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Excel Campus\Courses\Elevate\Course Files\Published\Level 2\"/>
    </mc:Choice>
  </mc:AlternateContent>
  <xr:revisionPtr revIDLastSave="0" documentId="13_ncr:1_{FB4ED2D0-DFE8-4CF8-9E3F-00EA2A0C0055}" xr6:coauthVersionLast="47" xr6:coauthVersionMax="47" xr10:uidLastSave="{00000000-0000-0000-0000-000000000000}"/>
  <bookViews>
    <workbookView xWindow="-120" yWindow="-120" windowWidth="29040" windowHeight="15840" xr2:uid="{33FE86E5-ECDD-4355-B83F-FC59C6DE3ED0}"/>
  </bookViews>
  <sheets>
    <sheet name="Instructions" sheetId="3" r:id="rId1"/>
    <sheet name="Orders" sheetId="1" r:id="rId2"/>
    <sheet name="Customers" sheetId="4" r:id="rId3"/>
  </sheets>
  <definedNames>
    <definedName name="_xlnm._FilterDatabase" localSheetId="1" hidden="1">Orders!$A$1:$H$306</definedName>
    <definedName name="_xlnm.Print_Area" localSheetId="0">Instructions!$A$1:$E$22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I2" i="1"/>
  <c r="I203" i="1"/>
  <c r="I223" i="1"/>
  <c r="I177" i="1"/>
  <c r="I68" i="1"/>
  <c r="I69" i="1"/>
  <c r="I149" i="1"/>
  <c r="I123" i="1"/>
  <c r="I152" i="1"/>
  <c r="I183" i="1"/>
  <c r="I207" i="1"/>
  <c r="I124" i="1"/>
  <c r="I76" i="1"/>
  <c r="I287" i="1"/>
  <c r="I288" i="1"/>
  <c r="I157" i="1"/>
  <c r="I208" i="1"/>
  <c r="I161" i="1"/>
  <c r="I133" i="1"/>
  <c r="I263" i="1"/>
  <c r="I241" i="1"/>
  <c r="I139" i="1"/>
  <c r="I243" i="1"/>
  <c r="I170" i="1"/>
  <c r="I43" i="1"/>
  <c r="I305" i="1"/>
  <c r="I306" i="1"/>
  <c r="I175" i="1"/>
  <c r="I281" i="1"/>
  <c r="I118" i="1"/>
  <c r="I248" i="1"/>
  <c r="I172" i="1"/>
  <c r="I283" i="1"/>
  <c r="I180" i="1"/>
  <c r="I36" i="1"/>
  <c r="I184" i="1"/>
  <c r="I9" i="1"/>
  <c r="I186" i="1"/>
  <c r="I80" i="1"/>
  <c r="I189" i="1"/>
  <c r="I59" i="1"/>
  <c r="I192" i="1"/>
  <c r="I297" i="1"/>
  <c r="I64" i="1"/>
  <c r="I278" i="1"/>
  <c r="I51" i="1"/>
  <c r="I250" i="1"/>
  <c r="I28" i="1"/>
  <c r="I252" i="1"/>
  <c r="I29" i="1"/>
  <c r="I254" i="1"/>
  <c r="I204" i="1"/>
  <c r="I95" i="1"/>
  <c r="I54" i="1"/>
  <c r="I31" i="1"/>
  <c r="I32" i="1"/>
  <c r="I206" i="1"/>
  <c r="I228" i="1"/>
  <c r="I100" i="1"/>
  <c r="I155" i="1"/>
  <c r="I185" i="1"/>
  <c r="I125" i="1"/>
  <c r="I56" i="1"/>
  <c r="I10" i="1"/>
  <c r="I158" i="1"/>
  <c r="I210" i="1"/>
  <c r="I163" i="1"/>
  <c r="I235" i="1"/>
  <c r="I57" i="1"/>
  <c r="I239" i="1"/>
  <c r="I136" i="1"/>
  <c r="I212" i="1"/>
  <c r="I295" i="1"/>
  <c r="I265" i="1"/>
  <c r="I193" i="1"/>
  <c r="I270" i="1"/>
  <c r="I271" i="1"/>
  <c r="I272" i="1"/>
  <c r="I21" i="1"/>
  <c r="I195" i="1"/>
  <c r="I276" i="1"/>
  <c r="I65" i="1"/>
  <c r="I115" i="1"/>
  <c r="I249" i="1"/>
  <c r="I91" i="1"/>
  <c r="I280" i="1"/>
  <c r="I66" i="1"/>
  <c r="I119" i="1"/>
  <c r="I92" i="1"/>
  <c r="I253" i="1"/>
  <c r="I202" i="1"/>
  <c r="I150" i="1"/>
  <c r="I255" i="1"/>
  <c r="I121" i="1"/>
  <c r="I33" i="1"/>
  <c r="I34" i="1"/>
  <c r="I4" i="1"/>
  <c r="I182" i="1"/>
  <c r="I154" i="1"/>
  <c r="I77" i="1"/>
  <c r="I230" i="1"/>
  <c r="I156" i="1"/>
  <c r="I7" i="1"/>
  <c r="I130" i="1"/>
  <c r="I11" i="1"/>
  <c r="I131" i="1"/>
  <c r="I12" i="1"/>
  <c r="I236" i="1"/>
  <c r="I81" i="1"/>
  <c r="I292" i="1"/>
  <c r="I190" i="1"/>
  <c r="I61" i="1"/>
  <c r="I16" i="1"/>
  <c r="I20" i="1"/>
  <c r="I296" i="1"/>
  <c r="I165" i="1"/>
  <c r="I301" i="1"/>
  <c r="I62" i="1"/>
  <c r="I273" i="1"/>
  <c r="I140" i="1"/>
  <c r="I215" i="1"/>
  <c r="I44" i="1"/>
  <c r="I22" i="1"/>
  <c r="I88" i="1"/>
  <c r="I173" i="1"/>
  <c r="I26" i="1"/>
  <c r="I217" i="1"/>
  <c r="I67" i="1"/>
  <c r="I174" i="1"/>
  <c r="I47" i="1"/>
  <c r="I176" i="1"/>
  <c r="I251" i="1"/>
  <c r="I179" i="1"/>
  <c r="I70" i="1"/>
  <c r="I52" i="1"/>
  <c r="I225" i="1"/>
  <c r="I53" i="1"/>
  <c r="I284" i="1"/>
  <c r="I5" i="1"/>
  <c r="I256" i="1"/>
  <c r="I257" i="1"/>
  <c r="I99" i="1"/>
  <c r="I289" i="1"/>
  <c r="I128" i="1"/>
  <c r="I209" i="1"/>
  <c r="I129" i="1"/>
  <c r="I290" i="1"/>
  <c r="I261" i="1"/>
  <c r="I162" i="1"/>
  <c r="I13" i="1"/>
  <c r="I135" i="1"/>
  <c r="I60" i="1"/>
  <c r="I264" i="1"/>
  <c r="I19" i="1"/>
  <c r="I298" i="1"/>
  <c r="I269" i="1"/>
  <c r="I299" i="1"/>
  <c r="I300" i="1"/>
  <c r="I114" i="1"/>
  <c r="I275" i="1"/>
  <c r="I25" i="1"/>
  <c r="I144" i="1"/>
  <c r="I279" i="1"/>
  <c r="I196" i="1"/>
  <c r="I304" i="1"/>
  <c r="I90" i="1"/>
  <c r="I224" i="1"/>
  <c r="I148" i="1"/>
  <c r="I178" i="1"/>
  <c r="I3" i="1"/>
  <c r="I122" i="1"/>
  <c r="I98" i="1"/>
  <c r="I73" i="1"/>
  <c r="I74" i="1"/>
  <c r="I75" i="1"/>
  <c r="I285" i="1"/>
  <c r="I286" i="1"/>
  <c r="I258" i="1"/>
  <c r="I78" i="1"/>
  <c r="I103" i="1"/>
  <c r="I37" i="1"/>
  <c r="I102" i="1"/>
  <c r="I127" i="1"/>
  <c r="I107" i="1"/>
  <c r="I159" i="1"/>
  <c r="I187" i="1"/>
  <c r="I188" i="1"/>
  <c r="I132" i="1"/>
  <c r="I160" i="1"/>
  <c r="I260" i="1"/>
  <c r="I134" i="1"/>
  <c r="I15" i="1"/>
  <c r="I164" i="1"/>
  <c r="I83" i="1"/>
  <c r="I238" i="1"/>
  <c r="I38" i="1"/>
  <c r="I240" i="1"/>
  <c r="I18" i="1"/>
  <c r="I85" i="1"/>
  <c r="I191" i="1"/>
  <c r="I138" i="1"/>
  <c r="I111" i="1"/>
  <c r="I86" i="1"/>
  <c r="I268" i="1"/>
  <c r="I167" i="1"/>
  <c r="I267" i="1"/>
  <c r="I242" i="1"/>
  <c r="I87" i="1"/>
  <c r="I169" i="1"/>
  <c r="I246" i="1"/>
  <c r="I302" i="1"/>
  <c r="I274" i="1"/>
  <c r="I42" i="1"/>
  <c r="I63" i="1"/>
  <c r="I143" i="1"/>
  <c r="I277" i="1"/>
  <c r="I117" i="1"/>
  <c r="I24" i="1"/>
  <c r="I216" i="1"/>
  <c r="I247" i="1"/>
  <c r="I146" i="1"/>
  <c r="I50" i="1"/>
  <c r="I220" i="1"/>
  <c r="I27" i="1"/>
  <c r="I282" i="1"/>
  <c r="I200" i="1"/>
  <c r="I221" i="1"/>
  <c r="I201" i="1"/>
  <c r="I30" i="1"/>
  <c r="I71" i="1"/>
  <c r="I151" i="1"/>
  <c r="I227" i="1"/>
  <c r="I181" i="1"/>
  <c r="I6" i="1"/>
  <c r="I126" i="1"/>
  <c r="I232" i="1"/>
  <c r="I291" i="1"/>
  <c r="I234" i="1"/>
  <c r="I79" i="1"/>
  <c r="I262" i="1"/>
  <c r="I14" i="1"/>
  <c r="I84" i="1"/>
  <c r="I137" i="1"/>
  <c r="I166" i="1"/>
  <c r="I214" i="1"/>
  <c r="I41" i="1"/>
  <c r="I142" i="1"/>
  <c r="I244" i="1"/>
  <c r="I46" i="1"/>
  <c r="I89" i="1"/>
  <c r="I93" i="1"/>
  <c r="I145" i="1"/>
  <c r="I198" i="1"/>
  <c r="I48" i="1"/>
  <c r="I147" i="1"/>
  <c r="I226" i="1"/>
  <c r="I97" i="1"/>
  <c r="I153" i="1"/>
  <c r="I35" i="1"/>
  <c r="I229" i="1"/>
  <c r="I231" i="1"/>
  <c r="I101" i="1"/>
  <c r="I106" i="1"/>
  <c r="I105" i="1"/>
  <c r="I211" i="1"/>
  <c r="I58" i="1"/>
  <c r="I293" i="1"/>
  <c r="I110" i="1"/>
  <c r="I17" i="1"/>
  <c r="I194" i="1"/>
  <c r="I266" i="1"/>
  <c r="I141" i="1"/>
  <c r="I245" i="1"/>
  <c r="I113" i="1"/>
  <c r="I171" i="1"/>
  <c r="I116" i="1"/>
  <c r="I219" i="1"/>
  <c r="I199" i="1"/>
  <c r="I94" i="1"/>
  <c r="I49" i="1"/>
  <c r="I120" i="1"/>
  <c r="I222" i="1"/>
  <c r="I96" i="1"/>
  <c r="I205" i="1"/>
  <c r="I72" i="1"/>
  <c r="I55" i="1"/>
  <c r="I8" i="1"/>
  <c r="I104" i="1"/>
  <c r="I259" i="1"/>
  <c r="I233" i="1"/>
  <c r="I108" i="1"/>
  <c r="I82" i="1"/>
  <c r="I237" i="1"/>
  <c r="I294" i="1"/>
  <c r="I109" i="1"/>
  <c r="I112" i="1"/>
  <c r="I213" i="1"/>
  <c r="I39" i="1"/>
  <c r="I40" i="1"/>
  <c r="I168" i="1"/>
  <c r="I23" i="1"/>
  <c r="I45" i="1"/>
  <c r="I303" i="1"/>
  <c r="I197" i="1"/>
  <c r="I218" i="1"/>
  <c r="L307" i="1" l="1"/>
  <c r="I307" i="1"/>
  <c r="C20" i="3"/>
  <c r="C21" i="3"/>
  <c r="C22" i="3"/>
  <c r="C9" i="3"/>
  <c r="C10" i="3" l="1"/>
  <c r="C12" i="3" l="1"/>
  <c r="C11" i="3"/>
  <c r="C13" i="3" s="1"/>
  <c r="C14" i="3" l="1"/>
  <c r="C15" i="3" l="1"/>
  <c r="C16" i="3" l="1"/>
  <c r="C17" i="3" s="1"/>
  <c r="C18" i="3" s="1"/>
  <c r="C19" i="3" s="1"/>
</calcChain>
</file>

<file path=xl/sharedStrings.xml><?xml version="1.0" encoding="utf-8"?>
<sst xmlns="http://schemas.openxmlformats.org/spreadsheetml/2006/main" count="404" uniqueCount="107">
  <si>
    <t>Order ID</t>
  </si>
  <si>
    <t>Order Date</t>
  </si>
  <si>
    <t>Customer ID</t>
  </si>
  <si>
    <t>Rep ID</t>
  </si>
  <si>
    <t>Category</t>
  </si>
  <si>
    <t>Unit Price</t>
  </si>
  <si>
    <t>Quantity</t>
  </si>
  <si>
    <t>Shipping Fee</t>
  </si>
  <si>
    <t>Beverages</t>
  </si>
  <si>
    <t>Dried Fruit &amp; Nuts</t>
  </si>
  <si>
    <t>Soups</t>
  </si>
  <si>
    <t>Condiments</t>
  </si>
  <si>
    <t>Sauces</t>
  </si>
  <si>
    <t>Candy</t>
  </si>
  <si>
    <t>Fruit &amp; Veg</t>
  </si>
  <si>
    <t>Baked Goods &amp; Mixes</t>
  </si>
  <si>
    <t>Dairy Products</t>
  </si>
  <si>
    <t>Canned Meat</t>
  </si>
  <si>
    <t>Jams, Preserves</t>
  </si>
  <si>
    <t>Oil</t>
  </si>
  <si>
    <t>Pasta</t>
  </si>
  <si>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</si>
  <si>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</si>
  <si>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</si>
  <si>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</si>
  <si>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</si>
  <si>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For this challenge you are going to complete the following data preparation tasks.</t>
  </si>
  <si>
    <t>Remove the blank rows.</t>
  </si>
  <si>
    <t>Convert the dates in the Order Date column to dates.</t>
  </si>
  <si>
    <t>Add a column to calculate Total Revenue: Qty * Price + Shipping</t>
  </si>
  <si>
    <t>What is the Total Revenue for Beverages?</t>
  </si>
  <si>
    <t>ID</t>
  </si>
  <si>
    <t>Company</t>
  </si>
  <si>
    <t>Contact Name</t>
  </si>
  <si>
    <t>Contact Email</t>
  </si>
  <si>
    <t>Contact Phone</t>
  </si>
  <si>
    <t>Dell</t>
  </si>
  <si>
    <t>Tod Betteson</t>
  </si>
  <si>
    <t>tbetteson0@dell.com</t>
  </si>
  <si>
    <t>568-274-1435</t>
  </si>
  <si>
    <t>Newsvine</t>
  </si>
  <si>
    <t>Quintana Grimbleby</t>
  </si>
  <si>
    <t>qgrimbleby1@newsvine.com</t>
  </si>
  <si>
    <t>796-961-2270</t>
  </si>
  <si>
    <t>Stumble Upon</t>
  </si>
  <si>
    <t>Ophelie Maysor</t>
  </si>
  <si>
    <t>omaysor2@stumbleupon.com</t>
  </si>
  <si>
    <t>429-118-3807</t>
  </si>
  <si>
    <t>Cornell</t>
  </si>
  <si>
    <t>Livia Pottie</t>
  </si>
  <si>
    <t>lpottie3@cornell.edu</t>
  </si>
  <si>
    <t>998-630-9604</t>
  </si>
  <si>
    <t>Network Solutions</t>
  </si>
  <si>
    <t>Bevin Atwill</t>
  </si>
  <si>
    <t>batwill4@networksolutions.com</t>
  </si>
  <si>
    <t>570-179-8201</t>
  </si>
  <si>
    <t>Tamu</t>
  </si>
  <si>
    <t>Dew Falk</t>
  </si>
  <si>
    <t>dfalk5@tamu.edu</t>
  </si>
  <si>
    <t>385-156-8151</t>
  </si>
  <si>
    <t>Site Meter</t>
  </si>
  <si>
    <t>Judd Burdas</t>
  </si>
  <si>
    <t>jburdas6@sitemeter.com</t>
  </si>
  <si>
    <t>837-758-9836</t>
  </si>
  <si>
    <t>List Manage</t>
  </si>
  <si>
    <t>Branden Pammenter</t>
  </si>
  <si>
    <t>bpammenter7@list-manage.com</t>
  </si>
  <si>
    <t>433-296-2157</t>
  </si>
  <si>
    <t>Merriam Webster</t>
  </si>
  <si>
    <t>Ramon Duggan</t>
  </si>
  <si>
    <t>rduggan8@merriam-webster.com</t>
  </si>
  <si>
    <t>470-755-8795</t>
  </si>
  <si>
    <t>Region</t>
  </si>
  <si>
    <t>North</t>
  </si>
  <si>
    <t>South</t>
  </si>
  <si>
    <t>East</t>
  </si>
  <si>
    <t>West</t>
  </si>
  <si>
    <t>Add columns in the Orders table with a formula to lookup and return the Company and Region for each row.</t>
  </si>
  <si>
    <t>What is the Total Revenue for the East Region?</t>
  </si>
  <si>
    <t>Add a column in the Orders table with a formula to return the weekday number for each order.</t>
  </si>
  <si>
    <t>Add a column in the Orders table with a formula that returns "New Customer" if the customer ID is greater than 8.</t>
  </si>
  <si>
    <t>What is the Total Revenue for New Customers?</t>
  </si>
  <si>
    <t>Format the data on the Orders sheet to an Excel Table and rename it.</t>
  </si>
  <si>
    <t>Format the data on the Customers sheet to an Excel Table and rename it.</t>
  </si>
  <si>
    <t>Sort the data by Customer ID then Order Date in Ascending order, so that the Customer IDs are grouped together.</t>
  </si>
  <si>
    <t>Trip Advisor</t>
  </si>
  <si>
    <t>Abba Pouton</t>
  </si>
  <si>
    <t>apouton9@tripadvisor.com</t>
  </si>
  <si>
    <t>201-684-6251</t>
  </si>
  <si>
    <t>Xing</t>
  </si>
  <si>
    <t>Kiel Windless</t>
  </si>
  <si>
    <t>kwindlessa@xing.com</t>
  </si>
  <si>
    <t>108-978-7165</t>
  </si>
  <si>
    <t>Event Brite</t>
  </si>
  <si>
    <t>Barbabra Ciccarelli</t>
  </si>
  <si>
    <t>bciccarellib@eventbrite.com</t>
  </si>
  <si>
    <t>315-261-2103</t>
  </si>
  <si>
    <t>What is the Total Revenue for the 5th row in the sheet (not the table)?</t>
  </si>
  <si>
    <t>Level 2 Challenge Solution</t>
  </si>
  <si>
    <t>Total Revenue</t>
  </si>
  <si>
    <t>Total</t>
  </si>
  <si>
    <t>Customer Name</t>
  </si>
  <si>
    <t>Weekday</t>
  </si>
  <si>
    <t>Weekday Name</t>
  </si>
  <si>
    <t>New Customer</t>
  </si>
  <si>
    <t>How many orders were placed on Friday?  (number of rows, not unique order IDs)</t>
  </si>
  <si>
    <t>How many orders were placed in the month of June? (number of rows, not unique order IDs)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</si>
</sst>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1" applyFill="1" applyBorder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5" fillId="0" borderId="2" xfId="0" applyFont="1" applyBorder="1" applyAlignment="1">
      <alignment horizontal="left"/>
    </xf>
    <xf numFmtId="0" fontId="0" fillId="0" borderId="3" xfId="0" applyBorder="1"/>
    <xf numFmtId="0" fontId="0" fillId="0" borderId="0" xfId="0" applyAlignment="1">
      <alignment horizontal="left"/>
    </xf>
    <xf numFmtId="0" fontId="0" fillId="0" borderId="4" xfId="0" applyNumberFormat="1" applyBorder="1"/>
    <xf numFmtId="0" fontId="0" fillId="0" borderId="6" xfId="0" applyNumberFormat="1" applyBorder="1"/>
    <xf numFmtId="14" fontId="0" fillId="0" borderId="0" xfId="0" applyNumberFormat="1"/>
    <xf numFmtId="43" fontId="0" fillId="0" borderId="0" xfId="2" applyFont="1"/>
    <xf numFmtId="0" fontId="0" fillId="0" borderId="0" xfId="0" applyNumberFormat="1"/>
    <xf numFmtId="164" fontId="0" fillId="2" borderId="5" xfId="2" applyNumberFormat="1" applyFont="1" applyFill="1" applyBorder="1"/>
    <xf numFmtId="43" fontId="6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7</xdr:row>
          <xdr:rowOff>19050</xdr:rowOff>
        </xdr:from>
        <xdr:to>
          <xdr:col>1</xdr:col>
          <xdr:colOff>152400</xdr:colOff>
          <xdr:row>7</xdr:row>
          <xdr:rowOff>209550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8</xdr:row>
          <xdr:rowOff>19050</xdr:rowOff>
        </xdr:from>
        <xdr:to>
          <xdr:col>1</xdr:col>
          <xdr:colOff>152400</xdr:colOff>
          <xdr:row>8</xdr:row>
          <xdr:rowOff>209550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9</xdr:row>
          <xdr:rowOff>19050</xdr:rowOff>
        </xdr:from>
        <xdr:to>
          <xdr:col>1</xdr:col>
          <xdr:colOff>152400</xdr:colOff>
          <xdr:row>9</xdr:row>
          <xdr:rowOff>209550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10</xdr:row>
          <xdr:rowOff>19050</xdr:rowOff>
        </xdr:from>
        <xdr:to>
          <xdr:col>1</xdr:col>
          <xdr:colOff>152400</xdr:colOff>
          <xdr:row>10</xdr:row>
          <xdr:rowOff>209550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11</xdr:row>
          <xdr:rowOff>19050</xdr:rowOff>
        </xdr:from>
        <xdr:to>
          <xdr:col>1</xdr:col>
          <xdr:colOff>152400</xdr:colOff>
          <xdr:row>11</xdr:row>
          <xdr:rowOff>209550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12</xdr:row>
          <xdr:rowOff>19050</xdr:rowOff>
        </xdr:from>
        <xdr:to>
          <xdr:col>1</xdr:col>
          <xdr:colOff>152400</xdr:colOff>
          <xdr:row>12</xdr:row>
          <xdr:rowOff>209550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13</xdr:row>
          <xdr:rowOff>19050</xdr:rowOff>
        </xdr:from>
        <xdr:to>
          <xdr:col>1</xdr:col>
          <xdr:colOff>152400</xdr:colOff>
          <xdr:row>13</xdr:row>
          <xdr:rowOff>209550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14</xdr:row>
          <xdr:rowOff>19050</xdr:rowOff>
        </xdr:from>
        <xdr:to>
          <xdr:col>1</xdr:col>
          <xdr:colOff>152400</xdr:colOff>
          <xdr:row>14</xdr:row>
          <xdr:rowOff>209550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15</xdr:row>
          <xdr:rowOff>19050</xdr:rowOff>
        </xdr:from>
        <xdr:to>
          <xdr:col>1</xdr:col>
          <xdr:colOff>152400</xdr:colOff>
          <xdr:row>15</xdr:row>
          <xdr:rowOff>209550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16</xdr:row>
          <xdr:rowOff>19050</xdr:rowOff>
        </xdr:from>
        <xdr:to>
          <xdr:col>1</xdr:col>
          <xdr:colOff>152400</xdr:colOff>
          <xdr:row>16</xdr:row>
          <xdr:rowOff>209550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17</xdr:row>
          <xdr:rowOff>19050</xdr:rowOff>
        </xdr:from>
        <xdr:to>
          <xdr:col>1</xdr:col>
          <xdr:colOff>152400</xdr:colOff>
          <xdr:row>17</xdr:row>
          <xdr:rowOff>209550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18</xdr:row>
          <xdr:rowOff>19050</xdr:rowOff>
        </xdr:from>
        <xdr:to>
          <xdr:col>1</xdr:col>
          <xdr:colOff>152400</xdr:colOff>
          <xdr:row>18</xdr:row>
          <xdr:rowOff>209550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19</xdr:row>
          <xdr:rowOff>28575</xdr:rowOff>
        </xdr:from>
        <xdr:to>
          <xdr:col>1</xdr:col>
          <xdr:colOff>152400</xdr:colOff>
          <xdr:row>19</xdr:row>
          <xdr:rowOff>219075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20</xdr:row>
          <xdr:rowOff>28575</xdr:rowOff>
        </xdr:from>
        <xdr:to>
          <xdr:col>1</xdr:col>
          <xdr:colOff>152400</xdr:colOff>
          <xdr:row>20</xdr:row>
          <xdr:rowOff>219075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21</xdr:row>
          <xdr:rowOff>28575</xdr:rowOff>
        </xdr:from>
        <xdr:to>
          <xdr:col>1</xdr:col>
          <xdr:colOff>152400</xdr:colOff>
          <xdr:row>21</xdr:row>
          <xdr:rowOff>219075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A90EB-F408-455D-B9A9-D90007BDAD22}" name="Table1" displayName="Table1" ref="A1:N307" totalsRowCount="1" headerRowDxfId="8">
  <autoFilter ref="A1:N306" xr:uid="{F69EFB4A-8841-4B34-BD02-0F7E6B54B81F}">
    <filterColumn colId="1">
      <filters>
        <dateGroupItem year="2019" month="6" dateTimeGrouping="month"/>
      </filters>
    </filterColumn>
  </autoFilter>
  <tableColumns count="14">
    <tableColumn id="1" xr3:uid="{1AD0470F-EC7C-4A2E-9300-A9F32D25825E}" name="Order ID" totalsRowLabel="Total"/>
    <tableColumn id="2" xr3:uid="{F9338790-0165-4C82-98A1-4A13F7F2EAFE}" name="Order Date" dataDxfId="7"/>
    <tableColumn id="3" xr3:uid="{2C6C0975-093F-4866-AA8E-9396FD0FFF48}" name="Customer ID"/>
    <tableColumn id="4" xr3:uid="{39A41801-4F1F-4947-B6C3-C8E1FB52B1F8}" name="Rep ID"/>
    <tableColumn id="5" xr3:uid="{F59A08EA-E1E1-47E6-A100-A14CDB89E27C}" name="Category"/>
    <tableColumn id="6" xr3:uid="{7BCD94BF-5FDB-4B65-AEF2-2C984BF9C5EC}" name="Unit Price"/>
    <tableColumn id="7" xr3:uid="{9AC0BCE8-8310-4C79-975A-21BC57AD1289}" name="Quantity"/>
    <tableColumn id="8" xr3:uid="{BF4A6CD4-A0BB-41AD-957C-1F6526B597C8}" name="Shipping Fee"/>
    <tableColumn id="9" xr3:uid="{217E9FF6-7D94-426E-94E0-ECE809BC4573}" name="Total Revenue" totalsRowFunction="sum" totalsRowDxfId="6" dataCellStyle="Comma">
      <calculatedColumnFormula>(Table1[[#This Row],[Unit Price]]*Table1[[#This Row],[Quantity]])+Table1[[#This Row],[Shipping Fee]]</calculatedColumnFormula>
    </tableColumn>
    <tableColumn id="10" xr3:uid="{2FAA114A-8704-43F5-862C-48306446FC28}" name="Customer Name" dataDxfId="5">
      <calculatedColumnFormula>VLOOKUP(Table1[[#This Row],[Customer ID]],tblCustomers[],2,FALSE)</calculatedColumnFormula>
    </tableColumn>
    <tableColumn id="11" xr3:uid="{3625AF92-CB4F-4290-B489-CFC4F5B8A4D4}" name="Region" dataDxfId="4">
      <calculatedColumnFormula>VLOOKUP(Table1[[#This Row],[Customer ID]],tblCustomers[],6,FALSE)</calculatedColumnFormula>
    </tableColumn>
    <tableColumn id="12" xr3:uid="{EEFC2852-3222-41FD-BD55-572A4AE874EC}" name="Weekday" totalsRowFunction="count" dataDxfId="3">
      <calculatedColumnFormula>WEEKDAY(Table1[[#This Row],[Order Date]])</calculatedColumnFormula>
    </tableColumn>
    <tableColumn id="13" xr3:uid="{8166609E-DA11-4B91-BC3E-4D726A121F9E}" name="Weekday Name" dataDxfId="2">
      <calculatedColumnFormula>TEXT(Table1[[#This Row],[Order Date]],"dddd")</calculatedColumnFormula>
    </tableColumn>
    <tableColumn id="14" xr3:uid="{D2BE8A50-73FF-47B9-85DC-061FAFE942F6}" name="New Customer" dataDxfId="1">
      <calculatedColumnFormula>IF(Table1[[#This Row],[Customer ID]]&gt;8,"New Customer","")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296CBF-B880-4131-9E41-F8B3614B8E38}" name="tblCustomers" displayName="tblCustomers" ref="A1:F13" totalsRowShown="0" headerRowDxfId="0">
  <autoFilter ref="A1:F13" xr:uid="{F6D657D6-8EEF-468D-9B00-06CE2A6A1520}"/>
  <tableColumns count="6">
    <tableColumn id="1" xr3:uid="{F4D31E80-2617-4B0C-8D5A-AAC5A1FD5C4E}" name="ID"/>
    <tableColumn id="2" xr3:uid="{D4C5355F-431A-4894-9AC1-1E7BB1157457}" name="Company"/>
    <tableColumn id="3" xr3:uid="{F0F788DA-4E43-473B-9B76-A74DDA8E1495}" name="Contact Name"/>
    <tableColumn id="4" xr3:uid="{5D6466A0-A397-40D8-A903-DA474DDBB224}" name="Contact Email"/>
    <tableColumn id="5" xr3:uid="{E8E110EC-B67D-49B2-97EE-3709F67E6FD3}" name="Contact Phone"/>
    <tableColumn id="6" xr3:uid="{E62F2EBC-CAE6-419F-B2A0-2BF2F3FEC51A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FD5C-EC8F-49ED-9293-C50503D9B140}">
  <sheetPr codeName="Sheet3">
    <pageSetUpPr fitToPage="1"/>
  </sheetPr>
  <dimension ref="A1:J25"/>
  <sheetViews>
    <sheetView showGridLines="0" tabSelected="1" zoomScaleNormal="100" workbookViewId="0">
      <selection activeCell="E22" sqref="E22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10.42578125" customWidth="1"/>
  </cols>
  <sheetData>
    <row r="1" spans="1:10" s="3" customFormat="1" ht="26.25" customHeight="1" x14ac:dyDescent="0.3">
      <c r="A1" s="2" t="s">
        <v>98</v>
      </c>
      <c r="G1" s="4"/>
      <c r="H1" s="4"/>
      <c r="I1" s="4"/>
      <c r="J1" s="4"/>
    </row>
    <row r="3" spans="1:10" x14ac:dyDescent="0.25">
      <c r="C3" t="s">
        <v>26</v>
      </c>
    </row>
    <row r="4" spans="1:10" x14ac:dyDescent="0.25">
      <c r="C4" t="s">
        <v>21</v>
      </c>
    </row>
    <row r="5" spans="1:10" x14ac:dyDescent="0.25">
      <c r="C5" t="s">
        <v>22</v>
      </c>
    </row>
    <row r="7" spans="1:10" x14ac:dyDescent="0.25">
      <c r="C7" s="5" t="s">
        <v>23</v>
      </c>
      <c r="D7" s="6" t="s">
        <v>24</v>
      </c>
      <c r="E7" s="6" t="s">
        <v>25</v>
      </c>
    </row>
    <row r="8" spans="1:10" ht="18" customHeight="1" x14ac:dyDescent="0.25">
      <c r="C8" s="7">
        <v>1</v>
      </c>
      <c r="D8" s="8" t="s">
        <v>82</v>
      </c>
      <c r="E8" s="10"/>
    </row>
    <row r="9" spans="1:10" ht="18" customHeight="1" x14ac:dyDescent="0.25">
      <c r="C9" s="7">
        <f>MAX($C$8:C8)+1</f>
        <v>2</v>
      </c>
      <c r="D9" s="8" t="s">
        <v>27</v>
      </c>
      <c r="E9" s="11"/>
    </row>
    <row r="10" spans="1:10" ht="18" customHeight="1" x14ac:dyDescent="0.25">
      <c r="C10" s="7">
        <f>MAX($C$8:C9)+1</f>
        <v>3</v>
      </c>
      <c r="D10" s="8" t="s">
        <v>28</v>
      </c>
      <c r="E10" s="11"/>
    </row>
    <row r="11" spans="1:10" ht="18" customHeight="1" x14ac:dyDescent="0.25">
      <c r="C11" s="7">
        <f>MAX($C$8:C10)+1</f>
        <v>4</v>
      </c>
      <c r="D11" s="8" t="s">
        <v>29</v>
      </c>
      <c r="E11" s="11"/>
    </row>
    <row r="12" spans="1:10" ht="18" customHeight="1" x14ac:dyDescent="0.25">
      <c r="C12" s="7">
        <f>MAX($C$8:C11)+1</f>
        <v>5</v>
      </c>
      <c r="D12" s="8" t="s">
        <v>30</v>
      </c>
      <c r="E12" s="15">
        <v>67634.819999999978</v>
      </c>
    </row>
    <row r="13" spans="1:10" ht="18" customHeight="1" x14ac:dyDescent="0.25">
      <c r="C13" s="7">
        <f>MAX($C$8:C12)+1</f>
        <v>6</v>
      </c>
      <c r="D13" s="8" t="s">
        <v>84</v>
      </c>
      <c r="E13" s="11"/>
    </row>
    <row r="14" spans="1:10" ht="18" customHeight="1" x14ac:dyDescent="0.25">
      <c r="C14" s="7">
        <f>MAX($C$8:C13)+1</f>
        <v>7</v>
      </c>
      <c r="D14" s="8" t="s">
        <v>97</v>
      </c>
      <c r="E14" s="15">
        <v>749</v>
      </c>
    </row>
    <row r="15" spans="1:10" ht="18" customHeight="1" x14ac:dyDescent="0.25">
      <c r="C15" s="7">
        <f>MAX($C$8:C14)+1</f>
        <v>8</v>
      </c>
      <c r="D15" s="8" t="s">
        <v>83</v>
      </c>
      <c r="E15" s="11"/>
    </row>
    <row r="16" spans="1:10" ht="18" customHeight="1" x14ac:dyDescent="0.25">
      <c r="C16" s="7">
        <f>MAX($C$8:C15)+1</f>
        <v>9</v>
      </c>
      <c r="D16" s="8" t="s">
        <v>77</v>
      </c>
      <c r="E16" s="11"/>
    </row>
    <row r="17" spans="3:5" ht="18" customHeight="1" x14ac:dyDescent="0.25">
      <c r="C17" s="7">
        <f>MAX($C$8:C16)+1</f>
        <v>10</v>
      </c>
      <c r="D17" s="8" t="s">
        <v>78</v>
      </c>
      <c r="E17" s="15">
        <v>95894.569999999992</v>
      </c>
    </row>
    <row r="18" spans="3:5" ht="18" customHeight="1" x14ac:dyDescent="0.25">
      <c r="C18" s="7">
        <f>MAX($C$8:C17)+1</f>
        <v>11</v>
      </c>
      <c r="D18" s="8" t="s">
        <v>79</v>
      </c>
      <c r="E18" s="11"/>
    </row>
    <row r="19" spans="3:5" ht="18" customHeight="1" x14ac:dyDescent="0.25">
      <c r="C19" s="7">
        <f>MAX($C$8:C18)+1</f>
        <v>12</v>
      </c>
      <c r="D19" s="8" t="s">
        <v>105</v>
      </c>
      <c r="E19" s="15">
        <v>48</v>
      </c>
    </row>
    <row r="20" spans="3:5" ht="18" customHeight="1" x14ac:dyDescent="0.25">
      <c r="C20" s="7">
        <f>MAX($C$8:C19)+1</f>
        <v>13</v>
      </c>
      <c r="D20" s="8" t="s">
        <v>80</v>
      </c>
      <c r="E20" s="11"/>
    </row>
    <row r="21" spans="3:5" ht="18" customHeight="1" x14ac:dyDescent="0.25">
      <c r="C21" s="7">
        <f>MAX($C$8:C20)+1</f>
        <v>14</v>
      </c>
      <c r="D21" s="8" t="s">
        <v>81</v>
      </c>
      <c r="E21" s="15">
        <v>137808.56</v>
      </c>
    </row>
    <row r="22" spans="3:5" ht="18" customHeight="1" x14ac:dyDescent="0.25">
      <c r="C22" s="7">
        <f>MAX($C$8:C21)+1</f>
        <v>15</v>
      </c>
      <c r="D22" s="8" t="s">
        <v>106</v>
      </c>
      <c r="E22" s="15">
        <v>33</v>
      </c>
    </row>
    <row r="25" spans="3:5" x14ac:dyDescent="0.25">
      <c r="D25" s="9"/>
    </row>
  </sheetData>
  <pageMargins left="0.7" right="0.7" top="0.75" bottom="0.75" header="0.3" footer="0.3"/>
  <pageSetup scale="99" fitToHeight="0" orientation="landscape" r:id="rId1"/>
  <colBreaks count="2" manualBreakCount="2">
    <brk id="3" max="21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123825</xdr:colOff>
                    <xdr:row>7</xdr:row>
                    <xdr:rowOff>19050</xdr:rowOff>
                  </from>
                  <to>
                    <xdr:col>1</xdr:col>
                    <xdr:colOff>152400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123825</xdr:colOff>
                    <xdr:row>8</xdr:row>
                    <xdr:rowOff>19050</xdr:rowOff>
                  </from>
                  <to>
                    <xdr:col>1</xdr:col>
                    <xdr:colOff>152400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9</xdr:row>
                    <xdr:rowOff>19050</xdr:rowOff>
                  </from>
                  <to>
                    <xdr:col>1</xdr:col>
                    <xdr:colOff>152400</xdr:colOff>
                    <xdr:row>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10</xdr:row>
                    <xdr:rowOff>19050</xdr:rowOff>
                  </from>
                  <to>
                    <xdr:col>1</xdr:col>
                    <xdr:colOff>152400</xdr:colOff>
                    <xdr:row>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11</xdr:row>
                    <xdr:rowOff>19050</xdr:rowOff>
                  </from>
                  <to>
                    <xdr:col>1</xdr:col>
                    <xdr:colOff>152400</xdr:colOff>
                    <xdr:row>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0</xdr:col>
                    <xdr:colOff>123825</xdr:colOff>
                    <xdr:row>12</xdr:row>
                    <xdr:rowOff>19050</xdr:rowOff>
                  </from>
                  <to>
                    <xdr:col>1</xdr:col>
                    <xdr:colOff>152400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0</xdr:col>
                    <xdr:colOff>123825</xdr:colOff>
                    <xdr:row>13</xdr:row>
                    <xdr:rowOff>19050</xdr:rowOff>
                  </from>
                  <to>
                    <xdr:col>1</xdr:col>
                    <xdr:colOff>152400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0</xdr:col>
                    <xdr:colOff>123825</xdr:colOff>
                    <xdr:row>14</xdr:row>
                    <xdr:rowOff>19050</xdr:rowOff>
                  </from>
                  <to>
                    <xdr:col>1</xdr:col>
                    <xdr:colOff>152400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0</xdr:col>
                    <xdr:colOff>123825</xdr:colOff>
                    <xdr:row>15</xdr:row>
                    <xdr:rowOff>19050</xdr:rowOff>
                  </from>
                  <to>
                    <xdr:col>1</xdr:col>
                    <xdr:colOff>152400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0</xdr:col>
                    <xdr:colOff>123825</xdr:colOff>
                    <xdr:row>16</xdr:row>
                    <xdr:rowOff>19050</xdr:rowOff>
                  </from>
                  <to>
                    <xdr:col>1</xdr:col>
                    <xdr:colOff>152400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0</xdr:col>
                    <xdr:colOff>123825</xdr:colOff>
                    <xdr:row>17</xdr:row>
                    <xdr:rowOff>19050</xdr:rowOff>
                  </from>
                  <to>
                    <xdr:col>1</xdr:col>
                    <xdr:colOff>152400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0</xdr:col>
                    <xdr:colOff>123825</xdr:colOff>
                    <xdr:row>18</xdr:row>
                    <xdr:rowOff>19050</xdr:rowOff>
                  </from>
                  <to>
                    <xdr:col>1</xdr:col>
                    <xdr:colOff>152400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123825</xdr:colOff>
                    <xdr:row>19</xdr:row>
                    <xdr:rowOff>28575</xdr:rowOff>
                  </from>
                  <to>
                    <xdr:col>1</xdr:col>
                    <xdr:colOff>152400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123825</xdr:colOff>
                    <xdr:row>20</xdr:row>
                    <xdr:rowOff>28575</xdr:rowOff>
                  </from>
                  <to>
                    <xdr:col>1</xdr:col>
                    <xdr:colOff>152400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123825</xdr:colOff>
                    <xdr:row>21</xdr:row>
                    <xdr:rowOff>28575</xdr:rowOff>
                  </from>
                  <to>
                    <xdr:col>1</xdr:col>
                    <xdr:colOff>152400</xdr:colOff>
                    <xdr:row>21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7B46-EF33-4695-AA12-DEA1F80D166C}">
  <sheetPr codeName="Sheet1"/>
  <dimension ref="A1:Q307"/>
  <sheetViews>
    <sheetView workbookViewId="0">
      <selection activeCell="A10" sqref="A10:A291"/>
    </sheetView>
  </sheetViews>
  <sheetFormatPr defaultRowHeight="15" x14ac:dyDescent="0.25"/>
  <cols>
    <col min="1" max="1" width="10.5703125" customWidth="1"/>
    <col min="2" max="2" width="12.85546875" customWidth="1"/>
    <col min="3" max="3" width="14" customWidth="1"/>
    <col min="4" max="4" width="8.85546875" customWidth="1"/>
    <col min="5" max="5" width="20.28515625" bestFit="1" customWidth="1"/>
    <col min="6" max="6" width="11.85546875" customWidth="1"/>
    <col min="7" max="7" width="10.85546875" customWidth="1"/>
    <col min="8" max="8" width="14.5703125" customWidth="1"/>
    <col min="9" max="9" width="16.140625" bestFit="1" customWidth="1"/>
    <col min="10" max="10" width="17.7109375" bestFit="1" customWidth="1"/>
    <col min="12" max="12" width="11.7109375" bestFit="1" customWidth="1"/>
    <col min="13" max="13" width="17.5703125" bestFit="1" customWidth="1"/>
    <col min="14" max="14" width="16.5703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99</v>
      </c>
      <c r="J1" s="1" t="s">
        <v>101</v>
      </c>
      <c r="K1" s="1" t="s">
        <v>72</v>
      </c>
      <c r="L1" s="1" t="s">
        <v>102</v>
      </c>
      <c r="M1" s="1" t="s">
        <v>103</v>
      </c>
      <c r="N1" s="1" t="s">
        <v>104</v>
      </c>
    </row>
    <row r="2" spans="1:17" hidden="1" x14ac:dyDescent="0.25">
      <c r="A2">
        <v>1001</v>
      </c>
      <c r="B2" s="12">
        <v>43492</v>
      </c>
      <c r="C2">
        <v>1</v>
      </c>
      <c r="D2">
        <v>1</v>
      </c>
      <c r="E2" t="s">
        <v>8</v>
      </c>
      <c r="F2">
        <v>14</v>
      </c>
      <c r="G2">
        <v>49</v>
      </c>
      <c r="H2">
        <v>67</v>
      </c>
      <c r="I2" s="13">
        <f>(Table1[[#This Row],[Unit Price]]*Table1[[#This Row],[Quantity]])+Table1[[#This Row],[Shipping Fee]]</f>
        <v>753</v>
      </c>
      <c r="J2" t="str">
        <f>VLOOKUP(Table1[[#This Row],[Customer ID]],tblCustomers[],2,FALSE)</f>
        <v>Dell</v>
      </c>
      <c r="K2" t="str">
        <f>VLOOKUP(Table1[[#This Row],[Customer ID]],tblCustomers[],6,FALSE)</f>
        <v>North</v>
      </c>
      <c r="L2">
        <f>WEEKDAY(Table1[[#This Row],[Order Date]])</f>
        <v>1</v>
      </c>
      <c r="M2" s="14" t="str">
        <f>TEXT(Table1[[#This Row],[Order Date]],"dddd")</f>
        <v>Sunday</v>
      </c>
      <c r="N2" s="14" t="str">
        <f>IF(Table1[[#This Row],[Customer ID]]&gt;8,"New Customer","")</f>
        <v/>
      </c>
      <c r="Q2">
        <f>COUNTA(_xlfn.UNIQUE(A2:A306))</f>
        <v>238</v>
      </c>
    </row>
    <row r="3" spans="1:17" hidden="1" x14ac:dyDescent="0.25">
      <c r="A3">
        <v>1034</v>
      </c>
      <c r="B3" s="12">
        <v>43524</v>
      </c>
      <c r="C3">
        <v>1</v>
      </c>
      <c r="D3">
        <v>6</v>
      </c>
      <c r="H3">
        <v>31</v>
      </c>
      <c r="I3" s="13">
        <f>(Table1[[#This Row],[Unit Price]]*Table1[[#This Row],[Quantity]])+Table1[[#This Row],[Shipping Fee]]</f>
        <v>31</v>
      </c>
      <c r="J3" t="str">
        <f>VLOOKUP(Table1[[#This Row],[Customer ID]],tblCustomers[],2,FALSE)</f>
        <v>Dell</v>
      </c>
      <c r="K3" t="str">
        <f>VLOOKUP(Table1[[#This Row],[Customer ID]],tblCustomers[],6,FALSE)</f>
        <v>North</v>
      </c>
      <c r="L3">
        <f>WEEKDAY(Table1[[#This Row],[Order Date]])</f>
        <v>5</v>
      </c>
      <c r="M3" s="14" t="str">
        <f>TEXT(Table1[[#This Row],[Order Date]],"dddd")</f>
        <v>Thursday</v>
      </c>
      <c r="N3" s="14" t="str">
        <f>IF(Table1[[#This Row],[Customer ID]]&gt;8,"New Customer","")</f>
        <v/>
      </c>
    </row>
    <row r="4" spans="1:17" hidden="1" x14ac:dyDescent="0.25">
      <c r="A4">
        <v>1067</v>
      </c>
      <c r="B4" s="12">
        <v>43532</v>
      </c>
      <c r="C4">
        <v>1</v>
      </c>
      <c r="D4">
        <v>4</v>
      </c>
      <c r="E4" t="s">
        <v>16</v>
      </c>
      <c r="F4">
        <v>34.799999999999997</v>
      </c>
      <c r="G4">
        <v>63</v>
      </c>
      <c r="H4">
        <v>217</v>
      </c>
      <c r="I4" s="13">
        <f>(Table1[[#This Row],[Unit Price]]*Table1[[#This Row],[Quantity]])+Table1[[#This Row],[Shipping Fee]]</f>
        <v>2409.3999999999996</v>
      </c>
      <c r="J4" t="str">
        <f>VLOOKUP(Table1[[#This Row],[Customer ID]],tblCustomers[],2,FALSE)</f>
        <v>Dell</v>
      </c>
      <c r="K4" t="str">
        <f>VLOOKUP(Table1[[#This Row],[Customer ID]],tblCustomers[],6,FALSE)</f>
        <v>North</v>
      </c>
      <c r="L4">
        <f>WEEKDAY(Table1[[#This Row],[Order Date]])</f>
        <v>6</v>
      </c>
      <c r="M4" s="14" t="str">
        <f>TEXT(Table1[[#This Row],[Order Date]],"dddd")</f>
        <v>Friday</v>
      </c>
      <c r="N4" s="14" t="str">
        <f>IF(Table1[[#This Row],[Customer ID]]&gt;8,"New Customer","")</f>
        <v/>
      </c>
    </row>
    <row r="5" spans="1:17" hidden="1" x14ac:dyDescent="0.25">
      <c r="A5">
        <v>1088</v>
      </c>
      <c r="B5" s="12">
        <v>43561</v>
      </c>
      <c r="C5">
        <v>1</v>
      </c>
      <c r="D5">
        <v>5</v>
      </c>
      <c r="E5" t="s">
        <v>12</v>
      </c>
      <c r="F5">
        <v>40</v>
      </c>
      <c r="G5">
        <v>17</v>
      </c>
      <c r="H5">
        <v>69</v>
      </c>
      <c r="I5" s="13">
        <f>(Table1[[#This Row],[Unit Price]]*Table1[[#This Row],[Quantity]])+Table1[[#This Row],[Shipping Fee]]</f>
        <v>749</v>
      </c>
      <c r="J5" t="str">
        <f>VLOOKUP(Table1[[#This Row],[Customer ID]],tblCustomers[],2,FALSE)</f>
        <v>Dell</v>
      </c>
      <c r="K5" t="str">
        <f>VLOOKUP(Table1[[#This Row],[Customer ID]],tblCustomers[],6,FALSE)</f>
        <v>North</v>
      </c>
      <c r="L5">
        <f>WEEKDAY(Table1[[#This Row],[Order Date]])</f>
        <v>7</v>
      </c>
      <c r="M5" s="14" t="str">
        <f>TEXT(Table1[[#This Row],[Order Date]],"dddd")</f>
        <v>Saturday</v>
      </c>
      <c r="N5" s="14" t="str">
        <f>IF(Table1[[#This Row],[Customer ID]]&gt;8,"New Customer","")</f>
        <v/>
      </c>
    </row>
    <row r="6" spans="1:17" hidden="1" x14ac:dyDescent="0.25">
      <c r="A6">
        <v>1091</v>
      </c>
      <c r="B6" s="12">
        <v>43565</v>
      </c>
      <c r="C6">
        <v>1</v>
      </c>
      <c r="D6">
        <v>7</v>
      </c>
      <c r="E6" t="s">
        <v>8</v>
      </c>
      <c r="F6">
        <v>2.99</v>
      </c>
      <c r="G6">
        <v>88</v>
      </c>
      <c r="H6">
        <v>26</v>
      </c>
      <c r="I6" s="13">
        <f>(Table1[[#This Row],[Unit Price]]*Table1[[#This Row],[Quantity]])+Table1[[#This Row],[Shipping Fee]]</f>
        <v>289.12</v>
      </c>
      <c r="J6" t="str">
        <f>VLOOKUP(Table1[[#This Row],[Customer ID]],tblCustomers[],2,FALSE)</f>
        <v>Dell</v>
      </c>
      <c r="K6" t="str">
        <f>VLOOKUP(Table1[[#This Row],[Customer ID]],tblCustomers[],6,FALSE)</f>
        <v>North</v>
      </c>
      <c r="L6">
        <f>WEEKDAY(Table1[[#This Row],[Order Date]])</f>
        <v>4</v>
      </c>
      <c r="M6" s="14" t="str">
        <f>TEXT(Table1[[#This Row],[Order Date]],"dddd")</f>
        <v>Wednesday</v>
      </c>
      <c r="N6" s="14" t="str">
        <f>IF(Table1[[#This Row],[Customer ID]]&gt;8,"New Customer","")</f>
        <v/>
      </c>
    </row>
    <row r="7" spans="1:17" hidden="1" x14ac:dyDescent="0.25">
      <c r="A7">
        <v>1131</v>
      </c>
      <c r="B7" s="12">
        <v>43593</v>
      </c>
      <c r="C7">
        <v>1</v>
      </c>
      <c r="D7">
        <v>4</v>
      </c>
      <c r="E7" t="s">
        <v>16</v>
      </c>
      <c r="F7">
        <v>34.799999999999997</v>
      </c>
      <c r="G7">
        <v>22</v>
      </c>
      <c r="H7">
        <v>75</v>
      </c>
      <c r="I7" s="13">
        <f>(Table1[[#This Row],[Unit Price]]*Table1[[#This Row],[Quantity]])+Table1[[#This Row],[Shipping Fee]]</f>
        <v>840.59999999999991</v>
      </c>
      <c r="J7" t="str">
        <f>VLOOKUP(Table1[[#This Row],[Customer ID]],tblCustomers[],2,FALSE)</f>
        <v>Dell</v>
      </c>
      <c r="K7" t="str">
        <f>VLOOKUP(Table1[[#This Row],[Customer ID]],tblCustomers[],6,FALSE)</f>
        <v>North</v>
      </c>
      <c r="L7">
        <f>WEEKDAY(Table1[[#This Row],[Order Date]])</f>
        <v>4</v>
      </c>
      <c r="M7" s="14" t="str">
        <f>TEXT(Table1[[#This Row],[Order Date]],"dddd")</f>
        <v>Wednesday</v>
      </c>
      <c r="N7" s="14" t="str">
        <f>IF(Table1[[#This Row],[Customer ID]]&gt;8,"New Customer","")</f>
        <v/>
      </c>
    </row>
    <row r="8" spans="1:17" hidden="1" x14ac:dyDescent="0.25">
      <c r="A8">
        <v>1117</v>
      </c>
      <c r="B8" s="12">
        <v>43594</v>
      </c>
      <c r="C8">
        <v>1</v>
      </c>
      <c r="D8">
        <v>9</v>
      </c>
      <c r="E8" t="s">
        <v>16</v>
      </c>
      <c r="F8">
        <v>34.799999999999997</v>
      </c>
      <c r="G8">
        <v>37</v>
      </c>
      <c r="H8">
        <v>133</v>
      </c>
      <c r="I8" s="13">
        <f>(Table1[[#This Row],[Unit Price]]*Table1[[#This Row],[Quantity]])+Table1[[#This Row],[Shipping Fee]]</f>
        <v>1420.6</v>
      </c>
      <c r="J8" t="str">
        <f>VLOOKUP(Table1[[#This Row],[Customer ID]],tblCustomers[],2,FALSE)</f>
        <v>Dell</v>
      </c>
      <c r="K8" t="str">
        <f>VLOOKUP(Table1[[#This Row],[Customer ID]],tblCustomers[],6,FALSE)</f>
        <v>North</v>
      </c>
      <c r="L8">
        <f>WEEKDAY(Table1[[#This Row],[Order Date]])</f>
        <v>5</v>
      </c>
      <c r="M8" s="14" t="str">
        <f>TEXT(Table1[[#This Row],[Order Date]],"dddd")</f>
        <v>Thursday</v>
      </c>
      <c r="N8" s="14" t="str">
        <f>IF(Table1[[#This Row],[Customer ID]]&gt;8,"New Customer","")</f>
        <v/>
      </c>
    </row>
    <row r="9" spans="1:17" hidden="1" x14ac:dyDescent="0.25">
      <c r="A9">
        <v>1099</v>
      </c>
      <c r="B9" s="12">
        <v>43614</v>
      </c>
      <c r="C9">
        <v>1</v>
      </c>
      <c r="D9">
        <v>2</v>
      </c>
      <c r="E9" t="s">
        <v>13</v>
      </c>
      <c r="F9">
        <v>12.75</v>
      </c>
      <c r="G9">
        <v>14</v>
      </c>
      <c r="H9">
        <v>17</v>
      </c>
      <c r="I9" s="13">
        <f>(Table1[[#This Row],[Unit Price]]*Table1[[#This Row],[Quantity]])+Table1[[#This Row],[Shipping Fee]]</f>
        <v>195.5</v>
      </c>
      <c r="J9" t="str">
        <f>VLOOKUP(Table1[[#This Row],[Customer ID]],tblCustomers[],2,FALSE)</f>
        <v>Dell</v>
      </c>
      <c r="K9" t="str">
        <f>VLOOKUP(Table1[[#This Row],[Customer ID]],tblCustomers[],6,FALSE)</f>
        <v>North</v>
      </c>
      <c r="L9">
        <f>WEEKDAY(Table1[[#This Row],[Order Date]])</f>
        <v>4</v>
      </c>
      <c r="M9" s="14" t="str">
        <f>TEXT(Table1[[#This Row],[Order Date]],"dddd")</f>
        <v>Wednesday</v>
      </c>
      <c r="N9" s="14" t="str">
        <f>IF(Table1[[#This Row],[Customer ID]]&gt;8,"New Customer","")</f>
        <v/>
      </c>
    </row>
    <row r="10" spans="1:17" x14ac:dyDescent="0.25">
      <c r="A10">
        <v>1153</v>
      </c>
      <c r="B10" s="12">
        <v>43624</v>
      </c>
      <c r="C10">
        <v>1</v>
      </c>
      <c r="D10">
        <v>3</v>
      </c>
      <c r="E10" t="s">
        <v>15</v>
      </c>
      <c r="F10">
        <v>9.1999999999999993</v>
      </c>
      <c r="G10">
        <v>80</v>
      </c>
      <c r="H10">
        <v>71</v>
      </c>
      <c r="I10" s="13">
        <f>(Table1[[#This Row],[Unit Price]]*Table1[[#This Row],[Quantity]])+Table1[[#This Row],[Shipping Fee]]</f>
        <v>807</v>
      </c>
      <c r="J10" t="str">
        <f>VLOOKUP(Table1[[#This Row],[Customer ID]],tblCustomers[],2,FALSE)</f>
        <v>Dell</v>
      </c>
      <c r="K10" t="str">
        <f>VLOOKUP(Table1[[#This Row],[Customer ID]],tblCustomers[],6,FALSE)</f>
        <v>North</v>
      </c>
      <c r="L10">
        <f>WEEKDAY(Table1[[#This Row],[Order Date]])</f>
        <v>7</v>
      </c>
      <c r="M10" s="14" t="str">
        <f>TEXT(Table1[[#This Row],[Order Date]],"dddd")</f>
        <v>Saturday</v>
      </c>
      <c r="N10" s="14" t="str">
        <f>IF(Table1[[#This Row],[Customer ID]]&gt;8,"New Customer","")</f>
        <v/>
      </c>
    </row>
    <row r="11" spans="1:17" x14ac:dyDescent="0.25">
      <c r="A11">
        <v>1153</v>
      </c>
      <c r="B11" s="12">
        <v>43624</v>
      </c>
      <c r="C11">
        <v>1</v>
      </c>
      <c r="D11">
        <v>4</v>
      </c>
      <c r="E11" t="s">
        <v>15</v>
      </c>
      <c r="F11">
        <v>9.1999999999999993</v>
      </c>
      <c r="G11">
        <v>80</v>
      </c>
      <c r="H11">
        <v>71</v>
      </c>
      <c r="I11" s="13">
        <f>(Table1[[#This Row],[Unit Price]]*Table1[[#This Row],[Quantity]])+Table1[[#This Row],[Shipping Fee]]</f>
        <v>807</v>
      </c>
      <c r="J11" t="str">
        <f>VLOOKUP(Table1[[#This Row],[Customer ID]],tblCustomers[],2,FALSE)</f>
        <v>Dell</v>
      </c>
      <c r="K11" t="str">
        <f>VLOOKUP(Table1[[#This Row],[Customer ID]],tblCustomers[],6,FALSE)</f>
        <v>North</v>
      </c>
      <c r="L11">
        <f>WEEKDAY(Table1[[#This Row],[Order Date]])</f>
        <v>7</v>
      </c>
      <c r="M11" s="14" t="str">
        <f>TEXT(Table1[[#This Row],[Order Date]],"dddd")</f>
        <v>Saturday</v>
      </c>
      <c r="N11" s="14" t="str">
        <f>IF(Table1[[#This Row],[Customer ID]]&gt;8,"New Customer","")</f>
        <v/>
      </c>
    </row>
    <row r="12" spans="1:17" x14ac:dyDescent="0.25">
      <c r="A12">
        <v>1180</v>
      </c>
      <c r="B12" s="12">
        <v>43624</v>
      </c>
      <c r="C12">
        <v>1</v>
      </c>
      <c r="D12">
        <v>4</v>
      </c>
      <c r="E12" t="s">
        <v>13</v>
      </c>
      <c r="F12">
        <v>12.75</v>
      </c>
      <c r="G12">
        <v>92</v>
      </c>
      <c r="H12">
        <v>116</v>
      </c>
      <c r="I12" s="13">
        <f>(Table1[[#This Row],[Unit Price]]*Table1[[#This Row],[Quantity]])+Table1[[#This Row],[Shipping Fee]]</f>
        <v>1289</v>
      </c>
      <c r="J12" t="str">
        <f>VLOOKUP(Table1[[#This Row],[Customer ID]],tblCustomers[],2,FALSE)</f>
        <v>Dell</v>
      </c>
      <c r="K12" t="str">
        <f>VLOOKUP(Table1[[#This Row],[Customer ID]],tblCustomers[],6,FALSE)</f>
        <v>North</v>
      </c>
      <c r="L12">
        <f>WEEKDAY(Table1[[#This Row],[Order Date]])</f>
        <v>7</v>
      </c>
      <c r="M12" s="14" t="str">
        <f>TEXT(Table1[[#This Row],[Order Date]],"dddd")</f>
        <v>Saturday</v>
      </c>
      <c r="N12" s="14" t="str">
        <f>IF(Table1[[#This Row],[Customer ID]]&gt;8,"New Customer","")</f>
        <v/>
      </c>
    </row>
    <row r="13" spans="1:17" hidden="1" x14ac:dyDescent="0.25">
      <c r="A13">
        <v>1221</v>
      </c>
      <c r="B13" s="12">
        <v>43652</v>
      </c>
      <c r="C13">
        <v>1</v>
      </c>
      <c r="D13">
        <v>5</v>
      </c>
      <c r="E13" t="s">
        <v>13</v>
      </c>
      <c r="F13">
        <v>12.75</v>
      </c>
      <c r="G13">
        <v>28</v>
      </c>
      <c r="H13">
        <v>36</v>
      </c>
      <c r="I13" s="13">
        <f>(Table1[[#This Row],[Unit Price]]*Table1[[#This Row],[Quantity]])+Table1[[#This Row],[Shipping Fee]]</f>
        <v>393</v>
      </c>
      <c r="J13" t="str">
        <f>VLOOKUP(Table1[[#This Row],[Customer ID]],tblCustomers[],2,FALSE)</f>
        <v>Dell</v>
      </c>
      <c r="K13" t="str">
        <f>VLOOKUP(Table1[[#This Row],[Customer ID]],tblCustomers[],6,FALSE)</f>
        <v>North</v>
      </c>
      <c r="L13">
        <f>WEEKDAY(Table1[[#This Row],[Order Date]])</f>
        <v>7</v>
      </c>
      <c r="M13" s="14" t="str">
        <f>TEXT(Table1[[#This Row],[Order Date]],"dddd")</f>
        <v>Saturday</v>
      </c>
      <c r="N13" s="14" t="str">
        <f>IF(Table1[[#This Row],[Customer ID]]&gt;8,"New Customer","")</f>
        <v/>
      </c>
    </row>
    <row r="14" spans="1:17" hidden="1" x14ac:dyDescent="0.25">
      <c r="A14">
        <v>1214</v>
      </c>
      <c r="B14" s="12">
        <v>43656</v>
      </c>
      <c r="C14">
        <v>1</v>
      </c>
      <c r="D14">
        <v>7</v>
      </c>
      <c r="E14" t="s">
        <v>9</v>
      </c>
      <c r="F14">
        <v>10</v>
      </c>
      <c r="G14">
        <v>80</v>
      </c>
      <c r="H14">
        <v>78</v>
      </c>
      <c r="I14" s="13">
        <f>(Table1[[#This Row],[Unit Price]]*Table1[[#This Row],[Quantity]])+Table1[[#This Row],[Shipping Fee]]</f>
        <v>878</v>
      </c>
      <c r="J14" t="str">
        <f>VLOOKUP(Table1[[#This Row],[Customer ID]],tblCustomers[],2,FALSE)</f>
        <v>Dell</v>
      </c>
      <c r="K14" t="str">
        <f>VLOOKUP(Table1[[#This Row],[Customer ID]],tblCustomers[],6,FALSE)</f>
        <v>North</v>
      </c>
      <c r="L14">
        <f>WEEKDAY(Table1[[#This Row],[Order Date]])</f>
        <v>4</v>
      </c>
      <c r="M14" s="14" t="str">
        <f>TEXT(Table1[[#This Row],[Order Date]],"dddd")</f>
        <v>Wednesday</v>
      </c>
      <c r="N14" s="14" t="str">
        <f>IF(Table1[[#This Row],[Customer ID]]&gt;8,"New Customer","")</f>
        <v/>
      </c>
    </row>
    <row r="15" spans="1:17" hidden="1" x14ac:dyDescent="0.25">
      <c r="A15">
        <v>1190</v>
      </c>
      <c r="B15" s="12">
        <v>43674</v>
      </c>
      <c r="C15">
        <v>1</v>
      </c>
      <c r="D15">
        <v>6</v>
      </c>
      <c r="E15" t="s">
        <v>17</v>
      </c>
      <c r="F15">
        <v>18.399999999999999</v>
      </c>
      <c r="G15">
        <v>47</v>
      </c>
      <c r="H15">
        <v>91</v>
      </c>
      <c r="I15" s="13">
        <f>(Table1[[#This Row],[Unit Price]]*Table1[[#This Row],[Quantity]])+Table1[[#This Row],[Shipping Fee]]</f>
        <v>955.8</v>
      </c>
      <c r="J15" t="str">
        <f>VLOOKUP(Table1[[#This Row],[Customer ID]],tblCustomers[],2,FALSE)</f>
        <v>Dell</v>
      </c>
      <c r="K15" t="str">
        <f>VLOOKUP(Table1[[#This Row],[Customer ID]],tblCustomers[],6,FALSE)</f>
        <v>North</v>
      </c>
      <c r="L15">
        <f>WEEKDAY(Table1[[#This Row],[Order Date]])</f>
        <v>1</v>
      </c>
      <c r="M15" s="14" t="str">
        <f>TEXT(Table1[[#This Row],[Order Date]],"dddd")</f>
        <v>Sunday</v>
      </c>
      <c r="N15" s="14" t="str">
        <f>IF(Table1[[#This Row],[Customer ID]]&gt;8,"New Customer","")</f>
        <v/>
      </c>
    </row>
    <row r="16" spans="1:17" hidden="1" x14ac:dyDescent="0.25">
      <c r="A16">
        <v>1240</v>
      </c>
      <c r="B16" s="12">
        <v>43685</v>
      </c>
      <c r="C16">
        <v>1</v>
      </c>
      <c r="D16">
        <v>4</v>
      </c>
      <c r="E16" t="s">
        <v>15</v>
      </c>
      <c r="F16">
        <v>9.1999999999999993</v>
      </c>
      <c r="G16">
        <v>54</v>
      </c>
      <c r="H16">
        <v>49</v>
      </c>
      <c r="I16" s="13">
        <f>(Table1[[#This Row],[Unit Price]]*Table1[[#This Row],[Quantity]])+Table1[[#This Row],[Shipping Fee]]</f>
        <v>545.79999999999995</v>
      </c>
      <c r="J16" t="str">
        <f>VLOOKUP(Table1[[#This Row],[Customer ID]],tblCustomers[],2,FALSE)</f>
        <v>Dell</v>
      </c>
      <c r="K16" t="str">
        <f>VLOOKUP(Table1[[#This Row],[Customer ID]],tblCustomers[],6,FALSE)</f>
        <v>North</v>
      </c>
      <c r="L16">
        <f>WEEKDAY(Table1[[#This Row],[Order Date]])</f>
        <v>5</v>
      </c>
      <c r="M16" s="14" t="str">
        <f>TEXT(Table1[[#This Row],[Order Date]],"dddd")</f>
        <v>Thursday</v>
      </c>
      <c r="N16" s="14" t="str">
        <f>IF(Table1[[#This Row],[Customer ID]]&gt;8,"New Customer","")</f>
        <v/>
      </c>
    </row>
    <row r="17" spans="1:14" hidden="1" x14ac:dyDescent="0.25">
      <c r="A17">
        <v>1241</v>
      </c>
      <c r="B17" s="12">
        <v>43702</v>
      </c>
      <c r="C17">
        <v>1</v>
      </c>
      <c r="D17">
        <v>8</v>
      </c>
      <c r="E17" t="s">
        <v>15</v>
      </c>
      <c r="F17">
        <v>10</v>
      </c>
      <c r="G17">
        <v>55</v>
      </c>
      <c r="H17">
        <v>52</v>
      </c>
      <c r="I17" s="13">
        <f>(Table1[[#This Row],[Unit Price]]*Table1[[#This Row],[Quantity]])+Table1[[#This Row],[Shipping Fee]]</f>
        <v>602</v>
      </c>
      <c r="J17" t="str">
        <f>VLOOKUP(Table1[[#This Row],[Customer ID]],tblCustomers[],2,FALSE)</f>
        <v>Dell</v>
      </c>
      <c r="K17" t="str">
        <f>VLOOKUP(Table1[[#This Row],[Customer ID]],tblCustomers[],6,FALSE)</f>
        <v>North</v>
      </c>
      <c r="L17">
        <f>WEEKDAY(Table1[[#This Row],[Order Date]])</f>
        <v>1</v>
      </c>
      <c r="M17" s="14" t="str">
        <f>TEXT(Table1[[#This Row],[Order Date]],"dddd")</f>
        <v>Sunday</v>
      </c>
      <c r="N17" s="14" t="str">
        <f>IF(Table1[[#This Row],[Customer ID]]&gt;8,"New Customer","")</f>
        <v/>
      </c>
    </row>
    <row r="18" spans="1:14" hidden="1" x14ac:dyDescent="0.25">
      <c r="A18">
        <v>1234</v>
      </c>
      <c r="B18" s="12">
        <v>43705</v>
      </c>
      <c r="C18">
        <v>1</v>
      </c>
      <c r="D18">
        <v>6</v>
      </c>
      <c r="E18" t="s">
        <v>10</v>
      </c>
      <c r="F18">
        <v>9.65</v>
      </c>
      <c r="G18">
        <v>97</v>
      </c>
      <c r="H18">
        <v>95</v>
      </c>
      <c r="I18" s="13">
        <f>(Table1[[#This Row],[Unit Price]]*Table1[[#This Row],[Quantity]])+Table1[[#This Row],[Shipping Fee]]</f>
        <v>1031.0500000000002</v>
      </c>
      <c r="J18" t="str">
        <f>VLOOKUP(Table1[[#This Row],[Customer ID]],tblCustomers[],2,FALSE)</f>
        <v>Dell</v>
      </c>
      <c r="K18" t="str">
        <f>VLOOKUP(Table1[[#This Row],[Customer ID]],tblCustomers[],6,FALSE)</f>
        <v>North</v>
      </c>
      <c r="L18">
        <f>WEEKDAY(Table1[[#This Row],[Order Date]])</f>
        <v>4</v>
      </c>
      <c r="M18" s="14" t="str">
        <f>TEXT(Table1[[#This Row],[Order Date]],"dddd")</f>
        <v>Wednesday</v>
      </c>
      <c r="N18" s="14" t="str">
        <f>IF(Table1[[#This Row],[Customer ID]]&gt;8,"New Customer","")</f>
        <v/>
      </c>
    </row>
    <row r="19" spans="1:14" hidden="1" x14ac:dyDescent="0.25">
      <c r="A19">
        <v>1268</v>
      </c>
      <c r="B19" s="12">
        <v>43714</v>
      </c>
      <c r="C19">
        <v>1</v>
      </c>
      <c r="D19">
        <v>5</v>
      </c>
      <c r="E19" t="s">
        <v>13</v>
      </c>
      <c r="F19">
        <v>12.75</v>
      </c>
      <c r="G19">
        <v>96</v>
      </c>
      <c r="H19">
        <v>120</v>
      </c>
      <c r="I19" s="13">
        <f>(Table1[[#This Row],[Unit Price]]*Table1[[#This Row],[Quantity]])+Table1[[#This Row],[Shipping Fee]]</f>
        <v>1344</v>
      </c>
      <c r="J19" t="str">
        <f>VLOOKUP(Table1[[#This Row],[Customer ID]],tblCustomers[],2,FALSE)</f>
        <v>Dell</v>
      </c>
      <c r="K19" t="str">
        <f>VLOOKUP(Table1[[#This Row],[Customer ID]],tblCustomers[],6,FALSE)</f>
        <v>North</v>
      </c>
      <c r="L19">
        <f>WEEKDAY(Table1[[#This Row],[Order Date]])</f>
        <v>6</v>
      </c>
      <c r="M19" s="14" t="str">
        <f>TEXT(Table1[[#This Row],[Order Date]],"dddd")</f>
        <v>Friday</v>
      </c>
      <c r="N19" s="14" t="str">
        <f>IF(Table1[[#This Row],[Customer ID]]&gt;8,"New Customer","")</f>
        <v/>
      </c>
    </row>
    <row r="20" spans="1:14" hidden="1" x14ac:dyDescent="0.25">
      <c r="A20">
        <v>1261</v>
      </c>
      <c r="B20" s="12">
        <v>43716</v>
      </c>
      <c r="C20">
        <v>1</v>
      </c>
      <c r="D20">
        <v>4</v>
      </c>
      <c r="E20" t="s">
        <v>12</v>
      </c>
      <c r="F20">
        <v>40</v>
      </c>
      <c r="G20">
        <v>48</v>
      </c>
      <c r="H20">
        <v>188</v>
      </c>
      <c r="I20" s="13">
        <f>(Table1[[#This Row],[Unit Price]]*Table1[[#This Row],[Quantity]])+Table1[[#This Row],[Shipping Fee]]</f>
        <v>2108</v>
      </c>
      <c r="J20" t="str">
        <f>VLOOKUP(Table1[[#This Row],[Customer ID]],tblCustomers[],2,FALSE)</f>
        <v>Dell</v>
      </c>
      <c r="K20" t="str">
        <f>VLOOKUP(Table1[[#This Row],[Customer ID]],tblCustomers[],6,FALSE)</f>
        <v>North</v>
      </c>
      <c r="L20">
        <f>WEEKDAY(Table1[[#This Row],[Order Date]])</f>
        <v>1</v>
      </c>
      <c r="M20" s="14" t="str">
        <f>TEXT(Table1[[#This Row],[Order Date]],"dddd")</f>
        <v>Sunday</v>
      </c>
      <c r="N20" s="14" t="str">
        <f>IF(Table1[[#This Row],[Customer ID]]&gt;8,"New Customer","")</f>
        <v/>
      </c>
    </row>
    <row r="21" spans="1:14" hidden="1" x14ac:dyDescent="0.25">
      <c r="A21">
        <v>1312</v>
      </c>
      <c r="B21" s="12">
        <v>43746</v>
      </c>
      <c r="C21">
        <v>1</v>
      </c>
      <c r="D21">
        <v>3</v>
      </c>
      <c r="E21" t="s">
        <v>16</v>
      </c>
      <c r="F21">
        <v>34.799999999999997</v>
      </c>
      <c r="G21">
        <v>93</v>
      </c>
      <c r="H21">
        <v>314</v>
      </c>
      <c r="I21" s="13">
        <f>(Table1[[#This Row],[Unit Price]]*Table1[[#This Row],[Quantity]])+Table1[[#This Row],[Shipping Fee]]</f>
        <v>3550.3999999999996</v>
      </c>
      <c r="J21" t="str">
        <f>VLOOKUP(Table1[[#This Row],[Customer ID]],tblCustomers[],2,FALSE)</f>
        <v>Dell</v>
      </c>
      <c r="K21" t="str">
        <f>VLOOKUP(Table1[[#This Row],[Customer ID]],tblCustomers[],6,FALSE)</f>
        <v>North</v>
      </c>
      <c r="L21">
        <f>WEEKDAY(Table1[[#This Row],[Order Date]])</f>
        <v>3</v>
      </c>
      <c r="M21" s="14" t="str">
        <f>TEXT(Table1[[#This Row],[Order Date]],"dddd")</f>
        <v>Tuesday</v>
      </c>
      <c r="N21" s="14" t="str">
        <f>IF(Table1[[#This Row],[Customer ID]]&gt;8,"New Customer","")</f>
        <v/>
      </c>
    </row>
    <row r="22" spans="1:14" hidden="1" x14ac:dyDescent="0.25">
      <c r="A22">
        <v>1342</v>
      </c>
      <c r="B22" s="12">
        <v>43777</v>
      </c>
      <c r="C22">
        <v>1</v>
      </c>
      <c r="D22">
        <v>4</v>
      </c>
      <c r="E22" t="s">
        <v>15</v>
      </c>
      <c r="F22">
        <v>9.1999999999999993</v>
      </c>
      <c r="G22">
        <v>19</v>
      </c>
      <c r="H22">
        <v>17</v>
      </c>
      <c r="I22" s="13">
        <f>(Table1[[#This Row],[Unit Price]]*Table1[[#This Row],[Quantity]])+Table1[[#This Row],[Shipping Fee]]</f>
        <v>191.79999999999998</v>
      </c>
      <c r="J22" t="str">
        <f>VLOOKUP(Table1[[#This Row],[Customer ID]],tblCustomers[],2,FALSE)</f>
        <v>Dell</v>
      </c>
      <c r="K22" t="str">
        <f>VLOOKUP(Table1[[#This Row],[Customer ID]],tblCustomers[],6,FALSE)</f>
        <v>North</v>
      </c>
      <c r="L22">
        <f>WEEKDAY(Table1[[#This Row],[Order Date]])</f>
        <v>6</v>
      </c>
      <c r="M22" s="14" t="str">
        <f>TEXT(Table1[[#This Row],[Order Date]],"dddd")</f>
        <v>Friday</v>
      </c>
      <c r="N22" s="14" t="str">
        <f>IF(Table1[[#This Row],[Customer ID]]&gt;8,"New Customer","")</f>
        <v/>
      </c>
    </row>
    <row r="23" spans="1:14" hidden="1" x14ac:dyDescent="0.25">
      <c r="A23">
        <v>1338</v>
      </c>
      <c r="B23" s="12">
        <v>43778</v>
      </c>
      <c r="C23">
        <v>1</v>
      </c>
      <c r="D23">
        <v>9</v>
      </c>
      <c r="E23" t="s">
        <v>20</v>
      </c>
      <c r="F23">
        <v>19.5</v>
      </c>
      <c r="G23">
        <v>87</v>
      </c>
      <c r="H23">
        <v>175</v>
      </c>
      <c r="I23" s="13">
        <f>(Table1[[#This Row],[Unit Price]]*Table1[[#This Row],[Quantity]])+Table1[[#This Row],[Shipping Fee]]</f>
        <v>1871.5</v>
      </c>
      <c r="J23" t="str">
        <f>VLOOKUP(Table1[[#This Row],[Customer ID]],tblCustomers[],2,FALSE)</f>
        <v>Dell</v>
      </c>
      <c r="K23" t="str">
        <f>VLOOKUP(Table1[[#This Row],[Customer ID]],tblCustomers[],6,FALSE)</f>
        <v>North</v>
      </c>
      <c r="L23">
        <f>WEEKDAY(Table1[[#This Row],[Order Date]])</f>
        <v>7</v>
      </c>
      <c r="M23" s="14" t="str">
        <f>TEXT(Table1[[#This Row],[Order Date]],"dddd")</f>
        <v>Saturday</v>
      </c>
      <c r="N23" s="14" t="str">
        <f>IF(Table1[[#This Row],[Customer ID]]&gt;8,"New Customer","")</f>
        <v/>
      </c>
    </row>
    <row r="24" spans="1:14" hidden="1" x14ac:dyDescent="0.25">
      <c r="A24">
        <v>1345</v>
      </c>
      <c r="B24" s="12">
        <v>43795</v>
      </c>
      <c r="C24">
        <v>1</v>
      </c>
      <c r="D24">
        <v>6</v>
      </c>
      <c r="E24" t="s">
        <v>10</v>
      </c>
      <c r="F24">
        <v>9.65</v>
      </c>
      <c r="G24">
        <v>37</v>
      </c>
      <c r="H24">
        <v>34</v>
      </c>
      <c r="I24" s="13">
        <f>(Table1[[#This Row],[Unit Price]]*Table1[[#This Row],[Quantity]])+Table1[[#This Row],[Shipping Fee]]</f>
        <v>391.05</v>
      </c>
      <c r="J24" t="str">
        <f>VLOOKUP(Table1[[#This Row],[Customer ID]],tblCustomers[],2,FALSE)</f>
        <v>Dell</v>
      </c>
      <c r="K24" t="str">
        <f>VLOOKUP(Table1[[#This Row],[Customer ID]],tblCustomers[],6,FALSE)</f>
        <v>North</v>
      </c>
      <c r="L24">
        <f>WEEKDAY(Table1[[#This Row],[Order Date]])</f>
        <v>3</v>
      </c>
      <c r="M24" s="14" t="str">
        <f>TEXT(Table1[[#This Row],[Order Date]],"dddd")</f>
        <v>Tuesday</v>
      </c>
      <c r="N24" s="14" t="str">
        <f>IF(Table1[[#This Row],[Customer ID]]&gt;8,"New Customer","")</f>
        <v/>
      </c>
    </row>
    <row r="25" spans="1:14" hidden="1" x14ac:dyDescent="0.25">
      <c r="A25">
        <v>1379</v>
      </c>
      <c r="B25" s="12">
        <v>43805</v>
      </c>
      <c r="C25">
        <v>1</v>
      </c>
      <c r="D25">
        <v>5</v>
      </c>
      <c r="E25" t="s">
        <v>12</v>
      </c>
      <c r="F25">
        <v>40</v>
      </c>
      <c r="G25">
        <v>32</v>
      </c>
      <c r="H25">
        <v>134</v>
      </c>
      <c r="I25" s="13">
        <f>(Table1[[#This Row],[Unit Price]]*Table1[[#This Row],[Quantity]])+Table1[[#This Row],[Shipping Fee]]</f>
        <v>1414</v>
      </c>
      <c r="J25" t="str">
        <f>VLOOKUP(Table1[[#This Row],[Customer ID]],tblCustomers[],2,FALSE)</f>
        <v>Dell</v>
      </c>
      <c r="K25" t="str">
        <f>VLOOKUP(Table1[[#This Row],[Customer ID]],tblCustomers[],6,FALSE)</f>
        <v>North</v>
      </c>
      <c r="L25">
        <f>WEEKDAY(Table1[[#This Row],[Order Date]])</f>
        <v>6</v>
      </c>
      <c r="M25" s="14" t="str">
        <f>TEXT(Table1[[#This Row],[Order Date]],"dddd")</f>
        <v>Friday</v>
      </c>
      <c r="N25" s="14" t="str">
        <f>IF(Table1[[#This Row],[Customer ID]]&gt;8,"New Customer","")</f>
        <v/>
      </c>
    </row>
    <row r="26" spans="1:14" hidden="1" x14ac:dyDescent="0.25">
      <c r="A26">
        <v>1381</v>
      </c>
      <c r="B26" s="12">
        <v>43807</v>
      </c>
      <c r="C26">
        <v>1</v>
      </c>
      <c r="D26">
        <v>4</v>
      </c>
      <c r="E26" t="s">
        <v>13</v>
      </c>
      <c r="F26">
        <v>12.75</v>
      </c>
      <c r="G26">
        <v>41</v>
      </c>
      <c r="H26">
        <v>51</v>
      </c>
      <c r="I26" s="13">
        <f>(Table1[[#This Row],[Unit Price]]*Table1[[#This Row],[Quantity]])+Table1[[#This Row],[Shipping Fee]]</f>
        <v>573.75</v>
      </c>
      <c r="J26" t="str">
        <f>VLOOKUP(Table1[[#This Row],[Customer ID]],tblCustomers[],2,FALSE)</f>
        <v>Dell</v>
      </c>
      <c r="K26" t="str">
        <f>VLOOKUP(Table1[[#This Row],[Customer ID]],tblCustomers[],6,FALSE)</f>
        <v>North</v>
      </c>
      <c r="L26">
        <f>WEEKDAY(Table1[[#This Row],[Order Date]])</f>
        <v>1</v>
      </c>
      <c r="M26" s="14" t="str">
        <f>TEXT(Table1[[#This Row],[Order Date]],"dddd")</f>
        <v>Sunday</v>
      </c>
      <c r="N26" s="14" t="str">
        <f>IF(Table1[[#This Row],[Customer ID]]&gt;8,"New Customer","")</f>
        <v/>
      </c>
    </row>
    <row r="27" spans="1:14" hidden="1" x14ac:dyDescent="0.25">
      <c r="A27">
        <v>1400</v>
      </c>
      <c r="B27" s="12">
        <v>43825</v>
      </c>
      <c r="C27">
        <v>1</v>
      </c>
      <c r="D27">
        <v>6</v>
      </c>
      <c r="E27" t="s">
        <v>19</v>
      </c>
      <c r="F27">
        <v>21.35</v>
      </c>
      <c r="G27">
        <v>88</v>
      </c>
      <c r="H27">
        <v>184</v>
      </c>
      <c r="I27" s="13">
        <f>(Table1[[#This Row],[Unit Price]]*Table1[[#This Row],[Quantity]])+Table1[[#This Row],[Shipping Fee]]</f>
        <v>2062.8000000000002</v>
      </c>
      <c r="J27" t="str">
        <f>VLOOKUP(Table1[[#This Row],[Customer ID]],tblCustomers[],2,FALSE)</f>
        <v>Dell</v>
      </c>
      <c r="K27" t="str">
        <f>VLOOKUP(Table1[[#This Row],[Customer ID]],tblCustomers[],6,FALSE)</f>
        <v>North</v>
      </c>
      <c r="L27">
        <f>WEEKDAY(Table1[[#This Row],[Order Date]])</f>
        <v>5</v>
      </c>
      <c r="M27" s="14" t="str">
        <f>TEXT(Table1[[#This Row],[Order Date]],"dddd")</f>
        <v>Thursday</v>
      </c>
      <c r="N27" s="14" t="str">
        <f>IF(Table1[[#This Row],[Customer ID]]&gt;8,"New Customer","")</f>
        <v/>
      </c>
    </row>
    <row r="28" spans="1:14" hidden="1" x14ac:dyDescent="0.25">
      <c r="A28">
        <v>1428</v>
      </c>
      <c r="B28" s="12">
        <v>43828</v>
      </c>
      <c r="C28">
        <v>1</v>
      </c>
      <c r="D28">
        <v>2</v>
      </c>
      <c r="E28" t="s">
        <v>14</v>
      </c>
      <c r="F28">
        <v>39</v>
      </c>
      <c r="G28">
        <v>54</v>
      </c>
      <c r="H28">
        <v>215</v>
      </c>
      <c r="I28" s="13">
        <f>(Table1[[#This Row],[Unit Price]]*Table1[[#This Row],[Quantity]])+Table1[[#This Row],[Shipping Fee]]</f>
        <v>2321</v>
      </c>
      <c r="J28" t="str">
        <f>VLOOKUP(Table1[[#This Row],[Customer ID]],tblCustomers[],2,FALSE)</f>
        <v>Dell</v>
      </c>
      <c r="K28" t="str">
        <f>VLOOKUP(Table1[[#This Row],[Customer ID]],tblCustomers[],6,FALSE)</f>
        <v>North</v>
      </c>
      <c r="L28">
        <f>WEEKDAY(Table1[[#This Row],[Order Date]])</f>
        <v>1</v>
      </c>
      <c r="M28" s="14" t="str">
        <f>TEXT(Table1[[#This Row],[Order Date]],"dddd")</f>
        <v>Sunday</v>
      </c>
      <c r="N28" s="14" t="str">
        <f>IF(Table1[[#This Row],[Customer ID]]&gt;8,"New Customer","")</f>
        <v/>
      </c>
    </row>
    <row r="29" spans="1:14" hidden="1" x14ac:dyDescent="0.25">
      <c r="A29">
        <v>1014</v>
      </c>
      <c r="B29" s="12">
        <v>43473</v>
      </c>
      <c r="C29">
        <v>2</v>
      </c>
      <c r="D29">
        <v>3</v>
      </c>
      <c r="E29" t="s">
        <v>13</v>
      </c>
      <c r="F29">
        <v>12.75</v>
      </c>
      <c r="G29">
        <v>47</v>
      </c>
      <c r="H29">
        <v>62</v>
      </c>
      <c r="I29" s="13">
        <f>(Table1[[#This Row],[Unit Price]]*Table1[[#This Row],[Quantity]])+Table1[[#This Row],[Shipping Fee]]</f>
        <v>661.25</v>
      </c>
      <c r="J29" t="str">
        <f>VLOOKUP(Table1[[#This Row],[Customer ID]],tblCustomers[],2,FALSE)</f>
        <v>Newsvine</v>
      </c>
      <c r="K29" t="str">
        <f>VLOOKUP(Table1[[#This Row],[Customer ID]],tblCustomers[],6,FALSE)</f>
        <v>South</v>
      </c>
      <c r="L29">
        <f>WEEKDAY(Table1[[#This Row],[Order Date]])</f>
        <v>3</v>
      </c>
      <c r="M29" s="14" t="str">
        <f>TEXT(Table1[[#This Row],[Order Date]],"dddd")</f>
        <v>Tuesday</v>
      </c>
      <c r="N29" s="14" t="str">
        <f>IF(Table1[[#This Row],[Customer ID]]&gt;8,"New Customer","")</f>
        <v/>
      </c>
    </row>
    <row r="30" spans="1:14" hidden="1" x14ac:dyDescent="0.25">
      <c r="A30">
        <v>1015</v>
      </c>
      <c r="B30" s="12">
        <v>43475</v>
      </c>
      <c r="C30">
        <v>2</v>
      </c>
      <c r="D30">
        <v>7</v>
      </c>
      <c r="E30" t="s">
        <v>8</v>
      </c>
      <c r="F30">
        <v>2.99</v>
      </c>
      <c r="G30">
        <v>90</v>
      </c>
      <c r="H30">
        <v>28</v>
      </c>
      <c r="I30" s="13">
        <f>(Table1[[#This Row],[Unit Price]]*Table1[[#This Row],[Quantity]])+Table1[[#This Row],[Shipping Fee]]</f>
        <v>297.10000000000002</v>
      </c>
      <c r="J30" t="str">
        <f>VLOOKUP(Table1[[#This Row],[Customer ID]],tblCustomers[],2,FALSE)</f>
        <v>Newsvine</v>
      </c>
      <c r="K30" t="str">
        <f>VLOOKUP(Table1[[#This Row],[Customer ID]],tblCustomers[],6,FALSE)</f>
        <v>South</v>
      </c>
      <c r="L30">
        <f>WEEKDAY(Table1[[#This Row],[Order Date]])</f>
        <v>5</v>
      </c>
      <c r="M30" s="14" t="str">
        <f>TEXT(Table1[[#This Row],[Order Date]],"dddd")</f>
        <v>Thursday</v>
      </c>
      <c r="N30" s="14" t="str">
        <f>IF(Table1[[#This Row],[Customer ID]]&gt;8,"New Customer","")</f>
        <v/>
      </c>
    </row>
    <row r="31" spans="1:14" hidden="1" x14ac:dyDescent="0.25">
      <c r="A31">
        <v>1056</v>
      </c>
      <c r="B31" s="12">
        <v>43532</v>
      </c>
      <c r="C31">
        <v>2</v>
      </c>
      <c r="D31">
        <v>3</v>
      </c>
      <c r="E31" t="s">
        <v>15</v>
      </c>
      <c r="F31">
        <v>9.1999999999999993</v>
      </c>
      <c r="G31">
        <v>97</v>
      </c>
      <c r="H31">
        <v>91</v>
      </c>
      <c r="I31" s="13">
        <f>(Table1[[#This Row],[Unit Price]]*Table1[[#This Row],[Quantity]])+Table1[[#This Row],[Shipping Fee]]</f>
        <v>983.4</v>
      </c>
      <c r="J31" t="str">
        <f>VLOOKUP(Table1[[#This Row],[Customer ID]],tblCustomers[],2,FALSE)</f>
        <v>Newsvine</v>
      </c>
      <c r="K31" t="str">
        <f>VLOOKUP(Table1[[#This Row],[Customer ID]],tblCustomers[],6,FALSE)</f>
        <v>South</v>
      </c>
      <c r="L31">
        <f>WEEKDAY(Table1[[#This Row],[Order Date]])</f>
        <v>6</v>
      </c>
      <c r="M31" s="14" t="str">
        <f>TEXT(Table1[[#This Row],[Order Date]],"dddd")</f>
        <v>Friday</v>
      </c>
      <c r="N31" s="14" t="str">
        <f>IF(Table1[[#This Row],[Customer ID]]&gt;8,"New Customer","")</f>
        <v/>
      </c>
    </row>
    <row r="32" spans="1:14" hidden="1" x14ac:dyDescent="0.25">
      <c r="A32">
        <v>1067</v>
      </c>
      <c r="B32" s="12">
        <v>43532</v>
      </c>
      <c r="C32">
        <v>2</v>
      </c>
      <c r="D32">
        <v>3</v>
      </c>
      <c r="E32" t="s">
        <v>16</v>
      </c>
      <c r="F32">
        <v>34.799999999999997</v>
      </c>
      <c r="G32">
        <v>63</v>
      </c>
      <c r="H32">
        <v>217</v>
      </c>
      <c r="I32" s="13">
        <f>(Table1[[#This Row],[Unit Price]]*Table1[[#This Row],[Quantity]])+Table1[[#This Row],[Shipping Fee]]</f>
        <v>2409.3999999999996</v>
      </c>
      <c r="J32" t="str">
        <f>VLOOKUP(Table1[[#This Row],[Customer ID]],tblCustomers[],2,FALSE)</f>
        <v>Newsvine</v>
      </c>
      <c r="K32" t="str">
        <f>VLOOKUP(Table1[[#This Row],[Customer ID]],tblCustomers[],6,FALSE)</f>
        <v>South</v>
      </c>
      <c r="L32">
        <f>WEEKDAY(Table1[[#This Row],[Order Date]])</f>
        <v>6</v>
      </c>
      <c r="M32" s="14" t="str">
        <f>TEXT(Table1[[#This Row],[Order Date]],"dddd")</f>
        <v>Friday</v>
      </c>
      <c r="N32" s="14" t="str">
        <f>IF(Table1[[#This Row],[Customer ID]]&gt;8,"New Customer","")</f>
        <v/>
      </c>
    </row>
    <row r="33" spans="1:14" hidden="1" x14ac:dyDescent="0.25">
      <c r="A33">
        <v>1055</v>
      </c>
      <c r="B33" s="12">
        <v>43532</v>
      </c>
      <c r="C33">
        <v>2</v>
      </c>
      <c r="D33">
        <v>4</v>
      </c>
      <c r="E33" t="s">
        <v>12</v>
      </c>
      <c r="F33">
        <v>40</v>
      </c>
      <c r="G33">
        <v>85</v>
      </c>
      <c r="H33">
        <v>357</v>
      </c>
      <c r="I33" s="13">
        <f>(Table1[[#This Row],[Unit Price]]*Table1[[#This Row],[Quantity]])+Table1[[#This Row],[Shipping Fee]]</f>
        <v>3757</v>
      </c>
      <c r="J33" t="str">
        <f>VLOOKUP(Table1[[#This Row],[Customer ID]],tblCustomers[],2,FALSE)</f>
        <v>Newsvine</v>
      </c>
      <c r="K33" t="str">
        <f>VLOOKUP(Table1[[#This Row],[Customer ID]],tblCustomers[],6,FALSE)</f>
        <v>South</v>
      </c>
      <c r="L33">
        <f>WEEKDAY(Table1[[#This Row],[Order Date]])</f>
        <v>6</v>
      </c>
      <c r="M33" s="14" t="str">
        <f>TEXT(Table1[[#This Row],[Order Date]],"dddd")</f>
        <v>Friday</v>
      </c>
      <c r="N33" s="14" t="str">
        <f>IF(Table1[[#This Row],[Customer ID]]&gt;8,"New Customer","")</f>
        <v/>
      </c>
    </row>
    <row r="34" spans="1:14" hidden="1" x14ac:dyDescent="0.25">
      <c r="A34">
        <v>1056</v>
      </c>
      <c r="B34" s="12">
        <v>43532</v>
      </c>
      <c r="C34">
        <v>2</v>
      </c>
      <c r="D34">
        <v>4</v>
      </c>
      <c r="E34" t="s">
        <v>15</v>
      </c>
      <c r="F34">
        <v>9.1999999999999993</v>
      </c>
      <c r="G34">
        <v>97</v>
      </c>
      <c r="H34">
        <v>91</v>
      </c>
      <c r="I34" s="13">
        <f>(Table1[[#This Row],[Unit Price]]*Table1[[#This Row],[Quantity]])+Table1[[#This Row],[Shipping Fee]]</f>
        <v>983.4</v>
      </c>
      <c r="J34" t="str">
        <f>VLOOKUP(Table1[[#This Row],[Customer ID]],tblCustomers[],2,FALSE)</f>
        <v>Newsvine</v>
      </c>
      <c r="K34" t="str">
        <f>VLOOKUP(Table1[[#This Row],[Customer ID]],tblCustomers[],6,FALSE)</f>
        <v>South</v>
      </c>
      <c r="L34">
        <f>WEEKDAY(Table1[[#This Row],[Order Date]])</f>
        <v>6</v>
      </c>
      <c r="M34" s="14" t="str">
        <f>TEXT(Table1[[#This Row],[Order Date]],"dddd")</f>
        <v>Friday</v>
      </c>
      <c r="N34" s="14" t="str">
        <f>IF(Table1[[#This Row],[Customer ID]]&gt;8,"New Customer","")</f>
        <v/>
      </c>
    </row>
    <row r="35" spans="1:14" hidden="1" x14ac:dyDescent="0.25">
      <c r="A35">
        <v>1075</v>
      </c>
      <c r="B35" s="12">
        <v>43534</v>
      </c>
      <c r="C35">
        <v>2</v>
      </c>
      <c r="D35">
        <v>8</v>
      </c>
      <c r="E35" t="s">
        <v>9</v>
      </c>
      <c r="F35">
        <v>10</v>
      </c>
      <c r="G35">
        <v>55</v>
      </c>
      <c r="H35">
        <v>55</v>
      </c>
      <c r="I35" s="13">
        <f>(Table1[[#This Row],[Unit Price]]*Table1[[#This Row],[Quantity]])+Table1[[#This Row],[Shipping Fee]]</f>
        <v>605</v>
      </c>
      <c r="J35" t="str">
        <f>VLOOKUP(Table1[[#This Row],[Customer ID]],tblCustomers[],2,FALSE)</f>
        <v>Newsvine</v>
      </c>
      <c r="K35" t="str">
        <f>VLOOKUP(Table1[[#This Row],[Customer ID]],tblCustomers[],6,FALSE)</f>
        <v>South</v>
      </c>
      <c r="L35">
        <f>WEEKDAY(Table1[[#This Row],[Order Date]])</f>
        <v>1</v>
      </c>
      <c r="M35" s="14" t="str">
        <f>TEXT(Table1[[#This Row],[Order Date]],"dddd")</f>
        <v>Sunday</v>
      </c>
      <c r="N35" s="14" t="str">
        <f>IF(Table1[[#This Row],[Customer ID]]&gt;8,"New Customer","")</f>
        <v/>
      </c>
    </row>
    <row r="36" spans="1:14" hidden="1" x14ac:dyDescent="0.25">
      <c r="A36">
        <v>1061</v>
      </c>
      <c r="B36" s="12">
        <v>43553</v>
      </c>
      <c r="C36">
        <v>2</v>
      </c>
      <c r="D36">
        <v>2</v>
      </c>
      <c r="E36" t="s">
        <v>8</v>
      </c>
      <c r="F36">
        <v>14</v>
      </c>
      <c r="G36">
        <v>72</v>
      </c>
      <c r="H36">
        <v>101</v>
      </c>
      <c r="I36" s="13">
        <f>(Table1[[#This Row],[Unit Price]]*Table1[[#This Row],[Quantity]])+Table1[[#This Row],[Shipping Fee]]</f>
        <v>1109</v>
      </c>
      <c r="J36" t="str">
        <f>VLOOKUP(Table1[[#This Row],[Customer ID]],tblCustomers[],2,FALSE)</f>
        <v>Newsvine</v>
      </c>
      <c r="K36" t="str">
        <f>VLOOKUP(Table1[[#This Row],[Customer ID]],tblCustomers[],6,FALSE)</f>
        <v>South</v>
      </c>
      <c r="L36">
        <f>WEEKDAY(Table1[[#This Row],[Order Date]])</f>
        <v>6</v>
      </c>
      <c r="M36" s="14" t="str">
        <f>TEXT(Table1[[#This Row],[Order Date]],"dddd")</f>
        <v>Friday</v>
      </c>
      <c r="N36" s="14" t="str">
        <f>IF(Table1[[#This Row],[Customer ID]]&gt;8,"New Customer","")</f>
        <v/>
      </c>
    </row>
    <row r="37" spans="1:14" hidden="1" x14ac:dyDescent="0.25">
      <c r="A37">
        <v>1122</v>
      </c>
      <c r="B37" s="12">
        <v>43611</v>
      </c>
      <c r="C37">
        <v>2</v>
      </c>
      <c r="D37">
        <v>6</v>
      </c>
      <c r="E37" t="s">
        <v>19</v>
      </c>
      <c r="F37">
        <v>21.35</v>
      </c>
      <c r="G37">
        <v>36</v>
      </c>
      <c r="H37">
        <v>75</v>
      </c>
      <c r="I37" s="13">
        <f>(Table1[[#This Row],[Unit Price]]*Table1[[#This Row],[Quantity]])+Table1[[#This Row],[Shipping Fee]]</f>
        <v>843.6</v>
      </c>
      <c r="J37" t="str">
        <f>VLOOKUP(Table1[[#This Row],[Customer ID]],tblCustomers[],2,FALSE)</f>
        <v>Newsvine</v>
      </c>
      <c r="K37" t="str">
        <f>VLOOKUP(Table1[[#This Row],[Customer ID]],tblCustomers[],6,FALSE)</f>
        <v>South</v>
      </c>
      <c r="L37">
        <f>WEEKDAY(Table1[[#This Row],[Order Date]])</f>
        <v>1</v>
      </c>
      <c r="M37" s="14" t="str">
        <f>TEXT(Table1[[#This Row],[Order Date]],"dddd")</f>
        <v>Sunday</v>
      </c>
      <c r="N37" s="14" t="str">
        <f>IF(Table1[[#This Row],[Customer ID]]&gt;8,"New Customer","")</f>
        <v/>
      </c>
    </row>
    <row r="38" spans="1:14" hidden="1" x14ac:dyDescent="0.25">
      <c r="A38">
        <v>1219</v>
      </c>
      <c r="B38" s="12">
        <v>43674</v>
      </c>
      <c r="C38">
        <v>2</v>
      </c>
      <c r="D38">
        <v>6</v>
      </c>
      <c r="E38" t="s">
        <v>8</v>
      </c>
      <c r="F38">
        <v>46</v>
      </c>
      <c r="G38">
        <v>24</v>
      </c>
      <c r="H38">
        <v>106</v>
      </c>
      <c r="I38" s="13">
        <f>(Table1[[#This Row],[Unit Price]]*Table1[[#This Row],[Quantity]])+Table1[[#This Row],[Shipping Fee]]</f>
        <v>1210</v>
      </c>
      <c r="J38" t="str">
        <f>VLOOKUP(Table1[[#This Row],[Customer ID]],tblCustomers[],2,FALSE)</f>
        <v>Newsvine</v>
      </c>
      <c r="K38" t="str">
        <f>VLOOKUP(Table1[[#This Row],[Customer ID]],tblCustomers[],6,FALSE)</f>
        <v>South</v>
      </c>
      <c r="L38">
        <f>WEEKDAY(Table1[[#This Row],[Order Date]])</f>
        <v>1</v>
      </c>
      <c r="M38" s="14" t="str">
        <f>TEXT(Table1[[#This Row],[Order Date]],"dddd")</f>
        <v>Sunday</v>
      </c>
      <c r="N38" s="14" t="str">
        <f>IF(Table1[[#This Row],[Customer ID]]&gt;8,"New Customer","")</f>
        <v/>
      </c>
    </row>
    <row r="39" spans="1:14" hidden="1" x14ac:dyDescent="0.25">
      <c r="A39">
        <v>1297</v>
      </c>
      <c r="B39" s="12">
        <v>43747</v>
      </c>
      <c r="C39">
        <v>2</v>
      </c>
      <c r="D39">
        <v>9</v>
      </c>
      <c r="E39" t="s">
        <v>20</v>
      </c>
      <c r="F39">
        <v>19.5</v>
      </c>
      <c r="G39">
        <v>64</v>
      </c>
      <c r="H39">
        <v>120</v>
      </c>
      <c r="I39" s="13">
        <f>(Table1[[#This Row],[Unit Price]]*Table1[[#This Row],[Quantity]])+Table1[[#This Row],[Shipping Fee]]</f>
        <v>1368</v>
      </c>
      <c r="J39" t="str">
        <f>VLOOKUP(Table1[[#This Row],[Customer ID]],tblCustomers[],2,FALSE)</f>
        <v>Newsvine</v>
      </c>
      <c r="K39" t="str">
        <f>VLOOKUP(Table1[[#This Row],[Customer ID]],tblCustomers[],6,FALSE)</f>
        <v>South</v>
      </c>
      <c r="L39">
        <f>WEEKDAY(Table1[[#This Row],[Order Date]])</f>
        <v>4</v>
      </c>
      <c r="M39" s="14" t="str">
        <f>TEXT(Table1[[#This Row],[Order Date]],"dddd")</f>
        <v>Wednesday</v>
      </c>
      <c r="N39" s="14" t="str">
        <f>IF(Table1[[#This Row],[Customer ID]]&gt;8,"New Customer","")</f>
        <v/>
      </c>
    </row>
    <row r="40" spans="1:14" hidden="1" x14ac:dyDescent="0.25">
      <c r="A40">
        <v>1298</v>
      </c>
      <c r="B40" s="12">
        <v>43747</v>
      </c>
      <c r="C40">
        <v>2</v>
      </c>
      <c r="D40">
        <v>9</v>
      </c>
      <c r="E40" t="s">
        <v>16</v>
      </c>
      <c r="F40">
        <v>34.799999999999997</v>
      </c>
      <c r="G40">
        <v>70</v>
      </c>
      <c r="H40">
        <v>246</v>
      </c>
      <c r="I40" s="13">
        <f>(Table1[[#This Row],[Unit Price]]*Table1[[#This Row],[Quantity]])+Table1[[#This Row],[Shipping Fee]]</f>
        <v>2682</v>
      </c>
      <c r="J40" t="str">
        <f>VLOOKUP(Table1[[#This Row],[Customer ID]],tblCustomers[],2,FALSE)</f>
        <v>Newsvine</v>
      </c>
      <c r="K40" t="str">
        <f>VLOOKUP(Table1[[#This Row],[Customer ID]],tblCustomers[],6,FALSE)</f>
        <v>South</v>
      </c>
      <c r="L40">
        <f>WEEKDAY(Table1[[#This Row],[Order Date]])</f>
        <v>4</v>
      </c>
      <c r="M40" s="14" t="str">
        <f>TEXT(Table1[[#This Row],[Order Date]],"dddd")</f>
        <v>Wednesday</v>
      </c>
      <c r="N40" s="14" t="str">
        <f>IF(Table1[[#This Row],[Customer ID]]&gt;8,"New Customer","")</f>
        <v/>
      </c>
    </row>
    <row r="41" spans="1:14" hidden="1" x14ac:dyDescent="0.25">
      <c r="A41">
        <v>1285</v>
      </c>
      <c r="B41" s="12">
        <v>43748</v>
      </c>
      <c r="C41">
        <v>2</v>
      </c>
      <c r="D41">
        <v>7</v>
      </c>
      <c r="E41" t="s">
        <v>8</v>
      </c>
      <c r="F41">
        <v>2.99</v>
      </c>
      <c r="G41">
        <v>32</v>
      </c>
      <c r="H41">
        <v>10</v>
      </c>
      <c r="I41" s="13">
        <f>(Table1[[#This Row],[Unit Price]]*Table1[[#This Row],[Quantity]])+Table1[[#This Row],[Shipping Fee]]</f>
        <v>105.68</v>
      </c>
      <c r="J41" t="str">
        <f>VLOOKUP(Table1[[#This Row],[Customer ID]],tblCustomers[],2,FALSE)</f>
        <v>Newsvine</v>
      </c>
      <c r="K41" t="str">
        <f>VLOOKUP(Table1[[#This Row],[Customer ID]],tblCustomers[],6,FALSE)</f>
        <v>South</v>
      </c>
      <c r="L41">
        <f>WEEKDAY(Table1[[#This Row],[Order Date]])</f>
        <v>5</v>
      </c>
      <c r="M41" s="14" t="str">
        <f>TEXT(Table1[[#This Row],[Order Date]],"dddd")</f>
        <v>Thursday</v>
      </c>
      <c r="N41" s="14" t="str">
        <f>IF(Table1[[#This Row],[Customer ID]]&gt;8,"New Customer","")</f>
        <v/>
      </c>
    </row>
    <row r="42" spans="1:14" hidden="1" x14ac:dyDescent="0.25">
      <c r="A42">
        <v>1305</v>
      </c>
      <c r="B42" s="12">
        <v>43764</v>
      </c>
      <c r="C42">
        <v>2</v>
      </c>
      <c r="D42">
        <v>6</v>
      </c>
      <c r="E42" t="s">
        <v>17</v>
      </c>
      <c r="F42">
        <v>18.399999999999999</v>
      </c>
      <c r="G42">
        <v>10</v>
      </c>
      <c r="H42">
        <v>19</v>
      </c>
      <c r="I42" s="13">
        <f>(Table1[[#This Row],[Unit Price]]*Table1[[#This Row],[Quantity]])+Table1[[#This Row],[Shipping Fee]]</f>
        <v>203</v>
      </c>
      <c r="J42" t="str">
        <f>VLOOKUP(Table1[[#This Row],[Customer ID]],tblCustomers[],2,FALSE)</f>
        <v>Newsvine</v>
      </c>
      <c r="K42" t="str">
        <f>VLOOKUP(Table1[[#This Row],[Customer ID]],tblCustomers[],6,FALSE)</f>
        <v>South</v>
      </c>
      <c r="L42">
        <f>WEEKDAY(Table1[[#This Row],[Order Date]])</f>
        <v>7</v>
      </c>
      <c r="M42" s="14" t="str">
        <f>TEXT(Table1[[#This Row],[Order Date]],"dddd")</f>
        <v>Saturday</v>
      </c>
      <c r="N42" s="14" t="str">
        <f>IF(Table1[[#This Row],[Customer ID]]&gt;8,"New Customer","")</f>
        <v/>
      </c>
    </row>
    <row r="43" spans="1:14" hidden="1" x14ac:dyDescent="0.25">
      <c r="A43">
        <v>1357</v>
      </c>
      <c r="B43" s="12">
        <v>43772</v>
      </c>
      <c r="C43">
        <v>2</v>
      </c>
      <c r="D43">
        <v>1</v>
      </c>
      <c r="E43" t="s">
        <v>12</v>
      </c>
      <c r="F43">
        <v>40</v>
      </c>
      <c r="G43">
        <v>24</v>
      </c>
      <c r="H43">
        <v>96</v>
      </c>
      <c r="I43" s="13">
        <f>(Table1[[#This Row],[Unit Price]]*Table1[[#This Row],[Quantity]])+Table1[[#This Row],[Shipping Fee]]</f>
        <v>1056</v>
      </c>
      <c r="J43" t="str">
        <f>VLOOKUP(Table1[[#This Row],[Customer ID]],tblCustomers[],2,FALSE)</f>
        <v>Newsvine</v>
      </c>
      <c r="K43" t="str">
        <f>VLOOKUP(Table1[[#This Row],[Customer ID]],tblCustomers[],6,FALSE)</f>
        <v>South</v>
      </c>
      <c r="L43">
        <f>WEEKDAY(Table1[[#This Row],[Order Date]])</f>
        <v>1</v>
      </c>
      <c r="M43" s="14" t="str">
        <f>TEXT(Table1[[#This Row],[Order Date]],"dddd")</f>
        <v>Sunday</v>
      </c>
      <c r="N43" s="14" t="str">
        <f>IF(Table1[[#This Row],[Customer ID]]&gt;8,"New Customer","")</f>
        <v/>
      </c>
    </row>
    <row r="44" spans="1:14" hidden="1" x14ac:dyDescent="0.25">
      <c r="A44">
        <v>1341</v>
      </c>
      <c r="B44" s="12">
        <v>43777</v>
      </c>
      <c r="C44">
        <v>2</v>
      </c>
      <c r="D44">
        <v>4</v>
      </c>
      <c r="E44" t="s">
        <v>12</v>
      </c>
      <c r="F44">
        <v>40</v>
      </c>
      <c r="G44">
        <v>28</v>
      </c>
      <c r="H44">
        <v>111</v>
      </c>
      <c r="I44" s="13">
        <f>(Table1[[#This Row],[Unit Price]]*Table1[[#This Row],[Quantity]])+Table1[[#This Row],[Shipping Fee]]</f>
        <v>1231</v>
      </c>
      <c r="J44" t="str">
        <f>VLOOKUP(Table1[[#This Row],[Customer ID]],tblCustomers[],2,FALSE)</f>
        <v>Newsvine</v>
      </c>
      <c r="K44" t="str">
        <f>VLOOKUP(Table1[[#This Row],[Customer ID]],tblCustomers[],6,FALSE)</f>
        <v>South</v>
      </c>
      <c r="L44">
        <f>WEEKDAY(Table1[[#This Row],[Order Date]])</f>
        <v>6</v>
      </c>
      <c r="M44" s="14" t="str">
        <f>TEXT(Table1[[#This Row],[Order Date]],"dddd")</f>
        <v>Friday</v>
      </c>
      <c r="N44" s="14" t="str">
        <f>IF(Table1[[#This Row],[Customer ID]]&gt;8,"New Customer","")</f>
        <v/>
      </c>
    </row>
    <row r="45" spans="1:14" hidden="1" x14ac:dyDescent="0.25">
      <c r="A45">
        <v>1339</v>
      </c>
      <c r="B45" s="12">
        <v>43778</v>
      </c>
      <c r="C45">
        <v>2</v>
      </c>
      <c r="D45">
        <v>9</v>
      </c>
      <c r="E45" t="s">
        <v>16</v>
      </c>
      <c r="F45">
        <v>34.799999999999997</v>
      </c>
      <c r="G45">
        <v>58</v>
      </c>
      <c r="H45">
        <v>206</v>
      </c>
      <c r="I45" s="13">
        <f>(Table1[[#This Row],[Unit Price]]*Table1[[#This Row],[Quantity]])+Table1[[#This Row],[Shipping Fee]]</f>
        <v>2224.3999999999996</v>
      </c>
      <c r="J45" t="str">
        <f>VLOOKUP(Table1[[#This Row],[Customer ID]],tblCustomers[],2,FALSE)</f>
        <v>Newsvine</v>
      </c>
      <c r="K45" t="str">
        <f>VLOOKUP(Table1[[#This Row],[Customer ID]],tblCustomers[],6,FALSE)</f>
        <v>South</v>
      </c>
      <c r="L45">
        <f>WEEKDAY(Table1[[#This Row],[Order Date]])</f>
        <v>7</v>
      </c>
      <c r="M45" s="14" t="str">
        <f>TEXT(Table1[[#This Row],[Order Date]],"dddd")</f>
        <v>Saturday</v>
      </c>
      <c r="N45" s="14" t="str">
        <f>IF(Table1[[#This Row],[Customer ID]]&gt;8,"New Customer","")</f>
        <v/>
      </c>
    </row>
    <row r="46" spans="1:14" hidden="1" x14ac:dyDescent="0.25">
      <c r="A46">
        <v>1343</v>
      </c>
      <c r="B46" s="12">
        <v>43794</v>
      </c>
      <c r="C46">
        <v>2</v>
      </c>
      <c r="D46">
        <v>7</v>
      </c>
      <c r="E46" t="s">
        <v>15</v>
      </c>
      <c r="F46">
        <v>10</v>
      </c>
      <c r="G46">
        <v>99</v>
      </c>
      <c r="H46">
        <v>103</v>
      </c>
      <c r="I46" s="13">
        <f>(Table1[[#This Row],[Unit Price]]*Table1[[#This Row],[Quantity]])+Table1[[#This Row],[Shipping Fee]]</f>
        <v>1093</v>
      </c>
      <c r="J46" t="str">
        <f>VLOOKUP(Table1[[#This Row],[Customer ID]],tblCustomers[],2,FALSE)</f>
        <v>Newsvine</v>
      </c>
      <c r="K46" t="str">
        <f>VLOOKUP(Table1[[#This Row],[Customer ID]],tblCustomers[],6,FALSE)</f>
        <v>South</v>
      </c>
      <c r="L46">
        <f>WEEKDAY(Table1[[#This Row],[Order Date]])</f>
        <v>2</v>
      </c>
      <c r="M46" s="14" t="str">
        <f>TEXT(Table1[[#This Row],[Order Date]],"dddd")</f>
        <v>Monday</v>
      </c>
      <c r="N46" s="14" t="str">
        <f>IF(Table1[[#This Row],[Customer ID]]&gt;8,"New Customer","")</f>
        <v/>
      </c>
    </row>
    <row r="47" spans="1:14" hidden="1" x14ac:dyDescent="0.25">
      <c r="A47">
        <v>1425</v>
      </c>
      <c r="B47" s="12">
        <v>43807</v>
      </c>
      <c r="C47">
        <v>2</v>
      </c>
      <c r="D47">
        <v>4</v>
      </c>
      <c r="E47" t="s">
        <v>13</v>
      </c>
      <c r="F47">
        <v>12.75</v>
      </c>
      <c r="G47">
        <v>19</v>
      </c>
      <c r="H47">
        <v>24</v>
      </c>
      <c r="I47" s="13">
        <f>(Table1[[#This Row],[Unit Price]]*Table1[[#This Row],[Quantity]])+Table1[[#This Row],[Shipping Fee]]</f>
        <v>266.25</v>
      </c>
      <c r="J47" t="str">
        <f>VLOOKUP(Table1[[#This Row],[Customer ID]],tblCustomers[],2,FALSE)</f>
        <v>Newsvine</v>
      </c>
      <c r="K47" t="str">
        <f>VLOOKUP(Table1[[#This Row],[Customer ID]],tblCustomers[],6,FALSE)</f>
        <v>South</v>
      </c>
      <c r="L47">
        <f>WEEKDAY(Table1[[#This Row],[Order Date]])</f>
        <v>1</v>
      </c>
      <c r="M47" s="14" t="str">
        <f>TEXT(Table1[[#This Row],[Order Date]],"dddd")</f>
        <v>Sunday</v>
      </c>
      <c r="N47" s="14" t="str">
        <f>IF(Table1[[#This Row],[Customer ID]]&gt;8,"New Customer","")</f>
        <v/>
      </c>
    </row>
    <row r="48" spans="1:14" hidden="1" x14ac:dyDescent="0.25">
      <c r="A48">
        <v>1426</v>
      </c>
      <c r="B48" s="12">
        <v>43824</v>
      </c>
      <c r="C48">
        <v>2</v>
      </c>
      <c r="D48">
        <v>7</v>
      </c>
      <c r="E48" t="s">
        <v>11</v>
      </c>
      <c r="F48">
        <v>22</v>
      </c>
      <c r="G48">
        <v>65</v>
      </c>
      <c r="H48">
        <v>139</v>
      </c>
      <c r="I48" s="13">
        <f>(Table1[[#This Row],[Unit Price]]*Table1[[#This Row],[Quantity]])+Table1[[#This Row],[Shipping Fee]]</f>
        <v>1569</v>
      </c>
      <c r="J48" t="str">
        <f>VLOOKUP(Table1[[#This Row],[Customer ID]],tblCustomers[],2,FALSE)</f>
        <v>Newsvine</v>
      </c>
      <c r="K48" t="str">
        <f>VLOOKUP(Table1[[#This Row],[Customer ID]],tblCustomers[],6,FALSE)</f>
        <v>South</v>
      </c>
      <c r="L48">
        <f>WEEKDAY(Table1[[#This Row],[Order Date]])</f>
        <v>4</v>
      </c>
      <c r="M48" s="14" t="str">
        <f>TEXT(Table1[[#This Row],[Order Date]],"dddd")</f>
        <v>Wednesday</v>
      </c>
      <c r="N48" s="14" t="str">
        <f>IF(Table1[[#This Row],[Customer ID]]&gt;8,"New Customer","")</f>
        <v/>
      </c>
    </row>
    <row r="49" spans="1:14" hidden="1" x14ac:dyDescent="0.25">
      <c r="A49">
        <v>1426</v>
      </c>
      <c r="B49" s="12">
        <v>43824</v>
      </c>
      <c r="C49">
        <v>2</v>
      </c>
      <c r="D49">
        <v>8</v>
      </c>
      <c r="E49" t="s">
        <v>11</v>
      </c>
      <c r="F49">
        <v>22</v>
      </c>
      <c r="G49">
        <v>65</v>
      </c>
      <c r="H49">
        <v>139</v>
      </c>
      <c r="I49" s="13">
        <f>(Table1[[#This Row],[Unit Price]]*Table1[[#This Row],[Quantity]])+Table1[[#This Row],[Shipping Fee]]</f>
        <v>1569</v>
      </c>
      <c r="J49" t="str">
        <f>VLOOKUP(Table1[[#This Row],[Customer ID]],tblCustomers[],2,FALSE)</f>
        <v>Newsvine</v>
      </c>
      <c r="K49" t="str">
        <f>VLOOKUP(Table1[[#This Row],[Customer ID]],tblCustomers[],6,FALSE)</f>
        <v>South</v>
      </c>
      <c r="L49">
        <f>WEEKDAY(Table1[[#This Row],[Order Date]])</f>
        <v>4</v>
      </c>
      <c r="M49" s="14" t="str">
        <f>TEXT(Table1[[#This Row],[Order Date]],"dddd")</f>
        <v>Wednesday</v>
      </c>
      <c r="N49" s="14" t="str">
        <f>IF(Table1[[#This Row],[Customer ID]]&gt;8,"New Customer","")</f>
        <v/>
      </c>
    </row>
    <row r="50" spans="1:14" hidden="1" x14ac:dyDescent="0.25">
      <c r="A50">
        <v>1392</v>
      </c>
      <c r="B50" s="12">
        <v>43827</v>
      </c>
      <c r="C50">
        <v>2</v>
      </c>
      <c r="D50">
        <v>6</v>
      </c>
      <c r="E50" t="s">
        <v>10</v>
      </c>
      <c r="F50">
        <v>9.65</v>
      </c>
      <c r="G50">
        <v>98</v>
      </c>
      <c r="H50">
        <v>96</v>
      </c>
      <c r="I50" s="13">
        <f>(Table1[[#This Row],[Unit Price]]*Table1[[#This Row],[Quantity]])+Table1[[#This Row],[Shipping Fee]]</f>
        <v>1041.7</v>
      </c>
      <c r="J50" t="str">
        <f>VLOOKUP(Table1[[#This Row],[Customer ID]],tblCustomers[],2,FALSE)</f>
        <v>Newsvine</v>
      </c>
      <c r="K50" t="str">
        <f>VLOOKUP(Table1[[#This Row],[Customer ID]],tblCustomers[],6,FALSE)</f>
        <v>South</v>
      </c>
      <c r="L50">
        <f>WEEKDAY(Table1[[#This Row],[Order Date]])</f>
        <v>7</v>
      </c>
      <c r="M50" s="14" t="str">
        <f>TEXT(Table1[[#This Row],[Order Date]],"dddd")</f>
        <v>Saturday</v>
      </c>
      <c r="N50" s="14" t="str">
        <f>IF(Table1[[#This Row],[Customer ID]]&gt;8,"New Customer","")</f>
        <v/>
      </c>
    </row>
    <row r="51" spans="1:14" hidden="1" x14ac:dyDescent="0.25">
      <c r="A51">
        <v>1377</v>
      </c>
      <c r="B51" s="12">
        <v>43828</v>
      </c>
      <c r="C51">
        <v>2</v>
      </c>
      <c r="D51">
        <v>2</v>
      </c>
      <c r="E51" t="s">
        <v>13</v>
      </c>
      <c r="F51">
        <v>12.75</v>
      </c>
      <c r="G51">
        <v>47</v>
      </c>
      <c r="H51">
        <v>59</v>
      </c>
      <c r="I51" s="13">
        <f>(Table1[[#This Row],[Unit Price]]*Table1[[#This Row],[Quantity]])+Table1[[#This Row],[Shipping Fee]]</f>
        <v>658.25</v>
      </c>
      <c r="J51" t="str">
        <f>VLOOKUP(Table1[[#This Row],[Customer ID]],tblCustomers[],2,FALSE)</f>
        <v>Newsvine</v>
      </c>
      <c r="K51" t="str">
        <f>VLOOKUP(Table1[[#This Row],[Customer ID]],tblCustomers[],6,FALSE)</f>
        <v>South</v>
      </c>
      <c r="L51">
        <f>WEEKDAY(Table1[[#This Row],[Order Date]])</f>
        <v>1</v>
      </c>
      <c r="M51" s="14" t="str">
        <f>TEXT(Table1[[#This Row],[Order Date]],"dddd")</f>
        <v>Sunday</v>
      </c>
      <c r="N51" s="14" t="str">
        <f>IF(Table1[[#This Row],[Customer ID]]&gt;8,"New Customer","")</f>
        <v/>
      </c>
    </row>
    <row r="52" spans="1:14" hidden="1" x14ac:dyDescent="0.25">
      <c r="A52">
        <v>1048</v>
      </c>
      <c r="B52" s="12">
        <v>43502</v>
      </c>
      <c r="C52">
        <v>3</v>
      </c>
      <c r="D52">
        <v>5</v>
      </c>
      <c r="E52" t="s">
        <v>9</v>
      </c>
      <c r="F52">
        <v>30</v>
      </c>
      <c r="G52">
        <v>96</v>
      </c>
      <c r="H52">
        <v>297</v>
      </c>
      <c r="I52" s="13">
        <f>(Table1[[#This Row],[Unit Price]]*Table1[[#This Row],[Quantity]])+Table1[[#This Row],[Shipping Fee]]</f>
        <v>3177</v>
      </c>
      <c r="J52" t="str">
        <f>VLOOKUP(Table1[[#This Row],[Customer ID]],tblCustomers[],2,FALSE)</f>
        <v>Stumble Upon</v>
      </c>
      <c r="K52" t="str">
        <f>VLOOKUP(Table1[[#This Row],[Customer ID]],tblCustomers[],6,FALSE)</f>
        <v>South</v>
      </c>
      <c r="L52">
        <f>WEEKDAY(Table1[[#This Row],[Order Date]])</f>
        <v>4</v>
      </c>
      <c r="M52" s="14" t="str">
        <f>TEXT(Table1[[#This Row],[Order Date]],"dddd")</f>
        <v>Wednesday</v>
      </c>
      <c r="N52" s="14" t="str">
        <f>IF(Table1[[#This Row],[Customer ID]]&gt;8,"New Customer","")</f>
        <v/>
      </c>
    </row>
    <row r="53" spans="1:14" hidden="1" x14ac:dyDescent="0.25">
      <c r="A53">
        <v>1054</v>
      </c>
      <c r="B53" s="12">
        <v>43530</v>
      </c>
      <c r="C53">
        <v>3</v>
      </c>
      <c r="D53">
        <v>5</v>
      </c>
      <c r="E53" t="s">
        <v>8</v>
      </c>
      <c r="F53">
        <v>14</v>
      </c>
      <c r="G53">
        <v>53</v>
      </c>
      <c r="H53">
        <v>72</v>
      </c>
      <c r="I53" s="13">
        <f>(Table1[[#This Row],[Unit Price]]*Table1[[#This Row],[Quantity]])+Table1[[#This Row],[Shipping Fee]]</f>
        <v>814</v>
      </c>
      <c r="J53" t="str">
        <f>VLOOKUP(Table1[[#This Row],[Customer ID]],tblCustomers[],2,FALSE)</f>
        <v>Stumble Upon</v>
      </c>
      <c r="K53" t="str">
        <f>VLOOKUP(Table1[[#This Row],[Customer ID]],tblCustomers[],6,FALSE)</f>
        <v>South</v>
      </c>
      <c r="L53">
        <f>WEEKDAY(Table1[[#This Row],[Order Date]])</f>
        <v>4</v>
      </c>
      <c r="M53" s="14" t="str">
        <f>TEXT(Table1[[#This Row],[Order Date]],"dddd")</f>
        <v>Wednesday</v>
      </c>
      <c r="N53" s="14" t="str">
        <f>IF(Table1[[#This Row],[Customer ID]]&gt;8,"New Customer","")</f>
        <v/>
      </c>
    </row>
    <row r="54" spans="1:14" hidden="1" x14ac:dyDescent="0.25">
      <c r="A54">
        <v>1055</v>
      </c>
      <c r="B54" s="12">
        <v>43532</v>
      </c>
      <c r="C54">
        <v>3</v>
      </c>
      <c r="D54">
        <v>3</v>
      </c>
      <c r="E54" t="s">
        <v>12</v>
      </c>
      <c r="F54">
        <v>40</v>
      </c>
      <c r="G54">
        <v>85</v>
      </c>
      <c r="H54">
        <v>357</v>
      </c>
      <c r="I54" s="13">
        <f>(Table1[[#This Row],[Unit Price]]*Table1[[#This Row],[Quantity]])+Table1[[#This Row],[Shipping Fee]]</f>
        <v>3757</v>
      </c>
      <c r="J54" t="str">
        <f>VLOOKUP(Table1[[#This Row],[Customer ID]],tblCustomers[],2,FALSE)</f>
        <v>Stumble Upon</v>
      </c>
      <c r="K54" t="str">
        <f>VLOOKUP(Table1[[#This Row],[Customer ID]],tblCustomers[],6,FALSE)</f>
        <v>South</v>
      </c>
      <c r="L54">
        <f>WEEKDAY(Table1[[#This Row],[Order Date]])</f>
        <v>6</v>
      </c>
      <c r="M54" s="14" t="str">
        <f>TEXT(Table1[[#This Row],[Order Date]],"dddd")</f>
        <v>Friday</v>
      </c>
      <c r="N54" s="14" t="str">
        <f>IF(Table1[[#This Row],[Customer ID]]&gt;8,"New Customer","")</f>
        <v/>
      </c>
    </row>
    <row r="55" spans="1:14" hidden="1" x14ac:dyDescent="0.25">
      <c r="A55">
        <v>1116</v>
      </c>
      <c r="B55" s="12">
        <v>43594</v>
      </c>
      <c r="C55">
        <v>3</v>
      </c>
      <c r="D55">
        <v>9</v>
      </c>
      <c r="E55" t="s">
        <v>20</v>
      </c>
      <c r="F55">
        <v>19.5</v>
      </c>
      <c r="G55">
        <v>82</v>
      </c>
      <c r="H55">
        <v>154</v>
      </c>
      <c r="I55" s="13">
        <f>(Table1[[#This Row],[Unit Price]]*Table1[[#This Row],[Quantity]])+Table1[[#This Row],[Shipping Fee]]</f>
        <v>1753</v>
      </c>
      <c r="J55" t="str">
        <f>VLOOKUP(Table1[[#This Row],[Customer ID]],tblCustomers[],2,FALSE)</f>
        <v>Stumble Upon</v>
      </c>
      <c r="K55" t="str">
        <f>VLOOKUP(Table1[[#This Row],[Customer ID]],tblCustomers[],6,FALSE)</f>
        <v>South</v>
      </c>
      <c r="L55">
        <f>WEEKDAY(Table1[[#This Row],[Order Date]])</f>
        <v>5</v>
      </c>
      <c r="M55" s="14" t="str">
        <f>TEXT(Table1[[#This Row],[Order Date]],"dddd")</f>
        <v>Thursday</v>
      </c>
      <c r="N55" s="14" t="str">
        <f>IF(Table1[[#This Row],[Customer ID]]&gt;8,"New Customer","")</f>
        <v/>
      </c>
    </row>
    <row r="56" spans="1:14" x14ac:dyDescent="0.25">
      <c r="A56">
        <v>1152</v>
      </c>
      <c r="B56" s="12">
        <v>43624</v>
      </c>
      <c r="C56">
        <v>3</v>
      </c>
      <c r="D56">
        <v>3</v>
      </c>
      <c r="E56" t="s">
        <v>12</v>
      </c>
      <c r="F56">
        <v>40</v>
      </c>
      <c r="G56">
        <v>38</v>
      </c>
      <c r="H56">
        <v>149</v>
      </c>
      <c r="I56" s="13">
        <f>(Table1[[#This Row],[Unit Price]]*Table1[[#This Row],[Quantity]])+Table1[[#This Row],[Shipping Fee]]</f>
        <v>1669</v>
      </c>
      <c r="J56" t="str">
        <f>VLOOKUP(Table1[[#This Row],[Customer ID]],tblCustomers[],2,FALSE)</f>
        <v>Stumble Upon</v>
      </c>
      <c r="K56" t="str">
        <f>VLOOKUP(Table1[[#This Row],[Customer ID]],tblCustomers[],6,FALSE)</f>
        <v>South</v>
      </c>
      <c r="L56">
        <f>WEEKDAY(Table1[[#This Row],[Order Date]])</f>
        <v>7</v>
      </c>
      <c r="M56" s="14" t="str">
        <f>TEXT(Table1[[#This Row],[Order Date]],"dddd")</f>
        <v>Saturday</v>
      </c>
      <c r="N56" s="14" t="str">
        <f>IF(Table1[[#This Row],[Customer ID]]&gt;8,"New Customer","")</f>
        <v/>
      </c>
    </row>
    <row r="57" spans="1:14" hidden="1" x14ac:dyDescent="0.25">
      <c r="A57">
        <v>1206</v>
      </c>
      <c r="B57" s="12">
        <v>43654</v>
      </c>
      <c r="C57">
        <v>3</v>
      </c>
      <c r="D57">
        <v>3</v>
      </c>
      <c r="E57" t="s">
        <v>16</v>
      </c>
      <c r="F57">
        <v>34.799999999999997</v>
      </c>
      <c r="G57">
        <v>27</v>
      </c>
      <c r="H57">
        <v>89</v>
      </c>
      <c r="I57" s="13">
        <f>(Table1[[#This Row],[Unit Price]]*Table1[[#This Row],[Quantity]])+Table1[[#This Row],[Shipping Fee]]</f>
        <v>1028.5999999999999</v>
      </c>
      <c r="J57" t="str">
        <f>VLOOKUP(Table1[[#This Row],[Customer ID]],tblCustomers[],2,FALSE)</f>
        <v>Stumble Upon</v>
      </c>
      <c r="K57" t="str">
        <f>VLOOKUP(Table1[[#This Row],[Customer ID]],tblCustomers[],6,FALSE)</f>
        <v>South</v>
      </c>
      <c r="L57">
        <f>WEEKDAY(Table1[[#This Row],[Order Date]])</f>
        <v>2</v>
      </c>
      <c r="M57" s="14" t="str">
        <f>TEXT(Table1[[#This Row],[Order Date]],"dddd")</f>
        <v>Monday</v>
      </c>
      <c r="N57" s="14" t="str">
        <f>IF(Table1[[#This Row],[Customer ID]]&gt;8,"New Customer","")</f>
        <v/>
      </c>
    </row>
    <row r="58" spans="1:14" hidden="1" x14ac:dyDescent="0.25">
      <c r="A58">
        <v>1196</v>
      </c>
      <c r="B58" s="12">
        <v>43671</v>
      </c>
      <c r="C58">
        <v>3</v>
      </c>
      <c r="D58">
        <v>8</v>
      </c>
      <c r="E58" t="s">
        <v>15</v>
      </c>
      <c r="F58">
        <v>10</v>
      </c>
      <c r="G58">
        <v>34</v>
      </c>
      <c r="H58">
        <v>34</v>
      </c>
      <c r="I58" s="13">
        <f>(Table1[[#This Row],[Unit Price]]*Table1[[#This Row],[Quantity]])+Table1[[#This Row],[Shipping Fee]]</f>
        <v>374</v>
      </c>
      <c r="J58" t="str">
        <f>VLOOKUP(Table1[[#This Row],[Customer ID]],tblCustomers[],2,FALSE)</f>
        <v>Stumble Upon</v>
      </c>
      <c r="K58" t="str">
        <f>VLOOKUP(Table1[[#This Row],[Customer ID]],tblCustomers[],6,FALSE)</f>
        <v>South</v>
      </c>
      <c r="L58">
        <f>WEEKDAY(Table1[[#This Row],[Order Date]])</f>
        <v>5</v>
      </c>
      <c r="M58" s="14" t="str">
        <f>TEXT(Table1[[#This Row],[Order Date]],"dddd")</f>
        <v>Thursday</v>
      </c>
      <c r="N58" s="14" t="str">
        <f>IF(Table1[[#This Row],[Customer ID]]&gt;8,"New Customer","")</f>
        <v/>
      </c>
    </row>
    <row r="59" spans="1:14" hidden="1" x14ac:dyDescent="0.25">
      <c r="A59">
        <v>1200</v>
      </c>
      <c r="B59" s="12">
        <v>43675</v>
      </c>
      <c r="C59">
        <v>3</v>
      </c>
      <c r="D59">
        <v>2</v>
      </c>
      <c r="E59" t="s">
        <v>8</v>
      </c>
      <c r="F59">
        <v>14</v>
      </c>
      <c r="G59">
        <v>23</v>
      </c>
      <c r="H59">
        <v>31</v>
      </c>
      <c r="I59" s="13">
        <f>(Table1[[#This Row],[Unit Price]]*Table1[[#This Row],[Quantity]])+Table1[[#This Row],[Shipping Fee]]</f>
        <v>353</v>
      </c>
      <c r="J59" t="str">
        <f>VLOOKUP(Table1[[#This Row],[Customer ID]],tblCustomers[],2,FALSE)</f>
        <v>Stumble Upon</v>
      </c>
      <c r="K59" t="str">
        <f>VLOOKUP(Table1[[#This Row],[Customer ID]],tblCustomers[],6,FALSE)</f>
        <v>South</v>
      </c>
      <c r="L59">
        <f>WEEKDAY(Table1[[#This Row],[Order Date]])</f>
        <v>2</v>
      </c>
      <c r="M59" s="14" t="str">
        <f>TEXT(Table1[[#This Row],[Order Date]],"dddd")</f>
        <v>Monday</v>
      </c>
      <c r="N59" s="14" t="str">
        <f>IF(Table1[[#This Row],[Customer ID]]&gt;8,"New Customer","")</f>
        <v/>
      </c>
    </row>
    <row r="60" spans="1:14" hidden="1" x14ac:dyDescent="0.25">
      <c r="A60">
        <v>1246</v>
      </c>
      <c r="B60" s="12">
        <v>43683</v>
      </c>
      <c r="C60">
        <v>3</v>
      </c>
      <c r="D60">
        <v>5</v>
      </c>
      <c r="E60" t="s">
        <v>13</v>
      </c>
      <c r="F60">
        <v>12.75</v>
      </c>
      <c r="G60">
        <v>72</v>
      </c>
      <c r="H60">
        <v>89</v>
      </c>
      <c r="I60" s="13">
        <f>(Table1[[#This Row],[Unit Price]]*Table1[[#This Row],[Quantity]])+Table1[[#This Row],[Shipping Fee]]</f>
        <v>1007</v>
      </c>
      <c r="J60" t="str">
        <f>VLOOKUP(Table1[[#This Row],[Customer ID]],tblCustomers[],2,FALSE)</f>
        <v>Stumble Upon</v>
      </c>
      <c r="K60" t="str">
        <f>VLOOKUP(Table1[[#This Row],[Customer ID]],tblCustomers[],6,FALSE)</f>
        <v>South</v>
      </c>
      <c r="L60">
        <f>WEEKDAY(Table1[[#This Row],[Order Date]])</f>
        <v>3</v>
      </c>
      <c r="M60" s="14" t="str">
        <f>TEXT(Table1[[#This Row],[Order Date]],"dddd")</f>
        <v>Tuesday</v>
      </c>
      <c r="N60" s="14" t="str">
        <f>IF(Table1[[#This Row],[Customer ID]]&gt;8,"New Customer","")</f>
        <v/>
      </c>
    </row>
    <row r="61" spans="1:14" hidden="1" x14ac:dyDescent="0.25">
      <c r="A61">
        <v>1239</v>
      </c>
      <c r="B61" s="12">
        <v>43685</v>
      </c>
      <c r="C61">
        <v>3</v>
      </c>
      <c r="D61">
        <v>4</v>
      </c>
      <c r="E61" t="s">
        <v>12</v>
      </c>
      <c r="F61">
        <v>40</v>
      </c>
      <c r="G61">
        <v>78</v>
      </c>
      <c r="H61">
        <v>318</v>
      </c>
      <c r="I61" s="13">
        <f>(Table1[[#This Row],[Unit Price]]*Table1[[#This Row],[Quantity]])+Table1[[#This Row],[Shipping Fee]]</f>
        <v>3438</v>
      </c>
      <c r="J61" t="str">
        <f>VLOOKUP(Table1[[#This Row],[Customer ID]],tblCustomers[],2,FALSE)</f>
        <v>Stumble Upon</v>
      </c>
      <c r="K61" t="str">
        <f>VLOOKUP(Table1[[#This Row],[Customer ID]],tblCustomers[],6,FALSE)</f>
        <v>South</v>
      </c>
      <c r="L61">
        <f>WEEKDAY(Table1[[#This Row],[Order Date]])</f>
        <v>5</v>
      </c>
      <c r="M61" s="14" t="str">
        <f>TEXT(Table1[[#This Row],[Order Date]],"dddd")</f>
        <v>Thursday</v>
      </c>
      <c r="N61" s="14" t="str">
        <f>IF(Table1[[#This Row],[Customer ID]]&gt;8,"New Customer","")</f>
        <v/>
      </c>
    </row>
    <row r="62" spans="1:14" hidden="1" x14ac:dyDescent="0.25">
      <c r="A62">
        <v>1300</v>
      </c>
      <c r="B62" s="12">
        <v>43746</v>
      </c>
      <c r="C62">
        <v>3</v>
      </c>
      <c r="D62">
        <v>4</v>
      </c>
      <c r="E62" t="s">
        <v>12</v>
      </c>
      <c r="F62">
        <v>40</v>
      </c>
      <c r="G62">
        <v>48</v>
      </c>
      <c r="H62">
        <v>188</v>
      </c>
      <c r="I62" s="13">
        <f>(Table1[[#This Row],[Unit Price]]*Table1[[#This Row],[Quantity]])+Table1[[#This Row],[Shipping Fee]]</f>
        <v>2108</v>
      </c>
      <c r="J62" t="str">
        <f>VLOOKUP(Table1[[#This Row],[Customer ID]],tblCustomers[],2,FALSE)</f>
        <v>Stumble Upon</v>
      </c>
      <c r="K62" t="str">
        <f>VLOOKUP(Table1[[#This Row],[Customer ID]],tblCustomers[],6,FALSE)</f>
        <v>South</v>
      </c>
      <c r="L62">
        <f>WEEKDAY(Table1[[#This Row],[Order Date]])</f>
        <v>3</v>
      </c>
      <c r="M62" s="14" t="str">
        <f>TEXT(Table1[[#This Row],[Order Date]],"dddd")</f>
        <v>Tuesday</v>
      </c>
      <c r="N62" s="14" t="str">
        <f>IF(Table1[[#This Row],[Customer ID]]&gt;8,"New Customer","")</f>
        <v/>
      </c>
    </row>
    <row r="63" spans="1:14" hidden="1" x14ac:dyDescent="0.25">
      <c r="A63">
        <v>1325</v>
      </c>
      <c r="B63" s="12">
        <v>43766</v>
      </c>
      <c r="C63">
        <v>3</v>
      </c>
      <c r="D63">
        <v>6</v>
      </c>
      <c r="E63" t="s">
        <v>8</v>
      </c>
      <c r="F63">
        <v>46</v>
      </c>
      <c r="G63">
        <v>34</v>
      </c>
      <c r="H63">
        <v>158</v>
      </c>
      <c r="I63" s="13">
        <f>(Table1[[#This Row],[Unit Price]]*Table1[[#This Row],[Quantity]])+Table1[[#This Row],[Shipping Fee]]</f>
        <v>1722</v>
      </c>
      <c r="J63" t="str">
        <f>VLOOKUP(Table1[[#This Row],[Customer ID]],tblCustomers[],2,FALSE)</f>
        <v>Stumble Upon</v>
      </c>
      <c r="K63" t="str">
        <f>VLOOKUP(Table1[[#This Row],[Customer ID]],tblCustomers[],6,FALSE)</f>
        <v>South</v>
      </c>
      <c r="L63">
        <f>WEEKDAY(Table1[[#This Row],[Order Date]])</f>
        <v>2</v>
      </c>
      <c r="M63" s="14" t="str">
        <f>TEXT(Table1[[#This Row],[Order Date]],"dddd")</f>
        <v>Monday</v>
      </c>
      <c r="N63" s="14" t="str">
        <f>IF(Table1[[#This Row],[Customer ID]]&gt;8,"New Customer","")</f>
        <v/>
      </c>
    </row>
    <row r="64" spans="1:14" hidden="1" x14ac:dyDescent="0.25">
      <c r="A64">
        <v>1306</v>
      </c>
      <c r="B64" s="12">
        <v>43767</v>
      </c>
      <c r="C64">
        <v>3</v>
      </c>
      <c r="D64">
        <v>2</v>
      </c>
      <c r="E64" t="s">
        <v>8</v>
      </c>
      <c r="F64">
        <v>14</v>
      </c>
      <c r="G64">
        <v>78</v>
      </c>
      <c r="H64">
        <v>112</v>
      </c>
      <c r="I64" s="13">
        <f>(Table1[[#This Row],[Unit Price]]*Table1[[#This Row],[Quantity]])+Table1[[#This Row],[Shipping Fee]]</f>
        <v>1204</v>
      </c>
      <c r="J64" t="str">
        <f>VLOOKUP(Table1[[#This Row],[Customer ID]],tblCustomers[],2,FALSE)</f>
        <v>Stumble Upon</v>
      </c>
      <c r="K64" t="str">
        <f>VLOOKUP(Table1[[#This Row],[Customer ID]],tblCustomers[],6,FALSE)</f>
        <v>South</v>
      </c>
      <c r="L64">
        <f>WEEKDAY(Table1[[#This Row],[Order Date]])</f>
        <v>3</v>
      </c>
      <c r="M64" s="14" t="str">
        <f>TEXT(Table1[[#This Row],[Order Date]],"dddd")</f>
        <v>Tuesday</v>
      </c>
      <c r="N64" s="14" t="str">
        <f>IF(Table1[[#This Row],[Customer ID]]&gt;8,"New Customer","")</f>
        <v/>
      </c>
    </row>
    <row r="65" spans="1:14" hidden="1" x14ac:dyDescent="0.25">
      <c r="A65">
        <v>1342</v>
      </c>
      <c r="B65" s="12">
        <v>43777</v>
      </c>
      <c r="C65">
        <v>3</v>
      </c>
      <c r="D65">
        <v>3</v>
      </c>
      <c r="E65" t="s">
        <v>15</v>
      </c>
      <c r="F65">
        <v>9.1999999999999993</v>
      </c>
      <c r="G65">
        <v>19</v>
      </c>
      <c r="H65">
        <v>17</v>
      </c>
      <c r="I65" s="13">
        <f>(Table1[[#This Row],[Unit Price]]*Table1[[#This Row],[Quantity]])+Table1[[#This Row],[Shipping Fee]]</f>
        <v>191.79999999999998</v>
      </c>
      <c r="J65" t="str">
        <f>VLOOKUP(Table1[[#This Row],[Customer ID]],tblCustomers[],2,FALSE)</f>
        <v>Stumble Upon</v>
      </c>
      <c r="K65" t="str">
        <f>VLOOKUP(Table1[[#This Row],[Customer ID]],tblCustomers[],6,FALSE)</f>
        <v>South</v>
      </c>
      <c r="L65">
        <f>WEEKDAY(Table1[[#This Row],[Order Date]])</f>
        <v>6</v>
      </c>
      <c r="M65" s="14" t="str">
        <f>TEXT(Table1[[#This Row],[Order Date]],"dddd")</f>
        <v>Friday</v>
      </c>
      <c r="N65" s="14" t="str">
        <f>IF(Table1[[#This Row],[Customer ID]]&gt;8,"New Customer","")</f>
        <v/>
      </c>
    </row>
    <row r="66" spans="1:14" hidden="1" x14ac:dyDescent="0.25">
      <c r="A66">
        <v>1398</v>
      </c>
      <c r="B66" s="12">
        <v>43807</v>
      </c>
      <c r="C66">
        <v>3</v>
      </c>
      <c r="D66">
        <v>3</v>
      </c>
      <c r="E66" t="s">
        <v>15</v>
      </c>
      <c r="F66">
        <v>9.1999999999999993</v>
      </c>
      <c r="G66">
        <v>40</v>
      </c>
      <c r="H66">
        <v>39</v>
      </c>
      <c r="I66" s="13">
        <f>(Table1[[#This Row],[Unit Price]]*Table1[[#This Row],[Quantity]])+Table1[[#This Row],[Shipping Fee]]</f>
        <v>407</v>
      </c>
      <c r="J66" t="str">
        <f>VLOOKUP(Table1[[#This Row],[Customer ID]],tblCustomers[],2,FALSE)</f>
        <v>Stumble Upon</v>
      </c>
      <c r="K66" t="str">
        <f>VLOOKUP(Table1[[#This Row],[Customer ID]],tblCustomers[],6,FALSE)</f>
        <v>South</v>
      </c>
      <c r="L66">
        <f>WEEKDAY(Table1[[#This Row],[Order Date]])</f>
        <v>1</v>
      </c>
      <c r="M66" s="14" t="str">
        <f>TEXT(Table1[[#This Row],[Order Date]],"dddd")</f>
        <v>Sunday</v>
      </c>
      <c r="N66" s="14" t="str">
        <f>IF(Table1[[#This Row],[Customer ID]]&gt;8,"New Customer","")</f>
        <v/>
      </c>
    </row>
    <row r="67" spans="1:14" hidden="1" x14ac:dyDescent="0.25">
      <c r="A67">
        <v>1398</v>
      </c>
      <c r="B67" s="12">
        <v>43807</v>
      </c>
      <c r="C67">
        <v>3</v>
      </c>
      <c r="D67">
        <v>4</v>
      </c>
      <c r="E67" t="s">
        <v>15</v>
      </c>
      <c r="F67">
        <v>9.1999999999999993</v>
      </c>
      <c r="G67">
        <v>40</v>
      </c>
      <c r="H67">
        <v>39</v>
      </c>
      <c r="I67" s="13">
        <f>(Table1[[#This Row],[Unit Price]]*Table1[[#This Row],[Quantity]])+Table1[[#This Row],[Shipping Fee]]</f>
        <v>407</v>
      </c>
      <c r="J67" t="str">
        <f>VLOOKUP(Table1[[#This Row],[Customer ID]],tblCustomers[],2,FALSE)</f>
        <v>Stumble Upon</v>
      </c>
      <c r="K67" t="str">
        <f>VLOOKUP(Table1[[#This Row],[Customer ID]],tblCustomers[],6,FALSE)</f>
        <v>South</v>
      </c>
      <c r="L67">
        <f>WEEKDAY(Table1[[#This Row],[Order Date]])</f>
        <v>1</v>
      </c>
      <c r="M67" s="14" t="str">
        <f>TEXT(Table1[[#This Row],[Order Date]],"dddd")</f>
        <v>Sunday</v>
      </c>
      <c r="N67" s="14" t="str">
        <f>IF(Table1[[#This Row],[Customer ID]]&gt;8,"New Customer","")</f>
        <v/>
      </c>
    </row>
    <row r="68" spans="1:14" hidden="1" x14ac:dyDescent="0.25">
      <c r="A68">
        <v>1011</v>
      </c>
      <c r="B68" s="12">
        <v>43468</v>
      </c>
      <c r="C68">
        <v>4</v>
      </c>
      <c r="D68">
        <v>1</v>
      </c>
      <c r="E68" t="s">
        <v>10</v>
      </c>
      <c r="F68">
        <v>9.65</v>
      </c>
      <c r="G68">
        <v>91</v>
      </c>
      <c r="H68">
        <v>92</v>
      </c>
      <c r="I68" s="13">
        <f>(Table1[[#This Row],[Unit Price]]*Table1[[#This Row],[Quantity]])+Table1[[#This Row],[Shipping Fee]]</f>
        <v>970.15</v>
      </c>
      <c r="J68" t="str">
        <f>VLOOKUP(Table1[[#This Row],[Customer ID]],tblCustomers[],2,FALSE)</f>
        <v>Cornell</v>
      </c>
      <c r="K68" t="str">
        <f>VLOOKUP(Table1[[#This Row],[Customer ID]],tblCustomers[],6,FALSE)</f>
        <v>East</v>
      </c>
      <c r="L68">
        <f>WEEKDAY(Table1[[#This Row],[Order Date]])</f>
        <v>5</v>
      </c>
      <c r="M68" s="14" t="str">
        <f>TEXT(Table1[[#This Row],[Order Date]],"dddd")</f>
        <v>Thursday</v>
      </c>
      <c r="N68" s="14" t="str">
        <f>IF(Table1[[#This Row],[Customer ID]]&gt;8,"New Customer","")</f>
        <v/>
      </c>
    </row>
    <row r="69" spans="1:14" hidden="1" x14ac:dyDescent="0.25">
      <c r="A69">
        <v>1031</v>
      </c>
      <c r="B69" s="12">
        <v>43499</v>
      </c>
      <c r="C69">
        <v>4</v>
      </c>
      <c r="D69">
        <v>1</v>
      </c>
      <c r="E69" t="s">
        <v>11</v>
      </c>
      <c r="F69">
        <v>10</v>
      </c>
      <c r="G69">
        <v>63</v>
      </c>
      <c r="H69">
        <v>66</v>
      </c>
      <c r="I69" s="13">
        <f>(Table1[[#This Row],[Unit Price]]*Table1[[#This Row],[Quantity]])+Table1[[#This Row],[Shipping Fee]]</f>
        <v>696</v>
      </c>
      <c r="J69" t="str">
        <f>VLOOKUP(Table1[[#This Row],[Customer ID]],tblCustomers[],2,FALSE)</f>
        <v>Cornell</v>
      </c>
      <c r="K69" t="str">
        <f>VLOOKUP(Table1[[#This Row],[Customer ID]],tblCustomers[],6,FALSE)</f>
        <v>East</v>
      </c>
      <c r="L69">
        <f>WEEKDAY(Table1[[#This Row],[Order Date]])</f>
        <v>1</v>
      </c>
      <c r="M69" s="14" t="str">
        <f>TEXT(Table1[[#This Row],[Order Date]],"dddd")</f>
        <v>Sunday</v>
      </c>
      <c r="N69" s="14" t="str">
        <f>IF(Table1[[#This Row],[Customer ID]]&gt;8,"New Customer","")</f>
        <v/>
      </c>
    </row>
    <row r="70" spans="1:14" hidden="1" x14ac:dyDescent="0.25">
      <c r="A70">
        <v>1043</v>
      </c>
      <c r="B70" s="12">
        <v>43502</v>
      </c>
      <c r="C70">
        <v>4</v>
      </c>
      <c r="D70">
        <v>5</v>
      </c>
      <c r="E70" t="s">
        <v>13</v>
      </c>
      <c r="F70">
        <v>12.75</v>
      </c>
      <c r="G70">
        <v>71</v>
      </c>
      <c r="H70">
        <v>91</v>
      </c>
      <c r="I70" s="13">
        <f>(Table1[[#This Row],[Unit Price]]*Table1[[#This Row],[Quantity]])+Table1[[#This Row],[Shipping Fee]]</f>
        <v>996.25</v>
      </c>
      <c r="J70" t="str">
        <f>VLOOKUP(Table1[[#This Row],[Customer ID]],tblCustomers[],2,FALSE)</f>
        <v>Cornell</v>
      </c>
      <c r="K70" t="str">
        <f>VLOOKUP(Table1[[#This Row],[Customer ID]],tblCustomers[],6,FALSE)</f>
        <v>East</v>
      </c>
      <c r="L70">
        <f>WEEKDAY(Table1[[#This Row],[Order Date]])</f>
        <v>4</v>
      </c>
      <c r="M70" s="14" t="str">
        <f>TEXT(Table1[[#This Row],[Order Date]],"dddd")</f>
        <v>Wednesday</v>
      </c>
      <c r="N70" s="14" t="str">
        <f>IF(Table1[[#This Row],[Customer ID]]&gt;8,"New Customer","")</f>
        <v/>
      </c>
    </row>
    <row r="71" spans="1:14" hidden="1" x14ac:dyDescent="0.25">
      <c r="A71">
        <v>1036</v>
      </c>
      <c r="B71" s="12">
        <v>43506</v>
      </c>
      <c r="C71">
        <v>4</v>
      </c>
      <c r="D71">
        <v>7</v>
      </c>
      <c r="E71" t="s">
        <v>9</v>
      </c>
      <c r="F71">
        <v>10</v>
      </c>
      <c r="G71">
        <v>47</v>
      </c>
      <c r="H71">
        <v>49</v>
      </c>
      <c r="I71" s="13">
        <f>(Table1[[#This Row],[Unit Price]]*Table1[[#This Row],[Quantity]])+Table1[[#This Row],[Shipping Fee]]</f>
        <v>519</v>
      </c>
      <c r="J71" t="str">
        <f>VLOOKUP(Table1[[#This Row],[Customer ID]],tblCustomers[],2,FALSE)</f>
        <v>Cornell</v>
      </c>
      <c r="K71" t="str">
        <f>VLOOKUP(Table1[[#This Row],[Customer ID]],tblCustomers[],6,FALSE)</f>
        <v>East</v>
      </c>
      <c r="L71">
        <f>WEEKDAY(Table1[[#This Row],[Order Date]])</f>
        <v>1</v>
      </c>
      <c r="M71" s="14" t="str">
        <f>TEXT(Table1[[#This Row],[Order Date]],"dddd")</f>
        <v>Sunday</v>
      </c>
      <c r="N71" s="14" t="str">
        <f>IF(Table1[[#This Row],[Customer ID]]&gt;8,"New Customer","")</f>
        <v/>
      </c>
    </row>
    <row r="72" spans="1:14" hidden="1" x14ac:dyDescent="0.25">
      <c r="A72">
        <v>1053</v>
      </c>
      <c r="B72" s="12">
        <v>43533</v>
      </c>
      <c r="C72">
        <v>4</v>
      </c>
      <c r="D72">
        <v>9</v>
      </c>
      <c r="E72" t="s">
        <v>16</v>
      </c>
      <c r="F72">
        <v>34.799999999999997</v>
      </c>
      <c r="G72">
        <v>11</v>
      </c>
      <c r="H72">
        <v>37</v>
      </c>
      <c r="I72" s="13">
        <f>(Table1[[#This Row],[Unit Price]]*Table1[[#This Row],[Quantity]])+Table1[[#This Row],[Shipping Fee]]</f>
        <v>419.79999999999995</v>
      </c>
      <c r="J72" t="str">
        <f>VLOOKUP(Table1[[#This Row],[Customer ID]],tblCustomers[],2,FALSE)</f>
        <v>Cornell</v>
      </c>
      <c r="K72" t="str">
        <f>VLOOKUP(Table1[[#This Row],[Customer ID]],tblCustomers[],6,FALSE)</f>
        <v>East</v>
      </c>
      <c r="L72">
        <f>WEEKDAY(Table1[[#This Row],[Order Date]])</f>
        <v>7</v>
      </c>
      <c r="M72" s="14" t="str">
        <f>TEXT(Table1[[#This Row],[Order Date]],"dddd")</f>
        <v>Saturday</v>
      </c>
      <c r="N72" s="14" t="str">
        <f>IF(Table1[[#This Row],[Customer ID]]&gt;8,"New Customer","")</f>
        <v/>
      </c>
    </row>
    <row r="73" spans="1:14" hidden="1" x14ac:dyDescent="0.25">
      <c r="A73">
        <v>1058</v>
      </c>
      <c r="B73" s="12">
        <v>43550</v>
      </c>
      <c r="C73">
        <v>4</v>
      </c>
      <c r="D73">
        <v>6</v>
      </c>
      <c r="E73" t="s">
        <v>19</v>
      </c>
      <c r="F73">
        <v>21.35</v>
      </c>
      <c r="G73">
        <v>97</v>
      </c>
      <c r="H73">
        <v>197</v>
      </c>
      <c r="I73" s="13">
        <f>(Table1[[#This Row],[Unit Price]]*Table1[[#This Row],[Quantity]])+Table1[[#This Row],[Shipping Fee]]</f>
        <v>2267.9500000000003</v>
      </c>
      <c r="J73" t="str">
        <f>VLOOKUP(Table1[[#This Row],[Customer ID]],tblCustomers[],2,FALSE)</f>
        <v>Cornell</v>
      </c>
      <c r="K73" t="str">
        <f>VLOOKUP(Table1[[#This Row],[Customer ID]],tblCustomers[],6,FALSE)</f>
        <v>East</v>
      </c>
      <c r="L73">
        <f>WEEKDAY(Table1[[#This Row],[Order Date]])</f>
        <v>3</v>
      </c>
      <c r="M73" s="14" t="str">
        <f>TEXT(Table1[[#This Row],[Order Date]],"dddd")</f>
        <v>Tuesday</v>
      </c>
      <c r="N73" s="14" t="str">
        <f>IF(Table1[[#This Row],[Customer ID]]&gt;8,"New Customer","")</f>
        <v/>
      </c>
    </row>
    <row r="74" spans="1:14" hidden="1" x14ac:dyDescent="0.25">
      <c r="A74">
        <v>1059</v>
      </c>
      <c r="B74" s="12">
        <v>43550</v>
      </c>
      <c r="C74">
        <v>4</v>
      </c>
      <c r="D74">
        <v>6</v>
      </c>
      <c r="E74" t="s">
        <v>10</v>
      </c>
      <c r="F74">
        <v>9.65</v>
      </c>
      <c r="G74">
        <v>97</v>
      </c>
      <c r="H74">
        <v>95</v>
      </c>
      <c r="I74" s="13">
        <f>(Table1[[#This Row],[Unit Price]]*Table1[[#This Row],[Quantity]])+Table1[[#This Row],[Shipping Fee]]</f>
        <v>1031.0500000000002</v>
      </c>
      <c r="J74" t="str">
        <f>VLOOKUP(Table1[[#This Row],[Customer ID]],tblCustomers[],2,FALSE)</f>
        <v>Cornell</v>
      </c>
      <c r="K74" t="str">
        <f>VLOOKUP(Table1[[#This Row],[Customer ID]],tblCustomers[],6,FALSE)</f>
        <v>East</v>
      </c>
      <c r="L74">
        <f>WEEKDAY(Table1[[#This Row],[Order Date]])</f>
        <v>3</v>
      </c>
      <c r="M74" s="14" t="str">
        <f>TEXT(Table1[[#This Row],[Order Date]],"dddd")</f>
        <v>Tuesday</v>
      </c>
      <c r="N74" s="14" t="str">
        <f>IF(Table1[[#This Row],[Customer ID]]&gt;8,"New Customer","")</f>
        <v/>
      </c>
    </row>
    <row r="75" spans="1:14" hidden="1" x14ac:dyDescent="0.25">
      <c r="A75">
        <v>1060</v>
      </c>
      <c r="B75" s="12">
        <v>43550</v>
      </c>
      <c r="C75">
        <v>4</v>
      </c>
      <c r="D75">
        <v>6</v>
      </c>
      <c r="E75" t="s">
        <v>17</v>
      </c>
      <c r="F75">
        <v>18.399999999999999</v>
      </c>
      <c r="G75">
        <v>65</v>
      </c>
      <c r="H75">
        <v>123</v>
      </c>
      <c r="I75" s="13">
        <f>(Table1[[#This Row],[Unit Price]]*Table1[[#This Row],[Quantity]])+Table1[[#This Row],[Shipping Fee]]</f>
        <v>1319</v>
      </c>
      <c r="J75" t="str">
        <f>VLOOKUP(Table1[[#This Row],[Customer ID]],tblCustomers[],2,FALSE)</f>
        <v>Cornell</v>
      </c>
      <c r="K75" t="str">
        <f>VLOOKUP(Table1[[#This Row],[Customer ID]],tblCustomers[],6,FALSE)</f>
        <v>East</v>
      </c>
      <c r="L75">
        <f>WEEKDAY(Table1[[#This Row],[Order Date]])</f>
        <v>3</v>
      </c>
      <c r="M75" s="14" t="str">
        <f>TEXT(Table1[[#This Row],[Order Date]],"dddd")</f>
        <v>Tuesday</v>
      </c>
      <c r="N75" s="14" t="str">
        <f>IF(Table1[[#This Row],[Customer ID]]&gt;8,"New Customer","")</f>
        <v/>
      </c>
    </row>
    <row r="76" spans="1:14" hidden="1" x14ac:dyDescent="0.25">
      <c r="A76">
        <v>1100</v>
      </c>
      <c r="B76" s="12">
        <v>43588</v>
      </c>
      <c r="C76">
        <v>4</v>
      </c>
      <c r="D76">
        <v>1</v>
      </c>
      <c r="E76" t="s">
        <v>10</v>
      </c>
      <c r="F76">
        <v>9.65</v>
      </c>
      <c r="G76">
        <v>43</v>
      </c>
      <c r="H76">
        <v>42</v>
      </c>
      <c r="I76" s="13">
        <f>(Table1[[#This Row],[Unit Price]]*Table1[[#This Row],[Quantity]])+Table1[[#This Row],[Shipping Fee]]</f>
        <v>456.95</v>
      </c>
      <c r="J76" t="str">
        <f>VLOOKUP(Table1[[#This Row],[Customer ID]],tblCustomers[],2,FALSE)</f>
        <v>Cornell</v>
      </c>
      <c r="K76" t="str">
        <f>VLOOKUP(Table1[[#This Row],[Customer ID]],tblCustomers[],6,FALSE)</f>
        <v>East</v>
      </c>
      <c r="L76">
        <f>WEEKDAY(Table1[[#This Row],[Order Date]])</f>
        <v>6</v>
      </c>
      <c r="M76" s="14" t="str">
        <f>TEXT(Table1[[#This Row],[Order Date]],"dddd")</f>
        <v>Friday</v>
      </c>
      <c r="N76" s="14" t="str">
        <f>IF(Table1[[#This Row],[Customer ID]]&gt;8,"New Customer","")</f>
        <v/>
      </c>
    </row>
    <row r="77" spans="1:14" hidden="1" x14ac:dyDescent="0.25">
      <c r="A77">
        <v>1103</v>
      </c>
      <c r="B77" s="12">
        <v>43593</v>
      </c>
      <c r="C77">
        <v>4</v>
      </c>
      <c r="D77">
        <v>4</v>
      </c>
      <c r="E77" t="s">
        <v>13</v>
      </c>
      <c r="F77">
        <v>12.75</v>
      </c>
      <c r="G77">
        <v>41</v>
      </c>
      <c r="H77">
        <v>54</v>
      </c>
      <c r="I77" s="13">
        <f>(Table1[[#This Row],[Unit Price]]*Table1[[#This Row],[Quantity]])+Table1[[#This Row],[Shipping Fee]]</f>
        <v>576.75</v>
      </c>
      <c r="J77" t="str">
        <f>VLOOKUP(Table1[[#This Row],[Customer ID]],tblCustomers[],2,FALSE)</f>
        <v>Cornell</v>
      </c>
      <c r="K77" t="str">
        <f>VLOOKUP(Table1[[#This Row],[Customer ID]],tblCustomers[],6,FALSE)</f>
        <v>East</v>
      </c>
      <c r="L77">
        <f>WEEKDAY(Table1[[#This Row],[Order Date]])</f>
        <v>4</v>
      </c>
      <c r="M77" s="14" t="str">
        <f>TEXT(Table1[[#This Row],[Order Date]],"dddd")</f>
        <v>Wednesday</v>
      </c>
      <c r="N77" s="14" t="str">
        <f>IF(Table1[[#This Row],[Customer ID]]&gt;8,"New Customer","")</f>
        <v/>
      </c>
    </row>
    <row r="78" spans="1:14" hidden="1" x14ac:dyDescent="0.25">
      <c r="A78">
        <v>1114</v>
      </c>
      <c r="B78" s="12">
        <v>43613</v>
      </c>
      <c r="C78">
        <v>4</v>
      </c>
      <c r="D78">
        <v>6</v>
      </c>
      <c r="E78" t="s">
        <v>10</v>
      </c>
      <c r="F78">
        <v>9.65</v>
      </c>
      <c r="G78">
        <v>74</v>
      </c>
      <c r="H78">
        <v>68</v>
      </c>
      <c r="I78" s="13">
        <f>(Table1[[#This Row],[Unit Price]]*Table1[[#This Row],[Quantity]])+Table1[[#This Row],[Shipping Fee]]</f>
        <v>782.1</v>
      </c>
      <c r="J78" t="str">
        <f>VLOOKUP(Table1[[#This Row],[Customer ID]],tblCustomers[],2,FALSE)</f>
        <v>Cornell</v>
      </c>
      <c r="K78" t="str">
        <f>VLOOKUP(Table1[[#This Row],[Customer ID]],tblCustomers[],6,FALSE)</f>
        <v>East</v>
      </c>
      <c r="L78">
        <f>WEEKDAY(Table1[[#This Row],[Order Date]])</f>
        <v>3</v>
      </c>
      <c r="M78" s="14" t="str">
        <f>TEXT(Table1[[#This Row],[Order Date]],"dddd")</f>
        <v>Tuesday</v>
      </c>
      <c r="N78" s="14" t="str">
        <f>IF(Table1[[#This Row],[Customer ID]]&gt;8,"New Customer","")</f>
        <v/>
      </c>
    </row>
    <row r="79" spans="1:14" x14ac:dyDescent="0.25">
      <c r="A79">
        <v>1181</v>
      </c>
      <c r="B79" s="12">
        <v>43641</v>
      </c>
      <c r="C79">
        <v>4</v>
      </c>
      <c r="D79">
        <v>7</v>
      </c>
      <c r="E79" t="s">
        <v>11</v>
      </c>
      <c r="F79">
        <v>22</v>
      </c>
      <c r="G79">
        <v>93</v>
      </c>
      <c r="H79">
        <v>201</v>
      </c>
      <c r="I79" s="13">
        <f>(Table1[[#This Row],[Unit Price]]*Table1[[#This Row],[Quantity]])+Table1[[#This Row],[Shipping Fee]]</f>
        <v>2247</v>
      </c>
      <c r="J79" t="str">
        <f>VLOOKUP(Table1[[#This Row],[Customer ID]],tblCustomers[],2,FALSE)</f>
        <v>Cornell</v>
      </c>
      <c r="K79" t="str">
        <f>VLOOKUP(Table1[[#This Row],[Customer ID]],tblCustomers[],6,FALSE)</f>
        <v>East</v>
      </c>
      <c r="L79">
        <f>WEEKDAY(Table1[[#This Row],[Order Date]])</f>
        <v>3</v>
      </c>
      <c r="M79" s="14" t="str">
        <f>TEXT(Table1[[#This Row],[Order Date]],"dddd")</f>
        <v>Tuesday</v>
      </c>
      <c r="N79" s="14" t="str">
        <f>IF(Table1[[#This Row],[Customer ID]]&gt;8,"New Customer","")</f>
        <v/>
      </c>
    </row>
    <row r="80" spans="1:14" x14ac:dyDescent="0.25">
      <c r="A80">
        <v>1158</v>
      </c>
      <c r="B80" s="12">
        <v>43645</v>
      </c>
      <c r="C80">
        <v>4</v>
      </c>
      <c r="D80">
        <v>2</v>
      </c>
      <c r="E80" t="s">
        <v>8</v>
      </c>
      <c r="F80">
        <v>14</v>
      </c>
      <c r="G80">
        <v>79</v>
      </c>
      <c r="H80">
        <v>114</v>
      </c>
      <c r="I80" s="13">
        <f>(Table1[[#This Row],[Unit Price]]*Table1[[#This Row],[Quantity]])+Table1[[#This Row],[Shipping Fee]]</f>
        <v>1220</v>
      </c>
      <c r="J80" t="str">
        <f>VLOOKUP(Table1[[#This Row],[Customer ID]],tblCustomers[],2,FALSE)</f>
        <v>Cornell</v>
      </c>
      <c r="K80" t="str">
        <f>VLOOKUP(Table1[[#This Row],[Customer ID]],tblCustomers[],6,FALSE)</f>
        <v>East</v>
      </c>
      <c r="L80">
        <f>WEEKDAY(Table1[[#This Row],[Order Date]])</f>
        <v>7</v>
      </c>
      <c r="M80" s="14" t="str">
        <f>TEXT(Table1[[#This Row],[Order Date]],"dddd")</f>
        <v>Saturday</v>
      </c>
      <c r="N80" s="14" t="str">
        <f>IF(Table1[[#This Row],[Customer ID]]&gt;8,"New Customer","")</f>
        <v/>
      </c>
    </row>
    <row r="81" spans="1:14" hidden="1" x14ac:dyDescent="0.25">
      <c r="A81">
        <v>1195</v>
      </c>
      <c r="B81" s="12">
        <v>43654</v>
      </c>
      <c r="C81">
        <v>4</v>
      </c>
      <c r="D81">
        <v>4</v>
      </c>
      <c r="E81" t="s">
        <v>15</v>
      </c>
      <c r="F81">
        <v>9.1999999999999993</v>
      </c>
      <c r="G81">
        <v>36</v>
      </c>
      <c r="H81">
        <v>34</v>
      </c>
      <c r="I81" s="13">
        <f>(Table1[[#This Row],[Unit Price]]*Table1[[#This Row],[Quantity]])+Table1[[#This Row],[Shipping Fee]]</f>
        <v>365.2</v>
      </c>
      <c r="J81" t="str">
        <f>VLOOKUP(Table1[[#This Row],[Customer ID]],tblCustomers[],2,FALSE)</f>
        <v>Cornell</v>
      </c>
      <c r="K81" t="str">
        <f>VLOOKUP(Table1[[#This Row],[Customer ID]],tblCustomers[],6,FALSE)</f>
        <v>East</v>
      </c>
      <c r="L81">
        <f>WEEKDAY(Table1[[#This Row],[Order Date]])</f>
        <v>2</v>
      </c>
      <c r="M81" s="14" t="str">
        <f>TEXT(Table1[[#This Row],[Order Date]],"dddd")</f>
        <v>Monday</v>
      </c>
      <c r="N81" s="14" t="str">
        <f>IF(Table1[[#This Row],[Customer ID]]&gt;8,"New Customer","")</f>
        <v/>
      </c>
    </row>
    <row r="82" spans="1:14" hidden="1" x14ac:dyDescent="0.25">
      <c r="A82">
        <v>1192</v>
      </c>
      <c r="B82" s="12">
        <v>43655</v>
      </c>
      <c r="C82">
        <v>4</v>
      </c>
      <c r="D82">
        <v>9</v>
      </c>
      <c r="E82" t="s">
        <v>16</v>
      </c>
      <c r="F82">
        <v>34.799999999999997</v>
      </c>
      <c r="G82">
        <v>27</v>
      </c>
      <c r="H82">
        <v>96</v>
      </c>
      <c r="I82" s="13">
        <f>(Table1[[#This Row],[Unit Price]]*Table1[[#This Row],[Quantity]])+Table1[[#This Row],[Shipping Fee]]</f>
        <v>1035.5999999999999</v>
      </c>
      <c r="J82" t="str">
        <f>VLOOKUP(Table1[[#This Row],[Customer ID]],tblCustomers[],2,FALSE)</f>
        <v>Cornell</v>
      </c>
      <c r="K82" t="str">
        <f>VLOOKUP(Table1[[#This Row],[Customer ID]],tblCustomers[],6,FALSE)</f>
        <v>East</v>
      </c>
      <c r="L82">
        <f>WEEKDAY(Table1[[#This Row],[Order Date]])</f>
        <v>3</v>
      </c>
      <c r="M82" s="14" t="str">
        <f>TEXT(Table1[[#This Row],[Order Date]],"dddd")</f>
        <v>Tuesday</v>
      </c>
      <c r="N82" s="14" t="str">
        <f>IF(Table1[[#This Row],[Customer ID]]&gt;8,"New Customer","")</f>
        <v/>
      </c>
    </row>
    <row r="83" spans="1:14" hidden="1" x14ac:dyDescent="0.25">
      <c r="A83">
        <v>1198</v>
      </c>
      <c r="B83" s="12">
        <v>43672</v>
      </c>
      <c r="C83">
        <v>4</v>
      </c>
      <c r="D83">
        <v>6</v>
      </c>
      <c r="E83" t="s">
        <v>10</v>
      </c>
      <c r="F83">
        <v>9.65</v>
      </c>
      <c r="G83">
        <v>25</v>
      </c>
      <c r="H83">
        <v>23</v>
      </c>
      <c r="I83" s="13">
        <f>(Table1[[#This Row],[Unit Price]]*Table1[[#This Row],[Quantity]])+Table1[[#This Row],[Shipping Fee]]</f>
        <v>264.25</v>
      </c>
      <c r="J83" t="str">
        <f>VLOOKUP(Table1[[#This Row],[Customer ID]],tblCustomers[],2,FALSE)</f>
        <v>Cornell</v>
      </c>
      <c r="K83" t="str">
        <f>VLOOKUP(Table1[[#This Row],[Customer ID]],tblCustomers[],6,FALSE)</f>
        <v>East</v>
      </c>
      <c r="L83">
        <f>WEEKDAY(Table1[[#This Row],[Order Date]])</f>
        <v>6</v>
      </c>
      <c r="M83" s="14" t="str">
        <f>TEXT(Table1[[#This Row],[Order Date]],"dddd")</f>
        <v>Friday</v>
      </c>
      <c r="N83" s="14" t="str">
        <f>IF(Table1[[#This Row],[Customer ID]]&gt;8,"New Customer","")</f>
        <v/>
      </c>
    </row>
    <row r="84" spans="1:14" hidden="1" x14ac:dyDescent="0.25">
      <c r="A84">
        <v>1224</v>
      </c>
      <c r="B84" s="12">
        <v>43687</v>
      </c>
      <c r="C84">
        <v>4</v>
      </c>
      <c r="D84">
        <v>7</v>
      </c>
      <c r="E84" t="s">
        <v>8</v>
      </c>
      <c r="F84">
        <v>2.99</v>
      </c>
      <c r="G84">
        <v>23</v>
      </c>
      <c r="H84">
        <v>7</v>
      </c>
      <c r="I84" s="13">
        <f>(Table1[[#This Row],[Unit Price]]*Table1[[#This Row],[Quantity]])+Table1[[#This Row],[Shipping Fee]]</f>
        <v>75.77000000000001</v>
      </c>
      <c r="J84" t="str">
        <f>VLOOKUP(Table1[[#This Row],[Customer ID]],tblCustomers[],2,FALSE)</f>
        <v>Cornell</v>
      </c>
      <c r="K84" t="str">
        <f>VLOOKUP(Table1[[#This Row],[Customer ID]],tblCustomers[],6,FALSE)</f>
        <v>East</v>
      </c>
      <c r="L84">
        <f>WEEKDAY(Table1[[#This Row],[Order Date]])</f>
        <v>7</v>
      </c>
      <c r="M84" s="14" t="str">
        <f>TEXT(Table1[[#This Row],[Order Date]],"dddd")</f>
        <v>Saturday</v>
      </c>
      <c r="N84" s="14" t="str">
        <f>IF(Table1[[#This Row],[Customer ID]]&gt;8,"New Customer","")</f>
        <v/>
      </c>
    </row>
    <row r="85" spans="1:14" hidden="1" x14ac:dyDescent="0.25">
      <c r="A85">
        <v>1235</v>
      </c>
      <c r="B85" s="12">
        <v>43705</v>
      </c>
      <c r="C85">
        <v>4</v>
      </c>
      <c r="D85">
        <v>6</v>
      </c>
      <c r="E85" t="s">
        <v>17</v>
      </c>
      <c r="F85">
        <v>18.399999999999999</v>
      </c>
      <c r="G85">
        <v>80</v>
      </c>
      <c r="H85">
        <v>150</v>
      </c>
      <c r="I85" s="13">
        <f>(Table1[[#This Row],[Unit Price]]*Table1[[#This Row],[Quantity]])+Table1[[#This Row],[Shipping Fee]]</f>
        <v>1622</v>
      </c>
      <c r="J85" t="str">
        <f>VLOOKUP(Table1[[#This Row],[Customer ID]],tblCustomers[],2,FALSE)</f>
        <v>Cornell</v>
      </c>
      <c r="K85" t="str">
        <f>VLOOKUP(Table1[[#This Row],[Customer ID]],tblCustomers[],6,FALSE)</f>
        <v>East</v>
      </c>
      <c r="L85">
        <f>WEEKDAY(Table1[[#This Row],[Order Date]])</f>
        <v>4</v>
      </c>
      <c r="M85" s="14" t="str">
        <f>TEXT(Table1[[#This Row],[Order Date]],"dddd")</f>
        <v>Wednesday</v>
      </c>
      <c r="N85" s="14" t="str">
        <f>IF(Table1[[#This Row],[Customer ID]]&gt;8,"New Customer","")</f>
        <v/>
      </c>
    </row>
    <row r="86" spans="1:14" hidden="1" x14ac:dyDescent="0.25">
      <c r="A86">
        <v>1256</v>
      </c>
      <c r="B86" s="12">
        <v>43736</v>
      </c>
      <c r="C86">
        <v>4</v>
      </c>
      <c r="D86">
        <v>6</v>
      </c>
      <c r="E86" t="s">
        <v>10</v>
      </c>
      <c r="F86">
        <v>9.65</v>
      </c>
      <c r="G86">
        <v>68</v>
      </c>
      <c r="H86">
        <v>64</v>
      </c>
      <c r="I86" s="13">
        <f>(Table1[[#This Row],[Unit Price]]*Table1[[#This Row],[Quantity]])+Table1[[#This Row],[Shipping Fee]]</f>
        <v>720.2</v>
      </c>
      <c r="J86" t="str">
        <f>VLOOKUP(Table1[[#This Row],[Customer ID]],tblCustomers[],2,FALSE)</f>
        <v>Cornell</v>
      </c>
      <c r="K86" t="str">
        <f>VLOOKUP(Table1[[#This Row],[Customer ID]],tblCustomers[],6,FALSE)</f>
        <v>East</v>
      </c>
      <c r="L86">
        <f>WEEKDAY(Table1[[#This Row],[Order Date]])</f>
        <v>7</v>
      </c>
      <c r="M86" s="14" t="str">
        <f>TEXT(Table1[[#This Row],[Order Date]],"dddd")</f>
        <v>Saturday</v>
      </c>
      <c r="N86" s="14" t="str">
        <f>IF(Table1[[#This Row],[Customer ID]]&gt;8,"New Customer","")</f>
        <v/>
      </c>
    </row>
    <row r="87" spans="1:14" hidden="1" x14ac:dyDescent="0.25">
      <c r="A87">
        <v>1283</v>
      </c>
      <c r="B87" s="12">
        <v>43766</v>
      </c>
      <c r="C87">
        <v>4</v>
      </c>
      <c r="D87">
        <v>6</v>
      </c>
      <c r="E87" t="s">
        <v>8</v>
      </c>
      <c r="F87">
        <v>46</v>
      </c>
      <c r="G87">
        <v>86</v>
      </c>
      <c r="H87">
        <v>380</v>
      </c>
      <c r="I87" s="13">
        <f>(Table1[[#This Row],[Unit Price]]*Table1[[#This Row],[Quantity]])+Table1[[#This Row],[Shipping Fee]]</f>
        <v>4336</v>
      </c>
      <c r="J87" t="str">
        <f>VLOOKUP(Table1[[#This Row],[Customer ID]],tblCustomers[],2,FALSE)</f>
        <v>Cornell</v>
      </c>
      <c r="K87" t="str">
        <f>VLOOKUP(Table1[[#This Row],[Customer ID]],tblCustomers[],6,FALSE)</f>
        <v>East</v>
      </c>
      <c r="L87">
        <f>WEEKDAY(Table1[[#This Row],[Order Date]])</f>
        <v>2</v>
      </c>
      <c r="M87" s="14" t="str">
        <f>TEXT(Table1[[#This Row],[Order Date]],"dddd")</f>
        <v>Monday</v>
      </c>
      <c r="N87" s="14" t="str">
        <f>IF(Table1[[#This Row],[Customer ID]]&gt;8,"New Customer","")</f>
        <v/>
      </c>
    </row>
    <row r="88" spans="1:14" hidden="1" x14ac:dyDescent="0.25">
      <c r="A88">
        <v>1353</v>
      </c>
      <c r="B88" s="12">
        <v>43777</v>
      </c>
      <c r="C88">
        <v>4</v>
      </c>
      <c r="D88">
        <v>4</v>
      </c>
      <c r="E88" t="s">
        <v>16</v>
      </c>
      <c r="F88">
        <v>34.799999999999997</v>
      </c>
      <c r="G88">
        <v>24</v>
      </c>
      <c r="H88">
        <v>80</v>
      </c>
      <c r="I88" s="13">
        <f>(Table1[[#This Row],[Unit Price]]*Table1[[#This Row],[Quantity]])+Table1[[#This Row],[Shipping Fee]]</f>
        <v>915.19999999999993</v>
      </c>
      <c r="J88" t="str">
        <f>VLOOKUP(Table1[[#This Row],[Customer ID]],tblCustomers[],2,FALSE)</f>
        <v>Cornell</v>
      </c>
      <c r="K88" t="str">
        <f>VLOOKUP(Table1[[#This Row],[Customer ID]],tblCustomers[],6,FALSE)</f>
        <v>East</v>
      </c>
      <c r="L88">
        <f>WEEKDAY(Table1[[#This Row],[Order Date]])</f>
        <v>6</v>
      </c>
      <c r="M88" s="14" t="str">
        <f>TEXT(Table1[[#This Row],[Order Date]],"dddd")</f>
        <v>Friday</v>
      </c>
      <c r="N88" s="14" t="str">
        <f>IF(Table1[[#This Row],[Customer ID]]&gt;8,"New Customer","")</f>
        <v/>
      </c>
    </row>
    <row r="89" spans="1:14" hidden="1" x14ac:dyDescent="0.25">
      <c r="A89">
        <v>1361</v>
      </c>
      <c r="B89" s="12">
        <v>43779</v>
      </c>
      <c r="C89">
        <v>4</v>
      </c>
      <c r="D89">
        <v>7</v>
      </c>
      <c r="E89" t="s">
        <v>9</v>
      </c>
      <c r="F89">
        <v>10</v>
      </c>
      <c r="G89">
        <v>20</v>
      </c>
      <c r="H89">
        <v>20</v>
      </c>
      <c r="I89" s="13">
        <f>(Table1[[#This Row],[Unit Price]]*Table1[[#This Row],[Quantity]])+Table1[[#This Row],[Shipping Fee]]</f>
        <v>220</v>
      </c>
      <c r="J89" t="str">
        <f>VLOOKUP(Table1[[#This Row],[Customer ID]],tblCustomers[],2,FALSE)</f>
        <v>Cornell</v>
      </c>
      <c r="K89" t="str">
        <f>VLOOKUP(Table1[[#This Row],[Customer ID]],tblCustomers[],6,FALSE)</f>
        <v>East</v>
      </c>
      <c r="L89">
        <f>WEEKDAY(Table1[[#This Row],[Order Date]])</f>
        <v>1</v>
      </c>
      <c r="M89" s="14" t="str">
        <f>TEXT(Table1[[#This Row],[Order Date]],"dddd")</f>
        <v>Sunday</v>
      </c>
      <c r="N89" s="14" t="str">
        <f>IF(Table1[[#This Row],[Customer ID]]&gt;8,"New Customer","")</f>
        <v/>
      </c>
    </row>
    <row r="90" spans="1:14" hidden="1" x14ac:dyDescent="0.25">
      <c r="A90">
        <v>1430</v>
      </c>
      <c r="B90" s="12">
        <v>43805</v>
      </c>
      <c r="C90">
        <v>4</v>
      </c>
      <c r="D90">
        <v>5</v>
      </c>
      <c r="E90" t="s">
        <v>9</v>
      </c>
      <c r="F90">
        <v>53</v>
      </c>
      <c r="G90">
        <v>34</v>
      </c>
      <c r="H90">
        <v>186</v>
      </c>
      <c r="I90" s="13">
        <f>(Table1[[#This Row],[Unit Price]]*Table1[[#This Row],[Quantity]])+Table1[[#This Row],[Shipping Fee]]</f>
        <v>1988</v>
      </c>
      <c r="J90" t="str">
        <f>VLOOKUP(Table1[[#This Row],[Customer ID]],tblCustomers[],2,FALSE)</f>
        <v>Cornell</v>
      </c>
      <c r="K90" t="str">
        <f>VLOOKUP(Table1[[#This Row],[Customer ID]],tblCustomers[],6,FALSE)</f>
        <v>East</v>
      </c>
      <c r="L90">
        <f>WEEKDAY(Table1[[#This Row],[Order Date]])</f>
        <v>6</v>
      </c>
      <c r="M90" s="14" t="str">
        <f>TEXT(Table1[[#This Row],[Order Date]],"dddd")</f>
        <v>Friday</v>
      </c>
      <c r="N90" s="14" t="str">
        <f>IF(Table1[[#This Row],[Customer ID]]&gt;8,"New Customer","")</f>
        <v/>
      </c>
    </row>
    <row r="91" spans="1:14" hidden="1" x14ac:dyDescent="0.25">
      <c r="A91">
        <v>1381</v>
      </c>
      <c r="B91" s="12">
        <v>43807</v>
      </c>
      <c r="C91">
        <v>4</v>
      </c>
      <c r="D91">
        <v>3</v>
      </c>
      <c r="E91" t="s">
        <v>13</v>
      </c>
      <c r="F91">
        <v>12.75</v>
      </c>
      <c r="G91">
        <v>41</v>
      </c>
      <c r="H91">
        <v>51</v>
      </c>
      <c r="I91" s="13">
        <f>(Table1[[#This Row],[Unit Price]]*Table1[[#This Row],[Quantity]])+Table1[[#This Row],[Shipping Fee]]</f>
        <v>573.75</v>
      </c>
      <c r="J91" t="str">
        <f>VLOOKUP(Table1[[#This Row],[Customer ID]],tblCustomers[],2,FALSE)</f>
        <v>Cornell</v>
      </c>
      <c r="K91" t="str">
        <f>VLOOKUP(Table1[[#This Row],[Customer ID]],tblCustomers[],6,FALSE)</f>
        <v>East</v>
      </c>
      <c r="L91">
        <f>WEEKDAY(Table1[[#This Row],[Order Date]])</f>
        <v>1</v>
      </c>
      <c r="M91" s="14" t="str">
        <f>TEXT(Table1[[#This Row],[Order Date]],"dddd")</f>
        <v>Sunday</v>
      </c>
      <c r="N91" s="14" t="str">
        <f>IF(Table1[[#This Row],[Customer ID]]&gt;8,"New Customer","")</f>
        <v/>
      </c>
    </row>
    <row r="92" spans="1:14" hidden="1" x14ac:dyDescent="0.25">
      <c r="A92">
        <v>1425</v>
      </c>
      <c r="B92" s="12">
        <v>43807</v>
      </c>
      <c r="C92">
        <v>4</v>
      </c>
      <c r="D92">
        <v>3</v>
      </c>
      <c r="E92" t="s">
        <v>13</v>
      </c>
      <c r="F92">
        <v>12.75</v>
      </c>
      <c r="G92">
        <v>19</v>
      </c>
      <c r="H92">
        <v>24</v>
      </c>
      <c r="I92" s="13">
        <f>(Table1[[#This Row],[Unit Price]]*Table1[[#This Row],[Quantity]])+Table1[[#This Row],[Shipping Fee]]</f>
        <v>266.25</v>
      </c>
      <c r="J92" t="str">
        <f>VLOOKUP(Table1[[#This Row],[Customer ID]],tblCustomers[],2,FALSE)</f>
        <v>Cornell</v>
      </c>
      <c r="K92" t="str">
        <f>VLOOKUP(Table1[[#This Row],[Customer ID]],tblCustomers[],6,FALSE)</f>
        <v>East</v>
      </c>
      <c r="L92">
        <f>WEEKDAY(Table1[[#This Row],[Order Date]])</f>
        <v>1</v>
      </c>
      <c r="M92" s="14" t="str">
        <f>TEXT(Table1[[#This Row],[Order Date]],"dddd")</f>
        <v>Sunday</v>
      </c>
      <c r="N92" s="14" t="str">
        <f>IF(Table1[[#This Row],[Customer ID]]&gt;8,"New Customer","")</f>
        <v/>
      </c>
    </row>
    <row r="93" spans="1:14" hidden="1" x14ac:dyDescent="0.25">
      <c r="A93">
        <v>1382</v>
      </c>
      <c r="B93" s="12">
        <v>43809</v>
      </c>
      <c r="C93">
        <v>4</v>
      </c>
      <c r="D93">
        <v>7</v>
      </c>
      <c r="E93" t="s">
        <v>8</v>
      </c>
      <c r="F93">
        <v>2.99</v>
      </c>
      <c r="G93">
        <v>41</v>
      </c>
      <c r="H93">
        <v>13</v>
      </c>
      <c r="I93" s="13">
        <f>(Table1[[#This Row],[Unit Price]]*Table1[[#This Row],[Quantity]])+Table1[[#This Row],[Shipping Fee]]</f>
        <v>135.59</v>
      </c>
      <c r="J93" t="str">
        <f>VLOOKUP(Table1[[#This Row],[Customer ID]],tblCustomers[],2,FALSE)</f>
        <v>Cornell</v>
      </c>
      <c r="K93" t="str">
        <f>VLOOKUP(Table1[[#This Row],[Customer ID]],tblCustomers[],6,FALSE)</f>
        <v>East</v>
      </c>
      <c r="L93">
        <f>WEEKDAY(Table1[[#This Row],[Order Date]])</f>
        <v>3</v>
      </c>
      <c r="M93" s="14" t="str">
        <f>TEXT(Table1[[#This Row],[Order Date]],"dddd")</f>
        <v>Tuesday</v>
      </c>
      <c r="N93" s="14" t="str">
        <f>IF(Table1[[#This Row],[Customer ID]]&gt;8,"New Customer","")</f>
        <v/>
      </c>
    </row>
    <row r="94" spans="1:14" hidden="1" x14ac:dyDescent="0.25">
      <c r="A94">
        <v>1417</v>
      </c>
      <c r="B94" s="12">
        <v>43809</v>
      </c>
      <c r="C94">
        <v>4</v>
      </c>
      <c r="D94">
        <v>8</v>
      </c>
      <c r="E94" t="s">
        <v>9</v>
      </c>
      <c r="F94">
        <v>10</v>
      </c>
      <c r="G94">
        <v>97</v>
      </c>
      <c r="H94">
        <v>101</v>
      </c>
      <c r="I94" s="13">
        <f>(Table1[[#This Row],[Unit Price]]*Table1[[#This Row],[Quantity]])+Table1[[#This Row],[Shipping Fee]]</f>
        <v>1071</v>
      </c>
      <c r="J94" t="str">
        <f>VLOOKUP(Table1[[#This Row],[Customer ID]],tblCustomers[],2,FALSE)</f>
        <v>Cornell</v>
      </c>
      <c r="K94" t="str">
        <f>VLOOKUP(Table1[[#This Row],[Customer ID]],tblCustomers[],6,FALSE)</f>
        <v>East</v>
      </c>
      <c r="L94">
        <f>WEEKDAY(Table1[[#This Row],[Order Date]])</f>
        <v>3</v>
      </c>
      <c r="M94" s="14" t="str">
        <f>TEXT(Table1[[#This Row],[Order Date]],"dddd")</f>
        <v>Tuesday</v>
      </c>
      <c r="N94" s="14" t="str">
        <f>IF(Table1[[#This Row],[Customer ID]]&gt;8,"New Customer","")</f>
        <v/>
      </c>
    </row>
    <row r="95" spans="1:14" hidden="1" x14ac:dyDescent="0.25">
      <c r="A95">
        <v>1044</v>
      </c>
      <c r="B95" s="12">
        <v>43504</v>
      </c>
      <c r="C95">
        <v>5</v>
      </c>
      <c r="D95">
        <v>3</v>
      </c>
      <c r="E95" t="s">
        <v>13</v>
      </c>
      <c r="F95">
        <v>12.75</v>
      </c>
      <c r="G95">
        <v>13</v>
      </c>
      <c r="H95">
        <v>16</v>
      </c>
      <c r="I95" s="13">
        <f>(Table1[[#This Row],[Unit Price]]*Table1[[#This Row],[Quantity]])+Table1[[#This Row],[Shipping Fee]]</f>
        <v>181.75</v>
      </c>
      <c r="J95" t="str">
        <f>VLOOKUP(Table1[[#This Row],[Customer ID]],tblCustomers[],2,FALSE)</f>
        <v>Network Solutions</v>
      </c>
      <c r="K95" t="str">
        <f>VLOOKUP(Table1[[#This Row],[Customer ID]],tblCustomers[],6,FALSE)</f>
        <v>North</v>
      </c>
      <c r="L95">
        <f>WEEKDAY(Table1[[#This Row],[Order Date]])</f>
        <v>6</v>
      </c>
      <c r="M95" s="14" t="str">
        <f>TEXT(Table1[[#This Row],[Order Date]],"dddd")</f>
        <v>Friday</v>
      </c>
      <c r="N95" s="14" t="str">
        <f>IF(Table1[[#This Row],[Customer ID]]&gt;8,"New Customer","")</f>
        <v/>
      </c>
    </row>
    <row r="96" spans="1:14" hidden="1" x14ac:dyDescent="0.25">
      <c r="A96">
        <v>1042</v>
      </c>
      <c r="B96" s="12">
        <v>43505</v>
      </c>
      <c r="C96">
        <v>5</v>
      </c>
      <c r="D96">
        <v>9</v>
      </c>
      <c r="E96" t="s">
        <v>10</v>
      </c>
      <c r="F96">
        <v>9.65</v>
      </c>
      <c r="G96">
        <v>27</v>
      </c>
      <c r="H96">
        <v>25</v>
      </c>
      <c r="I96" s="13">
        <f>(Table1[[#This Row],[Unit Price]]*Table1[[#This Row],[Quantity]])+Table1[[#This Row],[Shipping Fee]]</f>
        <v>285.55</v>
      </c>
      <c r="J96" t="str">
        <f>VLOOKUP(Table1[[#This Row],[Customer ID]],tblCustomers[],2,FALSE)</f>
        <v>Network Solutions</v>
      </c>
      <c r="K96" t="str">
        <f>VLOOKUP(Table1[[#This Row],[Customer ID]],tblCustomers[],6,FALSE)</f>
        <v>North</v>
      </c>
      <c r="L96">
        <f>WEEKDAY(Table1[[#This Row],[Order Date]])</f>
        <v>7</v>
      </c>
      <c r="M96" s="14" t="str">
        <f>TEXT(Table1[[#This Row],[Order Date]],"dddd")</f>
        <v>Saturday</v>
      </c>
      <c r="N96" s="14" t="str">
        <f>IF(Table1[[#This Row],[Customer ID]]&gt;8,"New Customer","")</f>
        <v/>
      </c>
    </row>
    <row r="97" spans="1:14" hidden="1" x14ac:dyDescent="0.25">
      <c r="A97">
        <v>1045</v>
      </c>
      <c r="B97" s="12">
        <v>43521</v>
      </c>
      <c r="C97">
        <v>5</v>
      </c>
      <c r="D97">
        <v>8</v>
      </c>
      <c r="E97" t="s">
        <v>11</v>
      </c>
      <c r="F97">
        <v>22</v>
      </c>
      <c r="G97">
        <v>98</v>
      </c>
      <c r="H97">
        <v>205</v>
      </c>
      <c r="I97" s="13">
        <f>(Table1[[#This Row],[Unit Price]]*Table1[[#This Row],[Quantity]])+Table1[[#This Row],[Shipping Fee]]</f>
        <v>2361</v>
      </c>
      <c r="J97" t="str">
        <f>VLOOKUP(Table1[[#This Row],[Customer ID]],tblCustomers[],2,FALSE)</f>
        <v>Network Solutions</v>
      </c>
      <c r="K97" t="str">
        <f>VLOOKUP(Table1[[#This Row],[Customer ID]],tblCustomers[],6,FALSE)</f>
        <v>North</v>
      </c>
      <c r="L97">
        <f>WEEKDAY(Table1[[#This Row],[Order Date]])</f>
        <v>2</v>
      </c>
      <c r="M97" s="14" t="str">
        <f>TEXT(Table1[[#This Row],[Order Date]],"dddd")</f>
        <v>Monday</v>
      </c>
      <c r="N97" s="14" t="str">
        <f>IF(Table1[[#This Row],[Customer ID]]&gt;8,"New Customer","")</f>
        <v/>
      </c>
    </row>
    <row r="98" spans="1:14" hidden="1" x14ac:dyDescent="0.25">
      <c r="A98">
        <v>1046</v>
      </c>
      <c r="B98" s="12">
        <v>43522</v>
      </c>
      <c r="C98">
        <v>5</v>
      </c>
      <c r="D98">
        <v>6</v>
      </c>
      <c r="E98" t="s">
        <v>18</v>
      </c>
      <c r="F98">
        <v>25</v>
      </c>
      <c r="G98">
        <v>21</v>
      </c>
      <c r="H98">
        <v>54</v>
      </c>
      <c r="I98" s="13">
        <f>(Table1[[#This Row],[Unit Price]]*Table1[[#This Row],[Quantity]])+Table1[[#This Row],[Shipping Fee]]</f>
        <v>579</v>
      </c>
      <c r="J98" t="str">
        <f>VLOOKUP(Table1[[#This Row],[Customer ID]],tblCustomers[],2,FALSE)</f>
        <v>Network Solutions</v>
      </c>
      <c r="K98" t="str">
        <f>VLOOKUP(Table1[[#This Row],[Customer ID]],tblCustomers[],6,FALSE)</f>
        <v>North</v>
      </c>
      <c r="L98">
        <f>WEEKDAY(Table1[[#This Row],[Order Date]])</f>
        <v>3</v>
      </c>
      <c r="M98" s="14" t="str">
        <f>TEXT(Table1[[#This Row],[Order Date]],"dddd")</f>
        <v>Tuesday</v>
      </c>
      <c r="N98" s="14" t="str">
        <f>IF(Table1[[#This Row],[Customer ID]]&gt;8,"New Customer","")</f>
        <v/>
      </c>
    </row>
    <row r="99" spans="1:14" hidden="1" x14ac:dyDescent="0.25">
      <c r="A99">
        <v>1126</v>
      </c>
      <c r="B99" s="12">
        <v>43591</v>
      </c>
      <c r="C99">
        <v>5</v>
      </c>
      <c r="D99">
        <v>5</v>
      </c>
      <c r="E99" t="s">
        <v>13</v>
      </c>
      <c r="F99">
        <v>12.75</v>
      </c>
      <c r="G99">
        <v>19</v>
      </c>
      <c r="H99">
        <v>24</v>
      </c>
      <c r="I99" s="13">
        <f>(Table1[[#This Row],[Unit Price]]*Table1[[#This Row],[Quantity]])+Table1[[#This Row],[Shipping Fee]]</f>
        <v>266.25</v>
      </c>
      <c r="J99" t="str">
        <f>VLOOKUP(Table1[[#This Row],[Customer ID]],tblCustomers[],2,FALSE)</f>
        <v>Network Solutions</v>
      </c>
      <c r="K99" t="str">
        <f>VLOOKUP(Table1[[#This Row],[Customer ID]],tblCustomers[],6,FALSE)</f>
        <v>North</v>
      </c>
      <c r="L99">
        <f>WEEKDAY(Table1[[#This Row],[Order Date]])</f>
        <v>2</v>
      </c>
      <c r="M99" s="14" t="str">
        <f>TEXT(Table1[[#This Row],[Order Date]],"dddd")</f>
        <v>Monday</v>
      </c>
      <c r="N99" s="14" t="str">
        <f>IF(Table1[[#This Row],[Customer ID]]&gt;8,"New Customer","")</f>
        <v/>
      </c>
    </row>
    <row r="100" spans="1:14" hidden="1" x14ac:dyDescent="0.25">
      <c r="A100">
        <v>1103</v>
      </c>
      <c r="B100" s="12">
        <v>43593</v>
      </c>
      <c r="C100">
        <v>5</v>
      </c>
      <c r="D100">
        <v>3</v>
      </c>
      <c r="E100" t="s">
        <v>13</v>
      </c>
      <c r="F100">
        <v>12.75</v>
      </c>
      <c r="G100">
        <v>41</v>
      </c>
      <c r="H100">
        <v>54</v>
      </c>
      <c r="I100" s="13">
        <f>(Table1[[#This Row],[Unit Price]]*Table1[[#This Row],[Quantity]])+Table1[[#This Row],[Shipping Fee]]</f>
        <v>576.75</v>
      </c>
      <c r="J100" t="str">
        <f>VLOOKUP(Table1[[#This Row],[Customer ID]],tblCustomers[],2,FALSE)</f>
        <v>Network Solutions</v>
      </c>
      <c r="K100" t="str">
        <f>VLOOKUP(Table1[[#This Row],[Customer ID]],tblCustomers[],6,FALSE)</f>
        <v>North</v>
      </c>
      <c r="L100">
        <f>WEEKDAY(Table1[[#This Row],[Order Date]])</f>
        <v>4</v>
      </c>
      <c r="M100" s="14" t="str">
        <f>TEXT(Table1[[#This Row],[Order Date]],"dddd")</f>
        <v>Wednesday</v>
      </c>
      <c r="N100" s="14" t="str">
        <f>IF(Table1[[#This Row],[Customer ID]]&gt;8,"New Customer","")</f>
        <v/>
      </c>
    </row>
    <row r="101" spans="1:14" hidden="1" x14ac:dyDescent="0.25">
      <c r="A101">
        <v>1121</v>
      </c>
      <c r="B101" s="12">
        <v>43610</v>
      </c>
      <c r="C101">
        <v>5</v>
      </c>
      <c r="D101">
        <v>8</v>
      </c>
      <c r="E101" t="s">
        <v>15</v>
      </c>
      <c r="F101">
        <v>10</v>
      </c>
      <c r="G101">
        <v>66</v>
      </c>
      <c r="H101">
        <v>69</v>
      </c>
      <c r="I101" s="13">
        <f>(Table1[[#This Row],[Unit Price]]*Table1[[#This Row],[Quantity]])+Table1[[#This Row],[Shipping Fee]]</f>
        <v>729</v>
      </c>
      <c r="J101" t="str">
        <f>VLOOKUP(Table1[[#This Row],[Customer ID]],tblCustomers[],2,FALSE)</f>
        <v>Network Solutions</v>
      </c>
      <c r="K101" t="str">
        <f>VLOOKUP(Table1[[#This Row],[Customer ID]],tblCustomers[],6,FALSE)</f>
        <v>North</v>
      </c>
      <c r="L101">
        <f>WEEKDAY(Table1[[#This Row],[Order Date]])</f>
        <v>7</v>
      </c>
      <c r="M101" s="14" t="str">
        <f>TEXT(Table1[[#This Row],[Order Date]],"dddd")</f>
        <v>Saturday</v>
      </c>
      <c r="N101" s="14" t="str">
        <f>IF(Table1[[#This Row],[Customer ID]]&gt;8,"New Customer","")</f>
        <v/>
      </c>
    </row>
    <row r="102" spans="1:14" hidden="1" x14ac:dyDescent="0.25">
      <c r="A102">
        <v>1123</v>
      </c>
      <c r="B102" s="12">
        <v>43611</v>
      </c>
      <c r="C102">
        <v>5</v>
      </c>
      <c r="D102">
        <v>6</v>
      </c>
      <c r="E102" t="s">
        <v>10</v>
      </c>
      <c r="F102">
        <v>9.65</v>
      </c>
      <c r="G102">
        <v>87</v>
      </c>
      <c r="H102">
        <v>87</v>
      </c>
      <c r="I102" s="13">
        <f>(Table1[[#This Row],[Unit Price]]*Table1[[#This Row],[Quantity]])+Table1[[#This Row],[Shipping Fee]]</f>
        <v>926.55000000000007</v>
      </c>
      <c r="J102" t="str">
        <f>VLOOKUP(Table1[[#This Row],[Customer ID]],tblCustomers[],2,FALSE)</f>
        <v>Network Solutions</v>
      </c>
      <c r="K102" t="str">
        <f>VLOOKUP(Table1[[#This Row],[Customer ID]],tblCustomers[],6,FALSE)</f>
        <v>North</v>
      </c>
      <c r="L102">
        <f>WEEKDAY(Table1[[#This Row],[Order Date]])</f>
        <v>1</v>
      </c>
      <c r="M102" s="14" t="str">
        <f>TEXT(Table1[[#This Row],[Order Date]],"dddd")</f>
        <v>Sunday</v>
      </c>
      <c r="N102" s="14" t="str">
        <f>IF(Table1[[#This Row],[Customer ID]]&gt;8,"New Customer","")</f>
        <v/>
      </c>
    </row>
    <row r="103" spans="1:14" hidden="1" x14ac:dyDescent="0.25">
      <c r="A103">
        <v>1115</v>
      </c>
      <c r="B103" s="12">
        <v>43613</v>
      </c>
      <c r="C103">
        <v>5</v>
      </c>
      <c r="D103">
        <v>6</v>
      </c>
      <c r="E103" t="s">
        <v>17</v>
      </c>
      <c r="F103">
        <v>18.399999999999999</v>
      </c>
      <c r="G103">
        <v>25</v>
      </c>
      <c r="H103">
        <v>46</v>
      </c>
      <c r="I103" s="13">
        <f>(Table1[[#This Row],[Unit Price]]*Table1[[#This Row],[Quantity]])+Table1[[#This Row],[Shipping Fee]]</f>
        <v>505.99999999999994</v>
      </c>
      <c r="J103" t="str">
        <f>VLOOKUP(Table1[[#This Row],[Customer ID]],tblCustomers[],2,FALSE)</f>
        <v>Network Solutions</v>
      </c>
      <c r="K103" t="str">
        <f>VLOOKUP(Table1[[#This Row],[Customer ID]],tblCustomers[],6,FALSE)</f>
        <v>North</v>
      </c>
      <c r="L103">
        <f>WEEKDAY(Table1[[#This Row],[Order Date]])</f>
        <v>3</v>
      </c>
      <c r="M103" s="14" t="str">
        <f>TEXT(Table1[[#This Row],[Order Date]],"dddd")</f>
        <v>Tuesday</v>
      </c>
      <c r="N103" s="14" t="str">
        <f>IF(Table1[[#This Row],[Customer ID]]&gt;8,"New Customer","")</f>
        <v/>
      </c>
    </row>
    <row r="104" spans="1:14" x14ac:dyDescent="0.25">
      <c r="A104">
        <v>1149</v>
      </c>
      <c r="B104" s="12">
        <v>43625</v>
      </c>
      <c r="C104">
        <v>5</v>
      </c>
      <c r="D104">
        <v>9</v>
      </c>
      <c r="E104" t="s">
        <v>20</v>
      </c>
      <c r="F104">
        <v>19.5</v>
      </c>
      <c r="G104">
        <v>27</v>
      </c>
      <c r="H104">
        <v>51</v>
      </c>
      <c r="I104" s="13">
        <f>(Table1[[#This Row],[Unit Price]]*Table1[[#This Row],[Quantity]])+Table1[[#This Row],[Shipping Fee]]</f>
        <v>577.5</v>
      </c>
      <c r="J104" t="str">
        <f>VLOOKUP(Table1[[#This Row],[Customer ID]],tblCustomers[],2,FALSE)</f>
        <v>Network Solutions</v>
      </c>
      <c r="K104" t="str">
        <f>VLOOKUP(Table1[[#This Row],[Customer ID]],tblCustomers[],6,FALSE)</f>
        <v>North</v>
      </c>
      <c r="L104">
        <f>WEEKDAY(Table1[[#This Row],[Order Date]])</f>
        <v>1</v>
      </c>
      <c r="M104" s="14" t="str">
        <f>TEXT(Table1[[#This Row],[Order Date]],"dddd")</f>
        <v>Sunday</v>
      </c>
      <c r="N104" s="14" t="str">
        <f>IF(Table1[[#This Row],[Customer ID]]&gt;8,"New Customer","")</f>
        <v/>
      </c>
    </row>
    <row r="105" spans="1:14" x14ac:dyDescent="0.25">
      <c r="A105">
        <v>1172</v>
      </c>
      <c r="B105" s="12">
        <v>43626</v>
      </c>
      <c r="C105">
        <v>5</v>
      </c>
      <c r="D105">
        <v>8</v>
      </c>
      <c r="E105" t="s">
        <v>9</v>
      </c>
      <c r="F105">
        <v>10</v>
      </c>
      <c r="G105">
        <v>74</v>
      </c>
      <c r="H105">
        <v>72</v>
      </c>
      <c r="I105" s="13">
        <f>(Table1[[#This Row],[Unit Price]]*Table1[[#This Row],[Quantity]])+Table1[[#This Row],[Shipping Fee]]</f>
        <v>812</v>
      </c>
      <c r="J105" t="str">
        <f>VLOOKUP(Table1[[#This Row],[Customer ID]],tblCustomers[],2,FALSE)</f>
        <v>Network Solutions</v>
      </c>
      <c r="K105" t="str">
        <f>VLOOKUP(Table1[[#This Row],[Customer ID]],tblCustomers[],6,FALSE)</f>
        <v>North</v>
      </c>
      <c r="L105">
        <f>WEEKDAY(Table1[[#This Row],[Order Date]])</f>
        <v>2</v>
      </c>
      <c r="M105" s="14" t="str">
        <f>TEXT(Table1[[#This Row],[Order Date]],"dddd")</f>
        <v>Monday</v>
      </c>
      <c r="N105" s="14" t="str">
        <f>IF(Table1[[#This Row],[Customer ID]]&gt;8,"New Customer","")</f>
        <v/>
      </c>
    </row>
    <row r="106" spans="1:14" x14ac:dyDescent="0.25">
      <c r="A106">
        <v>1154</v>
      </c>
      <c r="B106" s="12">
        <v>43641</v>
      </c>
      <c r="C106">
        <v>5</v>
      </c>
      <c r="D106">
        <v>8</v>
      </c>
      <c r="E106" t="s">
        <v>15</v>
      </c>
      <c r="F106">
        <v>10</v>
      </c>
      <c r="G106">
        <v>49</v>
      </c>
      <c r="H106">
        <v>47</v>
      </c>
      <c r="I106" s="13">
        <f>(Table1[[#This Row],[Unit Price]]*Table1[[#This Row],[Quantity]])+Table1[[#This Row],[Shipping Fee]]</f>
        <v>537</v>
      </c>
      <c r="J106" t="str">
        <f>VLOOKUP(Table1[[#This Row],[Customer ID]],tblCustomers[],2,FALSE)</f>
        <v>Network Solutions</v>
      </c>
      <c r="K106" t="str">
        <f>VLOOKUP(Table1[[#This Row],[Customer ID]],tblCustomers[],6,FALSE)</f>
        <v>North</v>
      </c>
      <c r="L106">
        <f>WEEKDAY(Table1[[#This Row],[Order Date]])</f>
        <v>3</v>
      </c>
      <c r="M106" s="14" t="str">
        <f>TEXT(Table1[[#This Row],[Order Date]],"dddd")</f>
        <v>Tuesday</v>
      </c>
      <c r="N106" s="14" t="str">
        <f>IF(Table1[[#This Row],[Customer ID]]&gt;8,"New Customer","")</f>
        <v/>
      </c>
    </row>
    <row r="107" spans="1:14" x14ac:dyDescent="0.25">
      <c r="A107">
        <v>1147</v>
      </c>
      <c r="B107" s="12">
        <v>43644</v>
      </c>
      <c r="C107">
        <v>5</v>
      </c>
      <c r="D107">
        <v>6</v>
      </c>
      <c r="E107" t="s">
        <v>10</v>
      </c>
      <c r="F107">
        <v>9.65</v>
      </c>
      <c r="G107">
        <v>60</v>
      </c>
      <c r="H107">
        <v>57</v>
      </c>
      <c r="I107" s="13">
        <f>(Table1[[#This Row],[Unit Price]]*Table1[[#This Row],[Quantity]])+Table1[[#This Row],[Shipping Fee]]</f>
        <v>636</v>
      </c>
      <c r="J107" t="str">
        <f>VLOOKUP(Table1[[#This Row],[Customer ID]],tblCustomers[],2,FALSE)</f>
        <v>Network Solutions</v>
      </c>
      <c r="K107" t="str">
        <f>VLOOKUP(Table1[[#This Row],[Customer ID]],tblCustomers[],6,FALSE)</f>
        <v>North</v>
      </c>
      <c r="L107">
        <f>WEEKDAY(Table1[[#This Row],[Order Date]])</f>
        <v>6</v>
      </c>
      <c r="M107" s="14" t="str">
        <f>TEXT(Table1[[#This Row],[Order Date]],"dddd")</f>
        <v>Friday</v>
      </c>
      <c r="N107" s="14" t="str">
        <f>IF(Table1[[#This Row],[Customer ID]]&gt;8,"New Customer","")</f>
        <v/>
      </c>
    </row>
    <row r="108" spans="1:14" hidden="1" x14ac:dyDescent="0.25">
      <c r="A108">
        <v>1191</v>
      </c>
      <c r="B108" s="12">
        <v>43655</v>
      </c>
      <c r="C108">
        <v>5</v>
      </c>
      <c r="D108">
        <v>9</v>
      </c>
      <c r="E108" t="s">
        <v>20</v>
      </c>
      <c r="F108">
        <v>19.5</v>
      </c>
      <c r="G108">
        <v>61</v>
      </c>
      <c r="H108">
        <v>124</v>
      </c>
      <c r="I108" s="13">
        <f>(Table1[[#This Row],[Unit Price]]*Table1[[#This Row],[Quantity]])+Table1[[#This Row],[Shipping Fee]]</f>
        <v>1313.5</v>
      </c>
      <c r="J108" t="str">
        <f>VLOOKUP(Table1[[#This Row],[Customer ID]],tblCustomers[],2,FALSE)</f>
        <v>Network Solutions</v>
      </c>
      <c r="K108" t="str">
        <f>VLOOKUP(Table1[[#This Row],[Customer ID]],tblCustomers[],6,FALSE)</f>
        <v>North</v>
      </c>
      <c r="L108">
        <f>WEEKDAY(Table1[[#This Row],[Order Date]])</f>
        <v>3</v>
      </c>
      <c r="M108" s="14" t="str">
        <f>TEXT(Table1[[#This Row],[Order Date]],"dddd")</f>
        <v>Tuesday</v>
      </c>
      <c r="N108" s="14" t="str">
        <f>IF(Table1[[#This Row],[Customer ID]]&gt;8,"New Customer","")</f>
        <v/>
      </c>
    </row>
    <row r="109" spans="1:14" hidden="1" x14ac:dyDescent="0.25">
      <c r="A109">
        <v>1237</v>
      </c>
      <c r="B109" s="12">
        <v>43686</v>
      </c>
      <c r="C109">
        <v>5</v>
      </c>
      <c r="D109">
        <v>9</v>
      </c>
      <c r="E109" t="s">
        <v>16</v>
      </c>
      <c r="F109">
        <v>34.799999999999997</v>
      </c>
      <c r="G109">
        <v>32</v>
      </c>
      <c r="H109">
        <v>111</v>
      </c>
      <c r="I109" s="13">
        <f>(Table1[[#This Row],[Unit Price]]*Table1[[#This Row],[Quantity]])+Table1[[#This Row],[Shipping Fee]]</f>
        <v>1224.5999999999999</v>
      </c>
      <c r="J109" t="str">
        <f>VLOOKUP(Table1[[#This Row],[Customer ID]],tblCustomers[],2,FALSE)</f>
        <v>Network Solutions</v>
      </c>
      <c r="K109" t="str">
        <f>VLOOKUP(Table1[[#This Row],[Customer ID]],tblCustomers[],6,FALSE)</f>
        <v>North</v>
      </c>
      <c r="L109">
        <f>WEEKDAY(Table1[[#This Row],[Order Date]])</f>
        <v>6</v>
      </c>
      <c r="M109" s="14" t="str">
        <f>TEXT(Table1[[#This Row],[Order Date]],"dddd")</f>
        <v>Friday</v>
      </c>
      <c r="N109" s="14" t="str">
        <f>IF(Table1[[#This Row],[Customer ID]]&gt;8,"New Customer","")</f>
        <v/>
      </c>
    </row>
    <row r="110" spans="1:14" hidden="1" x14ac:dyDescent="0.25">
      <c r="A110">
        <v>1224</v>
      </c>
      <c r="B110" s="12">
        <v>43687</v>
      </c>
      <c r="C110">
        <v>5</v>
      </c>
      <c r="D110">
        <v>8</v>
      </c>
      <c r="E110" t="s">
        <v>8</v>
      </c>
      <c r="F110">
        <v>2.99</v>
      </c>
      <c r="G110">
        <v>23</v>
      </c>
      <c r="H110">
        <v>7</v>
      </c>
      <c r="I110" s="13">
        <f>(Table1[[#This Row],[Unit Price]]*Table1[[#This Row],[Quantity]])+Table1[[#This Row],[Shipping Fee]]</f>
        <v>75.77000000000001</v>
      </c>
      <c r="J110" t="str">
        <f>VLOOKUP(Table1[[#This Row],[Customer ID]],tblCustomers[],2,FALSE)</f>
        <v>Network Solutions</v>
      </c>
      <c r="K110" t="str">
        <f>VLOOKUP(Table1[[#This Row],[Customer ID]],tblCustomers[],6,FALSE)</f>
        <v>North</v>
      </c>
      <c r="L110">
        <f>WEEKDAY(Table1[[#This Row],[Order Date]])</f>
        <v>7</v>
      </c>
      <c r="M110" s="14" t="str">
        <f>TEXT(Table1[[#This Row],[Order Date]],"dddd")</f>
        <v>Saturday</v>
      </c>
      <c r="N110" s="14" t="str">
        <f>IF(Table1[[#This Row],[Customer ID]]&gt;8,"New Customer","")</f>
        <v/>
      </c>
    </row>
    <row r="111" spans="1:14" hidden="1" x14ac:dyDescent="0.25">
      <c r="A111">
        <v>1244</v>
      </c>
      <c r="B111" s="12">
        <v>43703</v>
      </c>
      <c r="C111">
        <v>5</v>
      </c>
      <c r="D111">
        <v>6</v>
      </c>
      <c r="E111" t="s">
        <v>17</v>
      </c>
      <c r="F111">
        <v>18.399999999999999</v>
      </c>
      <c r="G111">
        <v>66</v>
      </c>
      <c r="H111">
        <v>125</v>
      </c>
      <c r="I111" s="13">
        <f>(Table1[[#This Row],[Unit Price]]*Table1[[#This Row],[Quantity]])+Table1[[#This Row],[Shipping Fee]]</f>
        <v>1339.3999999999999</v>
      </c>
      <c r="J111" t="str">
        <f>VLOOKUP(Table1[[#This Row],[Customer ID]],tblCustomers[],2,FALSE)</f>
        <v>Network Solutions</v>
      </c>
      <c r="K111" t="str">
        <f>VLOOKUP(Table1[[#This Row],[Customer ID]],tblCustomers[],6,FALSE)</f>
        <v>North</v>
      </c>
      <c r="L111">
        <f>WEEKDAY(Table1[[#This Row],[Order Date]])</f>
        <v>2</v>
      </c>
      <c r="M111" s="14" t="str">
        <f>TEXT(Table1[[#This Row],[Order Date]],"dddd")</f>
        <v>Monday</v>
      </c>
      <c r="N111" s="14" t="str">
        <f>IF(Table1[[#This Row],[Customer ID]]&gt;8,"New Customer","")</f>
        <v/>
      </c>
    </row>
    <row r="112" spans="1:14" hidden="1" x14ac:dyDescent="0.25">
      <c r="A112">
        <v>1258</v>
      </c>
      <c r="B112" s="12">
        <v>43717</v>
      </c>
      <c r="C112">
        <v>5</v>
      </c>
      <c r="D112">
        <v>9</v>
      </c>
      <c r="E112" t="s">
        <v>20</v>
      </c>
      <c r="F112">
        <v>19.5</v>
      </c>
      <c r="G112">
        <v>48</v>
      </c>
      <c r="H112">
        <v>95</v>
      </c>
      <c r="I112" s="13">
        <f>(Table1[[#This Row],[Unit Price]]*Table1[[#This Row],[Quantity]])+Table1[[#This Row],[Shipping Fee]]</f>
        <v>1031</v>
      </c>
      <c r="J112" t="str">
        <f>VLOOKUP(Table1[[#This Row],[Customer ID]],tblCustomers[],2,FALSE)</f>
        <v>Network Solutions</v>
      </c>
      <c r="K112" t="str">
        <f>VLOOKUP(Table1[[#This Row],[Customer ID]],tblCustomers[],6,FALSE)</f>
        <v>North</v>
      </c>
      <c r="L112">
        <f>WEEKDAY(Table1[[#This Row],[Order Date]])</f>
        <v>2</v>
      </c>
      <c r="M112" s="14" t="str">
        <f>TEXT(Table1[[#This Row],[Order Date]],"dddd")</f>
        <v>Monday</v>
      </c>
      <c r="N112" s="14" t="str">
        <f>IF(Table1[[#This Row],[Customer ID]]&gt;8,"New Customer","")</f>
        <v/>
      </c>
    </row>
    <row r="113" spans="1:14" hidden="1" x14ac:dyDescent="0.25">
      <c r="A113">
        <v>1320</v>
      </c>
      <c r="B113" s="12">
        <v>43748</v>
      </c>
      <c r="C113">
        <v>5</v>
      </c>
      <c r="D113">
        <v>8</v>
      </c>
      <c r="E113" t="s">
        <v>9</v>
      </c>
      <c r="F113">
        <v>10</v>
      </c>
      <c r="G113">
        <v>12</v>
      </c>
      <c r="H113">
        <v>12</v>
      </c>
      <c r="I113" s="13">
        <f>(Table1[[#This Row],[Unit Price]]*Table1[[#This Row],[Quantity]])+Table1[[#This Row],[Shipping Fee]]</f>
        <v>132</v>
      </c>
      <c r="J113" t="str">
        <f>VLOOKUP(Table1[[#This Row],[Customer ID]],tblCustomers[],2,FALSE)</f>
        <v>Network Solutions</v>
      </c>
      <c r="K113" t="str">
        <f>VLOOKUP(Table1[[#This Row],[Customer ID]],tblCustomers[],6,FALSE)</f>
        <v>North</v>
      </c>
      <c r="L113">
        <f>WEEKDAY(Table1[[#This Row],[Order Date]])</f>
        <v>5</v>
      </c>
      <c r="M113" s="14" t="str">
        <f>TEXT(Table1[[#This Row],[Order Date]],"dddd")</f>
        <v>Thursday</v>
      </c>
      <c r="N113" s="14" t="str">
        <f>IF(Table1[[#This Row],[Customer ID]]&gt;8,"New Customer","")</f>
        <v/>
      </c>
    </row>
    <row r="114" spans="1:14" hidden="1" x14ac:dyDescent="0.25">
      <c r="A114">
        <v>1340</v>
      </c>
      <c r="B114" s="12">
        <v>43775</v>
      </c>
      <c r="C114">
        <v>5</v>
      </c>
      <c r="D114">
        <v>5</v>
      </c>
      <c r="E114" t="s">
        <v>8</v>
      </c>
      <c r="F114">
        <v>14</v>
      </c>
      <c r="G114">
        <v>85</v>
      </c>
      <c r="H114">
        <v>120</v>
      </c>
      <c r="I114" s="13">
        <f>(Table1[[#This Row],[Unit Price]]*Table1[[#This Row],[Quantity]])+Table1[[#This Row],[Shipping Fee]]</f>
        <v>1310</v>
      </c>
      <c r="J114" t="str">
        <f>VLOOKUP(Table1[[#This Row],[Customer ID]],tblCustomers[],2,FALSE)</f>
        <v>Network Solutions</v>
      </c>
      <c r="K114" t="str">
        <f>VLOOKUP(Table1[[#This Row],[Customer ID]],tblCustomers[],6,FALSE)</f>
        <v>North</v>
      </c>
      <c r="L114">
        <f>WEEKDAY(Table1[[#This Row],[Order Date]])</f>
        <v>4</v>
      </c>
      <c r="M114" s="14" t="str">
        <f>TEXT(Table1[[#This Row],[Order Date]],"dddd")</f>
        <v>Wednesday</v>
      </c>
      <c r="N114" s="14" t="str">
        <f>IF(Table1[[#This Row],[Customer ID]]&gt;8,"New Customer","")</f>
        <v/>
      </c>
    </row>
    <row r="115" spans="1:14" hidden="1" x14ac:dyDescent="0.25">
      <c r="A115">
        <v>1353</v>
      </c>
      <c r="B115" s="12">
        <v>43777</v>
      </c>
      <c r="C115">
        <v>5</v>
      </c>
      <c r="D115">
        <v>3</v>
      </c>
      <c r="E115" t="s">
        <v>16</v>
      </c>
      <c r="F115">
        <v>34.799999999999997</v>
      </c>
      <c r="G115">
        <v>24</v>
      </c>
      <c r="H115">
        <v>80</v>
      </c>
      <c r="I115" s="13">
        <f>(Table1[[#This Row],[Unit Price]]*Table1[[#This Row],[Quantity]])+Table1[[#This Row],[Shipping Fee]]</f>
        <v>915.19999999999993</v>
      </c>
      <c r="J115" t="str">
        <f>VLOOKUP(Table1[[#This Row],[Customer ID]],tblCustomers[],2,FALSE)</f>
        <v>Network Solutions</v>
      </c>
      <c r="K115" t="str">
        <f>VLOOKUP(Table1[[#This Row],[Customer ID]],tblCustomers[],6,FALSE)</f>
        <v>North</v>
      </c>
      <c r="L115">
        <f>WEEKDAY(Table1[[#This Row],[Order Date]])</f>
        <v>6</v>
      </c>
      <c r="M115" s="14" t="str">
        <f>TEXT(Table1[[#This Row],[Order Date]],"dddd")</f>
        <v>Friday</v>
      </c>
      <c r="N115" s="14" t="str">
        <f>IF(Table1[[#This Row],[Customer ID]]&gt;8,"New Customer","")</f>
        <v/>
      </c>
    </row>
    <row r="116" spans="1:14" hidden="1" x14ac:dyDescent="0.25">
      <c r="A116">
        <v>1361</v>
      </c>
      <c r="B116" s="12">
        <v>43779</v>
      </c>
      <c r="C116">
        <v>5</v>
      </c>
      <c r="D116">
        <v>8</v>
      </c>
      <c r="E116" t="s">
        <v>9</v>
      </c>
      <c r="F116">
        <v>10</v>
      </c>
      <c r="G116">
        <v>20</v>
      </c>
      <c r="H116">
        <v>20</v>
      </c>
      <c r="I116" s="13">
        <f>(Table1[[#This Row],[Unit Price]]*Table1[[#This Row],[Quantity]])+Table1[[#This Row],[Shipping Fee]]</f>
        <v>220</v>
      </c>
      <c r="J116" t="str">
        <f>VLOOKUP(Table1[[#This Row],[Customer ID]],tblCustomers[],2,FALSE)</f>
        <v>Network Solutions</v>
      </c>
      <c r="K116" t="str">
        <f>VLOOKUP(Table1[[#This Row],[Customer ID]],tblCustomers[],6,FALSE)</f>
        <v>North</v>
      </c>
      <c r="L116">
        <f>WEEKDAY(Table1[[#This Row],[Order Date]])</f>
        <v>1</v>
      </c>
      <c r="M116" s="14" t="str">
        <f>TEXT(Table1[[#This Row],[Order Date]],"dddd")</f>
        <v>Sunday</v>
      </c>
      <c r="N116" s="14" t="str">
        <f>IF(Table1[[#This Row],[Customer ID]]&gt;8,"New Customer","")</f>
        <v/>
      </c>
    </row>
    <row r="117" spans="1:14" hidden="1" x14ac:dyDescent="0.25">
      <c r="A117">
        <v>1344</v>
      </c>
      <c r="B117" s="12">
        <v>43795</v>
      </c>
      <c r="C117">
        <v>5</v>
      </c>
      <c r="D117">
        <v>6</v>
      </c>
      <c r="E117" t="s">
        <v>19</v>
      </c>
      <c r="F117">
        <v>21.35</v>
      </c>
      <c r="G117">
        <v>69</v>
      </c>
      <c r="H117">
        <v>153</v>
      </c>
      <c r="I117" s="13">
        <f>(Table1[[#This Row],[Unit Price]]*Table1[[#This Row],[Quantity]])+Table1[[#This Row],[Shipping Fee]]</f>
        <v>1626.15</v>
      </c>
      <c r="J117" t="str">
        <f>VLOOKUP(Table1[[#This Row],[Customer ID]],tblCustomers[],2,FALSE)</f>
        <v>Network Solutions</v>
      </c>
      <c r="K117" t="str">
        <f>VLOOKUP(Table1[[#This Row],[Customer ID]],tblCustomers[],6,FALSE)</f>
        <v>North</v>
      </c>
      <c r="L117">
        <f>WEEKDAY(Table1[[#This Row],[Order Date]])</f>
        <v>3</v>
      </c>
      <c r="M117" s="14" t="str">
        <f>TEXT(Table1[[#This Row],[Order Date]],"dddd")</f>
        <v>Tuesday</v>
      </c>
      <c r="N117" s="14" t="str">
        <f>IF(Table1[[#This Row],[Customer ID]]&gt;8,"New Customer","")</f>
        <v/>
      </c>
    </row>
    <row r="118" spans="1:14" hidden="1" x14ac:dyDescent="0.25">
      <c r="A118">
        <v>1378</v>
      </c>
      <c r="B118" s="12">
        <v>43802</v>
      </c>
      <c r="C118">
        <v>5</v>
      </c>
      <c r="D118">
        <v>1</v>
      </c>
      <c r="E118" t="s">
        <v>10</v>
      </c>
      <c r="F118">
        <v>9.65</v>
      </c>
      <c r="G118">
        <v>96</v>
      </c>
      <c r="H118">
        <v>94</v>
      </c>
      <c r="I118" s="13">
        <f>(Table1[[#This Row],[Unit Price]]*Table1[[#This Row],[Quantity]])+Table1[[#This Row],[Shipping Fee]]</f>
        <v>1020.4000000000001</v>
      </c>
      <c r="J118" t="str">
        <f>VLOOKUP(Table1[[#This Row],[Customer ID]],tblCustomers[],2,FALSE)</f>
        <v>Network Solutions</v>
      </c>
      <c r="K118" t="str">
        <f>VLOOKUP(Table1[[#This Row],[Customer ID]],tblCustomers[],6,FALSE)</f>
        <v>North</v>
      </c>
      <c r="L118">
        <f>WEEKDAY(Table1[[#This Row],[Order Date]])</f>
        <v>3</v>
      </c>
      <c r="M118" s="14" t="str">
        <f>TEXT(Table1[[#This Row],[Order Date]],"dddd")</f>
        <v>Tuesday</v>
      </c>
      <c r="N118" s="14" t="str">
        <f>IF(Table1[[#This Row],[Customer ID]]&gt;8,"New Customer","")</f>
        <v/>
      </c>
    </row>
    <row r="119" spans="1:14" hidden="1" x14ac:dyDescent="0.25">
      <c r="A119">
        <v>1409</v>
      </c>
      <c r="B119" s="12">
        <v>43807</v>
      </c>
      <c r="C119">
        <v>5</v>
      </c>
      <c r="D119">
        <v>3</v>
      </c>
      <c r="E119" t="s">
        <v>16</v>
      </c>
      <c r="F119">
        <v>34.799999999999997</v>
      </c>
      <c r="G119">
        <v>100</v>
      </c>
      <c r="H119">
        <v>345</v>
      </c>
      <c r="I119" s="13">
        <f>(Table1[[#This Row],[Unit Price]]*Table1[[#This Row],[Quantity]])+Table1[[#This Row],[Shipping Fee]]</f>
        <v>3824.9999999999995</v>
      </c>
      <c r="J119" t="str">
        <f>VLOOKUP(Table1[[#This Row],[Customer ID]],tblCustomers[],2,FALSE)</f>
        <v>Network Solutions</v>
      </c>
      <c r="K119" t="str">
        <f>VLOOKUP(Table1[[#This Row],[Customer ID]],tblCustomers[],6,FALSE)</f>
        <v>North</v>
      </c>
      <c r="L119">
        <f>WEEKDAY(Table1[[#This Row],[Order Date]])</f>
        <v>1</v>
      </c>
      <c r="M119" s="14" t="str">
        <f>TEXT(Table1[[#This Row],[Order Date]],"dddd")</f>
        <v>Sunday</v>
      </c>
      <c r="N119" s="14" t="str">
        <f>IF(Table1[[#This Row],[Customer ID]]&gt;8,"New Customer","")</f>
        <v/>
      </c>
    </row>
    <row r="120" spans="1:14" hidden="1" x14ac:dyDescent="0.25">
      <c r="A120">
        <v>1027</v>
      </c>
      <c r="B120" s="12">
        <v>43474</v>
      </c>
      <c r="C120">
        <v>6</v>
      </c>
      <c r="D120">
        <v>9</v>
      </c>
      <c r="E120" t="s">
        <v>20</v>
      </c>
      <c r="F120">
        <v>19.5</v>
      </c>
      <c r="G120">
        <v>57</v>
      </c>
      <c r="H120">
        <v>110</v>
      </c>
      <c r="I120" s="13">
        <f>(Table1[[#This Row],[Unit Price]]*Table1[[#This Row],[Quantity]])+Table1[[#This Row],[Shipping Fee]]</f>
        <v>1221.5</v>
      </c>
      <c r="J120" t="str">
        <f>VLOOKUP(Table1[[#This Row],[Customer ID]],tblCustomers[],2,FALSE)</f>
        <v>Tamu</v>
      </c>
      <c r="K120" t="str">
        <f>VLOOKUP(Table1[[#This Row],[Customer ID]],tblCustomers[],6,FALSE)</f>
        <v>West</v>
      </c>
      <c r="L120">
        <f>WEEKDAY(Table1[[#This Row],[Order Date]])</f>
        <v>4</v>
      </c>
      <c r="M120" s="14" t="str">
        <f>TEXT(Table1[[#This Row],[Order Date]],"dddd")</f>
        <v>Wednesday</v>
      </c>
      <c r="N120" s="14" t="str">
        <f>IF(Table1[[#This Row],[Customer ID]]&gt;8,"New Customer","")</f>
        <v/>
      </c>
    </row>
    <row r="121" spans="1:14" hidden="1" x14ac:dyDescent="0.25">
      <c r="A121">
        <v>1044</v>
      </c>
      <c r="B121" s="12">
        <v>43504</v>
      </c>
      <c r="C121">
        <v>6</v>
      </c>
      <c r="D121">
        <v>4</v>
      </c>
      <c r="E121" t="s">
        <v>13</v>
      </c>
      <c r="F121">
        <v>12.75</v>
      </c>
      <c r="G121">
        <v>13</v>
      </c>
      <c r="H121">
        <v>16</v>
      </c>
      <c r="I121" s="13">
        <f>(Table1[[#This Row],[Unit Price]]*Table1[[#This Row],[Quantity]])+Table1[[#This Row],[Shipping Fee]]</f>
        <v>181.75</v>
      </c>
      <c r="J121" t="str">
        <f>VLOOKUP(Table1[[#This Row],[Customer ID]],tblCustomers[],2,FALSE)</f>
        <v>Tamu</v>
      </c>
      <c r="K121" t="str">
        <f>VLOOKUP(Table1[[#This Row],[Customer ID]],tblCustomers[],6,FALSE)</f>
        <v>West</v>
      </c>
      <c r="L121">
        <f>WEEKDAY(Table1[[#This Row],[Order Date]])</f>
        <v>6</v>
      </c>
      <c r="M121" s="14" t="str">
        <f>TEXT(Table1[[#This Row],[Order Date]],"dddd")</f>
        <v>Friday</v>
      </c>
      <c r="N121" s="14" t="str">
        <f>IF(Table1[[#This Row],[Customer ID]]&gt;8,"New Customer","")</f>
        <v/>
      </c>
    </row>
    <row r="122" spans="1:14" hidden="1" x14ac:dyDescent="0.25">
      <c r="A122">
        <v>1041</v>
      </c>
      <c r="B122" s="12">
        <v>43524</v>
      </c>
      <c r="C122">
        <v>6</v>
      </c>
      <c r="D122">
        <v>6</v>
      </c>
      <c r="E122" t="s">
        <v>8</v>
      </c>
      <c r="F122">
        <v>46</v>
      </c>
      <c r="G122">
        <v>32</v>
      </c>
      <c r="H122">
        <v>149</v>
      </c>
      <c r="I122" s="13">
        <f>(Table1[[#This Row],[Unit Price]]*Table1[[#This Row],[Quantity]])+Table1[[#This Row],[Shipping Fee]]</f>
        <v>1621</v>
      </c>
      <c r="J122" t="str">
        <f>VLOOKUP(Table1[[#This Row],[Customer ID]],tblCustomers[],2,FALSE)</f>
        <v>Tamu</v>
      </c>
      <c r="K122" t="str">
        <f>VLOOKUP(Table1[[#This Row],[Customer ID]],tblCustomers[],6,FALSE)</f>
        <v>West</v>
      </c>
      <c r="L122">
        <f>WEEKDAY(Table1[[#This Row],[Order Date]])</f>
        <v>5</v>
      </c>
      <c r="M122" s="14" t="str">
        <f>TEXT(Table1[[#This Row],[Order Date]],"dddd")</f>
        <v>Thursday</v>
      </c>
      <c r="N122" s="14" t="str">
        <f>IF(Table1[[#This Row],[Customer ID]]&gt;8,"New Customer","")</f>
        <v/>
      </c>
    </row>
    <row r="123" spans="1:14" hidden="1" x14ac:dyDescent="0.25">
      <c r="A123">
        <v>1070</v>
      </c>
      <c r="B123" s="12">
        <v>43527</v>
      </c>
      <c r="C123">
        <v>6</v>
      </c>
      <c r="D123">
        <v>1</v>
      </c>
      <c r="E123" t="s">
        <v>11</v>
      </c>
      <c r="F123">
        <v>10</v>
      </c>
      <c r="G123">
        <v>48</v>
      </c>
      <c r="H123">
        <v>48</v>
      </c>
      <c r="I123" s="13">
        <f>(Table1[[#This Row],[Unit Price]]*Table1[[#This Row],[Quantity]])+Table1[[#This Row],[Shipping Fee]]</f>
        <v>528</v>
      </c>
      <c r="J123" t="str">
        <f>VLOOKUP(Table1[[#This Row],[Customer ID]],tblCustomers[],2,FALSE)</f>
        <v>Tamu</v>
      </c>
      <c r="K123" t="str">
        <f>VLOOKUP(Table1[[#This Row],[Customer ID]],tblCustomers[],6,FALSE)</f>
        <v>West</v>
      </c>
      <c r="L123">
        <f>WEEKDAY(Table1[[#This Row],[Order Date]])</f>
        <v>1</v>
      </c>
      <c r="M123" s="14" t="str">
        <f>TEXT(Table1[[#This Row],[Order Date]],"dddd")</f>
        <v>Sunday</v>
      </c>
      <c r="N123" s="14" t="str">
        <f>IF(Table1[[#This Row],[Customer ID]]&gt;8,"New Customer","")</f>
        <v/>
      </c>
    </row>
    <row r="124" spans="1:14" hidden="1" x14ac:dyDescent="0.25">
      <c r="A124">
        <v>1087</v>
      </c>
      <c r="B124" s="12">
        <v>43558</v>
      </c>
      <c r="C124">
        <v>6</v>
      </c>
      <c r="D124">
        <v>1</v>
      </c>
      <c r="E124" t="s">
        <v>10</v>
      </c>
      <c r="F124">
        <v>9.65</v>
      </c>
      <c r="G124">
        <v>95</v>
      </c>
      <c r="H124">
        <v>92</v>
      </c>
      <c r="I124" s="13">
        <f>(Table1[[#This Row],[Unit Price]]*Table1[[#This Row],[Quantity]])+Table1[[#This Row],[Shipping Fee]]</f>
        <v>1008.75</v>
      </c>
      <c r="J124" t="str">
        <f>VLOOKUP(Table1[[#This Row],[Customer ID]],tblCustomers[],2,FALSE)</f>
        <v>Tamu</v>
      </c>
      <c r="K124" t="str">
        <f>VLOOKUP(Table1[[#This Row],[Customer ID]],tblCustomers[],6,FALSE)</f>
        <v>West</v>
      </c>
      <c r="L124">
        <f>WEEKDAY(Table1[[#This Row],[Order Date]])</f>
        <v>4</v>
      </c>
      <c r="M124" s="14" t="str">
        <f>TEXT(Table1[[#This Row],[Order Date]],"dddd")</f>
        <v>Wednesday</v>
      </c>
      <c r="N124" s="14" t="str">
        <f>IF(Table1[[#This Row],[Customer ID]]&gt;8,"New Customer","")</f>
        <v/>
      </c>
    </row>
    <row r="125" spans="1:14" hidden="1" x14ac:dyDescent="0.25">
      <c r="A125">
        <v>1131</v>
      </c>
      <c r="B125" s="12">
        <v>43593</v>
      </c>
      <c r="C125">
        <v>6</v>
      </c>
      <c r="D125">
        <v>3</v>
      </c>
      <c r="E125" t="s">
        <v>16</v>
      </c>
      <c r="F125">
        <v>34.799999999999997</v>
      </c>
      <c r="G125">
        <v>22</v>
      </c>
      <c r="H125">
        <v>75</v>
      </c>
      <c r="I125" s="13">
        <f>(Table1[[#This Row],[Unit Price]]*Table1[[#This Row],[Quantity]])+Table1[[#This Row],[Shipping Fee]]</f>
        <v>840.59999999999991</v>
      </c>
      <c r="J125" t="str">
        <f>VLOOKUP(Table1[[#This Row],[Customer ID]],tblCustomers[],2,FALSE)</f>
        <v>Tamu</v>
      </c>
      <c r="K125" t="str">
        <f>VLOOKUP(Table1[[#This Row],[Customer ID]],tblCustomers[],6,FALSE)</f>
        <v>West</v>
      </c>
      <c r="L125">
        <f>WEEKDAY(Table1[[#This Row],[Order Date]])</f>
        <v>4</v>
      </c>
      <c r="M125" s="14" t="str">
        <f>TEXT(Table1[[#This Row],[Order Date]],"dddd")</f>
        <v>Wednesday</v>
      </c>
      <c r="N125" s="14" t="str">
        <f>IF(Table1[[#This Row],[Customer ID]]&gt;8,"New Customer","")</f>
        <v/>
      </c>
    </row>
    <row r="126" spans="1:14" hidden="1" x14ac:dyDescent="0.25">
      <c r="A126">
        <v>1104</v>
      </c>
      <c r="B126" s="12">
        <v>43595</v>
      </c>
      <c r="C126">
        <v>6</v>
      </c>
      <c r="D126">
        <v>7</v>
      </c>
      <c r="E126" t="s">
        <v>8</v>
      </c>
      <c r="F126">
        <v>2.99</v>
      </c>
      <c r="G126">
        <v>35</v>
      </c>
      <c r="H126">
        <v>10</v>
      </c>
      <c r="I126" s="13">
        <f>(Table1[[#This Row],[Unit Price]]*Table1[[#This Row],[Quantity]])+Table1[[#This Row],[Shipping Fee]]</f>
        <v>114.65</v>
      </c>
      <c r="J126" t="str">
        <f>VLOOKUP(Table1[[#This Row],[Customer ID]],tblCustomers[],2,FALSE)</f>
        <v>Tamu</v>
      </c>
      <c r="K126" t="str">
        <f>VLOOKUP(Table1[[#This Row],[Customer ID]],tblCustomers[],6,FALSE)</f>
        <v>West</v>
      </c>
      <c r="L126">
        <f>WEEKDAY(Table1[[#This Row],[Order Date]])</f>
        <v>6</v>
      </c>
      <c r="M126" s="14" t="str">
        <f>TEXT(Table1[[#This Row],[Order Date]],"dddd")</f>
        <v>Friday</v>
      </c>
      <c r="N126" s="14" t="str">
        <f>IF(Table1[[#This Row],[Customer ID]]&gt;8,"New Customer","")</f>
        <v/>
      </c>
    </row>
    <row r="127" spans="1:14" hidden="1" x14ac:dyDescent="0.25">
      <c r="A127">
        <v>1124</v>
      </c>
      <c r="B127" s="12">
        <v>43611</v>
      </c>
      <c r="C127">
        <v>6</v>
      </c>
      <c r="D127">
        <v>6</v>
      </c>
      <c r="E127" t="s">
        <v>17</v>
      </c>
      <c r="F127">
        <v>18.399999999999999</v>
      </c>
      <c r="G127">
        <v>64</v>
      </c>
      <c r="H127">
        <v>115</v>
      </c>
      <c r="I127" s="13">
        <f>(Table1[[#This Row],[Unit Price]]*Table1[[#This Row],[Quantity]])+Table1[[#This Row],[Shipping Fee]]</f>
        <v>1292.5999999999999</v>
      </c>
      <c r="J127" t="str">
        <f>VLOOKUP(Table1[[#This Row],[Customer ID]],tblCustomers[],2,FALSE)</f>
        <v>Tamu</v>
      </c>
      <c r="K127" t="str">
        <f>VLOOKUP(Table1[[#This Row],[Customer ID]],tblCustomers[],6,FALSE)</f>
        <v>West</v>
      </c>
      <c r="L127">
        <f>WEEKDAY(Table1[[#This Row],[Order Date]])</f>
        <v>1</v>
      </c>
      <c r="M127" s="14" t="str">
        <f>TEXT(Table1[[#This Row],[Order Date]],"dddd")</f>
        <v>Sunday</v>
      </c>
      <c r="N127" s="14" t="str">
        <f>IF(Table1[[#This Row],[Customer ID]]&gt;8,"New Customer","")</f>
        <v/>
      </c>
    </row>
    <row r="128" spans="1:14" x14ac:dyDescent="0.25">
      <c r="A128">
        <v>1159</v>
      </c>
      <c r="B128" s="12">
        <v>43622</v>
      </c>
      <c r="C128">
        <v>6</v>
      </c>
      <c r="D128">
        <v>5</v>
      </c>
      <c r="E128" t="s">
        <v>13</v>
      </c>
      <c r="F128">
        <v>12.75</v>
      </c>
      <c r="G128">
        <v>44</v>
      </c>
      <c r="H128">
        <v>57</v>
      </c>
      <c r="I128" s="13">
        <f>(Table1[[#This Row],[Unit Price]]*Table1[[#This Row],[Quantity]])+Table1[[#This Row],[Shipping Fee]]</f>
        <v>618</v>
      </c>
      <c r="J128" t="str">
        <f>VLOOKUP(Table1[[#This Row],[Customer ID]],tblCustomers[],2,FALSE)</f>
        <v>Tamu</v>
      </c>
      <c r="K128" t="str">
        <f>VLOOKUP(Table1[[#This Row],[Customer ID]],tblCustomers[],6,FALSE)</f>
        <v>West</v>
      </c>
      <c r="L128">
        <f>WEEKDAY(Table1[[#This Row],[Order Date]])</f>
        <v>5</v>
      </c>
      <c r="M128" s="14" t="str">
        <f>TEXT(Table1[[#This Row],[Order Date]],"dddd")</f>
        <v>Thursday</v>
      </c>
      <c r="N128" s="14" t="str">
        <f>IF(Table1[[#This Row],[Customer ID]]&gt;8,"New Customer","")</f>
        <v/>
      </c>
    </row>
    <row r="129" spans="1:14" x14ac:dyDescent="0.25">
      <c r="A129">
        <v>1184</v>
      </c>
      <c r="B129" s="12">
        <v>43622</v>
      </c>
      <c r="C129">
        <v>6</v>
      </c>
      <c r="D129">
        <v>5</v>
      </c>
      <c r="E129" t="s">
        <v>9</v>
      </c>
      <c r="F129">
        <v>30</v>
      </c>
      <c r="G129">
        <v>46</v>
      </c>
      <c r="H129">
        <v>135</v>
      </c>
      <c r="I129" s="13">
        <f>(Table1[[#This Row],[Unit Price]]*Table1[[#This Row],[Quantity]])+Table1[[#This Row],[Shipping Fee]]</f>
        <v>1515</v>
      </c>
      <c r="J129" t="str">
        <f>VLOOKUP(Table1[[#This Row],[Customer ID]],tblCustomers[],2,FALSE)</f>
        <v>Tamu</v>
      </c>
      <c r="K129" t="str">
        <f>VLOOKUP(Table1[[#This Row],[Customer ID]],tblCustomers[],6,FALSE)</f>
        <v>West</v>
      </c>
      <c r="L129">
        <f>WEEKDAY(Table1[[#This Row],[Order Date]])</f>
        <v>5</v>
      </c>
      <c r="M129" s="14" t="str">
        <f>TEXT(Table1[[#This Row],[Order Date]],"dddd")</f>
        <v>Thursday</v>
      </c>
      <c r="N129" s="14" t="str">
        <f>IF(Table1[[#This Row],[Customer ID]]&gt;8,"New Customer","")</f>
        <v/>
      </c>
    </row>
    <row r="130" spans="1:14" x14ac:dyDescent="0.25">
      <c r="A130">
        <v>1152</v>
      </c>
      <c r="B130" s="12">
        <v>43624</v>
      </c>
      <c r="C130">
        <v>6</v>
      </c>
      <c r="D130">
        <v>4</v>
      </c>
      <c r="E130" t="s">
        <v>12</v>
      </c>
      <c r="F130">
        <v>40</v>
      </c>
      <c r="G130">
        <v>38</v>
      </c>
      <c r="H130">
        <v>149</v>
      </c>
      <c r="I130" s="13">
        <f>(Table1[[#This Row],[Unit Price]]*Table1[[#This Row],[Quantity]])+Table1[[#This Row],[Shipping Fee]]</f>
        <v>1669</v>
      </c>
      <c r="J130" t="str">
        <f>VLOOKUP(Table1[[#This Row],[Customer ID]],tblCustomers[],2,FALSE)</f>
        <v>Tamu</v>
      </c>
      <c r="K130" t="str">
        <f>VLOOKUP(Table1[[#This Row],[Customer ID]],tblCustomers[],6,FALSE)</f>
        <v>West</v>
      </c>
      <c r="L130">
        <f>WEEKDAY(Table1[[#This Row],[Order Date]])</f>
        <v>7</v>
      </c>
      <c r="M130" s="14" t="str">
        <f>TEXT(Table1[[#This Row],[Order Date]],"dddd")</f>
        <v>Saturday</v>
      </c>
      <c r="N130" s="14" t="str">
        <f>IF(Table1[[#This Row],[Customer ID]]&gt;8,"New Customer","")</f>
        <v/>
      </c>
    </row>
    <row r="131" spans="1:14" x14ac:dyDescent="0.25">
      <c r="A131">
        <v>1164</v>
      </c>
      <c r="B131" s="12">
        <v>43624</v>
      </c>
      <c r="C131">
        <v>6</v>
      </c>
      <c r="D131">
        <v>4</v>
      </c>
      <c r="E131" t="s">
        <v>16</v>
      </c>
      <c r="F131">
        <v>34.799999999999997</v>
      </c>
      <c r="G131">
        <v>30</v>
      </c>
      <c r="H131">
        <v>110</v>
      </c>
      <c r="I131" s="13">
        <f>(Table1[[#This Row],[Unit Price]]*Table1[[#This Row],[Quantity]])+Table1[[#This Row],[Shipping Fee]]</f>
        <v>1154</v>
      </c>
      <c r="J131" t="str">
        <f>VLOOKUP(Table1[[#This Row],[Customer ID]],tblCustomers[],2,FALSE)</f>
        <v>Tamu</v>
      </c>
      <c r="K131" t="str">
        <f>VLOOKUP(Table1[[#This Row],[Customer ID]],tblCustomers[],6,FALSE)</f>
        <v>West</v>
      </c>
      <c r="L131">
        <f>WEEKDAY(Table1[[#This Row],[Order Date]])</f>
        <v>7</v>
      </c>
      <c r="M131" s="14" t="str">
        <f>TEXT(Table1[[#This Row],[Order Date]],"dddd")</f>
        <v>Saturday</v>
      </c>
      <c r="N131" s="14" t="str">
        <f>IF(Table1[[#This Row],[Customer ID]]&gt;8,"New Customer","")</f>
        <v/>
      </c>
    </row>
    <row r="132" spans="1:14" x14ac:dyDescent="0.25">
      <c r="A132">
        <v>1157</v>
      </c>
      <c r="B132" s="12">
        <v>43642</v>
      </c>
      <c r="C132">
        <v>6</v>
      </c>
      <c r="D132">
        <v>6</v>
      </c>
      <c r="E132" t="s">
        <v>17</v>
      </c>
      <c r="F132">
        <v>18.399999999999999</v>
      </c>
      <c r="G132">
        <v>39</v>
      </c>
      <c r="H132">
        <v>72</v>
      </c>
      <c r="I132" s="13">
        <f>(Table1[[#This Row],[Unit Price]]*Table1[[#This Row],[Quantity]])+Table1[[#This Row],[Shipping Fee]]</f>
        <v>789.59999999999991</v>
      </c>
      <c r="J132" t="str">
        <f>VLOOKUP(Table1[[#This Row],[Customer ID]],tblCustomers[],2,FALSE)</f>
        <v>Tamu</v>
      </c>
      <c r="K132" t="str">
        <f>VLOOKUP(Table1[[#This Row],[Customer ID]],tblCustomers[],6,FALSE)</f>
        <v>West</v>
      </c>
      <c r="L132">
        <f>WEEKDAY(Table1[[#This Row],[Order Date]])</f>
        <v>4</v>
      </c>
      <c r="M132" s="14" t="str">
        <f>TEXT(Table1[[#This Row],[Order Date]],"dddd")</f>
        <v>Wednesday</v>
      </c>
      <c r="N132" s="14" t="str">
        <f>IF(Table1[[#This Row],[Customer ID]]&gt;8,"New Customer","")</f>
        <v/>
      </c>
    </row>
    <row r="133" spans="1:14" hidden="1" x14ac:dyDescent="0.25">
      <c r="A133">
        <v>1210</v>
      </c>
      <c r="B133" s="12">
        <v>43649</v>
      </c>
      <c r="C133">
        <v>6</v>
      </c>
      <c r="D133">
        <v>1</v>
      </c>
      <c r="E133" t="s">
        <v>12</v>
      </c>
      <c r="F133">
        <v>40</v>
      </c>
      <c r="G133">
        <v>10</v>
      </c>
      <c r="H133">
        <v>40</v>
      </c>
      <c r="I133" s="13">
        <f>(Table1[[#This Row],[Unit Price]]*Table1[[#This Row],[Quantity]])+Table1[[#This Row],[Shipping Fee]]</f>
        <v>440</v>
      </c>
      <c r="J133" t="str">
        <f>VLOOKUP(Table1[[#This Row],[Customer ID]],tblCustomers[],2,FALSE)</f>
        <v>Tamu</v>
      </c>
      <c r="K133" t="str">
        <f>VLOOKUP(Table1[[#This Row],[Customer ID]],tblCustomers[],6,FALSE)</f>
        <v>West</v>
      </c>
      <c r="L133">
        <f>WEEKDAY(Table1[[#This Row],[Order Date]])</f>
        <v>4</v>
      </c>
      <c r="M133" s="14" t="str">
        <f>TEXT(Table1[[#This Row],[Order Date]],"dddd")</f>
        <v>Wednesday</v>
      </c>
      <c r="N133" s="14" t="str">
        <f>IF(Table1[[#This Row],[Customer ID]]&gt;8,"New Customer","")</f>
        <v/>
      </c>
    </row>
    <row r="134" spans="1:14" hidden="1" x14ac:dyDescent="0.25">
      <c r="A134">
        <v>1189</v>
      </c>
      <c r="B134" s="12">
        <v>43674</v>
      </c>
      <c r="C134">
        <v>6</v>
      </c>
      <c r="D134">
        <v>6</v>
      </c>
      <c r="E134" t="s">
        <v>10</v>
      </c>
      <c r="F134">
        <v>9.65</v>
      </c>
      <c r="G134">
        <v>33</v>
      </c>
      <c r="H134">
        <v>30</v>
      </c>
      <c r="I134" s="13">
        <f>(Table1[[#This Row],[Unit Price]]*Table1[[#This Row],[Quantity]])+Table1[[#This Row],[Shipping Fee]]</f>
        <v>348.45</v>
      </c>
      <c r="J134" t="str">
        <f>VLOOKUP(Table1[[#This Row],[Customer ID]],tblCustomers[],2,FALSE)</f>
        <v>Tamu</v>
      </c>
      <c r="K134" t="str">
        <f>VLOOKUP(Table1[[#This Row],[Customer ID]],tblCustomers[],6,FALSE)</f>
        <v>West</v>
      </c>
      <c r="L134">
        <f>WEEKDAY(Table1[[#This Row],[Order Date]])</f>
        <v>1</v>
      </c>
      <c r="M134" s="14" t="str">
        <f>TEXT(Table1[[#This Row],[Order Date]],"dddd")</f>
        <v>Sunday</v>
      </c>
      <c r="N134" s="14" t="str">
        <f>IF(Table1[[#This Row],[Customer ID]]&gt;8,"New Customer","")</f>
        <v/>
      </c>
    </row>
    <row r="135" spans="1:14" hidden="1" x14ac:dyDescent="0.25">
      <c r="A135">
        <v>1238</v>
      </c>
      <c r="B135" s="12">
        <v>43683</v>
      </c>
      <c r="C135">
        <v>6</v>
      </c>
      <c r="D135">
        <v>5</v>
      </c>
      <c r="E135" t="s">
        <v>8</v>
      </c>
      <c r="F135">
        <v>14</v>
      </c>
      <c r="G135">
        <v>52</v>
      </c>
      <c r="H135">
        <v>73</v>
      </c>
      <c r="I135" s="13">
        <f>(Table1[[#This Row],[Unit Price]]*Table1[[#This Row],[Quantity]])+Table1[[#This Row],[Shipping Fee]]</f>
        <v>801</v>
      </c>
      <c r="J135" t="str">
        <f>VLOOKUP(Table1[[#This Row],[Customer ID]],tblCustomers[],2,FALSE)</f>
        <v>Tamu</v>
      </c>
      <c r="K135" t="str">
        <f>VLOOKUP(Table1[[#This Row],[Customer ID]],tblCustomers[],6,FALSE)</f>
        <v>West</v>
      </c>
      <c r="L135">
        <f>WEEKDAY(Table1[[#This Row],[Order Date]])</f>
        <v>3</v>
      </c>
      <c r="M135" s="14" t="str">
        <f>TEXT(Table1[[#This Row],[Order Date]],"dddd")</f>
        <v>Tuesday</v>
      </c>
      <c r="N135" s="14" t="str">
        <f>IF(Table1[[#This Row],[Customer ID]]&gt;8,"New Customer","")</f>
        <v/>
      </c>
    </row>
    <row r="136" spans="1:14" hidden="1" x14ac:dyDescent="0.25">
      <c r="A136">
        <v>1239</v>
      </c>
      <c r="B136" s="12">
        <v>43685</v>
      </c>
      <c r="C136">
        <v>6</v>
      </c>
      <c r="D136">
        <v>3</v>
      </c>
      <c r="E136" t="s">
        <v>12</v>
      </c>
      <c r="F136">
        <v>40</v>
      </c>
      <c r="G136">
        <v>78</v>
      </c>
      <c r="H136">
        <v>318</v>
      </c>
      <c r="I136" s="13">
        <f>(Table1[[#This Row],[Unit Price]]*Table1[[#This Row],[Quantity]])+Table1[[#This Row],[Shipping Fee]]</f>
        <v>3438</v>
      </c>
      <c r="J136" t="str">
        <f>VLOOKUP(Table1[[#This Row],[Customer ID]],tblCustomers[],2,FALSE)</f>
        <v>Tamu</v>
      </c>
      <c r="K136" t="str">
        <f>VLOOKUP(Table1[[#This Row],[Customer ID]],tblCustomers[],6,FALSE)</f>
        <v>West</v>
      </c>
      <c r="L136">
        <f>WEEKDAY(Table1[[#This Row],[Order Date]])</f>
        <v>5</v>
      </c>
      <c r="M136" s="14" t="str">
        <f>TEXT(Table1[[#This Row],[Order Date]],"dddd")</f>
        <v>Thursday</v>
      </c>
      <c r="N136" s="14" t="str">
        <f>IF(Table1[[#This Row],[Customer ID]]&gt;8,"New Customer","")</f>
        <v/>
      </c>
    </row>
    <row r="137" spans="1:14" hidden="1" x14ac:dyDescent="0.25">
      <c r="A137">
        <v>1241</v>
      </c>
      <c r="B137" s="12">
        <v>43702</v>
      </c>
      <c r="C137">
        <v>6</v>
      </c>
      <c r="D137">
        <v>7</v>
      </c>
      <c r="E137" t="s">
        <v>15</v>
      </c>
      <c r="F137">
        <v>10</v>
      </c>
      <c r="G137">
        <v>55</v>
      </c>
      <c r="H137">
        <v>52</v>
      </c>
      <c r="I137" s="13">
        <f>(Table1[[#This Row],[Unit Price]]*Table1[[#This Row],[Quantity]])+Table1[[#This Row],[Shipping Fee]]</f>
        <v>602</v>
      </c>
      <c r="J137" t="str">
        <f>VLOOKUP(Table1[[#This Row],[Customer ID]],tblCustomers[],2,FALSE)</f>
        <v>Tamu</v>
      </c>
      <c r="K137" t="str">
        <f>VLOOKUP(Table1[[#This Row],[Customer ID]],tblCustomers[],6,FALSE)</f>
        <v>West</v>
      </c>
      <c r="L137">
        <f>WEEKDAY(Table1[[#This Row],[Order Date]])</f>
        <v>1</v>
      </c>
      <c r="M137" s="14" t="str">
        <f>TEXT(Table1[[#This Row],[Order Date]],"dddd")</f>
        <v>Sunday</v>
      </c>
      <c r="N137" s="14" t="str">
        <f>IF(Table1[[#This Row],[Customer ID]]&gt;8,"New Customer","")</f>
        <v/>
      </c>
    </row>
    <row r="138" spans="1:14" hidden="1" x14ac:dyDescent="0.25">
      <c r="A138">
        <v>1243</v>
      </c>
      <c r="B138" s="12">
        <v>43703</v>
      </c>
      <c r="C138">
        <v>6</v>
      </c>
      <c r="D138">
        <v>6</v>
      </c>
      <c r="E138" t="s">
        <v>10</v>
      </c>
      <c r="F138">
        <v>9.65</v>
      </c>
      <c r="G138">
        <v>19</v>
      </c>
      <c r="H138">
        <v>17</v>
      </c>
      <c r="I138" s="13">
        <f>(Table1[[#This Row],[Unit Price]]*Table1[[#This Row],[Quantity]])+Table1[[#This Row],[Shipping Fee]]</f>
        <v>200.35</v>
      </c>
      <c r="J138" t="str">
        <f>VLOOKUP(Table1[[#This Row],[Customer ID]],tblCustomers[],2,FALSE)</f>
        <v>Tamu</v>
      </c>
      <c r="K138" t="str">
        <f>VLOOKUP(Table1[[#This Row],[Customer ID]],tblCustomers[],6,FALSE)</f>
        <v>West</v>
      </c>
      <c r="L138">
        <f>WEEKDAY(Table1[[#This Row],[Order Date]])</f>
        <v>2</v>
      </c>
      <c r="M138" s="14" t="str">
        <f>TEXT(Table1[[#This Row],[Order Date]],"dddd")</f>
        <v>Monday</v>
      </c>
      <c r="N138" s="14" t="str">
        <f>IF(Table1[[#This Row],[Customer ID]]&gt;8,"New Customer","")</f>
        <v/>
      </c>
    </row>
    <row r="139" spans="1:14" hidden="1" x14ac:dyDescent="0.25">
      <c r="A139">
        <v>1315</v>
      </c>
      <c r="B139" s="12">
        <v>43741</v>
      </c>
      <c r="C139">
        <v>6</v>
      </c>
      <c r="D139">
        <v>1</v>
      </c>
      <c r="E139" t="s">
        <v>11</v>
      </c>
      <c r="F139">
        <v>10</v>
      </c>
      <c r="G139">
        <v>11</v>
      </c>
      <c r="H139">
        <v>11</v>
      </c>
      <c r="I139" s="13">
        <f>(Table1[[#This Row],[Unit Price]]*Table1[[#This Row],[Quantity]])+Table1[[#This Row],[Shipping Fee]]</f>
        <v>121</v>
      </c>
      <c r="J139" t="str">
        <f>VLOOKUP(Table1[[#This Row],[Customer ID]],tblCustomers[],2,FALSE)</f>
        <v>Tamu</v>
      </c>
      <c r="K139" t="str">
        <f>VLOOKUP(Table1[[#This Row],[Customer ID]],tblCustomers[],6,FALSE)</f>
        <v>West</v>
      </c>
      <c r="L139">
        <f>WEEKDAY(Table1[[#This Row],[Order Date]])</f>
        <v>5</v>
      </c>
      <c r="M139" s="14" t="str">
        <f>TEXT(Table1[[#This Row],[Order Date]],"dddd")</f>
        <v>Thursday</v>
      </c>
      <c r="N139" s="14" t="str">
        <f>IF(Table1[[#This Row],[Customer ID]]&gt;8,"New Customer","")</f>
        <v/>
      </c>
    </row>
    <row r="140" spans="1:14" hidden="1" x14ac:dyDescent="0.25">
      <c r="A140">
        <v>1312</v>
      </c>
      <c r="B140" s="12">
        <v>43746</v>
      </c>
      <c r="C140">
        <v>6</v>
      </c>
      <c r="D140">
        <v>4</v>
      </c>
      <c r="E140" t="s">
        <v>16</v>
      </c>
      <c r="F140">
        <v>34.799999999999997</v>
      </c>
      <c r="G140">
        <v>93</v>
      </c>
      <c r="H140">
        <v>314</v>
      </c>
      <c r="I140" s="13">
        <f>(Table1[[#This Row],[Unit Price]]*Table1[[#This Row],[Quantity]])+Table1[[#This Row],[Shipping Fee]]</f>
        <v>3550.3999999999996</v>
      </c>
      <c r="J140" t="str">
        <f>VLOOKUP(Table1[[#This Row],[Customer ID]],tblCustomers[],2,FALSE)</f>
        <v>Tamu</v>
      </c>
      <c r="K140" t="str">
        <f>VLOOKUP(Table1[[#This Row],[Customer ID]],tblCustomers[],6,FALSE)</f>
        <v>West</v>
      </c>
      <c r="L140">
        <f>WEEKDAY(Table1[[#This Row],[Order Date]])</f>
        <v>3</v>
      </c>
      <c r="M140" s="14" t="str">
        <f>TEXT(Table1[[#This Row],[Order Date]],"dddd")</f>
        <v>Tuesday</v>
      </c>
      <c r="N140" s="14" t="str">
        <f>IF(Table1[[#This Row],[Customer ID]]&gt;8,"New Customer","")</f>
        <v/>
      </c>
    </row>
    <row r="141" spans="1:14" hidden="1" x14ac:dyDescent="0.25">
      <c r="A141">
        <v>1285</v>
      </c>
      <c r="B141" s="12">
        <v>43748</v>
      </c>
      <c r="C141">
        <v>6</v>
      </c>
      <c r="D141">
        <v>8</v>
      </c>
      <c r="E141" t="s">
        <v>8</v>
      </c>
      <c r="F141">
        <v>2.99</v>
      </c>
      <c r="G141">
        <v>32</v>
      </c>
      <c r="H141">
        <v>10</v>
      </c>
      <c r="I141" s="13">
        <f>(Table1[[#This Row],[Unit Price]]*Table1[[#This Row],[Quantity]])+Table1[[#This Row],[Shipping Fee]]</f>
        <v>105.68</v>
      </c>
      <c r="J141" t="str">
        <f>VLOOKUP(Table1[[#This Row],[Customer ID]],tblCustomers[],2,FALSE)</f>
        <v>Tamu</v>
      </c>
      <c r="K141" t="str">
        <f>VLOOKUP(Table1[[#This Row],[Customer ID]],tblCustomers[],6,FALSE)</f>
        <v>West</v>
      </c>
      <c r="L141">
        <f>WEEKDAY(Table1[[#This Row],[Order Date]])</f>
        <v>5</v>
      </c>
      <c r="M141" s="14" t="str">
        <f>TEXT(Table1[[#This Row],[Order Date]],"dddd")</f>
        <v>Thursday</v>
      </c>
      <c r="N141" s="14" t="str">
        <f>IF(Table1[[#This Row],[Customer ID]]&gt;8,"New Customer","")</f>
        <v/>
      </c>
    </row>
    <row r="142" spans="1:14" hidden="1" x14ac:dyDescent="0.25">
      <c r="A142">
        <v>1302</v>
      </c>
      <c r="B142" s="12">
        <v>43763</v>
      </c>
      <c r="C142">
        <v>6</v>
      </c>
      <c r="D142">
        <v>7</v>
      </c>
      <c r="E142" t="s">
        <v>15</v>
      </c>
      <c r="F142">
        <v>10</v>
      </c>
      <c r="G142">
        <v>90</v>
      </c>
      <c r="H142">
        <v>87</v>
      </c>
      <c r="I142" s="13">
        <f>(Table1[[#This Row],[Unit Price]]*Table1[[#This Row],[Quantity]])+Table1[[#This Row],[Shipping Fee]]</f>
        <v>987</v>
      </c>
      <c r="J142" t="str">
        <f>VLOOKUP(Table1[[#This Row],[Customer ID]],tblCustomers[],2,FALSE)</f>
        <v>Tamu</v>
      </c>
      <c r="K142" t="str">
        <f>VLOOKUP(Table1[[#This Row],[Customer ID]],tblCustomers[],6,FALSE)</f>
        <v>West</v>
      </c>
      <c r="L142">
        <f>WEEKDAY(Table1[[#This Row],[Order Date]])</f>
        <v>6</v>
      </c>
      <c r="M142" s="14" t="str">
        <f>TEXT(Table1[[#This Row],[Order Date]],"dddd")</f>
        <v>Friday</v>
      </c>
      <c r="N142" s="14" t="str">
        <f>IF(Table1[[#This Row],[Customer ID]]&gt;8,"New Customer","")</f>
        <v/>
      </c>
    </row>
    <row r="143" spans="1:14" hidden="1" x14ac:dyDescent="0.25">
      <c r="A143">
        <v>1336</v>
      </c>
      <c r="B143" s="12">
        <v>43797</v>
      </c>
      <c r="C143">
        <v>6</v>
      </c>
      <c r="D143">
        <v>6</v>
      </c>
      <c r="E143" t="s">
        <v>10</v>
      </c>
      <c r="F143">
        <v>9.65</v>
      </c>
      <c r="G143">
        <v>46</v>
      </c>
      <c r="H143">
        <v>46</v>
      </c>
      <c r="I143" s="13">
        <f>(Table1[[#This Row],[Unit Price]]*Table1[[#This Row],[Quantity]])+Table1[[#This Row],[Shipping Fee]]</f>
        <v>489.90000000000003</v>
      </c>
      <c r="J143" t="str">
        <f>VLOOKUP(Table1[[#This Row],[Customer ID]],tblCustomers[],2,FALSE)</f>
        <v>Tamu</v>
      </c>
      <c r="K143" t="str">
        <f>VLOOKUP(Table1[[#This Row],[Customer ID]],tblCustomers[],6,FALSE)</f>
        <v>West</v>
      </c>
      <c r="L143">
        <f>WEEKDAY(Table1[[#This Row],[Order Date]])</f>
        <v>5</v>
      </c>
      <c r="M143" s="14" t="str">
        <f>TEXT(Table1[[#This Row],[Order Date]],"dddd")</f>
        <v>Thursday</v>
      </c>
      <c r="N143" s="14" t="str">
        <f>IF(Table1[[#This Row],[Customer ID]]&gt;8,"New Customer","")</f>
        <v/>
      </c>
    </row>
    <row r="144" spans="1:14" hidden="1" x14ac:dyDescent="0.25">
      <c r="A144">
        <v>1396</v>
      </c>
      <c r="B144" s="12">
        <v>43805</v>
      </c>
      <c r="C144">
        <v>6</v>
      </c>
      <c r="D144">
        <v>5</v>
      </c>
      <c r="E144" t="s">
        <v>8</v>
      </c>
      <c r="F144">
        <v>14</v>
      </c>
      <c r="G144">
        <v>68</v>
      </c>
      <c r="H144">
        <v>91</v>
      </c>
      <c r="I144" s="13">
        <f>(Table1[[#This Row],[Unit Price]]*Table1[[#This Row],[Quantity]])+Table1[[#This Row],[Shipping Fee]]</f>
        <v>1043</v>
      </c>
      <c r="J144" t="str">
        <f>VLOOKUP(Table1[[#This Row],[Customer ID]],tblCustomers[],2,FALSE)</f>
        <v>Tamu</v>
      </c>
      <c r="K144" t="str">
        <f>VLOOKUP(Table1[[#This Row],[Customer ID]],tblCustomers[],6,FALSE)</f>
        <v>West</v>
      </c>
      <c r="L144">
        <f>WEEKDAY(Table1[[#This Row],[Order Date]])</f>
        <v>6</v>
      </c>
      <c r="M144" s="14" t="str">
        <f>TEXT(Table1[[#This Row],[Order Date]],"dddd")</f>
        <v>Friday</v>
      </c>
      <c r="N144" s="14" t="str">
        <f>IF(Table1[[#This Row],[Customer ID]]&gt;8,"New Customer","")</f>
        <v/>
      </c>
    </row>
    <row r="145" spans="1:14" hidden="1" x14ac:dyDescent="0.25">
      <c r="A145">
        <v>1399</v>
      </c>
      <c r="B145" s="12">
        <v>43824</v>
      </c>
      <c r="C145">
        <v>6</v>
      </c>
      <c r="D145">
        <v>7</v>
      </c>
      <c r="E145" t="s">
        <v>15</v>
      </c>
      <c r="F145">
        <v>10</v>
      </c>
      <c r="G145">
        <v>100</v>
      </c>
      <c r="H145">
        <v>98</v>
      </c>
      <c r="I145" s="13">
        <f>(Table1[[#This Row],[Unit Price]]*Table1[[#This Row],[Quantity]])+Table1[[#This Row],[Shipping Fee]]</f>
        <v>1098</v>
      </c>
      <c r="J145" t="str">
        <f>VLOOKUP(Table1[[#This Row],[Customer ID]],tblCustomers[],2,FALSE)</f>
        <v>Tamu</v>
      </c>
      <c r="K145" t="str">
        <f>VLOOKUP(Table1[[#This Row],[Customer ID]],tblCustomers[],6,FALSE)</f>
        <v>West</v>
      </c>
      <c r="L145">
        <f>WEEKDAY(Table1[[#This Row],[Order Date]])</f>
        <v>4</v>
      </c>
      <c r="M145" s="14" t="str">
        <f>TEXT(Table1[[#This Row],[Order Date]],"dddd")</f>
        <v>Wednesday</v>
      </c>
      <c r="N145" s="14" t="str">
        <f>IF(Table1[[#This Row],[Customer ID]]&gt;8,"New Customer","")</f>
        <v/>
      </c>
    </row>
    <row r="146" spans="1:14" hidden="1" x14ac:dyDescent="0.25">
      <c r="A146">
        <v>1380</v>
      </c>
      <c r="B146" s="12">
        <v>43827</v>
      </c>
      <c r="C146">
        <v>6</v>
      </c>
      <c r="D146">
        <v>6</v>
      </c>
      <c r="E146" t="s">
        <v>8</v>
      </c>
      <c r="F146">
        <v>46</v>
      </c>
      <c r="G146">
        <v>16</v>
      </c>
      <c r="H146">
        <v>74</v>
      </c>
      <c r="I146" s="13">
        <f>(Table1[[#This Row],[Unit Price]]*Table1[[#This Row],[Quantity]])+Table1[[#This Row],[Shipping Fee]]</f>
        <v>810</v>
      </c>
      <c r="J146" t="str">
        <f>VLOOKUP(Table1[[#This Row],[Customer ID]],tblCustomers[],2,FALSE)</f>
        <v>Tamu</v>
      </c>
      <c r="K146" t="str">
        <f>VLOOKUP(Table1[[#This Row],[Customer ID]],tblCustomers[],6,FALSE)</f>
        <v>West</v>
      </c>
      <c r="L146">
        <f>WEEKDAY(Table1[[#This Row],[Order Date]])</f>
        <v>7</v>
      </c>
      <c r="M146" s="14" t="str">
        <f>TEXT(Table1[[#This Row],[Order Date]],"dddd")</f>
        <v>Saturday</v>
      </c>
      <c r="N146" s="14" t="str">
        <f>IF(Table1[[#This Row],[Customer ID]]&gt;8,"New Customer","")</f>
        <v/>
      </c>
    </row>
    <row r="147" spans="1:14" hidden="1" x14ac:dyDescent="0.25">
      <c r="A147">
        <v>1015</v>
      </c>
      <c r="B147" s="12">
        <v>43475</v>
      </c>
      <c r="C147">
        <v>7</v>
      </c>
      <c r="D147">
        <v>8</v>
      </c>
      <c r="E147" t="s">
        <v>8</v>
      </c>
      <c r="F147">
        <v>2.99</v>
      </c>
      <c r="G147">
        <v>90</v>
      </c>
      <c r="H147">
        <v>28</v>
      </c>
      <c r="I147" s="13">
        <f>(Table1[[#This Row],[Unit Price]]*Table1[[#This Row],[Quantity]])+Table1[[#This Row],[Shipping Fee]]</f>
        <v>297.10000000000002</v>
      </c>
      <c r="J147" t="str">
        <f>VLOOKUP(Table1[[#This Row],[Customer ID]],tblCustomers[],2,FALSE)</f>
        <v>Site Meter</v>
      </c>
      <c r="K147" t="str">
        <f>VLOOKUP(Table1[[#This Row],[Customer ID]],tblCustomers[],6,FALSE)</f>
        <v>West</v>
      </c>
      <c r="L147">
        <f>WEEKDAY(Table1[[#This Row],[Order Date]])</f>
        <v>5</v>
      </c>
      <c r="M147" s="14" t="str">
        <f>TEXT(Table1[[#This Row],[Order Date]],"dddd")</f>
        <v>Thursday</v>
      </c>
      <c r="N147" s="14" t="str">
        <f>IF(Table1[[#This Row],[Customer ID]]&gt;8,"New Customer","")</f>
        <v/>
      </c>
    </row>
    <row r="148" spans="1:14" hidden="1" x14ac:dyDescent="0.25">
      <c r="A148">
        <v>1025</v>
      </c>
      <c r="B148" s="12">
        <v>43493</v>
      </c>
      <c r="C148">
        <v>7</v>
      </c>
      <c r="D148">
        <v>6</v>
      </c>
      <c r="E148" t="s">
        <v>10</v>
      </c>
      <c r="F148">
        <v>9.65</v>
      </c>
      <c r="G148">
        <v>100</v>
      </c>
      <c r="H148">
        <v>94</v>
      </c>
      <c r="I148" s="13">
        <f>(Table1[[#This Row],[Unit Price]]*Table1[[#This Row],[Quantity]])+Table1[[#This Row],[Shipping Fee]]</f>
        <v>1059</v>
      </c>
      <c r="J148" t="str">
        <f>VLOOKUP(Table1[[#This Row],[Customer ID]],tblCustomers[],2,FALSE)</f>
        <v>Site Meter</v>
      </c>
      <c r="K148" t="str">
        <f>VLOOKUP(Table1[[#This Row],[Customer ID]],tblCustomers[],6,FALSE)</f>
        <v>West</v>
      </c>
      <c r="L148">
        <f>WEEKDAY(Table1[[#This Row],[Order Date]])</f>
        <v>2</v>
      </c>
      <c r="M148" s="14" t="str">
        <f>TEXT(Table1[[#This Row],[Order Date]],"dddd")</f>
        <v>Monday</v>
      </c>
      <c r="N148" s="14" t="str">
        <f>IF(Table1[[#This Row],[Customer ID]]&gt;8,"New Customer","")</f>
        <v/>
      </c>
    </row>
    <row r="149" spans="1:14" hidden="1" x14ac:dyDescent="0.25">
      <c r="A149">
        <v>1032</v>
      </c>
      <c r="B149" s="12">
        <v>43499</v>
      </c>
      <c r="C149">
        <v>7</v>
      </c>
      <c r="D149">
        <v>1</v>
      </c>
      <c r="E149" t="s">
        <v>12</v>
      </c>
      <c r="F149">
        <v>40</v>
      </c>
      <c r="G149">
        <v>30</v>
      </c>
      <c r="H149">
        <v>120</v>
      </c>
      <c r="I149" s="13">
        <f>(Table1[[#This Row],[Unit Price]]*Table1[[#This Row],[Quantity]])+Table1[[#This Row],[Shipping Fee]]</f>
        <v>1320</v>
      </c>
      <c r="J149" t="str">
        <f>VLOOKUP(Table1[[#This Row],[Customer ID]],tblCustomers[],2,FALSE)</f>
        <v>Site Meter</v>
      </c>
      <c r="K149" t="str">
        <f>VLOOKUP(Table1[[#This Row],[Customer ID]],tblCustomers[],6,FALSE)</f>
        <v>West</v>
      </c>
      <c r="L149">
        <f>WEEKDAY(Table1[[#This Row],[Order Date]])</f>
        <v>1</v>
      </c>
      <c r="M149" s="14" t="str">
        <f>TEXT(Table1[[#This Row],[Order Date]],"dddd")</f>
        <v>Sunday</v>
      </c>
      <c r="N149" s="14" t="str">
        <f>IF(Table1[[#This Row],[Customer ID]]&gt;8,"New Customer","")</f>
        <v/>
      </c>
    </row>
    <row r="150" spans="1:14" hidden="1" x14ac:dyDescent="0.25">
      <c r="A150">
        <v>1030</v>
      </c>
      <c r="B150" s="12">
        <v>43504</v>
      </c>
      <c r="C150">
        <v>7</v>
      </c>
      <c r="D150">
        <v>4</v>
      </c>
      <c r="E150" t="s">
        <v>12</v>
      </c>
      <c r="F150">
        <v>40</v>
      </c>
      <c r="G150">
        <v>32</v>
      </c>
      <c r="H150">
        <v>129</v>
      </c>
      <c r="I150" s="13">
        <f>(Table1[[#This Row],[Unit Price]]*Table1[[#This Row],[Quantity]])+Table1[[#This Row],[Shipping Fee]]</f>
        <v>1409</v>
      </c>
      <c r="J150" t="str">
        <f>VLOOKUP(Table1[[#This Row],[Customer ID]],tblCustomers[],2,FALSE)</f>
        <v>Site Meter</v>
      </c>
      <c r="K150" t="str">
        <f>VLOOKUP(Table1[[#This Row],[Customer ID]],tblCustomers[],6,FALSE)</f>
        <v>West</v>
      </c>
      <c r="L150">
        <f>WEEKDAY(Table1[[#This Row],[Order Date]])</f>
        <v>6</v>
      </c>
      <c r="M150" s="14" t="str">
        <f>TEXT(Table1[[#This Row],[Order Date]],"dddd")</f>
        <v>Friday</v>
      </c>
      <c r="N150" s="14" t="str">
        <f>IF(Table1[[#This Row],[Customer ID]]&gt;8,"New Customer","")</f>
        <v/>
      </c>
    </row>
    <row r="151" spans="1:14" hidden="1" x14ac:dyDescent="0.25">
      <c r="A151">
        <v>1045</v>
      </c>
      <c r="B151" s="12">
        <v>43521</v>
      </c>
      <c r="C151">
        <v>7</v>
      </c>
      <c r="D151">
        <v>7</v>
      </c>
      <c r="E151" t="s">
        <v>11</v>
      </c>
      <c r="F151">
        <v>22</v>
      </c>
      <c r="G151">
        <v>98</v>
      </c>
      <c r="H151">
        <v>205</v>
      </c>
      <c r="I151" s="13">
        <f>(Table1[[#This Row],[Unit Price]]*Table1[[#This Row],[Quantity]])+Table1[[#This Row],[Shipping Fee]]</f>
        <v>2361</v>
      </c>
      <c r="J151" t="str">
        <f>VLOOKUP(Table1[[#This Row],[Customer ID]],tblCustomers[],2,FALSE)</f>
        <v>Site Meter</v>
      </c>
      <c r="K151" t="str">
        <f>VLOOKUP(Table1[[#This Row],[Customer ID]],tblCustomers[],6,FALSE)</f>
        <v>West</v>
      </c>
      <c r="L151">
        <f>WEEKDAY(Table1[[#This Row],[Order Date]])</f>
        <v>2</v>
      </c>
      <c r="M151" s="14" t="str">
        <f>TEXT(Table1[[#This Row],[Order Date]],"dddd")</f>
        <v>Monday</v>
      </c>
      <c r="N151" s="14" t="str">
        <f>IF(Table1[[#This Row],[Customer ID]]&gt;8,"New Customer","")</f>
        <v/>
      </c>
    </row>
    <row r="152" spans="1:14" hidden="1" x14ac:dyDescent="0.25">
      <c r="A152">
        <v>1071</v>
      </c>
      <c r="B152" s="12">
        <v>43527</v>
      </c>
      <c r="C152">
        <v>7</v>
      </c>
      <c r="D152">
        <v>1</v>
      </c>
      <c r="E152" t="s">
        <v>12</v>
      </c>
      <c r="F152">
        <v>40</v>
      </c>
      <c r="G152">
        <v>71</v>
      </c>
      <c r="H152">
        <v>295</v>
      </c>
      <c r="I152" s="13">
        <f>(Table1[[#This Row],[Unit Price]]*Table1[[#This Row],[Quantity]])+Table1[[#This Row],[Shipping Fee]]</f>
        <v>3135</v>
      </c>
      <c r="J152" t="str">
        <f>VLOOKUP(Table1[[#This Row],[Customer ID]],tblCustomers[],2,FALSE)</f>
        <v>Site Meter</v>
      </c>
      <c r="K152" t="str">
        <f>VLOOKUP(Table1[[#This Row],[Customer ID]],tblCustomers[],6,FALSE)</f>
        <v>West</v>
      </c>
      <c r="L152">
        <f>WEEKDAY(Table1[[#This Row],[Order Date]])</f>
        <v>1</v>
      </c>
      <c r="M152" s="14" t="str">
        <f>TEXT(Table1[[#This Row],[Order Date]],"dddd")</f>
        <v>Sunday</v>
      </c>
      <c r="N152" s="14" t="str">
        <f>IF(Table1[[#This Row],[Customer ID]]&gt;8,"New Customer","")</f>
        <v/>
      </c>
    </row>
    <row r="153" spans="1:14" hidden="1" x14ac:dyDescent="0.25">
      <c r="A153">
        <v>1057</v>
      </c>
      <c r="B153" s="12">
        <v>43549</v>
      </c>
      <c r="C153">
        <v>7</v>
      </c>
      <c r="D153">
        <v>8</v>
      </c>
      <c r="E153" t="s">
        <v>15</v>
      </c>
      <c r="F153">
        <v>10</v>
      </c>
      <c r="G153">
        <v>46</v>
      </c>
      <c r="H153">
        <v>46</v>
      </c>
      <c r="I153" s="13">
        <f>(Table1[[#This Row],[Unit Price]]*Table1[[#This Row],[Quantity]])+Table1[[#This Row],[Shipping Fee]]</f>
        <v>506</v>
      </c>
      <c r="J153" t="str">
        <f>VLOOKUP(Table1[[#This Row],[Customer ID]],tblCustomers[],2,FALSE)</f>
        <v>Site Meter</v>
      </c>
      <c r="K153" t="str">
        <f>VLOOKUP(Table1[[#This Row],[Customer ID]],tblCustomers[],6,FALSE)</f>
        <v>West</v>
      </c>
      <c r="L153">
        <f>WEEKDAY(Table1[[#This Row],[Order Date]])</f>
        <v>2</v>
      </c>
      <c r="M153" s="14" t="str">
        <f>TEXT(Table1[[#This Row],[Order Date]],"dddd")</f>
        <v>Monday</v>
      </c>
      <c r="N153" s="14" t="str">
        <f>IF(Table1[[#This Row],[Customer ID]]&gt;8,"New Customer","")</f>
        <v/>
      </c>
    </row>
    <row r="154" spans="1:14" hidden="1" x14ac:dyDescent="0.25">
      <c r="A154">
        <v>1090</v>
      </c>
      <c r="B154" s="12">
        <v>43563</v>
      </c>
      <c r="C154">
        <v>7</v>
      </c>
      <c r="D154">
        <v>4</v>
      </c>
      <c r="E154" t="s">
        <v>13</v>
      </c>
      <c r="F154">
        <v>12.75</v>
      </c>
      <c r="G154">
        <v>83</v>
      </c>
      <c r="H154">
        <v>103</v>
      </c>
      <c r="I154" s="13">
        <f>(Table1[[#This Row],[Unit Price]]*Table1[[#This Row],[Quantity]])+Table1[[#This Row],[Shipping Fee]]</f>
        <v>1161.25</v>
      </c>
      <c r="J154" t="str">
        <f>VLOOKUP(Table1[[#This Row],[Customer ID]],tblCustomers[],2,FALSE)</f>
        <v>Site Meter</v>
      </c>
      <c r="K154" t="str">
        <f>VLOOKUP(Table1[[#This Row],[Customer ID]],tblCustomers[],6,FALSE)</f>
        <v>West</v>
      </c>
      <c r="L154">
        <f>WEEKDAY(Table1[[#This Row],[Order Date]])</f>
        <v>2</v>
      </c>
      <c r="M154" s="14" t="str">
        <f>TEXT(Table1[[#This Row],[Order Date]],"dddd")</f>
        <v>Monday</v>
      </c>
      <c r="N154" s="14" t="str">
        <f>IF(Table1[[#This Row],[Customer ID]]&gt;8,"New Customer","")</f>
        <v/>
      </c>
    </row>
    <row r="155" spans="1:14" hidden="1" x14ac:dyDescent="0.25">
      <c r="A155">
        <v>1119</v>
      </c>
      <c r="B155" s="12">
        <v>43593</v>
      </c>
      <c r="C155">
        <v>7</v>
      </c>
      <c r="D155">
        <v>3</v>
      </c>
      <c r="E155" t="s">
        <v>12</v>
      </c>
      <c r="F155">
        <v>40</v>
      </c>
      <c r="G155">
        <v>73</v>
      </c>
      <c r="H155">
        <v>283</v>
      </c>
      <c r="I155" s="13">
        <f>(Table1[[#This Row],[Unit Price]]*Table1[[#This Row],[Quantity]])+Table1[[#This Row],[Shipping Fee]]</f>
        <v>3203</v>
      </c>
      <c r="J155" t="str">
        <f>VLOOKUP(Table1[[#This Row],[Customer ID]],tblCustomers[],2,FALSE)</f>
        <v>Site Meter</v>
      </c>
      <c r="K155" t="str">
        <f>VLOOKUP(Table1[[#This Row],[Customer ID]],tblCustomers[],6,FALSE)</f>
        <v>West</v>
      </c>
      <c r="L155">
        <f>WEEKDAY(Table1[[#This Row],[Order Date]])</f>
        <v>4</v>
      </c>
      <c r="M155" s="14" t="str">
        <f>TEXT(Table1[[#This Row],[Order Date]],"dddd")</f>
        <v>Wednesday</v>
      </c>
      <c r="N155" s="14" t="str">
        <f>IF(Table1[[#This Row],[Customer ID]]&gt;8,"New Customer","")</f>
        <v/>
      </c>
    </row>
    <row r="156" spans="1:14" hidden="1" x14ac:dyDescent="0.25">
      <c r="A156">
        <v>1120</v>
      </c>
      <c r="B156" s="12">
        <v>43593</v>
      </c>
      <c r="C156">
        <v>7</v>
      </c>
      <c r="D156">
        <v>4</v>
      </c>
      <c r="E156" t="s">
        <v>15</v>
      </c>
      <c r="F156">
        <v>9.1999999999999993</v>
      </c>
      <c r="G156">
        <v>51</v>
      </c>
      <c r="H156">
        <v>45</v>
      </c>
      <c r="I156" s="13">
        <f>(Table1[[#This Row],[Unit Price]]*Table1[[#This Row],[Quantity]])+Table1[[#This Row],[Shipping Fee]]</f>
        <v>514.20000000000005</v>
      </c>
      <c r="J156" t="str">
        <f>VLOOKUP(Table1[[#This Row],[Customer ID]],tblCustomers[],2,FALSE)</f>
        <v>Site Meter</v>
      </c>
      <c r="K156" t="str">
        <f>VLOOKUP(Table1[[#This Row],[Customer ID]],tblCustomers[],6,FALSE)</f>
        <v>West</v>
      </c>
      <c r="L156">
        <f>WEEKDAY(Table1[[#This Row],[Order Date]])</f>
        <v>4</v>
      </c>
      <c r="M156" s="14" t="str">
        <f>TEXT(Table1[[#This Row],[Order Date]],"dddd")</f>
        <v>Wednesday</v>
      </c>
      <c r="N156" s="14" t="str">
        <f>IF(Table1[[#This Row],[Customer ID]]&gt;8,"New Customer","")</f>
        <v/>
      </c>
    </row>
    <row r="157" spans="1:14" x14ac:dyDescent="0.25">
      <c r="A157">
        <v>1167</v>
      </c>
      <c r="B157" s="12">
        <v>43619</v>
      </c>
      <c r="C157">
        <v>7</v>
      </c>
      <c r="D157">
        <v>1</v>
      </c>
      <c r="E157" t="s">
        <v>11</v>
      </c>
      <c r="F157">
        <v>10</v>
      </c>
      <c r="G157">
        <v>24</v>
      </c>
      <c r="H157">
        <v>25</v>
      </c>
      <c r="I157" s="13">
        <f>(Table1[[#This Row],[Unit Price]]*Table1[[#This Row],[Quantity]])+Table1[[#This Row],[Shipping Fee]]</f>
        <v>265</v>
      </c>
      <c r="J157" t="str">
        <f>VLOOKUP(Table1[[#This Row],[Customer ID]],tblCustomers[],2,FALSE)</f>
        <v>Site Meter</v>
      </c>
      <c r="K157" t="str">
        <f>VLOOKUP(Table1[[#This Row],[Customer ID]],tblCustomers[],6,FALSE)</f>
        <v>West</v>
      </c>
      <c r="L157">
        <f>WEEKDAY(Table1[[#This Row],[Order Date]])</f>
        <v>2</v>
      </c>
      <c r="M157" s="14" t="str">
        <f>TEXT(Table1[[#This Row],[Order Date]],"dddd")</f>
        <v>Monday</v>
      </c>
      <c r="N157" s="14" t="str">
        <f>IF(Table1[[#This Row],[Customer ID]]&gt;8,"New Customer","")</f>
        <v/>
      </c>
    </row>
    <row r="158" spans="1:14" x14ac:dyDescent="0.25">
      <c r="A158">
        <v>1164</v>
      </c>
      <c r="B158" s="12">
        <v>43624</v>
      </c>
      <c r="C158">
        <v>7</v>
      </c>
      <c r="D158">
        <v>3</v>
      </c>
      <c r="E158" t="s">
        <v>16</v>
      </c>
      <c r="F158">
        <v>34.799999999999997</v>
      </c>
      <c r="G158">
        <v>30</v>
      </c>
      <c r="H158">
        <v>110</v>
      </c>
      <c r="I158" s="13">
        <f>(Table1[[#This Row],[Unit Price]]*Table1[[#This Row],[Quantity]])+Table1[[#This Row],[Shipping Fee]]</f>
        <v>1154</v>
      </c>
      <c r="J158" t="str">
        <f>VLOOKUP(Table1[[#This Row],[Customer ID]],tblCustomers[],2,FALSE)</f>
        <v>Site Meter</v>
      </c>
      <c r="K158" t="str">
        <f>VLOOKUP(Table1[[#This Row],[Customer ID]],tblCustomers[],6,FALSE)</f>
        <v>West</v>
      </c>
      <c r="L158">
        <f>WEEKDAY(Table1[[#This Row],[Order Date]])</f>
        <v>7</v>
      </c>
      <c r="M158" s="14" t="str">
        <f>TEXT(Table1[[#This Row],[Order Date]],"dddd")</f>
        <v>Saturday</v>
      </c>
      <c r="N158" s="14" t="str">
        <f>IF(Table1[[#This Row],[Customer ID]]&gt;8,"New Customer","")</f>
        <v/>
      </c>
    </row>
    <row r="159" spans="1:14" x14ac:dyDescent="0.25">
      <c r="A159">
        <v>1148</v>
      </c>
      <c r="B159" s="12">
        <v>43644</v>
      </c>
      <c r="C159">
        <v>7</v>
      </c>
      <c r="D159">
        <v>6</v>
      </c>
      <c r="E159" t="s">
        <v>17</v>
      </c>
      <c r="F159">
        <v>18.399999999999999</v>
      </c>
      <c r="G159">
        <v>98</v>
      </c>
      <c r="H159">
        <v>184</v>
      </c>
      <c r="I159" s="13">
        <f>(Table1[[#This Row],[Unit Price]]*Table1[[#This Row],[Quantity]])+Table1[[#This Row],[Shipping Fee]]</f>
        <v>1987.1999999999998</v>
      </c>
      <c r="J159" t="str">
        <f>VLOOKUP(Table1[[#This Row],[Customer ID]],tblCustomers[],2,FALSE)</f>
        <v>Site Meter</v>
      </c>
      <c r="K159" t="str">
        <f>VLOOKUP(Table1[[#This Row],[Customer ID]],tblCustomers[],6,FALSE)</f>
        <v>West</v>
      </c>
      <c r="L159">
        <f>WEEKDAY(Table1[[#This Row],[Order Date]])</f>
        <v>6</v>
      </c>
      <c r="M159" s="14" t="str">
        <f>TEXT(Table1[[#This Row],[Order Date]],"dddd")</f>
        <v>Friday</v>
      </c>
      <c r="N159" s="14" t="str">
        <f>IF(Table1[[#This Row],[Customer ID]]&gt;8,"New Customer","")</f>
        <v/>
      </c>
    </row>
    <row r="160" spans="1:14" x14ac:dyDescent="0.25">
      <c r="A160">
        <v>1177</v>
      </c>
      <c r="B160" s="12">
        <v>43644</v>
      </c>
      <c r="C160">
        <v>7</v>
      </c>
      <c r="D160">
        <v>6</v>
      </c>
      <c r="E160" t="s">
        <v>8</v>
      </c>
      <c r="F160">
        <v>46</v>
      </c>
      <c r="G160">
        <v>74</v>
      </c>
      <c r="H160">
        <v>340</v>
      </c>
      <c r="I160" s="13">
        <f>(Table1[[#This Row],[Unit Price]]*Table1[[#This Row],[Quantity]])+Table1[[#This Row],[Shipping Fee]]</f>
        <v>3744</v>
      </c>
      <c r="J160" t="str">
        <f>VLOOKUP(Table1[[#This Row],[Customer ID]],tblCustomers[],2,FALSE)</f>
        <v>Site Meter</v>
      </c>
      <c r="K160" t="str">
        <f>VLOOKUP(Table1[[#This Row],[Customer ID]],tblCustomers[],6,FALSE)</f>
        <v>West</v>
      </c>
      <c r="L160">
        <f>WEEKDAY(Table1[[#This Row],[Order Date]])</f>
        <v>6</v>
      </c>
      <c r="M160" s="14" t="str">
        <f>TEXT(Table1[[#This Row],[Order Date]],"dddd")</f>
        <v>Friday</v>
      </c>
      <c r="N160" s="14" t="str">
        <f>IF(Table1[[#This Row],[Customer ID]]&gt;8,"New Customer","")</f>
        <v/>
      </c>
    </row>
    <row r="161" spans="1:14" hidden="1" x14ac:dyDescent="0.25">
      <c r="A161">
        <v>1209</v>
      </c>
      <c r="B161" s="12">
        <v>43649</v>
      </c>
      <c r="C161">
        <v>7</v>
      </c>
      <c r="D161">
        <v>1</v>
      </c>
      <c r="E161" t="s">
        <v>11</v>
      </c>
      <c r="F161">
        <v>10</v>
      </c>
      <c r="G161">
        <v>99</v>
      </c>
      <c r="H161">
        <v>95</v>
      </c>
      <c r="I161" s="13">
        <f>(Table1[[#This Row],[Unit Price]]*Table1[[#This Row],[Quantity]])+Table1[[#This Row],[Shipping Fee]]</f>
        <v>1085</v>
      </c>
      <c r="J161" t="str">
        <f>VLOOKUP(Table1[[#This Row],[Customer ID]],tblCustomers[],2,FALSE)</f>
        <v>Site Meter</v>
      </c>
      <c r="K161" t="str">
        <f>VLOOKUP(Table1[[#This Row],[Customer ID]],tblCustomers[],6,FALSE)</f>
        <v>West</v>
      </c>
      <c r="L161">
        <f>WEEKDAY(Table1[[#This Row],[Order Date]])</f>
        <v>4</v>
      </c>
      <c r="M161" s="14" t="str">
        <f>TEXT(Table1[[#This Row],[Order Date]],"dddd")</f>
        <v>Wednesday</v>
      </c>
      <c r="N161" s="14" t="str">
        <f>IF(Table1[[#This Row],[Customer ID]]&gt;8,"New Customer","")</f>
        <v/>
      </c>
    </row>
    <row r="162" spans="1:14" hidden="1" x14ac:dyDescent="0.25">
      <c r="A162">
        <v>1201</v>
      </c>
      <c r="B162" s="12">
        <v>43652</v>
      </c>
      <c r="C162">
        <v>7</v>
      </c>
      <c r="D162">
        <v>5</v>
      </c>
      <c r="E162" t="s">
        <v>13</v>
      </c>
      <c r="F162">
        <v>12.75</v>
      </c>
      <c r="G162">
        <v>76</v>
      </c>
      <c r="H162">
        <v>98</v>
      </c>
      <c r="I162" s="13">
        <f>(Table1[[#This Row],[Unit Price]]*Table1[[#This Row],[Quantity]])+Table1[[#This Row],[Shipping Fee]]</f>
        <v>1067</v>
      </c>
      <c r="J162" t="str">
        <f>VLOOKUP(Table1[[#This Row],[Customer ID]],tblCustomers[],2,FALSE)</f>
        <v>Site Meter</v>
      </c>
      <c r="K162" t="str">
        <f>VLOOKUP(Table1[[#This Row],[Customer ID]],tblCustomers[],6,FALSE)</f>
        <v>West</v>
      </c>
      <c r="L162">
        <f>WEEKDAY(Table1[[#This Row],[Order Date]])</f>
        <v>7</v>
      </c>
      <c r="M162" s="14" t="str">
        <f>TEXT(Table1[[#This Row],[Order Date]],"dddd")</f>
        <v>Saturday</v>
      </c>
      <c r="N162" s="14" t="str">
        <f>IF(Table1[[#This Row],[Customer ID]]&gt;8,"New Customer","")</f>
        <v/>
      </c>
    </row>
    <row r="163" spans="1:14" hidden="1" x14ac:dyDescent="0.25">
      <c r="A163">
        <v>1194</v>
      </c>
      <c r="B163" s="12">
        <v>43654</v>
      </c>
      <c r="C163">
        <v>7</v>
      </c>
      <c r="D163">
        <v>3</v>
      </c>
      <c r="E163" t="s">
        <v>12</v>
      </c>
      <c r="F163">
        <v>40</v>
      </c>
      <c r="G163">
        <v>91</v>
      </c>
      <c r="H163">
        <v>360</v>
      </c>
      <c r="I163" s="13">
        <f>(Table1[[#This Row],[Unit Price]]*Table1[[#This Row],[Quantity]])+Table1[[#This Row],[Shipping Fee]]</f>
        <v>4000</v>
      </c>
      <c r="J163" t="str">
        <f>VLOOKUP(Table1[[#This Row],[Customer ID]],tblCustomers[],2,FALSE)</f>
        <v>Site Meter</v>
      </c>
      <c r="K163" t="str">
        <f>VLOOKUP(Table1[[#This Row],[Customer ID]],tblCustomers[],6,FALSE)</f>
        <v>West</v>
      </c>
      <c r="L163">
        <f>WEEKDAY(Table1[[#This Row],[Order Date]])</f>
        <v>2</v>
      </c>
      <c r="M163" s="14" t="str">
        <f>TEXT(Table1[[#This Row],[Order Date]],"dddd")</f>
        <v>Monday</v>
      </c>
      <c r="N163" s="14" t="str">
        <f>IF(Table1[[#This Row],[Customer ID]]&gt;8,"New Customer","")</f>
        <v/>
      </c>
    </row>
    <row r="164" spans="1:14" hidden="1" x14ac:dyDescent="0.25">
      <c r="A164">
        <v>1197</v>
      </c>
      <c r="B164" s="12">
        <v>43672</v>
      </c>
      <c r="C164">
        <v>7</v>
      </c>
      <c r="D164">
        <v>6</v>
      </c>
      <c r="E164" t="s">
        <v>19</v>
      </c>
      <c r="F164">
        <v>21.35</v>
      </c>
      <c r="G164">
        <v>81</v>
      </c>
      <c r="H164">
        <v>178</v>
      </c>
      <c r="I164" s="13">
        <f>(Table1[[#This Row],[Unit Price]]*Table1[[#This Row],[Quantity]])+Table1[[#This Row],[Shipping Fee]]</f>
        <v>1907.3500000000001</v>
      </c>
      <c r="J164" t="str">
        <f>VLOOKUP(Table1[[#This Row],[Customer ID]],tblCustomers[],2,FALSE)</f>
        <v>Site Meter</v>
      </c>
      <c r="K164" t="str">
        <f>VLOOKUP(Table1[[#This Row],[Customer ID]],tblCustomers[],6,FALSE)</f>
        <v>West</v>
      </c>
      <c r="L164">
        <f>WEEKDAY(Table1[[#This Row],[Order Date]])</f>
        <v>6</v>
      </c>
      <c r="M164" s="14" t="str">
        <f>TEXT(Table1[[#This Row],[Order Date]],"dddd")</f>
        <v>Friday</v>
      </c>
      <c r="N164" s="14" t="str">
        <f>IF(Table1[[#This Row],[Customer ID]]&gt;8,"New Customer","")</f>
        <v/>
      </c>
    </row>
    <row r="165" spans="1:14" hidden="1" x14ac:dyDescent="0.25">
      <c r="A165">
        <v>1273</v>
      </c>
      <c r="B165" s="12">
        <v>43716</v>
      </c>
      <c r="C165">
        <v>7</v>
      </c>
      <c r="D165">
        <v>4</v>
      </c>
      <c r="E165" t="s">
        <v>16</v>
      </c>
      <c r="F165">
        <v>34.799999999999997</v>
      </c>
      <c r="G165">
        <v>63</v>
      </c>
      <c r="H165">
        <v>230</v>
      </c>
      <c r="I165" s="13">
        <f>(Table1[[#This Row],[Unit Price]]*Table1[[#This Row],[Quantity]])+Table1[[#This Row],[Shipping Fee]]</f>
        <v>2422.3999999999996</v>
      </c>
      <c r="J165" t="str">
        <f>VLOOKUP(Table1[[#This Row],[Customer ID]],tblCustomers[],2,FALSE)</f>
        <v>Site Meter</v>
      </c>
      <c r="K165" t="str">
        <f>VLOOKUP(Table1[[#This Row],[Customer ID]],tblCustomers[],6,FALSE)</f>
        <v>West</v>
      </c>
      <c r="L165">
        <f>WEEKDAY(Table1[[#This Row],[Order Date]])</f>
        <v>1</v>
      </c>
      <c r="M165" s="14" t="str">
        <f>TEXT(Table1[[#This Row],[Order Date]],"dddd")</f>
        <v>Sunday</v>
      </c>
      <c r="N165" s="14" t="str">
        <f>IF(Table1[[#This Row],[Customer ID]]&gt;8,"New Customer","")</f>
        <v/>
      </c>
    </row>
    <row r="166" spans="1:14" hidden="1" x14ac:dyDescent="0.25">
      <c r="A166">
        <v>1263</v>
      </c>
      <c r="B166" s="12">
        <v>43733</v>
      </c>
      <c r="C166">
        <v>7</v>
      </c>
      <c r="D166">
        <v>7</v>
      </c>
      <c r="E166" t="s">
        <v>15</v>
      </c>
      <c r="F166">
        <v>10</v>
      </c>
      <c r="G166">
        <v>94</v>
      </c>
      <c r="H166">
        <v>98</v>
      </c>
      <c r="I166" s="13">
        <f>(Table1[[#This Row],[Unit Price]]*Table1[[#This Row],[Quantity]])+Table1[[#This Row],[Shipping Fee]]</f>
        <v>1038</v>
      </c>
      <c r="J166" t="str">
        <f>VLOOKUP(Table1[[#This Row],[Customer ID]],tblCustomers[],2,FALSE)</f>
        <v>Site Meter</v>
      </c>
      <c r="K166" t="str">
        <f>VLOOKUP(Table1[[#This Row],[Customer ID]],tblCustomers[],6,FALSE)</f>
        <v>West</v>
      </c>
      <c r="L166">
        <f>WEEKDAY(Table1[[#This Row],[Order Date]])</f>
        <v>4</v>
      </c>
      <c r="M166" s="14" t="str">
        <f>TEXT(Table1[[#This Row],[Order Date]],"dddd")</f>
        <v>Wednesday</v>
      </c>
      <c r="N166" s="14" t="str">
        <f>IF(Table1[[#This Row],[Customer ID]]&gt;8,"New Customer","")</f>
        <v/>
      </c>
    </row>
    <row r="167" spans="1:14" hidden="1" x14ac:dyDescent="0.25">
      <c r="A167">
        <v>1264</v>
      </c>
      <c r="B167" s="12">
        <v>43734</v>
      </c>
      <c r="C167">
        <v>7</v>
      </c>
      <c r="D167">
        <v>6</v>
      </c>
      <c r="E167" t="s">
        <v>19</v>
      </c>
      <c r="F167">
        <v>21.35</v>
      </c>
      <c r="G167">
        <v>54</v>
      </c>
      <c r="H167">
        <v>121</v>
      </c>
      <c r="I167" s="13">
        <f>(Table1[[#This Row],[Unit Price]]*Table1[[#This Row],[Quantity]])+Table1[[#This Row],[Shipping Fee]]</f>
        <v>1273.9000000000001</v>
      </c>
      <c r="J167" t="str">
        <f>VLOOKUP(Table1[[#This Row],[Customer ID]],tblCustomers[],2,FALSE)</f>
        <v>Site Meter</v>
      </c>
      <c r="K167" t="str">
        <f>VLOOKUP(Table1[[#This Row],[Customer ID]],tblCustomers[],6,FALSE)</f>
        <v>West</v>
      </c>
      <c r="L167">
        <f>WEEKDAY(Table1[[#This Row],[Order Date]])</f>
        <v>5</v>
      </c>
      <c r="M167" s="14" t="str">
        <f>TEXT(Table1[[#This Row],[Order Date]],"dddd")</f>
        <v>Thursday</v>
      </c>
      <c r="N167" s="14" t="str">
        <f>IF(Table1[[#This Row],[Customer ID]]&gt;8,"New Customer","")</f>
        <v/>
      </c>
    </row>
    <row r="168" spans="1:14" hidden="1" x14ac:dyDescent="0.25">
      <c r="A168">
        <v>1326</v>
      </c>
      <c r="B168" s="12">
        <v>43747</v>
      </c>
      <c r="C168">
        <v>7</v>
      </c>
      <c r="D168">
        <v>9</v>
      </c>
      <c r="E168" t="s">
        <v>10</v>
      </c>
      <c r="F168">
        <v>9.65</v>
      </c>
      <c r="G168">
        <v>89</v>
      </c>
      <c r="H168">
        <v>87</v>
      </c>
      <c r="I168" s="13">
        <f>(Table1[[#This Row],[Unit Price]]*Table1[[#This Row],[Quantity]])+Table1[[#This Row],[Shipping Fee]]</f>
        <v>945.85</v>
      </c>
      <c r="J168" t="str">
        <f>VLOOKUP(Table1[[#This Row],[Customer ID]],tblCustomers[],2,FALSE)</f>
        <v>Site Meter</v>
      </c>
      <c r="K168" t="str">
        <f>VLOOKUP(Table1[[#This Row],[Customer ID]],tblCustomers[],6,FALSE)</f>
        <v>West</v>
      </c>
      <c r="L168">
        <f>WEEKDAY(Table1[[#This Row],[Order Date]])</f>
        <v>4</v>
      </c>
      <c r="M168" s="14" t="str">
        <f>TEXT(Table1[[#This Row],[Order Date]],"dddd")</f>
        <v>Wednesday</v>
      </c>
      <c r="N168" s="14" t="str">
        <f>IF(Table1[[#This Row],[Customer ID]]&gt;8,"New Customer","")</f>
        <v/>
      </c>
    </row>
    <row r="169" spans="1:14" hidden="1" x14ac:dyDescent="0.25">
      <c r="A169">
        <v>1295</v>
      </c>
      <c r="B169" s="12">
        <v>43766</v>
      </c>
      <c r="C169">
        <v>7</v>
      </c>
      <c r="D169">
        <v>6</v>
      </c>
      <c r="E169" t="s">
        <v>10</v>
      </c>
      <c r="F169">
        <v>9.65</v>
      </c>
      <c r="G169">
        <v>44</v>
      </c>
      <c r="H169">
        <v>44</v>
      </c>
      <c r="I169" s="13">
        <f>(Table1[[#This Row],[Unit Price]]*Table1[[#This Row],[Quantity]])+Table1[[#This Row],[Shipping Fee]]</f>
        <v>468.6</v>
      </c>
      <c r="J169" t="str">
        <f>VLOOKUP(Table1[[#This Row],[Customer ID]],tblCustomers[],2,FALSE)</f>
        <v>Site Meter</v>
      </c>
      <c r="K169" t="str">
        <f>VLOOKUP(Table1[[#This Row],[Customer ID]],tblCustomers[],6,FALSE)</f>
        <v>West</v>
      </c>
      <c r="L169">
        <f>WEEKDAY(Table1[[#This Row],[Order Date]])</f>
        <v>2</v>
      </c>
      <c r="M169" s="14" t="str">
        <f>TEXT(Table1[[#This Row],[Order Date]],"dddd")</f>
        <v>Monday</v>
      </c>
      <c r="N169" s="14" t="str">
        <f>IF(Table1[[#This Row],[Customer ID]]&gt;8,"New Customer","")</f>
        <v/>
      </c>
    </row>
    <row r="170" spans="1:14" hidden="1" x14ac:dyDescent="0.25">
      <c r="A170">
        <v>1356</v>
      </c>
      <c r="B170" s="12">
        <v>43772</v>
      </c>
      <c r="C170">
        <v>7</v>
      </c>
      <c r="D170">
        <v>1</v>
      </c>
      <c r="E170" t="s">
        <v>11</v>
      </c>
      <c r="F170">
        <v>10</v>
      </c>
      <c r="G170">
        <v>36</v>
      </c>
      <c r="H170">
        <v>37</v>
      </c>
      <c r="I170" s="13">
        <f>(Table1[[#This Row],[Unit Price]]*Table1[[#This Row],[Quantity]])+Table1[[#This Row],[Shipping Fee]]</f>
        <v>397</v>
      </c>
      <c r="J170" t="str">
        <f>VLOOKUP(Table1[[#This Row],[Customer ID]],tblCustomers[],2,FALSE)</f>
        <v>Site Meter</v>
      </c>
      <c r="K170" t="str">
        <f>VLOOKUP(Table1[[#This Row],[Customer ID]],tblCustomers[],6,FALSE)</f>
        <v>West</v>
      </c>
      <c r="L170">
        <f>WEEKDAY(Table1[[#This Row],[Order Date]])</f>
        <v>1</v>
      </c>
      <c r="M170" s="14" t="str">
        <f>TEXT(Table1[[#This Row],[Order Date]],"dddd")</f>
        <v>Sunday</v>
      </c>
      <c r="N170" s="14" t="str">
        <f>IF(Table1[[#This Row],[Customer ID]]&gt;8,"New Customer","")</f>
        <v/>
      </c>
    </row>
    <row r="171" spans="1:14" hidden="1" x14ac:dyDescent="0.25">
      <c r="A171">
        <v>1343</v>
      </c>
      <c r="B171" s="12">
        <v>43794</v>
      </c>
      <c r="C171">
        <v>7</v>
      </c>
      <c r="D171">
        <v>8</v>
      </c>
      <c r="E171" t="s">
        <v>15</v>
      </c>
      <c r="F171">
        <v>10</v>
      </c>
      <c r="G171">
        <v>99</v>
      </c>
      <c r="H171">
        <v>103</v>
      </c>
      <c r="I171" s="13">
        <f>(Table1[[#This Row],[Unit Price]]*Table1[[#This Row],[Quantity]])+Table1[[#This Row],[Shipping Fee]]</f>
        <v>1093</v>
      </c>
      <c r="J171" t="str">
        <f>VLOOKUP(Table1[[#This Row],[Customer ID]],tblCustomers[],2,FALSE)</f>
        <v>Site Meter</v>
      </c>
      <c r="K171" t="str">
        <f>VLOOKUP(Table1[[#This Row],[Customer ID]],tblCustomers[],6,FALSE)</f>
        <v>West</v>
      </c>
      <c r="L171">
        <f>WEEKDAY(Table1[[#This Row],[Order Date]])</f>
        <v>2</v>
      </c>
      <c r="M171" s="14" t="str">
        <f>TEXT(Table1[[#This Row],[Order Date]],"dddd")</f>
        <v>Monday</v>
      </c>
      <c r="N171" s="14" t="str">
        <f>IF(Table1[[#This Row],[Customer ID]]&gt;8,"New Customer","")</f>
        <v/>
      </c>
    </row>
    <row r="172" spans="1:14" hidden="1" x14ac:dyDescent="0.25">
      <c r="A172">
        <v>1413</v>
      </c>
      <c r="B172" s="12">
        <v>43802</v>
      </c>
      <c r="C172">
        <v>7</v>
      </c>
      <c r="D172">
        <v>1</v>
      </c>
      <c r="E172" t="s">
        <v>12</v>
      </c>
      <c r="F172">
        <v>40</v>
      </c>
      <c r="G172">
        <v>12</v>
      </c>
      <c r="H172">
        <v>47</v>
      </c>
      <c r="I172" s="13">
        <f>(Table1[[#This Row],[Unit Price]]*Table1[[#This Row],[Quantity]])+Table1[[#This Row],[Shipping Fee]]</f>
        <v>527</v>
      </c>
      <c r="J172" t="str">
        <f>VLOOKUP(Table1[[#This Row],[Customer ID]],tblCustomers[],2,FALSE)</f>
        <v>Site Meter</v>
      </c>
      <c r="K172" t="str">
        <f>VLOOKUP(Table1[[#This Row],[Customer ID]],tblCustomers[],6,FALSE)</f>
        <v>West</v>
      </c>
      <c r="L172">
        <f>WEEKDAY(Table1[[#This Row],[Order Date]])</f>
        <v>3</v>
      </c>
      <c r="M172" s="14" t="str">
        <f>TEXT(Table1[[#This Row],[Order Date]],"dddd")</f>
        <v>Tuesday</v>
      </c>
      <c r="N172" s="14" t="str">
        <f>IF(Table1[[#This Row],[Customer ID]]&gt;8,"New Customer","")</f>
        <v/>
      </c>
    </row>
    <row r="173" spans="1:14" hidden="1" x14ac:dyDescent="0.25">
      <c r="A173">
        <v>1375</v>
      </c>
      <c r="B173" s="12">
        <v>43807</v>
      </c>
      <c r="C173">
        <v>7</v>
      </c>
      <c r="D173">
        <v>4</v>
      </c>
      <c r="E173" t="s">
        <v>15</v>
      </c>
      <c r="F173">
        <v>9.1999999999999993</v>
      </c>
      <c r="G173">
        <v>76</v>
      </c>
      <c r="H173">
        <v>67</v>
      </c>
      <c r="I173" s="13">
        <f>(Table1[[#This Row],[Unit Price]]*Table1[[#This Row],[Quantity]])+Table1[[#This Row],[Shipping Fee]]</f>
        <v>766.19999999999993</v>
      </c>
      <c r="J173" t="str">
        <f>VLOOKUP(Table1[[#This Row],[Customer ID]],tblCustomers[],2,FALSE)</f>
        <v>Site Meter</v>
      </c>
      <c r="K173" t="str">
        <f>VLOOKUP(Table1[[#This Row],[Customer ID]],tblCustomers[],6,FALSE)</f>
        <v>West</v>
      </c>
      <c r="L173">
        <f>WEEKDAY(Table1[[#This Row],[Order Date]])</f>
        <v>1</v>
      </c>
      <c r="M173" s="14" t="str">
        <f>TEXT(Table1[[#This Row],[Order Date]],"dddd")</f>
        <v>Sunday</v>
      </c>
      <c r="N173" s="14" t="str">
        <f>IF(Table1[[#This Row],[Customer ID]]&gt;8,"New Customer","")</f>
        <v/>
      </c>
    </row>
    <row r="174" spans="1:14" hidden="1" x14ac:dyDescent="0.25">
      <c r="A174">
        <v>1409</v>
      </c>
      <c r="B174" s="12">
        <v>43807</v>
      </c>
      <c r="C174">
        <v>7</v>
      </c>
      <c r="D174">
        <v>4</v>
      </c>
      <c r="E174" t="s">
        <v>16</v>
      </c>
      <c r="F174">
        <v>34.799999999999997</v>
      </c>
      <c r="G174">
        <v>100</v>
      </c>
      <c r="H174">
        <v>345</v>
      </c>
      <c r="I174" s="13">
        <f>(Table1[[#This Row],[Unit Price]]*Table1[[#This Row],[Quantity]])+Table1[[#This Row],[Shipping Fee]]</f>
        <v>3824.9999999999995</v>
      </c>
      <c r="J174" t="str">
        <f>VLOOKUP(Table1[[#This Row],[Customer ID]],tblCustomers[],2,FALSE)</f>
        <v>Site Meter</v>
      </c>
      <c r="K174" t="str">
        <f>VLOOKUP(Table1[[#This Row],[Customer ID]],tblCustomers[],6,FALSE)</f>
        <v>West</v>
      </c>
      <c r="L174">
        <f>WEEKDAY(Table1[[#This Row],[Order Date]])</f>
        <v>1</v>
      </c>
      <c r="M174" s="14" t="str">
        <f>TEXT(Table1[[#This Row],[Order Date]],"dddd")</f>
        <v>Sunday</v>
      </c>
      <c r="N174" s="14" t="str">
        <f>IF(Table1[[#This Row],[Customer ID]]&gt;8,"New Customer","")</f>
        <v/>
      </c>
    </row>
    <row r="175" spans="1:14" hidden="1" x14ac:dyDescent="0.25">
      <c r="A175">
        <v>1373</v>
      </c>
      <c r="B175" s="12">
        <v>43811</v>
      </c>
      <c r="C175">
        <v>7</v>
      </c>
      <c r="D175">
        <v>1</v>
      </c>
      <c r="E175" t="s">
        <v>8</v>
      </c>
      <c r="F175">
        <v>18</v>
      </c>
      <c r="G175">
        <v>57</v>
      </c>
      <c r="H175">
        <v>103</v>
      </c>
      <c r="I175" s="13">
        <f>(Table1[[#This Row],[Unit Price]]*Table1[[#This Row],[Quantity]])+Table1[[#This Row],[Shipping Fee]]</f>
        <v>1129</v>
      </c>
      <c r="J175" t="str">
        <f>VLOOKUP(Table1[[#This Row],[Customer ID]],tblCustomers[],2,FALSE)</f>
        <v>Site Meter</v>
      </c>
      <c r="K175" t="str">
        <f>VLOOKUP(Table1[[#This Row],[Customer ID]],tblCustomers[],6,FALSE)</f>
        <v>West</v>
      </c>
      <c r="L175">
        <f>WEEKDAY(Table1[[#This Row],[Order Date]])</f>
        <v>5</v>
      </c>
      <c r="M175" s="14" t="str">
        <f>TEXT(Table1[[#This Row],[Order Date]],"dddd")</f>
        <v>Thursday</v>
      </c>
      <c r="N175" s="14" t="str">
        <f>IF(Table1[[#This Row],[Customer ID]]&gt;8,"New Customer","")</f>
        <v/>
      </c>
    </row>
    <row r="176" spans="1:14" hidden="1" x14ac:dyDescent="0.25">
      <c r="A176">
        <v>1012</v>
      </c>
      <c r="B176" s="12">
        <v>43471</v>
      </c>
      <c r="C176">
        <v>8</v>
      </c>
      <c r="D176">
        <v>5</v>
      </c>
      <c r="E176" t="s">
        <v>12</v>
      </c>
      <c r="F176">
        <v>40</v>
      </c>
      <c r="G176">
        <v>32</v>
      </c>
      <c r="H176">
        <v>133</v>
      </c>
      <c r="I176" s="13">
        <f>(Table1[[#This Row],[Unit Price]]*Table1[[#This Row],[Quantity]])+Table1[[#This Row],[Shipping Fee]]</f>
        <v>1413</v>
      </c>
      <c r="J176" t="str">
        <f>VLOOKUP(Table1[[#This Row],[Customer ID]],tblCustomers[],2,FALSE)</f>
        <v>List Manage</v>
      </c>
      <c r="K176" t="str">
        <f>VLOOKUP(Table1[[#This Row],[Customer ID]],tblCustomers[],6,FALSE)</f>
        <v>West</v>
      </c>
      <c r="L176">
        <f>WEEKDAY(Table1[[#This Row],[Order Date]])</f>
        <v>1</v>
      </c>
      <c r="M176" s="14" t="str">
        <f>TEXT(Table1[[#This Row],[Order Date]],"dddd")</f>
        <v>Sunday</v>
      </c>
      <c r="N176" s="14" t="str">
        <f>IF(Table1[[#This Row],[Customer ID]]&gt;8,"New Customer","")</f>
        <v/>
      </c>
    </row>
    <row r="177" spans="1:14" hidden="1" x14ac:dyDescent="0.25">
      <c r="A177">
        <v>1007</v>
      </c>
      <c r="B177" s="12">
        <v>43477</v>
      </c>
      <c r="C177">
        <v>8</v>
      </c>
      <c r="D177">
        <v>1</v>
      </c>
      <c r="E177" t="s">
        <v>8</v>
      </c>
      <c r="F177">
        <v>46</v>
      </c>
      <c r="G177">
        <v>44</v>
      </c>
      <c r="H177">
        <v>198</v>
      </c>
      <c r="I177" s="13">
        <f>(Table1[[#This Row],[Unit Price]]*Table1[[#This Row],[Quantity]])+Table1[[#This Row],[Shipping Fee]]</f>
        <v>2222</v>
      </c>
      <c r="J177" t="str">
        <f>VLOOKUP(Table1[[#This Row],[Customer ID]],tblCustomers[],2,FALSE)</f>
        <v>List Manage</v>
      </c>
      <c r="K177" t="str">
        <f>VLOOKUP(Table1[[#This Row],[Customer ID]],tblCustomers[],6,FALSE)</f>
        <v>West</v>
      </c>
      <c r="L177">
        <f>WEEKDAY(Table1[[#This Row],[Order Date]])</f>
        <v>7</v>
      </c>
      <c r="M177" s="14" t="str">
        <f>TEXT(Table1[[#This Row],[Order Date]],"dddd")</f>
        <v>Saturday</v>
      </c>
      <c r="N177" s="14" t="str">
        <f>IF(Table1[[#This Row],[Customer ID]]&gt;8,"New Customer","")</f>
        <v/>
      </c>
    </row>
    <row r="178" spans="1:14" hidden="1" x14ac:dyDescent="0.25">
      <c r="A178">
        <v>1026</v>
      </c>
      <c r="B178" s="12">
        <v>43493</v>
      </c>
      <c r="C178">
        <v>8</v>
      </c>
      <c r="D178">
        <v>6</v>
      </c>
      <c r="E178" t="s">
        <v>17</v>
      </c>
      <c r="F178">
        <v>18.399999999999999</v>
      </c>
      <c r="G178">
        <v>63</v>
      </c>
      <c r="H178">
        <v>115</v>
      </c>
      <c r="I178" s="13">
        <f>(Table1[[#This Row],[Unit Price]]*Table1[[#This Row],[Quantity]])+Table1[[#This Row],[Shipping Fee]]</f>
        <v>1274.1999999999998</v>
      </c>
      <c r="J178" t="str">
        <f>VLOOKUP(Table1[[#This Row],[Customer ID]],tblCustomers[],2,FALSE)</f>
        <v>List Manage</v>
      </c>
      <c r="K178" t="str">
        <f>VLOOKUP(Table1[[#This Row],[Customer ID]],tblCustomers[],6,FALSE)</f>
        <v>West</v>
      </c>
      <c r="L178">
        <f>WEEKDAY(Table1[[#This Row],[Order Date]])</f>
        <v>2</v>
      </c>
      <c r="M178" s="14" t="str">
        <f>TEXT(Table1[[#This Row],[Order Date]],"dddd")</f>
        <v>Monday</v>
      </c>
      <c r="N178" s="14" t="str">
        <f>IF(Table1[[#This Row],[Customer ID]]&gt;8,"New Customer","")</f>
        <v/>
      </c>
    </row>
    <row r="179" spans="1:14" hidden="1" x14ac:dyDescent="0.25">
      <c r="A179">
        <v>1033</v>
      </c>
      <c r="B179" s="12">
        <v>43502</v>
      </c>
      <c r="C179">
        <v>8</v>
      </c>
      <c r="D179">
        <v>5</v>
      </c>
      <c r="H179">
        <v>43</v>
      </c>
      <c r="I179" s="13">
        <f>(Table1[[#This Row],[Unit Price]]*Table1[[#This Row],[Quantity]])+Table1[[#This Row],[Shipping Fee]]</f>
        <v>43</v>
      </c>
      <c r="J179" t="str">
        <f>VLOOKUP(Table1[[#This Row],[Customer ID]],tblCustomers[],2,FALSE)</f>
        <v>List Manage</v>
      </c>
      <c r="K179" t="str">
        <f>VLOOKUP(Table1[[#This Row],[Customer ID]],tblCustomers[],6,FALSE)</f>
        <v>West</v>
      </c>
      <c r="L179">
        <f>WEEKDAY(Table1[[#This Row],[Order Date]])</f>
        <v>4</v>
      </c>
      <c r="M179" s="14" t="str">
        <f>TEXT(Table1[[#This Row],[Order Date]],"dddd")</f>
        <v>Wednesday</v>
      </c>
      <c r="N179" s="14" t="str">
        <f>IF(Table1[[#This Row],[Customer ID]]&gt;8,"New Customer","")</f>
        <v/>
      </c>
    </row>
    <row r="180" spans="1:14" hidden="1" x14ac:dyDescent="0.25">
      <c r="A180">
        <v>1047</v>
      </c>
      <c r="B180" s="12">
        <v>43525</v>
      </c>
      <c r="C180">
        <v>8</v>
      </c>
      <c r="D180">
        <v>2</v>
      </c>
      <c r="E180" t="s">
        <v>14</v>
      </c>
      <c r="F180">
        <v>39</v>
      </c>
      <c r="G180">
        <v>26</v>
      </c>
      <c r="H180">
        <v>106</v>
      </c>
      <c r="I180" s="13">
        <f>(Table1[[#This Row],[Unit Price]]*Table1[[#This Row],[Quantity]])+Table1[[#This Row],[Shipping Fee]]</f>
        <v>1120</v>
      </c>
      <c r="J180" t="str">
        <f>VLOOKUP(Table1[[#This Row],[Customer ID]],tblCustomers[],2,FALSE)</f>
        <v>List Manage</v>
      </c>
      <c r="K180" t="str">
        <f>VLOOKUP(Table1[[#This Row],[Customer ID]],tblCustomers[],6,FALSE)</f>
        <v>West</v>
      </c>
      <c r="L180">
        <f>WEEKDAY(Table1[[#This Row],[Order Date]])</f>
        <v>6</v>
      </c>
      <c r="M180" s="14" t="str">
        <f>TEXT(Table1[[#This Row],[Order Date]],"dddd")</f>
        <v>Friday</v>
      </c>
      <c r="N180" s="14" t="str">
        <f>IF(Table1[[#This Row],[Customer ID]]&gt;8,"New Customer","")</f>
        <v/>
      </c>
    </row>
    <row r="181" spans="1:14" hidden="1" x14ac:dyDescent="0.25">
      <c r="A181">
        <v>1075</v>
      </c>
      <c r="B181" s="12">
        <v>43534</v>
      </c>
      <c r="C181">
        <v>8</v>
      </c>
      <c r="D181">
        <v>7</v>
      </c>
      <c r="E181" t="s">
        <v>9</v>
      </c>
      <c r="F181">
        <v>10</v>
      </c>
      <c r="G181">
        <v>55</v>
      </c>
      <c r="H181">
        <v>55</v>
      </c>
      <c r="I181" s="13">
        <f>(Table1[[#This Row],[Unit Price]]*Table1[[#This Row],[Quantity]])+Table1[[#This Row],[Shipping Fee]]</f>
        <v>605</v>
      </c>
      <c r="J181" t="str">
        <f>VLOOKUP(Table1[[#This Row],[Customer ID]],tblCustomers[],2,FALSE)</f>
        <v>List Manage</v>
      </c>
      <c r="K181" t="str">
        <f>VLOOKUP(Table1[[#This Row],[Customer ID]],tblCustomers[],6,FALSE)</f>
        <v>West</v>
      </c>
      <c r="L181">
        <f>WEEKDAY(Table1[[#This Row],[Order Date]])</f>
        <v>1</v>
      </c>
      <c r="M181" s="14" t="str">
        <f>TEXT(Table1[[#This Row],[Order Date]],"dddd")</f>
        <v>Sunday</v>
      </c>
      <c r="N181" s="14" t="str">
        <f>IF(Table1[[#This Row],[Customer ID]]&gt;8,"New Customer","")</f>
        <v/>
      </c>
    </row>
    <row r="182" spans="1:14" hidden="1" x14ac:dyDescent="0.25">
      <c r="A182">
        <v>1084</v>
      </c>
      <c r="B182" s="12">
        <v>43563</v>
      </c>
      <c r="C182">
        <v>8</v>
      </c>
      <c r="D182">
        <v>4</v>
      </c>
      <c r="E182" t="s">
        <v>15</v>
      </c>
      <c r="F182">
        <v>9.1999999999999993</v>
      </c>
      <c r="G182">
        <v>12</v>
      </c>
      <c r="H182">
        <v>11</v>
      </c>
      <c r="I182" s="13">
        <f>(Table1[[#This Row],[Unit Price]]*Table1[[#This Row],[Quantity]])+Table1[[#This Row],[Shipping Fee]]</f>
        <v>121.39999999999999</v>
      </c>
      <c r="J182" t="str">
        <f>VLOOKUP(Table1[[#This Row],[Customer ID]],tblCustomers[],2,FALSE)</f>
        <v>List Manage</v>
      </c>
      <c r="K182" t="str">
        <f>VLOOKUP(Table1[[#This Row],[Customer ID]],tblCustomers[],6,FALSE)</f>
        <v>West</v>
      </c>
      <c r="L182">
        <f>WEEKDAY(Table1[[#This Row],[Order Date]])</f>
        <v>2</v>
      </c>
      <c r="M182" s="14" t="str">
        <f>TEXT(Table1[[#This Row],[Order Date]],"dddd")</f>
        <v>Monday</v>
      </c>
      <c r="N182" s="14" t="str">
        <f>IF(Table1[[#This Row],[Customer ID]]&gt;8,"New Customer","")</f>
        <v/>
      </c>
    </row>
    <row r="183" spans="1:14" hidden="1" x14ac:dyDescent="0.25">
      <c r="A183">
        <v>1082</v>
      </c>
      <c r="B183" s="12">
        <v>43567</v>
      </c>
      <c r="C183">
        <v>8</v>
      </c>
      <c r="D183">
        <v>1</v>
      </c>
      <c r="E183" t="s">
        <v>8</v>
      </c>
      <c r="F183">
        <v>18</v>
      </c>
      <c r="G183">
        <v>74</v>
      </c>
      <c r="H183">
        <v>137</v>
      </c>
      <c r="I183" s="13">
        <f>(Table1[[#This Row],[Unit Price]]*Table1[[#This Row],[Quantity]])+Table1[[#This Row],[Shipping Fee]]</f>
        <v>1469</v>
      </c>
      <c r="J183" t="str">
        <f>VLOOKUP(Table1[[#This Row],[Customer ID]],tblCustomers[],2,FALSE)</f>
        <v>List Manage</v>
      </c>
      <c r="K183" t="str">
        <f>VLOOKUP(Table1[[#This Row],[Customer ID]],tblCustomers[],6,FALSE)</f>
        <v>West</v>
      </c>
      <c r="L183">
        <f>WEEKDAY(Table1[[#This Row],[Order Date]])</f>
        <v>6</v>
      </c>
      <c r="M183" s="14" t="str">
        <f>TEXT(Table1[[#This Row],[Order Date]],"dddd")</f>
        <v>Friday</v>
      </c>
      <c r="N183" s="14" t="str">
        <f>IF(Table1[[#This Row],[Customer ID]]&gt;8,"New Customer","")</f>
        <v/>
      </c>
    </row>
    <row r="184" spans="1:14" hidden="1" x14ac:dyDescent="0.25">
      <c r="A184">
        <v>1086</v>
      </c>
      <c r="B184" s="12">
        <v>43584</v>
      </c>
      <c r="C184">
        <v>8</v>
      </c>
      <c r="D184">
        <v>2</v>
      </c>
      <c r="E184" t="s">
        <v>13</v>
      </c>
      <c r="F184">
        <v>12.75</v>
      </c>
      <c r="G184">
        <v>35</v>
      </c>
      <c r="H184">
        <v>46</v>
      </c>
      <c r="I184" s="13">
        <f>(Table1[[#This Row],[Unit Price]]*Table1[[#This Row],[Quantity]])+Table1[[#This Row],[Shipping Fee]]</f>
        <v>492.25</v>
      </c>
      <c r="J184" t="str">
        <f>VLOOKUP(Table1[[#This Row],[Customer ID]],tblCustomers[],2,FALSE)</f>
        <v>List Manage</v>
      </c>
      <c r="K184" t="str">
        <f>VLOOKUP(Table1[[#This Row],[Customer ID]],tblCustomers[],6,FALSE)</f>
        <v>West</v>
      </c>
      <c r="L184">
        <f>WEEKDAY(Table1[[#This Row],[Order Date]])</f>
        <v>2</v>
      </c>
      <c r="M184" s="14" t="str">
        <f>TEXT(Table1[[#This Row],[Order Date]],"dddd")</f>
        <v>Monday</v>
      </c>
      <c r="N184" s="14" t="str">
        <f>IF(Table1[[#This Row],[Customer ID]]&gt;8,"New Customer","")</f>
        <v/>
      </c>
    </row>
    <row r="185" spans="1:14" hidden="1" x14ac:dyDescent="0.25">
      <c r="A185">
        <v>1120</v>
      </c>
      <c r="B185" s="12">
        <v>43593</v>
      </c>
      <c r="C185">
        <v>8</v>
      </c>
      <c r="D185">
        <v>3</v>
      </c>
      <c r="E185" t="s">
        <v>15</v>
      </c>
      <c r="F185">
        <v>9.1999999999999993</v>
      </c>
      <c r="G185">
        <v>51</v>
      </c>
      <c r="H185">
        <v>45</v>
      </c>
      <c r="I185" s="13">
        <f>(Table1[[#This Row],[Unit Price]]*Table1[[#This Row],[Quantity]])+Table1[[#This Row],[Shipping Fee]]</f>
        <v>514.20000000000005</v>
      </c>
      <c r="J185" t="str">
        <f>VLOOKUP(Table1[[#This Row],[Customer ID]],tblCustomers[],2,FALSE)</f>
        <v>List Manage</v>
      </c>
      <c r="K185" t="str">
        <f>VLOOKUP(Table1[[#This Row],[Customer ID]],tblCustomers[],6,FALSE)</f>
        <v>West</v>
      </c>
      <c r="L185">
        <f>WEEKDAY(Table1[[#This Row],[Order Date]])</f>
        <v>4</v>
      </c>
      <c r="M185" s="14" t="str">
        <f>TEXT(Table1[[#This Row],[Order Date]],"dddd")</f>
        <v>Wednesday</v>
      </c>
      <c r="N185" s="14" t="str">
        <f>IF(Table1[[#This Row],[Customer ID]]&gt;8,"New Customer","")</f>
        <v/>
      </c>
    </row>
    <row r="186" spans="1:14" hidden="1" x14ac:dyDescent="0.25">
      <c r="A186">
        <v>1125</v>
      </c>
      <c r="B186" s="12">
        <v>43614</v>
      </c>
      <c r="C186">
        <v>8</v>
      </c>
      <c r="D186">
        <v>2</v>
      </c>
      <c r="E186" t="s">
        <v>8</v>
      </c>
      <c r="F186">
        <v>14</v>
      </c>
      <c r="G186">
        <v>21</v>
      </c>
      <c r="H186">
        <v>31</v>
      </c>
      <c r="I186" s="13">
        <f>(Table1[[#This Row],[Unit Price]]*Table1[[#This Row],[Quantity]])+Table1[[#This Row],[Shipping Fee]]</f>
        <v>325</v>
      </c>
      <c r="J186" t="str">
        <f>VLOOKUP(Table1[[#This Row],[Customer ID]],tblCustomers[],2,FALSE)</f>
        <v>List Manage</v>
      </c>
      <c r="K186" t="str">
        <f>VLOOKUP(Table1[[#This Row],[Customer ID]],tblCustomers[],6,FALSE)</f>
        <v>West</v>
      </c>
      <c r="L186">
        <f>WEEKDAY(Table1[[#This Row],[Order Date]])</f>
        <v>4</v>
      </c>
      <c r="M186" s="14" t="str">
        <f>TEXT(Table1[[#This Row],[Order Date]],"dddd")</f>
        <v>Wednesday</v>
      </c>
      <c r="N186" s="14" t="str">
        <f>IF(Table1[[#This Row],[Customer ID]]&gt;8,"New Customer","")</f>
        <v/>
      </c>
    </row>
    <row r="187" spans="1:14" x14ac:dyDescent="0.25">
      <c r="A187">
        <v>1155</v>
      </c>
      <c r="B187" s="12">
        <v>43642</v>
      </c>
      <c r="C187">
        <v>8</v>
      </c>
      <c r="D187">
        <v>6</v>
      </c>
      <c r="E187" t="s">
        <v>19</v>
      </c>
      <c r="F187">
        <v>21.35</v>
      </c>
      <c r="G187">
        <v>90</v>
      </c>
      <c r="H187">
        <v>186</v>
      </c>
      <c r="I187" s="13">
        <f>(Table1[[#This Row],[Unit Price]]*Table1[[#This Row],[Quantity]])+Table1[[#This Row],[Shipping Fee]]</f>
        <v>2107.5</v>
      </c>
      <c r="J187" t="str">
        <f>VLOOKUP(Table1[[#This Row],[Customer ID]],tblCustomers[],2,FALSE)</f>
        <v>List Manage</v>
      </c>
      <c r="K187" t="str">
        <f>VLOOKUP(Table1[[#This Row],[Customer ID]],tblCustomers[],6,FALSE)</f>
        <v>West</v>
      </c>
      <c r="L187">
        <f>WEEKDAY(Table1[[#This Row],[Order Date]])</f>
        <v>4</v>
      </c>
      <c r="M187" s="14" t="str">
        <f>TEXT(Table1[[#This Row],[Order Date]],"dddd")</f>
        <v>Wednesday</v>
      </c>
      <c r="N187" s="14" t="str">
        <f>IF(Table1[[#This Row],[Customer ID]]&gt;8,"New Customer","")</f>
        <v/>
      </c>
    </row>
    <row r="188" spans="1:14" x14ac:dyDescent="0.25">
      <c r="A188">
        <v>1156</v>
      </c>
      <c r="B188" s="12">
        <v>43642</v>
      </c>
      <c r="C188">
        <v>8</v>
      </c>
      <c r="D188">
        <v>6</v>
      </c>
      <c r="E188" t="s">
        <v>10</v>
      </c>
      <c r="F188">
        <v>9.65</v>
      </c>
      <c r="G188">
        <v>60</v>
      </c>
      <c r="H188">
        <v>60</v>
      </c>
      <c r="I188" s="13">
        <f>(Table1[[#This Row],[Unit Price]]*Table1[[#This Row],[Quantity]])+Table1[[#This Row],[Shipping Fee]]</f>
        <v>639</v>
      </c>
      <c r="J188" t="str">
        <f>VLOOKUP(Table1[[#This Row],[Customer ID]],tblCustomers[],2,FALSE)</f>
        <v>List Manage</v>
      </c>
      <c r="K188" t="str">
        <f>VLOOKUP(Table1[[#This Row],[Customer ID]],tblCustomers[],6,FALSE)</f>
        <v>West</v>
      </c>
      <c r="L188">
        <f>WEEKDAY(Table1[[#This Row],[Order Date]])</f>
        <v>4</v>
      </c>
      <c r="M188" s="14" t="str">
        <f>TEXT(Table1[[#This Row],[Order Date]],"dddd")</f>
        <v>Wednesday</v>
      </c>
      <c r="N188" s="14" t="str">
        <f>IF(Table1[[#This Row],[Customer ID]]&gt;8,"New Customer","")</f>
        <v/>
      </c>
    </row>
    <row r="189" spans="1:14" x14ac:dyDescent="0.25">
      <c r="A189">
        <v>1183</v>
      </c>
      <c r="B189" s="12">
        <v>43645</v>
      </c>
      <c r="C189">
        <v>8</v>
      </c>
      <c r="D189">
        <v>2</v>
      </c>
      <c r="E189" t="s">
        <v>14</v>
      </c>
      <c r="F189">
        <v>39</v>
      </c>
      <c r="G189">
        <v>98</v>
      </c>
      <c r="H189">
        <v>397</v>
      </c>
      <c r="I189" s="13">
        <f>(Table1[[#This Row],[Unit Price]]*Table1[[#This Row],[Quantity]])+Table1[[#This Row],[Shipping Fee]]</f>
        <v>4219</v>
      </c>
      <c r="J189" t="str">
        <f>VLOOKUP(Table1[[#This Row],[Customer ID]],tblCustomers[],2,FALSE)</f>
        <v>List Manage</v>
      </c>
      <c r="K189" t="str">
        <f>VLOOKUP(Table1[[#This Row],[Customer ID]],tblCustomers[],6,FALSE)</f>
        <v>West</v>
      </c>
      <c r="L189">
        <f>WEEKDAY(Table1[[#This Row],[Order Date]])</f>
        <v>7</v>
      </c>
      <c r="M189" s="14" t="str">
        <f>TEXT(Table1[[#This Row],[Order Date]],"dddd")</f>
        <v>Saturday</v>
      </c>
      <c r="N189" s="14" t="str">
        <f>IF(Table1[[#This Row],[Customer ID]]&gt;8,"New Customer","")</f>
        <v/>
      </c>
    </row>
    <row r="190" spans="1:14" hidden="1" x14ac:dyDescent="0.25">
      <c r="A190">
        <v>1223</v>
      </c>
      <c r="B190" s="12">
        <v>43685</v>
      </c>
      <c r="C190">
        <v>8</v>
      </c>
      <c r="D190">
        <v>4</v>
      </c>
      <c r="E190" t="s">
        <v>13</v>
      </c>
      <c r="F190">
        <v>12.75</v>
      </c>
      <c r="G190">
        <v>57</v>
      </c>
      <c r="H190">
        <v>70</v>
      </c>
      <c r="I190" s="13">
        <f>(Table1[[#This Row],[Unit Price]]*Table1[[#This Row],[Quantity]])+Table1[[#This Row],[Shipping Fee]]</f>
        <v>796.75</v>
      </c>
      <c r="J190" t="str">
        <f>VLOOKUP(Table1[[#This Row],[Customer ID]],tblCustomers[],2,FALSE)</f>
        <v>List Manage</v>
      </c>
      <c r="K190" t="str">
        <f>VLOOKUP(Table1[[#This Row],[Customer ID]],tblCustomers[],6,FALSE)</f>
        <v>West</v>
      </c>
      <c r="L190">
        <f>WEEKDAY(Table1[[#This Row],[Order Date]])</f>
        <v>5</v>
      </c>
      <c r="M190" s="14" t="str">
        <f>TEXT(Table1[[#This Row],[Order Date]],"dddd")</f>
        <v>Thursday</v>
      </c>
      <c r="N190" s="14" t="str">
        <f>IF(Table1[[#This Row],[Customer ID]]&gt;8,"New Customer","")</f>
        <v/>
      </c>
    </row>
    <row r="191" spans="1:14" hidden="1" x14ac:dyDescent="0.25">
      <c r="A191">
        <v>1242</v>
      </c>
      <c r="B191" s="12">
        <v>43703</v>
      </c>
      <c r="C191">
        <v>8</v>
      </c>
      <c r="D191">
        <v>6</v>
      </c>
      <c r="E191" t="s">
        <v>19</v>
      </c>
      <c r="F191">
        <v>21.35</v>
      </c>
      <c r="G191">
        <v>60</v>
      </c>
      <c r="H191">
        <v>129</v>
      </c>
      <c r="I191" s="13">
        <f>(Table1[[#This Row],[Unit Price]]*Table1[[#This Row],[Quantity]])+Table1[[#This Row],[Shipping Fee]]</f>
        <v>1410</v>
      </c>
      <c r="J191" t="str">
        <f>VLOOKUP(Table1[[#This Row],[Customer ID]],tblCustomers[],2,FALSE)</f>
        <v>List Manage</v>
      </c>
      <c r="K191" t="str">
        <f>VLOOKUP(Table1[[#This Row],[Customer ID]],tblCustomers[],6,FALSE)</f>
        <v>West</v>
      </c>
      <c r="L191">
        <f>WEEKDAY(Table1[[#This Row],[Order Date]])</f>
        <v>2</v>
      </c>
      <c r="M191" s="14" t="str">
        <f>TEXT(Table1[[#This Row],[Order Date]],"dddd")</f>
        <v>Monday</v>
      </c>
      <c r="N191" s="14" t="str">
        <f>IF(Table1[[#This Row],[Customer ID]]&gt;8,"New Customer","")</f>
        <v/>
      </c>
    </row>
    <row r="192" spans="1:14" hidden="1" x14ac:dyDescent="0.25">
      <c r="A192">
        <v>1245</v>
      </c>
      <c r="B192" s="12">
        <v>43706</v>
      </c>
      <c r="C192">
        <v>8</v>
      </c>
      <c r="D192">
        <v>2</v>
      </c>
      <c r="E192" t="s">
        <v>8</v>
      </c>
      <c r="F192">
        <v>14</v>
      </c>
      <c r="G192">
        <v>42</v>
      </c>
      <c r="H192">
        <v>59</v>
      </c>
      <c r="I192" s="13">
        <f>(Table1[[#This Row],[Unit Price]]*Table1[[#This Row],[Quantity]])+Table1[[#This Row],[Shipping Fee]]</f>
        <v>647</v>
      </c>
      <c r="J192" t="str">
        <f>VLOOKUP(Table1[[#This Row],[Customer ID]],tblCustomers[],2,FALSE)</f>
        <v>List Manage</v>
      </c>
      <c r="K192" t="str">
        <f>VLOOKUP(Table1[[#This Row],[Customer ID]],tblCustomers[],6,FALSE)</f>
        <v>West</v>
      </c>
      <c r="L192">
        <f>WEEKDAY(Table1[[#This Row],[Order Date]])</f>
        <v>5</v>
      </c>
      <c r="M192" s="14" t="str">
        <f>TEXT(Table1[[#This Row],[Order Date]],"dddd")</f>
        <v>Thursday</v>
      </c>
      <c r="N192" s="14" t="str">
        <f>IF(Table1[[#This Row],[Customer ID]]&gt;8,"New Customer","")</f>
        <v/>
      </c>
    </row>
    <row r="193" spans="1:14" hidden="1" x14ac:dyDescent="0.25">
      <c r="A193">
        <v>1273</v>
      </c>
      <c r="B193" s="12">
        <v>43716</v>
      </c>
      <c r="C193">
        <v>8</v>
      </c>
      <c r="D193">
        <v>3</v>
      </c>
      <c r="E193" t="s">
        <v>16</v>
      </c>
      <c r="F193">
        <v>34.799999999999997</v>
      </c>
      <c r="G193">
        <v>63</v>
      </c>
      <c r="H193">
        <v>230</v>
      </c>
      <c r="I193" s="13">
        <f>(Table1[[#This Row],[Unit Price]]*Table1[[#This Row],[Quantity]])+Table1[[#This Row],[Shipping Fee]]</f>
        <v>2422.3999999999996</v>
      </c>
      <c r="J193" t="str">
        <f>VLOOKUP(Table1[[#This Row],[Customer ID]],tblCustomers[],2,FALSE)</f>
        <v>List Manage</v>
      </c>
      <c r="K193" t="str">
        <f>VLOOKUP(Table1[[#This Row],[Customer ID]],tblCustomers[],6,FALSE)</f>
        <v>West</v>
      </c>
      <c r="L193">
        <f>WEEKDAY(Table1[[#This Row],[Order Date]])</f>
        <v>1</v>
      </c>
      <c r="M193" s="14" t="str">
        <f>TEXT(Table1[[#This Row],[Order Date]],"dddd")</f>
        <v>Sunday</v>
      </c>
      <c r="N193" s="14" t="str">
        <f>IF(Table1[[#This Row],[Customer ID]]&gt;8,"New Customer","")</f>
        <v/>
      </c>
    </row>
    <row r="194" spans="1:14" hidden="1" x14ac:dyDescent="0.25">
      <c r="A194">
        <v>1263</v>
      </c>
      <c r="B194" s="12">
        <v>43733</v>
      </c>
      <c r="C194">
        <v>8</v>
      </c>
      <c r="D194">
        <v>8</v>
      </c>
      <c r="E194" t="s">
        <v>15</v>
      </c>
      <c r="F194">
        <v>10</v>
      </c>
      <c r="G194">
        <v>94</v>
      </c>
      <c r="H194">
        <v>98</v>
      </c>
      <c r="I194" s="13">
        <f>(Table1[[#This Row],[Unit Price]]*Table1[[#This Row],[Quantity]])+Table1[[#This Row],[Shipping Fee]]</f>
        <v>1038</v>
      </c>
      <c r="J194" t="str">
        <f>VLOOKUP(Table1[[#This Row],[Customer ID]],tblCustomers[],2,FALSE)</f>
        <v>List Manage</v>
      </c>
      <c r="K194" t="str">
        <f>VLOOKUP(Table1[[#This Row],[Customer ID]],tblCustomers[],6,FALSE)</f>
        <v>West</v>
      </c>
      <c r="L194">
        <f>WEEKDAY(Table1[[#This Row],[Order Date]])</f>
        <v>4</v>
      </c>
      <c r="M194" s="14" t="str">
        <f>TEXT(Table1[[#This Row],[Order Date]],"dddd")</f>
        <v>Wednesday</v>
      </c>
      <c r="N194" s="14" t="str">
        <f>IF(Table1[[#This Row],[Customer ID]]&gt;8,"New Customer","")</f>
        <v/>
      </c>
    </row>
    <row r="195" spans="1:14" hidden="1" x14ac:dyDescent="0.25">
      <c r="A195">
        <v>1328</v>
      </c>
      <c r="B195" s="12">
        <v>43746</v>
      </c>
      <c r="C195">
        <v>8</v>
      </c>
      <c r="D195">
        <v>3</v>
      </c>
      <c r="E195" t="s">
        <v>13</v>
      </c>
      <c r="F195">
        <v>12.75</v>
      </c>
      <c r="G195">
        <v>43</v>
      </c>
      <c r="H195">
        <v>53</v>
      </c>
      <c r="I195" s="13">
        <f>(Table1[[#This Row],[Unit Price]]*Table1[[#This Row],[Quantity]])+Table1[[#This Row],[Shipping Fee]]</f>
        <v>601.25</v>
      </c>
      <c r="J195" t="str">
        <f>VLOOKUP(Table1[[#This Row],[Customer ID]],tblCustomers[],2,FALSE)</f>
        <v>List Manage</v>
      </c>
      <c r="K195" t="str">
        <f>VLOOKUP(Table1[[#This Row],[Customer ID]],tblCustomers[],6,FALSE)</f>
        <v>West</v>
      </c>
      <c r="L195">
        <f>WEEKDAY(Table1[[#This Row],[Order Date]])</f>
        <v>3</v>
      </c>
      <c r="M195" s="14" t="str">
        <f>TEXT(Table1[[#This Row],[Order Date]],"dddd")</f>
        <v>Tuesday</v>
      </c>
      <c r="N195" s="14" t="str">
        <f>IF(Table1[[#This Row],[Customer ID]]&gt;8,"New Customer","")</f>
        <v/>
      </c>
    </row>
    <row r="196" spans="1:14" hidden="1" x14ac:dyDescent="0.25">
      <c r="A196">
        <v>1424</v>
      </c>
      <c r="B196" s="12">
        <v>43805</v>
      </c>
      <c r="C196">
        <v>8</v>
      </c>
      <c r="D196">
        <v>5</v>
      </c>
      <c r="E196" t="s">
        <v>13</v>
      </c>
      <c r="F196">
        <v>12.75</v>
      </c>
      <c r="G196">
        <v>41</v>
      </c>
      <c r="H196">
        <v>51</v>
      </c>
      <c r="I196" s="13">
        <f>(Table1[[#This Row],[Unit Price]]*Table1[[#This Row],[Quantity]])+Table1[[#This Row],[Shipping Fee]]</f>
        <v>573.75</v>
      </c>
      <c r="J196" t="str">
        <f>VLOOKUP(Table1[[#This Row],[Customer ID]],tblCustomers[],2,FALSE)</f>
        <v>List Manage</v>
      </c>
      <c r="K196" t="str">
        <f>VLOOKUP(Table1[[#This Row],[Customer ID]],tblCustomers[],6,FALSE)</f>
        <v>West</v>
      </c>
      <c r="L196">
        <f>WEEKDAY(Table1[[#This Row],[Order Date]])</f>
        <v>6</v>
      </c>
      <c r="M196" s="14" t="str">
        <f>TEXT(Table1[[#This Row],[Order Date]],"dddd")</f>
        <v>Friday</v>
      </c>
      <c r="N196" s="14" t="str">
        <f>IF(Table1[[#This Row],[Customer ID]]&gt;8,"New Customer","")</f>
        <v/>
      </c>
    </row>
    <row r="197" spans="1:14" hidden="1" x14ac:dyDescent="0.25">
      <c r="A197">
        <v>1394</v>
      </c>
      <c r="B197" s="12">
        <v>43808</v>
      </c>
      <c r="C197">
        <v>8</v>
      </c>
      <c r="D197">
        <v>9</v>
      </c>
      <c r="E197" t="s">
        <v>20</v>
      </c>
      <c r="F197">
        <v>19.5</v>
      </c>
      <c r="G197">
        <v>20</v>
      </c>
      <c r="H197">
        <v>41</v>
      </c>
      <c r="I197" s="13">
        <f>(Table1[[#This Row],[Unit Price]]*Table1[[#This Row],[Quantity]])+Table1[[#This Row],[Shipping Fee]]</f>
        <v>431</v>
      </c>
      <c r="J197" t="str">
        <f>VLOOKUP(Table1[[#This Row],[Customer ID]],tblCustomers[],2,FALSE)</f>
        <v>List Manage</v>
      </c>
      <c r="K197" t="str">
        <f>VLOOKUP(Table1[[#This Row],[Customer ID]],tblCustomers[],6,FALSE)</f>
        <v>West</v>
      </c>
      <c r="L197">
        <f>WEEKDAY(Table1[[#This Row],[Order Date]])</f>
        <v>2</v>
      </c>
      <c r="M197" s="14" t="str">
        <f>TEXT(Table1[[#This Row],[Order Date]],"dddd")</f>
        <v>Monday</v>
      </c>
      <c r="N197" s="14" t="str">
        <f>IF(Table1[[#This Row],[Customer ID]]&gt;8,"New Customer","")</f>
        <v/>
      </c>
    </row>
    <row r="198" spans="1:14" hidden="1" x14ac:dyDescent="0.25">
      <c r="A198">
        <v>1417</v>
      </c>
      <c r="B198" s="12">
        <v>43809</v>
      </c>
      <c r="C198">
        <v>8</v>
      </c>
      <c r="D198">
        <v>7</v>
      </c>
      <c r="E198" t="s">
        <v>9</v>
      </c>
      <c r="F198">
        <v>10</v>
      </c>
      <c r="G198">
        <v>97</v>
      </c>
      <c r="H198">
        <v>101</v>
      </c>
      <c r="I198" s="13">
        <f>(Table1[[#This Row],[Unit Price]]*Table1[[#This Row],[Quantity]])+Table1[[#This Row],[Shipping Fee]]</f>
        <v>1071</v>
      </c>
      <c r="J198" t="str">
        <f>VLOOKUP(Table1[[#This Row],[Customer ID]],tblCustomers[],2,FALSE)</f>
        <v>List Manage</v>
      </c>
      <c r="K198" t="str">
        <f>VLOOKUP(Table1[[#This Row],[Customer ID]],tblCustomers[],6,FALSE)</f>
        <v>West</v>
      </c>
      <c r="L198">
        <f>WEEKDAY(Table1[[#This Row],[Order Date]])</f>
        <v>3</v>
      </c>
      <c r="M198" s="14" t="str">
        <f>TEXT(Table1[[#This Row],[Order Date]],"dddd")</f>
        <v>Tuesday</v>
      </c>
      <c r="N198" s="14" t="str">
        <f>IF(Table1[[#This Row],[Customer ID]]&gt;8,"New Customer","")</f>
        <v/>
      </c>
    </row>
    <row r="199" spans="1:14" hidden="1" x14ac:dyDescent="0.25">
      <c r="A199">
        <v>1399</v>
      </c>
      <c r="B199" s="12">
        <v>43824</v>
      </c>
      <c r="C199">
        <v>8</v>
      </c>
      <c r="D199">
        <v>8</v>
      </c>
      <c r="E199" t="s">
        <v>15</v>
      </c>
      <c r="F199">
        <v>10</v>
      </c>
      <c r="G199">
        <v>100</v>
      </c>
      <c r="H199">
        <v>98</v>
      </c>
      <c r="I199" s="13">
        <f>(Table1[[#This Row],[Unit Price]]*Table1[[#This Row],[Quantity]])+Table1[[#This Row],[Shipping Fee]]</f>
        <v>1098</v>
      </c>
      <c r="J199" t="str">
        <f>VLOOKUP(Table1[[#This Row],[Customer ID]],tblCustomers[],2,FALSE)</f>
        <v>List Manage</v>
      </c>
      <c r="K199" t="str">
        <f>VLOOKUP(Table1[[#This Row],[Customer ID]],tblCustomers[],6,FALSE)</f>
        <v>West</v>
      </c>
      <c r="L199">
        <f>WEEKDAY(Table1[[#This Row],[Order Date]])</f>
        <v>4</v>
      </c>
      <c r="M199" s="14" t="str">
        <f>TEXT(Table1[[#This Row],[Order Date]],"dddd")</f>
        <v>Wednesday</v>
      </c>
      <c r="N199" s="14" t="str">
        <f>IF(Table1[[#This Row],[Customer ID]]&gt;8,"New Customer","")</f>
        <v/>
      </c>
    </row>
    <row r="200" spans="1:14" hidden="1" x14ac:dyDescent="0.25">
      <c r="A200">
        <v>1402</v>
      </c>
      <c r="B200" s="12">
        <v>43825</v>
      </c>
      <c r="C200">
        <v>8</v>
      </c>
      <c r="D200">
        <v>6</v>
      </c>
      <c r="E200" t="s">
        <v>17</v>
      </c>
      <c r="F200">
        <v>18.399999999999999</v>
      </c>
      <c r="G200">
        <v>93</v>
      </c>
      <c r="H200">
        <v>168</v>
      </c>
      <c r="I200" s="13">
        <f>(Table1[[#This Row],[Unit Price]]*Table1[[#This Row],[Quantity]])+Table1[[#This Row],[Shipping Fee]]</f>
        <v>1879.1999999999998</v>
      </c>
      <c r="J200" t="str">
        <f>VLOOKUP(Table1[[#This Row],[Customer ID]],tblCustomers[],2,FALSE)</f>
        <v>List Manage</v>
      </c>
      <c r="K200" t="str">
        <f>VLOOKUP(Table1[[#This Row],[Customer ID]],tblCustomers[],6,FALSE)</f>
        <v>West</v>
      </c>
      <c r="L200">
        <f>WEEKDAY(Table1[[#This Row],[Order Date]])</f>
        <v>5</v>
      </c>
      <c r="M200" s="14" t="str">
        <f>TEXT(Table1[[#This Row],[Order Date]],"dddd")</f>
        <v>Thursday</v>
      </c>
      <c r="N200" s="14" t="str">
        <f>IF(Table1[[#This Row],[Customer ID]]&gt;8,"New Customer","")</f>
        <v/>
      </c>
    </row>
    <row r="201" spans="1:14" hidden="1" x14ac:dyDescent="0.25">
      <c r="A201">
        <v>1427</v>
      </c>
      <c r="B201" s="12">
        <v>43825</v>
      </c>
      <c r="C201">
        <v>8</v>
      </c>
      <c r="D201">
        <v>6</v>
      </c>
      <c r="E201" t="s">
        <v>18</v>
      </c>
      <c r="F201">
        <v>25</v>
      </c>
      <c r="G201">
        <v>13</v>
      </c>
      <c r="H201">
        <v>32</v>
      </c>
      <c r="I201" s="13">
        <f>(Table1[[#This Row],[Unit Price]]*Table1[[#This Row],[Quantity]])+Table1[[#This Row],[Shipping Fee]]</f>
        <v>357</v>
      </c>
      <c r="J201" t="str">
        <f>VLOOKUP(Table1[[#This Row],[Customer ID]],tblCustomers[],2,FALSE)</f>
        <v>List Manage</v>
      </c>
      <c r="K201" t="str">
        <f>VLOOKUP(Table1[[#This Row],[Customer ID]],tblCustomers[],6,FALSE)</f>
        <v>West</v>
      </c>
      <c r="L201">
        <f>WEEKDAY(Table1[[#This Row],[Order Date]])</f>
        <v>5</v>
      </c>
      <c r="M201" s="14" t="str">
        <f>TEXT(Table1[[#This Row],[Order Date]],"dddd")</f>
        <v>Thursday</v>
      </c>
      <c r="N201" s="14" t="str">
        <f>IF(Table1[[#This Row],[Customer ID]]&gt;8,"New Customer","")</f>
        <v/>
      </c>
    </row>
    <row r="202" spans="1:14" hidden="1" x14ac:dyDescent="0.25">
      <c r="A202">
        <v>1014</v>
      </c>
      <c r="B202" s="12">
        <v>43473</v>
      </c>
      <c r="C202">
        <v>9</v>
      </c>
      <c r="D202">
        <v>4</v>
      </c>
      <c r="E202" t="s">
        <v>13</v>
      </c>
      <c r="F202">
        <v>12.75</v>
      </c>
      <c r="G202">
        <v>47</v>
      </c>
      <c r="H202">
        <v>62</v>
      </c>
      <c r="I202" s="13">
        <f>(Table1[[#This Row],[Unit Price]]*Table1[[#This Row],[Quantity]])+Table1[[#This Row],[Shipping Fee]]</f>
        <v>661.25</v>
      </c>
      <c r="J202" t="str">
        <f>VLOOKUP(Table1[[#This Row],[Customer ID]],tblCustomers[],2,FALSE)</f>
        <v>Merriam Webster</v>
      </c>
      <c r="K202" t="str">
        <f>VLOOKUP(Table1[[#This Row],[Customer ID]],tblCustomers[],6,FALSE)</f>
        <v>East</v>
      </c>
      <c r="L202">
        <f>WEEKDAY(Table1[[#This Row],[Order Date]])</f>
        <v>3</v>
      </c>
      <c r="M202" s="14" t="str">
        <f>TEXT(Table1[[#This Row],[Order Date]],"dddd")</f>
        <v>Tuesday</v>
      </c>
      <c r="N202" s="14" t="str">
        <f>IF(Table1[[#This Row],[Customer ID]]&gt;8,"New Customer","")</f>
        <v>New Customer</v>
      </c>
    </row>
    <row r="203" spans="1:14" hidden="1" x14ac:dyDescent="0.25">
      <c r="A203">
        <v>1002</v>
      </c>
      <c r="B203" s="12">
        <v>43492</v>
      </c>
      <c r="C203">
        <v>9</v>
      </c>
      <c r="D203">
        <v>1</v>
      </c>
      <c r="E203" t="s">
        <v>9</v>
      </c>
      <c r="F203">
        <v>3.5</v>
      </c>
      <c r="G203">
        <v>47</v>
      </c>
      <c r="H203">
        <v>17</v>
      </c>
      <c r="I203" s="13">
        <f>(Table1[[#This Row],[Unit Price]]*Table1[[#This Row],[Quantity]])+Table1[[#This Row],[Shipping Fee]]</f>
        <v>181.5</v>
      </c>
      <c r="J203" t="str">
        <f>VLOOKUP(Table1[[#This Row],[Customer ID]],tblCustomers[],2,FALSE)</f>
        <v>Merriam Webster</v>
      </c>
      <c r="K203" t="str">
        <f>VLOOKUP(Table1[[#This Row],[Customer ID]],tblCustomers[],6,FALSE)</f>
        <v>East</v>
      </c>
      <c r="L203">
        <f>WEEKDAY(Table1[[#This Row],[Order Date]])</f>
        <v>1</v>
      </c>
      <c r="M203" s="14" t="str">
        <f>TEXT(Table1[[#This Row],[Order Date]],"dddd")</f>
        <v>Sunday</v>
      </c>
      <c r="N203" s="14" t="str">
        <f>IF(Table1[[#This Row],[Customer ID]]&gt;8,"New Customer","")</f>
        <v>New Customer</v>
      </c>
    </row>
    <row r="204" spans="1:14" hidden="1" x14ac:dyDescent="0.25">
      <c r="A204">
        <v>1035</v>
      </c>
      <c r="B204" s="12">
        <v>43504</v>
      </c>
      <c r="C204">
        <v>9</v>
      </c>
      <c r="D204">
        <v>3</v>
      </c>
      <c r="H204">
        <v>46</v>
      </c>
      <c r="I204" s="13">
        <f>(Table1[[#This Row],[Unit Price]]*Table1[[#This Row],[Quantity]])+Table1[[#This Row],[Shipping Fee]]</f>
        <v>46</v>
      </c>
      <c r="J204" t="str">
        <f>VLOOKUP(Table1[[#This Row],[Customer ID]],tblCustomers[],2,FALSE)</f>
        <v>Merriam Webster</v>
      </c>
      <c r="K204" t="str">
        <f>VLOOKUP(Table1[[#This Row],[Customer ID]],tblCustomers[],6,FALSE)</f>
        <v>East</v>
      </c>
      <c r="L204">
        <f>WEEKDAY(Table1[[#This Row],[Order Date]])</f>
        <v>6</v>
      </c>
      <c r="M204" s="14" t="str">
        <f>TEXT(Table1[[#This Row],[Order Date]],"dddd")</f>
        <v>Friday</v>
      </c>
      <c r="N204" s="14" t="str">
        <f>IF(Table1[[#This Row],[Customer ID]]&gt;8,"New Customer","")</f>
        <v>New Customer</v>
      </c>
    </row>
    <row r="205" spans="1:14" hidden="1" x14ac:dyDescent="0.25">
      <c r="A205">
        <v>1052</v>
      </c>
      <c r="B205" s="12">
        <v>43533</v>
      </c>
      <c r="C205">
        <v>9</v>
      </c>
      <c r="D205">
        <v>9</v>
      </c>
      <c r="E205" t="s">
        <v>20</v>
      </c>
      <c r="F205">
        <v>19.5</v>
      </c>
      <c r="G205">
        <v>55</v>
      </c>
      <c r="H205">
        <v>108</v>
      </c>
      <c r="I205" s="13">
        <f>(Table1[[#This Row],[Unit Price]]*Table1[[#This Row],[Quantity]])+Table1[[#This Row],[Shipping Fee]]</f>
        <v>1180.5</v>
      </c>
      <c r="J205" t="str">
        <f>VLOOKUP(Table1[[#This Row],[Customer ID]],tblCustomers[],2,FALSE)</f>
        <v>Merriam Webster</v>
      </c>
      <c r="K205" t="str">
        <f>VLOOKUP(Table1[[#This Row],[Customer ID]],tblCustomers[],6,FALSE)</f>
        <v>East</v>
      </c>
      <c r="L205">
        <f>WEEKDAY(Table1[[#This Row],[Order Date]])</f>
        <v>7</v>
      </c>
      <c r="M205" s="14" t="str">
        <f>TEXT(Table1[[#This Row],[Order Date]],"dddd")</f>
        <v>Saturday</v>
      </c>
      <c r="N205" s="14" t="str">
        <f>IF(Table1[[#This Row],[Customer ID]]&gt;8,"New Customer","")</f>
        <v>New Customer</v>
      </c>
    </row>
    <row r="206" spans="1:14" hidden="1" x14ac:dyDescent="0.25">
      <c r="A206">
        <v>1084</v>
      </c>
      <c r="B206" s="12">
        <v>43563</v>
      </c>
      <c r="C206">
        <v>9</v>
      </c>
      <c r="D206">
        <v>3</v>
      </c>
      <c r="E206" t="s">
        <v>15</v>
      </c>
      <c r="F206">
        <v>9.1999999999999993</v>
      </c>
      <c r="G206">
        <v>12</v>
      </c>
      <c r="H206">
        <v>11</v>
      </c>
      <c r="I206" s="13">
        <f>(Table1[[#This Row],[Unit Price]]*Table1[[#This Row],[Quantity]])+Table1[[#This Row],[Shipping Fee]]</f>
        <v>121.39999999999999</v>
      </c>
      <c r="J206" t="str">
        <f>VLOOKUP(Table1[[#This Row],[Customer ID]],tblCustomers[],2,FALSE)</f>
        <v>Merriam Webster</v>
      </c>
      <c r="K206" t="str">
        <f>VLOOKUP(Table1[[#This Row],[Customer ID]],tblCustomers[],6,FALSE)</f>
        <v>East</v>
      </c>
      <c r="L206">
        <f>WEEKDAY(Table1[[#This Row],[Order Date]])</f>
        <v>2</v>
      </c>
      <c r="M206" s="14" t="str">
        <f>TEXT(Table1[[#This Row],[Order Date]],"dddd")</f>
        <v>Monday</v>
      </c>
      <c r="N206" s="14" t="str">
        <f>IF(Table1[[#This Row],[Customer ID]]&gt;8,"New Customer","")</f>
        <v>New Customer</v>
      </c>
    </row>
    <row r="207" spans="1:14" hidden="1" x14ac:dyDescent="0.25">
      <c r="A207">
        <v>1083</v>
      </c>
      <c r="B207" s="12">
        <v>43567</v>
      </c>
      <c r="C207">
        <v>9</v>
      </c>
      <c r="D207">
        <v>1</v>
      </c>
      <c r="E207" t="s">
        <v>8</v>
      </c>
      <c r="F207">
        <v>46</v>
      </c>
      <c r="G207">
        <v>96</v>
      </c>
      <c r="H207">
        <v>428</v>
      </c>
      <c r="I207" s="13">
        <f>(Table1[[#This Row],[Unit Price]]*Table1[[#This Row],[Quantity]])+Table1[[#This Row],[Shipping Fee]]</f>
        <v>4844</v>
      </c>
      <c r="J207" t="str">
        <f>VLOOKUP(Table1[[#This Row],[Customer ID]],tblCustomers[],2,FALSE)</f>
        <v>Merriam Webster</v>
      </c>
      <c r="K207" t="str">
        <f>VLOOKUP(Table1[[#This Row],[Customer ID]],tblCustomers[],6,FALSE)</f>
        <v>East</v>
      </c>
      <c r="L207">
        <f>WEEKDAY(Table1[[#This Row],[Order Date]])</f>
        <v>6</v>
      </c>
      <c r="M207" s="14" t="str">
        <f>TEXT(Table1[[#This Row],[Order Date]],"dddd")</f>
        <v>Friday</v>
      </c>
      <c r="N207" s="14" t="str">
        <f>IF(Table1[[#This Row],[Customer ID]]&gt;8,"New Customer","")</f>
        <v>New Customer</v>
      </c>
    </row>
    <row r="208" spans="1:14" x14ac:dyDescent="0.25">
      <c r="A208">
        <v>1168</v>
      </c>
      <c r="B208" s="12">
        <v>43619</v>
      </c>
      <c r="C208">
        <v>9</v>
      </c>
      <c r="D208">
        <v>1</v>
      </c>
      <c r="E208" t="s">
        <v>12</v>
      </c>
      <c r="F208">
        <v>40</v>
      </c>
      <c r="G208">
        <v>28</v>
      </c>
      <c r="H208">
        <v>110</v>
      </c>
      <c r="I208" s="13">
        <f>(Table1[[#This Row],[Unit Price]]*Table1[[#This Row],[Quantity]])+Table1[[#This Row],[Shipping Fee]]</f>
        <v>1230</v>
      </c>
      <c r="J208" t="str">
        <f>VLOOKUP(Table1[[#This Row],[Customer ID]],tblCustomers[],2,FALSE)</f>
        <v>Merriam Webster</v>
      </c>
      <c r="K208" t="str">
        <f>VLOOKUP(Table1[[#This Row],[Customer ID]],tblCustomers[],6,FALSE)</f>
        <v>East</v>
      </c>
      <c r="L208">
        <f>WEEKDAY(Table1[[#This Row],[Order Date]])</f>
        <v>2</v>
      </c>
      <c r="M208" s="14" t="str">
        <f>TEXT(Table1[[#This Row],[Order Date]],"dddd")</f>
        <v>Monday</v>
      </c>
      <c r="N208" s="14" t="str">
        <f>IF(Table1[[#This Row],[Customer ID]]&gt;8,"New Customer","")</f>
        <v>New Customer</v>
      </c>
    </row>
    <row r="209" spans="1:14" x14ac:dyDescent="0.25">
      <c r="A209">
        <v>1179</v>
      </c>
      <c r="B209" s="12">
        <v>43622</v>
      </c>
      <c r="C209">
        <v>9</v>
      </c>
      <c r="D209">
        <v>5</v>
      </c>
      <c r="E209" t="s">
        <v>13</v>
      </c>
      <c r="F209">
        <v>12.75</v>
      </c>
      <c r="G209">
        <v>96</v>
      </c>
      <c r="H209">
        <v>124</v>
      </c>
      <c r="I209" s="13">
        <f>(Table1[[#This Row],[Unit Price]]*Table1[[#This Row],[Quantity]])+Table1[[#This Row],[Shipping Fee]]</f>
        <v>1348</v>
      </c>
      <c r="J209" t="str">
        <f>VLOOKUP(Table1[[#This Row],[Customer ID]],tblCustomers[],2,FALSE)</f>
        <v>Merriam Webster</v>
      </c>
      <c r="K209" t="str">
        <f>VLOOKUP(Table1[[#This Row],[Customer ID]],tblCustomers[],6,FALSE)</f>
        <v>East</v>
      </c>
      <c r="L209">
        <f>WEEKDAY(Table1[[#This Row],[Order Date]])</f>
        <v>5</v>
      </c>
      <c r="M209" s="14" t="str">
        <f>TEXT(Table1[[#This Row],[Order Date]],"dddd")</f>
        <v>Thursday</v>
      </c>
      <c r="N209" s="14" t="str">
        <f>IF(Table1[[#This Row],[Customer ID]]&gt;8,"New Customer","")</f>
        <v>New Customer</v>
      </c>
    </row>
    <row r="210" spans="1:14" x14ac:dyDescent="0.25">
      <c r="A210">
        <v>1180</v>
      </c>
      <c r="B210" s="12">
        <v>43624</v>
      </c>
      <c r="C210">
        <v>9</v>
      </c>
      <c r="D210">
        <v>3</v>
      </c>
      <c r="E210" t="s">
        <v>13</v>
      </c>
      <c r="F210">
        <v>12.75</v>
      </c>
      <c r="G210">
        <v>92</v>
      </c>
      <c r="H210">
        <v>116</v>
      </c>
      <c r="I210" s="13">
        <f>(Table1[[#This Row],[Unit Price]]*Table1[[#This Row],[Quantity]])+Table1[[#This Row],[Shipping Fee]]</f>
        <v>1289</v>
      </c>
      <c r="J210" t="str">
        <f>VLOOKUP(Table1[[#This Row],[Customer ID]],tblCustomers[],2,FALSE)</f>
        <v>Merriam Webster</v>
      </c>
      <c r="K210" t="str">
        <f>VLOOKUP(Table1[[#This Row],[Customer ID]],tblCustomers[],6,FALSE)</f>
        <v>East</v>
      </c>
      <c r="L210">
        <f>WEEKDAY(Table1[[#This Row],[Order Date]])</f>
        <v>7</v>
      </c>
      <c r="M210" s="14" t="str">
        <f>TEXT(Table1[[#This Row],[Order Date]],"dddd")</f>
        <v>Saturday</v>
      </c>
      <c r="N210" s="14" t="str">
        <f>IF(Table1[[#This Row],[Customer ID]]&gt;8,"New Customer","")</f>
        <v>New Customer</v>
      </c>
    </row>
    <row r="211" spans="1:14" x14ac:dyDescent="0.25">
      <c r="A211">
        <v>1181</v>
      </c>
      <c r="B211" s="12">
        <v>43641</v>
      </c>
      <c r="C211">
        <v>9</v>
      </c>
      <c r="D211">
        <v>8</v>
      </c>
      <c r="E211" t="s">
        <v>11</v>
      </c>
      <c r="F211">
        <v>22</v>
      </c>
      <c r="G211">
        <v>93</v>
      </c>
      <c r="H211">
        <v>201</v>
      </c>
      <c r="I211" s="13">
        <f>(Table1[[#This Row],[Unit Price]]*Table1[[#This Row],[Quantity]])+Table1[[#This Row],[Shipping Fee]]</f>
        <v>2247</v>
      </c>
      <c r="J211" t="str">
        <f>VLOOKUP(Table1[[#This Row],[Customer ID]],tblCustomers[],2,FALSE)</f>
        <v>Merriam Webster</v>
      </c>
      <c r="K211" t="str">
        <f>VLOOKUP(Table1[[#This Row],[Customer ID]],tblCustomers[],6,FALSE)</f>
        <v>East</v>
      </c>
      <c r="L211">
        <f>WEEKDAY(Table1[[#This Row],[Order Date]])</f>
        <v>3</v>
      </c>
      <c r="M211" s="14" t="str">
        <f>TEXT(Table1[[#This Row],[Order Date]],"dddd")</f>
        <v>Tuesday</v>
      </c>
      <c r="N211" s="14" t="str">
        <f>IF(Table1[[#This Row],[Customer ID]]&gt;8,"New Customer","")</f>
        <v>New Customer</v>
      </c>
    </row>
    <row r="212" spans="1:14" hidden="1" x14ac:dyDescent="0.25">
      <c r="A212">
        <v>1240</v>
      </c>
      <c r="B212" s="12">
        <v>43685</v>
      </c>
      <c r="C212">
        <v>9</v>
      </c>
      <c r="D212">
        <v>3</v>
      </c>
      <c r="E212" t="s">
        <v>15</v>
      </c>
      <c r="F212">
        <v>9.1999999999999993</v>
      </c>
      <c r="G212">
        <v>54</v>
      </c>
      <c r="H212">
        <v>49</v>
      </c>
      <c r="I212" s="13">
        <f>(Table1[[#This Row],[Unit Price]]*Table1[[#This Row],[Quantity]])+Table1[[#This Row],[Shipping Fee]]</f>
        <v>545.79999999999995</v>
      </c>
      <c r="J212" t="str">
        <f>VLOOKUP(Table1[[#This Row],[Customer ID]],tblCustomers[],2,FALSE)</f>
        <v>Merriam Webster</v>
      </c>
      <c r="K212" t="str">
        <f>VLOOKUP(Table1[[#This Row],[Customer ID]],tblCustomers[],6,FALSE)</f>
        <v>East</v>
      </c>
      <c r="L212">
        <f>WEEKDAY(Table1[[#This Row],[Order Date]])</f>
        <v>5</v>
      </c>
      <c r="M212" s="14" t="str">
        <f>TEXT(Table1[[#This Row],[Order Date]],"dddd")</f>
        <v>Thursday</v>
      </c>
      <c r="N212" s="14" t="str">
        <f>IF(Table1[[#This Row],[Customer ID]]&gt;8,"New Customer","")</f>
        <v>New Customer</v>
      </c>
    </row>
    <row r="213" spans="1:14" hidden="1" x14ac:dyDescent="0.25">
      <c r="A213">
        <v>1259</v>
      </c>
      <c r="B213" s="12">
        <v>43717</v>
      </c>
      <c r="C213">
        <v>9</v>
      </c>
      <c r="D213">
        <v>9</v>
      </c>
      <c r="E213" t="s">
        <v>16</v>
      </c>
      <c r="F213">
        <v>34.799999999999997</v>
      </c>
      <c r="G213">
        <v>57</v>
      </c>
      <c r="H213">
        <v>194</v>
      </c>
      <c r="I213" s="13">
        <f>(Table1[[#This Row],[Unit Price]]*Table1[[#This Row],[Quantity]])+Table1[[#This Row],[Shipping Fee]]</f>
        <v>2177.6</v>
      </c>
      <c r="J213" t="str">
        <f>VLOOKUP(Table1[[#This Row],[Customer ID]],tblCustomers[],2,FALSE)</f>
        <v>Merriam Webster</v>
      </c>
      <c r="K213" t="str">
        <f>VLOOKUP(Table1[[#This Row],[Customer ID]],tblCustomers[],6,FALSE)</f>
        <v>East</v>
      </c>
      <c r="L213">
        <f>WEEKDAY(Table1[[#This Row],[Order Date]])</f>
        <v>2</v>
      </c>
      <c r="M213" s="14" t="str">
        <f>TEXT(Table1[[#This Row],[Order Date]],"dddd")</f>
        <v>Monday</v>
      </c>
      <c r="N213" s="14" t="str">
        <f>IF(Table1[[#This Row],[Customer ID]]&gt;8,"New Customer","")</f>
        <v>New Customer</v>
      </c>
    </row>
    <row r="214" spans="1:14" hidden="1" x14ac:dyDescent="0.25">
      <c r="A214">
        <v>1281</v>
      </c>
      <c r="B214" s="12">
        <v>43718</v>
      </c>
      <c r="C214">
        <v>9</v>
      </c>
      <c r="D214">
        <v>7</v>
      </c>
      <c r="E214" t="s">
        <v>9</v>
      </c>
      <c r="F214">
        <v>10</v>
      </c>
      <c r="G214">
        <v>59</v>
      </c>
      <c r="H214">
        <v>60</v>
      </c>
      <c r="I214" s="13">
        <f>(Table1[[#This Row],[Unit Price]]*Table1[[#This Row],[Quantity]])+Table1[[#This Row],[Shipping Fee]]</f>
        <v>650</v>
      </c>
      <c r="J214" t="str">
        <f>VLOOKUP(Table1[[#This Row],[Customer ID]],tblCustomers[],2,FALSE)</f>
        <v>Merriam Webster</v>
      </c>
      <c r="K214" t="str">
        <f>VLOOKUP(Table1[[#This Row],[Customer ID]],tblCustomers[],6,FALSE)</f>
        <v>East</v>
      </c>
      <c r="L214">
        <f>WEEKDAY(Table1[[#This Row],[Order Date]])</f>
        <v>3</v>
      </c>
      <c r="M214" s="14" t="str">
        <f>TEXT(Table1[[#This Row],[Order Date]],"dddd")</f>
        <v>Tuesday</v>
      </c>
      <c r="N214" s="14" t="str">
        <f>IF(Table1[[#This Row],[Customer ID]]&gt;8,"New Customer","")</f>
        <v>New Customer</v>
      </c>
    </row>
    <row r="215" spans="1:14" hidden="1" x14ac:dyDescent="0.25">
      <c r="A215">
        <v>1328</v>
      </c>
      <c r="B215" s="12">
        <v>43746</v>
      </c>
      <c r="C215">
        <v>9</v>
      </c>
      <c r="D215">
        <v>4</v>
      </c>
      <c r="E215" t="s">
        <v>13</v>
      </c>
      <c r="F215">
        <v>12.75</v>
      </c>
      <c r="G215">
        <v>43</v>
      </c>
      <c r="H215">
        <v>53</v>
      </c>
      <c r="I215" s="13">
        <f>(Table1[[#This Row],[Unit Price]]*Table1[[#This Row],[Quantity]])+Table1[[#This Row],[Shipping Fee]]</f>
        <v>601.25</v>
      </c>
      <c r="J215" t="str">
        <f>VLOOKUP(Table1[[#This Row],[Customer ID]],tblCustomers[],2,FALSE)</f>
        <v>Merriam Webster</v>
      </c>
      <c r="K215" t="str">
        <f>VLOOKUP(Table1[[#This Row],[Customer ID]],tblCustomers[],6,FALSE)</f>
        <v>East</v>
      </c>
      <c r="L215">
        <f>WEEKDAY(Table1[[#This Row],[Order Date]])</f>
        <v>3</v>
      </c>
      <c r="M215" s="14" t="str">
        <f>TEXT(Table1[[#This Row],[Order Date]],"dddd")</f>
        <v>Tuesday</v>
      </c>
      <c r="N215" s="14" t="str">
        <f>IF(Table1[[#This Row],[Customer ID]]&gt;8,"New Customer","")</f>
        <v>New Customer</v>
      </c>
    </row>
    <row r="216" spans="1:14" hidden="1" x14ac:dyDescent="0.25">
      <c r="A216">
        <v>1346</v>
      </c>
      <c r="B216" s="12">
        <v>43795</v>
      </c>
      <c r="C216">
        <v>9</v>
      </c>
      <c r="D216">
        <v>6</v>
      </c>
      <c r="E216" t="s">
        <v>17</v>
      </c>
      <c r="F216">
        <v>18.399999999999999</v>
      </c>
      <c r="G216">
        <v>64</v>
      </c>
      <c r="H216">
        <v>119</v>
      </c>
      <c r="I216" s="13">
        <f>(Table1[[#This Row],[Unit Price]]*Table1[[#This Row],[Quantity]])+Table1[[#This Row],[Shipping Fee]]</f>
        <v>1296.5999999999999</v>
      </c>
      <c r="J216" t="str">
        <f>VLOOKUP(Table1[[#This Row],[Customer ID]],tblCustomers[],2,FALSE)</f>
        <v>Merriam Webster</v>
      </c>
      <c r="K216" t="str">
        <f>VLOOKUP(Table1[[#This Row],[Customer ID]],tblCustomers[],6,FALSE)</f>
        <v>East</v>
      </c>
      <c r="L216">
        <f>WEEKDAY(Table1[[#This Row],[Order Date]])</f>
        <v>3</v>
      </c>
      <c r="M216" s="14" t="str">
        <f>TEXT(Table1[[#This Row],[Order Date]],"dddd")</f>
        <v>Tuesday</v>
      </c>
      <c r="N216" s="14" t="str">
        <f>IF(Table1[[#This Row],[Customer ID]]&gt;8,"New Customer","")</f>
        <v>New Customer</v>
      </c>
    </row>
    <row r="217" spans="1:14" hidden="1" x14ac:dyDescent="0.25">
      <c r="A217">
        <v>1397</v>
      </c>
      <c r="B217" s="12">
        <v>43807</v>
      </c>
      <c r="C217">
        <v>9</v>
      </c>
      <c r="D217">
        <v>4</v>
      </c>
      <c r="E217" t="s">
        <v>12</v>
      </c>
      <c r="F217">
        <v>40</v>
      </c>
      <c r="G217">
        <v>52</v>
      </c>
      <c r="H217">
        <v>204</v>
      </c>
      <c r="I217" s="13">
        <f>(Table1[[#This Row],[Unit Price]]*Table1[[#This Row],[Quantity]])+Table1[[#This Row],[Shipping Fee]]</f>
        <v>2284</v>
      </c>
      <c r="J217" t="str">
        <f>VLOOKUP(Table1[[#This Row],[Customer ID]],tblCustomers[],2,FALSE)</f>
        <v>Merriam Webster</v>
      </c>
      <c r="K217" t="str">
        <f>VLOOKUP(Table1[[#This Row],[Customer ID]],tblCustomers[],6,FALSE)</f>
        <v>East</v>
      </c>
      <c r="L217">
        <f>WEEKDAY(Table1[[#This Row],[Order Date]])</f>
        <v>1</v>
      </c>
      <c r="M217" s="14" t="str">
        <f>TEXT(Table1[[#This Row],[Order Date]],"dddd")</f>
        <v>Sunday</v>
      </c>
      <c r="N217" s="14" t="str">
        <f>IF(Table1[[#This Row],[Customer ID]]&gt;8,"New Customer","")</f>
        <v>New Customer</v>
      </c>
    </row>
    <row r="218" spans="1:14" hidden="1" x14ac:dyDescent="0.25">
      <c r="A218">
        <v>1395</v>
      </c>
      <c r="B218" s="12">
        <v>43808</v>
      </c>
      <c r="C218">
        <v>9</v>
      </c>
      <c r="D218">
        <v>9</v>
      </c>
      <c r="E218" t="s">
        <v>16</v>
      </c>
      <c r="F218">
        <v>34.799999999999997</v>
      </c>
      <c r="G218">
        <v>69</v>
      </c>
      <c r="H218">
        <v>240</v>
      </c>
      <c r="I218" s="13">
        <f>(Table1[[#This Row],[Unit Price]]*Table1[[#This Row],[Quantity]])+Table1[[#This Row],[Shipping Fee]]</f>
        <v>2641.2</v>
      </c>
      <c r="J218" t="str">
        <f>VLOOKUP(Table1[[#This Row],[Customer ID]],tblCustomers[],2,FALSE)</f>
        <v>Merriam Webster</v>
      </c>
      <c r="K218" t="str">
        <f>VLOOKUP(Table1[[#This Row],[Customer ID]],tblCustomers[],6,FALSE)</f>
        <v>East</v>
      </c>
      <c r="L218">
        <f>WEEKDAY(Table1[[#This Row],[Order Date]])</f>
        <v>2</v>
      </c>
      <c r="M218" s="14" t="str">
        <f>TEXT(Table1[[#This Row],[Order Date]],"dddd")</f>
        <v>Monday</v>
      </c>
      <c r="N218" s="14" t="str">
        <f>IF(Table1[[#This Row],[Customer ID]]&gt;8,"New Customer","")</f>
        <v>New Customer</v>
      </c>
    </row>
    <row r="219" spans="1:14" hidden="1" x14ac:dyDescent="0.25">
      <c r="A219">
        <v>1382</v>
      </c>
      <c r="B219" s="12">
        <v>43809</v>
      </c>
      <c r="C219">
        <v>9</v>
      </c>
      <c r="D219">
        <v>8</v>
      </c>
      <c r="E219" t="s">
        <v>8</v>
      </c>
      <c r="F219">
        <v>2.99</v>
      </c>
      <c r="G219">
        <v>41</v>
      </c>
      <c r="H219">
        <v>13</v>
      </c>
      <c r="I219" s="13">
        <f>(Table1[[#This Row],[Unit Price]]*Table1[[#This Row],[Quantity]])+Table1[[#This Row],[Shipping Fee]]</f>
        <v>135.59</v>
      </c>
      <c r="J219" t="str">
        <f>VLOOKUP(Table1[[#This Row],[Customer ID]],tblCustomers[],2,FALSE)</f>
        <v>Merriam Webster</v>
      </c>
      <c r="K219" t="str">
        <f>VLOOKUP(Table1[[#This Row],[Customer ID]],tblCustomers[],6,FALSE)</f>
        <v>East</v>
      </c>
      <c r="L219">
        <f>WEEKDAY(Table1[[#This Row],[Order Date]])</f>
        <v>3</v>
      </c>
      <c r="M219" s="14" t="str">
        <f>TEXT(Table1[[#This Row],[Order Date]],"dddd")</f>
        <v>Tuesday</v>
      </c>
      <c r="N219" s="14" t="str">
        <f>IF(Table1[[#This Row],[Customer ID]]&gt;8,"New Customer","")</f>
        <v>New Customer</v>
      </c>
    </row>
    <row r="220" spans="1:14" hidden="1" x14ac:dyDescent="0.25">
      <c r="A220">
        <v>1393</v>
      </c>
      <c r="B220" s="12">
        <v>43827</v>
      </c>
      <c r="C220">
        <v>9</v>
      </c>
      <c r="D220">
        <v>6</v>
      </c>
      <c r="E220" t="s">
        <v>17</v>
      </c>
      <c r="F220">
        <v>18.399999999999999</v>
      </c>
      <c r="G220">
        <v>86</v>
      </c>
      <c r="H220">
        <v>155</v>
      </c>
      <c r="I220" s="13">
        <f>(Table1[[#This Row],[Unit Price]]*Table1[[#This Row],[Quantity]])+Table1[[#This Row],[Shipping Fee]]</f>
        <v>1737.3999999999999</v>
      </c>
      <c r="J220" t="str">
        <f>VLOOKUP(Table1[[#This Row],[Customer ID]],tblCustomers[],2,FALSE)</f>
        <v>Merriam Webster</v>
      </c>
      <c r="K220" t="str">
        <f>VLOOKUP(Table1[[#This Row],[Customer ID]],tblCustomers[],6,FALSE)</f>
        <v>East</v>
      </c>
      <c r="L220">
        <f>WEEKDAY(Table1[[#This Row],[Order Date]])</f>
        <v>7</v>
      </c>
      <c r="M220" s="14" t="str">
        <f>TEXT(Table1[[#This Row],[Order Date]],"dddd")</f>
        <v>Saturday</v>
      </c>
      <c r="N220" s="14" t="str">
        <f>IF(Table1[[#This Row],[Customer ID]]&gt;8,"New Customer","")</f>
        <v>New Customer</v>
      </c>
    </row>
    <row r="221" spans="1:14" hidden="1" x14ac:dyDescent="0.25">
      <c r="A221">
        <v>1422</v>
      </c>
      <c r="B221" s="12">
        <v>43827</v>
      </c>
      <c r="C221">
        <v>9</v>
      </c>
      <c r="D221">
        <v>6</v>
      </c>
      <c r="E221" t="s">
        <v>8</v>
      </c>
      <c r="F221">
        <v>46</v>
      </c>
      <c r="G221">
        <v>43</v>
      </c>
      <c r="H221">
        <v>198</v>
      </c>
      <c r="I221" s="13">
        <f>(Table1[[#This Row],[Unit Price]]*Table1[[#This Row],[Quantity]])+Table1[[#This Row],[Shipping Fee]]</f>
        <v>2176</v>
      </c>
      <c r="J221" t="str">
        <f>VLOOKUP(Table1[[#This Row],[Customer ID]],tblCustomers[],2,FALSE)</f>
        <v>Merriam Webster</v>
      </c>
      <c r="K221" t="str">
        <f>VLOOKUP(Table1[[#This Row],[Customer ID]],tblCustomers[],6,FALSE)</f>
        <v>East</v>
      </c>
      <c r="L221">
        <f>WEEKDAY(Table1[[#This Row],[Order Date]])</f>
        <v>7</v>
      </c>
      <c r="M221" s="14" t="str">
        <f>TEXT(Table1[[#This Row],[Order Date]],"dddd")</f>
        <v>Saturday</v>
      </c>
      <c r="N221" s="14" t="str">
        <f>IF(Table1[[#This Row],[Customer ID]]&gt;8,"New Customer","")</f>
        <v>New Customer</v>
      </c>
    </row>
    <row r="222" spans="1:14" hidden="1" x14ac:dyDescent="0.25">
      <c r="A222">
        <v>1028</v>
      </c>
      <c r="B222" s="12">
        <v>43474</v>
      </c>
      <c r="C222">
        <v>10</v>
      </c>
      <c r="D222">
        <v>9</v>
      </c>
      <c r="E222" t="s">
        <v>16</v>
      </c>
      <c r="F222">
        <v>34.799999999999997</v>
      </c>
      <c r="G222">
        <v>81</v>
      </c>
      <c r="H222">
        <v>296</v>
      </c>
      <c r="I222" s="13">
        <f>(Table1[[#This Row],[Unit Price]]*Table1[[#This Row],[Quantity]])+Table1[[#This Row],[Shipping Fee]]</f>
        <v>3114.7999999999997</v>
      </c>
      <c r="J222" t="str">
        <f>VLOOKUP(Table1[[#This Row],[Customer ID]],tblCustomers[],2,FALSE)</f>
        <v>Trip Advisor</v>
      </c>
      <c r="K222" t="str">
        <f>VLOOKUP(Table1[[#This Row],[Customer ID]],tblCustomers[],6,FALSE)</f>
        <v>East</v>
      </c>
      <c r="L222">
        <f>WEEKDAY(Table1[[#This Row],[Order Date]])</f>
        <v>4</v>
      </c>
      <c r="M222" s="14" t="str">
        <f>TEXT(Table1[[#This Row],[Order Date]],"dddd")</f>
        <v>Wednesday</v>
      </c>
      <c r="N222" s="14" t="str">
        <f>IF(Table1[[#This Row],[Customer ID]]&gt;8,"New Customer","")</f>
        <v>New Customer</v>
      </c>
    </row>
    <row r="223" spans="1:14" hidden="1" x14ac:dyDescent="0.25">
      <c r="A223">
        <v>1006</v>
      </c>
      <c r="B223" s="12">
        <v>43477</v>
      </c>
      <c r="C223">
        <v>10</v>
      </c>
      <c r="D223">
        <v>1</v>
      </c>
      <c r="E223" t="s">
        <v>8</v>
      </c>
      <c r="F223">
        <v>18</v>
      </c>
      <c r="G223">
        <v>81</v>
      </c>
      <c r="H223">
        <v>141</v>
      </c>
      <c r="I223" s="13">
        <f>(Table1[[#This Row],[Unit Price]]*Table1[[#This Row],[Quantity]])+Table1[[#This Row],[Shipping Fee]]</f>
        <v>1599</v>
      </c>
      <c r="J223" t="str">
        <f>VLOOKUP(Table1[[#This Row],[Customer ID]],tblCustomers[],2,FALSE)</f>
        <v>Trip Advisor</v>
      </c>
      <c r="K223" t="str">
        <f>VLOOKUP(Table1[[#This Row],[Customer ID]],tblCustomers[],6,FALSE)</f>
        <v>East</v>
      </c>
      <c r="L223">
        <f>WEEKDAY(Table1[[#This Row],[Order Date]])</f>
        <v>7</v>
      </c>
      <c r="M223" s="14" t="str">
        <f>TEXT(Table1[[#This Row],[Order Date]],"dddd")</f>
        <v>Saturday</v>
      </c>
      <c r="N223" s="14" t="str">
        <f>IF(Table1[[#This Row],[Customer ID]]&gt;8,"New Customer","")</f>
        <v>New Customer</v>
      </c>
    </row>
    <row r="224" spans="1:14" hidden="1" x14ac:dyDescent="0.25">
      <c r="A224">
        <v>1013</v>
      </c>
      <c r="B224" s="12">
        <v>43493</v>
      </c>
      <c r="C224">
        <v>10</v>
      </c>
      <c r="D224">
        <v>6</v>
      </c>
      <c r="E224" t="s">
        <v>8</v>
      </c>
      <c r="F224">
        <v>46</v>
      </c>
      <c r="G224">
        <v>55</v>
      </c>
      <c r="H224">
        <v>253</v>
      </c>
      <c r="I224" s="13">
        <f>(Table1[[#This Row],[Unit Price]]*Table1[[#This Row],[Quantity]])+Table1[[#This Row],[Shipping Fee]]</f>
        <v>2783</v>
      </c>
      <c r="J224" t="str">
        <f>VLOOKUP(Table1[[#This Row],[Customer ID]],tblCustomers[],2,FALSE)</f>
        <v>Trip Advisor</v>
      </c>
      <c r="K224" t="str">
        <f>VLOOKUP(Table1[[#This Row],[Customer ID]],tblCustomers[],6,FALSE)</f>
        <v>East</v>
      </c>
      <c r="L224">
        <f>WEEKDAY(Table1[[#This Row],[Order Date]])</f>
        <v>2</v>
      </c>
      <c r="M224" s="14" t="str">
        <f>TEXT(Table1[[#This Row],[Order Date]],"dddd")</f>
        <v>Monday</v>
      </c>
      <c r="N224" s="14" t="str">
        <f>IF(Table1[[#This Row],[Customer ID]]&gt;8,"New Customer","")</f>
        <v>New Customer</v>
      </c>
    </row>
    <row r="225" spans="1:14" hidden="1" x14ac:dyDescent="0.25">
      <c r="A225">
        <v>1049</v>
      </c>
      <c r="B225" s="12">
        <v>43502</v>
      </c>
      <c r="C225">
        <v>10</v>
      </c>
      <c r="D225">
        <v>5</v>
      </c>
      <c r="E225" t="s">
        <v>9</v>
      </c>
      <c r="F225">
        <v>53</v>
      </c>
      <c r="G225">
        <v>16</v>
      </c>
      <c r="H225">
        <v>88</v>
      </c>
      <c r="I225" s="13">
        <f>(Table1[[#This Row],[Unit Price]]*Table1[[#This Row],[Quantity]])+Table1[[#This Row],[Shipping Fee]]</f>
        <v>936</v>
      </c>
      <c r="J225" t="str">
        <f>VLOOKUP(Table1[[#This Row],[Customer ID]],tblCustomers[],2,FALSE)</f>
        <v>Trip Advisor</v>
      </c>
      <c r="K225" t="str">
        <f>VLOOKUP(Table1[[#This Row],[Customer ID]],tblCustomers[],6,FALSE)</f>
        <v>East</v>
      </c>
      <c r="L225">
        <f>WEEKDAY(Table1[[#This Row],[Order Date]])</f>
        <v>4</v>
      </c>
      <c r="M225" s="14" t="str">
        <f>TEXT(Table1[[#This Row],[Order Date]],"dddd")</f>
        <v>Wednesday</v>
      </c>
      <c r="N225" s="14" t="str">
        <f>IF(Table1[[#This Row],[Customer ID]]&gt;8,"New Customer","")</f>
        <v>New Customer</v>
      </c>
    </row>
    <row r="226" spans="1:14" hidden="1" x14ac:dyDescent="0.25">
      <c r="A226">
        <v>1036</v>
      </c>
      <c r="B226" s="12">
        <v>43506</v>
      </c>
      <c r="C226">
        <v>10</v>
      </c>
      <c r="D226">
        <v>8</v>
      </c>
      <c r="E226" t="s">
        <v>9</v>
      </c>
      <c r="F226">
        <v>10</v>
      </c>
      <c r="G226">
        <v>47</v>
      </c>
      <c r="H226">
        <v>49</v>
      </c>
      <c r="I226" s="13">
        <f>(Table1[[#This Row],[Unit Price]]*Table1[[#This Row],[Quantity]])+Table1[[#This Row],[Shipping Fee]]</f>
        <v>519</v>
      </c>
      <c r="J226" t="str">
        <f>VLOOKUP(Table1[[#This Row],[Customer ID]],tblCustomers[],2,FALSE)</f>
        <v>Trip Advisor</v>
      </c>
      <c r="K226" t="str">
        <f>VLOOKUP(Table1[[#This Row],[Customer ID]],tblCustomers[],6,FALSE)</f>
        <v>East</v>
      </c>
      <c r="L226">
        <f>WEEKDAY(Table1[[#This Row],[Order Date]])</f>
        <v>1</v>
      </c>
      <c r="M226" s="14" t="str">
        <f>TEXT(Table1[[#This Row],[Order Date]],"dddd")</f>
        <v>Sunday</v>
      </c>
      <c r="N226" s="14" t="str">
        <f>IF(Table1[[#This Row],[Customer ID]]&gt;8,"New Customer","")</f>
        <v>New Customer</v>
      </c>
    </row>
    <row r="227" spans="1:14" hidden="1" x14ac:dyDescent="0.25">
      <c r="A227">
        <v>1057</v>
      </c>
      <c r="B227" s="12">
        <v>43549</v>
      </c>
      <c r="C227">
        <v>10</v>
      </c>
      <c r="D227">
        <v>7</v>
      </c>
      <c r="E227" t="s">
        <v>15</v>
      </c>
      <c r="F227">
        <v>10</v>
      </c>
      <c r="G227">
        <v>46</v>
      </c>
      <c r="H227">
        <v>46</v>
      </c>
      <c r="I227" s="13">
        <f>(Table1[[#This Row],[Unit Price]]*Table1[[#This Row],[Quantity]])+Table1[[#This Row],[Shipping Fee]]</f>
        <v>506</v>
      </c>
      <c r="J227" t="str">
        <f>VLOOKUP(Table1[[#This Row],[Customer ID]],tblCustomers[],2,FALSE)</f>
        <v>Trip Advisor</v>
      </c>
      <c r="K227" t="str">
        <f>VLOOKUP(Table1[[#This Row],[Customer ID]],tblCustomers[],6,FALSE)</f>
        <v>East</v>
      </c>
      <c r="L227">
        <f>WEEKDAY(Table1[[#This Row],[Order Date]])</f>
        <v>2</v>
      </c>
      <c r="M227" s="14" t="str">
        <f>TEXT(Table1[[#This Row],[Order Date]],"dddd")</f>
        <v>Monday</v>
      </c>
      <c r="N227" s="14" t="str">
        <f>IF(Table1[[#This Row],[Customer ID]]&gt;8,"New Customer","")</f>
        <v>New Customer</v>
      </c>
    </row>
    <row r="228" spans="1:14" hidden="1" x14ac:dyDescent="0.25">
      <c r="A228">
        <v>1090</v>
      </c>
      <c r="B228" s="12">
        <v>43563</v>
      </c>
      <c r="C228">
        <v>10</v>
      </c>
      <c r="D228">
        <v>3</v>
      </c>
      <c r="E228" t="s">
        <v>13</v>
      </c>
      <c r="F228">
        <v>12.75</v>
      </c>
      <c r="G228">
        <v>83</v>
      </c>
      <c r="H228">
        <v>103</v>
      </c>
      <c r="I228" s="13">
        <f>(Table1[[#This Row],[Unit Price]]*Table1[[#This Row],[Quantity]])+Table1[[#This Row],[Shipping Fee]]</f>
        <v>1161.25</v>
      </c>
      <c r="J228" t="str">
        <f>VLOOKUP(Table1[[#This Row],[Customer ID]],tblCustomers[],2,FALSE)</f>
        <v>Trip Advisor</v>
      </c>
      <c r="K228" t="str">
        <f>VLOOKUP(Table1[[#This Row],[Customer ID]],tblCustomers[],6,FALSE)</f>
        <v>East</v>
      </c>
      <c r="L228">
        <f>WEEKDAY(Table1[[#This Row],[Order Date]])</f>
        <v>2</v>
      </c>
      <c r="M228" s="14" t="str">
        <f>TEXT(Table1[[#This Row],[Order Date]],"dddd")</f>
        <v>Monday</v>
      </c>
      <c r="N228" s="14" t="str">
        <f>IF(Table1[[#This Row],[Customer ID]]&gt;8,"New Customer","")</f>
        <v>New Customer</v>
      </c>
    </row>
    <row r="229" spans="1:14" hidden="1" x14ac:dyDescent="0.25">
      <c r="A229">
        <v>1091</v>
      </c>
      <c r="B229" s="12">
        <v>43565</v>
      </c>
      <c r="C229">
        <v>10</v>
      </c>
      <c r="D229">
        <v>8</v>
      </c>
      <c r="E229" t="s">
        <v>8</v>
      </c>
      <c r="F229">
        <v>2.99</v>
      </c>
      <c r="G229">
        <v>88</v>
      </c>
      <c r="H229">
        <v>26</v>
      </c>
      <c r="I229" s="13">
        <f>(Table1[[#This Row],[Unit Price]]*Table1[[#This Row],[Quantity]])+Table1[[#This Row],[Shipping Fee]]</f>
        <v>289.12</v>
      </c>
      <c r="J229" t="str">
        <f>VLOOKUP(Table1[[#This Row],[Customer ID]],tblCustomers[],2,FALSE)</f>
        <v>Trip Advisor</v>
      </c>
      <c r="K229" t="str">
        <f>VLOOKUP(Table1[[#This Row],[Customer ID]],tblCustomers[],6,FALSE)</f>
        <v>East</v>
      </c>
      <c r="L229">
        <f>WEEKDAY(Table1[[#This Row],[Order Date]])</f>
        <v>4</v>
      </c>
      <c r="M229" s="14" t="str">
        <f>TEXT(Table1[[#This Row],[Order Date]],"dddd")</f>
        <v>Wednesday</v>
      </c>
      <c r="N229" s="14" t="str">
        <f>IF(Table1[[#This Row],[Customer ID]]&gt;8,"New Customer","")</f>
        <v>New Customer</v>
      </c>
    </row>
    <row r="230" spans="1:14" hidden="1" x14ac:dyDescent="0.25">
      <c r="A230">
        <v>1119</v>
      </c>
      <c r="B230" s="12">
        <v>43593</v>
      </c>
      <c r="C230">
        <v>10</v>
      </c>
      <c r="D230">
        <v>4</v>
      </c>
      <c r="E230" t="s">
        <v>12</v>
      </c>
      <c r="F230">
        <v>40</v>
      </c>
      <c r="G230">
        <v>73</v>
      </c>
      <c r="H230">
        <v>283</v>
      </c>
      <c r="I230" s="13">
        <f>(Table1[[#This Row],[Unit Price]]*Table1[[#This Row],[Quantity]])+Table1[[#This Row],[Shipping Fee]]</f>
        <v>3203</v>
      </c>
      <c r="J230" t="str">
        <f>VLOOKUP(Table1[[#This Row],[Customer ID]],tblCustomers[],2,FALSE)</f>
        <v>Trip Advisor</v>
      </c>
      <c r="K230" t="str">
        <f>VLOOKUP(Table1[[#This Row],[Customer ID]],tblCustomers[],6,FALSE)</f>
        <v>East</v>
      </c>
      <c r="L230">
        <f>WEEKDAY(Table1[[#This Row],[Order Date]])</f>
        <v>4</v>
      </c>
      <c r="M230" s="14" t="str">
        <f>TEXT(Table1[[#This Row],[Order Date]],"dddd")</f>
        <v>Wednesday</v>
      </c>
      <c r="N230" s="14" t="str">
        <f>IF(Table1[[#This Row],[Customer ID]]&gt;8,"New Customer","")</f>
        <v>New Customer</v>
      </c>
    </row>
    <row r="231" spans="1:14" hidden="1" x14ac:dyDescent="0.25">
      <c r="A231">
        <v>1104</v>
      </c>
      <c r="B231" s="12">
        <v>43595</v>
      </c>
      <c r="C231">
        <v>10</v>
      </c>
      <c r="D231">
        <v>8</v>
      </c>
      <c r="E231" t="s">
        <v>8</v>
      </c>
      <c r="F231">
        <v>2.99</v>
      </c>
      <c r="G231">
        <v>35</v>
      </c>
      <c r="H231">
        <v>10</v>
      </c>
      <c r="I231" s="13">
        <f>(Table1[[#This Row],[Unit Price]]*Table1[[#This Row],[Quantity]])+Table1[[#This Row],[Shipping Fee]]</f>
        <v>114.65</v>
      </c>
      <c r="J231" t="str">
        <f>VLOOKUP(Table1[[#This Row],[Customer ID]],tblCustomers[],2,FALSE)</f>
        <v>Trip Advisor</v>
      </c>
      <c r="K231" t="str">
        <f>VLOOKUP(Table1[[#This Row],[Customer ID]],tblCustomers[],6,FALSE)</f>
        <v>East</v>
      </c>
      <c r="L231">
        <f>WEEKDAY(Table1[[#This Row],[Order Date]])</f>
        <v>6</v>
      </c>
      <c r="M231" s="14" t="str">
        <f>TEXT(Table1[[#This Row],[Order Date]],"dddd")</f>
        <v>Friday</v>
      </c>
      <c r="N231" s="14" t="str">
        <f>IF(Table1[[#This Row],[Customer ID]]&gt;8,"New Customer","")</f>
        <v>New Customer</v>
      </c>
    </row>
    <row r="232" spans="1:14" hidden="1" x14ac:dyDescent="0.25">
      <c r="A232">
        <v>1121</v>
      </c>
      <c r="B232" s="12">
        <v>43610</v>
      </c>
      <c r="C232">
        <v>10</v>
      </c>
      <c r="D232">
        <v>7</v>
      </c>
      <c r="E232" t="s">
        <v>15</v>
      </c>
      <c r="F232">
        <v>10</v>
      </c>
      <c r="G232">
        <v>66</v>
      </c>
      <c r="H232">
        <v>69</v>
      </c>
      <c r="I232" s="13">
        <f>(Table1[[#This Row],[Unit Price]]*Table1[[#This Row],[Quantity]])+Table1[[#This Row],[Shipping Fee]]</f>
        <v>729</v>
      </c>
      <c r="J232" t="str">
        <f>VLOOKUP(Table1[[#This Row],[Customer ID]],tblCustomers[],2,FALSE)</f>
        <v>Trip Advisor</v>
      </c>
      <c r="K232" t="str">
        <f>VLOOKUP(Table1[[#This Row],[Customer ID]],tblCustomers[],6,FALSE)</f>
        <v>East</v>
      </c>
      <c r="L232">
        <f>WEEKDAY(Table1[[#This Row],[Order Date]])</f>
        <v>7</v>
      </c>
      <c r="M232" s="14" t="str">
        <f>TEXT(Table1[[#This Row],[Order Date]],"dddd")</f>
        <v>Saturday</v>
      </c>
      <c r="N232" s="14" t="str">
        <f>IF(Table1[[#This Row],[Customer ID]]&gt;8,"New Customer","")</f>
        <v>New Customer</v>
      </c>
    </row>
    <row r="233" spans="1:14" x14ac:dyDescent="0.25">
      <c r="A233">
        <v>1178</v>
      </c>
      <c r="B233" s="12">
        <v>43625</v>
      </c>
      <c r="C233">
        <v>10</v>
      </c>
      <c r="D233">
        <v>9</v>
      </c>
      <c r="E233" t="s">
        <v>10</v>
      </c>
      <c r="F233">
        <v>9.65</v>
      </c>
      <c r="G233">
        <v>76</v>
      </c>
      <c r="H233">
        <v>73</v>
      </c>
      <c r="I233" s="13">
        <f>(Table1[[#This Row],[Unit Price]]*Table1[[#This Row],[Quantity]])+Table1[[#This Row],[Shipping Fee]]</f>
        <v>806.4</v>
      </c>
      <c r="J233" t="str">
        <f>VLOOKUP(Table1[[#This Row],[Customer ID]],tblCustomers[],2,FALSE)</f>
        <v>Trip Advisor</v>
      </c>
      <c r="K233" t="str">
        <f>VLOOKUP(Table1[[#This Row],[Customer ID]],tblCustomers[],6,FALSE)</f>
        <v>East</v>
      </c>
      <c r="L233">
        <f>WEEKDAY(Table1[[#This Row],[Order Date]])</f>
        <v>1</v>
      </c>
      <c r="M233" s="14" t="str">
        <f>TEXT(Table1[[#This Row],[Order Date]],"dddd")</f>
        <v>Sunday</v>
      </c>
      <c r="N233" s="14" t="str">
        <f>IF(Table1[[#This Row],[Customer ID]]&gt;8,"New Customer","")</f>
        <v>New Customer</v>
      </c>
    </row>
    <row r="234" spans="1:14" x14ac:dyDescent="0.25">
      <c r="A234">
        <v>1172</v>
      </c>
      <c r="B234" s="12">
        <v>43626</v>
      </c>
      <c r="C234">
        <v>10</v>
      </c>
      <c r="D234">
        <v>7</v>
      </c>
      <c r="E234" t="s">
        <v>9</v>
      </c>
      <c r="F234">
        <v>10</v>
      </c>
      <c r="G234">
        <v>74</v>
      </c>
      <c r="H234">
        <v>72</v>
      </c>
      <c r="I234" s="13">
        <f>(Table1[[#This Row],[Unit Price]]*Table1[[#This Row],[Quantity]])+Table1[[#This Row],[Shipping Fee]]</f>
        <v>812</v>
      </c>
      <c r="J234" t="str">
        <f>VLOOKUP(Table1[[#This Row],[Customer ID]],tblCustomers[],2,FALSE)</f>
        <v>Trip Advisor</v>
      </c>
      <c r="K234" t="str">
        <f>VLOOKUP(Table1[[#This Row],[Customer ID]],tblCustomers[],6,FALSE)</f>
        <v>East</v>
      </c>
      <c r="L234">
        <f>WEEKDAY(Table1[[#This Row],[Order Date]])</f>
        <v>2</v>
      </c>
      <c r="M234" s="14" t="str">
        <f>TEXT(Table1[[#This Row],[Order Date]],"dddd")</f>
        <v>Monday</v>
      </c>
      <c r="N234" s="14" t="str">
        <f>IF(Table1[[#This Row],[Customer ID]]&gt;8,"New Customer","")</f>
        <v>New Customer</v>
      </c>
    </row>
    <row r="235" spans="1:14" hidden="1" x14ac:dyDescent="0.25">
      <c r="A235">
        <v>1195</v>
      </c>
      <c r="B235" s="12">
        <v>43654</v>
      </c>
      <c r="C235">
        <v>10</v>
      </c>
      <c r="D235">
        <v>3</v>
      </c>
      <c r="E235" t="s">
        <v>15</v>
      </c>
      <c r="F235">
        <v>9.1999999999999993</v>
      </c>
      <c r="G235">
        <v>36</v>
      </c>
      <c r="H235">
        <v>34</v>
      </c>
      <c r="I235" s="13">
        <f>(Table1[[#This Row],[Unit Price]]*Table1[[#This Row],[Quantity]])+Table1[[#This Row],[Shipping Fee]]</f>
        <v>365.2</v>
      </c>
      <c r="J235" t="str">
        <f>VLOOKUP(Table1[[#This Row],[Customer ID]],tblCustomers[],2,FALSE)</f>
        <v>Trip Advisor</v>
      </c>
      <c r="K235" t="str">
        <f>VLOOKUP(Table1[[#This Row],[Customer ID]],tblCustomers[],6,FALSE)</f>
        <v>East</v>
      </c>
      <c r="L235">
        <f>WEEKDAY(Table1[[#This Row],[Order Date]])</f>
        <v>2</v>
      </c>
      <c r="M235" s="14" t="str">
        <f>TEXT(Table1[[#This Row],[Order Date]],"dddd")</f>
        <v>Monday</v>
      </c>
      <c r="N235" s="14" t="str">
        <f>IF(Table1[[#This Row],[Customer ID]]&gt;8,"New Customer","")</f>
        <v>New Customer</v>
      </c>
    </row>
    <row r="236" spans="1:14" hidden="1" x14ac:dyDescent="0.25">
      <c r="A236">
        <v>1194</v>
      </c>
      <c r="B236" s="12">
        <v>43654</v>
      </c>
      <c r="C236">
        <v>10</v>
      </c>
      <c r="D236">
        <v>4</v>
      </c>
      <c r="E236" t="s">
        <v>12</v>
      </c>
      <c r="F236">
        <v>40</v>
      </c>
      <c r="G236">
        <v>91</v>
      </c>
      <c r="H236">
        <v>360</v>
      </c>
      <c r="I236" s="13">
        <f>(Table1[[#This Row],[Unit Price]]*Table1[[#This Row],[Quantity]])+Table1[[#This Row],[Shipping Fee]]</f>
        <v>4000</v>
      </c>
      <c r="J236" t="str">
        <f>VLOOKUP(Table1[[#This Row],[Customer ID]],tblCustomers[],2,FALSE)</f>
        <v>Trip Advisor</v>
      </c>
      <c r="K236" t="str">
        <f>VLOOKUP(Table1[[#This Row],[Customer ID]],tblCustomers[],6,FALSE)</f>
        <v>East</v>
      </c>
      <c r="L236">
        <f>WEEKDAY(Table1[[#This Row],[Order Date]])</f>
        <v>2</v>
      </c>
      <c r="M236" s="14" t="str">
        <f>TEXT(Table1[[#This Row],[Order Date]],"dddd")</f>
        <v>Monday</v>
      </c>
      <c r="N236" s="14" t="str">
        <f>IF(Table1[[#This Row],[Customer ID]]&gt;8,"New Customer","")</f>
        <v>New Customer</v>
      </c>
    </row>
    <row r="237" spans="1:14" hidden="1" x14ac:dyDescent="0.25">
      <c r="A237">
        <v>1220</v>
      </c>
      <c r="B237" s="12">
        <v>43655</v>
      </c>
      <c r="C237">
        <v>10</v>
      </c>
      <c r="D237">
        <v>9</v>
      </c>
      <c r="E237" t="s">
        <v>10</v>
      </c>
      <c r="F237">
        <v>9.65</v>
      </c>
      <c r="G237">
        <v>90</v>
      </c>
      <c r="H237">
        <v>83</v>
      </c>
      <c r="I237" s="13">
        <f>(Table1[[#This Row],[Unit Price]]*Table1[[#This Row],[Quantity]])+Table1[[#This Row],[Shipping Fee]]</f>
        <v>951.5</v>
      </c>
      <c r="J237" t="str">
        <f>VLOOKUP(Table1[[#This Row],[Customer ID]],tblCustomers[],2,FALSE)</f>
        <v>Trip Advisor</v>
      </c>
      <c r="K237" t="str">
        <f>VLOOKUP(Table1[[#This Row],[Customer ID]],tblCustomers[],6,FALSE)</f>
        <v>East</v>
      </c>
      <c r="L237">
        <f>WEEKDAY(Table1[[#This Row],[Order Date]])</f>
        <v>3</v>
      </c>
      <c r="M237" s="14" t="str">
        <f>TEXT(Table1[[#This Row],[Order Date]],"dddd")</f>
        <v>Tuesday</v>
      </c>
      <c r="N237" s="14" t="str">
        <f>IF(Table1[[#This Row],[Customer ID]]&gt;8,"New Customer","")</f>
        <v>New Customer</v>
      </c>
    </row>
    <row r="238" spans="1:14" hidden="1" x14ac:dyDescent="0.25">
      <c r="A238">
        <v>1199</v>
      </c>
      <c r="B238" s="12">
        <v>43672</v>
      </c>
      <c r="C238">
        <v>10</v>
      </c>
      <c r="D238">
        <v>6</v>
      </c>
      <c r="E238" t="s">
        <v>17</v>
      </c>
      <c r="F238">
        <v>18.399999999999999</v>
      </c>
      <c r="G238">
        <v>12</v>
      </c>
      <c r="H238">
        <v>22</v>
      </c>
      <c r="I238" s="13">
        <f>(Table1[[#This Row],[Unit Price]]*Table1[[#This Row],[Quantity]])+Table1[[#This Row],[Shipping Fee]]</f>
        <v>242.79999999999998</v>
      </c>
      <c r="J238" t="str">
        <f>VLOOKUP(Table1[[#This Row],[Customer ID]],tblCustomers[],2,FALSE)</f>
        <v>Trip Advisor</v>
      </c>
      <c r="K238" t="str">
        <f>VLOOKUP(Table1[[#This Row],[Customer ID]],tblCustomers[],6,FALSE)</f>
        <v>East</v>
      </c>
      <c r="L238">
        <f>WEEKDAY(Table1[[#This Row],[Order Date]])</f>
        <v>6</v>
      </c>
      <c r="M238" s="14" t="str">
        <f>TEXT(Table1[[#This Row],[Order Date]],"dddd")</f>
        <v>Friday</v>
      </c>
      <c r="N238" s="14" t="str">
        <f>IF(Table1[[#This Row],[Customer ID]]&gt;8,"New Customer","")</f>
        <v>New Customer</v>
      </c>
    </row>
    <row r="239" spans="1:14" hidden="1" x14ac:dyDescent="0.25">
      <c r="A239">
        <v>1223</v>
      </c>
      <c r="B239" s="12">
        <v>43685</v>
      </c>
      <c r="C239">
        <v>10</v>
      </c>
      <c r="D239">
        <v>3</v>
      </c>
      <c r="E239" t="s">
        <v>13</v>
      </c>
      <c r="F239">
        <v>12.75</v>
      </c>
      <c r="G239">
        <v>57</v>
      </c>
      <c r="H239">
        <v>70</v>
      </c>
      <c r="I239" s="13">
        <f>(Table1[[#This Row],[Unit Price]]*Table1[[#This Row],[Quantity]])+Table1[[#This Row],[Shipping Fee]]</f>
        <v>796.75</v>
      </c>
      <c r="J239" t="str">
        <f>VLOOKUP(Table1[[#This Row],[Customer ID]],tblCustomers[],2,FALSE)</f>
        <v>Trip Advisor</v>
      </c>
      <c r="K239" t="str">
        <f>VLOOKUP(Table1[[#This Row],[Customer ID]],tblCustomers[],6,FALSE)</f>
        <v>East</v>
      </c>
      <c r="L239">
        <f>WEEKDAY(Table1[[#This Row],[Order Date]])</f>
        <v>5</v>
      </c>
      <c r="M239" s="14" t="str">
        <f>TEXT(Table1[[#This Row],[Order Date]],"dddd")</f>
        <v>Thursday</v>
      </c>
      <c r="N239" s="14" t="str">
        <f>IF(Table1[[#This Row],[Customer ID]]&gt;8,"New Customer","")</f>
        <v>New Customer</v>
      </c>
    </row>
    <row r="240" spans="1:14" hidden="1" x14ac:dyDescent="0.25">
      <c r="A240">
        <v>1222</v>
      </c>
      <c r="B240" s="12">
        <v>43705</v>
      </c>
      <c r="C240">
        <v>10</v>
      </c>
      <c r="D240">
        <v>6</v>
      </c>
      <c r="E240" t="s">
        <v>8</v>
      </c>
      <c r="F240">
        <v>46</v>
      </c>
      <c r="G240">
        <v>28</v>
      </c>
      <c r="H240">
        <v>134</v>
      </c>
      <c r="I240" s="13">
        <f>(Table1[[#This Row],[Unit Price]]*Table1[[#This Row],[Quantity]])+Table1[[#This Row],[Shipping Fee]]</f>
        <v>1422</v>
      </c>
      <c r="J240" t="str">
        <f>VLOOKUP(Table1[[#This Row],[Customer ID]],tblCustomers[],2,FALSE)</f>
        <v>Trip Advisor</v>
      </c>
      <c r="K240" t="str">
        <f>VLOOKUP(Table1[[#This Row],[Customer ID]],tblCustomers[],6,FALSE)</f>
        <v>East</v>
      </c>
      <c r="L240">
        <f>WEEKDAY(Table1[[#This Row],[Order Date]])</f>
        <v>4</v>
      </c>
      <c r="M240" s="14" t="str">
        <f>TEXT(Table1[[#This Row],[Order Date]],"dddd")</f>
        <v>Wednesday</v>
      </c>
      <c r="N240" s="14" t="str">
        <f>IF(Table1[[#This Row],[Customer ID]]&gt;8,"New Customer","")</f>
        <v>New Customer</v>
      </c>
    </row>
    <row r="241" spans="1:14" hidden="1" x14ac:dyDescent="0.25">
      <c r="A241">
        <v>1277</v>
      </c>
      <c r="B241" s="12">
        <v>43711</v>
      </c>
      <c r="C241">
        <v>10</v>
      </c>
      <c r="D241">
        <v>1</v>
      </c>
      <c r="E241" t="s">
        <v>12</v>
      </c>
      <c r="F241">
        <v>40</v>
      </c>
      <c r="G241">
        <v>88</v>
      </c>
      <c r="H241">
        <v>366</v>
      </c>
      <c r="I241" s="13">
        <f>(Table1[[#This Row],[Unit Price]]*Table1[[#This Row],[Quantity]])+Table1[[#This Row],[Shipping Fee]]</f>
        <v>3886</v>
      </c>
      <c r="J241" t="str">
        <f>VLOOKUP(Table1[[#This Row],[Customer ID]],tblCustomers[],2,FALSE)</f>
        <v>Trip Advisor</v>
      </c>
      <c r="K241" t="str">
        <f>VLOOKUP(Table1[[#This Row],[Customer ID]],tblCustomers[],6,FALSE)</f>
        <v>East</v>
      </c>
      <c r="L241">
        <f>WEEKDAY(Table1[[#This Row],[Order Date]])</f>
        <v>3</v>
      </c>
      <c r="M241" s="14" t="str">
        <f>TEXT(Table1[[#This Row],[Order Date]],"dddd")</f>
        <v>Tuesday</v>
      </c>
      <c r="N241" s="14" t="str">
        <f>IF(Table1[[#This Row],[Customer ID]]&gt;8,"New Customer","")</f>
        <v>New Customer</v>
      </c>
    </row>
    <row r="242" spans="1:14" hidden="1" x14ac:dyDescent="0.25">
      <c r="A242">
        <v>1266</v>
      </c>
      <c r="B242" s="12">
        <v>43734</v>
      </c>
      <c r="C242">
        <v>10</v>
      </c>
      <c r="D242">
        <v>6</v>
      </c>
      <c r="E242" t="s">
        <v>17</v>
      </c>
      <c r="F242">
        <v>18.399999999999999</v>
      </c>
      <c r="G242">
        <v>71</v>
      </c>
      <c r="H242">
        <v>135</v>
      </c>
      <c r="I242" s="13">
        <f>(Table1[[#This Row],[Unit Price]]*Table1[[#This Row],[Quantity]])+Table1[[#This Row],[Shipping Fee]]</f>
        <v>1441.3999999999999</v>
      </c>
      <c r="J242" t="str">
        <f>VLOOKUP(Table1[[#This Row],[Customer ID]],tblCustomers[],2,FALSE)</f>
        <v>Trip Advisor</v>
      </c>
      <c r="K242" t="str">
        <f>VLOOKUP(Table1[[#This Row],[Customer ID]],tblCustomers[],6,FALSE)</f>
        <v>East</v>
      </c>
      <c r="L242">
        <f>WEEKDAY(Table1[[#This Row],[Order Date]])</f>
        <v>5</v>
      </c>
      <c r="M242" s="14" t="str">
        <f>TEXT(Table1[[#This Row],[Order Date]],"dddd")</f>
        <v>Thursday</v>
      </c>
      <c r="N242" s="14" t="str">
        <f>IF(Table1[[#This Row],[Customer ID]]&gt;8,"New Customer","")</f>
        <v>New Customer</v>
      </c>
    </row>
    <row r="243" spans="1:14" hidden="1" x14ac:dyDescent="0.25">
      <c r="A243">
        <v>1316</v>
      </c>
      <c r="B243" s="12">
        <v>43741</v>
      </c>
      <c r="C243">
        <v>10</v>
      </c>
      <c r="D243">
        <v>1</v>
      </c>
      <c r="E243" t="s">
        <v>12</v>
      </c>
      <c r="F243">
        <v>40</v>
      </c>
      <c r="G243">
        <v>91</v>
      </c>
      <c r="H243">
        <v>364</v>
      </c>
      <c r="I243" s="13">
        <f>(Table1[[#This Row],[Unit Price]]*Table1[[#This Row],[Quantity]])+Table1[[#This Row],[Shipping Fee]]</f>
        <v>4004</v>
      </c>
      <c r="J243" t="str">
        <f>VLOOKUP(Table1[[#This Row],[Customer ID]],tblCustomers[],2,FALSE)</f>
        <v>Trip Advisor</v>
      </c>
      <c r="K243" t="str">
        <f>VLOOKUP(Table1[[#This Row],[Customer ID]],tblCustomers[],6,FALSE)</f>
        <v>East</v>
      </c>
      <c r="L243">
        <f>WEEKDAY(Table1[[#This Row],[Order Date]])</f>
        <v>5</v>
      </c>
      <c r="M243" s="14" t="str">
        <f>TEXT(Table1[[#This Row],[Order Date]],"dddd")</f>
        <v>Thursday</v>
      </c>
      <c r="N243" s="14" t="str">
        <f>IF(Table1[[#This Row],[Customer ID]]&gt;8,"New Customer","")</f>
        <v>New Customer</v>
      </c>
    </row>
    <row r="244" spans="1:14" hidden="1" x14ac:dyDescent="0.25">
      <c r="A244">
        <v>1320</v>
      </c>
      <c r="B244" s="12">
        <v>43748</v>
      </c>
      <c r="C244">
        <v>10</v>
      </c>
      <c r="D244">
        <v>7</v>
      </c>
      <c r="E244" t="s">
        <v>9</v>
      </c>
      <c r="F244">
        <v>10</v>
      </c>
      <c r="G244">
        <v>12</v>
      </c>
      <c r="H244">
        <v>12</v>
      </c>
      <c r="I244" s="13">
        <f>(Table1[[#This Row],[Unit Price]]*Table1[[#This Row],[Quantity]])+Table1[[#This Row],[Shipping Fee]]</f>
        <v>132</v>
      </c>
      <c r="J244" t="str">
        <f>VLOOKUP(Table1[[#This Row],[Customer ID]],tblCustomers[],2,FALSE)</f>
        <v>Trip Advisor</v>
      </c>
      <c r="K244" t="str">
        <f>VLOOKUP(Table1[[#This Row],[Customer ID]],tblCustomers[],6,FALSE)</f>
        <v>East</v>
      </c>
      <c r="L244">
        <f>WEEKDAY(Table1[[#This Row],[Order Date]])</f>
        <v>5</v>
      </c>
      <c r="M244" s="14" t="str">
        <f>TEXT(Table1[[#This Row],[Order Date]],"dddd")</f>
        <v>Thursday</v>
      </c>
      <c r="N244" s="14" t="str">
        <f>IF(Table1[[#This Row],[Customer ID]]&gt;8,"New Customer","")</f>
        <v>New Customer</v>
      </c>
    </row>
    <row r="245" spans="1:14" hidden="1" x14ac:dyDescent="0.25">
      <c r="A245">
        <v>1302</v>
      </c>
      <c r="B245" s="12">
        <v>43763</v>
      </c>
      <c r="C245">
        <v>10</v>
      </c>
      <c r="D245">
        <v>8</v>
      </c>
      <c r="E245" t="s">
        <v>15</v>
      </c>
      <c r="F245">
        <v>10</v>
      </c>
      <c r="G245">
        <v>90</v>
      </c>
      <c r="H245">
        <v>87</v>
      </c>
      <c r="I245" s="13">
        <f>(Table1[[#This Row],[Unit Price]]*Table1[[#This Row],[Quantity]])+Table1[[#This Row],[Shipping Fee]]</f>
        <v>987</v>
      </c>
      <c r="J245" t="str">
        <f>VLOOKUP(Table1[[#This Row],[Customer ID]],tblCustomers[],2,FALSE)</f>
        <v>Trip Advisor</v>
      </c>
      <c r="K245" t="str">
        <f>VLOOKUP(Table1[[#This Row],[Customer ID]],tblCustomers[],6,FALSE)</f>
        <v>East</v>
      </c>
      <c r="L245">
        <f>WEEKDAY(Table1[[#This Row],[Order Date]])</f>
        <v>6</v>
      </c>
      <c r="M245" s="14" t="str">
        <f>TEXT(Table1[[#This Row],[Order Date]],"dddd")</f>
        <v>Friday</v>
      </c>
      <c r="N245" s="14" t="str">
        <f>IF(Table1[[#This Row],[Customer ID]]&gt;8,"New Customer","")</f>
        <v>New Customer</v>
      </c>
    </row>
    <row r="246" spans="1:14" hidden="1" x14ac:dyDescent="0.25">
      <c r="A246">
        <v>1296</v>
      </c>
      <c r="B246" s="12">
        <v>43766</v>
      </c>
      <c r="C246">
        <v>10</v>
      </c>
      <c r="D246">
        <v>6</v>
      </c>
      <c r="E246" t="s">
        <v>17</v>
      </c>
      <c r="F246">
        <v>18.399999999999999</v>
      </c>
      <c r="G246">
        <v>24</v>
      </c>
      <c r="H246">
        <v>43</v>
      </c>
      <c r="I246" s="13">
        <f>(Table1[[#This Row],[Unit Price]]*Table1[[#This Row],[Quantity]])+Table1[[#This Row],[Shipping Fee]]</f>
        <v>484.59999999999997</v>
      </c>
      <c r="J246" t="str">
        <f>VLOOKUP(Table1[[#This Row],[Customer ID]],tblCustomers[],2,FALSE)</f>
        <v>Trip Advisor</v>
      </c>
      <c r="K246" t="str">
        <f>VLOOKUP(Table1[[#This Row],[Customer ID]],tblCustomers[],6,FALSE)</f>
        <v>East</v>
      </c>
      <c r="L246">
        <f>WEEKDAY(Table1[[#This Row],[Order Date]])</f>
        <v>2</v>
      </c>
      <c r="M246" s="14" t="str">
        <f>TEXT(Table1[[#This Row],[Order Date]],"dddd")</f>
        <v>Monday</v>
      </c>
      <c r="N246" s="14" t="str">
        <f>IF(Table1[[#This Row],[Customer ID]]&gt;8,"New Customer","")</f>
        <v>New Customer</v>
      </c>
    </row>
    <row r="247" spans="1:14" hidden="1" x14ac:dyDescent="0.25">
      <c r="A247">
        <v>1366</v>
      </c>
      <c r="B247" s="12">
        <v>43797</v>
      </c>
      <c r="C247">
        <v>10</v>
      </c>
      <c r="D247">
        <v>6</v>
      </c>
      <c r="E247" t="s">
        <v>8</v>
      </c>
      <c r="F247">
        <v>46</v>
      </c>
      <c r="G247">
        <v>57</v>
      </c>
      <c r="H247">
        <v>273</v>
      </c>
      <c r="I247" s="13">
        <f>(Table1[[#This Row],[Unit Price]]*Table1[[#This Row],[Quantity]])+Table1[[#This Row],[Shipping Fee]]</f>
        <v>2895</v>
      </c>
      <c r="J247" t="str">
        <f>VLOOKUP(Table1[[#This Row],[Customer ID]],tblCustomers[],2,FALSE)</f>
        <v>Trip Advisor</v>
      </c>
      <c r="K247" t="str">
        <f>VLOOKUP(Table1[[#This Row],[Customer ID]],tblCustomers[],6,FALSE)</f>
        <v>East</v>
      </c>
      <c r="L247">
        <f>WEEKDAY(Table1[[#This Row],[Order Date]])</f>
        <v>5</v>
      </c>
      <c r="M247" s="14" t="str">
        <f>TEXT(Table1[[#This Row],[Order Date]],"dddd")</f>
        <v>Thursday</v>
      </c>
      <c r="N247" s="14" t="str">
        <f>IF(Table1[[#This Row],[Customer ID]]&gt;8,"New Customer","")</f>
        <v>New Customer</v>
      </c>
    </row>
    <row r="248" spans="1:14" hidden="1" x14ac:dyDescent="0.25">
      <c r="A248">
        <v>1412</v>
      </c>
      <c r="B248" s="12">
        <v>43802</v>
      </c>
      <c r="C248">
        <v>10</v>
      </c>
      <c r="D248">
        <v>1</v>
      </c>
      <c r="E248" t="s">
        <v>11</v>
      </c>
      <c r="F248">
        <v>10</v>
      </c>
      <c r="G248">
        <v>89</v>
      </c>
      <c r="H248">
        <v>87</v>
      </c>
      <c r="I248" s="13">
        <f>(Table1[[#This Row],[Unit Price]]*Table1[[#This Row],[Quantity]])+Table1[[#This Row],[Shipping Fee]]</f>
        <v>977</v>
      </c>
      <c r="J248" t="str">
        <f>VLOOKUP(Table1[[#This Row],[Customer ID]],tblCustomers[],2,FALSE)</f>
        <v>Trip Advisor</v>
      </c>
      <c r="K248" t="str">
        <f>VLOOKUP(Table1[[#This Row],[Customer ID]],tblCustomers[],6,FALSE)</f>
        <v>East</v>
      </c>
      <c r="L248">
        <f>WEEKDAY(Table1[[#This Row],[Order Date]])</f>
        <v>3</v>
      </c>
      <c r="M248" s="14" t="str">
        <f>TEXT(Table1[[#This Row],[Order Date]],"dddd")</f>
        <v>Tuesday</v>
      </c>
      <c r="N248" s="14" t="str">
        <f>IF(Table1[[#This Row],[Customer ID]]&gt;8,"New Customer","")</f>
        <v>New Customer</v>
      </c>
    </row>
    <row r="249" spans="1:14" hidden="1" x14ac:dyDescent="0.25">
      <c r="A249">
        <v>1375</v>
      </c>
      <c r="B249" s="12">
        <v>43807</v>
      </c>
      <c r="C249">
        <v>10</v>
      </c>
      <c r="D249">
        <v>3</v>
      </c>
      <c r="E249" t="s">
        <v>15</v>
      </c>
      <c r="F249">
        <v>9.1999999999999993</v>
      </c>
      <c r="G249">
        <v>76</v>
      </c>
      <c r="H249">
        <v>67</v>
      </c>
      <c r="I249" s="13">
        <f>(Table1[[#This Row],[Unit Price]]*Table1[[#This Row],[Quantity]])+Table1[[#This Row],[Shipping Fee]]</f>
        <v>766.19999999999993</v>
      </c>
      <c r="J249" t="str">
        <f>VLOOKUP(Table1[[#This Row],[Customer ID]],tblCustomers[],2,FALSE)</f>
        <v>Trip Advisor</v>
      </c>
      <c r="K249" t="str">
        <f>VLOOKUP(Table1[[#This Row],[Customer ID]],tblCustomers[],6,FALSE)</f>
        <v>East</v>
      </c>
      <c r="L249">
        <f>WEEKDAY(Table1[[#This Row],[Order Date]])</f>
        <v>1</v>
      </c>
      <c r="M249" s="14" t="str">
        <f>TEXT(Table1[[#This Row],[Order Date]],"dddd")</f>
        <v>Sunday</v>
      </c>
      <c r="N249" s="14" t="str">
        <f>IF(Table1[[#This Row],[Customer ID]]&gt;8,"New Customer","")</f>
        <v>New Customer</v>
      </c>
    </row>
    <row r="250" spans="1:14" hidden="1" x14ac:dyDescent="0.25">
      <c r="A250">
        <v>1403</v>
      </c>
      <c r="B250" s="12">
        <v>43828</v>
      </c>
      <c r="C250">
        <v>10</v>
      </c>
      <c r="D250">
        <v>2</v>
      </c>
      <c r="E250" t="s">
        <v>8</v>
      </c>
      <c r="F250">
        <v>14</v>
      </c>
      <c r="G250">
        <v>96</v>
      </c>
      <c r="H250">
        <v>141</v>
      </c>
      <c r="I250" s="13">
        <f>(Table1[[#This Row],[Unit Price]]*Table1[[#This Row],[Quantity]])+Table1[[#This Row],[Shipping Fee]]</f>
        <v>1485</v>
      </c>
      <c r="J250" t="str">
        <f>VLOOKUP(Table1[[#This Row],[Customer ID]],tblCustomers[],2,FALSE)</f>
        <v>Trip Advisor</v>
      </c>
      <c r="K250" t="str">
        <f>VLOOKUP(Table1[[#This Row],[Customer ID]],tblCustomers[],6,FALSE)</f>
        <v>East</v>
      </c>
      <c r="L250">
        <f>WEEKDAY(Table1[[#This Row],[Order Date]])</f>
        <v>1</v>
      </c>
      <c r="M250" s="14" t="str">
        <f>TEXT(Table1[[#This Row],[Order Date]],"dddd")</f>
        <v>Sunday</v>
      </c>
      <c r="N250" s="14" t="str">
        <f>IF(Table1[[#This Row],[Customer ID]]&gt;8,"New Customer","")</f>
        <v>New Customer</v>
      </c>
    </row>
    <row r="251" spans="1:14" hidden="1" x14ac:dyDescent="0.25">
      <c r="A251">
        <v>1029</v>
      </c>
      <c r="B251" s="12">
        <v>43471</v>
      </c>
      <c r="C251">
        <v>11</v>
      </c>
      <c r="D251">
        <v>5</v>
      </c>
      <c r="E251" t="s">
        <v>8</v>
      </c>
      <c r="F251">
        <v>14</v>
      </c>
      <c r="G251">
        <v>71</v>
      </c>
      <c r="H251">
        <v>95</v>
      </c>
      <c r="I251" s="13">
        <f>(Table1[[#This Row],[Unit Price]]*Table1[[#This Row],[Quantity]])+Table1[[#This Row],[Shipping Fee]]</f>
        <v>1089</v>
      </c>
      <c r="J251" t="str">
        <f>VLOOKUP(Table1[[#This Row],[Customer ID]],tblCustomers[],2,FALSE)</f>
        <v>Xing</v>
      </c>
      <c r="K251" t="str">
        <f>VLOOKUP(Table1[[#This Row],[Customer ID]],tblCustomers[],6,FALSE)</f>
        <v>North</v>
      </c>
      <c r="L251">
        <f>WEEKDAY(Table1[[#This Row],[Order Date]])</f>
        <v>1</v>
      </c>
      <c r="M251" s="14" t="str">
        <f>TEXT(Table1[[#This Row],[Order Date]],"dddd")</f>
        <v>Sunday</v>
      </c>
      <c r="N251" s="14" t="str">
        <f>IF(Table1[[#This Row],[Customer ID]]&gt;8,"New Customer","")</f>
        <v>New Customer</v>
      </c>
    </row>
    <row r="252" spans="1:14" hidden="1" x14ac:dyDescent="0.25">
      <c r="A252">
        <v>1008</v>
      </c>
      <c r="B252" s="12">
        <v>43473</v>
      </c>
      <c r="C252">
        <v>11</v>
      </c>
      <c r="D252">
        <v>3</v>
      </c>
      <c r="E252" t="s">
        <v>15</v>
      </c>
      <c r="F252">
        <v>9.1999999999999993</v>
      </c>
      <c r="G252">
        <v>38</v>
      </c>
      <c r="H252">
        <v>36</v>
      </c>
      <c r="I252" s="13">
        <f>(Table1[[#This Row],[Unit Price]]*Table1[[#This Row],[Quantity]])+Table1[[#This Row],[Shipping Fee]]</f>
        <v>385.59999999999997</v>
      </c>
      <c r="J252" t="str">
        <f>VLOOKUP(Table1[[#This Row],[Customer ID]],tblCustomers[],2,FALSE)</f>
        <v>Xing</v>
      </c>
      <c r="K252" t="str">
        <f>VLOOKUP(Table1[[#This Row],[Customer ID]],tblCustomers[],6,FALSE)</f>
        <v>North</v>
      </c>
      <c r="L252">
        <f>WEEKDAY(Table1[[#This Row],[Order Date]])</f>
        <v>3</v>
      </c>
      <c r="M252" s="14" t="str">
        <f>TEXT(Table1[[#This Row],[Order Date]],"dddd")</f>
        <v>Tuesday</v>
      </c>
      <c r="N252" s="14" t="str">
        <f>IF(Table1[[#This Row],[Customer ID]]&gt;8,"New Customer","")</f>
        <v>New Customer</v>
      </c>
    </row>
    <row r="253" spans="1:14" hidden="1" x14ac:dyDescent="0.25">
      <c r="A253">
        <v>1008</v>
      </c>
      <c r="B253" s="12">
        <v>43473</v>
      </c>
      <c r="C253">
        <v>11</v>
      </c>
      <c r="D253">
        <v>4</v>
      </c>
      <c r="E253" t="s">
        <v>15</v>
      </c>
      <c r="F253">
        <v>9.1999999999999993</v>
      </c>
      <c r="G253">
        <v>38</v>
      </c>
      <c r="H253">
        <v>36</v>
      </c>
      <c r="I253" s="13">
        <f>(Table1[[#This Row],[Unit Price]]*Table1[[#This Row],[Quantity]])+Table1[[#This Row],[Shipping Fee]]</f>
        <v>385.59999999999997</v>
      </c>
      <c r="J253" t="str">
        <f>VLOOKUP(Table1[[#This Row],[Customer ID]],tblCustomers[],2,FALSE)</f>
        <v>Xing</v>
      </c>
      <c r="K253" t="str">
        <f>VLOOKUP(Table1[[#This Row],[Customer ID]],tblCustomers[],6,FALSE)</f>
        <v>North</v>
      </c>
      <c r="L253">
        <f>WEEKDAY(Table1[[#This Row],[Order Date]])</f>
        <v>3</v>
      </c>
      <c r="M253" s="14" t="str">
        <f>TEXT(Table1[[#This Row],[Order Date]],"dddd")</f>
        <v>Tuesday</v>
      </c>
      <c r="N253" s="14" t="str">
        <f>IF(Table1[[#This Row],[Customer ID]]&gt;8,"New Customer","")</f>
        <v>New Customer</v>
      </c>
    </row>
    <row r="254" spans="1:14" hidden="1" x14ac:dyDescent="0.25">
      <c r="A254">
        <v>1030</v>
      </c>
      <c r="B254" s="12">
        <v>43504</v>
      </c>
      <c r="C254">
        <v>11</v>
      </c>
      <c r="D254">
        <v>3</v>
      </c>
      <c r="E254" t="s">
        <v>12</v>
      </c>
      <c r="F254">
        <v>40</v>
      </c>
      <c r="G254">
        <v>32</v>
      </c>
      <c r="H254">
        <v>129</v>
      </c>
      <c r="I254" s="13">
        <f>(Table1[[#This Row],[Unit Price]]*Table1[[#This Row],[Quantity]])+Table1[[#This Row],[Shipping Fee]]</f>
        <v>1409</v>
      </c>
      <c r="J254" t="str">
        <f>VLOOKUP(Table1[[#This Row],[Customer ID]],tblCustomers[],2,FALSE)</f>
        <v>Xing</v>
      </c>
      <c r="K254" t="str">
        <f>VLOOKUP(Table1[[#This Row],[Customer ID]],tblCustomers[],6,FALSE)</f>
        <v>North</v>
      </c>
      <c r="L254">
        <f>WEEKDAY(Table1[[#This Row],[Order Date]])</f>
        <v>6</v>
      </c>
      <c r="M254" s="14" t="str">
        <f>TEXT(Table1[[#This Row],[Order Date]],"dddd")</f>
        <v>Friday</v>
      </c>
      <c r="N254" s="14" t="str">
        <f>IF(Table1[[#This Row],[Customer ID]]&gt;8,"New Customer","")</f>
        <v>New Customer</v>
      </c>
    </row>
    <row r="255" spans="1:14" hidden="1" x14ac:dyDescent="0.25">
      <c r="A255">
        <v>1035</v>
      </c>
      <c r="B255" s="12">
        <v>43504</v>
      </c>
      <c r="C255">
        <v>11</v>
      </c>
      <c r="D255">
        <v>4</v>
      </c>
      <c r="H255">
        <v>46</v>
      </c>
      <c r="I255" s="13">
        <f>(Table1[[#This Row],[Unit Price]]*Table1[[#This Row],[Quantity]])+Table1[[#This Row],[Shipping Fee]]</f>
        <v>46</v>
      </c>
      <c r="J255" t="str">
        <f>VLOOKUP(Table1[[#This Row],[Customer ID]],tblCustomers[],2,FALSE)</f>
        <v>Xing</v>
      </c>
      <c r="K255" t="str">
        <f>VLOOKUP(Table1[[#This Row],[Customer ID]],tblCustomers[],6,FALSE)</f>
        <v>North</v>
      </c>
      <c r="L255">
        <f>WEEKDAY(Table1[[#This Row],[Order Date]])</f>
        <v>6</v>
      </c>
      <c r="M255" s="14" t="str">
        <f>TEXT(Table1[[#This Row],[Order Date]],"dddd")</f>
        <v>Friday</v>
      </c>
      <c r="N255" s="14" t="str">
        <f>IF(Table1[[#This Row],[Customer ID]]&gt;8,"New Customer","")</f>
        <v>New Customer</v>
      </c>
    </row>
    <row r="256" spans="1:14" hidden="1" x14ac:dyDescent="0.25">
      <c r="A256">
        <v>1101</v>
      </c>
      <c r="B256" s="12">
        <v>43591</v>
      </c>
      <c r="C256">
        <v>11</v>
      </c>
      <c r="D256">
        <v>5</v>
      </c>
      <c r="E256" t="s">
        <v>12</v>
      </c>
      <c r="F256">
        <v>40</v>
      </c>
      <c r="G256">
        <v>63</v>
      </c>
      <c r="H256">
        <v>255</v>
      </c>
      <c r="I256" s="13">
        <f>(Table1[[#This Row],[Unit Price]]*Table1[[#This Row],[Quantity]])+Table1[[#This Row],[Shipping Fee]]</f>
        <v>2775</v>
      </c>
      <c r="J256" t="str">
        <f>VLOOKUP(Table1[[#This Row],[Customer ID]],tblCustomers[],2,FALSE)</f>
        <v>Xing</v>
      </c>
      <c r="K256" t="str">
        <f>VLOOKUP(Table1[[#This Row],[Customer ID]],tblCustomers[],6,FALSE)</f>
        <v>North</v>
      </c>
      <c r="L256">
        <f>WEEKDAY(Table1[[#This Row],[Order Date]])</f>
        <v>2</v>
      </c>
      <c r="M256" s="14" t="str">
        <f>TEXT(Table1[[#This Row],[Order Date]],"dddd")</f>
        <v>Monday</v>
      </c>
      <c r="N256" s="14" t="str">
        <f>IF(Table1[[#This Row],[Customer ID]]&gt;8,"New Customer","")</f>
        <v>New Customer</v>
      </c>
    </row>
    <row r="257" spans="1:14" hidden="1" x14ac:dyDescent="0.25">
      <c r="A257">
        <v>1118</v>
      </c>
      <c r="B257" s="12">
        <v>43591</v>
      </c>
      <c r="C257">
        <v>11</v>
      </c>
      <c r="D257">
        <v>5</v>
      </c>
      <c r="E257" t="s">
        <v>8</v>
      </c>
      <c r="F257">
        <v>14</v>
      </c>
      <c r="G257">
        <v>84</v>
      </c>
      <c r="H257">
        <v>113</v>
      </c>
      <c r="I257" s="13">
        <f>(Table1[[#This Row],[Unit Price]]*Table1[[#This Row],[Quantity]])+Table1[[#This Row],[Shipping Fee]]</f>
        <v>1289</v>
      </c>
      <c r="J257" t="str">
        <f>VLOOKUP(Table1[[#This Row],[Customer ID]],tblCustomers[],2,FALSE)</f>
        <v>Xing</v>
      </c>
      <c r="K257" t="str">
        <f>VLOOKUP(Table1[[#This Row],[Customer ID]],tblCustomers[],6,FALSE)</f>
        <v>North</v>
      </c>
      <c r="L257">
        <f>WEEKDAY(Table1[[#This Row],[Order Date]])</f>
        <v>2</v>
      </c>
      <c r="M257" s="14" t="str">
        <f>TEXT(Table1[[#This Row],[Order Date]],"dddd")</f>
        <v>Monday</v>
      </c>
      <c r="N257" s="14" t="str">
        <f>IF(Table1[[#This Row],[Customer ID]]&gt;8,"New Customer","")</f>
        <v>New Customer</v>
      </c>
    </row>
    <row r="258" spans="1:14" hidden="1" x14ac:dyDescent="0.25">
      <c r="A258">
        <v>1102</v>
      </c>
      <c r="B258" s="12">
        <v>43613</v>
      </c>
      <c r="C258">
        <v>11</v>
      </c>
      <c r="D258">
        <v>6</v>
      </c>
      <c r="E258" t="s">
        <v>8</v>
      </c>
      <c r="F258">
        <v>46</v>
      </c>
      <c r="G258">
        <v>36</v>
      </c>
      <c r="H258">
        <v>166</v>
      </c>
      <c r="I258" s="13">
        <f>(Table1[[#This Row],[Unit Price]]*Table1[[#This Row],[Quantity]])+Table1[[#This Row],[Shipping Fee]]</f>
        <v>1822</v>
      </c>
      <c r="J258" t="str">
        <f>VLOOKUP(Table1[[#This Row],[Customer ID]],tblCustomers[],2,FALSE)</f>
        <v>Xing</v>
      </c>
      <c r="K258" t="str">
        <f>VLOOKUP(Table1[[#This Row],[Customer ID]],tblCustomers[],6,FALSE)</f>
        <v>North</v>
      </c>
      <c r="L258">
        <f>WEEKDAY(Table1[[#This Row],[Order Date]])</f>
        <v>3</v>
      </c>
      <c r="M258" s="14" t="str">
        <f>TEXT(Table1[[#This Row],[Order Date]],"dddd")</f>
        <v>Tuesday</v>
      </c>
      <c r="N258" s="14" t="str">
        <f>IF(Table1[[#This Row],[Customer ID]]&gt;8,"New Customer","")</f>
        <v>New Customer</v>
      </c>
    </row>
    <row r="259" spans="1:14" x14ac:dyDescent="0.25">
      <c r="A259">
        <v>1150</v>
      </c>
      <c r="B259" s="12">
        <v>43625</v>
      </c>
      <c r="C259">
        <v>11</v>
      </c>
      <c r="D259">
        <v>9</v>
      </c>
      <c r="E259" t="s">
        <v>16</v>
      </c>
      <c r="F259">
        <v>34.799999999999997</v>
      </c>
      <c r="G259">
        <v>88</v>
      </c>
      <c r="H259">
        <v>303</v>
      </c>
      <c r="I259" s="13">
        <f>(Table1[[#This Row],[Unit Price]]*Table1[[#This Row],[Quantity]])+Table1[[#This Row],[Shipping Fee]]</f>
        <v>3365.3999999999996</v>
      </c>
      <c r="J259" t="str">
        <f>VLOOKUP(Table1[[#This Row],[Customer ID]],tblCustomers[],2,FALSE)</f>
        <v>Xing</v>
      </c>
      <c r="K259" t="str">
        <f>VLOOKUP(Table1[[#This Row],[Customer ID]],tblCustomers[],6,FALSE)</f>
        <v>North</v>
      </c>
      <c r="L259">
        <f>WEEKDAY(Table1[[#This Row],[Order Date]])</f>
        <v>1</v>
      </c>
      <c r="M259" s="14" t="str">
        <f>TEXT(Table1[[#This Row],[Order Date]],"dddd")</f>
        <v>Sunday</v>
      </c>
      <c r="N259" s="14" t="str">
        <f>IF(Table1[[#This Row],[Customer ID]]&gt;8,"New Customer","")</f>
        <v>New Customer</v>
      </c>
    </row>
    <row r="260" spans="1:14" x14ac:dyDescent="0.25">
      <c r="A260">
        <v>1182</v>
      </c>
      <c r="B260" s="12">
        <v>43642</v>
      </c>
      <c r="C260">
        <v>11</v>
      </c>
      <c r="D260">
        <v>6</v>
      </c>
      <c r="E260" t="s">
        <v>18</v>
      </c>
      <c r="F260">
        <v>25</v>
      </c>
      <c r="G260">
        <v>18</v>
      </c>
      <c r="H260">
        <v>43</v>
      </c>
      <c r="I260" s="13">
        <f>(Table1[[#This Row],[Unit Price]]*Table1[[#This Row],[Quantity]])+Table1[[#This Row],[Shipping Fee]]</f>
        <v>493</v>
      </c>
      <c r="J260" t="str">
        <f>VLOOKUP(Table1[[#This Row],[Customer ID]],tblCustomers[],2,FALSE)</f>
        <v>Xing</v>
      </c>
      <c r="K260" t="str">
        <f>VLOOKUP(Table1[[#This Row],[Customer ID]],tblCustomers[],6,FALSE)</f>
        <v>North</v>
      </c>
      <c r="L260">
        <f>WEEKDAY(Table1[[#This Row],[Order Date]])</f>
        <v>4</v>
      </c>
      <c r="M260" s="14" t="str">
        <f>TEXT(Table1[[#This Row],[Order Date]],"dddd")</f>
        <v>Wednesday</v>
      </c>
      <c r="N260" s="14" t="str">
        <f>IF(Table1[[#This Row],[Customer ID]]&gt;8,"New Customer","")</f>
        <v>New Customer</v>
      </c>
    </row>
    <row r="261" spans="1:14" hidden="1" x14ac:dyDescent="0.25">
      <c r="A261">
        <v>1193</v>
      </c>
      <c r="B261" s="12">
        <v>43652</v>
      </c>
      <c r="C261">
        <v>11</v>
      </c>
      <c r="D261">
        <v>5</v>
      </c>
      <c r="E261" t="s">
        <v>8</v>
      </c>
      <c r="F261">
        <v>14</v>
      </c>
      <c r="G261">
        <v>84</v>
      </c>
      <c r="H261">
        <v>119</v>
      </c>
      <c r="I261" s="13">
        <f>(Table1[[#This Row],[Unit Price]]*Table1[[#This Row],[Quantity]])+Table1[[#This Row],[Shipping Fee]]</f>
        <v>1295</v>
      </c>
      <c r="J261" t="str">
        <f>VLOOKUP(Table1[[#This Row],[Customer ID]],tblCustomers[],2,FALSE)</f>
        <v>Xing</v>
      </c>
      <c r="K261" t="str">
        <f>VLOOKUP(Table1[[#This Row],[Customer ID]],tblCustomers[],6,FALSE)</f>
        <v>North</v>
      </c>
      <c r="L261">
        <f>WEEKDAY(Table1[[#This Row],[Order Date]])</f>
        <v>7</v>
      </c>
      <c r="M261" s="14" t="str">
        <f>TEXT(Table1[[#This Row],[Order Date]],"dddd")</f>
        <v>Saturday</v>
      </c>
      <c r="N261" s="14" t="str">
        <f>IF(Table1[[#This Row],[Customer ID]]&gt;8,"New Customer","")</f>
        <v>New Customer</v>
      </c>
    </row>
    <row r="262" spans="1:14" hidden="1" x14ac:dyDescent="0.25">
      <c r="A262">
        <v>1196</v>
      </c>
      <c r="B262" s="12">
        <v>43671</v>
      </c>
      <c r="C262">
        <v>11</v>
      </c>
      <c r="D262">
        <v>7</v>
      </c>
      <c r="E262" t="s">
        <v>15</v>
      </c>
      <c r="F262">
        <v>10</v>
      </c>
      <c r="G262">
        <v>34</v>
      </c>
      <c r="H262">
        <v>34</v>
      </c>
      <c r="I262" s="13">
        <f>(Table1[[#This Row],[Unit Price]]*Table1[[#This Row],[Quantity]])+Table1[[#This Row],[Shipping Fee]]</f>
        <v>374</v>
      </c>
      <c r="J262" t="str">
        <f>VLOOKUP(Table1[[#This Row],[Customer ID]],tblCustomers[],2,FALSE)</f>
        <v>Xing</v>
      </c>
      <c r="K262" t="str">
        <f>VLOOKUP(Table1[[#This Row],[Customer ID]],tblCustomers[],6,FALSE)</f>
        <v>North</v>
      </c>
      <c r="L262">
        <f>WEEKDAY(Table1[[#This Row],[Order Date]])</f>
        <v>5</v>
      </c>
      <c r="M262" s="14" t="str">
        <f>TEXT(Table1[[#This Row],[Order Date]],"dddd")</f>
        <v>Thursday</v>
      </c>
      <c r="N262" s="14" t="str">
        <f>IF(Table1[[#This Row],[Customer ID]]&gt;8,"New Customer","")</f>
        <v>New Customer</v>
      </c>
    </row>
    <row r="263" spans="1:14" hidden="1" x14ac:dyDescent="0.25">
      <c r="A263">
        <v>1276</v>
      </c>
      <c r="B263" s="12">
        <v>43711</v>
      </c>
      <c r="C263">
        <v>11</v>
      </c>
      <c r="D263">
        <v>1</v>
      </c>
      <c r="E263" t="s">
        <v>11</v>
      </c>
      <c r="F263">
        <v>10</v>
      </c>
      <c r="G263">
        <v>71</v>
      </c>
      <c r="H263">
        <v>73</v>
      </c>
      <c r="I263" s="13">
        <f>(Table1[[#This Row],[Unit Price]]*Table1[[#This Row],[Quantity]])+Table1[[#This Row],[Shipping Fee]]</f>
        <v>783</v>
      </c>
      <c r="J263" t="str">
        <f>VLOOKUP(Table1[[#This Row],[Customer ID]],tblCustomers[],2,FALSE)</f>
        <v>Xing</v>
      </c>
      <c r="K263" t="str">
        <f>VLOOKUP(Table1[[#This Row],[Customer ID]],tblCustomers[],6,FALSE)</f>
        <v>North</v>
      </c>
      <c r="L263">
        <f>WEEKDAY(Table1[[#This Row],[Order Date]])</f>
        <v>3</v>
      </c>
      <c r="M263" s="14" t="str">
        <f>TEXT(Table1[[#This Row],[Order Date]],"dddd")</f>
        <v>Tuesday</v>
      </c>
      <c r="N263" s="14" t="str">
        <f>IF(Table1[[#This Row],[Customer ID]]&gt;8,"New Customer","")</f>
        <v>New Customer</v>
      </c>
    </row>
    <row r="264" spans="1:14" hidden="1" x14ac:dyDescent="0.25">
      <c r="A264">
        <v>1260</v>
      </c>
      <c r="B264" s="12">
        <v>43714</v>
      </c>
      <c r="C264">
        <v>11</v>
      </c>
      <c r="D264">
        <v>5</v>
      </c>
      <c r="E264" t="s">
        <v>8</v>
      </c>
      <c r="F264">
        <v>14</v>
      </c>
      <c r="G264">
        <v>67</v>
      </c>
      <c r="H264">
        <v>98</v>
      </c>
      <c r="I264" s="13">
        <f>(Table1[[#This Row],[Unit Price]]*Table1[[#This Row],[Quantity]])+Table1[[#This Row],[Shipping Fee]]</f>
        <v>1036</v>
      </c>
      <c r="J264" t="str">
        <f>VLOOKUP(Table1[[#This Row],[Customer ID]],tblCustomers[],2,FALSE)</f>
        <v>Xing</v>
      </c>
      <c r="K264" t="str">
        <f>VLOOKUP(Table1[[#This Row],[Customer ID]],tblCustomers[],6,FALSE)</f>
        <v>North</v>
      </c>
      <c r="L264">
        <f>WEEKDAY(Table1[[#This Row],[Order Date]])</f>
        <v>6</v>
      </c>
      <c r="M264" s="14" t="str">
        <f>TEXT(Table1[[#This Row],[Order Date]],"dddd")</f>
        <v>Friday</v>
      </c>
      <c r="N264" s="14" t="str">
        <f>IF(Table1[[#This Row],[Customer ID]]&gt;8,"New Customer","")</f>
        <v>New Customer</v>
      </c>
    </row>
    <row r="265" spans="1:14" hidden="1" x14ac:dyDescent="0.25">
      <c r="A265">
        <v>1262</v>
      </c>
      <c r="B265" s="12">
        <v>43716</v>
      </c>
      <c r="C265">
        <v>11</v>
      </c>
      <c r="D265">
        <v>3</v>
      </c>
      <c r="E265" t="s">
        <v>15</v>
      </c>
      <c r="F265">
        <v>9.1999999999999993</v>
      </c>
      <c r="G265">
        <v>77</v>
      </c>
      <c r="H265">
        <v>72</v>
      </c>
      <c r="I265" s="13">
        <f>(Table1[[#This Row],[Unit Price]]*Table1[[#This Row],[Quantity]])+Table1[[#This Row],[Shipping Fee]]</f>
        <v>780.4</v>
      </c>
      <c r="J265" t="str">
        <f>VLOOKUP(Table1[[#This Row],[Customer ID]],tblCustomers[],2,FALSE)</f>
        <v>Xing</v>
      </c>
      <c r="K265" t="str">
        <f>VLOOKUP(Table1[[#This Row],[Customer ID]],tblCustomers[],6,FALSE)</f>
        <v>North</v>
      </c>
      <c r="L265">
        <f>WEEKDAY(Table1[[#This Row],[Order Date]])</f>
        <v>1</v>
      </c>
      <c r="M265" s="14" t="str">
        <f>TEXT(Table1[[#This Row],[Order Date]],"dddd")</f>
        <v>Sunday</v>
      </c>
      <c r="N265" s="14" t="str">
        <f>IF(Table1[[#This Row],[Customer ID]]&gt;8,"New Customer","")</f>
        <v>New Customer</v>
      </c>
    </row>
    <row r="266" spans="1:14" hidden="1" x14ac:dyDescent="0.25">
      <c r="A266">
        <v>1281</v>
      </c>
      <c r="B266" s="12">
        <v>43718</v>
      </c>
      <c r="C266">
        <v>11</v>
      </c>
      <c r="D266">
        <v>8</v>
      </c>
      <c r="E266" t="s">
        <v>9</v>
      </c>
      <c r="F266">
        <v>10</v>
      </c>
      <c r="G266">
        <v>59</v>
      </c>
      <c r="H266">
        <v>60</v>
      </c>
      <c r="I266" s="13">
        <f>(Table1[[#This Row],[Unit Price]]*Table1[[#This Row],[Quantity]])+Table1[[#This Row],[Shipping Fee]]</f>
        <v>650</v>
      </c>
      <c r="J266" t="str">
        <f>VLOOKUP(Table1[[#This Row],[Customer ID]],tblCustomers[],2,FALSE)</f>
        <v>Xing</v>
      </c>
      <c r="K266" t="str">
        <f>VLOOKUP(Table1[[#This Row],[Customer ID]],tblCustomers[],6,FALSE)</f>
        <v>North</v>
      </c>
      <c r="L266">
        <f>WEEKDAY(Table1[[#This Row],[Order Date]])</f>
        <v>3</v>
      </c>
      <c r="M266" s="14" t="str">
        <f>TEXT(Table1[[#This Row],[Order Date]],"dddd")</f>
        <v>Tuesday</v>
      </c>
      <c r="N266" s="14" t="str">
        <f>IF(Table1[[#This Row],[Customer ID]]&gt;8,"New Customer","")</f>
        <v>New Customer</v>
      </c>
    </row>
    <row r="267" spans="1:14" hidden="1" x14ac:dyDescent="0.25">
      <c r="A267">
        <v>1265</v>
      </c>
      <c r="B267" s="12">
        <v>43734</v>
      </c>
      <c r="C267">
        <v>11</v>
      </c>
      <c r="D267">
        <v>6</v>
      </c>
      <c r="E267" t="s">
        <v>10</v>
      </c>
      <c r="F267">
        <v>9.65</v>
      </c>
      <c r="G267">
        <v>43</v>
      </c>
      <c r="H267">
        <v>40</v>
      </c>
      <c r="I267" s="13">
        <f>(Table1[[#This Row],[Unit Price]]*Table1[[#This Row],[Quantity]])+Table1[[#This Row],[Shipping Fee]]</f>
        <v>454.95</v>
      </c>
      <c r="J267" t="str">
        <f>VLOOKUP(Table1[[#This Row],[Customer ID]],tblCustomers[],2,FALSE)</f>
        <v>Xing</v>
      </c>
      <c r="K267" t="str">
        <f>VLOOKUP(Table1[[#This Row],[Customer ID]],tblCustomers[],6,FALSE)</f>
        <v>North</v>
      </c>
      <c r="L267">
        <f>WEEKDAY(Table1[[#This Row],[Order Date]])</f>
        <v>5</v>
      </c>
      <c r="M267" s="14" t="str">
        <f>TEXT(Table1[[#This Row],[Order Date]],"dddd")</f>
        <v>Thursday</v>
      </c>
      <c r="N267" s="14" t="str">
        <f>IF(Table1[[#This Row],[Customer ID]]&gt;8,"New Customer","")</f>
        <v>New Customer</v>
      </c>
    </row>
    <row r="268" spans="1:14" hidden="1" x14ac:dyDescent="0.25">
      <c r="A268">
        <v>1257</v>
      </c>
      <c r="B268" s="12">
        <v>43736</v>
      </c>
      <c r="C268">
        <v>11</v>
      </c>
      <c r="D268">
        <v>6</v>
      </c>
      <c r="E268" t="s">
        <v>17</v>
      </c>
      <c r="F268">
        <v>18.399999999999999</v>
      </c>
      <c r="G268">
        <v>32</v>
      </c>
      <c r="H268">
        <v>59</v>
      </c>
      <c r="I268" s="13">
        <f>(Table1[[#This Row],[Unit Price]]*Table1[[#This Row],[Quantity]])+Table1[[#This Row],[Shipping Fee]]</f>
        <v>647.79999999999995</v>
      </c>
      <c r="J268" t="str">
        <f>VLOOKUP(Table1[[#This Row],[Customer ID]],tblCustomers[],2,FALSE)</f>
        <v>Xing</v>
      </c>
      <c r="K268" t="str">
        <f>VLOOKUP(Table1[[#This Row],[Customer ID]],tblCustomers[],6,FALSE)</f>
        <v>North</v>
      </c>
      <c r="L268">
        <f>WEEKDAY(Table1[[#This Row],[Order Date]])</f>
        <v>7</v>
      </c>
      <c r="M268" s="14" t="str">
        <f>TEXT(Table1[[#This Row],[Order Date]],"dddd")</f>
        <v>Saturday</v>
      </c>
      <c r="N268" s="14" t="str">
        <f>IF(Table1[[#This Row],[Customer ID]]&gt;8,"New Customer","")</f>
        <v>New Customer</v>
      </c>
    </row>
    <row r="269" spans="1:14" hidden="1" x14ac:dyDescent="0.25">
      <c r="A269">
        <v>1299</v>
      </c>
      <c r="B269" s="12">
        <v>43744</v>
      </c>
      <c r="C269">
        <v>11</v>
      </c>
      <c r="D269">
        <v>5</v>
      </c>
      <c r="E269" t="s">
        <v>8</v>
      </c>
      <c r="F269">
        <v>14</v>
      </c>
      <c r="G269">
        <v>98</v>
      </c>
      <c r="H269">
        <v>139</v>
      </c>
      <c r="I269" s="13">
        <f>(Table1[[#This Row],[Unit Price]]*Table1[[#This Row],[Quantity]])+Table1[[#This Row],[Shipping Fee]]</f>
        <v>1511</v>
      </c>
      <c r="J269" t="str">
        <f>VLOOKUP(Table1[[#This Row],[Customer ID]],tblCustomers[],2,FALSE)</f>
        <v>Xing</v>
      </c>
      <c r="K269" t="str">
        <f>VLOOKUP(Table1[[#This Row],[Customer ID]],tblCustomers[],6,FALSE)</f>
        <v>North</v>
      </c>
      <c r="L269">
        <f>WEEKDAY(Table1[[#This Row],[Order Date]])</f>
        <v>1</v>
      </c>
      <c r="M269" s="14" t="str">
        <f>TEXT(Table1[[#This Row],[Order Date]],"dddd")</f>
        <v>Sunday</v>
      </c>
      <c r="N269" s="14" t="str">
        <f>IF(Table1[[#This Row],[Customer ID]]&gt;8,"New Customer","")</f>
        <v>New Customer</v>
      </c>
    </row>
    <row r="270" spans="1:14" hidden="1" x14ac:dyDescent="0.25">
      <c r="A270">
        <v>1284</v>
      </c>
      <c r="B270" s="12">
        <v>43746</v>
      </c>
      <c r="C270">
        <v>11</v>
      </c>
      <c r="D270">
        <v>3</v>
      </c>
      <c r="E270" t="s">
        <v>13</v>
      </c>
      <c r="F270">
        <v>12.75</v>
      </c>
      <c r="G270">
        <v>61</v>
      </c>
      <c r="H270">
        <v>79</v>
      </c>
      <c r="I270" s="13">
        <f>(Table1[[#This Row],[Unit Price]]*Table1[[#This Row],[Quantity]])+Table1[[#This Row],[Shipping Fee]]</f>
        <v>856.75</v>
      </c>
      <c r="J270" t="str">
        <f>VLOOKUP(Table1[[#This Row],[Customer ID]],tblCustomers[],2,FALSE)</f>
        <v>Xing</v>
      </c>
      <c r="K270" t="str">
        <f>VLOOKUP(Table1[[#This Row],[Customer ID]],tblCustomers[],6,FALSE)</f>
        <v>North</v>
      </c>
      <c r="L270">
        <f>WEEKDAY(Table1[[#This Row],[Order Date]])</f>
        <v>3</v>
      </c>
      <c r="M270" s="14" t="str">
        <f>TEXT(Table1[[#This Row],[Order Date]],"dddd")</f>
        <v>Tuesday</v>
      </c>
      <c r="N270" s="14" t="str">
        <f>IF(Table1[[#This Row],[Customer ID]]&gt;8,"New Customer","")</f>
        <v>New Customer</v>
      </c>
    </row>
    <row r="271" spans="1:14" hidden="1" x14ac:dyDescent="0.25">
      <c r="A271">
        <v>1300</v>
      </c>
      <c r="B271" s="12">
        <v>43746</v>
      </c>
      <c r="C271">
        <v>11</v>
      </c>
      <c r="D271">
        <v>3</v>
      </c>
      <c r="E271" t="s">
        <v>12</v>
      </c>
      <c r="F271">
        <v>40</v>
      </c>
      <c r="G271">
        <v>48</v>
      </c>
      <c r="H271">
        <v>188</v>
      </c>
      <c r="I271" s="13">
        <f>(Table1[[#This Row],[Unit Price]]*Table1[[#This Row],[Quantity]])+Table1[[#This Row],[Shipping Fee]]</f>
        <v>2108</v>
      </c>
      <c r="J271" t="str">
        <f>VLOOKUP(Table1[[#This Row],[Customer ID]],tblCustomers[],2,FALSE)</f>
        <v>Xing</v>
      </c>
      <c r="K271" t="str">
        <f>VLOOKUP(Table1[[#This Row],[Customer ID]],tblCustomers[],6,FALSE)</f>
        <v>North</v>
      </c>
      <c r="L271">
        <f>WEEKDAY(Table1[[#This Row],[Order Date]])</f>
        <v>3</v>
      </c>
      <c r="M271" s="14" t="str">
        <f>TEXT(Table1[[#This Row],[Order Date]],"dddd")</f>
        <v>Tuesday</v>
      </c>
      <c r="N271" s="14" t="str">
        <f>IF(Table1[[#This Row],[Customer ID]]&gt;8,"New Customer","")</f>
        <v>New Customer</v>
      </c>
    </row>
    <row r="272" spans="1:14" hidden="1" x14ac:dyDescent="0.25">
      <c r="A272">
        <v>1301</v>
      </c>
      <c r="B272" s="12">
        <v>43746</v>
      </c>
      <c r="C272">
        <v>11</v>
      </c>
      <c r="D272">
        <v>3</v>
      </c>
      <c r="E272" t="s">
        <v>15</v>
      </c>
      <c r="F272">
        <v>9.1999999999999993</v>
      </c>
      <c r="G272">
        <v>100</v>
      </c>
      <c r="H272">
        <v>91</v>
      </c>
      <c r="I272" s="13">
        <f>(Table1[[#This Row],[Unit Price]]*Table1[[#This Row],[Quantity]])+Table1[[#This Row],[Shipping Fee]]</f>
        <v>1010.9999999999999</v>
      </c>
      <c r="J272" t="str">
        <f>VLOOKUP(Table1[[#This Row],[Customer ID]],tblCustomers[],2,FALSE)</f>
        <v>Xing</v>
      </c>
      <c r="K272" t="str">
        <f>VLOOKUP(Table1[[#This Row],[Customer ID]],tblCustomers[],6,FALSE)</f>
        <v>North</v>
      </c>
      <c r="L272">
        <f>WEEKDAY(Table1[[#This Row],[Order Date]])</f>
        <v>3</v>
      </c>
      <c r="M272" s="14" t="str">
        <f>TEXT(Table1[[#This Row],[Order Date]],"dddd")</f>
        <v>Tuesday</v>
      </c>
      <c r="N272" s="14" t="str">
        <f>IF(Table1[[#This Row],[Customer ID]]&gt;8,"New Customer","")</f>
        <v>New Customer</v>
      </c>
    </row>
    <row r="273" spans="1:14" hidden="1" x14ac:dyDescent="0.25">
      <c r="A273">
        <v>1301</v>
      </c>
      <c r="B273" s="12">
        <v>43746</v>
      </c>
      <c r="C273">
        <v>11</v>
      </c>
      <c r="D273">
        <v>4</v>
      </c>
      <c r="E273" t="s">
        <v>15</v>
      </c>
      <c r="F273">
        <v>9.1999999999999993</v>
      </c>
      <c r="G273">
        <v>100</v>
      </c>
      <c r="H273">
        <v>91</v>
      </c>
      <c r="I273" s="13">
        <f>(Table1[[#This Row],[Unit Price]]*Table1[[#This Row],[Quantity]])+Table1[[#This Row],[Shipping Fee]]</f>
        <v>1010.9999999999999</v>
      </c>
      <c r="J273" t="str">
        <f>VLOOKUP(Table1[[#This Row],[Customer ID]],tblCustomers[],2,FALSE)</f>
        <v>Xing</v>
      </c>
      <c r="K273" t="str">
        <f>VLOOKUP(Table1[[#This Row],[Customer ID]],tblCustomers[],6,FALSE)</f>
        <v>North</v>
      </c>
      <c r="L273">
        <f>WEEKDAY(Table1[[#This Row],[Order Date]])</f>
        <v>3</v>
      </c>
      <c r="M273" s="14" t="str">
        <f>TEXT(Table1[[#This Row],[Order Date]],"dddd")</f>
        <v>Tuesday</v>
      </c>
      <c r="N273" s="14" t="str">
        <f>IF(Table1[[#This Row],[Customer ID]]&gt;8,"New Customer","")</f>
        <v>New Customer</v>
      </c>
    </row>
    <row r="274" spans="1:14" hidden="1" x14ac:dyDescent="0.25">
      <c r="A274">
        <v>1304</v>
      </c>
      <c r="B274" s="12">
        <v>43764</v>
      </c>
      <c r="C274">
        <v>11</v>
      </c>
      <c r="D274">
        <v>6</v>
      </c>
      <c r="E274" t="s">
        <v>10</v>
      </c>
      <c r="F274">
        <v>9.65</v>
      </c>
      <c r="G274">
        <v>71</v>
      </c>
      <c r="H274">
        <v>66</v>
      </c>
      <c r="I274" s="13">
        <f>(Table1[[#This Row],[Unit Price]]*Table1[[#This Row],[Quantity]])+Table1[[#This Row],[Shipping Fee]]</f>
        <v>751.15</v>
      </c>
      <c r="J274" t="str">
        <f>VLOOKUP(Table1[[#This Row],[Customer ID]],tblCustomers[],2,FALSE)</f>
        <v>Xing</v>
      </c>
      <c r="K274" t="str">
        <f>VLOOKUP(Table1[[#This Row],[Customer ID]],tblCustomers[],6,FALSE)</f>
        <v>North</v>
      </c>
      <c r="L274">
        <f>WEEKDAY(Table1[[#This Row],[Order Date]])</f>
        <v>7</v>
      </c>
      <c r="M274" s="14" t="str">
        <f>TEXT(Table1[[#This Row],[Order Date]],"dddd")</f>
        <v>Saturday</v>
      </c>
      <c r="N274" s="14" t="str">
        <f>IF(Table1[[#This Row],[Customer ID]]&gt;8,"New Customer","")</f>
        <v>New Customer</v>
      </c>
    </row>
    <row r="275" spans="1:14" hidden="1" x14ac:dyDescent="0.25">
      <c r="A275">
        <v>1348</v>
      </c>
      <c r="B275" s="12">
        <v>43775</v>
      </c>
      <c r="C275">
        <v>11</v>
      </c>
      <c r="D275">
        <v>5</v>
      </c>
      <c r="E275" t="s">
        <v>13</v>
      </c>
      <c r="F275">
        <v>12.75</v>
      </c>
      <c r="G275">
        <v>15</v>
      </c>
      <c r="H275">
        <v>19</v>
      </c>
      <c r="I275" s="13">
        <f>(Table1[[#This Row],[Unit Price]]*Table1[[#This Row],[Quantity]])+Table1[[#This Row],[Shipping Fee]]</f>
        <v>210.25</v>
      </c>
      <c r="J275" t="str">
        <f>VLOOKUP(Table1[[#This Row],[Customer ID]],tblCustomers[],2,FALSE)</f>
        <v>Xing</v>
      </c>
      <c r="K275" t="str">
        <f>VLOOKUP(Table1[[#This Row],[Customer ID]],tblCustomers[],6,FALSE)</f>
        <v>North</v>
      </c>
      <c r="L275">
        <f>WEEKDAY(Table1[[#This Row],[Order Date]])</f>
        <v>4</v>
      </c>
      <c r="M275" s="14" t="str">
        <f>TEXT(Table1[[#This Row],[Order Date]],"dddd")</f>
        <v>Wednesday</v>
      </c>
      <c r="N275" s="14" t="str">
        <f>IF(Table1[[#This Row],[Customer ID]]&gt;8,"New Customer","")</f>
        <v>New Customer</v>
      </c>
    </row>
    <row r="276" spans="1:14" hidden="1" x14ac:dyDescent="0.25">
      <c r="A276">
        <v>1341</v>
      </c>
      <c r="B276" s="12">
        <v>43777</v>
      </c>
      <c r="C276">
        <v>11</v>
      </c>
      <c r="D276">
        <v>3</v>
      </c>
      <c r="E276" t="s">
        <v>12</v>
      </c>
      <c r="F276">
        <v>40</v>
      </c>
      <c r="G276">
        <v>28</v>
      </c>
      <c r="H276">
        <v>111</v>
      </c>
      <c r="I276" s="13">
        <f>(Table1[[#This Row],[Unit Price]]*Table1[[#This Row],[Quantity]])+Table1[[#This Row],[Shipping Fee]]</f>
        <v>1231</v>
      </c>
      <c r="J276" t="str">
        <f>VLOOKUP(Table1[[#This Row],[Customer ID]],tblCustomers[],2,FALSE)</f>
        <v>Xing</v>
      </c>
      <c r="K276" t="str">
        <f>VLOOKUP(Table1[[#This Row],[Customer ID]],tblCustomers[],6,FALSE)</f>
        <v>North</v>
      </c>
      <c r="L276">
        <f>WEEKDAY(Table1[[#This Row],[Order Date]])</f>
        <v>6</v>
      </c>
      <c r="M276" s="14" t="str">
        <f>TEXT(Table1[[#This Row],[Order Date]],"dddd")</f>
        <v>Friday</v>
      </c>
      <c r="N276" s="14" t="str">
        <f>IF(Table1[[#This Row],[Customer ID]]&gt;8,"New Customer","")</f>
        <v>New Customer</v>
      </c>
    </row>
    <row r="277" spans="1:14" hidden="1" x14ac:dyDescent="0.25">
      <c r="A277">
        <v>1337</v>
      </c>
      <c r="B277" s="12">
        <v>43797</v>
      </c>
      <c r="C277">
        <v>11</v>
      </c>
      <c r="D277">
        <v>6</v>
      </c>
      <c r="E277" t="s">
        <v>17</v>
      </c>
      <c r="F277">
        <v>18.399999999999999</v>
      </c>
      <c r="G277">
        <v>100</v>
      </c>
      <c r="H277">
        <v>184</v>
      </c>
      <c r="I277" s="13">
        <f>(Table1[[#This Row],[Unit Price]]*Table1[[#This Row],[Quantity]])+Table1[[#This Row],[Shipping Fee]]</f>
        <v>2023.9999999999998</v>
      </c>
      <c r="J277" t="str">
        <f>VLOOKUP(Table1[[#This Row],[Customer ID]],tblCustomers[],2,FALSE)</f>
        <v>Xing</v>
      </c>
      <c r="K277" t="str">
        <f>VLOOKUP(Table1[[#This Row],[Customer ID]],tblCustomers[],6,FALSE)</f>
        <v>North</v>
      </c>
      <c r="L277">
        <f>WEEKDAY(Table1[[#This Row],[Order Date]])</f>
        <v>5</v>
      </c>
      <c r="M277" s="14" t="str">
        <f>TEXT(Table1[[#This Row],[Order Date]],"dddd")</f>
        <v>Thursday</v>
      </c>
      <c r="N277" s="14" t="str">
        <f>IF(Table1[[#This Row],[Customer ID]]&gt;8,"New Customer","")</f>
        <v>New Customer</v>
      </c>
    </row>
    <row r="278" spans="1:14" hidden="1" x14ac:dyDescent="0.25">
      <c r="A278">
        <v>1347</v>
      </c>
      <c r="B278" s="12">
        <v>43798</v>
      </c>
      <c r="C278">
        <v>11</v>
      </c>
      <c r="D278">
        <v>2</v>
      </c>
      <c r="E278" t="s">
        <v>8</v>
      </c>
      <c r="F278">
        <v>14</v>
      </c>
      <c r="G278">
        <v>38</v>
      </c>
      <c r="H278">
        <v>55</v>
      </c>
      <c r="I278" s="13">
        <f>(Table1[[#This Row],[Unit Price]]*Table1[[#This Row],[Quantity]])+Table1[[#This Row],[Shipping Fee]]</f>
        <v>587</v>
      </c>
      <c r="J278" t="str">
        <f>VLOOKUP(Table1[[#This Row],[Customer ID]],tblCustomers[],2,FALSE)</f>
        <v>Xing</v>
      </c>
      <c r="K278" t="str">
        <f>VLOOKUP(Table1[[#This Row],[Customer ID]],tblCustomers[],6,FALSE)</f>
        <v>North</v>
      </c>
      <c r="L278">
        <f>WEEKDAY(Table1[[#This Row],[Order Date]])</f>
        <v>6</v>
      </c>
      <c r="M278" s="14" t="str">
        <f>TEXT(Table1[[#This Row],[Order Date]],"dddd")</f>
        <v>Friday</v>
      </c>
      <c r="N278" s="14" t="str">
        <f>IF(Table1[[#This Row],[Customer ID]]&gt;8,"New Customer","")</f>
        <v>New Customer</v>
      </c>
    </row>
    <row r="279" spans="1:14" hidden="1" x14ac:dyDescent="0.25">
      <c r="A279">
        <v>1404</v>
      </c>
      <c r="B279" s="12">
        <v>43805</v>
      </c>
      <c r="C279">
        <v>11</v>
      </c>
      <c r="D279">
        <v>5</v>
      </c>
      <c r="E279" t="s">
        <v>13</v>
      </c>
      <c r="F279">
        <v>12.75</v>
      </c>
      <c r="G279">
        <v>12</v>
      </c>
      <c r="H279">
        <v>16</v>
      </c>
      <c r="I279" s="13">
        <f>(Table1[[#This Row],[Unit Price]]*Table1[[#This Row],[Quantity]])+Table1[[#This Row],[Shipping Fee]]</f>
        <v>169</v>
      </c>
      <c r="J279" t="str">
        <f>VLOOKUP(Table1[[#This Row],[Customer ID]],tblCustomers[],2,FALSE)</f>
        <v>Xing</v>
      </c>
      <c r="K279" t="str">
        <f>VLOOKUP(Table1[[#This Row],[Customer ID]],tblCustomers[],6,FALSE)</f>
        <v>North</v>
      </c>
      <c r="L279">
        <f>WEEKDAY(Table1[[#This Row],[Order Date]])</f>
        <v>6</v>
      </c>
      <c r="M279" s="14" t="str">
        <f>TEXT(Table1[[#This Row],[Order Date]],"dddd")</f>
        <v>Friday</v>
      </c>
      <c r="N279" s="14" t="str">
        <f>IF(Table1[[#This Row],[Customer ID]]&gt;8,"New Customer","")</f>
        <v>New Customer</v>
      </c>
    </row>
    <row r="280" spans="1:14" hidden="1" x14ac:dyDescent="0.25">
      <c r="A280">
        <v>1397</v>
      </c>
      <c r="B280" s="12">
        <v>43807</v>
      </c>
      <c r="C280">
        <v>11</v>
      </c>
      <c r="D280">
        <v>3</v>
      </c>
      <c r="E280" t="s">
        <v>12</v>
      </c>
      <c r="F280">
        <v>40</v>
      </c>
      <c r="G280">
        <v>52</v>
      </c>
      <c r="H280">
        <v>204</v>
      </c>
      <c r="I280" s="13">
        <f>(Table1[[#This Row],[Unit Price]]*Table1[[#This Row],[Quantity]])+Table1[[#This Row],[Shipping Fee]]</f>
        <v>2284</v>
      </c>
      <c r="J280" t="str">
        <f>VLOOKUP(Table1[[#This Row],[Customer ID]],tblCustomers[],2,FALSE)</f>
        <v>Xing</v>
      </c>
      <c r="K280" t="str">
        <f>VLOOKUP(Table1[[#This Row],[Customer ID]],tblCustomers[],6,FALSE)</f>
        <v>North</v>
      </c>
      <c r="L280">
        <f>WEEKDAY(Table1[[#This Row],[Order Date]])</f>
        <v>1</v>
      </c>
      <c r="M280" s="14" t="str">
        <f>TEXT(Table1[[#This Row],[Order Date]],"dddd")</f>
        <v>Sunday</v>
      </c>
      <c r="N280" s="14" t="str">
        <f>IF(Table1[[#This Row],[Customer ID]]&gt;8,"New Customer","")</f>
        <v>New Customer</v>
      </c>
    </row>
    <row r="281" spans="1:14" hidden="1" x14ac:dyDescent="0.25">
      <c r="A281">
        <v>1374</v>
      </c>
      <c r="B281" s="12">
        <v>43811</v>
      </c>
      <c r="C281">
        <v>11</v>
      </c>
      <c r="D281">
        <v>1</v>
      </c>
      <c r="E281" t="s">
        <v>8</v>
      </c>
      <c r="F281">
        <v>46</v>
      </c>
      <c r="G281">
        <v>83</v>
      </c>
      <c r="H281">
        <v>374</v>
      </c>
      <c r="I281" s="13">
        <f>(Table1[[#This Row],[Unit Price]]*Table1[[#This Row],[Quantity]])+Table1[[#This Row],[Shipping Fee]]</f>
        <v>4192</v>
      </c>
      <c r="J281" t="str">
        <f>VLOOKUP(Table1[[#This Row],[Customer ID]],tblCustomers[],2,FALSE)</f>
        <v>Xing</v>
      </c>
      <c r="K281" t="str">
        <f>VLOOKUP(Table1[[#This Row],[Customer ID]],tblCustomers[],6,FALSE)</f>
        <v>North</v>
      </c>
      <c r="L281">
        <f>WEEKDAY(Table1[[#This Row],[Order Date]])</f>
        <v>5</v>
      </c>
      <c r="M281" s="14" t="str">
        <f>TEXT(Table1[[#This Row],[Order Date]],"dddd")</f>
        <v>Thursday</v>
      </c>
      <c r="N281" s="14" t="str">
        <f>IF(Table1[[#This Row],[Customer ID]]&gt;8,"New Customer","")</f>
        <v>New Customer</v>
      </c>
    </row>
    <row r="282" spans="1:14" hidden="1" x14ac:dyDescent="0.25">
      <c r="A282">
        <v>1401</v>
      </c>
      <c r="B282" s="12">
        <v>43825</v>
      </c>
      <c r="C282">
        <v>11</v>
      </c>
      <c r="D282">
        <v>6</v>
      </c>
      <c r="E282" t="s">
        <v>10</v>
      </c>
      <c r="F282">
        <v>9.65</v>
      </c>
      <c r="G282">
        <v>46</v>
      </c>
      <c r="H282">
        <v>43</v>
      </c>
      <c r="I282" s="13">
        <f>(Table1[[#This Row],[Unit Price]]*Table1[[#This Row],[Quantity]])+Table1[[#This Row],[Shipping Fee]]</f>
        <v>486.90000000000003</v>
      </c>
      <c r="J282" t="str">
        <f>VLOOKUP(Table1[[#This Row],[Customer ID]],tblCustomers[],2,FALSE)</f>
        <v>Xing</v>
      </c>
      <c r="K282" t="str">
        <f>VLOOKUP(Table1[[#This Row],[Customer ID]],tblCustomers[],6,FALSE)</f>
        <v>North</v>
      </c>
      <c r="L282">
        <f>WEEKDAY(Table1[[#This Row],[Order Date]])</f>
        <v>5</v>
      </c>
      <c r="M282" s="14" t="str">
        <f>TEXT(Table1[[#This Row],[Order Date]],"dddd")</f>
        <v>Thursday</v>
      </c>
      <c r="N282" s="14" t="str">
        <f>IF(Table1[[#This Row],[Customer ID]]&gt;8,"New Customer","")</f>
        <v>New Customer</v>
      </c>
    </row>
    <row r="283" spans="1:14" hidden="1" x14ac:dyDescent="0.25">
      <c r="A283">
        <v>1010</v>
      </c>
      <c r="B283" s="12">
        <v>43494</v>
      </c>
      <c r="C283">
        <v>12</v>
      </c>
      <c r="D283">
        <v>2</v>
      </c>
      <c r="E283" t="s">
        <v>13</v>
      </c>
      <c r="F283">
        <v>12.75</v>
      </c>
      <c r="G283">
        <v>94</v>
      </c>
      <c r="H283">
        <v>122</v>
      </c>
      <c r="I283" s="13">
        <f>(Table1[[#This Row],[Unit Price]]*Table1[[#This Row],[Quantity]])+Table1[[#This Row],[Shipping Fee]]</f>
        <v>1320.5</v>
      </c>
      <c r="J283" t="str">
        <f>VLOOKUP(Table1[[#This Row],[Customer ID]],tblCustomers[],2,FALSE)</f>
        <v>Event Brite</v>
      </c>
      <c r="K283" t="str">
        <f>VLOOKUP(Table1[[#This Row],[Customer ID]],tblCustomers[],6,FALSE)</f>
        <v>South</v>
      </c>
      <c r="L283">
        <f>WEEKDAY(Table1[[#This Row],[Order Date]])</f>
        <v>3</v>
      </c>
      <c r="M283" s="14" t="str">
        <f>TEXT(Table1[[#This Row],[Order Date]],"dddd")</f>
        <v>Tuesday</v>
      </c>
      <c r="N283" s="14" t="str">
        <f>IF(Table1[[#This Row],[Customer ID]]&gt;8,"New Customer","")</f>
        <v>New Customer</v>
      </c>
    </row>
    <row r="284" spans="1:14" hidden="1" x14ac:dyDescent="0.25">
      <c r="A284">
        <v>1062</v>
      </c>
      <c r="B284" s="12">
        <v>43530</v>
      </c>
      <c r="C284">
        <v>12</v>
      </c>
      <c r="D284">
        <v>5</v>
      </c>
      <c r="E284" t="s">
        <v>13</v>
      </c>
      <c r="F284">
        <v>12.75</v>
      </c>
      <c r="G284">
        <v>16</v>
      </c>
      <c r="H284">
        <v>20</v>
      </c>
      <c r="I284" s="13">
        <f>(Table1[[#This Row],[Unit Price]]*Table1[[#This Row],[Quantity]])+Table1[[#This Row],[Shipping Fee]]</f>
        <v>224</v>
      </c>
      <c r="J284" t="str">
        <f>VLOOKUP(Table1[[#This Row],[Customer ID]],tblCustomers[],2,FALSE)</f>
        <v>Event Brite</v>
      </c>
      <c r="K284" t="str">
        <f>VLOOKUP(Table1[[#This Row],[Customer ID]],tblCustomers[],6,FALSE)</f>
        <v>South</v>
      </c>
      <c r="L284">
        <f>WEEKDAY(Table1[[#This Row],[Order Date]])</f>
        <v>4</v>
      </c>
      <c r="M284" s="14" t="str">
        <f>TEXT(Table1[[#This Row],[Order Date]],"dddd")</f>
        <v>Wednesday</v>
      </c>
      <c r="N284" s="14" t="str">
        <f>IF(Table1[[#This Row],[Customer ID]]&gt;8,"New Customer","")</f>
        <v>New Customer</v>
      </c>
    </row>
    <row r="285" spans="1:14" hidden="1" x14ac:dyDescent="0.25">
      <c r="A285">
        <v>1080</v>
      </c>
      <c r="B285" s="12">
        <v>43552</v>
      </c>
      <c r="C285">
        <v>12</v>
      </c>
      <c r="D285">
        <v>6</v>
      </c>
      <c r="E285" t="s">
        <v>8</v>
      </c>
      <c r="F285">
        <v>46</v>
      </c>
      <c r="G285">
        <v>17</v>
      </c>
      <c r="H285">
        <v>81</v>
      </c>
      <c r="I285" s="13">
        <f>(Table1[[#This Row],[Unit Price]]*Table1[[#This Row],[Quantity]])+Table1[[#This Row],[Shipping Fee]]</f>
        <v>863</v>
      </c>
      <c r="J285" t="str">
        <f>VLOOKUP(Table1[[#This Row],[Customer ID]],tblCustomers[],2,FALSE)</f>
        <v>Event Brite</v>
      </c>
      <c r="K285" t="str">
        <f>VLOOKUP(Table1[[#This Row],[Customer ID]],tblCustomers[],6,FALSE)</f>
        <v>South</v>
      </c>
      <c r="L285">
        <f>WEEKDAY(Table1[[#This Row],[Order Date]])</f>
        <v>5</v>
      </c>
      <c r="M285" s="14" t="str">
        <f>TEXT(Table1[[#This Row],[Order Date]],"dddd")</f>
        <v>Thursday</v>
      </c>
      <c r="N285" s="14" t="str">
        <f>IF(Table1[[#This Row],[Customer ID]]&gt;8,"New Customer","")</f>
        <v>New Customer</v>
      </c>
    </row>
    <row r="286" spans="1:14" hidden="1" x14ac:dyDescent="0.25">
      <c r="A286">
        <v>1089</v>
      </c>
      <c r="B286" s="12">
        <v>43583</v>
      </c>
      <c r="C286">
        <v>12</v>
      </c>
      <c r="D286">
        <v>6</v>
      </c>
      <c r="E286" t="s">
        <v>8</v>
      </c>
      <c r="F286">
        <v>46</v>
      </c>
      <c r="G286">
        <v>96</v>
      </c>
      <c r="H286">
        <v>464</v>
      </c>
      <c r="I286" s="13">
        <f>(Table1[[#This Row],[Unit Price]]*Table1[[#This Row],[Quantity]])+Table1[[#This Row],[Shipping Fee]]</f>
        <v>4880</v>
      </c>
      <c r="J286" t="str">
        <f>VLOOKUP(Table1[[#This Row],[Customer ID]],tblCustomers[],2,FALSE)</f>
        <v>Event Brite</v>
      </c>
      <c r="K286" t="str">
        <f>VLOOKUP(Table1[[#This Row],[Customer ID]],tblCustomers[],6,FALSE)</f>
        <v>South</v>
      </c>
      <c r="L286">
        <f>WEEKDAY(Table1[[#This Row],[Order Date]])</f>
        <v>1</v>
      </c>
      <c r="M286" s="14" t="str">
        <f>TEXT(Table1[[#This Row],[Order Date]],"dddd")</f>
        <v>Sunday</v>
      </c>
      <c r="N286" s="14" t="str">
        <f>IF(Table1[[#This Row],[Customer ID]]&gt;8,"New Customer","")</f>
        <v>New Customer</v>
      </c>
    </row>
    <row r="287" spans="1:14" hidden="1" x14ac:dyDescent="0.25">
      <c r="A287">
        <v>1134</v>
      </c>
      <c r="B287" s="12">
        <v>43588</v>
      </c>
      <c r="C287">
        <v>12</v>
      </c>
      <c r="D287">
        <v>1</v>
      </c>
      <c r="E287" t="s">
        <v>11</v>
      </c>
      <c r="F287">
        <v>10</v>
      </c>
      <c r="G287">
        <v>82</v>
      </c>
      <c r="H287">
        <v>85</v>
      </c>
      <c r="I287" s="13">
        <f>(Table1[[#This Row],[Unit Price]]*Table1[[#This Row],[Quantity]])+Table1[[#This Row],[Shipping Fee]]</f>
        <v>905</v>
      </c>
      <c r="J287" t="str">
        <f>VLOOKUP(Table1[[#This Row],[Customer ID]],tblCustomers[],2,FALSE)</f>
        <v>Event Brite</v>
      </c>
      <c r="K287" t="str">
        <f>VLOOKUP(Table1[[#This Row],[Customer ID]],tblCustomers[],6,FALSE)</f>
        <v>South</v>
      </c>
      <c r="L287">
        <f>WEEKDAY(Table1[[#This Row],[Order Date]])</f>
        <v>6</v>
      </c>
      <c r="M287" s="14" t="str">
        <f>TEXT(Table1[[#This Row],[Order Date]],"dddd")</f>
        <v>Friday</v>
      </c>
      <c r="N287" s="14" t="str">
        <f>IF(Table1[[#This Row],[Customer ID]]&gt;8,"New Customer","")</f>
        <v>New Customer</v>
      </c>
    </row>
    <row r="288" spans="1:14" hidden="1" x14ac:dyDescent="0.25">
      <c r="A288">
        <v>1135</v>
      </c>
      <c r="B288" s="12">
        <v>43588</v>
      </c>
      <c r="C288">
        <v>12</v>
      </c>
      <c r="D288">
        <v>1</v>
      </c>
      <c r="E288" t="s">
        <v>12</v>
      </c>
      <c r="F288">
        <v>40</v>
      </c>
      <c r="G288">
        <v>98</v>
      </c>
      <c r="H288">
        <v>412</v>
      </c>
      <c r="I288" s="13">
        <f>(Table1[[#This Row],[Unit Price]]*Table1[[#This Row],[Quantity]])+Table1[[#This Row],[Shipping Fee]]</f>
        <v>4332</v>
      </c>
      <c r="J288" t="str">
        <f>VLOOKUP(Table1[[#This Row],[Customer ID]],tblCustomers[],2,FALSE)</f>
        <v>Event Brite</v>
      </c>
      <c r="K288" t="str">
        <f>VLOOKUP(Table1[[#This Row],[Customer ID]],tblCustomers[],6,FALSE)</f>
        <v>South</v>
      </c>
      <c r="L288">
        <f>WEEKDAY(Table1[[#This Row],[Order Date]])</f>
        <v>6</v>
      </c>
      <c r="M288" s="14" t="str">
        <f>TEXT(Table1[[#This Row],[Order Date]],"dddd")</f>
        <v>Friday</v>
      </c>
      <c r="N288" s="14" t="str">
        <f>IF(Table1[[#This Row],[Customer ID]]&gt;8,"New Customer","")</f>
        <v>New Customer</v>
      </c>
    </row>
    <row r="289" spans="1:14" x14ac:dyDescent="0.25">
      <c r="A289">
        <v>1151</v>
      </c>
      <c r="B289" s="12">
        <v>43622</v>
      </c>
      <c r="C289">
        <v>12</v>
      </c>
      <c r="D289">
        <v>5</v>
      </c>
      <c r="E289" t="s">
        <v>8</v>
      </c>
      <c r="F289">
        <v>14</v>
      </c>
      <c r="G289">
        <v>65</v>
      </c>
      <c r="H289">
        <v>96</v>
      </c>
      <c r="I289" s="13">
        <f>(Table1[[#This Row],[Unit Price]]*Table1[[#This Row],[Quantity]])+Table1[[#This Row],[Shipping Fee]]</f>
        <v>1006</v>
      </c>
      <c r="J289" t="str">
        <f>VLOOKUP(Table1[[#This Row],[Customer ID]],tblCustomers[],2,FALSE)</f>
        <v>Event Brite</v>
      </c>
      <c r="K289" t="str">
        <f>VLOOKUP(Table1[[#This Row],[Customer ID]],tblCustomers[],6,FALSE)</f>
        <v>South</v>
      </c>
      <c r="L289">
        <f>WEEKDAY(Table1[[#This Row],[Order Date]])</f>
        <v>5</v>
      </c>
      <c r="M289" s="14" t="str">
        <f>TEXT(Table1[[#This Row],[Order Date]],"dddd")</f>
        <v>Thursday</v>
      </c>
      <c r="N289" s="14" t="str">
        <f>IF(Table1[[#This Row],[Customer ID]]&gt;8,"New Customer","")</f>
        <v>New Customer</v>
      </c>
    </row>
    <row r="290" spans="1:14" x14ac:dyDescent="0.25">
      <c r="A290">
        <v>1185</v>
      </c>
      <c r="B290" s="12">
        <v>43622</v>
      </c>
      <c r="C290">
        <v>12</v>
      </c>
      <c r="D290">
        <v>5</v>
      </c>
      <c r="E290" t="s">
        <v>9</v>
      </c>
      <c r="F290">
        <v>53</v>
      </c>
      <c r="G290">
        <v>14</v>
      </c>
      <c r="H290">
        <v>74</v>
      </c>
      <c r="I290" s="13">
        <f>(Table1[[#This Row],[Unit Price]]*Table1[[#This Row],[Quantity]])+Table1[[#This Row],[Shipping Fee]]</f>
        <v>816</v>
      </c>
      <c r="J290" t="str">
        <f>VLOOKUP(Table1[[#This Row],[Customer ID]],tblCustomers[],2,FALSE)</f>
        <v>Event Brite</v>
      </c>
      <c r="K290" t="str">
        <f>VLOOKUP(Table1[[#This Row],[Customer ID]],tblCustomers[],6,FALSE)</f>
        <v>South</v>
      </c>
      <c r="L290">
        <f>WEEKDAY(Table1[[#This Row],[Order Date]])</f>
        <v>5</v>
      </c>
      <c r="M290" s="14" t="str">
        <f>TEXT(Table1[[#This Row],[Order Date]],"dddd")</f>
        <v>Thursday</v>
      </c>
      <c r="N290" s="14" t="str">
        <f>IF(Table1[[#This Row],[Customer ID]]&gt;8,"New Customer","")</f>
        <v>New Customer</v>
      </c>
    </row>
    <row r="291" spans="1:14" x14ac:dyDescent="0.25">
      <c r="A291">
        <v>1154</v>
      </c>
      <c r="B291" s="12">
        <v>43641</v>
      </c>
      <c r="C291">
        <v>12</v>
      </c>
      <c r="D291">
        <v>7</v>
      </c>
      <c r="E291" t="s">
        <v>15</v>
      </c>
      <c r="F291">
        <v>10</v>
      </c>
      <c r="G291">
        <v>49</v>
      </c>
      <c r="H291">
        <v>47</v>
      </c>
      <c r="I291" s="13">
        <f>(Table1[[#This Row],[Unit Price]]*Table1[[#This Row],[Quantity]])+Table1[[#This Row],[Shipping Fee]]</f>
        <v>537</v>
      </c>
      <c r="J291" t="str">
        <f>VLOOKUP(Table1[[#This Row],[Customer ID]],tblCustomers[],2,FALSE)</f>
        <v>Event Brite</v>
      </c>
      <c r="K291" t="str">
        <f>VLOOKUP(Table1[[#This Row],[Customer ID]],tblCustomers[],6,FALSE)</f>
        <v>South</v>
      </c>
      <c r="L291">
        <f>WEEKDAY(Table1[[#This Row],[Order Date]])</f>
        <v>3</v>
      </c>
      <c r="M291" s="14" t="str">
        <f>TEXT(Table1[[#This Row],[Order Date]],"dddd")</f>
        <v>Tuesday</v>
      </c>
      <c r="N291" s="14" t="str">
        <f>IF(Table1[[#This Row],[Customer ID]]&gt;8,"New Customer","")</f>
        <v>New Customer</v>
      </c>
    </row>
    <row r="292" spans="1:14" hidden="1" x14ac:dyDescent="0.25">
      <c r="A292">
        <v>1206</v>
      </c>
      <c r="B292" s="12">
        <v>43654</v>
      </c>
      <c r="C292">
        <v>12</v>
      </c>
      <c r="D292">
        <v>4</v>
      </c>
      <c r="E292" t="s">
        <v>16</v>
      </c>
      <c r="F292">
        <v>34.799999999999997</v>
      </c>
      <c r="G292">
        <v>27</v>
      </c>
      <c r="H292">
        <v>89</v>
      </c>
      <c r="I292" s="13">
        <f>(Table1[[#This Row],[Unit Price]]*Table1[[#This Row],[Quantity]])+Table1[[#This Row],[Shipping Fee]]</f>
        <v>1028.5999999999999</v>
      </c>
      <c r="J292" t="str">
        <f>VLOOKUP(Table1[[#This Row],[Customer ID]],tblCustomers[],2,FALSE)</f>
        <v>Event Brite</v>
      </c>
      <c r="K292" t="str">
        <f>VLOOKUP(Table1[[#This Row],[Customer ID]],tblCustomers[],6,FALSE)</f>
        <v>South</v>
      </c>
      <c r="L292">
        <f>WEEKDAY(Table1[[#This Row],[Order Date]])</f>
        <v>2</v>
      </c>
      <c r="M292" s="14" t="str">
        <f>TEXT(Table1[[#This Row],[Order Date]],"dddd")</f>
        <v>Monday</v>
      </c>
      <c r="N292" s="14" t="str">
        <f>IF(Table1[[#This Row],[Customer ID]]&gt;8,"New Customer","")</f>
        <v>New Customer</v>
      </c>
    </row>
    <row r="293" spans="1:14" hidden="1" x14ac:dyDescent="0.25">
      <c r="A293">
        <v>1214</v>
      </c>
      <c r="B293" s="12">
        <v>43656</v>
      </c>
      <c r="C293">
        <v>12</v>
      </c>
      <c r="D293">
        <v>8</v>
      </c>
      <c r="E293" t="s">
        <v>9</v>
      </c>
      <c r="F293">
        <v>10</v>
      </c>
      <c r="G293">
        <v>80</v>
      </c>
      <c r="H293">
        <v>78</v>
      </c>
      <c r="I293" s="13">
        <f>(Table1[[#This Row],[Unit Price]]*Table1[[#This Row],[Quantity]])+Table1[[#This Row],[Shipping Fee]]</f>
        <v>878</v>
      </c>
      <c r="J293" t="str">
        <f>VLOOKUP(Table1[[#This Row],[Customer ID]],tblCustomers[],2,FALSE)</f>
        <v>Event Brite</v>
      </c>
      <c r="K293" t="str">
        <f>VLOOKUP(Table1[[#This Row],[Customer ID]],tblCustomers[],6,FALSE)</f>
        <v>South</v>
      </c>
      <c r="L293">
        <f>WEEKDAY(Table1[[#This Row],[Order Date]])</f>
        <v>4</v>
      </c>
      <c r="M293" s="14" t="str">
        <f>TEXT(Table1[[#This Row],[Order Date]],"dddd")</f>
        <v>Wednesday</v>
      </c>
      <c r="N293" s="14" t="str">
        <f>IF(Table1[[#This Row],[Customer ID]]&gt;8,"New Customer","")</f>
        <v>New Customer</v>
      </c>
    </row>
    <row r="294" spans="1:14" hidden="1" x14ac:dyDescent="0.25">
      <c r="A294">
        <v>1236</v>
      </c>
      <c r="B294" s="12">
        <v>43686</v>
      </c>
      <c r="C294">
        <v>12</v>
      </c>
      <c r="D294">
        <v>9</v>
      </c>
      <c r="E294" t="s">
        <v>20</v>
      </c>
      <c r="F294">
        <v>19.5</v>
      </c>
      <c r="G294">
        <v>66</v>
      </c>
      <c r="H294">
        <v>133</v>
      </c>
      <c r="I294" s="13">
        <f>(Table1[[#This Row],[Unit Price]]*Table1[[#This Row],[Quantity]])+Table1[[#This Row],[Shipping Fee]]</f>
        <v>1420</v>
      </c>
      <c r="J294" t="str">
        <f>VLOOKUP(Table1[[#This Row],[Customer ID]],tblCustomers[],2,FALSE)</f>
        <v>Event Brite</v>
      </c>
      <c r="K294" t="str">
        <f>VLOOKUP(Table1[[#This Row],[Customer ID]],tblCustomers[],6,FALSE)</f>
        <v>South</v>
      </c>
      <c r="L294">
        <f>WEEKDAY(Table1[[#This Row],[Order Date]])</f>
        <v>6</v>
      </c>
      <c r="M294" s="14" t="str">
        <f>TEXT(Table1[[#This Row],[Order Date]],"dddd")</f>
        <v>Friday</v>
      </c>
      <c r="N294" s="14" t="str">
        <f>IF(Table1[[#This Row],[Customer ID]]&gt;8,"New Customer","")</f>
        <v>New Customer</v>
      </c>
    </row>
    <row r="295" spans="1:14" hidden="1" x14ac:dyDescent="0.25">
      <c r="A295">
        <v>1261</v>
      </c>
      <c r="B295" s="12">
        <v>43716</v>
      </c>
      <c r="C295">
        <v>12</v>
      </c>
      <c r="D295">
        <v>3</v>
      </c>
      <c r="E295" t="s">
        <v>12</v>
      </c>
      <c r="F295">
        <v>40</v>
      </c>
      <c r="G295">
        <v>48</v>
      </c>
      <c r="H295">
        <v>188</v>
      </c>
      <c r="I295" s="13">
        <f>(Table1[[#This Row],[Unit Price]]*Table1[[#This Row],[Quantity]])+Table1[[#This Row],[Shipping Fee]]</f>
        <v>2108</v>
      </c>
      <c r="J295" t="str">
        <f>VLOOKUP(Table1[[#This Row],[Customer ID]],tblCustomers[],2,FALSE)</f>
        <v>Event Brite</v>
      </c>
      <c r="K295" t="str">
        <f>VLOOKUP(Table1[[#This Row],[Customer ID]],tblCustomers[],6,FALSE)</f>
        <v>South</v>
      </c>
      <c r="L295">
        <f>WEEKDAY(Table1[[#This Row],[Order Date]])</f>
        <v>1</v>
      </c>
      <c r="M295" s="14" t="str">
        <f>TEXT(Table1[[#This Row],[Order Date]],"dddd")</f>
        <v>Sunday</v>
      </c>
      <c r="N295" s="14" t="str">
        <f>IF(Table1[[#This Row],[Customer ID]]&gt;8,"New Customer","")</f>
        <v>New Customer</v>
      </c>
    </row>
    <row r="296" spans="1:14" hidden="1" x14ac:dyDescent="0.25">
      <c r="A296">
        <v>1262</v>
      </c>
      <c r="B296" s="12">
        <v>43716</v>
      </c>
      <c r="C296">
        <v>12</v>
      </c>
      <c r="D296">
        <v>4</v>
      </c>
      <c r="E296" t="s">
        <v>15</v>
      </c>
      <c r="F296">
        <v>9.1999999999999993</v>
      </c>
      <c r="G296">
        <v>77</v>
      </c>
      <c r="H296">
        <v>72</v>
      </c>
      <c r="I296" s="13">
        <f>(Table1[[#This Row],[Unit Price]]*Table1[[#This Row],[Quantity]])+Table1[[#This Row],[Shipping Fee]]</f>
        <v>780.4</v>
      </c>
      <c r="J296" t="str">
        <f>VLOOKUP(Table1[[#This Row],[Customer ID]],tblCustomers[],2,FALSE)</f>
        <v>Event Brite</v>
      </c>
      <c r="K296" t="str">
        <f>VLOOKUP(Table1[[#This Row],[Customer ID]],tblCustomers[],6,FALSE)</f>
        <v>South</v>
      </c>
      <c r="L296">
        <f>WEEKDAY(Table1[[#This Row],[Order Date]])</f>
        <v>1</v>
      </c>
      <c r="M296" s="14" t="str">
        <f>TEXT(Table1[[#This Row],[Order Date]],"dddd")</f>
        <v>Sunday</v>
      </c>
      <c r="N296" s="14" t="str">
        <f>IF(Table1[[#This Row],[Customer ID]]&gt;8,"New Customer","")</f>
        <v>New Customer</v>
      </c>
    </row>
    <row r="297" spans="1:14" hidden="1" x14ac:dyDescent="0.25">
      <c r="A297">
        <v>1267</v>
      </c>
      <c r="B297" s="12">
        <v>43737</v>
      </c>
      <c r="C297">
        <v>12</v>
      </c>
      <c r="D297">
        <v>2</v>
      </c>
      <c r="E297" t="s">
        <v>8</v>
      </c>
      <c r="F297">
        <v>14</v>
      </c>
      <c r="G297">
        <v>50</v>
      </c>
      <c r="H297">
        <v>67</v>
      </c>
      <c r="I297" s="13">
        <f>(Table1[[#This Row],[Unit Price]]*Table1[[#This Row],[Quantity]])+Table1[[#This Row],[Shipping Fee]]</f>
        <v>767</v>
      </c>
      <c r="J297" t="str">
        <f>VLOOKUP(Table1[[#This Row],[Customer ID]],tblCustomers[],2,FALSE)</f>
        <v>Event Brite</v>
      </c>
      <c r="K297" t="str">
        <f>VLOOKUP(Table1[[#This Row],[Customer ID]],tblCustomers[],6,FALSE)</f>
        <v>South</v>
      </c>
      <c r="L297">
        <f>WEEKDAY(Table1[[#This Row],[Order Date]])</f>
        <v>1</v>
      </c>
      <c r="M297" s="14" t="str">
        <f>TEXT(Table1[[#This Row],[Order Date]],"dddd")</f>
        <v>Sunday</v>
      </c>
      <c r="N297" s="14" t="str">
        <f>IF(Table1[[#This Row],[Customer ID]]&gt;8,"New Customer","")</f>
        <v>New Customer</v>
      </c>
    </row>
    <row r="298" spans="1:14" hidden="1" x14ac:dyDescent="0.25">
      <c r="A298">
        <v>1282</v>
      </c>
      <c r="B298" s="12">
        <v>43744</v>
      </c>
      <c r="C298">
        <v>12</v>
      </c>
      <c r="D298">
        <v>5</v>
      </c>
      <c r="E298" t="s">
        <v>12</v>
      </c>
      <c r="F298">
        <v>40</v>
      </c>
      <c r="G298">
        <v>94</v>
      </c>
      <c r="H298">
        <v>376</v>
      </c>
      <c r="I298" s="13">
        <f>(Table1[[#This Row],[Unit Price]]*Table1[[#This Row],[Quantity]])+Table1[[#This Row],[Shipping Fee]]</f>
        <v>4136</v>
      </c>
      <c r="J298" t="str">
        <f>VLOOKUP(Table1[[#This Row],[Customer ID]],tblCustomers[],2,FALSE)</f>
        <v>Event Brite</v>
      </c>
      <c r="K298" t="str">
        <f>VLOOKUP(Table1[[#This Row],[Customer ID]],tblCustomers[],6,FALSE)</f>
        <v>South</v>
      </c>
      <c r="L298">
        <f>WEEKDAY(Table1[[#This Row],[Order Date]])</f>
        <v>1</v>
      </c>
      <c r="M298" s="14" t="str">
        <f>TEXT(Table1[[#This Row],[Order Date]],"dddd")</f>
        <v>Sunday</v>
      </c>
      <c r="N298" s="14" t="str">
        <f>IF(Table1[[#This Row],[Customer ID]]&gt;8,"New Customer","")</f>
        <v>New Customer</v>
      </c>
    </row>
    <row r="299" spans="1:14" hidden="1" x14ac:dyDescent="0.25">
      <c r="A299">
        <v>1307</v>
      </c>
      <c r="B299" s="12">
        <v>43744</v>
      </c>
      <c r="C299">
        <v>12</v>
      </c>
      <c r="D299">
        <v>5</v>
      </c>
      <c r="E299" t="s">
        <v>13</v>
      </c>
      <c r="F299">
        <v>12.75</v>
      </c>
      <c r="G299">
        <v>44</v>
      </c>
      <c r="H299">
        <v>54</v>
      </c>
      <c r="I299" s="13">
        <f>(Table1[[#This Row],[Unit Price]]*Table1[[#This Row],[Quantity]])+Table1[[#This Row],[Shipping Fee]]</f>
        <v>615</v>
      </c>
      <c r="J299" t="str">
        <f>VLOOKUP(Table1[[#This Row],[Customer ID]],tblCustomers[],2,FALSE)</f>
        <v>Event Brite</v>
      </c>
      <c r="K299" t="str">
        <f>VLOOKUP(Table1[[#This Row],[Customer ID]],tblCustomers[],6,FALSE)</f>
        <v>South</v>
      </c>
      <c r="L299">
        <f>WEEKDAY(Table1[[#This Row],[Order Date]])</f>
        <v>1</v>
      </c>
      <c r="M299" s="14" t="str">
        <f>TEXT(Table1[[#This Row],[Order Date]],"dddd")</f>
        <v>Sunday</v>
      </c>
      <c r="N299" s="14" t="str">
        <f>IF(Table1[[#This Row],[Customer ID]]&gt;8,"New Customer","")</f>
        <v>New Customer</v>
      </c>
    </row>
    <row r="300" spans="1:14" hidden="1" x14ac:dyDescent="0.25">
      <c r="A300">
        <v>1327</v>
      </c>
      <c r="B300" s="12">
        <v>43744</v>
      </c>
      <c r="C300">
        <v>12</v>
      </c>
      <c r="D300">
        <v>5</v>
      </c>
      <c r="E300" t="s">
        <v>13</v>
      </c>
      <c r="F300">
        <v>12.75</v>
      </c>
      <c r="G300">
        <v>82</v>
      </c>
      <c r="H300">
        <v>104</v>
      </c>
      <c r="I300" s="13">
        <f>(Table1[[#This Row],[Unit Price]]*Table1[[#This Row],[Quantity]])+Table1[[#This Row],[Shipping Fee]]</f>
        <v>1149.5</v>
      </c>
      <c r="J300" t="str">
        <f>VLOOKUP(Table1[[#This Row],[Customer ID]],tblCustomers[],2,FALSE)</f>
        <v>Event Brite</v>
      </c>
      <c r="K300" t="str">
        <f>VLOOKUP(Table1[[#This Row],[Customer ID]],tblCustomers[],6,FALSE)</f>
        <v>South</v>
      </c>
      <c r="L300">
        <f>WEEKDAY(Table1[[#This Row],[Order Date]])</f>
        <v>1</v>
      </c>
      <c r="M300" s="14" t="str">
        <f>TEXT(Table1[[#This Row],[Order Date]],"dddd")</f>
        <v>Sunday</v>
      </c>
      <c r="N300" s="14" t="str">
        <f>IF(Table1[[#This Row],[Customer ID]]&gt;8,"New Customer","")</f>
        <v>New Customer</v>
      </c>
    </row>
    <row r="301" spans="1:14" hidden="1" x14ac:dyDescent="0.25">
      <c r="A301">
        <v>1284</v>
      </c>
      <c r="B301" s="12">
        <v>43746</v>
      </c>
      <c r="C301">
        <v>12</v>
      </c>
      <c r="D301">
        <v>4</v>
      </c>
      <c r="E301" t="s">
        <v>13</v>
      </c>
      <c r="F301">
        <v>12.75</v>
      </c>
      <c r="G301">
        <v>61</v>
      </c>
      <c r="H301">
        <v>79</v>
      </c>
      <c r="I301" s="13">
        <f>(Table1[[#This Row],[Unit Price]]*Table1[[#This Row],[Quantity]])+Table1[[#This Row],[Shipping Fee]]</f>
        <v>856.75</v>
      </c>
      <c r="J301" t="str">
        <f>VLOOKUP(Table1[[#This Row],[Customer ID]],tblCustomers[],2,FALSE)</f>
        <v>Event Brite</v>
      </c>
      <c r="K301" t="str">
        <f>VLOOKUP(Table1[[#This Row],[Customer ID]],tblCustomers[],6,FALSE)</f>
        <v>South</v>
      </c>
      <c r="L301">
        <f>WEEKDAY(Table1[[#This Row],[Order Date]])</f>
        <v>3</v>
      </c>
      <c r="M301" s="14" t="str">
        <f>TEXT(Table1[[#This Row],[Order Date]],"dddd")</f>
        <v>Tuesday</v>
      </c>
      <c r="N301" s="14" t="str">
        <f>IF(Table1[[#This Row],[Customer ID]]&gt;8,"New Customer","")</f>
        <v>New Customer</v>
      </c>
    </row>
    <row r="302" spans="1:14" hidden="1" x14ac:dyDescent="0.25">
      <c r="A302">
        <v>1303</v>
      </c>
      <c r="B302" s="12">
        <v>43764</v>
      </c>
      <c r="C302">
        <v>12</v>
      </c>
      <c r="D302">
        <v>6</v>
      </c>
      <c r="E302" t="s">
        <v>19</v>
      </c>
      <c r="F302">
        <v>21.35</v>
      </c>
      <c r="G302">
        <v>49</v>
      </c>
      <c r="H302">
        <v>103</v>
      </c>
      <c r="I302" s="13">
        <f>(Table1[[#This Row],[Unit Price]]*Table1[[#This Row],[Quantity]])+Table1[[#This Row],[Shipping Fee]]</f>
        <v>1149.1500000000001</v>
      </c>
      <c r="J302" t="str">
        <f>VLOOKUP(Table1[[#This Row],[Customer ID]],tblCustomers[],2,FALSE)</f>
        <v>Event Brite</v>
      </c>
      <c r="K302" t="str">
        <f>VLOOKUP(Table1[[#This Row],[Customer ID]],tblCustomers[],6,FALSE)</f>
        <v>South</v>
      </c>
      <c r="L302">
        <f>WEEKDAY(Table1[[#This Row],[Order Date]])</f>
        <v>7</v>
      </c>
      <c r="M302" s="14" t="str">
        <f>TEXT(Table1[[#This Row],[Order Date]],"dddd")</f>
        <v>Saturday</v>
      </c>
      <c r="N302" s="14" t="str">
        <f>IF(Table1[[#This Row],[Customer ID]]&gt;8,"New Customer","")</f>
        <v>New Customer</v>
      </c>
    </row>
    <row r="303" spans="1:14" hidden="1" x14ac:dyDescent="0.25">
      <c r="A303">
        <v>1367</v>
      </c>
      <c r="B303" s="12">
        <v>43778</v>
      </c>
      <c r="C303">
        <v>12</v>
      </c>
      <c r="D303">
        <v>9</v>
      </c>
      <c r="E303" t="s">
        <v>10</v>
      </c>
      <c r="F303">
        <v>9.65</v>
      </c>
      <c r="G303">
        <v>14</v>
      </c>
      <c r="H303">
        <v>13</v>
      </c>
      <c r="I303" s="13">
        <f>(Table1[[#This Row],[Unit Price]]*Table1[[#This Row],[Quantity]])+Table1[[#This Row],[Shipping Fee]]</f>
        <v>148.1</v>
      </c>
      <c r="J303" t="str">
        <f>VLOOKUP(Table1[[#This Row],[Customer ID]],tblCustomers[],2,FALSE)</f>
        <v>Event Brite</v>
      </c>
      <c r="K303" t="str">
        <f>VLOOKUP(Table1[[#This Row],[Customer ID]],tblCustomers[],6,FALSE)</f>
        <v>South</v>
      </c>
      <c r="L303">
        <f>WEEKDAY(Table1[[#This Row],[Order Date]])</f>
        <v>7</v>
      </c>
      <c r="M303" s="14" t="str">
        <f>TEXT(Table1[[#This Row],[Order Date]],"dddd")</f>
        <v>Saturday</v>
      </c>
      <c r="N303" s="14" t="str">
        <f>IF(Table1[[#This Row],[Customer ID]]&gt;8,"New Customer","")</f>
        <v>New Customer</v>
      </c>
    </row>
    <row r="304" spans="1:14" hidden="1" x14ac:dyDescent="0.25">
      <c r="A304">
        <v>1429</v>
      </c>
      <c r="B304" s="12">
        <v>43805</v>
      </c>
      <c r="C304">
        <v>12</v>
      </c>
      <c r="D304">
        <v>5</v>
      </c>
      <c r="E304" t="s">
        <v>9</v>
      </c>
      <c r="F304">
        <v>30</v>
      </c>
      <c r="G304">
        <v>33</v>
      </c>
      <c r="H304">
        <v>95</v>
      </c>
      <c r="I304" s="13">
        <f>(Table1[[#This Row],[Unit Price]]*Table1[[#This Row],[Quantity]])+Table1[[#This Row],[Shipping Fee]]</f>
        <v>1085</v>
      </c>
      <c r="J304" t="str">
        <f>VLOOKUP(Table1[[#This Row],[Customer ID]],tblCustomers[],2,FALSE)</f>
        <v>Event Brite</v>
      </c>
      <c r="K304" t="str">
        <f>VLOOKUP(Table1[[#This Row],[Customer ID]],tblCustomers[],6,FALSE)</f>
        <v>South</v>
      </c>
      <c r="L304">
        <f>WEEKDAY(Table1[[#This Row],[Order Date]])</f>
        <v>6</v>
      </c>
      <c r="M304" s="14" t="str">
        <f>TEXT(Table1[[#This Row],[Order Date]],"dddd")</f>
        <v>Friday</v>
      </c>
      <c r="N304" s="14" t="str">
        <f>IF(Table1[[#This Row],[Customer ID]]&gt;8,"New Customer","")</f>
        <v>New Customer</v>
      </c>
    </row>
    <row r="305" spans="1:14" hidden="1" x14ac:dyDescent="0.25">
      <c r="A305">
        <v>1368</v>
      </c>
      <c r="B305" s="12">
        <v>43826</v>
      </c>
      <c r="C305">
        <v>12</v>
      </c>
      <c r="D305">
        <v>1</v>
      </c>
      <c r="E305" t="s">
        <v>8</v>
      </c>
      <c r="F305">
        <v>14</v>
      </c>
      <c r="G305">
        <v>14</v>
      </c>
      <c r="H305">
        <v>20</v>
      </c>
      <c r="I305" s="13">
        <f>(Table1[[#This Row],[Unit Price]]*Table1[[#This Row],[Quantity]])+Table1[[#This Row],[Shipping Fee]]</f>
        <v>216</v>
      </c>
      <c r="J305" t="str">
        <f>VLOOKUP(Table1[[#This Row],[Customer ID]],tblCustomers[],2,FALSE)</f>
        <v>Event Brite</v>
      </c>
      <c r="K305" t="str">
        <f>VLOOKUP(Table1[[#This Row],[Customer ID]],tblCustomers[],6,FALSE)</f>
        <v>South</v>
      </c>
      <c r="L305">
        <f>WEEKDAY(Table1[[#This Row],[Order Date]])</f>
        <v>6</v>
      </c>
      <c r="M305" s="14" t="str">
        <f>TEXT(Table1[[#This Row],[Order Date]],"dddd")</f>
        <v>Friday</v>
      </c>
      <c r="N305" s="14" t="str">
        <f>IF(Table1[[#This Row],[Customer ID]]&gt;8,"New Customer","")</f>
        <v>New Customer</v>
      </c>
    </row>
    <row r="306" spans="1:14" hidden="1" x14ac:dyDescent="0.25">
      <c r="A306">
        <v>1369</v>
      </c>
      <c r="B306" s="12">
        <v>43826</v>
      </c>
      <c r="C306">
        <v>12</v>
      </c>
      <c r="D306">
        <v>1</v>
      </c>
      <c r="E306" t="s">
        <v>9</v>
      </c>
      <c r="F306">
        <v>3.5</v>
      </c>
      <c r="G306">
        <v>70</v>
      </c>
      <c r="H306">
        <v>25</v>
      </c>
      <c r="I306" s="13">
        <f>(Table1[[#This Row],[Unit Price]]*Table1[[#This Row],[Quantity]])+Table1[[#This Row],[Shipping Fee]]</f>
        <v>270</v>
      </c>
      <c r="J306" t="str">
        <f>VLOOKUP(Table1[[#This Row],[Customer ID]],tblCustomers[],2,FALSE)</f>
        <v>Event Brite</v>
      </c>
      <c r="K306" t="str">
        <f>VLOOKUP(Table1[[#This Row],[Customer ID]],tblCustomers[],6,FALSE)</f>
        <v>South</v>
      </c>
      <c r="L306">
        <f>WEEKDAY(Table1[[#This Row],[Order Date]])</f>
        <v>6</v>
      </c>
      <c r="M306" s="14" t="str">
        <f>TEXT(Table1[[#This Row],[Order Date]],"dddd")</f>
        <v>Friday</v>
      </c>
      <c r="N306" s="14" t="str">
        <f>IF(Table1[[#This Row],[Customer ID]]&gt;8,"New Customer","")</f>
        <v>New Customer</v>
      </c>
    </row>
    <row r="307" spans="1:14" x14ac:dyDescent="0.25">
      <c r="A307" t="s">
        <v>100</v>
      </c>
      <c r="I307" s="16">
        <f>SUBTOTAL(109,Table1[Total Revenue])</f>
        <v>44412.600000000006</v>
      </c>
      <c r="L307">
        <f>SUBTOTAL(103,Table1[Weekday])</f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3D0F-DE69-4AA6-A012-7E94BAAD14F8}">
  <sheetPr codeName="Sheet4"/>
  <dimension ref="A1:F13"/>
  <sheetViews>
    <sheetView workbookViewId="0">
      <selection activeCell="C23" sqref="C23"/>
    </sheetView>
  </sheetViews>
  <sheetFormatPr defaultRowHeight="15" x14ac:dyDescent="0.25"/>
  <cols>
    <col min="1" max="1" width="5" customWidth="1"/>
    <col min="2" max="2" width="17.7109375" bestFit="1" customWidth="1"/>
    <col min="3" max="3" width="19.5703125" bestFit="1" customWidth="1"/>
    <col min="4" max="4" width="31.5703125" bestFit="1" customWidth="1"/>
    <col min="5" max="5" width="16" customWidth="1"/>
    <col min="6" max="6" width="17.7109375" bestFit="1" customWidth="1"/>
  </cols>
  <sheetData>
    <row r="1" spans="1:6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72</v>
      </c>
    </row>
    <row r="2" spans="1:6" x14ac:dyDescent="0.25">
      <c r="A2">
        <v>1</v>
      </c>
      <c r="B2" t="s">
        <v>36</v>
      </c>
      <c r="C2" t="s">
        <v>37</v>
      </c>
      <c r="D2" t="s">
        <v>38</v>
      </c>
      <c r="E2" t="s">
        <v>39</v>
      </c>
      <c r="F2" t="s">
        <v>73</v>
      </c>
    </row>
    <row r="3" spans="1:6" x14ac:dyDescent="0.25">
      <c r="A3">
        <v>2</v>
      </c>
      <c r="B3" t="s">
        <v>40</v>
      </c>
      <c r="C3" t="s">
        <v>41</v>
      </c>
      <c r="D3" t="s">
        <v>42</v>
      </c>
      <c r="E3" t="s">
        <v>43</v>
      </c>
      <c r="F3" t="s">
        <v>74</v>
      </c>
    </row>
    <row r="4" spans="1:6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74</v>
      </c>
    </row>
    <row r="5" spans="1:6" x14ac:dyDescent="0.25">
      <c r="A5">
        <v>4</v>
      </c>
      <c r="B5" t="s">
        <v>48</v>
      </c>
      <c r="C5" t="s">
        <v>49</v>
      </c>
      <c r="D5" t="s">
        <v>50</v>
      </c>
      <c r="E5" t="s">
        <v>51</v>
      </c>
      <c r="F5" t="s">
        <v>75</v>
      </c>
    </row>
    <row r="6" spans="1:6" x14ac:dyDescent="0.25">
      <c r="A6">
        <v>5</v>
      </c>
      <c r="B6" t="s">
        <v>52</v>
      </c>
      <c r="C6" t="s">
        <v>53</v>
      </c>
      <c r="D6" t="s">
        <v>54</v>
      </c>
      <c r="E6" t="s">
        <v>55</v>
      </c>
      <c r="F6" t="s">
        <v>73</v>
      </c>
    </row>
    <row r="7" spans="1:6" x14ac:dyDescent="0.25">
      <c r="A7">
        <v>6</v>
      </c>
      <c r="B7" t="s">
        <v>56</v>
      </c>
      <c r="C7" t="s">
        <v>57</v>
      </c>
      <c r="D7" t="s">
        <v>58</v>
      </c>
      <c r="E7" t="s">
        <v>59</v>
      </c>
      <c r="F7" t="s">
        <v>76</v>
      </c>
    </row>
    <row r="8" spans="1:6" x14ac:dyDescent="0.25">
      <c r="A8">
        <v>7</v>
      </c>
      <c r="B8" t="s">
        <v>60</v>
      </c>
      <c r="C8" t="s">
        <v>61</v>
      </c>
      <c r="D8" t="s">
        <v>62</v>
      </c>
      <c r="E8" t="s">
        <v>63</v>
      </c>
      <c r="F8" t="s">
        <v>76</v>
      </c>
    </row>
    <row r="9" spans="1:6" x14ac:dyDescent="0.25">
      <c r="A9">
        <v>8</v>
      </c>
      <c r="B9" t="s">
        <v>64</v>
      </c>
      <c r="C9" t="s">
        <v>65</v>
      </c>
      <c r="D9" t="s">
        <v>66</v>
      </c>
      <c r="E9" t="s">
        <v>67</v>
      </c>
      <c r="F9" t="s">
        <v>76</v>
      </c>
    </row>
    <row r="10" spans="1:6" x14ac:dyDescent="0.25">
      <c r="A10">
        <v>9</v>
      </c>
      <c r="B10" t="s">
        <v>68</v>
      </c>
      <c r="C10" t="s">
        <v>69</v>
      </c>
      <c r="D10" t="s">
        <v>70</v>
      </c>
      <c r="E10" t="s">
        <v>71</v>
      </c>
      <c r="F10" t="s">
        <v>75</v>
      </c>
    </row>
    <row r="11" spans="1:6" x14ac:dyDescent="0.25">
      <c r="A11">
        <v>10</v>
      </c>
      <c r="B11" t="s">
        <v>85</v>
      </c>
      <c r="C11" t="s">
        <v>86</v>
      </c>
      <c r="D11" t="s">
        <v>87</v>
      </c>
      <c r="E11" t="s">
        <v>88</v>
      </c>
      <c r="F11" t="s">
        <v>75</v>
      </c>
    </row>
    <row r="12" spans="1:6" x14ac:dyDescent="0.25">
      <c r="A12">
        <v>11</v>
      </c>
      <c r="B12" t="s">
        <v>89</v>
      </c>
      <c r="C12" t="s">
        <v>90</v>
      </c>
      <c r="D12" t="s">
        <v>91</v>
      </c>
      <c r="E12" t="s">
        <v>92</v>
      </c>
      <c r="F12" t="s">
        <v>73</v>
      </c>
    </row>
    <row r="13" spans="1:6" x14ac:dyDescent="0.25">
      <c r="A13">
        <v>12</v>
      </c>
      <c r="B13" t="s">
        <v>93</v>
      </c>
      <c r="C13" t="s">
        <v>94</v>
      </c>
      <c r="D13" t="s">
        <v>95</v>
      </c>
      <c r="E13" t="s">
        <v>96</v>
      </c>
      <c r="F13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Orders</vt:lpstr>
      <vt:lpstr>Customers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cp:lastPrinted>2020-06-02T22:57:58Z</cp:lastPrinted>
  <dcterms:created xsi:type="dcterms:W3CDTF">2020-06-02T21:54:04Z</dcterms:created>
  <dcterms:modified xsi:type="dcterms:W3CDTF">2021-05-10T17:30:41Z</dcterms:modified>
</cp:coreProperties>
</file>