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c\Dropbox\Excel Campus\Courses\Lookups\Course Files\Module 8 - Other Lookup Formulas\"/>
    </mc:Choice>
  </mc:AlternateContent>
  <bookViews>
    <workbookView xWindow="0" yWindow="0" windowWidth="16520" windowHeight="6470"/>
  </bookViews>
  <sheets>
    <sheet name="TOC" sheetId="9" r:id="rId1"/>
    <sheet name="Overview" sheetId="1" r:id="rId2"/>
    <sheet name="HLOOKUP" sheetId="2" r:id="rId3"/>
    <sheet name="LOOKUP" sheetId="3" r:id="rId4"/>
    <sheet name="COUNTIF" sheetId="4" r:id="rId5"/>
    <sheet name="COUNTIFS" sheetId="5" r:id="rId6"/>
    <sheet name="SUMIF" sheetId="7" r:id="rId7"/>
    <sheet name="SUMIFS" sheetId="6" r:id="rId8"/>
    <sheet name="CHOOSE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8" l="1"/>
  <c r="D5" i="8"/>
  <c r="J14" i="8"/>
  <c r="J15" i="8"/>
  <c r="J16" i="8"/>
  <c r="D7" i="8" s="1"/>
  <c r="D8" i="8" s="1"/>
  <c r="J17" i="8"/>
  <c r="G14" i="8"/>
  <c r="F14" i="8" s="1"/>
  <c r="G15" i="8"/>
  <c r="F15" i="8" s="1"/>
  <c r="G16" i="8"/>
  <c r="F16" i="8" s="1"/>
  <c r="G17" i="8"/>
  <c r="F17" i="8" s="1"/>
  <c r="C4" i="7"/>
  <c r="F4" i="6"/>
  <c r="F6" i="5" l="1"/>
  <c r="F7" i="5"/>
  <c r="F5" i="5"/>
  <c r="D6" i="5"/>
  <c r="D7" i="5"/>
  <c r="D5" i="5"/>
  <c r="C5" i="4"/>
  <c r="C6" i="4"/>
  <c r="C4" i="4"/>
  <c r="E11" i="3" l="1"/>
  <c r="E6" i="3"/>
  <c r="B12" i="2"/>
  <c r="B8" i="2"/>
  <c r="C8" i="2"/>
  <c r="D8" i="2"/>
  <c r="E8" i="2"/>
  <c r="F8" i="2"/>
  <c r="G8" i="2"/>
  <c r="H8" i="2"/>
  <c r="I8" i="2"/>
  <c r="J8" i="2"/>
  <c r="K8" i="2"/>
  <c r="L8" i="2"/>
  <c r="M8" i="2"/>
</calcChain>
</file>

<file path=xl/sharedStrings.xml><?xml version="1.0" encoding="utf-8"?>
<sst xmlns="http://schemas.openxmlformats.org/spreadsheetml/2006/main" count="365" uniqueCount="106">
  <si>
    <t>HLOOKUP</t>
  </si>
  <si>
    <t>LOOKUP</t>
  </si>
  <si>
    <t>COUNTIF(S)</t>
  </si>
  <si>
    <t>SUMIF(S)</t>
  </si>
  <si>
    <t>CHOOSE</t>
  </si>
  <si>
    <t>INDIRECT</t>
  </si>
  <si>
    <t>GETPIVOTDATA</t>
  </si>
  <si>
    <t>Pivot Tables</t>
  </si>
  <si>
    <t>Alternative Lookup Functions - Beyond VLOOKUP &amp; INDEX/MATCH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</si>
  <si>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</si>
  <si>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</si>
  <si>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</si>
  <si>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</si>
  <si>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</si>
  <si>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</si>
  <si>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</si>
  <si>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</si>
  <si>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</si>
  <si>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</si>
  <si>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</si>
  <si>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</si>
  <si>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Retail Sales</t>
  </si>
  <si>
    <t>Online Sales</t>
  </si>
  <si>
    <t>Wholesale</t>
  </si>
  <si>
    <t>Question: What are the online sales for March?</t>
  </si>
  <si>
    <t>Total Sales</t>
  </si>
  <si>
    <t>HLOOKUP - Horizontal VLOOKUP</t>
  </si>
  <si>
    <t>Month</t>
  </si>
  <si>
    <t>Quarter</t>
  </si>
  <si>
    <t>VLOOKUP Solution</t>
  </si>
  <si>
    <t>LOOKUP Solution</t>
  </si>
  <si>
    <t>LOOKUP Function - How to Calculate the Fiscal Quarter</t>
  </si>
  <si>
    <t>Name</t>
  </si>
  <si>
    <t>Year</t>
  </si>
  <si>
    <t>Calista Berry</t>
  </si>
  <si>
    <t>Charissa Bridges</t>
  </si>
  <si>
    <t>Frances Hamilton</t>
  </si>
  <si>
    <t>Moses Pitts</t>
  </si>
  <si>
    <t>Adrienne Austin</t>
  </si>
  <si>
    <t>Susan Nixon</t>
  </si>
  <si>
    <t>September Travis</t>
  </si>
  <si>
    <t>Asher Mays</t>
  </si>
  <si>
    <t>Kasper Mckenzie</t>
  </si>
  <si>
    <t>Colton Chase</t>
  </si>
  <si>
    <t>Wayne Garrison</t>
  </si>
  <si>
    <t>Grace Dodson</t>
  </si>
  <si>
    <t>Remedios Trevino</t>
  </si>
  <si>
    <t>Zephania Ellison</t>
  </si>
  <si>
    <t>Imani Small</t>
  </si>
  <si>
    <t>Ray Miranda</t>
  </si>
  <si>
    <t>Donna Acevedo</t>
  </si>
  <si>
    <t>Bob Stevens</t>
  </si>
  <si>
    <t>Question: Are these people in the list?</t>
  </si>
  <si>
    <t>COUNTIF Function - Check if a Value Exists</t>
  </si>
  <si>
    <t>COUNTIFS Function - Check if a Value Exists with Multiple Criteria</t>
  </si>
  <si>
    <t>Question: Are these people in the list for 2013?</t>
  </si>
  <si>
    <t>Regular Ref</t>
  </si>
  <si>
    <t>Table Ref</t>
  </si>
  <si>
    <t>Region</t>
  </si>
  <si>
    <t>Department</t>
  </si>
  <si>
    <t>Sales</t>
  </si>
  <si>
    <t>DeRusha, Joe</t>
  </si>
  <si>
    <t>East</t>
  </si>
  <si>
    <t>5255-Data/Connectivity Sales</t>
  </si>
  <si>
    <t>FY13</t>
  </si>
  <si>
    <t>De Pasquale, Richard</t>
  </si>
  <si>
    <t>5256-Sales Mgt &amp; Support</t>
  </si>
  <si>
    <t>Dobbert, Susan</t>
  </si>
  <si>
    <t>5257-Auto Sales</t>
  </si>
  <si>
    <t>Dillard, Susan</t>
  </si>
  <si>
    <t>5258-IAP Sales</t>
  </si>
  <si>
    <t>Dunton, Donna</t>
  </si>
  <si>
    <t>West</t>
  </si>
  <si>
    <t>5259-Sales Channel</t>
  </si>
  <si>
    <t>De Vries, John</t>
  </si>
  <si>
    <t>5262-Auto GM</t>
  </si>
  <si>
    <t>De Sousa, Kristi</t>
  </si>
  <si>
    <t>5263-Sales Support</t>
  </si>
  <si>
    <t>Defonso, Daniel</t>
  </si>
  <si>
    <t>5264-ARD Sales</t>
  </si>
  <si>
    <t>Question: What are the sales for Susan Dillard?</t>
  </si>
  <si>
    <t>FY14</t>
  </si>
  <si>
    <t>FY15</t>
  </si>
  <si>
    <t>Question: What are the sales for Susan Dillard for Jan FY14?</t>
  </si>
  <si>
    <t>SUMIFS Function - Lookup with Multiple Criteria to Return a Number</t>
  </si>
  <si>
    <t>Scenario 1</t>
  </si>
  <si>
    <t>North</t>
  </si>
  <si>
    <t>South</t>
  </si>
  <si>
    <t>Scenario 2</t>
  </si>
  <si>
    <t>Scenario 3</t>
  </si>
  <si>
    <t>Question: What are the East Sales for the selected scenario?</t>
  </si>
  <si>
    <t>Scenario</t>
  </si>
  <si>
    <t>Cost</t>
  </si>
  <si>
    <t>CHOOSE Function - Alternative to Nested Ifs</t>
  </si>
  <si>
    <t>Table of Contents</t>
  </si>
  <si>
    <t>Overview</t>
  </si>
  <si>
    <t>COUNTIF</t>
  </si>
  <si>
    <t>COUNTIFS</t>
  </si>
  <si>
    <t>SUMIF</t>
  </si>
  <si>
    <t>SUMIFS</t>
  </si>
  <si>
    <t>11212B3</t>
  </si>
  <si>
    <t>The Ultimate Lookup Formulas Course | Excel Campus</t>
  </si>
  <si>
    <t>Alternative Lookup Formulas</t>
  </si>
  <si>
    <t xml:space="preserve">This Table of Contents was created in </t>
  </si>
  <si>
    <t>one click with the Tab Hound Add-in</t>
  </si>
  <si>
    <t>learn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</si>
</sst>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04040"/>
      <name val="Calibri"/>
      <family val="2"/>
    </font>
    <font>
      <sz val="14"/>
      <color rgb="FF404040"/>
      <name val="Calibri"/>
      <family val="2"/>
    </font>
    <font>
      <u/>
      <sz val="9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2EFDA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rgb="FFA9D08E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1" fillId="0" borderId="0" applyFill="0" applyProtection="0"/>
    <xf numFmtId="41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4" fillId="2" borderId="1" xfId="0" applyFont="1" applyFill="1" applyBorder="1"/>
    <xf numFmtId="0" fontId="5" fillId="2" borderId="1" xfId="0" applyFont="1" applyFill="1" applyBorder="1"/>
    <xf numFmtId="0" fontId="6" fillId="0" borderId="0" xfId="0" applyFont="1"/>
    <xf numFmtId="0" fontId="7" fillId="0" borderId="0" xfId="0" applyFont="1" applyAlignment="1">
      <alignment horizontal="right"/>
    </xf>
    <xf numFmtId="164" fontId="0" fillId="0" borderId="0" xfId="1" applyNumberFormat="1" applyFont="1"/>
    <xf numFmtId="0" fontId="2" fillId="0" borderId="0" xfId="0" applyFont="1"/>
    <xf numFmtId="0" fontId="8" fillId="3" borderId="0" xfId="0" applyFont="1" applyFill="1"/>
    <xf numFmtId="0" fontId="9" fillId="3" borderId="0" xfId="0" applyFont="1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4" borderId="0" xfId="0" applyFill="1" applyAlignment="1">
      <alignment horizontal="center"/>
    </xf>
    <xf numFmtId="0" fontId="10" fillId="0" borderId="0" xfId="0" applyFont="1" applyFill="1" applyProtection="1"/>
    <xf numFmtId="0" fontId="0" fillId="0" borderId="0" xfId="0" applyFill="1" applyProtection="1"/>
    <xf numFmtId="0" fontId="11" fillId="0" borderId="0" xfId="2" applyFill="1" applyProtection="1"/>
    <xf numFmtId="0" fontId="2" fillId="0" borderId="0" xfId="0" applyFont="1" applyFill="1" applyProtection="1"/>
    <xf numFmtId="0" fontId="0" fillId="0" borderId="0" xfId="0" applyFont="1" applyFill="1" applyBorder="1" applyProtection="1"/>
    <xf numFmtId="0" fontId="0" fillId="0" borderId="0" xfId="2" applyFont="1" applyFill="1" applyBorder="1" applyProtection="1"/>
    <xf numFmtId="0" fontId="3" fillId="6" borderId="2" xfId="2" applyFont="1" applyFill="1" applyBorder="1"/>
    <xf numFmtId="0" fontId="11" fillId="0" borderId="2" xfId="2" applyBorder="1"/>
    <xf numFmtId="14" fontId="11" fillId="0" borderId="2" xfId="2" applyNumberFormat="1" applyBorder="1"/>
    <xf numFmtId="41" fontId="0" fillId="0" borderId="2" xfId="3" applyFont="1" applyBorder="1"/>
    <xf numFmtId="0" fontId="11" fillId="0" borderId="3" xfId="2" applyBorder="1"/>
    <xf numFmtId="14" fontId="11" fillId="0" borderId="3" xfId="2" applyNumberFormat="1" applyBorder="1"/>
    <xf numFmtId="41" fontId="0" fillId="0" borderId="3" xfId="3" applyFont="1" applyBorder="1"/>
    <xf numFmtId="0" fontId="11" fillId="0" borderId="4" xfId="2" applyBorder="1"/>
    <xf numFmtId="14" fontId="11" fillId="0" borderId="4" xfId="2" applyNumberFormat="1" applyBorder="1"/>
    <xf numFmtId="41" fontId="0" fillId="0" borderId="4" xfId="3" applyFont="1" applyBorder="1"/>
    <xf numFmtId="0" fontId="0" fillId="0" borderId="0" xfId="2" applyFont="1" applyFill="1" applyBorder="1"/>
    <xf numFmtId="14" fontId="0" fillId="0" borderId="0" xfId="2" applyNumberFormat="1" applyFont="1" applyFill="1" applyBorder="1"/>
    <xf numFmtId="41" fontId="0" fillId="0" borderId="0" xfId="3" applyFont="1" applyFill="1" applyBorder="1"/>
    <xf numFmtId="0" fontId="3" fillId="0" borderId="0" xfId="2" applyFont="1" applyFill="1" applyBorder="1"/>
    <xf numFmtId="0" fontId="11" fillId="0" borderId="4" xfId="2" applyNumberFormat="1" applyBorder="1"/>
    <xf numFmtId="0" fontId="0" fillId="0" borderId="0" xfId="1" applyNumberFormat="1" applyFont="1"/>
    <xf numFmtId="0" fontId="0" fillId="0" borderId="0" xfId="0" applyNumberFormat="1"/>
    <xf numFmtId="0" fontId="12" fillId="0" borderId="0" xfId="0" applyFont="1"/>
    <xf numFmtId="0" fontId="0" fillId="0" borderId="0" xfId="0" applyFill="1"/>
    <xf numFmtId="0" fontId="14" fillId="0" borderId="0" xfId="0" applyFont="1" applyFill="1"/>
    <xf numFmtId="0" fontId="0" fillId="0" borderId="0" xfId="0" applyAlignment="1">
      <alignment horizontal="left"/>
    </xf>
    <xf numFmtId="0" fontId="13" fillId="0" borderId="0" xfId="4" applyFont="1" applyAlignment="1">
      <alignment horizontal="left"/>
    </xf>
    <xf numFmtId="0" fontId="15" fillId="0" borderId="0" xfId="0" applyFont="1"/>
    <xf numFmtId="0" fontId="16" fillId="7" borderId="5" xfId="0" applyFont="1" applyFill="1" applyBorder="1"/>
    <xf numFmtId="0" fontId="17" fillId="7" borderId="5" xfId="0" applyFont="1" applyFill="1" applyBorder="1"/>
    <xf numFmtId="0" fontId="13" fillId="7" borderId="5" xfId="4" applyFill="1" applyBorder="1"/>
    <xf numFmtId="0" fontId="18" fillId="0" borderId="0" xfId="4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4" applyFont="1" applyAlignment="1">
      <alignment horizontal="left"/>
    </xf>
  </cellXfs>
  <cellStyles count="5">
    <cellStyle name="Comma" xfId="1" builtinId="3"/>
    <cellStyle name="Comma [0] 2" xfId="3"/>
    <cellStyle name="Hyperlink" xfId="4" builtinId="8"/>
    <cellStyle name="Normal" xfId="0" builtinId="0"/>
    <cellStyle name="Normal 2" xfId="2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11</xdr:row>
      <xdr:rowOff>104775</xdr:rowOff>
    </xdr:from>
    <xdr:to>
      <xdr:col>3</xdr:col>
      <xdr:colOff>228601</xdr:colOff>
      <xdr:row>15</xdr:row>
      <xdr:rowOff>66675</xdr:rowOff>
    </xdr:to>
    <xdr:sp macro="" textlink="">
      <xdr:nvSpPr>
        <xdr:cNvPr id="2" name="Rounded Rectangular Callout 1"/>
        <xdr:cNvSpPr/>
      </xdr:nvSpPr>
      <xdr:spPr>
        <a:xfrm>
          <a:off x="123826" y="2552700"/>
          <a:ext cx="2419350" cy="723900"/>
        </a:xfrm>
        <a:prstGeom prst="wedgeRoundRectCallout">
          <a:avLst>
            <a:gd name="adj1" fmla="val -40857"/>
            <a:gd name="adj2" fmla="val -82181"/>
            <a:gd name="adj3" fmla="val 16667"/>
          </a:avLst>
        </a:prstGeom>
        <a:solidFill>
          <a:srgbClr val="FFFFCC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Created</a:t>
          </a:r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 these icons with conditional formatting.  Watch the overivew video for this module to learn how.</a:t>
          </a:r>
          <a:endParaRPr 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blQtr" displayName="tblQtr" ref="A4:B16" totalsRowShown="0" headerRowDxfId="8" dataDxfId="7">
  <autoFilter ref="A4:B16"/>
  <tableColumns count="2">
    <tableColumn id="1" name="Month" dataDxfId="6"/>
    <tableColumn id="2" name="Quarter" dataDxfId="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F10:G40" totalsRowShown="0">
  <autoFilter ref="F10:G40"/>
  <tableColumns count="2">
    <tableColumn id="1" name="Name"/>
    <tableColumn id="2" name="Ye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Sales" displayName="tblSales" ref="B7:F34" totalsRowShown="0" headerRowDxfId="4">
  <autoFilter ref="B7:F34"/>
  <tableColumns count="5">
    <tableColumn id="1" name="Name"/>
    <tableColumn id="2" name="Region"/>
    <tableColumn id="4" name="Month"/>
    <tableColumn id="5" name="Year"/>
    <tableColumn id="6" name="Sal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blScenario1" displayName="tblScenario1" ref="B13:C17" totalsRowShown="0">
  <autoFilter ref="B13:C17"/>
  <tableColumns count="2">
    <tableColumn id="1" name="Region"/>
    <tableColumn id="2" name="Sales" dataDxfId="3" dataCellStyle="Comm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blScenario2" displayName="tblScenario2" ref="E13:G17" totalsRowShown="0">
  <autoFilter ref="E13:G17"/>
  <tableColumns count="3">
    <tableColumn id="1" name="Region"/>
    <tableColumn id="3" name="Cost" dataDxfId="2" dataCellStyle="Comma">
      <calculatedColumnFormula>tblScenario2[[#This Row],[Sales]]*0.6</calculatedColumnFormula>
    </tableColumn>
    <tableColumn id="2" name="Sales" dataDxfId="1" dataCellStyle="Comma">
      <calculatedColumnFormula>tblScenario1[[#This Row],[Sales]]*1.1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blScenario3" displayName="tblScenario3" ref="I13:J17" totalsRowShown="0">
  <autoFilter ref="I13:J17"/>
  <tableColumns count="2">
    <tableColumn id="1" name="Region"/>
    <tableColumn id="2" name="Sales" dataDxfId="0" dataCellStyle="Comma">
      <calculatedColumnFormula>tblScenario1[[#This Row],[Sales]]*0.85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campus.com/tab-hound" TargetMode="External"/><Relationship Id="rId2" Type="http://schemas.openxmlformats.org/officeDocument/2006/relationships/hyperlink" Target="http://learn.excelcampus.com/courses/ultimate-lookup-formulas/" TargetMode="External"/><Relationship Id="rId1" Type="http://schemas.openxmlformats.org/officeDocument/2006/relationships/hyperlink" Target="http://learn.excelcampus.com/courses/ultimate-lookup-formul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GridLines="0" tabSelected="1" workbookViewId="0"/>
  </sheetViews>
  <sheetFormatPr defaultRowHeight="14.5" x14ac:dyDescent="0.35"/>
  <cols>
    <col min="1" max="1" width="4.08984375" customWidth="1"/>
    <col min="2" max="2" width="4.08984375" style="38" customWidth="1"/>
    <col min="3" max="3" width="16.54296875" style="40" customWidth="1"/>
    <col min="4" max="4" width="15.6328125" customWidth="1"/>
  </cols>
  <sheetData>
    <row r="1" spans="1:11" s="43" customFormat="1" ht="26.25" customHeight="1" x14ac:dyDescent="0.45">
      <c r="B1" s="44" t="s">
        <v>102</v>
      </c>
      <c r="F1" s="45" t="s">
        <v>101</v>
      </c>
      <c r="G1" s="45"/>
      <c r="H1" s="45"/>
      <c r="I1" s="45"/>
      <c r="J1" s="45"/>
      <c r="K1" s="45"/>
    </row>
    <row r="2" spans="1:11" x14ac:dyDescent="0.35">
      <c r="A2" s="42" t="s">
        <v>100</v>
      </c>
      <c r="B2"/>
    </row>
    <row r="3" spans="1:11" ht="17" x14ac:dyDescent="0.4">
      <c r="B3" s="37" t="s">
        <v>94</v>
      </c>
    </row>
    <row r="4" spans="1:11" x14ac:dyDescent="0.35">
      <c r="B4" s="39">
        <v>1</v>
      </c>
      <c r="C4" s="41" t="s">
        <v>95</v>
      </c>
    </row>
    <row r="5" spans="1:11" x14ac:dyDescent="0.35">
      <c r="B5" s="39">
        <v>2</v>
      </c>
      <c r="C5" s="41" t="s">
        <v>0</v>
      </c>
    </row>
    <row r="6" spans="1:11" x14ac:dyDescent="0.35">
      <c r="B6" s="39">
        <v>3</v>
      </c>
      <c r="C6" s="41" t="s">
        <v>1</v>
      </c>
    </row>
    <row r="7" spans="1:11" x14ac:dyDescent="0.35">
      <c r="B7" s="39">
        <v>4</v>
      </c>
      <c r="C7" s="41" t="s">
        <v>96</v>
      </c>
    </row>
    <row r="8" spans="1:11" x14ac:dyDescent="0.35">
      <c r="B8" s="39">
        <v>5</v>
      </c>
      <c r="C8" s="41" t="s">
        <v>97</v>
      </c>
    </row>
    <row r="9" spans="1:11" x14ac:dyDescent="0.35">
      <c r="B9" s="39">
        <v>6</v>
      </c>
      <c r="C9" s="41" t="s">
        <v>98</v>
      </c>
    </row>
    <row r="10" spans="1:11" x14ac:dyDescent="0.35">
      <c r="B10" s="39">
        <v>7</v>
      </c>
      <c r="C10" s="41" t="s">
        <v>99</v>
      </c>
    </row>
    <row r="11" spans="1:11" x14ac:dyDescent="0.35">
      <c r="B11" s="39">
        <v>8</v>
      </c>
      <c r="C11" s="41" t="s">
        <v>4</v>
      </c>
    </row>
    <row r="12" spans="1:11" x14ac:dyDescent="0.35">
      <c r="C12" s="46"/>
    </row>
    <row r="15" spans="1:11" x14ac:dyDescent="0.35">
      <c r="C15" s="47" t="s">
        <v>103</v>
      </c>
    </row>
    <row r="16" spans="1:11" x14ac:dyDescent="0.35">
      <c r="C16" s="47" t="s">
        <v>104</v>
      </c>
    </row>
    <row r="17" spans="3:3" x14ac:dyDescent="0.35">
      <c r="C17" s="48" t="s">
        <v>105</v>
      </c>
    </row>
  </sheetData>
  <hyperlinks>
    <hyperlink ref="C4" location="'Overview'!A1" display="'Overview'!A1"/>
    <hyperlink ref="C5" location="'HLOOKUP'!A1" display="'HLOOKUP'!A1"/>
    <hyperlink ref="C6" location="'LOOKUP'!A1" display="'LOOKUP'!A1"/>
    <hyperlink ref="C7" location="'COUNTIF'!A1" display="'COUNTIF'!A1"/>
    <hyperlink ref="C8" location="'COUNTIFS'!A1" display="'COUNTIFS'!A1"/>
    <hyperlink ref="C9" location="'SUMIF'!A1" display="'SUMIF'!A1"/>
    <hyperlink ref="C10" location="'SUMIFS'!A1" display="'SUMIFS'!A1"/>
    <hyperlink ref="C11" location="'CHOOSE'!A1" display="'CHOOSE'!A1"/>
    <hyperlink ref="F1:I1" r:id="rId1" display="The VBA Pro Course from Excel Campus"/>
    <hyperlink ref="F1:K1" r:id="rId2" display="The Ultimate Lookup Formulas Course | Excel Campus"/>
    <hyperlink ref="C17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GridLines="0" workbookViewId="0">
      <selection activeCell="A2" sqref="A2"/>
    </sheetView>
  </sheetViews>
  <sheetFormatPr defaultRowHeight="14.5" x14ac:dyDescent="0.35"/>
  <cols>
    <col min="1" max="1" width="6.453125" customWidth="1"/>
    <col min="2" max="2" width="19.1796875" customWidth="1"/>
  </cols>
  <sheetData>
    <row r="1" spans="1:2" s="2" customFormat="1" ht="20.25" customHeight="1" x14ac:dyDescent="0.45">
      <c r="A1" s="1" t="s">
        <v>8</v>
      </c>
    </row>
    <row r="2" spans="1:2" ht="13.5" customHeight="1" x14ac:dyDescent="0.35">
      <c r="A2" s="46"/>
    </row>
    <row r="3" spans="1:2" ht="18" customHeight="1" x14ac:dyDescent="0.35">
      <c r="A3" s="4">
        <v>1</v>
      </c>
      <c r="B3" s="3" t="s">
        <v>0</v>
      </c>
    </row>
    <row r="4" spans="1:2" ht="18" customHeight="1" x14ac:dyDescent="0.35">
      <c r="A4" s="4">
        <v>1</v>
      </c>
      <c r="B4" s="3" t="s">
        <v>1</v>
      </c>
    </row>
    <row r="5" spans="1:2" ht="18" customHeight="1" x14ac:dyDescent="0.35">
      <c r="A5" s="4">
        <v>1</v>
      </c>
      <c r="B5" s="3" t="s">
        <v>2</v>
      </c>
    </row>
    <row r="6" spans="1:2" ht="18" customHeight="1" x14ac:dyDescent="0.35">
      <c r="A6" s="4">
        <v>1</v>
      </c>
      <c r="B6" s="3" t="s">
        <v>3</v>
      </c>
    </row>
    <row r="7" spans="1:2" ht="18" customHeight="1" x14ac:dyDescent="0.35">
      <c r="A7" s="4">
        <v>1</v>
      </c>
      <c r="B7" s="3" t="s">
        <v>4</v>
      </c>
    </row>
    <row r="8" spans="1:2" ht="18" customHeight="1" x14ac:dyDescent="0.35">
      <c r="A8" s="4">
        <v>1</v>
      </c>
      <c r="B8" s="3" t="s">
        <v>5</v>
      </c>
    </row>
    <row r="9" spans="1:2" ht="18" customHeight="1" x14ac:dyDescent="0.35">
      <c r="A9" s="4">
        <v>1</v>
      </c>
      <c r="B9" s="3" t="s">
        <v>7</v>
      </c>
    </row>
    <row r="10" spans="1:2" ht="18" customHeight="1" x14ac:dyDescent="0.35">
      <c r="A10" s="4">
        <v>1</v>
      </c>
      <c r="B10" s="3" t="s">
        <v>6</v>
      </c>
    </row>
  </sheetData>
  <conditionalFormatting sqref="A3:A10">
    <cfRule type="iconSet" priority="5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B12" sqref="B12"/>
    </sheetView>
  </sheetViews>
  <sheetFormatPr defaultRowHeight="14.5" x14ac:dyDescent="0.35"/>
  <cols>
    <col min="1" max="1" width="13.81640625" customWidth="1"/>
    <col min="2" max="9" width="5.453125" bestFit="1" customWidth="1"/>
    <col min="10" max="13" width="7" bestFit="1" customWidth="1"/>
  </cols>
  <sheetData>
    <row r="1" spans="1:13" s="2" customFormat="1" ht="20.25" customHeight="1" x14ac:dyDescent="0.45">
      <c r="A1" s="1" t="s">
        <v>26</v>
      </c>
    </row>
    <row r="2" spans="1:13" x14ac:dyDescent="0.35">
      <c r="A2" s="46" t="s">
        <v>94</v>
      </c>
    </row>
    <row r="4" spans="1:13" x14ac:dyDescent="0.35">
      <c r="B4" s="6" t="s">
        <v>9</v>
      </c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6" t="s">
        <v>17</v>
      </c>
      <c r="K4" s="6" t="s">
        <v>18</v>
      </c>
      <c r="L4" s="6" t="s">
        <v>19</v>
      </c>
      <c r="M4" s="6" t="s">
        <v>20</v>
      </c>
    </row>
    <row r="5" spans="1:13" x14ac:dyDescent="0.35">
      <c r="A5" s="6" t="s">
        <v>21</v>
      </c>
      <c r="B5" s="5">
        <v>10</v>
      </c>
      <c r="C5" s="5">
        <v>15</v>
      </c>
      <c r="D5" s="5">
        <v>20</v>
      </c>
      <c r="E5" s="5">
        <v>25</v>
      </c>
      <c r="F5" s="5">
        <v>30</v>
      </c>
      <c r="G5" s="5">
        <v>35</v>
      </c>
      <c r="H5" s="5">
        <v>40</v>
      </c>
      <c r="I5" s="5">
        <v>45</v>
      </c>
      <c r="J5" s="5">
        <v>50</v>
      </c>
      <c r="K5" s="5">
        <v>55</v>
      </c>
      <c r="L5" s="5">
        <v>60</v>
      </c>
      <c r="M5" s="5">
        <v>65</v>
      </c>
    </row>
    <row r="6" spans="1:13" x14ac:dyDescent="0.35">
      <c r="A6" s="6" t="s">
        <v>22</v>
      </c>
      <c r="B6" s="5">
        <v>100</v>
      </c>
      <c r="C6" s="5">
        <v>150</v>
      </c>
      <c r="D6" s="5">
        <v>200</v>
      </c>
      <c r="E6" s="5">
        <v>250</v>
      </c>
      <c r="F6" s="5">
        <v>300</v>
      </c>
      <c r="G6" s="5">
        <v>350</v>
      </c>
      <c r="H6" s="5">
        <v>400</v>
      </c>
      <c r="I6" s="5">
        <v>450</v>
      </c>
      <c r="J6" s="5">
        <v>500</v>
      </c>
      <c r="K6" s="5">
        <v>550</v>
      </c>
      <c r="L6" s="5">
        <v>600</v>
      </c>
      <c r="M6" s="5">
        <v>650</v>
      </c>
    </row>
    <row r="7" spans="1:13" x14ac:dyDescent="0.35">
      <c r="A7" s="6" t="s">
        <v>23</v>
      </c>
      <c r="B7" s="5">
        <v>75</v>
      </c>
      <c r="C7" s="5">
        <v>125</v>
      </c>
      <c r="D7" s="5">
        <v>175</v>
      </c>
      <c r="E7" s="5">
        <v>225</v>
      </c>
      <c r="F7" s="5">
        <v>275</v>
      </c>
      <c r="G7" s="5">
        <v>325</v>
      </c>
      <c r="H7" s="5">
        <v>375</v>
      </c>
      <c r="I7" s="5">
        <v>425</v>
      </c>
      <c r="J7" s="5">
        <v>475</v>
      </c>
      <c r="K7" s="5">
        <v>525</v>
      </c>
      <c r="L7" s="5">
        <v>575</v>
      </c>
      <c r="M7" s="5">
        <v>625</v>
      </c>
    </row>
    <row r="8" spans="1:13" x14ac:dyDescent="0.35">
      <c r="A8" s="6" t="s">
        <v>25</v>
      </c>
      <c r="B8" s="10">
        <f t="shared" ref="B8:M8" si="0">SUM(B5:B7)</f>
        <v>185</v>
      </c>
      <c r="C8" s="10">
        <f t="shared" si="0"/>
        <v>290</v>
      </c>
      <c r="D8" s="10">
        <f t="shared" si="0"/>
        <v>395</v>
      </c>
      <c r="E8" s="10">
        <f t="shared" si="0"/>
        <v>500</v>
      </c>
      <c r="F8" s="10">
        <f t="shared" si="0"/>
        <v>605</v>
      </c>
      <c r="G8" s="10">
        <f t="shared" si="0"/>
        <v>710</v>
      </c>
      <c r="H8" s="10">
        <f t="shared" si="0"/>
        <v>815</v>
      </c>
      <c r="I8" s="10">
        <f t="shared" si="0"/>
        <v>920</v>
      </c>
      <c r="J8" s="10">
        <f t="shared" si="0"/>
        <v>1025</v>
      </c>
      <c r="K8" s="10">
        <f t="shared" si="0"/>
        <v>1130</v>
      </c>
      <c r="L8" s="10">
        <f t="shared" si="0"/>
        <v>1235</v>
      </c>
      <c r="M8" s="10">
        <f t="shared" si="0"/>
        <v>1340</v>
      </c>
    </row>
    <row r="10" spans="1:13" x14ac:dyDescent="0.35">
      <c r="A10" s="7" t="s">
        <v>24</v>
      </c>
      <c r="B10" s="8"/>
      <c r="C10" s="8"/>
      <c r="D10" s="8"/>
      <c r="E10" s="9"/>
      <c r="F10" s="9"/>
      <c r="G10" s="9"/>
      <c r="H10" s="9"/>
      <c r="I10" s="9"/>
    </row>
    <row r="12" spans="1:13" x14ac:dyDescent="0.35">
      <c r="A12" t="s">
        <v>11</v>
      </c>
      <c r="B12">
        <f>HLOOKUP(A12,$B$4:$M$8,3,FALSE)</f>
        <v>200</v>
      </c>
    </row>
  </sheetData>
  <hyperlinks>
    <hyperlink ref="A2" location="'TOC'!A1" display="'TOC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11" sqref="E11"/>
    </sheetView>
  </sheetViews>
  <sheetFormatPr defaultRowHeight="14.5" x14ac:dyDescent="0.35"/>
  <cols>
    <col min="2" max="2" width="10" customWidth="1"/>
  </cols>
  <sheetData>
    <row r="1" spans="1:8" s="2" customFormat="1" ht="20.25" customHeight="1" x14ac:dyDescent="0.45">
      <c r="A1" s="1" t="s">
        <v>31</v>
      </c>
    </row>
    <row r="2" spans="1:8" x14ac:dyDescent="0.35">
      <c r="A2" s="46" t="s">
        <v>94</v>
      </c>
    </row>
    <row r="4" spans="1:8" x14ac:dyDescent="0.35">
      <c r="A4" s="6" t="s">
        <v>27</v>
      </c>
      <c r="B4" s="6" t="s">
        <v>28</v>
      </c>
      <c r="D4" s="12" t="s">
        <v>29</v>
      </c>
      <c r="E4" s="12"/>
      <c r="F4" s="12"/>
      <c r="G4" s="12"/>
      <c r="H4" s="12"/>
    </row>
    <row r="5" spans="1:8" x14ac:dyDescent="0.35">
      <c r="A5" s="13">
        <v>10</v>
      </c>
      <c r="B5" s="13">
        <v>1</v>
      </c>
      <c r="D5" s="6" t="s">
        <v>27</v>
      </c>
      <c r="E5" s="6" t="s">
        <v>28</v>
      </c>
    </row>
    <row r="6" spans="1:8" x14ac:dyDescent="0.35">
      <c r="A6" s="11">
        <v>11</v>
      </c>
      <c r="B6" s="11">
        <v>1</v>
      </c>
      <c r="D6">
        <v>5</v>
      </c>
      <c r="E6">
        <f>VLOOKUP(D6,tblQtr[],2,FALSE)</f>
        <v>3</v>
      </c>
    </row>
    <row r="7" spans="1:8" x14ac:dyDescent="0.35">
      <c r="A7" s="11">
        <v>12</v>
      </c>
      <c r="B7" s="11">
        <v>1</v>
      </c>
    </row>
    <row r="8" spans="1:8" x14ac:dyDescent="0.35">
      <c r="A8" s="13">
        <v>1</v>
      </c>
      <c r="B8" s="13">
        <v>2</v>
      </c>
    </row>
    <row r="9" spans="1:8" x14ac:dyDescent="0.35">
      <c r="A9" s="11">
        <v>2</v>
      </c>
      <c r="B9" s="11">
        <v>2</v>
      </c>
      <c r="D9" s="12" t="s">
        <v>30</v>
      </c>
      <c r="E9" s="12"/>
      <c r="F9" s="12"/>
      <c r="G9" s="12"/>
      <c r="H9" s="12"/>
    </row>
    <row r="10" spans="1:8" x14ac:dyDescent="0.35">
      <c r="A10" s="11">
        <v>3</v>
      </c>
      <c r="B10" s="11">
        <v>2</v>
      </c>
      <c r="D10" s="6" t="s">
        <v>27</v>
      </c>
      <c r="E10" s="6" t="s">
        <v>28</v>
      </c>
    </row>
    <row r="11" spans="1:8" x14ac:dyDescent="0.35">
      <c r="A11" s="13">
        <v>4</v>
      </c>
      <c r="B11" s="13">
        <v>3</v>
      </c>
      <c r="D11">
        <v>5</v>
      </c>
      <c r="E11">
        <f>LOOKUP(D11,{1,4,7,10},{2,3,4,1})</f>
        <v>3</v>
      </c>
    </row>
    <row r="12" spans="1:8" x14ac:dyDescent="0.35">
      <c r="A12" s="11">
        <v>5</v>
      </c>
      <c r="B12" s="11">
        <v>3</v>
      </c>
    </row>
    <row r="13" spans="1:8" x14ac:dyDescent="0.35">
      <c r="A13" s="11">
        <v>6</v>
      </c>
      <c r="B13" s="11">
        <v>3</v>
      </c>
    </row>
    <row r="14" spans="1:8" x14ac:dyDescent="0.35">
      <c r="A14" s="13">
        <v>7</v>
      </c>
      <c r="B14" s="13">
        <v>4</v>
      </c>
    </row>
    <row r="15" spans="1:8" x14ac:dyDescent="0.35">
      <c r="A15" s="11">
        <v>8</v>
      </c>
      <c r="B15" s="11">
        <v>4</v>
      </c>
    </row>
    <row r="16" spans="1:8" x14ac:dyDescent="0.35">
      <c r="A16" s="11">
        <v>9</v>
      </c>
      <c r="B16" s="11">
        <v>4</v>
      </c>
    </row>
  </sheetData>
  <hyperlinks>
    <hyperlink ref="A2" location="'TOC'!A1" display="'TOC'!A1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C4" sqref="C4"/>
    </sheetView>
  </sheetViews>
  <sheetFormatPr defaultRowHeight="14.5" x14ac:dyDescent="0.35"/>
  <cols>
    <col min="1" max="1" width="7.54296875" customWidth="1"/>
    <col min="2" max="2" width="17.26953125" bestFit="1" customWidth="1"/>
    <col min="3" max="3" width="5" bestFit="1" customWidth="1"/>
  </cols>
  <sheetData>
    <row r="1" spans="1:5" s="2" customFormat="1" ht="20.25" customHeight="1" x14ac:dyDescent="0.45">
      <c r="A1" s="1" t="s">
        <v>53</v>
      </c>
    </row>
    <row r="2" spans="1:5" x14ac:dyDescent="0.35">
      <c r="A2" s="46" t="s">
        <v>94</v>
      </c>
    </row>
    <row r="3" spans="1:5" x14ac:dyDescent="0.35">
      <c r="B3" s="7" t="s">
        <v>52</v>
      </c>
      <c r="C3" s="8"/>
      <c r="D3" s="8"/>
      <c r="E3" s="8"/>
    </row>
    <row r="4" spans="1:5" x14ac:dyDescent="0.35">
      <c r="B4" s="15" t="s">
        <v>39</v>
      </c>
      <c r="C4">
        <f>COUNTIF($B$10:$B$40,B4)</f>
        <v>3</v>
      </c>
    </row>
    <row r="5" spans="1:5" x14ac:dyDescent="0.35">
      <c r="B5" s="15" t="s">
        <v>41</v>
      </c>
      <c r="C5">
        <f t="shared" ref="C5:C6" si="0">COUNTIF($B$10:$B$40,B5)</f>
        <v>3</v>
      </c>
    </row>
    <row r="6" spans="1:5" x14ac:dyDescent="0.35">
      <c r="B6" t="s">
        <v>51</v>
      </c>
      <c r="C6">
        <f t="shared" si="0"/>
        <v>0</v>
      </c>
    </row>
    <row r="9" spans="1:5" x14ac:dyDescent="0.35">
      <c r="B9" s="14" t="s">
        <v>32</v>
      </c>
      <c r="C9" s="17" t="s">
        <v>33</v>
      </c>
    </row>
    <row r="10" spans="1:5" x14ac:dyDescent="0.35">
      <c r="B10" s="15" t="s">
        <v>34</v>
      </c>
      <c r="C10" s="15">
        <v>2012</v>
      </c>
    </row>
    <row r="11" spans="1:5" x14ac:dyDescent="0.35">
      <c r="B11" s="15" t="s">
        <v>35</v>
      </c>
      <c r="C11" s="15">
        <v>2012</v>
      </c>
    </row>
    <row r="12" spans="1:5" x14ac:dyDescent="0.35">
      <c r="B12" s="15" t="s">
        <v>36</v>
      </c>
      <c r="C12" s="15">
        <v>2012</v>
      </c>
    </row>
    <row r="13" spans="1:5" x14ac:dyDescent="0.35">
      <c r="B13" s="15" t="s">
        <v>37</v>
      </c>
      <c r="C13" s="15">
        <v>2012</v>
      </c>
    </row>
    <row r="14" spans="1:5" x14ac:dyDescent="0.35">
      <c r="B14" s="15" t="s">
        <v>38</v>
      </c>
      <c r="C14" s="15">
        <v>2012</v>
      </c>
    </row>
    <row r="15" spans="1:5" x14ac:dyDescent="0.35">
      <c r="B15" s="15" t="s">
        <v>39</v>
      </c>
      <c r="C15" s="15">
        <v>2012</v>
      </c>
    </row>
    <row r="16" spans="1:5" x14ac:dyDescent="0.35">
      <c r="B16" s="15" t="s">
        <v>40</v>
      </c>
      <c r="C16" s="15">
        <v>2012</v>
      </c>
    </row>
    <row r="17" spans="2:3" x14ac:dyDescent="0.35">
      <c r="B17" s="15" t="s">
        <v>41</v>
      </c>
      <c r="C17" s="15">
        <v>2012</v>
      </c>
    </row>
    <row r="18" spans="2:3" x14ac:dyDescent="0.35">
      <c r="B18" s="15" t="s">
        <v>42</v>
      </c>
      <c r="C18" s="15">
        <v>2012</v>
      </c>
    </row>
    <row r="19" spans="2:3" x14ac:dyDescent="0.35">
      <c r="B19" s="16" t="s">
        <v>43</v>
      </c>
      <c r="C19" s="15">
        <v>2012</v>
      </c>
    </row>
    <row r="20" spans="2:3" x14ac:dyDescent="0.35">
      <c r="B20" s="15" t="s">
        <v>41</v>
      </c>
      <c r="C20" s="15">
        <v>2013</v>
      </c>
    </row>
    <row r="21" spans="2:3" x14ac:dyDescent="0.35">
      <c r="B21" s="16" t="s">
        <v>44</v>
      </c>
      <c r="C21" s="15">
        <v>2013</v>
      </c>
    </row>
    <row r="22" spans="2:3" x14ac:dyDescent="0.35">
      <c r="B22" s="15" t="s">
        <v>35</v>
      </c>
      <c r="C22" s="15">
        <v>2013</v>
      </c>
    </row>
    <row r="23" spans="2:3" x14ac:dyDescent="0.35">
      <c r="B23" s="15" t="s">
        <v>37</v>
      </c>
      <c r="C23" s="15">
        <v>2013</v>
      </c>
    </row>
    <row r="24" spans="2:3" x14ac:dyDescent="0.35">
      <c r="B24" s="16" t="s">
        <v>43</v>
      </c>
      <c r="C24" s="15">
        <v>2013</v>
      </c>
    </row>
    <row r="25" spans="2:3" x14ac:dyDescent="0.35">
      <c r="B25" s="15" t="s">
        <v>39</v>
      </c>
      <c r="C25" s="15">
        <v>2013</v>
      </c>
    </row>
    <row r="26" spans="2:3" x14ac:dyDescent="0.35">
      <c r="B26" s="15" t="s">
        <v>40</v>
      </c>
      <c r="C26" s="15">
        <v>2013</v>
      </c>
    </row>
    <row r="27" spans="2:3" x14ac:dyDescent="0.35">
      <c r="B27" s="15" t="s">
        <v>45</v>
      </c>
      <c r="C27" s="15">
        <v>2013</v>
      </c>
    </row>
    <row r="28" spans="2:3" x14ac:dyDescent="0.35">
      <c r="B28" s="16" t="s">
        <v>46</v>
      </c>
      <c r="C28" s="15">
        <v>2013</v>
      </c>
    </row>
    <row r="29" spans="2:3" x14ac:dyDescent="0.35">
      <c r="B29" s="15" t="s">
        <v>39</v>
      </c>
      <c r="C29" s="15">
        <v>2014</v>
      </c>
    </row>
    <row r="30" spans="2:3" x14ac:dyDescent="0.35">
      <c r="B30" s="15" t="s">
        <v>40</v>
      </c>
      <c r="C30" s="15">
        <v>2014</v>
      </c>
    </row>
    <row r="31" spans="2:3" x14ac:dyDescent="0.35">
      <c r="B31" s="16" t="s">
        <v>46</v>
      </c>
      <c r="C31" s="15">
        <v>2014</v>
      </c>
    </row>
    <row r="32" spans="2:3" x14ac:dyDescent="0.35">
      <c r="B32" s="16" t="s">
        <v>47</v>
      </c>
      <c r="C32" s="15">
        <v>2014</v>
      </c>
    </row>
    <row r="33" spans="2:3" x14ac:dyDescent="0.35">
      <c r="B33" s="16" t="s">
        <v>48</v>
      </c>
      <c r="C33" s="15">
        <v>2014</v>
      </c>
    </row>
    <row r="34" spans="2:3" x14ac:dyDescent="0.35">
      <c r="B34" s="15" t="s">
        <v>45</v>
      </c>
      <c r="C34" s="15">
        <v>2014</v>
      </c>
    </row>
    <row r="35" spans="2:3" x14ac:dyDescent="0.35">
      <c r="B35" s="15" t="s">
        <v>38</v>
      </c>
      <c r="C35" s="15">
        <v>2014</v>
      </c>
    </row>
    <row r="36" spans="2:3" x14ac:dyDescent="0.35">
      <c r="B36" s="15" t="s">
        <v>41</v>
      </c>
      <c r="C36" s="15">
        <v>2014</v>
      </c>
    </row>
    <row r="37" spans="2:3" x14ac:dyDescent="0.35">
      <c r="B37" s="16" t="s">
        <v>44</v>
      </c>
      <c r="C37" s="15">
        <v>2014</v>
      </c>
    </row>
    <row r="38" spans="2:3" x14ac:dyDescent="0.35">
      <c r="B38" s="15" t="s">
        <v>35</v>
      </c>
      <c r="C38" s="15">
        <v>2014</v>
      </c>
    </row>
    <row r="39" spans="2:3" x14ac:dyDescent="0.35">
      <c r="B39" s="15" t="s">
        <v>49</v>
      </c>
      <c r="C39" s="15">
        <v>2014</v>
      </c>
    </row>
    <row r="40" spans="2:3" x14ac:dyDescent="0.35">
      <c r="B40" s="15" t="s">
        <v>50</v>
      </c>
      <c r="C40" s="15">
        <v>2014</v>
      </c>
    </row>
  </sheetData>
  <hyperlinks>
    <hyperlink ref="A2" location="'TOC'!A1" display="'TOC'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D5" sqref="D5"/>
    </sheetView>
  </sheetViews>
  <sheetFormatPr defaultRowHeight="14.5" x14ac:dyDescent="0.35"/>
  <cols>
    <col min="1" max="1" width="7.54296875" customWidth="1"/>
    <col min="2" max="2" width="17.26953125" bestFit="1" customWidth="1"/>
    <col min="3" max="3" width="5" bestFit="1" customWidth="1"/>
    <col min="4" max="4" width="11.1796875" bestFit="1" customWidth="1"/>
    <col min="6" max="6" width="17.26953125" bestFit="1" customWidth="1"/>
  </cols>
  <sheetData>
    <row r="1" spans="1:7" s="2" customFormat="1" ht="20.25" customHeight="1" x14ac:dyDescent="0.45">
      <c r="A1" s="1" t="s">
        <v>54</v>
      </c>
    </row>
    <row r="2" spans="1:7" x14ac:dyDescent="0.35">
      <c r="A2" s="46" t="s">
        <v>94</v>
      </c>
    </row>
    <row r="3" spans="1:7" x14ac:dyDescent="0.35">
      <c r="B3" s="7" t="s">
        <v>55</v>
      </c>
      <c r="C3" s="8"/>
      <c r="D3" s="8"/>
      <c r="E3" s="8"/>
      <c r="F3" s="8"/>
    </row>
    <row r="4" spans="1:7" x14ac:dyDescent="0.35">
      <c r="D4" s="6" t="s">
        <v>56</v>
      </c>
      <c r="F4" s="6" t="s">
        <v>57</v>
      </c>
    </row>
    <row r="5" spans="1:7" x14ac:dyDescent="0.35">
      <c r="B5" s="15" t="s">
        <v>39</v>
      </c>
      <c r="C5">
        <v>2013</v>
      </c>
      <c r="D5">
        <f>COUNTIFS($B$11:$B$40,B5,$C$11:$C$40,C5)</f>
        <v>1</v>
      </c>
      <c r="F5">
        <f>COUNTIFS(Table2[Name],B5,Table2[Year],C5)</f>
        <v>1</v>
      </c>
    </row>
    <row r="6" spans="1:7" x14ac:dyDescent="0.35">
      <c r="B6" s="15" t="s">
        <v>41</v>
      </c>
      <c r="C6">
        <v>2013</v>
      </c>
      <c r="D6">
        <f t="shared" ref="D6:D7" si="0">COUNTIFS($B$11:$B$40,B6,$C$11:$C$40,C6)</f>
        <v>0</v>
      </c>
      <c r="F6">
        <f>COUNTIFS(Table2[Name],B6,Table2[Year],C6)</f>
        <v>0</v>
      </c>
    </row>
    <row r="7" spans="1:7" x14ac:dyDescent="0.35">
      <c r="B7" t="s">
        <v>51</v>
      </c>
      <c r="C7">
        <v>2013</v>
      </c>
      <c r="D7">
        <f t="shared" si="0"/>
        <v>0</v>
      </c>
      <c r="F7">
        <f>COUNTIFS(Table2[Name],B7,Table2[Year],C7)</f>
        <v>0</v>
      </c>
    </row>
    <row r="10" spans="1:7" x14ac:dyDescent="0.35">
      <c r="B10" s="14" t="s">
        <v>32</v>
      </c>
      <c r="C10" s="17" t="s">
        <v>33</v>
      </c>
      <c r="F10" s="18" t="s">
        <v>32</v>
      </c>
      <c r="G10" s="18" t="s">
        <v>33</v>
      </c>
    </row>
    <row r="11" spans="1:7" x14ac:dyDescent="0.35">
      <c r="B11" s="15" t="s">
        <v>34</v>
      </c>
      <c r="C11" s="15">
        <v>2012</v>
      </c>
      <c r="F11" s="18" t="s">
        <v>34</v>
      </c>
      <c r="G11" s="18">
        <v>2012</v>
      </c>
    </row>
    <row r="12" spans="1:7" x14ac:dyDescent="0.35">
      <c r="B12" s="15" t="s">
        <v>35</v>
      </c>
      <c r="C12" s="15">
        <v>2012</v>
      </c>
      <c r="F12" s="18" t="s">
        <v>35</v>
      </c>
      <c r="G12" s="18">
        <v>2012</v>
      </c>
    </row>
    <row r="13" spans="1:7" x14ac:dyDescent="0.35">
      <c r="B13" s="15" t="s">
        <v>36</v>
      </c>
      <c r="C13" s="15">
        <v>2012</v>
      </c>
      <c r="F13" s="18" t="s">
        <v>36</v>
      </c>
      <c r="G13" s="18">
        <v>2012</v>
      </c>
    </row>
    <row r="14" spans="1:7" x14ac:dyDescent="0.35">
      <c r="B14" s="15" t="s">
        <v>37</v>
      </c>
      <c r="C14" s="15">
        <v>2012</v>
      </c>
      <c r="F14" s="18" t="s">
        <v>37</v>
      </c>
      <c r="G14" s="18">
        <v>2012</v>
      </c>
    </row>
    <row r="15" spans="1:7" x14ac:dyDescent="0.35">
      <c r="B15" s="15" t="s">
        <v>38</v>
      </c>
      <c r="C15" s="15">
        <v>2012</v>
      </c>
      <c r="F15" s="18" t="s">
        <v>38</v>
      </c>
      <c r="G15" s="18">
        <v>2012</v>
      </c>
    </row>
    <row r="16" spans="1:7" x14ac:dyDescent="0.35">
      <c r="B16" s="15" t="s">
        <v>39</v>
      </c>
      <c r="C16" s="15">
        <v>2012</v>
      </c>
      <c r="F16" s="18" t="s">
        <v>39</v>
      </c>
      <c r="G16" s="18">
        <v>2012</v>
      </c>
    </row>
    <row r="17" spans="2:7" x14ac:dyDescent="0.35">
      <c r="B17" s="15" t="s">
        <v>40</v>
      </c>
      <c r="C17" s="15">
        <v>2012</v>
      </c>
      <c r="F17" s="18" t="s">
        <v>40</v>
      </c>
      <c r="G17" s="18">
        <v>2012</v>
      </c>
    </row>
    <row r="18" spans="2:7" x14ac:dyDescent="0.35">
      <c r="B18" s="15" t="s">
        <v>41</v>
      </c>
      <c r="C18" s="15">
        <v>2012</v>
      </c>
      <c r="F18" s="18" t="s">
        <v>41</v>
      </c>
      <c r="G18" s="18">
        <v>2012</v>
      </c>
    </row>
    <row r="19" spans="2:7" x14ac:dyDescent="0.35">
      <c r="B19" s="15" t="s">
        <v>42</v>
      </c>
      <c r="C19" s="15">
        <v>2012</v>
      </c>
      <c r="F19" s="18" t="s">
        <v>42</v>
      </c>
      <c r="G19" s="18">
        <v>2012</v>
      </c>
    </row>
    <row r="20" spans="2:7" x14ac:dyDescent="0.35">
      <c r="B20" s="16" t="s">
        <v>43</v>
      </c>
      <c r="C20" s="15">
        <v>2012</v>
      </c>
      <c r="F20" s="19" t="s">
        <v>43</v>
      </c>
      <c r="G20" s="18">
        <v>2012</v>
      </c>
    </row>
    <row r="21" spans="2:7" x14ac:dyDescent="0.35">
      <c r="B21" s="16" t="s">
        <v>44</v>
      </c>
      <c r="C21" s="15">
        <v>2013</v>
      </c>
      <c r="F21" s="19" t="s">
        <v>44</v>
      </c>
      <c r="G21" s="18">
        <v>2013</v>
      </c>
    </row>
    <row r="22" spans="2:7" x14ac:dyDescent="0.35">
      <c r="B22" s="15" t="s">
        <v>35</v>
      </c>
      <c r="C22" s="15">
        <v>2013</v>
      </c>
      <c r="F22" s="18" t="s">
        <v>35</v>
      </c>
      <c r="G22" s="18">
        <v>2013</v>
      </c>
    </row>
    <row r="23" spans="2:7" x14ac:dyDescent="0.35">
      <c r="B23" s="15" t="s">
        <v>37</v>
      </c>
      <c r="C23" s="15">
        <v>2013</v>
      </c>
      <c r="F23" s="18" t="s">
        <v>37</v>
      </c>
      <c r="G23" s="18">
        <v>2013</v>
      </c>
    </row>
    <row r="24" spans="2:7" x14ac:dyDescent="0.35">
      <c r="B24" s="16" t="s">
        <v>43</v>
      </c>
      <c r="C24" s="15">
        <v>2013</v>
      </c>
      <c r="F24" s="19" t="s">
        <v>43</v>
      </c>
      <c r="G24" s="18">
        <v>2013</v>
      </c>
    </row>
    <row r="25" spans="2:7" x14ac:dyDescent="0.35">
      <c r="B25" s="15" t="s">
        <v>39</v>
      </c>
      <c r="C25" s="15">
        <v>2013</v>
      </c>
      <c r="F25" s="18" t="s">
        <v>39</v>
      </c>
      <c r="G25" s="18">
        <v>2013</v>
      </c>
    </row>
    <row r="26" spans="2:7" x14ac:dyDescent="0.35">
      <c r="B26" s="15" t="s">
        <v>40</v>
      </c>
      <c r="C26" s="15">
        <v>2013</v>
      </c>
      <c r="F26" s="18" t="s">
        <v>40</v>
      </c>
      <c r="G26" s="18">
        <v>2013</v>
      </c>
    </row>
    <row r="27" spans="2:7" x14ac:dyDescent="0.35">
      <c r="B27" s="15" t="s">
        <v>45</v>
      </c>
      <c r="C27" s="15">
        <v>2013</v>
      </c>
      <c r="F27" s="18" t="s">
        <v>45</v>
      </c>
      <c r="G27" s="18">
        <v>2013</v>
      </c>
    </row>
    <row r="28" spans="2:7" x14ac:dyDescent="0.35">
      <c r="B28" s="16" t="s">
        <v>46</v>
      </c>
      <c r="C28" s="15">
        <v>2013</v>
      </c>
      <c r="F28" s="19" t="s">
        <v>46</v>
      </c>
      <c r="G28" s="18">
        <v>2013</v>
      </c>
    </row>
    <row r="29" spans="2:7" x14ac:dyDescent="0.35">
      <c r="B29" s="15" t="s">
        <v>39</v>
      </c>
      <c r="C29" s="15">
        <v>2014</v>
      </c>
      <c r="F29" s="18" t="s">
        <v>39</v>
      </c>
      <c r="G29" s="18">
        <v>2014</v>
      </c>
    </row>
    <row r="30" spans="2:7" x14ac:dyDescent="0.35">
      <c r="B30" s="15" t="s">
        <v>40</v>
      </c>
      <c r="C30" s="15">
        <v>2014</v>
      </c>
      <c r="F30" s="18" t="s">
        <v>40</v>
      </c>
      <c r="G30" s="18">
        <v>2014</v>
      </c>
    </row>
    <row r="31" spans="2:7" x14ac:dyDescent="0.35">
      <c r="B31" s="16" t="s">
        <v>46</v>
      </c>
      <c r="C31" s="15">
        <v>2014</v>
      </c>
      <c r="F31" s="19" t="s">
        <v>46</v>
      </c>
      <c r="G31" s="18">
        <v>2014</v>
      </c>
    </row>
    <row r="32" spans="2:7" x14ac:dyDescent="0.35">
      <c r="B32" s="16" t="s">
        <v>47</v>
      </c>
      <c r="C32" s="15">
        <v>2014</v>
      </c>
      <c r="F32" s="19" t="s">
        <v>47</v>
      </c>
      <c r="G32" s="18">
        <v>2014</v>
      </c>
    </row>
    <row r="33" spans="2:7" x14ac:dyDescent="0.35">
      <c r="B33" s="16" t="s">
        <v>48</v>
      </c>
      <c r="C33" s="15">
        <v>2014</v>
      </c>
      <c r="F33" s="19" t="s">
        <v>48</v>
      </c>
      <c r="G33" s="18">
        <v>2014</v>
      </c>
    </row>
    <row r="34" spans="2:7" x14ac:dyDescent="0.35">
      <c r="B34" s="15" t="s">
        <v>45</v>
      </c>
      <c r="C34" s="15">
        <v>2014</v>
      </c>
      <c r="F34" s="18" t="s">
        <v>45</v>
      </c>
      <c r="G34" s="18">
        <v>2014</v>
      </c>
    </row>
    <row r="35" spans="2:7" x14ac:dyDescent="0.35">
      <c r="B35" s="15" t="s">
        <v>38</v>
      </c>
      <c r="C35" s="15">
        <v>2014</v>
      </c>
      <c r="F35" s="18" t="s">
        <v>38</v>
      </c>
      <c r="G35" s="18">
        <v>2014</v>
      </c>
    </row>
    <row r="36" spans="2:7" x14ac:dyDescent="0.35">
      <c r="B36" s="15" t="s">
        <v>41</v>
      </c>
      <c r="C36" s="15">
        <v>2014</v>
      </c>
      <c r="F36" s="18" t="s">
        <v>41</v>
      </c>
      <c r="G36" s="18">
        <v>2014</v>
      </c>
    </row>
    <row r="37" spans="2:7" x14ac:dyDescent="0.35">
      <c r="B37" s="16" t="s">
        <v>44</v>
      </c>
      <c r="C37" s="15">
        <v>2014</v>
      </c>
      <c r="F37" s="19" t="s">
        <v>44</v>
      </c>
      <c r="G37" s="18">
        <v>2014</v>
      </c>
    </row>
    <row r="38" spans="2:7" x14ac:dyDescent="0.35">
      <c r="B38" s="15" t="s">
        <v>35</v>
      </c>
      <c r="C38" s="15">
        <v>2014</v>
      </c>
      <c r="F38" s="18" t="s">
        <v>35</v>
      </c>
      <c r="G38" s="18">
        <v>2014</v>
      </c>
    </row>
    <row r="39" spans="2:7" x14ac:dyDescent="0.35">
      <c r="B39" s="15" t="s">
        <v>49</v>
      </c>
      <c r="C39" s="15">
        <v>2014</v>
      </c>
      <c r="F39" s="18" t="s">
        <v>49</v>
      </c>
      <c r="G39" s="18">
        <v>2014</v>
      </c>
    </row>
    <row r="40" spans="2:7" x14ac:dyDescent="0.35">
      <c r="B40" s="15" t="s">
        <v>50</v>
      </c>
      <c r="C40" s="15">
        <v>2014</v>
      </c>
      <c r="F40" s="18" t="s">
        <v>50</v>
      </c>
      <c r="G40" s="18">
        <v>2014</v>
      </c>
    </row>
  </sheetData>
  <hyperlinks>
    <hyperlink ref="A2" location="'TOC'!A1" display="'TOC'!A1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4" sqref="C4"/>
    </sheetView>
  </sheetViews>
  <sheetFormatPr defaultRowHeight="14.5" x14ac:dyDescent="0.35"/>
  <cols>
    <col min="1" max="1" width="5.453125" customWidth="1"/>
    <col min="2" max="2" width="19.1796875" customWidth="1"/>
    <col min="3" max="3" width="9.26953125" customWidth="1"/>
    <col min="4" max="4" width="27.26953125" bestFit="1" customWidth="1"/>
    <col min="5" max="5" width="8.1796875" customWidth="1"/>
    <col min="6" max="6" width="9" bestFit="1" customWidth="1"/>
    <col min="7" max="7" width="9.54296875" bestFit="1" customWidth="1"/>
  </cols>
  <sheetData>
    <row r="1" spans="1:7" s="2" customFormat="1" ht="20.25" customHeight="1" x14ac:dyDescent="0.45">
      <c r="A1" s="1" t="s">
        <v>84</v>
      </c>
    </row>
    <row r="2" spans="1:7" x14ac:dyDescent="0.35">
      <c r="A2" s="46" t="s">
        <v>94</v>
      </c>
    </row>
    <row r="3" spans="1:7" x14ac:dyDescent="0.35">
      <c r="B3" s="7" t="s">
        <v>80</v>
      </c>
      <c r="C3" s="8"/>
      <c r="D3" s="8"/>
      <c r="E3" s="8"/>
      <c r="F3" s="8"/>
    </row>
    <row r="4" spans="1:7" x14ac:dyDescent="0.35">
      <c r="B4" s="34" t="s">
        <v>69</v>
      </c>
      <c r="C4" s="5">
        <f>SUMIF($B$8:$B$15,B4,$G$8:$G$15)</f>
        <v>250000</v>
      </c>
      <c r="D4" s="36"/>
      <c r="E4" s="5"/>
      <c r="F4" s="5"/>
    </row>
    <row r="7" spans="1:7" x14ac:dyDescent="0.35">
      <c r="B7" s="20" t="s">
        <v>32</v>
      </c>
      <c r="C7" s="20" t="s">
        <v>58</v>
      </c>
      <c r="D7" s="20" t="s">
        <v>59</v>
      </c>
      <c r="E7" s="20" t="s">
        <v>27</v>
      </c>
      <c r="F7" s="20" t="s">
        <v>33</v>
      </c>
      <c r="G7" s="20" t="s">
        <v>60</v>
      </c>
    </row>
    <row r="8" spans="1:7" x14ac:dyDescent="0.35">
      <c r="B8" s="21" t="s">
        <v>61</v>
      </c>
      <c r="C8" s="21" t="s">
        <v>62</v>
      </c>
      <c r="D8" s="21" t="s">
        <v>63</v>
      </c>
      <c r="E8" s="22" t="s">
        <v>9</v>
      </c>
      <c r="F8" s="22" t="s">
        <v>64</v>
      </c>
      <c r="G8" s="23">
        <v>100000</v>
      </c>
    </row>
    <row r="9" spans="1:7" x14ac:dyDescent="0.35">
      <c r="B9" s="24" t="s">
        <v>65</v>
      </c>
      <c r="C9" s="24" t="s">
        <v>62</v>
      </c>
      <c r="D9" s="24" t="s">
        <v>66</v>
      </c>
      <c r="E9" s="25" t="s">
        <v>9</v>
      </c>
      <c r="F9" s="25" t="s">
        <v>64</v>
      </c>
      <c r="G9" s="26">
        <v>150000</v>
      </c>
    </row>
    <row r="10" spans="1:7" x14ac:dyDescent="0.35">
      <c r="B10" s="27" t="s">
        <v>67</v>
      </c>
      <c r="C10" s="27" t="s">
        <v>62</v>
      </c>
      <c r="D10" s="27" t="s">
        <v>68</v>
      </c>
      <c r="E10" s="28" t="s">
        <v>9</v>
      </c>
      <c r="F10" s="28" t="s">
        <v>64</v>
      </c>
      <c r="G10" s="29">
        <v>200000</v>
      </c>
    </row>
    <row r="11" spans="1:7" x14ac:dyDescent="0.35">
      <c r="B11" s="27" t="s">
        <v>69</v>
      </c>
      <c r="C11" s="27" t="s">
        <v>62</v>
      </c>
      <c r="D11" s="27" t="s">
        <v>70</v>
      </c>
      <c r="E11" s="28" t="s">
        <v>9</v>
      </c>
      <c r="F11" s="28" t="s">
        <v>64</v>
      </c>
      <c r="G11" s="29">
        <v>250000</v>
      </c>
    </row>
    <row r="12" spans="1:7" x14ac:dyDescent="0.35">
      <c r="B12" s="27" t="s">
        <v>71</v>
      </c>
      <c r="C12" s="27" t="s">
        <v>72</v>
      </c>
      <c r="D12" s="27" t="s">
        <v>73</v>
      </c>
      <c r="E12" s="28" t="s">
        <v>9</v>
      </c>
      <c r="F12" s="28" t="s">
        <v>64</v>
      </c>
      <c r="G12" s="29">
        <v>300000</v>
      </c>
    </row>
    <row r="13" spans="1:7" x14ac:dyDescent="0.35">
      <c r="B13" s="27" t="s">
        <v>74</v>
      </c>
      <c r="C13" s="27" t="s">
        <v>72</v>
      </c>
      <c r="D13" s="27" t="s">
        <v>75</v>
      </c>
      <c r="E13" s="28" t="s">
        <v>9</v>
      </c>
      <c r="F13" s="28" t="s">
        <v>64</v>
      </c>
      <c r="G13" s="29">
        <v>350000</v>
      </c>
    </row>
    <row r="14" spans="1:7" x14ac:dyDescent="0.35">
      <c r="B14" s="27" t="s">
        <v>76</v>
      </c>
      <c r="C14" s="27" t="s">
        <v>72</v>
      </c>
      <c r="D14" s="27" t="s">
        <v>77</v>
      </c>
      <c r="E14" s="28" t="s">
        <v>9</v>
      </c>
      <c r="F14" s="28" t="s">
        <v>64</v>
      </c>
      <c r="G14" s="29">
        <v>400000</v>
      </c>
    </row>
    <row r="15" spans="1:7" x14ac:dyDescent="0.35">
      <c r="B15" s="27" t="s">
        <v>78</v>
      </c>
      <c r="C15" s="27" t="s">
        <v>72</v>
      </c>
      <c r="D15" s="27" t="s">
        <v>79</v>
      </c>
      <c r="E15" s="28" t="s">
        <v>9</v>
      </c>
      <c r="F15" s="28" t="s">
        <v>64</v>
      </c>
      <c r="G15" s="29">
        <v>450000</v>
      </c>
    </row>
  </sheetData>
  <hyperlinks>
    <hyperlink ref="A2" location="'TOC'!A1" display="'TOC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4" sqref="F4"/>
    </sheetView>
  </sheetViews>
  <sheetFormatPr defaultRowHeight="14.5" x14ac:dyDescent="0.35"/>
  <cols>
    <col min="1" max="1" width="5.453125" customWidth="1"/>
    <col min="2" max="2" width="19.1796875" customWidth="1"/>
    <col min="3" max="3" width="9.26953125" customWidth="1"/>
    <col min="4" max="4" width="9.1796875" customWidth="1"/>
    <col min="5" max="5" width="8.1796875" customWidth="1"/>
    <col min="6" max="6" width="9" bestFit="1" customWidth="1"/>
    <col min="7" max="7" width="9.54296875" bestFit="1" customWidth="1"/>
  </cols>
  <sheetData>
    <row r="1" spans="1:6" s="2" customFormat="1" ht="20.25" customHeight="1" x14ac:dyDescent="0.45">
      <c r="A1" s="1" t="s">
        <v>84</v>
      </c>
    </row>
    <row r="2" spans="1:6" x14ac:dyDescent="0.35">
      <c r="A2" s="46" t="s">
        <v>94</v>
      </c>
    </row>
    <row r="3" spans="1:6" x14ac:dyDescent="0.35">
      <c r="B3" s="7" t="s">
        <v>83</v>
      </c>
      <c r="C3" s="8"/>
      <c r="D3" s="8"/>
      <c r="E3" s="8"/>
      <c r="F3" s="8"/>
    </row>
    <row r="4" spans="1:6" x14ac:dyDescent="0.35">
      <c r="B4" s="34" t="s">
        <v>69</v>
      </c>
      <c r="C4" s="35" t="s">
        <v>9</v>
      </c>
      <c r="D4" s="36" t="s">
        <v>81</v>
      </c>
      <c r="E4" s="5"/>
      <c r="F4" s="5">
        <f>SUMIFS(tblSales[Sales],tblSales[Name],B4,tblSales[Month],C4,tblSales[Year],D4)</f>
        <v>20000</v>
      </c>
    </row>
    <row r="7" spans="1:6" x14ac:dyDescent="0.35">
      <c r="B7" s="33" t="s">
        <v>32</v>
      </c>
      <c r="C7" s="33" t="s">
        <v>58</v>
      </c>
      <c r="D7" s="33" t="s">
        <v>27</v>
      </c>
      <c r="E7" s="33" t="s">
        <v>33</v>
      </c>
      <c r="F7" s="33" t="s">
        <v>60</v>
      </c>
    </row>
    <row r="8" spans="1:6" x14ac:dyDescent="0.35">
      <c r="B8" s="30" t="s">
        <v>61</v>
      </c>
      <c r="C8" s="30" t="s">
        <v>62</v>
      </c>
      <c r="D8" s="31" t="s">
        <v>9</v>
      </c>
      <c r="E8" s="31" t="s">
        <v>64</v>
      </c>
      <c r="F8" s="32">
        <v>100000</v>
      </c>
    </row>
    <row r="9" spans="1:6" x14ac:dyDescent="0.35">
      <c r="B9" s="30" t="s">
        <v>65</v>
      </c>
      <c r="C9" s="30" t="s">
        <v>62</v>
      </c>
      <c r="D9" s="31" t="s">
        <v>9</v>
      </c>
      <c r="E9" s="31" t="s">
        <v>64</v>
      </c>
      <c r="F9" s="32">
        <v>150000</v>
      </c>
    </row>
    <row r="10" spans="1:6" x14ac:dyDescent="0.35">
      <c r="B10" s="30" t="s">
        <v>67</v>
      </c>
      <c r="C10" s="30" t="s">
        <v>62</v>
      </c>
      <c r="D10" s="31" t="s">
        <v>9</v>
      </c>
      <c r="E10" s="31" t="s">
        <v>64</v>
      </c>
      <c r="F10" s="32">
        <v>200000</v>
      </c>
    </row>
    <row r="11" spans="1:6" x14ac:dyDescent="0.35">
      <c r="B11" s="30" t="s">
        <v>69</v>
      </c>
      <c r="C11" s="30" t="s">
        <v>62</v>
      </c>
      <c r="D11" s="31" t="s">
        <v>9</v>
      </c>
      <c r="E11" s="31" t="s">
        <v>64</v>
      </c>
      <c r="F11" s="32">
        <v>250000</v>
      </c>
    </row>
    <row r="12" spans="1:6" x14ac:dyDescent="0.35">
      <c r="B12" s="30" t="s">
        <v>69</v>
      </c>
      <c r="C12" s="30" t="s">
        <v>62</v>
      </c>
      <c r="D12" s="31" t="s">
        <v>10</v>
      </c>
      <c r="E12" s="31" t="s">
        <v>64</v>
      </c>
      <c r="F12" s="32">
        <v>250000</v>
      </c>
    </row>
    <row r="13" spans="1:6" x14ac:dyDescent="0.35">
      <c r="B13" s="30" t="s">
        <v>71</v>
      </c>
      <c r="C13" s="30" t="s">
        <v>72</v>
      </c>
      <c r="D13" s="31" t="s">
        <v>9</v>
      </c>
      <c r="E13" s="31" t="s">
        <v>64</v>
      </c>
      <c r="F13" s="32">
        <v>300000</v>
      </c>
    </row>
    <row r="14" spans="1:6" x14ac:dyDescent="0.35">
      <c r="B14" s="30" t="s">
        <v>74</v>
      </c>
      <c r="C14" s="30" t="s">
        <v>72</v>
      </c>
      <c r="D14" s="31" t="s">
        <v>9</v>
      </c>
      <c r="E14" s="31" t="s">
        <v>64</v>
      </c>
      <c r="F14" s="32">
        <v>350000</v>
      </c>
    </row>
    <row r="15" spans="1:6" x14ac:dyDescent="0.35">
      <c r="B15" s="30" t="s">
        <v>76</v>
      </c>
      <c r="C15" s="30" t="s">
        <v>72</v>
      </c>
      <c r="D15" s="31" t="s">
        <v>9</v>
      </c>
      <c r="E15" s="31" t="s">
        <v>64</v>
      </c>
      <c r="F15" s="32">
        <v>400000</v>
      </c>
    </row>
    <row r="16" spans="1:6" x14ac:dyDescent="0.35">
      <c r="B16" s="30" t="s">
        <v>78</v>
      </c>
      <c r="C16" s="30" t="s">
        <v>72</v>
      </c>
      <c r="D16" s="31" t="s">
        <v>9</v>
      </c>
      <c r="E16" s="31" t="s">
        <v>64</v>
      </c>
      <c r="F16" s="32">
        <v>450000</v>
      </c>
    </row>
    <row r="17" spans="2:6" x14ac:dyDescent="0.35">
      <c r="B17" s="30" t="s">
        <v>61</v>
      </c>
      <c r="C17" s="30" t="s">
        <v>62</v>
      </c>
      <c r="D17" s="31" t="s">
        <v>9</v>
      </c>
      <c r="E17" s="31" t="s">
        <v>81</v>
      </c>
      <c r="F17" s="32">
        <v>5000</v>
      </c>
    </row>
    <row r="18" spans="2:6" x14ac:dyDescent="0.35">
      <c r="B18" s="30" t="s">
        <v>65</v>
      </c>
      <c r="C18" s="30" t="s">
        <v>62</v>
      </c>
      <c r="D18" s="31" t="s">
        <v>9</v>
      </c>
      <c r="E18" s="31" t="s">
        <v>81</v>
      </c>
      <c r="F18" s="32">
        <v>10000</v>
      </c>
    </row>
    <row r="19" spans="2:6" x14ac:dyDescent="0.35">
      <c r="B19" s="30" t="s">
        <v>67</v>
      </c>
      <c r="C19" s="30" t="s">
        <v>62</v>
      </c>
      <c r="D19" s="31" t="s">
        <v>9</v>
      </c>
      <c r="E19" s="31" t="s">
        <v>81</v>
      </c>
      <c r="F19" s="32">
        <v>15000</v>
      </c>
    </row>
    <row r="20" spans="2:6" x14ac:dyDescent="0.35">
      <c r="B20" s="30" t="s">
        <v>69</v>
      </c>
      <c r="C20" s="30" t="s">
        <v>62</v>
      </c>
      <c r="D20" s="31" t="s">
        <v>9</v>
      </c>
      <c r="E20" s="31" t="s">
        <v>81</v>
      </c>
      <c r="F20" s="32">
        <v>20000</v>
      </c>
    </row>
    <row r="21" spans="2:6" x14ac:dyDescent="0.35">
      <c r="B21" s="30" t="s">
        <v>69</v>
      </c>
      <c r="C21" s="30" t="s">
        <v>62</v>
      </c>
      <c r="D21" s="31" t="s">
        <v>10</v>
      </c>
      <c r="E21" s="31" t="s">
        <v>81</v>
      </c>
      <c r="F21" s="32">
        <v>25000</v>
      </c>
    </row>
    <row r="22" spans="2:6" x14ac:dyDescent="0.35">
      <c r="B22" s="30" t="s">
        <v>71</v>
      </c>
      <c r="C22" s="30" t="s">
        <v>72</v>
      </c>
      <c r="D22" s="31" t="s">
        <v>9</v>
      </c>
      <c r="E22" s="31" t="s">
        <v>81</v>
      </c>
      <c r="F22" s="32">
        <v>30000</v>
      </c>
    </row>
    <row r="23" spans="2:6" x14ac:dyDescent="0.35">
      <c r="B23" s="30" t="s">
        <v>74</v>
      </c>
      <c r="C23" s="30" t="s">
        <v>72</v>
      </c>
      <c r="D23" s="31" t="s">
        <v>9</v>
      </c>
      <c r="E23" s="31" t="s">
        <v>81</v>
      </c>
      <c r="F23" s="32">
        <v>35000</v>
      </c>
    </row>
    <row r="24" spans="2:6" x14ac:dyDescent="0.35">
      <c r="B24" s="30" t="s">
        <v>76</v>
      </c>
      <c r="C24" s="30" t="s">
        <v>72</v>
      </c>
      <c r="D24" s="31" t="s">
        <v>9</v>
      </c>
      <c r="E24" s="31" t="s">
        <v>81</v>
      </c>
      <c r="F24" s="32">
        <v>40000</v>
      </c>
    </row>
    <row r="25" spans="2:6" x14ac:dyDescent="0.35">
      <c r="B25" s="30" t="s">
        <v>78</v>
      </c>
      <c r="C25" s="30" t="s">
        <v>72</v>
      </c>
      <c r="D25" s="31" t="s">
        <v>9</v>
      </c>
      <c r="E25" s="31" t="s">
        <v>81</v>
      </c>
      <c r="F25" s="32">
        <v>45000</v>
      </c>
    </row>
    <row r="26" spans="2:6" x14ac:dyDescent="0.35">
      <c r="B26" s="30" t="s">
        <v>61</v>
      </c>
      <c r="C26" s="30" t="s">
        <v>62</v>
      </c>
      <c r="D26" s="31" t="s">
        <v>9</v>
      </c>
      <c r="E26" s="31" t="s">
        <v>82</v>
      </c>
      <c r="F26" s="32">
        <v>500</v>
      </c>
    </row>
    <row r="27" spans="2:6" x14ac:dyDescent="0.35">
      <c r="B27" s="30" t="s">
        <v>65</v>
      </c>
      <c r="C27" s="30" t="s">
        <v>62</v>
      </c>
      <c r="D27" s="31" t="s">
        <v>9</v>
      </c>
      <c r="E27" s="31" t="s">
        <v>82</v>
      </c>
      <c r="F27" s="32">
        <v>1000</v>
      </c>
    </row>
    <row r="28" spans="2:6" x14ac:dyDescent="0.35">
      <c r="B28" s="30" t="s">
        <v>67</v>
      </c>
      <c r="C28" s="30" t="s">
        <v>62</v>
      </c>
      <c r="D28" s="31" t="s">
        <v>9</v>
      </c>
      <c r="E28" s="31" t="s">
        <v>82</v>
      </c>
      <c r="F28" s="32">
        <v>1500</v>
      </c>
    </row>
    <row r="29" spans="2:6" x14ac:dyDescent="0.35">
      <c r="B29" s="30" t="s">
        <v>69</v>
      </c>
      <c r="C29" s="30" t="s">
        <v>62</v>
      </c>
      <c r="D29" s="31" t="s">
        <v>9</v>
      </c>
      <c r="E29" s="31" t="s">
        <v>82</v>
      </c>
      <c r="F29" s="32">
        <v>2000</v>
      </c>
    </row>
    <row r="30" spans="2:6" x14ac:dyDescent="0.35">
      <c r="B30" s="30" t="s">
        <v>69</v>
      </c>
      <c r="C30" s="30" t="s">
        <v>62</v>
      </c>
      <c r="D30" s="31" t="s">
        <v>10</v>
      </c>
      <c r="E30" s="31" t="s">
        <v>82</v>
      </c>
      <c r="F30" s="32">
        <v>2500</v>
      </c>
    </row>
    <row r="31" spans="2:6" x14ac:dyDescent="0.35">
      <c r="B31" s="30" t="s">
        <v>71</v>
      </c>
      <c r="C31" s="30" t="s">
        <v>72</v>
      </c>
      <c r="D31" s="31" t="s">
        <v>9</v>
      </c>
      <c r="E31" s="31" t="s">
        <v>82</v>
      </c>
      <c r="F31" s="32">
        <v>3000</v>
      </c>
    </row>
    <row r="32" spans="2:6" x14ac:dyDescent="0.35">
      <c r="B32" s="30" t="s">
        <v>74</v>
      </c>
      <c r="C32" s="30" t="s">
        <v>72</v>
      </c>
      <c r="D32" s="31" t="s">
        <v>9</v>
      </c>
      <c r="E32" s="31" t="s">
        <v>82</v>
      </c>
      <c r="F32" s="32">
        <v>3500</v>
      </c>
    </row>
    <row r="33" spans="2:6" x14ac:dyDescent="0.35">
      <c r="B33" s="30" t="s">
        <v>76</v>
      </c>
      <c r="C33" s="30" t="s">
        <v>72</v>
      </c>
      <c r="D33" s="31" t="s">
        <v>9</v>
      </c>
      <c r="E33" s="31" t="s">
        <v>82</v>
      </c>
      <c r="F33" s="32">
        <v>4000</v>
      </c>
    </row>
    <row r="34" spans="2:6" x14ac:dyDescent="0.35">
      <c r="B34" s="30" t="s">
        <v>78</v>
      </c>
      <c r="C34" s="30" t="s">
        <v>72</v>
      </c>
      <c r="D34" s="31" t="s">
        <v>9</v>
      </c>
      <c r="E34" s="31" t="s">
        <v>82</v>
      </c>
      <c r="F34" s="32">
        <v>4500</v>
      </c>
    </row>
  </sheetData>
  <hyperlinks>
    <hyperlink ref="A2" location="'TOC'!A1" display="'TOC'!A1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2" workbookViewId="0">
      <selection activeCell="D8" sqref="D8"/>
    </sheetView>
  </sheetViews>
  <sheetFormatPr defaultRowHeight="14.5" x14ac:dyDescent="0.35"/>
  <cols>
    <col min="1" max="1" width="4.54296875" customWidth="1"/>
    <col min="2" max="2" width="9.26953125" customWidth="1"/>
    <col min="3" max="4" width="11.54296875" bestFit="1" customWidth="1"/>
    <col min="6" max="6" width="9" bestFit="1" customWidth="1"/>
  </cols>
  <sheetData>
    <row r="1" spans="1:10" s="2" customFormat="1" ht="20.25" customHeight="1" x14ac:dyDescent="0.45">
      <c r="A1" s="1" t="s">
        <v>93</v>
      </c>
    </row>
    <row r="2" spans="1:10" x14ac:dyDescent="0.35">
      <c r="A2" s="46" t="s">
        <v>94</v>
      </c>
    </row>
    <row r="3" spans="1:10" x14ac:dyDescent="0.35">
      <c r="B3" s="7" t="s">
        <v>90</v>
      </c>
      <c r="C3" s="8"/>
      <c r="D3" s="8"/>
      <c r="E3" s="8"/>
      <c r="F3" s="8"/>
      <c r="G3" s="8"/>
      <c r="H3" s="8"/>
    </row>
    <row r="4" spans="1:10" x14ac:dyDescent="0.35">
      <c r="B4" s="6" t="s">
        <v>58</v>
      </c>
      <c r="C4" s="6" t="s">
        <v>91</v>
      </c>
      <c r="D4" s="6" t="s">
        <v>60</v>
      </c>
    </row>
    <row r="5" spans="1:10" x14ac:dyDescent="0.35">
      <c r="B5" t="s">
        <v>62</v>
      </c>
      <c r="C5" s="11">
        <v>1</v>
      </c>
      <c r="D5" s="5">
        <f>VLOOKUP(B5,tblScenario1[],2,FALSE)</f>
        <v>500000</v>
      </c>
    </row>
    <row r="6" spans="1:10" x14ac:dyDescent="0.35">
      <c r="B6" t="s">
        <v>62</v>
      </c>
      <c r="C6" s="11">
        <v>2</v>
      </c>
      <c r="D6" s="5">
        <f>VLOOKUP(B6,tblScenario2[],3,FALSE)</f>
        <v>550000</v>
      </c>
    </row>
    <row r="7" spans="1:10" x14ac:dyDescent="0.35">
      <c r="B7" t="s">
        <v>62</v>
      </c>
      <c r="C7" s="11">
        <v>3</v>
      </c>
      <c r="D7" s="5">
        <f>VLOOKUP(B7,tblScenario3[],2,FALSE)</f>
        <v>425000</v>
      </c>
    </row>
    <row r="8" spans="1:10" x14ac:dyDescent="0.35">
      <c r="C8" s="11">
        <v>3</v>
      </c>
      <c r="D8">
        <f>CHOOSE(C8,D5,D6,D7)</f>
        <v>425000</v>
      </c>
    </row>
    <row r="12" spans="1:10" x14ac:dyDescent="0.35">
      <c r="B12" s="6" t="s">
        <v>85</v>
      </c>
      <c r="E12" s="6" t="s">
        <v>88</v>
      </c>
      <c r="F12" s="6"/>
      <c r="I12" s="6" t="s">
        <v>89</v>
      </c>
    </row>
    <row r="13" spans="1:10" x14ac:dyDescent="0.35">
      <c r="B13" t="s">
        <v>58</v>
      </c>
      <c r="C13" t="s">
        <v>60</v>
      </c>
      <c r="E13" t="s">
        <v>58</v>
      </c>
      <c r="F13" t="s">
        <v>92</v>
      </c>
      <c r="G13" t="s">
        <v>60</v>
      </c>
      <c r="I13" t="s">
        <v>58</v>
      </c>
      <c r="J13" t="s">
        <v>60</v>
      </c>
    </row>
    <row r="14" spans="1:10" x14ac:dyDescent="0.35">
      <c r="B14" t="s">
        <v>86</v>
      </c>
      <c r="C14" s="5">
        <v>150000</v>
      </c>
      <c r="E14" t="s">
        <v>86</v>
      </c>
      <c r="F14" s="5">
        <f>tblScenario2[[#This Row],[Sales]]*0.6</f>
        <v>99000</v>
      </c>
      <c r="G14" s="5">
        <f>tblScenario1[[#This Row],[Sales]]*1.1</f>
        <v>165000</v>
      </c>
      <c r="I14" t="s">
        <v>86</v>
      </c>
      <c r="J14" s="5">
        <f>tblScenario1[[#This Row],[Sales]]*0.85</f>
        <v>127500</v>
      </c>
    </row>
    <row r="15" spans="1:10" x14ac:dyDescent="0.35">
      <c r="B15" t="s">
        <v>87</v>
      </c>
      <c r="C15" s="5">
        <v>275000</v>
      </c>
      <c r="E15" t="s">
        <v>87</v>
      </c>
      <c r="F15" s="5">
        <f>tblScenario2[[#This Row],[Sales]]*0.6</f>
        <v>181500</v>
      </c>
      <c r="G15" s="5">
        <f>tblScenario1[[#This Row],[Sales]]*1.1</f>
        <v>302500</v>
      </c>
      <c r="I15" t="s">
        <v>87</v>
      </c>
      <c r="J15" s="5">
        <f>tblScenario1[[#This Row],[Sales]]*0.85</f>
        <v>233750</v>
      </c>
    </row>
    <row r="16" spans="1:10" x14ac:dyDescent="0.35">
      <c r="B16" t="s">
        <v>62</v>
      </c>
      <c r="C16" s="5">
        <v>500000</v>
      </c>
      <c r="E16" t="s">
        <v>62</v>
      </c>
      <c r="F16" s="5">
        <f>tblScenario2[[#This Row],[Sales]]*0.6</f>
        <v>330000</v>
      </c>
      <c r="G16" s="5">
        <f>tblScenario1[[#This Row],[Sales]]*1.1</f>
        <v>550000</v>
      </c>
      <c r="I16" t="s">
        <v>62</v>
      </c>
      <c r="J16" s="5">
        <f>tblScenario1[[#This Row],[Sales]]*0.85</f>
        <v>425000</v>
      </c>
    </row>
    <row r="17" spans="2:10" x14ac:dyDescent="0.35">
      <c r="B17" t="s">
        <v>72</v>
      </c>
      <c r="C17" s="5">
        <v>25000</v>
      </c>
      <c r="E17" t="s">
        <v>72</v>
      </c>
      <c r="F17" s="5">
        <f>tblScenario2[[#This Row],[Sales]]*0.6</f>
        <v>16500</v>
      </c>
      <c r="G17" s="5">
        <f>tblScenario1[[#This Row],[Sales]]*1.1</f>
        <v>27500.000000000004</v>
      </c>
      <c r="I17" t="s">
        <v>72</v>
      </c>
      <c r="J17" s="5">
        <f>tblScenario1[[#This Row],[Sales]]*0.85</f>
        <v>21250</v>
      </c>
    </row>
  </sheetData>
  <dataValidations count="1">
    <dataValidation type="list" allowBlank="1" showInputMessage="1" showErrorMessage="1" sqref="C5:C8">
      <formula1>"1,2,3"</formula1>
    </dataValidation>
  </dataValidations>
  <hyperlinks>
    <hyperlink ref="A2" location="'TOC'!A1" display="'TOC'!A1"/>
  </hyperlink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TOC</vt:lpstr>
      <vt:lpstr>Overview</vt:lpstr>
      <vt:lpstr>HLOOKUP</vt:lpstr>
      <vt:lpstr>LOOKUP</vt:lpstr>
      <vt:lpstr>COUNTIF</vt:lpstr>
      <vt:lpstr>COUNTIFS</vt:lpstr>
      <vt:lpstr>SUMIF</vt:lpstr>
      <vt:lpstr>SUMIFS</vt:lpstr>
      <vt:lpstr>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2015-08-28T16:27:15Z</dcterms:created>
  <dcterms:modified xsi:type="dcterms:W3CDTF">2015-12-04T22:26:40Z</dcterms:modified>
</cp:coreProperties>
</file>