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F3267EAC-97B8-3E42-BEE3-9814D73E780C}" xr6:coauthVersionLast="47" xr6:coauthVersionMax="47" xr10:uidLastSave="{00000000-0000-0000-0000-000000000000}"/>
  <bookViews>
    <workbookView xWindow="0" yWindow="0" windowWidth="28800" windowHeight="18000" firstSheet="5" activeTab="12" xr2:uid="{00000000-000D-0000-FFFF-FFFF00000000}"/>
  </bookViews>
  <sheets>
    <sheet name="How VLOOKUP Works" sheetId="16" r:id="rId1"/>
    <sheet name="VLOOKUP Example" sheetId="1" r:id="rId2"/>
    <sheet name="VLOOKUP Definition" sheetId="2" r:id="rId3"/>
    <sheet name="VLOOKUP Returns First Match" sheetId="5" r:id="rId4"/>
    <sheet name="VLOOKUP Sort Order" sheetId="4" r:id="rId5"/>
    <sheet name="Absolute References" sheetId="6" r:id="rId6"/>
    <sheet name="Relative Column Index" sheetId="15" r:id="rId7"/>
    <sheet name="range_lookup" sheetId="17" r:id="rId8"/>
    <sheet name="Numbers - Exact Match" sheetId="8" r:id="rId9"/>
    <sheet name="Lookup to Other Sheet" sheetId="10" r:id="rId10"/>
    <sheet name="VLOOKUP Closest Match" sheetId="11" r:id="rId11"/>
    <sheet name="Commissions Example" sheetId="12" r:id="rId12"/>
    <sheet name="Rate Table Setup" sheetId="13" r:id="rId13"/>
    <sheet name="VLOOKUP Variable Column" sheetId="3" r:id="rId14"/>
  </sheets>
  <definedNames>
    <definedName name="_xlnm._FilterDatabase" localSheetId="5" hidden="1">'Absolute References'!$A$3:$D$12</definedName>
    <definedName name="_xlnm._FilterDatabase" localSheetId="3" hidden="1">'VLOOKUP Returns First Match'!$A$3:$D$12</definedName>
    <definedName name="_xlnm._FilterDatabase" localSheetId="4" hidden="1">'VLOOKUP Sort Order'!$A$3:$D$12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3" l="1"/>
  <c r="D33" i="12"/>
  <c r="B6" i="10"/>
  <c r="D16" i="15"/>
  <c r="B21" i="6"/>
  <c r="B18" i="6"/>
  <c r="B19" i="6"/>
  <c r="B20" i="6"/>
  <c r="B17" i="6"/>
  <c r="B16" i="1"/>
  <c r="B16" i="17"/>
  <c r="B16" i="5" l="1"/>
  <c r="D12" i="12" l="1"/>
  <c r="B29" i="12"/>
  <c r="B28" i="12"/>
  <c r="B27" i="12"/>
  <c r="B7" i="13"/>
  <c r="B6" i="13"/>
  <c r="B5" i="13"/>
  <c r="B8" i="12"/>
  <c r="B7" i="12"/>
  <c r="B6" i="12"/>
  <c r="C16" i="11" l="1"/>
  <c r="C15" i="11"/>
  <c r="C14" i="11"/>
  <c r="C13" i="11"/>
  <c r="B16" i="8" l="1"/>
  <c r="B16" i="4" l="1"/>
  <c r="D5" i="3" l="1"/>
  <c r="C5" i="3"/>
  <c r="H7" i="3" s="1"/>
  <c r="B5" i="3"/>
  <c r="A5" i="3"/>
</calcChain>
</file>

<file path=xl/sharedStrings.xml><?xml version="1.0" encoding="utf-8"?>
<sst xmlns="http://schemas.openxmlformats.org/spreadsheetml/2006/main" count="221" uniqueCount="89">
  <si>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</si>
  <si>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</si>
  <si>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</si>
  <si>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</si>
  <si>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</si>
  <si>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</si>
  <si>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</si>
  <si>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</si>
  <si>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</si>
  <si>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</si>
  <si>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</si>
  <si>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</si>
  <si>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</si>
  <si>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</si>
  <si>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VLOOKUP Definition</t>
  </si>
  <si>
    <t>Full Article:</t>
  </si>
  <si>
    <t>http://www.excelcampus.com/functions/excel-vlookup-explained/</t>
  </si>
  <si>
    <t>VLOOKUP - Use a Variable for the Column Index</t>
  </si>
  <si>
    <t>Lookup Table</t>
  </si>
  <si>
    <t>Lookup Formulas</t>
  </si>
  <si>
    <t>ITEMS</t>
  </si>
  <si>
    <t>Item</t>
  </si>
  <si>
    <t>Size</t>
  </si>
  <si>
    <t>Price</t>
  </si>
  <si>
    <t>VLOOKUP - Simple Example</t>
  </si>
  <si>
    <t>VLOOKUP - Sort Order for Exact Match</t>
  </si>
  <si>
    <t>Question: How much will this order cost for size Grandes?</t>
  </si>
  <si>
    <t>Total</t>
  </si>
  <si>
    <t>Grande</t>
  </si>
  <si>
    <t>FY13</t>
  </si>
  <si>
    <t>Jan</t>
  </si>
  <si>
    <t>5264-ARD Sales</t>
  </si>
  <si>
    <t>West</t>
  </si>
  <si>
    <t>Defonso, Daniel</t>
  </si>
  <si>
    <t>5263-Sales Support</t>
  </si>
  <si>
    <t>De Sousa, Kristi</t>
  </si>
  <si>
    <t>5262-Auto GM</t>
  </si>
  <si>
    <t>De Vries, John</t>
  </si>
  <si>
    <t>5259-Sales Channel</t>
  </si>
  <si>
    <t>Dunton, Donna</t>
  </si>
  <si>
    <t>5258-IAP Sales</t>
  </si>
  <si>
    <t>East</t>
  </si>
  <si>
    <t>Dillard, Susan</t>
  </si>
  <si>
    <t>5257-Auto Sales</t>
  </si>
  <si>
    <t>Dobbert, Susan</t>
  </si>
  <si>
    <t>5256-Sales Mgt &amp; Support</t>
  </si>
  <si>
    <t>De Pasquale, Richard</t>
  </si>
  <si>
    <t>5255-Data/Connectivity Sales</t>
  </si>
  <si>
    <t>DeRusha, Joe</t>
  </si>
  <si>
    <t>Discounts</t>
  </si>
  <si>
    <t>Sales</t>
  </si>
  <si>
    <t>Year</t>
  </si>
  <si>
    <t>Month</t>
  </si>
  <si>
    <t>Department</t>
  </si>
  <si>
    <t>Region</t>
  </si>
  <si>
    <t>Name</t>
  </si>
  <si>
    <t>Emp ID</t>
  </si>
  <si>
    <t>Question: What are the Discounts for Emp 10005?</t>
  </si>
  <si>
    <t>VLOOKUP - Numbers with Exact Match</t>
  </si>
  <si>
    <t>VLOOKUP - Lookup to Another Sheet</t>
  </si>
  <si>
    <t>Error: less than first cell</t>
  </si>
  <si>
    <t>Closest Match: Greater than last cell</t>
  </si>
  <si>
    <t>Closest Match</t>
  </si>
  <si>
    <t>Exact Match</t>
  </si>
  <si>
    <t>Vlookup Formulas</t>
  </si>
  <si>
    <t>Lookup Value</t>
  </si>
  <si>
    <t>Vlookup Examples</t>
  </si>
  <si>
    <t>Lookup Range</t>
  </si>
  <si>
    <t>How to Use VLOOKUP to Find the Closest Match (Last Argument is TRUE)</t>
  </si>
  <si>
    <t>Commission Table</t>
  </si>
  <si>
    <t>Sales Tiers</t>
  </si>
  <si>
    <t>Tier Minimum</t>
  </si>
  <si>
    <t>Payout Rate</t>
  </si>
  <si>
    <t>$0-$50,000</t>
  </si>
  <si>
    <t>Sales Amount</t>
  </si>
  <si>
    <t>Lookup Value-&gt;</t>
  </si>
  <si>
    <t>How to Use VLOOKUP to Calculate Commissions (Last Argument is TRUE)</t>
  </si>
  <si>
    <t>VLOOKUP - The Column Index is Relative to the Table Array</t>
  </si>
  <si>
    <t>VLOOKUP - 1 or 0 for range_lookup</t>
  </si>
  <si>
    <t>VLOOKUP - Stops at First Match &amp; Sorting Data</t>
  </si>
  <si>
    <t>VLOOKUP - Copying Formulas &amp; Absolute References</t>
  </si>
  <si>
    <t>The 5 Essentials of VLOOKUP</t>
  </si>
  <si>
    <t>1. How VLOOKUP works</t>
  </si>
  <si>
    <t>2. What are the 4 arguments</t>
  </si>
  <si>
    <t>3. Common myth about sorting</t>
  </si>
  <si>
    <t>4. Anchor your table array</t>
  </si>
  <si>
    <t>5. Column index is relative</t>
  </si>
  <si>
    <t>Search Column (1)</t>
  </si>
  <si>
    <t>Keeping the lookup range sorted is important when last argument is set to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</si>
</sst>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8" fontId="5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3" fillId="0" borderId="0" xfId="0" applyFont="1"/>
    <xf numFmtId="0" fontId="5" fillId="0" borderId="0" xfId="0" applyFont="1" applyAlignment="1">
      <alignment horizontal="left"/>
    </xf>
    <xf numFmtId="2" fontId="5" fillId="0" borderId="1" xfId="0" quotePrefix="1" applyNumberFormat="1" applyFont="1" applyBorder="1"/>
    <xf numFmtId="0" fontId="9" fillId="3" borderId="2" xfId="0" applyFont="1" applyFill="1" applyBorder="1"/>
    <xf numFmtId="0" fontId="10" fillId="3" borderId="2" xfId="0" applyFont="1" applyFill="1" applyBorder="1"/>
    <xf numFmtId="0" fontId="6" fillId="0" borderId="0" xfId="1" applyAlignment="1">
      <alignment horizontal="center"/>
    </xf>
    <xf numFmtId="0" fontId="11" fillId="0" borderId="0" xfId="0" applyFont="1"/>
    <xf numFmtId="0" fontId="2" fillId="0" borderId="0" xfId="0" applyFont="1"/>
    <xf numFmtId="0" fontId="4" fillId="4" borderId="0" xfId="0" applyFont="1" applyFill="1"/>
    <xf numFmtId="0" fontId="5" fillId="4" borderId="0" xfId="0" applyFont="1" applyFill="1"/>
    <xf numFmtId="0" fontId="12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43" fontId="13" fillId="0" borderId="0" xfId="2" applyFont="1" applyAlignment="1">
      <alignment horizontal="center"/>
    </xf>
    <xf numFmtId="0" fontId="5" fillId="0" borderId="3" xfId="0" quotePrefix="1" applyFont="1" applyBorder="1"/>
    <xf numFmtId="43" fontId="4" fillId="0" borderId="0" xfId="2" applyFont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7" xfId="0" applyFont="1" applyBorder="1"/>
    <xf numFmtId="8" fontId="5" fillId="0" borderId="8" xfId="0" applyNumberFormat="1" applyFont="1" applyBorder="1" applyAlignment="1">
      <alignment horizontal="center"/>
    </xf>
    <xf numFmtId="0" fontId="5" fillId="0" borderId="9" xfId="0" applyFont="1" applyBorder="1"/>
    <xf numFmtId="8" fontId="5" fillId="0" borderId="10" xfId="0" applyNumberFormat="1" applyFont="1" applyBorder="1" applyAlignment="1">
      <alignment horizontal="center"/>
    </xf>
    <xf numFmtId="8" fontId="5" fillId="0" borderId="11" xfId="0" applyNumberFormat="1" applyFont="1" applyBorder="1" applyAlignment="1">
      <alignment horizontal="center"/>
    </xf>
    <xf numFmtId="0" fontId="4" fillId="0" borderId="5" xfId="0" applyFont="1" applyBorder="1"/>
    <xf numFmtId="0" fontId="1" fillId="0" borderId="0" xfId="3"/>
    <xf numFmtId="41" fontId="0" fillId="0" borderId="12" xfId="4" applyFont="1" applyBorder="1"/>
    <xf numFmtId="14" fontId="1" fillId="0" borderId="12" xfId="3" applyNumberFormat="1" applyBorder="1"/>
    <xf numFmtId="0" fontId="1" fillId="0" borderId="12" xfId="3" applyBorder="1"/>
    <xf numFmtId="41" fontId="0" fillId="0" borderId="13" xfId="4" applyFont="1" applyBorder="1"/>
    <xf numFmtId="14" fontId="1" fillId="0" borderId="13" xfId="3" applyNumberFormat="1" applyBorder="1"/>
    <xf numFmtId="0" fontId="1" fillId="0" borderId="13" xfId="3" applyBorder="1"/>
    <xf numFmtId="41" fontId="0" fillId="0" borderId="14" xfId="4" applyFont="1" applyBorder="1"/>
    <xf numFmtId="14" fontId="1" fillId="0" borderId="14" xfId="3" applyNumberFormat="1" applyBorder="1"/>
    <xf numFmtId="0" fontId="1" fillId="0" borderId="14" xfId="3" applyBorder="1"/>
    <xf numFmtId="0" fontId="14" fillId="5" borderId="14" xfId="3" applyFont="1" applyFill="1" applyBorder="1"/>
    <xf numFmtId="0" fontId="4" fillId="8" borderId="0" xfId="0" applyFont="1" applyFill="1"/>
    <xf numFmtId="0" fontId="1" fillId="8" borderId="0" xfId="3" applyFill="1"/>
    <xf numFmtId="0" fontId="1" fillId="0" borderId="14" xfId="3" applyBorder="1" applyAlignment="1">
      <alignment horizontal="left"/>
    </xf>
    <xf numFmtId="0" fontId="1" fillId="0" borderId="13" xfId="3" applyBorder="1" applyAlignment="1">
      <alignment horizontal="left"/>
    </xf>
    <xf numFmtId="0" fontId="1" fillId="0" borderId="12" xfId="3" applyBorder="1" applyAlignment="1">
      <alignment horizontal="left"/>
    </xf>
    <xf numFmtId="0" fontId="5" fillId="0" borderId="1" xfId="3" applyFont="1" applyBorder="1"/>
    <xf numFmtId="0" fontId="1" fillId="0" borderId="0" xfId="3" applyAlignment="1">
      <alignment horizontal="left"/>
    </xf>
    <xf numFmtId="0" fontId="8" fillId="0" borderId="0" xfId="3" applyFont="1"/>
    <xf numFmtId="0" fontId="15" fillId="0" borderId="0" xfId="3" applyFont="1"/>
    <xf numFmtId="0" fontId="1" fillId="7" borderId="15" xfId="3" applyFill="1" applyBorder="1"/>
    <xf numFmtId="0" fontId="1" fillId="7" borderId="16" xfId="3" applyFill="1" applyBorder="1"/>
    <xf numFmtId="0" fontId="1" fillId="7" borderId="17" xfId="3" applyFill="1" applyBorder="1"/>
    <xf numFmtId="0" fontId="16" fillId="4" borderId="0" xfId="3" applyFont="1" applyFill="1"/>
    <xf numFmtId="0" fontId="8" fillId="4" borderId="0" xfId="3" applyFont="1" applyFill="1"/>
    <xf numFmtId="0" fontId="17" fillId="0" borderId="0" xfId="3" applyFont="1"/>
    <xf numFmtId="164" fontId="1" fillId="0" borderId="0" xfId="3" applyNumberFormat="1"/>
    <xf numFmtId="9" fontId="1" fillId="0" borderId="0" xfId="3" applyNumberFormat="1"/>
    <xf numFmtId="0" fontId="1" fillId="0" borderId="0" xfId="3" applyAlignment="1">
      <alignment horizontal="right"/>
    </xf>
    <xf numFmtId="0" fontId="8" fillId="7" borderId="0" xfId="3" applyFont="1" applyFill="1"/>
    <xf numFmtId="164" fontId="1" fillId="7" borderId="0" xfId="3" applyNumberFormat="1" applyFill="1"/>
    <xf numFmtId="164" fontId="1" fillId="0" borderId="0" xfId="5" applyNumberFormat="1"/>
    <xf numFmtId="0" fontId="9" fillId="9" borderId="0" xfId="0" applyFont="1" applyFill="1"/>
    <xf numFmtId="0" fontId="10" fillId="9" borderId="0" xfId="0" applyFont="1" applyFill="1"/>
    <xf numFmtId="0" fontId="5" fillId="6" borderId="0" xfId="0" applyFont="1" applyFill="1"/>
    <xf numFmtId="8" fontId="5" fillId="0" borderId="0" xfId="0" applyNumberFormat="1" applyFont="1"/>
    <xf numFmtId="8" fontId="5" fillId="0" borderId="5" xfId="0" applyNumberFormat="1" applyFont="1" applyBorder="1"/>
    <xf numFmtId="0" fontId="0" fillId="0" borderId="0" xfId="0" applyAlignment="1">
      <alignment horizontal="left" indent="1"/>
    </xf>
    <xf numFmtId="0" fontId="18" fillId="0" borderId="0" xfId="0" applyFont="1"/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6" fillId="0" borderId="0" xfId="1" applyAlignment="1">
      <alignment horizontal="left"/>
    </xf>
    <xf numFmtId="0" fontId="6" fillId="0" borderId="0" xfId="1" applyAlignment="1">
      <alignment horizontal="center"/>
    </xf>
  </cellXfs>
  <cellStyles count="6">
    <cellStyle name="Comma" xfId="2" builtinId="3"/>
    <cellStyle name="Comma [0] 2" xfId="4" xr:uid="{00000000-0005-0000-0000-000001000000}"/>
    <cellStyle name="Currency 2" xfId="5" xr:uid="{00000000-0005-0000-0000-000002000000}"/>
    <cellStyle name="Hyperlink" xfId="1" builtinId="8"/>
    <cellStyle name="Normal" xfId="0" builtinId="0"/>
    <cellStyle name="Normal 2" xfId="3" xr:uid="{00000000-0005-0000-0000-000005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17393</xdr:colOff>
      <xdr:row>0</xdr:row>
      <xdr:rowOff>76313</xdr:rowOff>
    </xdr:from>
    <xdr:to>
      <xdr:col>8</xdr:col>
      <xdr:colOff>281610</xdr:colOff>
      <xdr:row>15</xdr:row>
      <xdr:rowOff>141245</xdr:rowOff>
    </xdr:to>
    <xdr:pic>
      <xdr:nvPicPr>
        <xdr:cNvPr id="2" name="Picture 1" descr="VLOOKUP Explained at Starbucks Steps 1-2-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2893" y="76313"/>
          <a:ext cx="2715869" cy="264082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157370</xdr:colOff>
      <xdr:row>12</xdr:row>
      <xdr:rowOff>57977</xdr:rowOff>
    </xdr:from>
    <xdr:to>
      <xdr:col>3</xdr:col>
      <xdr:colOff>491067</xdr:colOff>
      <xdr:row>14</xdr:row>
      <xdr:rowOff>57978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7370" y="2267777"/>
          <a:ext cx="1747630" cy="355601"/>
        </a:xfrm>
        <a:prstGeom prst="rect">
          <a:avLst/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/>
            <a:t>Always looks</a:t>
          </a:r>
          <a:r>
            <a:rPr lang="en-US" sz="1050" b="1" baseline="0"/>
            <a:t> to the Right!</a:t>
          </a:r>
          <a:endParaRPr lang="en-US" sz="1050" b="1"/>
        </a:p>
      </xdr:txBody>
    </xdr:sp>
    <xdr:clientData/>
  </xdr:twoCellAnchor>
  <xdr:twoCellAnchor>
    <xdr:from>
      <xdr:col>3</xdr:col>
      <xdr:colOff>380739</xdr:colOff>
      <xdr:row>12</xdr:row>
      <xdr:rowOff>74543</xdr:rowOff>
    </xdr:from>
    <xdr:to>
      <xdr:col>4</xdr:col>
      <xdr:colOff>521802</xdr:colOff>
      <xdr:row>13</xdr:row>
      <xdr:rowOff>151215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863326" y="2153478"/>
          <a:ext cx="753976" cy="242324"/>
        </a:xfrm>
        <a:custGeom>
          <a:avLst/>
          <a:gdLst>
            <a:gd name="connsiteX0" fmla="*/ 0 w 828260"/>
            <a:gd name="connsiteY0" fmla="*/ 231913 h 242324"/>
            <a:gd name="connsiteX1" fmla="*/ 306456 w 828260"/>
            <a:gd name="connsiteY1" fmla="*/ 215348 h 242324"/>
            <a:gd name="connsiteX2" fmla="*/ 828260 w 828260"/>
            <a:gd name="connsiteY2" fmla="*/ 0 h 2423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28260" h="242324">
              <a:moveTo>
                <a:pt x="0" y="231913"/>
              </a:moveTo>
              <a:cubicBezTo>
                <a:pt x="84206" y="242956"/>
                <a:pt x="168413" y="254000"/>
                <a:pt x="306456" y="215348"/>
              </a:cubicBezTo>
              <a:cubicBezTo>
                <a:pt x="444499" y="176696"/>
                <a:pt x="636379" y="88348"/>
                <a:pt x="828260" y="0"/>
              </a:cubicBezTo>
            </a:path>
          </a:pathLst>
        </a:custGeom>
        <a:noFill/>
        <a:ln>
          <a:solidFill>
            <a:srgbClr val="FFFF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/>
        </a:p>
      </xdr:txBody>
    </xdr:sp>
    <xdr:clientData/>
  </xdr:twoCellAnchor>
  <xdr:twoCellAnchor>
    <xdr:from>
      <xdr:col>0</xdr:col>
      <xdr:colOff>207065</xdr:colOff>
      <xdr:row>0</xdr:row>
      <xdr:rowOff>173930</xdr:rowOff>
    </xdr:from>
    <xdr:to>
      <xdr:col>3</xdr:col>
      <xdr:colOff>438978</xdr:colOff>
      <xdr:row>7</xdr:row>
      <xdr:rowOff>8279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7065" y="173930"/>
          <a:ext cx="1714500" cy="108502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 b="1"/>
            <a:t>VLOOKUP returns a result based on a lookup value.</a:t>
          </a:r>
        </a:p>
        <a:p>
          <a:pPr algn="l"/>
          <a:endParaRPr lang="en-US" sz="1050" b="1"/>
        </a:p>
        <a:p>
          <a:pPr algn="l"/>
          <a:r>
            <a:rPr lang="en-US" sz="1050" b="1"/>
            <a:t>Question: What is the price of a Caffe</a:t>
          </a:r>
          <a:r>
            <a:rPr lang="en-US" sz="1050" b="1" baseline="0"/>
            <a:t> Mocha size Grande?</a:t>
          </a:r>
          <a:endParaRPr lang="en-US" sz="105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7</xdr:row>
      <xdr:rowOff>57150</xdr:rowOff>
    </xdr:from>
    <xdr:to>
      <xdr:col>2</xdr:col>
      <xdr:colOff>695325</xdr:colOff>
      <xdr:row>11</xdr:row>
      <xdr:rowOff>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04801" y="1390650"/>
          <a:ext cx="1819274" cy="704850"/>
        </a:xfrm>
        <a:prstGeom prst="wedgeRoundRectCallout">
          <a:avLst>
            <a:gd name="adj1" fmla="val -21356"/>
            <a:gd name="adj2" fmla="val -44518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</a:t>
          </a:r>
          <a:r>
            <a:rPr lang="en-US" sz="1100" baseline="0"/>
            <a:t> minimum amount in each tier range for the lookup range.  </a:t>
          </a:r>
          <a:endParaRPr lang="en-US" sz="1100"/>
        </a:p>
      </xdr:txBody>
    </xdr:sp>
    <xdr:clientData/>
  </xdr:twoCellAnchor>
  <xdr:twoCellAnchor>
    <xdr:from>
      <xdr:col>4</xdr:col>
      <xdr:colOff>304801</xdr:colOff>
      <xdr:row>2</xdr:row>
      <xdr:rowOff>123825</xdr:rowOff>
    </xdr:from>
    <xdr:to>
      <xdr:col>7</xdr:col>
      <xdr:colOff>295275</xdr:colOff>
      <xdr:row>6</xdr:row>
      <xdr:rowOff>95250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419476" y="504825"/>
          <a:ext cx="1819274" cy="733425"/>
        </a:xfrm>
        <a:prstGeom prst="wedgeRoundRectCallout">
          <a:avLst>
            <a:gd name="adj1" fmla="val -21356"/>
            <a:gd name="adj2" fmla="val -44518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First cell in lookup range should be zero, unless rep sells negative amount.</a:t>
          </a:r>
          <a:endParaRPr lang="en-US" sz="1100"/>
        </a:p>
      </xdr:txBody>
    </xdr:sp>
    <xdr:clientData/>
  </xdr:twoCellAnchor>
  <xdr:twoCellAnchor>
    <xdr:from>
      <xdr:col>1</xdr:col>
      <xdr:colOff>900113</xdr:colOff>
      <xdr:row>4</xdr:row>
      <xdr:rowOff>142875</xdr:rowOff>
    </xdr:from>
    <xdr:to>
      <xdr:col>2</xdr:col>
      <xdr:colOff>438150</xdr:colOff>
      <xdr:row>7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>
          <a:stCxn id="2" idx="0"/>
        </xdr:cNvCxnSpPr>
      </xdr:nvCxnSpPr>
      <xdr:spPr>
        <a:xfrm flipV="1">
          <a:off x="1214438" y="904875"/>
          <a:ext cx="652462" cy="485775"/>
        </a:xfrm>
        <a:prstGeom prst="straightConnector1">
          <a:avLst/>
        </a:prstGeom>
        <a:noFill/>
        <a:ln w="571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</xdr:col>
      <xdr:colOff>28575</xdr:colOff>
      <xdr:row>3</xdr:row>
      <xdr:rowOff>133350</xdr:rowOff>
    </xdr:from>
    <xdr:to>
      <xdr:col>4</xdr:col>
      <xdr:colOff>304801</xdr:colOff>
      <xdr:row>4</xdr:row>
      <xdr:rowOff>109538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>
          <a:stCxn id="3" idx="1"/>
        </xdr:cNvCxnSpPr>
      </xdr:nvCxnSpPr>
      <xdr:spPr>
        <a:xfrm flipH="1" flipV="1">
          <a:off x="2371725" y="704850"/>
          <a:ext cx="1047751" cy="166688"/>
        </a:xfrm>
        <a:prstGeom prst="straightConnector1">
          <a:avLst/>
        </a:prstGeom>
        <a:noFill/>
        <a:ln w="571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</xdr:col>
      <xdr:colOff>314326</xdr:colOff>
      <xdr:row>7</xdr:row>
      <xdr:rowOff>104775</xdr:rowOff>
    </xdr:from>
    <xdr:to>
      <xdr:col>7</xdr:col>
      <xdr:colOff>304800</xdr:colOff>
      <xdr:row>11</xdr:row>
      <xdr:rowOff>76200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3429001" y="1438275"/>
          <a:ext cx="1819274" cy="733425"/>
        </a:xfrm>
        <a:prstGeom prst="wedgeRoundRectCallout">
          <a:avLst>
            <a:gd name="adj1" fmla="val -21356"/>
            <a:gd name="adj2" fmla="val -44518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payout rate can be percentages or dollar amounts.</a:t>
          </a:r>
          <a:endParaRPr lang="en-US" sz="1100"/>
        </a:p>
      </xdr:txBody>
    </xdr:sp>
    <xdr:clientData/>
  </xdr:twoCellAnchor>
  <xdr:twoCellAnchor>
    <xdr:from>
      <xdr:col>3</xdr:col>
      <xdr:colOff>552451</xdr:colOff>
      <xdr:row>7</xdr:row>
      <xdr:rowOff>0</xdr:rowOff>
    </xdr:from>
    <xdr:to>
      <xdr:col>4</xdr:col>
      <xdr:colOff>314326</xdr:colOff>
      <xdr:row>9</xdr:row>
      <xdr:rowOff>90488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>
          <a:stCxn id="6" idx="1"/>
        </xdr:cNvCxnSpPr>
      </xdr:nvCxnSpPr>
      <xdr:spPr>
        <a:xfrm flipH="1" flipV="1">
          <a:off x="2895601" y="1333500"/>
          <a:ext cx="533400" cy="471488"/>
        </a:xfrm>
        <a:prstGeom prst="straightConnector1">
          <a:avLst/>
        </a:prstGeom>
        <a:noFill/>
        <a:ln w="571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3</xdr:row>
      <xdr:rowOff>142875</xdr:rowOff>
    </xdr:from>
    <xdr:to>
      <xdr:col>11</xdr:col>
      <xdr:colOff>335099</xdr:colOff>
      <xdr:row>11</xdr:row>
      <xdr:rowOff>104775</xdr:rowOff>
    </xdr:to>
    <xdr:pic>
      <xdr:nvPicPr>
        <xdr:cNvPr id="2" name="Picture 1" descr="Excel VLOOKUP Simple Definitio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781050"/>
          <a:ext cx="4430849" cy="14859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439806</xdr:colOff>
      <xdr:row>1</xdr:row>
      <xdr:rowOff>117726</xdr:rowOff>
    </xdr:from>
    <xdr:to>
      <xdr:col>14</xdr:col>
      <xdr:colOff>99557</xdr:colOff>
      <xdr:row>21</xdr:row>
      <xdr:rowOff>49696</xdr:rowOff>
    </xdr:to>
    <xdr:pic>
      <xdr:nvPicPr>
        <xdr:cNvPr id="2" name="Picture 1" descr="VLOOKUP Explained at Starbucks Steps 1-2-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181" y="374901"/>
          <a:ext cx="3317351" cy="317047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26129</xdr:colOff>
      <xdr:row>1</xdr:row>
      <xdr:rowOff>142462</xdr:rowOff>
    </xdr:from>
    <xdr:to>
      <xdr:col>7</xdr:col>
      <xdr:colOff>331340</xdr:colOff>
      <xdr:row>9</xdr:row>
      <xdr:rowOff>152853</xdr:rowOff>
    </xdr:to>
    <xdr:pic>
      <xdr:nvPicPr>
        <xdr:cNvPr id="3" name="Picture 2" descr="Excel VLOOKUP Simple Definitio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04" y="399637"/>
          <a:ext cx="3962811" cy="130579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223632</xdr:colOff>
      <xdr:row>17</xdr:row>
      <xdr:rowOff>91108</xdr:rowOff>
    </xdr:from>
    <xdr:to>
      <xdr:col>8</xdr:col>
      <xdr:colOff>231914</xdr:colOff>
      <xdr:row>19</xdr:row>
      <xdr:rowOff>91109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932045" y="2998304"/>
          <a:ext cx="1847021" cy="331305"/>
        </a:xfrm>
        <a:prstGeom prst="rect">
          <a:avLst/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Always looks</a:t>
          </a:r>
          <a:r>
            <a:rPr lang="en-US" sz="1100" b="1" baseline="0"/>
            <a:t> to the Right!</a:t>
          </a:r>
          <a:endParaRPr lang="en-US" sz="1100" b="1"/>
        </a:p>
      </xdr:txBody>
    </xdr:sp>
    <xdr:clientData/>
  </xdr:twoCellAnchor>
  <xdr:twoCellAnchor>
    <xdr:from>
      <xdr:col>8</xdr:col>
      <xdr:colOff>223631</xdr:colOff>
      <xdr:row>17</xdr:row>
      <xdr:rowOff>16565</xdr:rowOff>
    </xdr:from>
    <xdr:to>
      <xdr:col>9</xdr:col>
      <xdr:colOff>438978</xdr:colOff>
      <xdr:row>18</xdr:row>
      <xdr:rowOff>93237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70783" y="2923761"/>
          <a:ext cx="828260" cy="242324"/>
        </a:xfrm>
        <a:custGeom>
          <a:avLst/>
          <a:gdLst>
            <a:gd name="connsiteX0" fmla="*/ 0 w 828260"/>
            <a:gd name="connsiteY0" fmla="*/ 231913 h 242324"/>
            <a:gd name="connsiteX1" fmla="*/ 306456 w 828260"/>
            <a:gd name="connsiteY1" fmla="*/ 215348 h 242324"/>
            <a:gd name="connsiteX2" fmla="*/ 828260 w 828260"/>
            <a:gd name="connsiteY2" fmla="*/ 0 h 2423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28260" h="242324">
              <a:moveTo>
                <a:pt x="0" y="231913"/>
              </a:moveTo>
              <a:cubicBezTo>
                <a:pt x="84206" y="242956"/>
                <a:pt x="168413" y="254000"/>
                <a:pt x="306456" y="215348"/>
              </a:cubicBezTo>
              <a:cubicBezTo>
                <a:pt x="444499" y="176696"/>
                <a:pt x="636379" y="88348"/>
                <a:pt x="828260" y="0"/>
              </a:cubicBezTo>
            </a:path>
          </a:pathLst>
        </a:custGeom>
        <a:noFill/>
        <a:ln>
          <a:solidFill>
            <a:srgbClr val="FFFF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142876</xdr:rowOff>
    </xdr:from>
    <xdr:to>
      <xdr:col>7</xdr:col>
      <xdr:colOff>390525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648075" y="1162051"/>
          <a:ext cx="2105025" cy="504824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Vlookup</a:t>
          </a:r>
          <a:r>
            <a:rPr lang="en-US" sz="1200" b="1" baseline="0"/>
            <a:t> STOPS when it finds the first match.</a:t>
          </a:r>
          <a:endParaRPr lang="en-US" sz="1200" b="1"/>
        </a:p>
      </xdr:txBody>
    </xdr:sp>
    <xdr:clientData/>
  </xdr:twoCellAnchor>
  <xdr:twoCellAnchor>
    <xdr:from>
      <xdr:col>4</xdr:col>
      <xdr:colOff>104775</xdr:colOff>
      <xdr:row>9</xdr:row>
      <xdr:rowOff>38100</xdr:rowOff>
    </xdr:from>
    <xdr:to>
      <xdr:col>7</xdr:col>
      <xdr:colOff>476250</xdr:colOff>
      <xdr:row>12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638550" y="1819275"/>
          <a:ext cx="2200275" cy="542925"/>
        </a:xfrm>
        <a:prstGeom prst="wedgeRectCallout">
          <a:avLst>
            <a:gd name="adj1" fmla="val -48972"/>
            <a:gd name="adj2" fmla="val -25220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Sort Ascending</a:t>
          </a:r>
          <a:r>
            <a:rPr lang="en-US" sz="1200" b="1" baseline="0"/>
            <a:t> is NOT required for EXACT match Vlookup</a:t>
          </a:r>
          <a:endParaRPr lang="en-US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123825</xdr:rowOff>
    </xdr:from>
    <xdr:to>
      <xdr:col>7</xdr:col>
      <xdr:colOff>466725</xdr:colOff>
      <xdr:row>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629025" y="571500"/>
          <a:ext cx="2200275" cy="542925"/>
        </a:xfrm>
        <a:prstGeom prst="rect">
          <a:avLst/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Sort Ascending</a:t>
          </a:r>
          <a:r>
            <a:rPr lang="en-US" sz="1200" b="1" baseline="0"/>
            <a:t> is NOT required for exact match VLOOKUP</a:t>
          </a:r>
          <a:endParaRPr lang="en-US" sz="12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15</xdr:row>
      <xdr:rowOff>95250</xdr:rowOff>
    </xdr:from>
    <xdr:to>
      <xdr:col>6</xdr:col>
      <xdr:colOff>19050</xdr:colOff>
      <xdr:row>19</xdr:row>
      <xdr:rowOff>85725</xdr:rowOff>
    </xdr:to>
    <xdr:sp macro="" textlink="">
      <xdr:nvSpPr>
        <xdr:cNvPr id="2" name="TextBox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714625" y="2924175"/>
          <a:ext cx="2371725" cy="742950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Always Anchor the Table Array range</a:t>
          </a:r>
          <a:r>
            <a:rPr lang="en-US" sz="1200" b="1" baseline="0"/>
            <a:t> reference by pressing F4 on the keyboard.</a:t>
          </a:r>
          <a:endParaRPr lang="en-US" sz="12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14</xdr:row>
      <xdr:rowOff>0</xdr:rowOff>
    </xdr:from>
    <xdr:to>
      <xdr:col>8</xdr:col>
      <xdr:colOff>361950</xdr:colOff>
      <xdr:row>18</xdr:row>
      <xdr:rowOff>66675</xdr:rowOff>
    </xdr:to>
    <xdr:sp macro="" textlink="">
      <xdr:nvSpPr>
        <xdr:cNvPr id="2" name="TextBox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52800" y="2733675"/>
          <a:ext cx="2371725" cy="742950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The Column Index</a:t>
          </a:r>
          <a:r>
            <a:rPr lang="en-US" sz="1200" b="1" baseline="0"/>
            <a:t> Number is relative to the Table Array range, not the worksheet columns.</a:t>
          </a:r>
          <a:endParaRPr lang="en-US" sz="12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95250</xdr:rowOff>
    </xdr:from>
    <xdr:to>
      <xdr:col>0</xdr:col>
      <xdr:colOff>2068724</xdr:colOff>
      <xdr:row>8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238125" y="594783"/>
          <a:ext cx="1830599" cy="1111250"/>
          <a:chOff x="133350" y="247650"/>
          <a:chExt cx="1830599" cy="1085850"/>
        </a:xfrm>
      </xdr:grpSpPr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133350" y="247650"/>
            <a:ext cx="1724025" cy="1085850"/>
          </a:xfrm>
          <a:prstGeom prst="wedgeRoundRectCallout">
            <a:avLst>
              <a:gd name="adj1" fmla="val 46821"/>
              <a:gd name="adj2" fmla="val -19956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VLOOKUP looks down</a:t>
            </a:r>
            <a:r>
              <a:rPr lang="en-US" sz="1100" baseline="0"/>
              <a:t> the column in each cell until it finds a value that is equal to or greater than the lookup value.</a:t>
            </a:r>
            <a:endParaRPr lang="en-US" sz="1100"/>
          </a:p>
        </xdr:txBody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1771650" y="458091"/>
            <a:ext cx="192299" cy="742059"/>
          </a:xfrm>
          <a:custGeom>
            <a:avLst/>
            <a:gdLst>
              <a:gd name="connsiteX0" fmla="*/ 0 w 192299"/>
              <a:gd name="connsiteY0" fmla="*/ 8634 h 742059"/>
              <a:gd name="connsiteX1" fmla="*/ 104775 w 192299"/>
              <a:gd name="connsiteY1" fmla="*/ 18159 h 742059"/>
              <a:gd name="connsiteX2" fmla="*/ 180975 w 192299"/>
              <a:gd name="connsiteY2" fmla="*/ 170559 h 742059"/>
              <a:gd name="connsiteX3" fmla="*/ 190500 w 192299"/>
              <a:gd name="connsiteY3" fmla="*/ 742059 h 742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92299" h="742059">
                <a:moveTo>
                  <a:pt x="0" y="8634"/>
                </a:moveTo>
                <a:cubicBezTo>
                  <a:pt x="37306" y="-98"/>
                  <a:pt x="74613" y="-8829"/>
                  <a:pt x="104775" y="18159"/>
                </a:cubicBezTo>
                <a:cubicBezTo>
                  <a:pt x="134938" y="45147"/>
                  <a:pt x="166688" y="49909"/>
                  <a:pt x="180975" y="170559"/>
                </a:cubicBezTo>
                <a:cubicBezTo>
                  <a:pt x="195262" y="291209"/>
                  <a:pt x="192881" y="516634"/>
                  <a:pt x="190500" y="742059"/>
                </a:cubicBezTo>
              </a:path>
            </a:pathLst>
          </a:custGeom>
          <a:noFill/>
          <a:ln w="57150">
            <a:solidFill>
              <a:schemeClr val="accent1"/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209551</xdr:colOff>
      <xdr:row>3</xdr:row>
      <xdr:rowOff>104775</xdr:rowOff>
    </xdr:from>
    <xdr:to>
      <xdr:col>7</xdr:col>
      <xdr:colOff>200025</xdr:colOff>
      <xdr:row>8</xdr:row>
      <xdr:rowOff>95250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324226" y="485775"/>
          <a:ext cx="1819274" cy="942975"/>
        </a:xfrm>
        <a:prstGeom prst="wedgeRoundRectCallout">
          <a:avLst>
            <a:gd name="adj1" fmla="val -59576"/>
            <a:gd name="adj2" fmla="val -23465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 VLOOKUP to find</a:t>
          </a:r>
          <a:r>
            <a:rPr lang="en-US" sz="1100" baseline="0"/>
            <a:t> the sales amount between tiers in the rate table, and return a payout rate.</a:t>
          </a:r>
          <a:endParaRPr lang="en-US" sz="1100"/>
        </a:p>
      </xdr:txBody>
    </xdr:sp>
    <xdr:clientData/>
  </xdr:twoCellAnchor>
  <xdr:twoCellAnchor>
    <xdr:from>
      <xdr:col>2</xdr:col>
      <xdr:colOff>762000</xdr:colOff>
      <xdr:row>12</xdr:row>
      <xdr:rowOff>142875</xdr:rowOff>
    </xdr:from>
    <xdr:to>
      <xdr:col>5</xdr:col>
      <xdr:colOff>514350</xdr:colOff>
      <xdr:row>15</xdr:row>
      <xdr:rowOff>123825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2190750" y="2238375"/>
          <a:ext cx="2047875" cy="552450"/>
        </a:xfrm>
        <a:prstGeom prst="wedgeRoundRectCallout">
          <a:avLst>
            <a:gd name="adj1" fmla="val -22143"/>
            <a:gd name="adj2" fmla="val -66987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Result 7% because $55,000 is less</a:t>
          </a:r>
          <a:r>
            <a:rPr lang="en-US" sz="1100" baseline="0"/>
            <a:t> than $100,001 in cell C6.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B699F-7FE0-F243-8437-CD947B5A7639}" name="TblMenu" displayName="TblMenu" ref="C3:F12" totalsRowShown="0">
  <autoFilter ref="C3:F12" xr:uid="{7C3B699F-7FE0-F243-8437-CD947B5A7639}"/>
  <tableColumns count="4">
    <tableColumn id="1" xr3:uid="{E8D48528-20C0-CA4C-8D15-4A8C5A3B0B70}" name="CLASSIC FAVORITES"/>
    <tableColumn id="2" xr3:uid="{2E7AD1AC-37EE-4A47-901A-A4A77758AF91}" name="TALL"/>
    <tableColumn id="3" xr3:uid="{B3E97452-DB33-0743-8E6C-08B535EDF6A3}" name="GRANDE"/>
    <tableColumn id="4" xr3:uid="{F1BC9163-239D-1448-BFDC-12DFB8E82113}" name="VENT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campus.com/functions/excel-vlookup-explained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campus.com/functions/excel-vlookup-explained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53"/>
  <sheetViews>
    <sheetView showGridLines="0" zoomScale="150" zoomScaleNormal="115" workbookViewId="0">
      <selection activeCell="L17" sqref="L17"/>
    </sheetView>
  </sheetViews>
  <sheetFormatPr baseColWidth="10" defaultColWidth="9.19921875" defaultRowHeight="14" x14ac:dyDescent="0.2"/>
  <cols>
    <col min="1" max="1" width="3.796875" customWidth="1"/>
    <col min="2" max="12" width="9.19921875" customWidth="1"/>
  </cols>
  <sheetData>
    <row r="1" spans="1:11" s="64" customFormat="1" ht="20.25" customHeight="1" x14ac:dyDescent="0.25">
      <c r="B1" s="63"/>
    </row>
    <row r="2" spans="1:11" x14ac:dyDescent="0.2">
      <c r="K2" s="69" t="s">
        <v>81</v>
      </c>
    </row>
    <row r="3" spans="1:11" x14ac:dyDescent="0.2">
      <c r="A3" s="11"/>
      <c r="K3" s="68" t="s">
        <v>82</v>
      </c>
    </row>
    <row r="4" spans="1:11" x14ac:dyDescent="0.2">
      <c r="K4" s="68" t="s">
        <v>83</v>
      </c>
    </row>
    <row r="5" spans="1:11" x14ac:dyDescent="0.2">
      <c r="K5" s="68" t="s">
        <v>84</v>
      </c>
    </row>
    <row r="6" spans="1:11" x14ac:dyDescent="0.2">
      <c r="K6" s="68" t="s">
        <v>85</v>
      </c>
    </row>
    <row r="7" spans="1:11" x14ac:dyDescent="0.2">
      <c r="K7" s="68" t="s">
        <v>86</v>
      </c>
    </row>
    <row r="27" spans="2:7" x14ac:dyDescent="0.2">
      <c r="B27" s="12" t="s">
        <v>15</v>
      </c>
    </row>
    <row r="28" spans="2:7" x14ac:dyDescent="0.2">
      <c r="B28" s="73" t="s">
        <v>16</v>
      </c>
      <c r="C28" s="73"/>
      <c r="D28" s="73"/>
      <c r="E28" s="73"/>
      <c r="F28" s="73"/>
      <c r="G28" s="73"/>
    </row>
    <row r="53" spans="2:7" x14ac:dyDescent="0.2">
      <c r="B53" s="74"/>
      <c r="C53" s="74"/>
      <c r="D53" s="74"/>
      <c r="E53" s="74"/>
      <c r="F53" s="74"/>
      <c r="G53" s="74"/>
    </row>
  </sheetData>
  <mergeCells count="2">
    <mergeCell ref="B28:G28"/>
    <mergeCell ref="B53:G53"/>
  </mergeCells>
  <hyperlinks>
    <hyperlink ref="B28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topLeftCell="A2" zoomScale="173" workbookViewId="0">
      <selection activeCell="H18" sqref="H18"/>
    </sheetView>
  </sheetViews>
  <sheetFormatPr baseColWidth="10" defaultColWidth="9" defaultRowHeight="14" x14ac:dyDescent="0.2"/>
  <cols>
    <col min="2" max="2" width="9.59765625" customWidth="1"/>
    <col min="3" max="3" width="19.19921875" customWidth="1"/>
  </cols>
  <sheetData>
    <row r="1" spans="1:4" s="10" customFormat="1" ht="20.25" customHeight="1" x14ac:dyDescent="0.25">
      <c r="A1" s="9" t="s">
        <v>59</v>
      </c>
    </row>
    <row r="4" spans="1:4" ht="15" x14ac:dyDescent="0.2">
      <c r="A4" s="42" t="s">
        <v>57</v>
      </c>
      <c r="B4" s="43"/>
      <c r="C4" s="43"/>
      <c r="D4" s="43"/>
    </row>
    <row r="5" spans="1:4" ht="16" thickBot="1" x14ac:dyDescent="0.25">
      <c r="A5" s="31"/>
      <c r="B5" s="31"/>
      <c r="C5" s="31"/>
      <c r="D5" s="31"/>
    </row>
    <row r="6" spans="1:4" ht="16" thickBot="1" x14ac:dyDescent="0.25">
      <c r="A6" s="31">
        <v>10005</v>
      </c>
      <c r="B6" s="47">
        <f>VLOOKUP(A6,'Numbers - Exact Match'!$A$4:$H$11,8,FALSE)</f>
        <v>45000</v>
      </c>
      <c r="C6" s="31"/>
      <c r="D6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6"/>
  <sheetViews>
    <sheetView zoomScale="150" workbookViewId="0">
      <selection activeCell="D8" sqref="D8"/>
    </sheetView>
  </sheetViews>
  <sheetFormatPr baseColWidth="10" defaultColWidth="9.19921875" defaultRowHeight="15" x14ac:dyDescent="0.2"/>
  <cols>
    <col min="1" max="1" width="33.19921875" style="31" bestFit="1" customWidth="1"/>
    <col min="2" max="2" width="13.3984375" style="31" bestFit="1" customWidth="1"/>
    <col min="3" max="3" width="17.19921875" style="31" bestFit="1" customWidth="1"/>
    <col min="4" max="16384" width="9.19921875" style="31"/>
  </cols>
  <sheetData>
    <row r="1" spans="1:3" s="10" customFormat="1" ht="20.25" customHeight="1" x14ac:dyDescent="0.25">
      <c r="A1" s="9" t="s">
        <v>68</v>
      </c>
    </row>
    <row r="2" spans="1:3" ht="19" x14ac:dyDescent="0.25">
      <c r="A2" s="50"/>
    </row>
    <row r="3" spans="1:3" x14ac:dyDescent="0.2">
      <c r="B3" s="49" t="s">
        <v>67</v>
      </c>
    </row>
    <row r="4" spans="1:3" x14ac:dyDescent="0.2">
      <c r="B4" s="31">
        <v>5</v>
      </c>
    </row>
    <row r="5" spans="1:3" x14ac:dyDescent="0.2">
      <c r="B5" s="31">
        <v>10</v>
      </c>
    </row>
    <row r="6" spans="1:3" x14ac:dyDescent="0.2">
      <c r="B6" s="31">
        <v>15</v>
      </c>
      <c r="C6" s="31" t="s">
        <v>88</v>
      </c>
    </row>
    <row r="7" spans="1:3" x14ac:dyDescent="0.2">
      <c r="B7" s="31">
        <v>20</v>
      </c>
    </row>
    <row r="8" spans="1:3" x14ac:dyDescent="0.2">
      <c r="B8" s="31">
        <v>25</v>
      </c>
    </row>
    <row r="12" spans="1:3" x14ac:dyDescent="0.2">
      <c r="A12" s="49" t="s">
        <v>66</v>
      </c>
      <c r="B12" s="49" t="s">
        <v>65</v>
      </c>
      <c r="C12" s="49" t="s">
        <v>64</v>
      </c>
    </row>
    <row r="13" spans="1:3" x14ac:dyDescent="0.2">
      <c r="A13" s="48" t="s">
        <v>63</v>
      </c>
      <c r="B13" s="51">
        <v>15</v>
      </c>
      <c r="C13" s="31">
        <f>VLOOKUP(B13,$B$4:$B$8,1,TRUE)</f>
        <v>15</v>
      </c>
    </row>
    <row r="14" spans="1:3" x14ac:dyDescent="0.2">
      <c r="A14" s="31" t="s">
        <v>62</v>
      </c>
      <c r="B14" s="52">
        <v>24</v>
      </c>
      <c r="C14" s="31">
        <f>VLOOKUP(B14,$B$4:$B$8,1,TRUE)</f>
        <v>20</v>
      </c>
    </row>
    <row r="15" spans="1:3" x14ac:dyDescent="0.2">
      <c r="A15" s="31" t="s">
        <v>61</v>
      </c>
      <c r="B15" s="52">
        <v>40</v>
      </c>
      <c r="C15" s="31">
        <f>VLOOKUP(B15,$B$4:$B$8,1,TRUE)</f>
        <v>25</v>
      </c>
    </row>
    <row r="16" spans="1:3" x14ac:dyDescent="0.2">
      <c r="A16" s="31" t="s">
        <v>60</v>
      </c>
      <c r="B16" s="53">
        <v>4</v>
      </c>
      <c r="C16" s="31" t="e">
        <f>VLOOKUP(B16,$B$4:$B$8,1,TRUE)</f>
        <v>#N/A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21" zoomScale="187" workbookViewId="0">
      <selection activeCell="C34" sqref="C34"/>
    </sheetView>
  </sheetViews>
  <sheetFormatPr baseColWidth="10" defaultColWidth="9.19921875" defaultRowHeight="15" x14ac:dyDescent="0.2"/>
  <cols>
    <col min="1" max="1" width="4.796875" style="31" customWidth="1"/>
    <col min="2" max="2" width="16.796875" style="31" customWidth="1"/>
    <col min="3" max="3" width="13.796875" style="31" bestFit="1" customWidth="1"/>
    <col min="4" max="4" width="11.59765625" style="31" bestFit="1" customWidth="1"/>
    <col min="5" max="16384" width="9.19921875" style="31"/>
  </cols>
  <sheetData>
    <row r="1" spans="1:5" s="10" customFormat="1" ht="20.25" customHeight="1" x14ac:dyDescent="0.25">
      <c r="A1" s="9" t="s">
        <v>76</v>
      </c>
    </row>
    <row r="3" spans="1:5" x14ac:dyDescent="0.2">
      <c r="B3" s="60" t="s">
        <v>69</v>
      </c>
      <c r="C3" s="60"/>
      <c r="D3" s="60"/>
    </row>
    <row r="4" spans="1:5" x14ac:dyDescent="0.2">
      <c r="B4" s="54" t="s">
        <v>70</v>
      </c>
      <c r="C4" s="55" t="s">
        <v>71</v>
      </c>
      <c r="D4" s="55" t="s">
        <v>72</v>
      </c>
    </row>
    <row r="5" spans="1:5" x14ac:dyDescent="0.2">
      <c r="B5" s="56" t="s">
        <v>73</v>
      </c>
      <c r="C5" s="57">
        <v>0</v>
      </c>
      <c r="D5" s="58">
        <v>0.05</v>
      </c>
    </row>
    <row r="6" spans="1:5" x14ac:dyDescent="0.2">
      <c r="B6" s="56" t="str">
        <f>TEXT(C6,"$#,###")&amp;"-"&amp;TEXT(C7-1,"$#,###")</f>
        <v>$50,001-$100,000</v>
      </c>
      <c r="C6" s="62">
        <v>50001</v>
      </c>
      <c r="D6" s="58">
        <v>7.0000000000000007E-2</v>
      </c>
    </row>
    <row r="7" spans="1:5" x14ac:dyDescent="0.2">
      <c r="B7" s="56" t="str">
        <f>TEXT(C7,"$#,###")&amp;"-"&amp;TEXT(C8-1,"$#,###")</f>
        <v>$100,001-$150,000</v>
      </c>
      <c r="C7" s="62">
        <v>100001</v>
      </c>
      <c r="D7" s="58">
        <v>0.1</v>
      </c>
    </row>
    <row r="8" spans="1:5" x14ac:dyDescent="0.2">
      <c r="B8" s="56" t="str">
        <f>TEXT(C8,"$#,###")&amp;"+"</f>
        <v>$150,001+</v>
      </c>
      <c r="C8" s="62">
        <v>150001</v>
      </c>
      <c r="D8" s="58">
        <v>0.15</v>
      </c>
    </row>
    <row r="11" spans="1:5" x14ac:dyDescent="0.2">
      <c r="C11" s="49" t="s">
        <v>74</v>
      </c>
      <c r="D11" s="49" t="s">
        <v>72</v>
      </c>
    </row>
    <row r="12" spans="1:5" x14ac:dyDescent="0.2">
      <c r="B12" s="59" t="s">
        <v>75</v>
      </c>
      <c r="C12" s="61">
        <v>100</v>
      </c>
      <c r="D12" s="58">
        <f>VLOOKUP(C12,$C$5:$D$8,2,TRUE)</f>
        <v>0.05</v>
      </c>
      <c r="E12" s="58"/>
    </row>
    <row r="24" spans="2:4" x14ac:dyDescent="0.2">
      <c r="B24" s="60" t="s">
        <v>69</v>
      </c>
      <c r="C24" s="60"/>
      <c r="D24" s="60"/>
    </row>
    <row r="25" spans="2:4" x14ac:dyDescent="0.2">
      <c r="B25" s="54" t="s">
        <v>70</v>
      </c>
      <c r="C25" s="55" t="s">
        <v>71</v>
      </c>
      <c r="D25" s="55" t="s">
        <v>72</v>
      </c>
    </row>
    <row r="26" spans="2:4" x14ac:dyDescent="0.2">
      <c r="B26" s="56" t="s">
        <v>73</v>
      </c>
      <c r="C26" s="57">
        <v>0</v>
      </c>
      <c r="D26" s="57">
        <v>100</v>
      </c>
    </row>
    <row r="27" spans="2:4" x14ac:dyDescent="0.2">
      <c r="B27" s="56" t="str">
        <f>TEXT(C27,"$#,###")&amp;"-"&amp;TEXT(C28-1,"$#,###")</f>
        <v>$50,001-$100,000</v>
      </c>
      <c r="C27" s="62">
        <v>50001</v>
      </c>
      <c r="D27" s="62">
        <v>500</v>
      </c>
    </row>
    <row r="28" spans="2:4" x14ac:dyDescent="0.2">
      <c r="B28" s="56" t="str">
        <f>TEXT(C28,"$#,###")&amp;"-"&amp;TEXT(C29-1,"$#,###")</f>
        <v>$100,001-$150,000</v>
      </c>
      <c r="C28" s="62">
        <v>100001</v>
      </c>
      <c r="D28" s="62">
        <v>1000</v>
      </c>
    </row>
    <row r="29" spans="2:4" x14ac:dyDescent="0.2">
      <c r="B29" s="56" t="str">
        <f>TEXT(C29,"$#,###")&amp;"+"</f>
        <v>$150,001+</v>
      </c>
      <c r="C29" s="62">
        <v>150001</v>
      </c>
      <c r="D29" s="62">
        <v>2000</v>
      </c>
    </row>
    <row r="32" spans="2:4" x14ac:dyDescent="0.2">
      <c r="C32" s="49" t="s">
        <v>74</v>
      </c>
      <c r="D32" s="49" t="s">
        <v>72</v>
      </c>
    </row>
    <row r="33" spans="2:4" x14ac:dyDescent="0.2">
      <c r="B33" s="59" t="s">
        <v>75</v>
      </c>
      <c r="C33" s="61">
        <v>140000</v>
      </c>
      <c r="D33" s="62">
        <f>VLOOKUP(C33,$C$26:$D$29,2,TRUE)</f>
        <v>1000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16"/>
  <sheetViews>
    <sheetView tabSelected="1" zoomScale="158" workbookViewId="0">
      <selection activeCell="K19" sqref="K19"/>
    </sheetView>
  </sheetViews>
  <sheetFormatPr baseColWidth="10" defaultColWidth="9.19921875" defaultRowHeight="15" x14ac:dyDescent="0.2"/>
  <cols>
    <col min="1" max="1" width="4.796875" style="31" customWidth="1"/>
    <col min="2" max="2" width="16.796875" style="31" customWidth="1"/>
    <col min="3" max="3" width="13.796875" style="31" bestFit="1" customWidth="1"/>
    <col min="4" max="4" width="11.59765625" style="31" bestFit="1" customWidth="1"/>
    <col min="5" max="16384" width="9.19921875" style="31"/>
  </cols>
  <sheetData>
    <row r="2" spans="2:5" x14ac:dyDescent="0.2">
      <c r="B2" s="60" t="s">
        <v>69</v>
      </c>
      <c r="C2" s="60"/>
      <c r="D2" s="60"/>
    </row>
    <row r="3" spans="2:5" x14ac:dyDescent="0.2">
      <c r="B3" s="54" t="s">
        <v>70</v>
      </c>
      <c r="C3" s="55" t="s">
        <v>71</v>
      </c>
      <c r="D3" s="55" t="s">
        <v>72</v>
      </c>
    </row>
    <row r="4" spans="2:5" x14ac:dyDescent="0.2">
      <c r="B4" s="56" t="s">
        <v>73</v>
      </c>
      <c r="C4" s="57">
        <v>0</v>
      </c>
      <c r="D4" s="58">
        <v>0.05</v>
      </c>
    </row>
    <row r="5" spans="2:5" x14ac:dyDescent="0.2">
      <c r="B5" s="56" t="str">
        <f>TEXT(C5,"$#,###")&amp;"-"&amp;TEXT(C6-1,"$#,###")</f>
        <v>$50,001-$100,000</v>
      </c>
      <c r="C5" s="62">
        <v>50001</v>
      </c>
      <c r="D5" s="58">
        <v>7.0000000000000007E-2</v>
      </c>
    </row>
    <row r="6" spans="2:5" x14ac:dyDescent="0.2">
      <c r="B6" s="56" t="str">
        <f>TEXT(C6,"$#,###")&amp;"-"&amp;TEXT(C7-1,"$#,###")</f>
        <v>$100,001-$150,000</v>
      </c>
      <c r="C6" s="62">
        <v>100001</v>
      </c>
      <c r="D6" s="58">
        <v>0.1</v>
      </c>
    </row>
    <row r="7" spans="2:5" x14ac:dyDescent="0.2">
      <c r="B7" s="56" t="str">
        <f>TEXT(C7,"$#,###")&amp;"+"</f>
        <v>$150,001+</v>
      </c>
      <c r="C7" s="62">
        <v>150001</v>
      </c>
      <c r="D7" s="58">
        <v>0.15</v>
      </c>
    </row>
    <row r="15" spans="2:5" x14ac:dyDescent="0.2">
      <c r="C15" s="49" t="s">
        <v>74</v>
      </c>
      <c r="D15" s="49" t="s">
        <v>72</v>
      </c>
    </row>
    <row r="16" spans="2:5" x14ac:dyDescent="0.2">
      <c r="B16" s="59" t="s">
        <v>75</v>
      </c>
      <c r="C16" s="57">
        <v>55000</v>
      </c>
      <c r="D16" s="58">
        <f>VLOOKUP(C16,$C$4:$D$7,2,TRUE)</f>
        <v>7.0000000000000007E-2</v>
      </c>
      <c r="E16" s="58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6"/>
  <sheetViews>
    <sheetView zoomScaleNormal="100" workbookViewId="0">
      <selection activeCell="H7" sqref="H7"/>
    </sheetView>
  </sheetViews>
  <sheetFormatPr baseColWidth="10" defaultColWidth="9.19921875" defaultRowHeight="15" x14ac:dyDescent="0.2"/>
  <cols>
    <col min="1" max="1" width="24.19921875" style="2" customWidth="1"/>
    <col min="2" max="4" width="9.19921875" style="2" customWidth="1"/>
    <col min="5" max="5" width="6.796875" style="2" customWidth="1"/>
    <col min="6" max="6" width="16.796875" style="2" customWidth="1"/>
    <col min="7" max="12" width="9.19921875" style="2" customWidth="1"/>
    <col min="13" max="16384" width="9.19921875" style="2"/>
  </cols>
  <sheetData>
    <row r="1" spans="1:9" s="10" customFormat="1" ht="20.25" customHeight="1" x14ac:dyDescent="0.25">
      <c r="A1" s="9" t="s">
        <v>17</v>
      </c>
    </row>
    <row r="2" spans="1:9" x14ac:dyDescent="0.2">
      <c r="H2" s="13"/>
    </row>
    <row r="3" spans="1:9" x14ac:dyDescent="0.2">
      <c r="A3" s="14" t="s">
        <v>18</v>
      </c>
      <c r="B3" s="15"/>
      <c r="C3" s="15"/>
      <c r="D3" s="15"/>
      <c r="F3" s="14" t="s">
        <v>19</v>
      </c>
      <c r="G3" s="15"/>
      <c r="H3" s="15"/>
    </row>
    <row r="4" spans="1:9" customFormat="1" ht="14" x14ac:dyDescent="0.2"/>
    <row r="5" spans="1:9" x14ac:dyDescent="0.2">
      <c r="A5" s="16">
        <f>COLUMN()</f>
        <v>1</v>
      </c>
      <c r="B5" s="16">
        <f>COLUMN()</f>
        <v>2</v>
      </c>
      <c r="C5" s="16">
        <f>COLUMN()</f>
        <v>3</v>
      </c>
      <c r="D5" s="16">
        <f>COLUMN()</f>
        <v>4</v>
      </c>
      <c r="F5" s="17"/>
    </row>
    <row r="6" spans="1:9" ht="15" customHeight="1" thickBot="1" x14ac:dyDescent="0.25">
      <c r="A6" s="17" t="s">
        <v>20</v>
      </c>
      <c r="B6" s="1" t="s">
        <v>1</v>
      </c>
      <c r="C6" s="1" t="s">
        <v>2</v>
      </c>
      <c r="D6" s="1" t="s">
        <v>3</v>
      </c>
      <c r="F6" s="18" t="s">
        <v>21</v>
      </c>
      <c r="G6" s="18" t="s">
        <v>22</v>
      </c>
      <c r="H6" s="18" t="s">
        <v>23</v>
      </c>
    </row>
    <row r="7" spans="1:9" ht="15" customHeight="1" thickBot="1" x14ac:dyDescent="0.25">
      <c r="A7" s="2" t="s">
        <v>4</v>
      </c>
      <c r="B7" s="19">
        <v>2.95</v>
      </c>
      <c r="C7" s="19">
        <v>3.75</v>
      </c>
      <c r="D7" s="19">
        <v>4.1500000000000004</v>
      </c>
      <c r="F7" s="7" t="s">
        <v>7</v>
      </c>
      <c r="G7" s="2" t="s">
        <v>2</v>
      </c>
      <c r="H7" s="20">
        <f>VLOOKUP(F7,$A$7:$D$15,C5,FALSE)</f>
        <v>3.95</v>
      </c>
      <c r="I7" s="13"/>
    </row>
    <row r="8" spans="1:9" ht="15" customHeight="1" x14ac:dyDescent="0.2">
      <c r="A8" s="2" t="s">
        <v>5</v>
      </c>
      <c r="B8" s="19">
        <v>2.95</v>
      </c>
      <c r="C8" s="19">
        <v>3.65</v>
      </c>
      <c r="D8" s="19">
        <v>4.1500000000000004</v>
      </c>
      <c r="F8" s="7"/>
      <c r="I8" s="13"/>
    </row>
    <row r="9" spans="1:9" ht="15" customHeight="1" x14ac:dyDescent="0.2">
      <c r="A9" s="2" t="s">
        <v>6</v>
      </c>
      <c r="B9" s="19">
        <v>3.75</v>
      </c>
      <c r="C9" s="19">
        <v>3.95</v>
      </c>
      <c r="D9" s="19">
        <v>4.25</v>
      </c>
      <c r="F9" s="7"/>
    </row>
    <row r="10" spans="1:9" ht="15" customHeight="1" x14ac:dyDescent="0.2">
      <c r="A10" s="2" t="s">
        <v>7</v>
      </c>
      <c r="B10" s="19">
        <v>3.25</v>
      </c>
      <c r="C10" s="21">
        <v>3.95</v>
      </c>
      <c r="D10" s="19">
        <v>4.4000000000000004</v>
      </c>
    </row>
    <row r="11" spans="1:9" ht="15" customHeight="1" x14ac:dyDescent="0.2">
      <c r="A11" s="2" t="s">
        <v>8</v>
      </c>
      <c r="B11" s="19">
        <v>3.45</v>
      </c>
      <c r="C11" s="19">
        <v>4.1500000000000004</v>
      </c>
      <c r="D11" s="19">
        <v>4.55</v>
      </c>
    </row>
    <row r="12" spans="1:9" ht="15" customHeight="1" x14ac:dyDescent="0.2">
      <c r="A12" s="2" t="s">
        <v>9</v>
      </c>
      <c r="B12" s="19">
        <v>2</v>
      </c>
      <c r="C12" s="19">
        <v>2.4</v>
      </c>
      <c r="D12" s="19">
        <v>2.75</v>
      </c>
    </row>
    <row r="13" spans="1:9" ht="15" customHeight="1" x14ac:dyDescent="0.2">
      <c r="A13" s="2" t="s">
        <v>10</v>
      </c>
      <c r="B13" s="19">
        <v>3.95</v>
      </c>
      <c r="C13" s="19">
        <v>4.75</v>
      </c>
      <c r="D13" s="19">
        <v>5.15</v>
      </c>
    </row>
    <row r="14" spans="1:9" ht="15" customHeight="1" x14ac:dyDescent="0.2">
      <c r="A14" s="2" t="s">
        <v>11</v>
      </c>
      <c r="B14" s="19">
        <v>2.25</v>
      </c>
      <c r="C14" s="19">
        <v>2.5</v>
      </c>
      <c r="D14" s="19">
        <v>2.75</v>
      </c>
    </row>
    <row r="15" spans="1:9" ht="15" customHeight="1" x14ac:dyDescent="0.2">
      <c r="A15" s="2" t="s">
        <v>12</v>
      </c>
      <c r="B15" s="19">
        <v>1.75</v>
      </c>
      <c r="C15" s="19">
        <v>1.95</v>
      </c>
      <c r="D15" s="19">
        <v>2.0499999999999998</v>
      </c>
    </row>
    <row r="16" spans="1:9" ht="15" customHeight="1" x14ac:dyDescent="0.2"/>
  </sheetData>
  <dataValidations count="2">
    <dataValidation type="list" allowBlank="1" showInputMessage="1" showErrorMessage="1" sqref="F7:F9" xr:uid="{00000000-0002-0000-0C00-000000000000}">
      <formula1>$A$7:$A$15</formula1>
    </dataValidation>
    <dataValidation type="list" allowBlank="1" showInputMessage="1" showErrorMessage="1" sqref="G7:G9" xr:uid="{00000000-0002-0000-0C00-000001000000}">
      <formula1>$B$6:$D$6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="200" zoomScaleNormal="100" workbookViewId="0">
      <selection activeCell="E18" sqref="E18"/>
    </sheetView>
  </sheetViews>
  <sheetFormatPr baseColWidth="10" defaultColWidth="9.19921875" defaultRowHeight="15" x14ac:dyDescent="0.2"/>
  <cols>
    <col min="1" max="1" width="25.59765625" style="2" customWidth="1"/>
    <col min="2" max="4" width="9.19921875" style="2" customWidth="1"/>
    <col min="5" max="16384" width="9.19921875" style="2"/>
  </cols>
  <sheetData>
    <row r="1" spans="1:4" s="10" customFormat="1" ht="20.25" customHeight="1" x14ac:dyDescent="0.25">
      <c r="A1" s="9" t="s">
        <v>24</v>
      </c>
    </row>
    <row r="3" spans="1:4" ht="15" customHeight="1" x14ac:dyDescent="0.2">
      <c r="A3" s="17" t="s">
        <v>0</v>
      </c>
      <c r="B3" s="1" t="s">
        <v>1</v>
      </c>
      <c r="C3" s="1" t="s">
        <v>2</v>
      </c>
      <c r="D3" s="1" t="s">
        <v>3</v>
      </c>
    </row>
    <row r="4" spans="1:4" ht="15" customHeight="1" x14ac:dyDescent="0.2">
      <c r="A4" s="2" t="s">
        <v>4</v>
      </c>
      <c r="B4" s="3">
        <v>2.95</v>
      </c>
      <c r="C4" s="3">
        <v>3.75</v>
      </c>
      <c r="D4" s="3">
        <v>4.1500000000000004</v>
      </c>
    </row>
    <row r="5" spans="1:4" ht="15" customHeight="1" x14ac:dyDescent="0.2">
      <c r="A5" s="2" t="s">
        <v>5</v>
      </c>
      <c r="B5" s="3">
        <v>2.95</v>
      </c>
      <c r="C5" s="3">
        <v>3.65</v>
      </c>
      <c r="D5" s="3">
        <v>4.1500000000000004</v>
      </c>
    </row>
    <row r="6" spans="1:4" ht="15" customHeight="1" x14ac:dyDescent="0.2">
      <c r="A6" s="2" t="s">
        <v>6</v>
      </c>
      <c r="B6" s="3">
        <v>3.75</v>
      </c>
      <c r="C6" s="3">
        <v>3.95</v>
      </c>
      <c r="D6" s="3">
        <v>4.25</v>
      </c>
    </row>
    <row r="7" spans="1:4" ht="15" customHeight="1" x14ac:dyDescent="0.2">
      <c r="A7" s="2" t="s">
        <v>7</v>
      </c>
      <c r="B7" s="3">
        <v>3.25</v>
      </c>
      <c r="C7" s="3">
        <v>3.95</v>
      </c>
      <c r="D7" s="3">
        <v>4.4000000000000004</v>
      </c>
    </row>
    <row r="8" spans="1:4" ht="15" customHeight="1" x14ac:dyDescent="0.2">
      <c r="A8" s="2" t="s">
        <v>8</v>
      </c>
      <c r="B8" s="3">
        <v>3.45</v>
      </c>
      <c r="C8" s="3">
        <v>4.1500000000000004</v>
      </c>
      <c r="D8" s="3">
        <v>4.55</v>
      </c>
    </row>
    <row r="9" spans="1:4" ht="15" customHeight="1" x14ac:dyDescent="0.2">
      <c r="A9" s="2" t="s">
        <v>9</v>
      </c>
      <c r="B9" s="3">
        <v>2</v>
      </c>
      <c r="C9" s="3">
        <v>2.4</v>
      </c>
      <c r="D9" s="3">
        <v>2.75</v>
      </c>
    </row>
    <row r="10" spans="1:4" ht="15" customHeight="1" x14ac:dyDescent="0.2">
      <c r="A10" s="2" t="s">
        <v>10</v>
      </c>
      <c r="B10" s="3">
        <v>3.95</v>
      </c>
      <c r="C10" s="3">
        <v>4.75</v>
      </c>
      <c r="D10" s="3">
        <v>5.15</v>
      </c>
    </row>
    <row r="11" spans="1:4" ht="15" customHeight="1" x14ac:dyDescent="0.2">
      <c r="A11" s="2" t="s">
        <v>11</v>
      </c>
      <c r="B11" s="3">
        <v>2.25</v>
      </c>
      <c r="C11" s="3">
        <v>2.5</v>
      </c>
      <c r="D11" s="3">
        <v>2.75</v>
      </c>
    </row>
    <row r="12" spans="1:4" ht="15" customHeight="1" x14ac:dyDescent="0.2">
      <c r="A12" s="2" t="s">
        <v>12</v>
      </c>
      <c r="B12" s="3">
        <v>1.75</v>
      </c>
      <c r="C12" s="3">
        <v>1.95</v>
      </c>
      <c r="D12" s="3">
        <v>2.0499999999999998</v>
      </c>
    </row>
    <row r="13" spans="1:4" ht="15" customHeight="1" x14ac:dyDescent="0.2">
      <c r="A13" s="70" t="s">
        <v>87</v>
      </c>
      <c r="B13" s="70">
        <v>2</v>
      </c>
      <c r="C13" s="70">
        <v>3</v>
      </c>
      <c r="D13" s="70">
        <v>4</v>
      </c>
    </row>
    <row r="14" spans="1:4" ht="15" customHeight="1" x14ac:dyDescent="0.2">
      <c r="A14" s="4" t="s">
        <v>13</v>
      </c>
      <c r="B14" s="5"/>
      <c r="C14" s="5"/>
      <c r="D14" s="5"/>
    </row>
    <row r="15" spans="1:4" s="6" customFormat="1" ht="7.5" customHeight="1" thickBot="1" x14ac:dyDescent="0.25"/>
    <row r="16" spans="1:4" ht="16" thickBot="1" x14ac:dyDescent="0.25">
      <c r="A16" s="7" t="s">
        <v>7</v>
      </c>
      <c r="B16" s="8">
        <f>VLOOKUP(A16,A4:D12,3,FALSE)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O45"/>
  <sheetViews>
    <sheetView showGridLines="0" zoomScale="115" zoomScaleNormal="115" workbookViewId="0">
      <selection activeCell="A2" sqref="A2"/>
    </sheetView>
  </sheetViews>
  <sheetFormatPr baseColWidth="10" defaultColWidth="9.19921875" defaultRowHeight="14" x14ac:dyDescent="0.2"/>
  <cols>
    <col min="1" max="1" width="3.796875" customWidth="1"/>
    <col min="2" max="12" width="9.19921875" customWidth="1"/>
  </cols>
  <sheetData>
    <row r="1" spans="1:1" s="10" customFormat="1" ht="20.25" customHeight="1" x14ac:dyDescent="0.25">
      <c r="A1" s="9" t="s">
        <v>14</v>
      </c>
    </row>
    <row r="3" spans="1:1" x14ac:dyDescent="0.2">
      <c r="A3" s="11"/>
    </row>
    <row r="25" spans="10:15" x14ac:dyDescent="0.2">
      <c r="J25" s="12" t="s">
        <v>15</v>
      </c>
    </row>
    <row r="26" spans="10:15" x14ac:dyDescent="0.2">
      <c r="J26" s="73" t="s">
        <v>16</v>
      </c>
      <c r="K26" s="73"/>
      <c r="L26" s="73"/>
      <c r="M26" s="73"/>
      <c r="N26" s="73"/>
      <c r="O26" s="73"/>
    </row>
    <row r="45" spans="2:7" x14ac:dyDescent="0.2">
      <c r="B45" s="74"/>
      <c r="C45" s="74"/>
      <c r="D45" s="74"/>
      <c r="E45" s="74"/>
      <c r="F45" s="74"/>
      <c r="G45" s="74"/>
    </row>
  </sheetData>
  <mergeCells count="2">
    <mergeCell ref="J26:O26"/>
    <mergeCell ref="B45:G45"/>
  </mergeCells>
  <hyperlinks>
    <hyperlink ref="J26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="194" zoomScaleNormal="100" workbookViewId="0">
      <selection activeCell="E17" sqref="E17"/>
    </sheetView>
  </sheetViews>
  <sheetFormatPr baseColWidth="10" defaultColWidth="9.19921875" defaultRowHeight="15" x14ac:dyDescent="0.2"/>
  <cols>
    <col min="1" max="1" width="25.59765625" style="2" customWidth="1"/>
    <col min="2" max="4" width="9.19921875" style="2" customWidth="1"/>
    <col min="5" max="9" width="9.19921875" style="2"/>
    <col min="10" max="10" width="12" style="2" bestFit="1" customWidth="1"/>
    <col min="11" max="16384" width="9.19921875" style="2"/>
  </cols>
  <sheetData>
    <row r="1" spans="1:4" s="10" customFormat="1" ht="20.25" customHeight="1" x14ac:dyDescent="0.25">
      <c r="A1" s="9" t="s">
        <v>79</v>
      </c>
    </row>
    <row r="3" spans="1:4" ht="15" customHeight="1" x14ac:dyDescent="0.2">
      <c r="A3" s="17" t="s">
        <v>0</v>
      </c>
      <c r="B3" s="1" t="s">
        <v>1</v>
      </c>
      <c r="C3" s="1" t="s">
        <v>2</v>
      </c>
      <c r="D3" s="1" t="s">
        <v>3</v>
      </c>
    </row>
    <row r="4" spans="1:4" ht="15" customHeight="1" x14ac:dyDescent="0.2">
      <c r="A4" s="2" t="s">
        <v>4</v>
      </c>
      <c r="B4" s="3">
        <v>2.95</v>
      </c>
      <c r="C4" s="3">
        <v>3.75</v>
      </c>
      <c r="D4" s="3">
        <v>4.1500000000000004</v>
      </c>
    </row>
    <row r="5" spans="1:4" ht="15" customHeight="1" x14ac:dyDescent="0.2">
      <c r="A5" s="2" t="s">
        <v>5</v>
      </c>
      <c r="B5" s="3">
        <v>2.95</v>
      </c>
      <c r="C5" s="3">
        <v>3.65</v>
      </c>
      <c r="D5" s="3">
        <v>4.1500000000000004</v>
      </c>
    </row>
    <row r="6" spans="1:4" ht="15" customHeight="1" x14ac:dyDescent="0.2">
      <c r="A6" s="2" t="s">
        <v>8</v>
      </c>
      <c r="B6" s="3">
        <v>3.45</v>
      </c>
      <c r="C6" s="3">
        <v>4.1500000000000004</v>
      </c>
      <c r="D6" s="3">
        <v>4.55</v>
      </c>
    </row>
    <row r="7" spans="1:4" ht="15" customHeight="1" x14ac:dyDescent="0.2">
      <c r="A7" s="65" t="s">
        <v>7</v>
      </c>
      <c r="B7" s="3">
        <v>3.25</v>
      </c>
      <c r="C7" s="3">
        <v>3.95</v>
      </c>
      <c r="D7" s="3">
        <v>4.4000000000000004</v>
      </c>
    </row>
    <row r="8" spans="1:4" ht="15" customHeight="1" x14ac:dyDescent="0.2">
      <c r="A8" s="2" t="s">
        <v>6</v>
      </c>
      <c r="B8" s="3">
        <v>3.75</v>
      </c>
      <c r="C8" s="3">
        <v>3.95</v>
      </c>
      <c r="D8" s="3">
        <v>4.25</v>
      </c>
    </row>
    <row r="9" spans="1:4" ht="15" customHeight="1" x14ac:dyDescent="0.2">
      <c r="A9" s="65" t="s">
        <v>7</v>
      </c>
      <c r="B9" s="3">
        <v>2.25</v>
      </c>
      <c r="C9" s="3">
        <v>2.5</v>
      </c>
      <c r="D9" s="3">
        <v>2.75</v>
      </c>
    </row>
    <row r="10" spans="1:4" ht="15" customHeight="1" x14ac:dyDescent="0.2">
      <c r="A10" s="2" t="s">
        <v>10</v>
      </c>
      <c r="B10" s="3">
        <v>3.95</v>
      </c>
      <c r="C10" s="3">
        <v>4.75</v>
      </c>
      <c r="D10" s="3">
        <v>5.15</v>
      </c>
    </row>
    <row r="11" spans="1:4" ht="15" customHeight="1" x14ac:dyDescent="0.2">
      <c r="A11" s="2" t="s">
        <v>11</v>
      </c>
      <c r="B11" s="3">
        <v>2.25</v>
      </c>
      <c r="C11" s="3">
        <v>2.5</v>
      </c>
      <c r="D11" s="3">
        <v>2.75</v>
      </c>
    </row>
    <row r="12" spans="1:4" ht="15" customHeight="1" x14ac:dyDescent="0.2">
      <c r="A12" s="2" t="s">
        <v>12</v>
      </c>
      <c r="B12" s="3">
        <v>1.75</v>
      </c>
      <c r="C12" s="3">
        <v>1.95</v>
      </c>
      <c r="D12" s="3">
        <v>2.0499999999999998</v>
      </c>
    </row>
    <row r="13" spans="1:4" ht="15" customHeight="1" x14ac:dyDescent="0.2"/>
    <row r="14" spans="1:4" ht="15" customHeight="1" x14ac:dyDescent="0.2">
      <c r="A14" s="4" t="s">
        <v>13</v>
      </c>
      <c r="B14" s="5"/>
      <c r="C14" s="5"/>
      <c r="D14" s="5"/>
    </row>
    <row r="15" spans="1:4" s="6" customFormat="1" ht="7.5" customHeight="1" thickBot="1" x14ac:dyDescent="0.25"/>
    <row r="16" spans="1:4" ht="16" thickBot="1" x14ac:dyDescent="0.25">
      <c r="A16" s="2" t="s">
        <v>7</v>
      </c>
      <c r="B16" s="8">
        <f>VLOOKUP(A16,A4:D12,3,FALSE)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B16" sqref="B16"/>
    </sheetView>
  </sheetViews>
  <sheetFormatPr baseColWidth="10" defaultColWidth="9.19921875" defaultRowHeight="15" x14ac:dyDescent="0.2"/>
  <cols>
    <col min="1" max="1" width="25.59765625" style="2" customWidth="1"/>
    <col min="2" max="4" width="9.19921875" style="2" customWidth="1"/>
    <col min="5" max="16384" width="9.19921875" style="2"/>
  </cols>
  <sheetData>
    <row r="1" spans="1:4" s="10" customFormat="1" ht="20.25" customHeight="1" x14ac:dyDescent="0.25">
      <c r="A1" s="9" t="s">
        <v>25</v>
      </c>
    </row>
    <row r="3" spans="1:4" ht="15" customHeight="1" x14ac:dyDescent="0.2">
      <c r="A3" s="22" t="s">
        <v>0</v>
      </c>
      <c r="B3" s="23" t="s">
        <v>1</v>
      </c>
      <c r="C3" s="23" t="s">
        <v>2</v>
      </c>
      <c r="D3" s="24" t="s">
        <v>3</v>
      </c>
    </row>
    <row r="4" spans="1:4" ht="15" customHeight="1" x14ac:dyDescent="0.2">
      <c r="A4" s="25" t="s">
        <v>8</v>
      </c>
      <c r="B4" s="3">
        <v>3.45</v>
      </c>
      <c r="C4" s="3">
        <v>4.1500000000000004</v>
      </c>
      <c r="D4" s="26">
        <v>4.55</v>
      </c>
    </row>
    <row r="5" spans="1:4" ht="15" customHeight="1" x14ac:dyDescent="0.2">
      <c r="A5" s="25" t="s">
        <v>11</v>
      </c>
      <c r="B5" s="3">
        <v>2.25</v>
      </c>
      <c r="C5" s="3">
        <v>2.5</v>
      </c>
      <c r="D5" s="26">
        <v>2.75</v>
      </c>
    </row>
    <row r="6" spans="1:4" ht="15" customHeight="1" x14ac:dyDescent="0.2">
      <c r="A6" s="25" t="s">
        <v>12</v>
      </c>
      <c r="B6" s="3">
        <v>1.75</v>
      </c>
      <c r="C6" s="3">
        <v>1.95</v>
      </c>
      <c r="D6" s="26">
        <v>2.0499999999999998</v>
      </c>
    </row>
    <row r="7" spans="1:4" ht="15" customHeight="1" x14ac:dyDescent="0.2">
      <c r="A7" s="25" t="s">
        <v>10</v>
      </c>
      <c r="B7" s="3">
        <v>3.95</v>
      </c>
      <c r="C7" s="3">
        <v>4.75</v>
      </c>
      <c r="D7" s="26">
        <v>5.15</v>
      </c>
    </row>
    <row r="8" spans="1:4" ht="15" customHeight="1" x14ac:dyDescent="0.2">
      <c r="A8" s="25" t="s">
        <v>6</v>
      </c>
      <c r="B8" s="3">
        <v>3.75</v>
      </c>
      <c r="C8" s="3">
        <v>3.95</v>
      </c>
      <c r="D8" s="26">
        <v>4.25</v>
      </c>
    </row>
    <row r="9" spans="1:4" ht="15" customHeight="1" x14ac:dyDescent="0.2">
      <c r="A9" s="25" t="s">
        <v>5</v>
      </c>
      <c r="B9" s="3">
        <v>2.95</v>
      </c>
      <c r="C9" s="3">
        <v>3.65</v>
      </c>
      <c r="D9" s="26">
        <v>4.1500000000000004</v>
      </c>
    </row>
    <row r="10" spans="1:4" ht="15" customHeight="1" x14ac:dyDescent="0.2">
      <c r="A10" s="25" t="s">
        <v>7</v>
      </c>
      <c r="B10" s="3">
        <v>3.25</v>
      </c>
      <c r="C10" s="3">
        <v>3.95</v>
      </c>
      <c r="D10" s="26">
        <v>4.4000000000000004</v>
      </c>
    </row>
    <row r="11" spans="1:4" ht="15" customHeight="1" x14ac:dyDescent="0.2">
      <c r="A11" s="25" t="s">
        <v>4</v>
      </c>
      <c r="B11" s="3">
        <v>2.95</v>
      </c>
      <c r="C11" s="3">
        <v>3.75</v>
      </c>
      <c r="D11" s="26">
        <v>4.1500000000000004</v>
      </c>
    </row>
    <row r="12" spans="1:4" ht="15" customHeight="1" x14ac:dyDescent="0.2">
      <c r="A12" s="27" t="s">
        <v>9</v>
      </c>
      <c r="B12" s="28">
        <v>2</v>
      </c>
      <c r="C12" s="28">
        <v>2.4</v>
      </c>
      <c r="D12" s="29">
        <v>2.75</v>
      </c>
    </row>
    <row r="13" spans="1:4" ht="15" customHeight="1" x14ac:dyDescent="0.2"/>
    <row r="14" spans="1:4" ht="15" customHeight="1" x14ac:dyDescent="0.2">
      <c r="A14" s="4" t="s">
        <v>13</v>
      </c>
      <c r="B14" s="5"/>
      <c r="C14" s="5"/>
      <c r="D14" s="5"/>
    </row>
    <row r="15" spans="1:4" s="6" customFormat="1" ht="7.5" customHeight="1" thickBot="1" x14ac:dyDescent="0.25"/>
    <row r="16" spans="1:4" ht="16" thickBot="1" x14ac:dyDescent="0.25">
      <c r="A16" s="2" t="s">
        <v>7</v>
      </c>
      <c r="B16" s="8">
        <f>VLOOKUP(A16,$A$4:$D$12,3,FALSE)</f>
        <v>3.95</v>
      </c>
    </row>
  </sheetData>
  <autoFilter ref="A3:D12" xr:uid="{00000000-0009-0000-0000-000004000000}">
    <sortState xmlns:xlrd2="http://schemas.microsoft.com/office/spreadsheetml/2017/richdata2" ref="A4:D12">
      <sortCondition descending="1" ref="A3:A12"/>
    </sortState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zoomScale="170" zoomScaleNormal="100" workbookViewId="0">
      <selection activeCell="D17" sqref="D17"/>
    </sheetView>
  </sheetViews>
  <sheetFormatPr baseColWidth="10" defaultColWidth="9.19921875" defaultRowHeight="15" x14ac:dyDescent="0.2"/>
  <cols>
    <col min="1" max="1" width="25.59765625" style="2" customWidth="1"/>
    <col min="2" max="4" width="9.19921875" style="2" customWidth="1"/>
    <col min="5" max="5" width="5" style="2" customWidth="1"/>
    <col min="6" max="6" width="18" style="2" bestFit="1" customWidth="1"/>
    <col min="7" max="16384" width="9.19921875" style="2"/>
  </cols>
  <sheetData>
    <row r="1" spans="1:4" s="10" customFormat="1" ht="20.25" customHeight="1" x14ac:dyDescent="0.25">
      <c r="A1" s="9" t="s">
        <v>80</v>
      </c>
    </row>
    <row r="3" spans="1:4" ht="15" customHeight="1" x14ac:dyDescent="0.2">
      <c r="A3" s="17" t="s">
        <v>0</v>
      </c>
      <c r="B3" s="1" t="s">
        <v>1</v>
      </c>
      <c r="C3" s="1" t="s">
        <v>2</v>
      </c>
      <c r="D3" s="1" t="s">
        <v>3</v>
      </c>
    </row>
    <row r="4" spans="1:4" ht="15" customHeight="1" x14ac:dyDescent="0.2">
      <c r="A4" s="2" t="s">
        <v>4</v>
      </c>
      <c r="B4" s="3">
        <v>2.95</v>
      </c>
      <c r="C4" s="3">
        <v>3.75</v>
      </c>
      <c r="D4" s="3">
        <v>4.1500000000000004</v>
      </c>
    </row>
    <row r="5" spans="1:4" ht="15" customHeight="1" x14ac:dyDescent="0.2">
      <c r="A5" s="2" t="s">
        <v>5</v>
      </c>
      <c r="B5" s="3">
        <v>2.95</v>
      </c>
      <c r="C5" s="3">
        <v>3.65</v>
      </c>
      <c r="D5" s="3">
        <v>4.1500000000000004</v>
      </c>
    </row>
    <row r="6" spans="1:4" ht="15" customHeight="1" x14ac:dyDescent="0.2">
      <c r="A6" s="2" t="s">
        <v>6</v>
      </c>
      <c r="B6" s="3">
        <v>3.75</v>
      </c>
      <c r="C6" s="3">
        <v>3.95</v>
      </c>
      <c r="D6" s="3">
        <v>4.25</v>
      </c>
    </row>
    <row r="7" spans="1:4" ht="15" customHeight="1" x14ac:dyDescent="0.2">
      <c r="A7" s="2" t="s">
        <v>7</v>
      </c>
      <c r="B7" s="3">
        <v>3.25</v>
      </c>
      <c r="C7" s="3">
        <v>3.95</v>
      </c>
      <c r="D7" s="3">
        <v>4.4000000000000004</v>
      </c>
    </row>
    <row r="8" spans="1:4" ht="15" customHeight="1" x14ac:dyDescent="0.2">
      <c r="A8" s="2" t="s">
        <v>8</v>
      </c>
      <c r="B8" s="3">
        <v>3.45</v>
      </c>
      <c r="C8" s="3">
        <v>4.1500000000000004</v>
      </c>
      <c r="D8" s="3">
        <v>4.55</v>
      </c>
    </row>
    <row r="9" spans="1:4" ht="15" customHeight="1" x14ac:dyDescent="0.2">
      <c r="A9" s="2" t="s">
        <v>9</v>
      </c>
      <c r="B9" s="3">
        <v>2</v>
      </c>
      <c r="C9" s="3">
        <v>2.4</v>
      </c>
      <c r="D9" s="3">
        <v>2.75</v>
      </c>
    </row>
    <row r="10" spans="1:4" ht="15" customHeight="1" x14ac:dyDescent="0.2">
      <c r="A10" s="2" t="s">
        <v>10</v>
      </c>
      <c r="B10" s="3">
        <v>3.95</v>
      </c>
      <c r="C10" s="3">
        <v>4.75</v>
      </c>
      <c r="D10" s="3">
        <v>5.15</v>
      </c>
    </row>
    <row r="11" spans="1:4" ht="15" customHeight="1" x14ac:dyDescent="0.2">
      <c r="A11" s="2" t="s">
        <v>11</v>
      </c>
      <c r="B11" s="3">
        <v>2.25</v>
      </c>
      <c r="C11" s="3">
        <v>2.5</v>
      </c>
      <c r="D11" s="3">
        <v>2.75</v>
      </c>
    </row>
    <row r="12" spans="1:4" ht="15" customHeight="1" x14ac:dyDescent="0.2">
      <c r="A12" s="2" t="s">
        <v>12</v>
      </c>
      <c r="B12" s="3">
        <v>1.75</v>
      </c>
      <c r="C12" s="3">
        <v>1.95</v>
      </c>
      <c r="D12" s="3">
        <v>2.0499999999999998</v>
      </c>
    </row>
    <row r="13" spans="1:4" ht="15" customHeight="1" x14ac:dyDescent="0.2"/>
    <row r="14" spans="1:4" ht="15" customHeight="1" x14ac:dyDescent="0.2">
      <c r="A14" s="4" t="s">
        <v>26</v>
      </c>
      <c r="B14" s="5"/>
      <c r="C14" s="5"/>
      <c r="D14" s="5"/>
    </row>
    <row r="15" spans="1:4" s="6" customFormat="1" ht="7.5" customHeight="1" x14ac:dyDescent="0.2"/>
    <row r="16" spans="1:4" s="6" customFormat="1" ht="14.25" customHeight="1" x14ac:dyDescent="0.2">
      <c r="B16" s="18" t="s">
        <v>28</v>
      </c>
    </row>
    <row r="17" spans="1:3" x14ac:dyDescent="0.2">
      <c r="A17" s="2" t="s">
        <v>7</v>
      </c>
      <c r="B17" s="66">
        <f>VLOOKUP(A17,$A$4:$D$12,3,FALSE)</f>
        <v>3.95</v>
      </c>
      <c r="C17" s="6"/>
    </row>
    <row r="18" spans="1:3" x14ac:dyDescent="0.2">
      <c r="A18" s="25" t="s">
        <v>10</v>
      </c>
      <c r="B18" s="66">
        <f t="shared" ref="B18:B20" si="0">VLOOKUP(A18,$A$4:$D$12,3,FALSE)</f>
        <v>4.75</v>
      </c>
      <c r="C18" s="6"/>
    </row>
    <row r="19" spans="1:3" x14ac:dyDescent="0.2">
      <c r="A19" s="25" t="s">
        <v>4</v>
      </c>
      <c r="B19" s="66">
        <f t="shared" si="0"/>
        <v>3.75</v>
      </c>
      <c r="C19" s="6"/>
    </row>
    <row r="20" spans="1:3" x14ac:dyDescent="0.2">
      <c r="A20" s="2" t="s">
        <v>12</v>
      </c>
      <c r="B20" s="66">
        <f t="shared" si="0"/>
        <v>1.95</v>
      </c>
      <c r="C20" s="6"/>
    </row>
    <row r="21" spans="1:3" x14ac:dyDescent="0.2">
      <c r="A21" s="30" t="s">
        <v>27</v>
      </c>
      <c r="B21" s="67">
        <f>SUM(B17:B20)</f>
        <v>14.399999999999999</v>
      </c>
      <c r="C21" s="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F16"/>
  <sheetViews>
    <sheetView topLeftCell="A2" zoomScale="193" zoomScaleNormal="100" workbookViewId="0">
      <selection activeCell="H15" sqref="H15"/>
    </sheetView>
  </sheetViews>
  <sheetFormatPr baseColWidth="10" defaultColWidth="9.19921875" defaultRowHeight="15" x14ac:dyDescent="0.2"/>
  <cols>
    <col min="1" max="2" width="9.19921875" style="2"/>
    <col min="3" max="3" width="25.59765625" style="2" customWidth="1"/>
    <col min="4" max="4" width="9.19921875" style="2" customWidth="1"/>
    <col min="5" max="5" width="12" style="2" customWidth="1"/>
    <col min="6" max="6" width="9.59765625" style="2" customWidth="1"/>
    <col min="7" max="16384" width="9.19921875" style="2"/>
  </cols>
  <sheetData>
    <row r="1" spans="3:6" s="10" customFormat="1" ht="20.25" customHeight="1" x14ac:dyDescent="0.25">
      <c r="C1" s="9" t="s">
        <v>77</v>
      </c>
    </row>
    <row r="3" spans="3:6" ht="15" customHeight="1" x14ac:dyDescent="0.2">
      <c r="C3" t="s">
        <v>0</v>
      </c>
      <c r="D3" s="71" t="s">
        <v>1</v>
      </c>
      <c r="E3" s="71" t="s">
        <v>2</v>
      </c>
      <c r="F3" s="71" t="s">
        <v>3</v>
      </c>
    </row>
    <row r="4" spans="3:6" ht="15" customHeight="1" x14ac:dyDescent="0.2">
      <c r="C4" t="s">
        <v>4</v>
      </c>
      <c r="D4" s="72">
        <v>2.95</v>
      </c>
      <c r="E4" s="72">
        <v>3.75</v>
      </c>
      <c r="F4" s="72">
        <v>4.1500000000000004</v>
      </c>
    </row>
    <row r="5" spans="3:6" ht="15" customHeight="1" x14ac:dyDescent="0.2">
      <c r="C5" t="s">
        <v>5</v>
      </c>
      <c r="D5" s="72">
        <v>2.95</v>
      </c>
      <c r="E5" s="72">
        <v>3.65</v>
      </c>
      <c r="F5" s="72">
        <v>4.1500000000000004</v>
      </c>
    </row>
    <row r="6" spans="3:6" ht="15" customHeight="1" x14ac:dyDescent="0.2">
      <c r="C6" t="s">
        <v>6</v>
      </c>
      <c r="D6" s="72">
        <v>3.75</v>
      </c>
      <c r="E6" s="72">
        <v>3.95</v>
      </c>
      <c r="F6" s="72">
        <v>4.25</v>
      </c>
    </row>
    <row r="7" spans="3:6" ht="15" customHeight="1" x14ac:dyDescent="0.2">
      <c r="C7" t="s">
        <v>7</v>
      </c>
      <c r="D7" s="72">
        <v>3.25</v>
      </c>
      <c r="E7" s="72">
        <v>3.95</v>
      </c>
      <c r="F7" s="72">
        <v>4.4000000000000004</v>
      </c>
    </row>
    <row r="8" spans="3:6" ht="15" customHeight="1" x14ac:dyDescent="0.2">
      <c r="C8" t="s">
        <v>8</v>
      </c>
      <c r="D8" s="72">
        <v>3.45</v>
      </c>
      <c r="E8" s="72">
        <v>4.1500000000000004</v>
      </c>
      <c r="F8" s="72">
        <v>4.55</v>
      </c>
    </row>
    <row r="9" spans="3:6" ht="15" customHeight="1" x14ac:dyDescent="0.2">
      <c r="C9" t="s">
        <v>9</v>
      </c>
      <c r="D9" s="72">
        <v>2</v>
      </c>
      <c r="E9" s="72">
        <v>2.4</v>
      </c>
      <c r="F9" s="72">
        <v>2.75</v>
      </c>
    </row>
    <row r="10" spans="3:6" ht="15" customHeight="1" x14ac:dyDescent="0.2">
      <c r="C10" t="s">
        <v>10</v>
      </c>
      <c r="D10" s="72">
        <v>3.95</v>
      </c>
      <c r="E10" s="72">
        <v>4.75</v>
      </c>
      <c r="F10" s="72">
        <v>5.15</v>
      </c>
    </row>
    <row r="11" spans="3:6" ht="15" customHeight="1" x14ac:dyDescent="0.2">
      <c r="C11" t="s">
        <v>11</v>
      </c>
      <c r="D11" s="72">
        <v>2.25</v>
      </c>
      <c r="E11" s="72">
        <v>2.5</v>
      </c>
      <c r="F11" s="72">
        <v>2.75</v>
      </c>
    </row>
    <row r="12" spans="3:6" ht="15" customHeight="1" x14ac:dyDescent="0.2">
      <c r="C12" t="s">
        <v>12</v>
      </c>
      <c r="D12" s="72">
        <v>1.75</v>
      </c>
      <c r="E12" s="72">
        <v>1.95</v>
      </c>
      <c r="F12" s="72">
        <v>2.0499999999999998</v>
      </c>
    </row>
    <row r="13" spans="3:6" ht="15" customHeight="1" x14ac:dyDescent="0.2"/>
    <row r="14" spans="3:6" ht="15" customHeight="1" x14ac:dyDescent="0.2">
      <c r="C14" s="4" t="s">
        <v>13</v>
      </c>
      <c r="D14" s="5"/>
      <c r="E14" s="5"/>
      <c r="F14" s="5"/>
    </row>
    <row r="15" spans="3:6" s="6" customFormat="1" ht="7.5" customHeight="1" thickBot="1" x14ac:dyDescent="0.25"/>
    <row r="16" spans="3:6" ht="16" thickBot="1" x14ac:dyDescent="0.25">
      <c r="C16" s="7" t="s">
        <v>7</v>
      </c>
      <c r="D16" s="8">
        <f>VLOOKUP(C16,TblMenu[],3,FALSE)</f>
        <v>3.95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CE1C-5F37-4132-B6F1-04C315779FCB}">
  <dimension ref="A1:D16"/>
  <sheetViews>
    <sheetView zoomScaleNormal="100" workbookViewId="0">
      <selection activeCell="E23" sqref="E23"/>
    </sheetView>
  </sheetViews>
  <sheetFormatPr baseColWidth="10" defaultColWidth="9.19921875" defaultRowHeight="15" x14ac:dyDescent="0.2"/>
  <cols>
    <col min="1" max="1" width="25.59765625" style="2" customWidth="1"/>
    <col min="2" max="4" width="9.19921875" style="2" customWidth="1"/>
    <col min="5" max="16384" width="9.19921875" style="2"/>
  </cols>
  <sheetData>
    <row r="1" spans="1:4" s="10" customFormat="1" ht="20.25" customHeight="1" x14ac:dyDescent="0.25">
      <c r="A1" s="9" t="s">
        <v>78</v>
      </c>
    </row>
    <row r="3" spans="1:4" ht="15" customHeight="1" x14ac:dyDescent="0.2">
      <c r="A3" s="17" t="s">
        <v>0</v>
      </c>
      <c r="B3" s="1" t="s">
        <v>1</v>
      </c>
      <c r="C3" s="1" t="s">
        <v>2</v>
      </c>
      <c r="D3" s="1" t="s">
        <v>3</v>
      </c>
    </row>
    <row r="4" spans="1:4" ht="15" customHeight="1" x14ac:dyDescent="0.2">
      <c r="A4" s="2" t="s">
        <v>4</v>
      </c>
      <c r="B4" s="3">
        <v>2.95</v>
      </c>
      <c r="C4" s="3">
        <v>3.75</v>
      </c>
      <c r="D4" s="3">
        <v>4.1500000000000004</v>
      </c>
    </row>
    <row r="5" spans="1:4" ht="15" customHeight="1" x14ac:dyDescent="0.2">
      <c r="A5" s="2" t="s">
        <v>5</v>
      </c>
      <c r="B5" s="3">
        <v>2.95</v>
      </c>
      <c r="C5" s="3">
        <v>3.65</v>
      </c>
      <c r="D5" s="3">
        <v>4.1500000000000004</v>
      </c>
    </row>
    <row r="6" spans="1:4" ht="15" customHeight="1" x14ac:dyDescent="0.2">
      <c r="A6" s="2" t="s">
        <v>6</v>
      </c>
      <c r="B6" s="3">
        <v>3.75</v>
      </c>
      <c r="C6" s="3">
        <v>3.95</v>
      </c>
      <c r="D6" s="3">
        <v>4.25</v>
      </c>
    </row>
    <row r="7" spans="1:4" ht="15" customHeight="1" x14ac:dyDescent="0.2">
      <c r="A7" s="2" t="s">
        <v>7</v>
      </c>
      <c r="B7" s="3">
        <v>3.25</v>
      </c>
      <c r="C7" s="3">
        <v>3.95</v>
      </c>
      <c r="D7" s="3">
        <v>4.4000000000000004</v>
      </c>
    </row>
    <row r="8" spans="1:4" ht="15" customHeight="1" x14ac:dyDescent="0.2">
      <c r="A8" s="2" t="s">
        <v>8</v>
      </c>
      <c r="B8" s="3">
        <v>3.45</v>
      </c>
      <c r="C8" s="3">
        <v>4.1500000000000004</v>
      </c>
      <c r="D8" s="3">
        <v>4.55</v>
      </c>
    </row>
    <row r="9" spans="1:4" ht="15" customHeight="1" x14ac:dyDescent="0.2">
      <c r="A9" s="2" t="s">
        <v>9</v>
      </c>
      <c r="B9" s="3">
        <v>2</v>
      </c>
      <c r="C9" s="3">
        <v>2.4</v>
      </c>
      <c r="D9" s="3">
        <v>2.75</v>
      </c>
    </row>
    <row r="10" spans="1:4" ht="15" customHeight="1" x14ac:dyDescent="0.2">
      <c r="A10" s="2" t="s">
        <v>10</v>
      </c>
      <c r="B10" s="3">
        <v>3.95</v>
      </c>
      <c r="C10" s="3">
        <v>4.75</v>
      </c>
      <c r="D10" s="3">
        <v>5.15</v>
      </c>
    </row>
    <row r="11" spans="1:4" ht="15" customHeight="1" x14ac:dyDescent="0.2">
      <c r="A11" s="2" t="s">
        <v>11</v>
      </c>
      <c r="B11" s="3">
        <v>2.25</v>
      </c>
      <c r="C11" s="3">
        <v>2.5</v>
      </c>
      <c r="D11" s="3">
        <v>2.75</v>
      </c>
    </row>
    <row r="12" spans="1:4" ht="15" customHeight="1" x14ac:dyDescent="0.2">
      <c r="A12" s="2" t="s">
        <v>12</v>
      </c>
      <c r="B12" s="3">
        <v>1.75</v>
      </c>
      <c r="C12" s="3">
        <v>1.95</v>
      </c>
      <c r="D12" s="3">
        <v>2.0499999999999998</v>
      </c>
    </row>
    <row r="13" spans="1:4" ht="15" customHeight="1" x14ac:dyDescent="0.2"/>
    <row r="14" spans="1:4" ht="15" customHeight="1" x14ac:dyDescent="0.2">
      <c r="A14" s="4" t="s">
        <v>13</v>
      </c>
      <c r="B14" s="5"/>
      <c r="C14" s="5"/>
      <c r="D14" s="5"/>
    </row>
    <row r="15" spans="1:4" s="6" customFormat="1" ht="7.5" customHeight="1" thickBot="1" x14ac:dyDescent="0.25"/>
    <row r="16" spans="1:4" ht="16" thickBot="1" x14ac:dyDescent="0.25">
      <c r="A16" s="7" t="s">
        <v>7</v>
      </c>
      <c r="B16" s="8">
        <f>VLOOKUP(A16,A4:D12,3,FALSE)</f>
        <v>3.95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workbookViewId="0">
      <selection activeCell="J11" sqref="J11"/>
    </sheetView>
  </sheetViews>
  <sheetFormatPr baseColWidth="10" defaultColWidth="9.19921875" defaultRowHeight="15" x14ac:dyDescent="0.2"/>
  <cols>
    <col min="1" max="1" width="9.796875" style="31" bestFit="1" customWidth="1"/>
    <col min="2" max="2" width="19.796875" style="31" bestFit="1" customWidth="1"/>
    <col min="3" max="3" width="7.19921875" style="31" bestFit="1" customWidth="1"/>
    <col min="4" max="4" width="27.19921875" style="31" bestFit="1" customWidth="1"/>
    <col min="5" max="5" width="6.796875" style="31" bestFit="1" customWidth="1"/>
    <col min="6" max="6" width="5" style="31" bestFit="1" customWidth="1"/>
    <col min="7" max="7" width="9" style="31" bestFit="1" customWidth="1"/>
    <col min="8" max="8" width="9.59765625" style="31" bestFit="1" customWidth="1"/>
    <col min="9" max="16384" width="9.19921875" style="31"/>
  </cols>
  <sheetData>
    <row r="1" spans="1:8" s="10" customFormat="1" ht="20.25" customHeight="1" x14ac:dyDescent="0.25">
      <c r="A1" s="9" t="s">
        <v>58</v>
      </c>
    </row>
    <row r="3" spans="1:8" x14ac:dyDescent="0.2">
      <c r="A3" s="41" t="s">
        <v>56</v>
      </c>
      <c r="B3" s="41" t="s">
        <v>55</v>
      </c>
      <c r="C3" s="41" t="s">
        <v>54</v>
      </c>
      <c r="D3" s="41" t="s">
        <v>53</v>
      </c>
      <c r="E3" s="41" t="s">
        <v>52</v>
      </c>
      <c r="F3" s="41" t="s">
        <v>51</v>
      </c>
      <c r="G3" s="41" t="s">
        <v>50</v>
      </c>
      <c r="H3" s="41" t="s">
        <v>49</v>
      </c>
    </row>
    <row r="4" spans="1:8" x14ac:dyDescent="0.2">
      <c r="A4" s="44">
        <v>10001</v>
      </c>
      <c r="B4" s="40" t="s">
        <v>48</v>
      </c>
      <c r="C4" s="40" t="s">
        <v>41</v>
      </c>
      <c r="D4" s="40" t="s">
        <v>47</v>
      </c>
      <c r="E4" s="39" t="s">
        <v>30</v>
      </c>
      <c r="F4" s="39" t="s">
        <v>29</v>
      </c>
      <c r="G4" s="38">
        <v>100000</v>
      </c>
      <c r="H4" s="38">
        <v>25000</v>
      </c>
    </row>
    <row r="5" spans="1:8" x14ac:dyDescent="0.2">
      <c r="A5" s="45">
        <v>10002</v>
      </c>
      <c r="B5" s="37" t="s">
        <v>46</v>
      </c>
      <c r="C5" s="37" t="s">
        <v>41</v>
      </c>
      <c r="D5" s="37" t="s">
        <v>45</v>
      </c>
      <c r="E5" s="36" t="s">
        <v>30</v>
      </c>
      <c r="F5" s="36" t="s">
        <v>29</v>
      </c>
      <c r="G5" s="35">
        <v>150000</v>
      </c>
      <c r="H5" s="35">
        <v>30000</v>
      </c>
    </row>
    <row r="6" spans="1:8" x14ac:dyDescent="0.2">
      <c r="A6" s="46">
        <v>10003</v>
      </c>
      <c r="B6" s="34" t="s">
        <v>44</v>
      </c>
      <c r="C6" s="34" t="s">
        <v>41</v>
      </c>
      <c r="D6" s="34" t="s">
        <v>43</v>
      </c>
      <c r="E6" s="33" t="s">
        <v>30</v>
      </c>
      <c r="F6" s="33" t="s">
        <v>29</v>
      </c>
      <c r="G6" s="32">
        <v>200000</v>
      </c>
      <c r="H6" s="32">
        <v>35000</v>
      </c>
    </row>
    <row r="7" spans="1:8" x14ac:dyDescent="0.2">
      <c r="A7" s="46">
        <v>10004</v>
      </c>
      <c r="B7" s="34" t="s">
        <v>42</v>
      </c>
      <c r="C7" s="34" t="s">
        <v>41</v>
      </c>
      <c r="D7" s="34" t="s">
        <v>40</v>
      </c>
      <c r="E7" s="33" t="s">
        <v>30</v>
      </c>
      <c r="F7" s="33" t="s">
        <v>29</v>
      </c>
      <c r="G7" s="32">
        <v>250000</v>
      </c>
      <c r="H7" s="32">
        <v>40000</v>
      </c>
    </row>
    <row r="8" spans="1:8" x14ac:dyDescent="0.2">
      <c r="A8" s="46">
        <v>10005</v>
      </c>
      <c r="B8" s="34" t="s">
        <v>39</v>
      </c>
      <c r="C8" s="34" t="s">
        <v>32</v>
      </c>
      <c r="D8" s="34" t="s">
        <v>38</v>
      </c>
      <c r="E8" s="33" t="s">
        <v>30</v>
      </c>
      <c r="F8" s="33" t="s">
        <v>29</v>
      </c>
      <c r="G8" s="32">
        <v>300000</v>
      </c>
      <c r="H8" s="32">
        <v>45000</v>
      </c>
    </row>
    <row r="9" spans="1:8" x14ac:dyDescent="0.2">
      <c r="A9" s="46">
        <v>10006</v>
      </c>
      <c r="B9" s="34" t="s">
        <v>37</v>
      </c>
      <c r="C9" s="34" t="s">
        <v>32</v>
      </c>
      <c r="D9" s="34" t="s">
        <v>36</v>
      </c>
      <c r="E9" s="33" t="s">
        <v>30</v>
      </c>
      <c r="F9" s="33" t="s">
        <v>29</v>
      </c>
      <c r="G9" s="32">
        <v>350000</v>
      </c>
      <c r="H9" s="32">
        <v>50000</v>
      </c>
    </row>
    <row r="10" spans="1:8" x14ac:dyDescent="0.2">
      <c r="A10" s="46">
        <v>10007</v>
      </c>
      <c r="B10" s="34" t="s">
        <v>35</v>
      </c>
      <c r="C10" s="34" t="s">
        <v>32</v>
      </c>
      <c r="D10" s="34" t="s">
        <v>34</v>
      </c>
      <c r="E10" s="33" t="s">
        <v>30</v>
      </c>
      <c r="F10" s="33" t="s">
        <v>29</v>
      </c>
      <c r="G10" s="32">
        <v>400000</v>
      </c>
      <c r="H10" s="32">
        <v>55000</v>
      </c>
    </row>
    <row r="11" spans="1:8" x14ac:dyDescent="0.2">
      <c r="A11" s="46">
        <v>10008</v>
      </c>
      <c r="B11" s="34" t="s">
        <v>33</v>
      </c>
      <c r="C11" s="34" t="s">
        <v>32</v>
      </c>
      <c r="D11" s="34" t="s">
        <v>31</v>
      </c>
      <c r="E11" s="33" t="s">
        <v>30</v>
      </c>
      <c r="F11" s="33" t="s">
        <v>29</v>
      </c>
      <c r="G11" s="32">
        <v>450000</v>
      </c>
      <c r="H11" s="32">
        <v>60000</v>
      </c>
    </row>
    <row r="14" spans="1:8" x14ac:dyDescent="0.2">
      <c r="A14" s="42" t="s">
        <v>57</v>
      </c>
      <c r="B14" s="43"/>
      <c r="C14" s="43"/>
      <c r="D14" s="43"/>
    </row>
    <row r="15" spans="1:8" ht="16" thickBot="1" x14ac:dyDescent="0.25"/>
    <row r="16" spans="1:8" ht="16" thickBot="1" x14ac:dyDescent="0.25">
      <c r="A16" s="31">
        <v>10005</v>
      </c>
      <c r="B16" s="47">
        <f>VLOOKUP(A16,$A$4:$H$11,8,FALSE)</f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How VLOOKUP Works</vt:lpstr>
      <vt:lpstr>VLOOKUP Example</vt:lpstr>
      <vt:lpstr>VLOOKUP Definition</vt:lpstr>
      <vt:lpstr>VLOOKUP Returns First Match</vt:lpstr>
      <vt:lpstr>VLOOKUP Sort Order</vt:lpstr>
      <vt:lpstr>Absolute References</vt:lpstr>
      <vt:lpstr>Relative Column Index</vt:lpstr>
      <vt:lpstr>range_lookup</vt:lpstr>
      <vt:lpstr>Numbers - Exact Match</vt:lpstr>
      <vt:lpstr>Lookup to Other Sheet</vt:lpstr>
      <vt:lpstr>VLOOKUP Closest Match</vt:lpstr>
      <vt:lpstr>Commissions Example</vt:lpstr>
      <vt:lpstr>Rate Table Setup</vt:lpstr>
      <vt:lpstr>VLOOKUP Variable Column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Sai Chandraditya Akella</cp:lastModifiedBy>
  <dcterms:created xsi:type="dcterms:W3CDTF">2014-05-14T02:21:21Z</dcterms:created>
  <dcterms:modified xsi:type="dcterms:W3CDTF">2024-08-20T07:22:32Z</dcterms:modified>
</cp:coreProperties>
</file>