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B46E78D3-1FAB-C343-A943-699D4C816C22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TOC" sheetId="10" r:id="rId1"/>
    <sheet name="Excel Tables Pros Cons" sheetId="2" r:id="rId2"/>
    <sheet name="Getting Started with Tables" sheetId="1" r:id="rId3"/>
    <sheet name="Table Formulas vs Standard" sheetId="6" r:id="rId4"/>
    <sheet name="Formulas On Other Sheets" sheetId="4" r:id="rId5"/>
    <sheet name="Table Formula Tips" sheetId="5" r:id="rId6"/>
    <sheet name="VLOOKUP Tables" sheetId="3" r:id="rId7"/>
    <sheet name="Regions" sheetId="7" r:id="rId8"/>
    <sheet name="MATCH Tables" sheetId="8" r:id="rId9"/>
    <sheet name="INDEX MATCH Table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5" l="1" a="1"/>
  <c r="F13" i="5" s="1"/>
  <c r="F12" i="5"/>
  <c r="F11" i="5"/>
  <c r="G10" i="5"/>
  <c r="F10" i="5"/>
  <c r="B5" i="4"/>
  <c r="B4" i="4"/>
  <c r="F7" i="6"/>
  <c r="F14" i="6"/>
  <c r="F16" i="6"/>
  <c r="F11" i="6"/>
  <c r="F4" i="1"/>
  <c r="F8" i="1"/>
  <c r="F5" i="1"/>
  <c r="F6" i="1"/>
  <c r="F7" i="1"/>
  <c r="F9" i="1"/>
  <c r="F10" i="1"/>
  <c r="F11" i="1"/>
  <c r="C4" i="9"/>
  <c r="C5" i="9"/>
  <c r="C6" i="9"/>
  <c r="C7" i="9"/>
  <c r="C8" i="9"/>
  <c r="C4" i="3" l="1"/>
  <c r="C5" i="3"/>
  <c r="C6" i="3"/>
  <c r="C7" i="3"/>
  <c r="C8" i="3"/>
  <c r="C9" i="3"/>
  <c r="C10" i="3"/>
  <c r="C11" i="3"/>
  <c r="F13" i="6" l="1"/>
  <c r="F12" i="6"/>
  <c r="F6" i="6"/>
  <c r="F5" i="6"/>
  <c r="F4" i="6"/>
  <c r="F7" i="5"/>
  <c r="F6" i="5"/>
  <c r="F5" i="5"/>
  <c r="F4" i="5"/>
  <c r="F1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<sst xmlns="http://schemas.openxmlformats.org/spreadsheetml/2006/main" count="190" uniqueCount="59">
  <si>
    <t>Emp ID</t>
  </si>
  <si>
    <t>Name</t>
  </si>
  <si>
    <t>Region</t>
  </si>
  <si>
    <t>Sales</t>
  </si>
  <si>
    <t>DeRusha, Joe</t>
  </si>
  <si>
    <t>East</t>
  </si>
  <si>
    <t>De Pasquale, Richard</t>
  </si>
  <si>
    <t>Dobbert, Susan</t>
  </si>
  <si>
    <t>Dillard, Susan</t>
  </si>
  <si>
    <t>Dunton, Donna</t>
  </si>
  <si>
    <t>West</t>
  </si>
  <si>
    <t>De Vries, John</t>
  </si>
  <si>
    <t>De Sousa, Kristi</t>
  </si>
  <si>
    <t>Defonso, Daniel</t>
  </si>
  <si>
    <t>Advantages of Tables</t>
  </si>
  <si>
    <t>Disadvantage of Tables</t>
  </si>
  <si>
    <t>- Formulas are easier to read and write.</t>
  </si>
  <si>
    <t>- Auto extend to include new data.</t>
  </si>
  <si>
    <t>- No need for dynamic named ranges.</t>
  </si>
  <si>
    <t>- Work well with pivot tables.</t>
  </si>
  <si>
    <t>- Future of Excel with Power Pivot &amp; Power Query.</t>
  </si>
  <si>
    <t>- Not many users know how to use them.</t>
  </si>
  <si>
    <t>- Formulas auto fill entire column.</t>
  </si>
  <si>
    <t>- Structured Reference Formulas are a bit confusing at first.</t>
  </si>
  <si>
    <t>Retail Price</t>
  </si>
  <si>
    <t>Discount</t>
  </si>
  <si>
    <t>- Easy to move rows and columns (drag &amp; drop).</t>
  </si>
  <si>
    <t>Excel Tables - Pros &amp; Cons</t>
  </si>
  <si>
    <t>Net Price</t>
  </si>
  <si>
    <t>Structured Reference Formula:</t>
  </si>
  <si>
    <t>Standard Reference Formula:</t>
  </si>
  <si>
    <t>Table Formulas vs Standard Formulas</t>
  </si>
  <si>
    <t>Tips for Writing Table Formulas</t>
  </si>
  <si>
    <t>Select entire column:</t>
  </si>
  <si>
    <t>Type references:</t>
  </si>
  <si>
    <t>Reference all data:</t>
  </si>
  <si>
    <t>Reference Headers:</t>
  </si>
  <si>
    <t>Rename Table:</t>
  </si>
  <si>
    <t>Alt+J,T,A</t>
  </si>
  <si>
    <t>How to Write VLOOKUP Formulas with Excel Tables</t>
  </si>
  <si>
    <t>Question: What are the Discounts for Susan Dillard?</t>
  </si>
  <si>
    <t>Employee</t>
  </si>
  <si>
    <t>How to Use the MATCH Function with Tables</t>
  </si>
  <si>
    <t>How to Write INDEX/MATCH Formulas with Tables</t>
  </si>
  <si>
    <t>Table of Contents</t>
  </si>
  <si>
    <t>Excel Tables Pros Cons</t>
  </si>
  <si>
    <t>Getting Started with Tables</t>
  </si>
  <si>
    <t>Table Formulas vs Standard</t>
  </si>
  <si>
    <t>Formulas On Other Sheets</t>
  </si>
  <si>
    <t>Table Formula Tips</t>
  </si>
  <si>
    <t>VLOOKUP Tables</t>
  </si>
  <si>
    <t>Regions</t>
  </si>
  <si>
    <t>MATCH Tables</t>
  </si>
  <si>
    <t>INDEX MATCH Tables</t>
  </si>
  <si>
    <t>11212B3</t>
  </si>
  <si>
    <t>Lookup Formulas with Excel Tables</t>
  </si>
  <si>
    <t xml:space="preserve">This Table of Contents was created in </t>
  </si>
  <si>
    <t>one click with the Tab Hound Add-in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</si>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</sst>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FFFF"/>
      <name val="Calibri"/>
      <family val="2"/>
      <scheme val="minor"/>
    </font>
    <font>
      <sz val="11"/>
      <color rgb="FF404040"/>
      <name val="Calibri"/>
      <family val="2"/>
    </font>
    <font>
      <u/>
      <sz val="9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b/>
      <sz val="14"/>
      <color rgb="FF404040"/>
      <name val="Calibri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rgb="FFA9D08E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/>
    <xf numFmtId="0" fontId="6" fillId="2" borderId="1" xfId="0" applyFont="1" applyFill="1" applyBorder="1"/>
    <xf numFmtId="0" fontId="2" fillId="0" borderId="0" xfId="2"/>
    <xf numFmtId="0" fontId="2" fillId="0" borderId="2" xfId="2" applyBorder="1" applyAlignment="1">
      <alignment horizontal="left"/>
    </xf>
    <xf numFmtId="0" fontId="2" fillId="0" borderId="2" xfId="2" applyBorder="1"/>
    <xf numFmtId="0" fontId="7" fillId="3" borderId="0" xfId="0" applyFont="1" applyFill="1"/>
    <xf numFmtId="0" fontId="2" fillId="3" borderId="0" xfId="2" applyFill="1"/>
    <xf numFmtId="0" fontId="8" fillId="0" borderId="3" xfId="2" applyFont="1" applyBorder="1"/>
    <xf numFmtId="41" fontId="2" fillId="0" borderId="2" xfId="3" applyFont="1" applyBorder="1"/>
    <xf numFmtId="41" fontId="2" fillId="0" borderId="4" xfId="3" applyFont="1" applyBorder="1"/>
    <xf numFmtId="0" fontId="2" fillId="0" borderId="0" xfId="2" applyAlignment="1">
      <alignment horizontal="left"/>
    </xf>
    <xf numFmtId="41" fontId="2" fillId="0" borderId="0" xfId="3" applyFont="1" applyFill="1" applyBorder="1"/>
    <xf numFmtId="164" fontId="2" fillId="0" borderId="0" xfId="1" applyNumberFormat="1" applyFont="1"/>
    <xf numFmtId="0" fontId="2" fillId="4" borderId="5" xfId="2" applyFill="1" applyBorder="1"/>
    <xf numFmtId="0" fontId="2" fillId="4" borderId="6" xfId="2" applyFill="1" applyBorder="1"/>
    <xf numFmtId="0" fontId="2" fillId="4" borderId="7" xfId="2" applyFill="1" applyBorder="1"/>
    <xf numFmtId="0" fontId="9" fillId="4" borderId="0" xfId="2" applyFont="1" applyFill="1"/>
    <xf numFmtId="0" fontId="2" fillId="4" borderId="0" xfId="2" applyFill="1"/>
    <xf numFmtId="0" fontId="2" fillId="4" borderId="0" xfId="2" quotePrefix="1" applyFill="1"/>
    <xf numFmtId="0" fontId="10" fillId="4" borderId="0" xfId="2" applyFont="1" applyFill="1"/>
    <xf numFmtId="0" fontId="2" fillId="0" borderId="4" xfId="2" applyBorder="1" applyAlignment="1">
      <alignment horizontal="left"/>
    </xf>
    <xf numFmtId="0" fontId="4" fillId="5" borderId="0" xfId="2" applyFont="1" applyFill="1"/>
    <xf numFmtId="0" fontId="2" fillId="0" borderId="0" xfId="2" applyAlignment="1">
      <alignment horizontal="right"/>
    </xf>
    <xf numFmtId="164" fontId="2" fillId="0" borderId="0" xfId="2" applyNumberFormat="1"/>
    <xf numFmtId="164" fontId="2" fillId="0" borderId="0" xfId="1" applyNumberFormat="1" applyFont="1" applyBorder="1"/>
    <xf numFmtId="0" fontId="2" fillId="0" borderId="0" xfId="0" applyFont="1"/>
    <xf numFmtId="0" fontId="2" fillId="5" borderId="0" xfId="0" applyFont="1" applyFill="1"/>
    <xf numFmtId="41" fontId="2" fillId="0" borderId="0" xfId="0" applyNumberFormat="1" applyFont="1"/>
    <xf numFmtId="164" fontId="8" fillId="0" borderId="3" xfId="1" applyNumberFormat="1" applyFont="1" applyBorder="1"/>
    <xf numFmtId="0" fontId="11" fillId="0" borderId="0" xfId="0" applyFont="1"/>
    <xf numFmtId="0" fontId="0" fillId="0" borderId="0" xfId="0" applyAlignment="1">
      <alignment horizontal="left"/>
    </xf>
    <xf numFmtId="0" fontId="13" fillId="0" borderId="0" xfId="0" applyFont="1"/>
    <xf numFmtId="0" fontId="14" fillId="6" borderId="8" xfId="0" applyFont="1" applyFill="1" applyBorder="1"/>
    <xf numFmtId="0" fontId="12" fillId="6" borderId="8" xfId="4" applyFill="1" applyBorder="1"/>
    <xf numFmtId="0" fontId="15" fillId="0" borderId="0" xfId="4" applyFont="1" applyAlignment="1">
      <alignment horizontal="left"/>
    </xf>
    <xf numFmtId="0" fontId="16" fillId="0" borderId="0" xfId="0" applyFont="1"/>
    <xf numFmtId="0" fontId="17" fillId="0" borderId="0" xfId="4" applyFont="1" applyAlignment="1">
      <alignment horizontal="left"/>
    </xf>
    <xf numFmtId="0" fontId="18" fillId="0" borderId="0" xfId="0" applyFont="1" applyAlignment="1">
      <alignment horizontal="left"/>
    </xf>
    <xf numFmtId="0" fontId="12" fillId="0" borderId="0" xfId="4" applyAlignment="1">
      <alignment horizontal="left"/>
    </xf>
    <xf numFmtId="0" fontId="1" fillId="0" borderId="0" xfId="2" applyFont="1"/>
    <xf numFmtId="41" fontId="1" fillId="0" borderId="0" xfId="3" applyFont="1" applyBorder="1"/>
    <xf numFmtId="0" fontId="1" fillId="0" borderId="0" xfId="2" applyFont="1" applyAlignment="1">
      <alignment horizontal="left"/>
    </xf>
    <xf numFmtId="0" fontId="19" fillId="6" borderId="8" xfId="0" applyFont="1" applyFill="1" applyBorder="1"/>
    <xf numFmtId="0" fontId="20" fillId="0" borderId="0" xfId="0" applyFont="1"/>
    <xf numFmtId="0" fontId="0" fillId="0" borderId="0" xfId="0" applyNumberFormat="1"/>
    <xf numFmtId="164" fontId="0" fillId="0" borderId="0" xfId="1" applyNumberFormat="1" applyFont="1"/>
    <xf numFmtId="0" fontId="0" fillId="0" borderId="0" xfId="2" applyFont="1" applyFill="1" applyBorder="1"/>
    <xf numFmtId="0" fontId="0" fillId="0" borderId="0" xfId="2" applyFont="1" applyFill="1" applyBorder="1" applyAlignment="1">
      <alignment horizontal="left"/>
    </xf>
    <xf numFmtId="41" fontId="0" fillId="0" borderId="0" xfId="3" applyFont="1" applyFill="1" applyBorder="1"/>
    <xf numFmtId="41" fontId="2" fillId="0" borderId="0" xfId="2" applyNumberFormat="1"/>
    <xf numFmtId="0" fontId="1" fillId="0" borderId="9" xfId="0" applyFont="1" applyBorder="1" applyAlignment="1">
      <alignment horizontal="left"/>
    </xf>
    <xf numFmtId="0" fontId="1" fillId="0" borderId="0" xfId="2" applyNumberFormat="1" applyFont="1" applyFill="1" applyBorder="1" applyAlignment="1">
      <alignment horizontal="left"/>
    </xf>
    <xf numFmtId="41" fontId="1" fillId="0" borderId="10" xfId="0" applyNumberFormat="1" applyFont="1" applyBorder="1"/>
    <xf numFmtId="164" fontId="1" fillId="0" borderId="0" xfId="1" applyNumberFormat="1" applyFont="1" applyBorder="1"/>
  </cellXfs>
  <cellStyles count="5">
    <cellStyle name="Comma" xfId="1" builtinId="3"/>
    <cellStyle name="Comma [0] 2" xfId="3" xr:uid="{00000000-0005-0000-0000-000001000000}"/>
    <cellStyle name="Hyperlink" xfId="4" builtinId="8"/>
    <cellStyle name="Normal" xfId="0" builtinId="0"/>
    <cellStyle name="Normal 2" xfId="2" xr:uid="{00000000-0005-0000-0000-000004000000}"/>
  </cellStyles>
  <dxfs count="61"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numFmt numFmtId="33" formatCode="_(* #,##0_);_(* \(#,##0\);_(* &quot;-&quot;_);_(@_)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3" formatCode="_(* #,##0_);_(* \(#,##0\);_(* &quot;-&quot;_);_(@_)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numFmt numFmtId="33" formatCode="_(* #,##0_);_(* \(#,##0\);_(* &quot;-&quot;_);_(@_)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3" formatCode="_(* #,##0_);_(* \(#,##0\);_(* &quot;-&quot;_);_(@_)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180975</xdr:rowOff>
    </xdr:from>
    <xdr:to>
      <xdr:col>5</xdr:col>
      <xdr:colOff>358775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438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140475</xdr:colOff>
      <xdr:row>10</xdr:row>
      <xdr:rowOff>188100</xdr:rowOff>
    </xdr:from>
    <xdr:to>
      <xdr:col>6</xdr:col>
      <xdr:colOff>0</xdr:colOff>
      <xdr:row>12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00" y="2169300"/>
          <a:ext cx="240525" cy="24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13</xdr:row>
      <xdr:rowOff>76200</xdr:rowOff>
    </xdr:from>
    <xdr:to>
      <xdr:col>10</xdr:col>
      <xdr:colOff>399430</xdr:colOff>
      <xdr:row>19</xdr:row>
      <xdr:rowOff>57010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9425" y="2638425"/>
          <a:ext cx="4961905" cy="112381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Example" displayName="tblExample" ref="B3:D11" totalsRowShown="0" headerRowDxfId="60" dataDxfId="59">
  <autoFilter ref="B3:D11" xr:uid="{00000000-0009-0000-0100-000001000000}"/>
  <tableColumns count="3">
    <tableColumn id="1" xr3:uid="{00000000-0010-0000-0000-000001000000}" name="Emp ID" dataDxfId="58"/>
    <tableColumn id="2" xr3:uid="{00000000-0010-0000-0000-000002000000}" name="Name" dataDxfId="57"/>
    <tableColumn id="3" xr3:uid="{00000000-0010-0000-0000-000003000000}" name="Sales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10AE1-52F4-F045-A734-FAA5F38C0204}" name="Table2" displayName="Table2" ref="B13:D16" totalsRowShown="0" headerRowDxfId="4">
  <autoFilter ref="B13:D16" xr:uid="{FDD10AE1-52F4-F045-A734-FAA5F38C0204}"/>
  <tableColumns count="3">
    <tableColumn id="1" xr3:uid="{F9554445-7D4F-6B42-9691-3B4F9C6A44E3}" name="Emp ID" dataDxfId="7"/>
    <tableColumn id="2" xr3:uid="{4BA39491-CD96-1149-96EB-1325A6885C28}" name="Name" dataDxfId="6"/>
    <tableColumn id="3" xr3:uid="{5693674E-198B-2846-955F-5F2E1CBA52AA}" name="Sales" dataDxfId="5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28238E-C7F3-5042-8961-68A69F2396EB}" name="tblSales" displayName="tblSales" ref="A3:F11">
  <autoFilter ref="A3:F11" xr:uid="{7228238E-C7F3-5042-8961-68A69F2396EB}"/>
  <tableColumns count="6">
    <tableColumn id="1" xr3:uid="{DF8A745D-0927-FF4B-80E4-D3E0845D54BA}" name="Emp ID" totalsRowLabel="Total"/>
    <tableColumn id="3" xr3:uid="{21B90A45-4D23-8A43-9491-70F7C1B264FC}" name="Region" dataDxfId="3" totalsRowDxfId="1" dataCellStyle="Normal 2"/>
    <tableColumn id="2" xr3:uid="{BBE46759-9DF7-C142-BBCF-47490476DCD8}" name="Name"/>
    <tableColumn id="4" xr3:uid="{5621F1A1-0F2C-9E45-AFAA-2036E7864762}" name="Retail Price"/>
    <tableColumn id="5" xr3:uid="{3A323507-74D4-2340-9DCA-40330FF728B3}" name="Discount" totalsRowFunction="sum" totalsRowDxfId="2"/>
    <tableColumn id="6" xr3:uid="{AE402622-7ECB-D040-ACDF-B56365880D02}" name="Net Price" dataDxfId="0" dataCellStyle="Normal 2">
      <calculatedColumnFormula>tblSales[[#This Row],[Retail Price]]-tblSales[[#This Row],[Discount]]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blSales6" displayName="tblSales6" ref="A3:F7" headerRowDxfId="55" dataDxfId="54" totalsRowDxfId="53">
  <autoFilter ref="A3:F7" xr:uid="{00000000-0009-0000-0100-000005000000}"/>
  <tableColumns count="6">
    <tableColumn id="1" xr3:uid="{00000000-0010-0000-0300-000001000000}" name="Emp ID" totalsRowLabel="Total" dataDxfId="52"/>
    <tableColumn id="2" xr3:uid="{00000000-0010-0000-0300-000002000000}" name="Name" dataDxfId="51" dataCellStyle="Normal 2"/>
    <tableColumn id="3" xr3:uid="{00000000-0010-0000-0300-000003000000}" name="Region" dataDxfId="50" dataCellStyle="Normal 2"/>
    <tableColumn id="4" xr3:uid="{00000000-0010-0000-0300-000004000000}" name="Retail Price" totalsRowFunction="sum" dataDxfId="49" totalsRowDxfId="48"/>
    <tableColumn id="5" xr3:uid="{00000000-0010-0000-0300-000005000000}" name="Discount" totalsRowFunction="sum" dataDxfId="47" totalsRowDxfId="46"/>
    <tableColumn id="6" xr3:uid="{00000000-0010-0000-0300-000006000000}" name="Net Price" dataDxfId="45" totalsRowDxfId="44" dataCellStyle="Comma">
      <calculatedColumnFormula>tblSales6[[#This Row],[Retail Price]]-tblSales6[[#This Row],[Discount]]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blSales5" displayName="tblSales5" ref="A3:F7" headerRowDxfId="43" dataDxfId="42" totalsRowDxfId="41">
  <autoFilter ref="A3:F7" xr:uid="{00000000-0009-0000-0100-000004000000}"/>
  <tableColumns count="6">
    <tableColumn id="1" xr3:uid="{00000000-0010-0000-0400-000001000000}" name="Emp ID" totalsRowLabel="Total" dataDxfId="40"/>
    <tableColumn id="2" xr3:uid="{00000000-0010-0000-0400-000002000000}" name="Name" dataDxfId="39" dataCellStyle="Normal 2"/>
    <tableColumn id="3" xr3:uid="{00000000-0010-0000-0400-000003000000}" name="Region" dataDxfId="38" dataCellStyle="Normal 2"/>
    <tableColumn id="4" xr3:uid="{00000000-0010-0000-0400-000004000000}" name="Retail Price" totalsRowFunction="sum" dataDxfId="37" totalsRowDxfId="36"/>
    <tableColumn id="5" xr3:uid="{00000000-0010-0000-0400-000005000000}" name="Discount" totalsRowFunction="sum" dataDxfId="35" totalsRowDxfId="34"/>
    <tableColumn id="6" xr3:uid="{00000000-0010-0000-0400-000006000000}" name="Net Price" dataDxfId="33" totalsRowDxfId="32" dataCellStyle="Comma">
      <calculatedColumnFormula>tblSales5[[#This Row],[Retail Price]]-tblSales5[[#This Row],[Discount]]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E11" totalsRowShown="0" headerRowDxfId="31" dataDxfId="30">
  <autoFilter ref="A3:E11" xr:uid="{00000000-0009-0000-0100-000006000000}"/>
  <tableColumns count="5">
    <tableColumn id="1" xr3:uid="{00000000-0010-0000-0500-000001000000}" name="Emp ID" dataDxfId="29"/>
    <tableColumn id="2" xr3:uid="{00000000-0010-0000-0500-000002000000}" name="Name" dataDxfId="28"/>
    <tableColumn id="3" xr3:uid="{00000000-0010-0000-0500-000003000000}" name="Region" dataDxfId="27">
      <calculatedColumnFormula>VLOOKUP(Table6[[#This Row],[Name]],tblRegion[],2,FALSE)</calculatedColumnFormula>
    </tableColumn>
    <tableColumn id="4" xr3:uid="{00000000-0010-0000-0500-000004000000}" name="Retail Price" dataDxfId="26"/>
    <tableColumn id="5" xr3:uid="{00000000-0010-0000-0500-000005000000}" name="Discount" dataDxfId="25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Region" displayName="tblRegion" ref="A1:B9" totalsRowShown="0" headerRowDxfId="24" dataDxfId="23">
  <autoFilter ref="A1:B9" xr:uid="{00000000-0009-0000-0100-000007000000}"/>
  <tableColumns count="2">
    <tableColumn id="1" xr3:uid="{00000000-0010-0000-0600-000001000000}" name="Employee" dataDxfId="22"/>
    <tableColumn id="2" xr3:uid="{00000000-0010-0000-0600-000002000000}" name="Region" dataDxfId="21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Employee" displayName="tblEmployee" ref="A4:D10" totalsRowShown="0" headerRowDxfId="20" dataDxfId="19">
  <autoFilter ref="A4:D10" xr:uid="{00000000-0009-0000-0100-000008000000}"/>
  <tableColumns count="4">
    <tableColumn id="1" xr3:uid="{00000000-0010-0000-0700-000001000000}" name="Emp ID" dataDxfId="18"/>
    <tableColumn id="2" xr3:uid="{00000000-0010-0000-0700-000002000000}" name="Name" dataDxfId="17"/>
    <tableColumn id="3" xr3:uid="{00000000-0010-0000-0700-000003000000}" name="Region" dataDxfId="16"/>
    <tableColumn id="4" xr3:uid="{00000000-0010-0000-0700-000004000000}" name="Retail Price" dataDxfId="15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Discount" displayName="tblDiscount" ref="A3:E8" totalsRowShown="0" headerRowDxfId="14" dataDxfId="13">
  <autoFilter ref="A3:E8" xr:uid="{00000000-0009-0000-0100-000009000000}"/>
  <tableColumns count="5">
    <tableColumn id="1" xr3:uid="{00000000-0010-0000-0800-000001000000}" name="Emp ID" dataDxfId="12"/>
    <tableColumn id="2" xr3:uid="{00000000-0010-0000-0800-000002000000}" name="Name" dataDxfId="11"/>
    <tableColumn id="3" xr3:uid="{00000000-0010-0000-0800-000003000000}" name="Region" dataDxfId="10">
      <calculatedColumnFormula>VLOOKUP(tblDiscount[[#This Row],[Name]],tblRegion[],2,FALSE)</calculatedColumnFormula>
    </tableColumn>
    <tableColumn id="4" xr3:uid="{00000000-0010-0000-0800-000004000000}" name="Retail Price" dataDxfId="9"/>
    <tableColumn id="5" xr3:uid="{00000000-0010-0000-0800-000005000000}" name="Discount" dataDxfId="8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"/>
  <sheetViews>
    <sheetView showGridLines="0" workbookViewId="0">
      <selection activeCell="A2" sqref="A2"/>
    </sheetView>
  </sheetViews>
  <sheetFormatPr baseColWidth="10" defaultColWidth="9" defaultRowHeight="14" x14ac:dyDescent="0.2"/>
  <cols>
    <col min="1" max="2" width="4.19921875" customWidth="1"/>
    <col min="3" max="3" width="25.19921875" style="31" customWidth="1"/>
    <col min="4" max="4" width="15.796875" customWidth="1"/>
  </cols>
  <sheetData>
    <row r="1" spans="1:11" s="33" customFormat="1" ht="26.25" customHeight="1" x14ac:dyDescent="0.25">
      <c r="B1" s="43" t="s">
        <v>55</v>
      </c>
      <c r="F1" s="34"/>
      <c r="G1" s="34"/>
      <c r="H1" s="34"/>
      <c r="I1" s="34"/>
      <c r="J1" s="34"/>
      <c r="K1" s="34"/>
    </row>
    <row r="2" spans="1:11" x14ac:dyDescent="0.2">
      <c r="A2" s="32" t="s">
        <v>54</v>
      </c>
    </row>
    <row r="3" spans="1:11" ht="16" x14ac:dyDescent="0.2">
      <c r="B3" s="30" t="s">
        <v>44</v>
      </c>
    </row>
    <row r="4" spans="1:11" ht="15" x14ac:dyDescent="0.2">
      <c r="B4" s="36">
        <v>1</v>
      </c>
      <c r="C4" s="37" t="s">
        <v>45</v>
      </c>
    </row>
    <row r="5" spans="1:11" ht="15" x14ac:dyDescent="0.2">
      <c r="B5" s="36">
        <v>2</v>
      </c>
      <c r="C5" s="37" t="s">
        <v>46</v>
      </c>
    </row>
    <row r="6" spans="1:11" ht="15" x14ac:dyDescent="0.2">
      <c r="B6" s="36">
        <v>3</v>
      </c>
      <c r="C6" s="37" t="s">
        <v>47</v>
      </c>
    </row>
    <row r="7" spans="1:11" ht="15" x14ac:dyDescent="0.2">
      <c r="B7" s="36">
        <v>4</v>
      </c>
      <c r="C7" s="37" t="s">
        <v>48</v>
      </c>
    </row>
    <row r="8" spans="1:11" ht="15" x14ac:dyDescent="0.2">
      <c r="B8" s="36">
        <v>5</v>
      </c>
      <c r="C8" s="37" t="s">
        <v>49</v>
      </c>
    </row>
    <row r="9" spans="1:11" ht="15" x14ac:dyDescent="0.2">
      <c r="B9" s="36">
        <v>6</v>
      </c>
      <c r="C9" s="37" t="s">
        <v>50</v>
      </c>
    </row>
    <row r="10" spans="1:11" ht="15" x14ac:dyDescent="0.2">
      <c r="B10" s="36">
        <v>7</v>
      </c>
      <c r="C10" s="37" t="s">
        <v>51</v>
      </c>
    </row>
    <row r="11" spans="1:11" ht="15" x14ac:dyDescent="0.2">
      <c r="B11" s="36">
        <v>8</v>
      </c>
      <c r="C11" s="37" t="s">
        <v>52</v>
      </c>
    </row>
    <row r="12" spans="1:11" ht="15" x14ac:dyDescent="0.2">
      <c r="B12" s="36">
        <v>9</v>
      </c>
      <c r="C12" s="37" t="s">
        <v>53</v>
      </c>
    </row>
    <row r="13" spans="1:11" x14ac:dyDescent="0.2">
      <c r="C13" s="35"/>
    </row>
    <row r="17" spans="3:3" x14ac:dyDescent="0.2">
      <c r="C17" s="38" t="s">
        <v>56</v>
      </c>
    </row>
    <row r="18" spans="3:3" x14ac:dyDescent="0.2">
      <c r="C18" s="38" t="s">
        <v>57</v>
      </c>
    </row>
    <row r="19" spans="3:3" x14ac:dyDescent="0.2">
      <c r="C19" s="39" t="s">
        <v>58</v>
      </c>
    </row>
  </sheetData>
  <hyperlinks>
    <hyperlink ref="C4" location="'Excel Tables Pros Cons'!A1" display="'Excel Tables Pros Cons'!A1" xr:uid="{00000000-0004-0000-0000-000000000000}"/>
    <hyperlink ref="C5" location="'Getting Started with Tables'!A1" display="'Getting Started with Tables'!A1" xr:uid="{00000000-0004-0000-0000-000001000000}"/>
    <hyperlink ref="C6" location="'Table Formulas vs Standard'!A1" display="'Table Formulas vs Standard'!A1" xr:uid="{00000000-0004-0000-0000-000002000000}"/>
    <hyperlink ref="C7" location="'Formulas On Other Sheets'!A1" display="'Formulas On Other Sheets'!A1" xr:uid="{00000000-0004-0000-0000-000003000000}"/>
    <hyperlink ref="C8" location="'Table Formula Tips'!A1" display="'Table Formula Tips'!A1" xr:uid="{00000000-0004-0000-0000-000004000000}"/>
    <hyperlink ref="C9" location="'VLOOKUP Tables'!A1" display="'VLOOKUP Tables'!A1" xr:uid="{00000000-0004-0000-0000-000005000000}"/>
    <hyperlink ref="C10" location="'Regions'!A1" display="'Regions'!A1" xr:uid="{00000000-0004-0000-0000-000006000000}"/>
    <hyperlink ref="C11" location="'MATCH Tables'!A1" display="'MATCH Tables'!A1" xr:uid="{00000000-0004-0000-0000-000007000000}"/>
    <hyperlink ref="C12" location="'INDEX MATCH Tables'!A1" display="'INDEX MATCH Tables'!A1" xr:uid="{00000000-0004-0000-0000-000008000000}"/>
    <hyperlink ref="C19" r:id="rId1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T35"/>
  <sheetViews>
    <sheetView workbookViewId="0">
      <selection activeCell="D19" sqref="D19"/>
    </sheetView>
  </sheetViews>
  <sheetFormatPr baseColWidth="10" defaultColWidth="9.19921875" defaultRowHeight="15" x14ac:dyDescent="0.2"/>
  <cols>
    <col min="1" max="1" width="2.796875" style="3" customWidth="1"/>
    <col min="2" max="2" width="10.59765625" style="3" bestFit="1" customWidth="1"/>
    <col min="3" max="3" width="19.796875" style="3" bestFit="1" customWidth="1"/>
    <col min="4" max="4" width="11.59765625" style="3" bestFit="1" customWidth="1"/>
    <col min="5" max="5" width="7.19921875" style="3" customWidth="1"/>
    <col min="6" max="6" width="5.796875" style="3" customWidth="1"/>
    <col min="7" max="7" width="9.19921875" style="3" customWidth="1"/>
    <col min="8" max="16384" width="9.19921875" style="3"/>
  </cols>
  <sheetData>
    <row r="1" spans="1:20" s="2" customFormat="1" ht="20.25" customHeight="1" x14ac:dyDescent="0.25">
      <c r="A1" s="1" t="s">
        <v>27</v>
      </c>
    </row>
    <row r="2" spans="1:20" x14ac:dyDescent="0.2">
      <c r="A2" s="35" t="s">
        <v>44</v>
      </c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6" x14ac:dyDescent="0.2">
      <c r="B3" s="3" t="s">
        <v>0</v>
      </c>
      <c r="C3" s="3" t="s">
        <v>1</v>
      </c>
      <c r="D3" s="3" t="s">
        <v>3</v>
      </c>
      <c r="F3" s="16"/>
      <c r="G3" s="17" t="s">
        <v>14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">
      <c r="B4" s="11">
        <v>10001</v>
      </c>
      <c r="C4" s="3" t="s">
        <v>4</v>
      </c>
      <c r="D4" s="12">
        <v>100000</v>
      </c>
      <c r="F4" s="16"/>
      <c r="G4" s="19" t="s">
        <v>16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2">
      <c r="B5" s="11">
        <v>10002</v>
      </c>
      <c r="C5" s="3" t="s">
        <v>6</v>
      </c>
      <c r="D5" s="12">
        <v>150000</v>
      </c>
      <c r="F5" s="16"/>
      <c r="G5" s="19" t="s">
        <v>17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x14ac:dyDescent="0.2">
      <c r="B6" s="11">
        <v>10003</v>
      </c>
      <c r="C6" s="3" t="s">
        <v>7</v>
      </c>
      <c r="D6" s="12">
        <v>200000</v>
      </c>
      <c r="F6" s="16"/>
      <c r="G6" s="19" t="s">
        <v>18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x14ac:dyDescent="0.2">
      <c r="B7" s="11">
        <v>10004</v>
      </c>
      <c r="C7" s="3" t="s">
        <v>8</v>
      </c>
      <c r="D7" s="12">
        <v>250000</v>
      </c>
      <c r="F7" s="16"/>
      <c r="G7" s="19" t="s">
        <v>22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x14ac:dyDescent="0.2">
      <c r="B8" s="11">
        <v>10005</v>
      </c>
      <c r="C8" s="3" t="s">
        <v>9</v>
      </c>
      <c r="D8" s="12">
        <v>300000</v>
      </c>
      <c r="F8" s="16"/>
      <c r="G8" s="19" t="s">
        <v>26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x14ac:dyDescent="0.2">
      <c r="B9" s="11">
        <v>10006</v>
      </c>
      <c r="C9" s="3" t="s">
        <v>11</v>
      </c>
      <c r="D9" s="12">
        <v>350000</v>
      </c>
      <c r="F9" s="16"/>
      <c r="G9" s="19" t="s">
        <v>19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x14ac:dyDescent="0.2">
      <c r="B10" s="11">
        <v>10007</v>
      </c>
      <c r="C10" s="3" t="s">
        <v>12</v>
      </c>
      <c r="D10" s="12">
        <v>400000</v>
      </c>
      <c r="F10" s="16"/>
      <c r="G10" s="19" t="s">
        <v>20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x14ac:dyDescent="0.2">
      <c r="B11" s="11">
        <v>10008</v>
      </c>
      <c r="C11" s="3" t="s">
        <v>13</v>
      </c>
      <c r="D11" s="12">
        <v>450000</v>
      </c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ht="16" x14ac:dyDescent="0.2">
      <c r="F12" s="16"/>
      <c r="G12" s="20" t="s">
        <v>15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x14ac:dyDescent="0.2">
      <c r="B13" s="44" t="s">
        <v>0</v>
      </c>
      <c r="C13" s="44" t="s">
        <v>1</v>
      </c>
      <c r="D13" s="44" t="s">
        <v>3</v>
      </c>
      <c r="F13" s="16"/>
      <c r="G13" s="19" t="s">
        <v>21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 x14ac:dyDescent="0.2">
      <c r="B14" s="45">
        <v>10001</v>
      </c>
      <c r="C14" s="45" t="s">
        <v>4</v>
      </c>
      <c r="D14" s="46">
        <v>100000</v>
      </c>
      <c r="F14" s="16"/>
      <c r="G14" s="19" t="s">
        <v>23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x14ac:dyDescent="0.2">
      <c r="B15" s="45">
        <v>10002</v>
      </c>
      <c r="C15" s="45" t="s">
        <v>6</v>
      </c>
      <c r="D15" s="46">
        <v>150000</v>
      </c>
      <c r="F15" s="16"/>
      <c r="G15" s="19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x14ac:dyDescent="0.2">
      <c r="B16" s="45">
        <v>10003</v>
      </c>
      <c r="C16" s="45" t="s">
        <v>7</v>
      </c>
      <c r="D16" s="46">
        <v>200000</v>
      </c>
      <c r="F16" s="1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6:20" x14ac:dyDescent="0.2">
      <c r="F17" s="16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6:20" x14ac:dyDescent="0.2">
      <c r="F18" s="1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6:20" x14ac:dyDescent="0.2">
      <c r="F19" s="16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6:20" x14ac:dyDescent="0.2">
      <c r="F20" s="16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6:20" x14ac:dyDescent="0.2">
      <c r="F21" s="16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6:20" x14ac:dyDescent="0.2">
      <c r="F22" s="1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6:20" x14ac:dyDescent="0.2">
      <c r="F23" s="1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6:20" x14ac:dyDescent="0.2">
      <c r="F24" s="16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6:20" x14ac:dyDescent="0.2">
      <c r="F25" s="1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6:20" x14ac:dyDescent="0.2">
      <c r="F26" s="16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6:20" x14ac:dyDescent="0.2">
      <c r="F27" s="16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6:20" x14ac:dyDescent="0.2">
      <c r="F28" s="16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6:20" x14ac:dyDescent="0.2">
      <c r="F29" s="16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6:20" x14ac:dyDescent="0.2">
      <c r="F30" s="16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6:20" x14ac:dyDescent="0.2">
      <c r="F31" s="16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6:20" x14ac:dyDescent="0.2">
      <c r="F32" s="16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6:20" x14ac:dyDescent="0.2">
      <c r="F33" s="16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6:20" x14ac:dyDescent="0.2">
      <c r="F34" s="16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6:20" x14ac:dyDescent="0.2">
      <c r="F35" s="16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</sheetData>
  <hyperlinks>
    <hyperlink ref="A2" location="'TOC'!A1" display="'TOC'!A1" xr:uid="{00000000-0004-0000-0100-000000000000}"/>
  </hyperlink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F29"/>
  <sheetViews>
    <sheetView zoomScale="157" workbookViewId="0">
      <selection activeCell="C13" sqref="C13"/>
    </sheetView>
  </sheetViews>
  <sheetFormatPr baseColWidth="10" defaultColWidth="9.19921875" defaultRowHeight="15" x14ac:dyDescent="0.2"/>
  <cols>
    <col min="1" max="1" width="9.796875" style="3" bestFit="1" customWidth="1"/>
    <col min="2" max="2" width="10" style="3" bestFit="1" customWidth="1"/>
    <col min="3" max="3" width="18.59765625" style="3" bestFit="1" customWidth="1"/>
    <col min="4" max="4" width="13.19921875" style="3" customWidth="1"/>
    <col min="5" max="5" width="10.796875" style="3" customWidth="1"/>
    <col min="6" max="6" width="13" style="3" bestFit="1" customWidth="1"/>
    <col min="7" max="16384" width="9.19921875" style="3"/>
  </cols>
  <sheetData>
    <row r="1" spans="1:6" s="2" customFormat="1" ht="20.25" customHeight="1" x14ac:dyDescent="0.25">
      <c r="A1" s="1" t="s">
        <v>46</v>
      </c>
    </row>
    <row r="2" spans="1:6" x14ac:dyDescent="0.2">
      <c r="A2" s="35" t="s">
        <v>44</v>
      </c>
    </row>
    <row r="3" spans="1:6" x14ac:dyDescent="0.2">
      <c r="A3" s="47" t="s">
        <v>0</v>
      </c>
      <c r="B3" s="47" t="s">
        <v>2</v>
      </c>
      <c r="C3" s="47" t="s">
        <v>1</v>
      </c>
      <c r="D3" s="47" t="s">
        <v>24</v>
      </c>
      <c r="E3" s="47" t="s">
        <v>25</v>
      </c>
      <c r="F3" s="40" t="s">
        <v>28</v>
      </c>
    </row>
    <row r="4" spans="1:6" x14ac:dyDescent="0.2">
      <c r="A4" s="48">
        <v>10001</v>
      </c>
      <c r="B4" s="47" t="s">
        <v>5</v>
      </c>
      <c r="C4" s="47" t="s">
        <v>4</v>
      </c>
      <c r="D4" s="49">
        <v>100000</v>
      </c>
      <c r="E4" s="49">
        <v>25000</v>
      </c>
      <c r="F4" s="50">
        <f>tblSales[[#This Row],[Retail Price]]-tblSales[[#This Row],[Discount]]</f>
        <v>75000</v>
      </c>
    </row>
    <row r="5" spans="1:6" x14ac:dyDescent="0.2">
      <c r="A5" s="48">
        <v>10002</v>
      </c>
      <c r="B5" s="47" t="s">
        <v>5</v>
      </c>
      <c r="C5" s="47" t="s">
        <v>6</v>
      </c>
      <c r="D5" s="49">
        <v>150000</v>
      </c>
      <c r="E5" s="49">
        <v>30000</v>
      </c>
      <c r="F5" s="50">
        <f>tblSales[[#This Row],[Retail Price]]-tblSales[[#This Row],[Discount]]</f>
        <v>120000</v>
      </c>
    </row>
    <row r="6" spans="1:6" x14ac:dyDescent="0.2">
      <c r="A6" s="48">
        <v>10003</v>
      </c>
      <c r="B6" s="47" t="s">
        <v>5</v>
      </c>
      <c r="C6" s="47" t="s">
        <v>7</v>
      </c>
      <c r="D6" s="49">
        <v>200000</v>
      </c>
      <c r="E6" s="49">
        <v>35000</v>
      </c>
      <c r="F6" s="50">
        <f>tblSales[[#This Row],[Retail Price]]-tblSales[[#This Row],[Discount]]</f>
        <v>165000</v>
      </c>
    </row>
    <row r="7" spans="1:6" x14ac:dyDescent="0.2">
      <c r="A7" s="48">
        <v>10004</v>
      </c>
      <c r="B7" s="47" t="s">
        <v>5</v>
      </c>
      <c r="C7" s="47" t="s">
        <v>8</v>
      </c>
      <c r="D7" s="49">
        <v>250000</v>
      </c>
      <c r="E7" s="49">
        <v>40000</v>
      </c>
      <c r="F7" s="50">
        <f>tblSales[[#This Row],[Retail Price]]-tblSales[[#This Row],[Discount]]</f>
        <v>210000</v>
      </c>
    </row>
    <row r="8" spans="1:6" x14ac:dyDescent="0.2">
      <c r="A8" s="48">
        <v>10005</v>
      </c>
      <c r="B8" s="47" t="s">
        <v>10</v>
      </c>
      <c r="C8" s="47" t="s">
        <v>9</v>
      </c>
      <c r="D8" s="49">
        <v>300000</v>
      </c>
      <c r="E8" s="49">
        <v>45000</v>
      </c>
      <c r="F8" s="50">
        <f>tblSales[[#This Row],[Retail Price]]-tblSales[[#This Row],[Discount]]</f>
        <v>255000</v>
      </c>
    </row>
    <row r="9" spans="1:6" x14ac:dyDescent="0.2">
      <c r="A9" s="48">
        <v>10006</v>
      </c>
      <c r="B9" s="47" t="s">
        <v>10</v>
      </c>
      <c r="C9" s="47" t="s">
        <v>11</v>
      </c>
      <c r="D9" s="49">
        <v>350000</v>
      </c>
      <c r="E9" s="49">
        <v>50000</v>
      </c>
      <c r="F9" s="50">
        <f>tblSales[[#This Row],[Retail Price]]-tblSales[[#This Row],[Discount]]</f>
        <v>300000</v>
      </c>
    </row>
    <row r="10" spans="1:6" x14ac:dyDescent="0.2">
      <c r="A10" s="42">
        <v>10007</v>
      </c>
      <c r="B10" s="40" t="s">
        <v>10</v>
      </c>
      <c r="C10" s="40" t="s">
        <v>12</v>
      </c>
      <c r="D10" s="41">
        <v>400000</v>
      </c>
      <c r="E10" s="41">
        <v>55000</v>
      </c>
      <c r="F10" s="50">
        <f>tblSales[[#This Row],[Retail Price]]-tblSales[[#This Row],[Discount]]</f>
        <v>345000</v>
      </c>
    </row>
    <row r="11" spans="1:6" x14ac:dyDescent="0.2">
      <c r="A11" s="42">
        <v>10008</v>
      </c>
      <c r="B11" s="40" t="s">
        <v>10</v>
      </c>
      <c r="C11" s="40" t="s">
        <v>13</v>
      </c>
      <c r="D11" s="41">
        <v>450000</v>
      </c>
      <c r="E11" s="41">
        <v>60000</v>
      </c>
      <c r="F11" s="50">
        <f>tblSales[[#This Row],[Retail Price]]-tblSales[[#This Row],[Discount]]</f>
        <v>390000</v>
      </c>
    </row>
    <row r="28" spans="1:5" x14ac:dyDescent="0.2">
      <c r="A28" s="42"/>
      <c r="B28" s="40"/>
      <c r="C28" s="40"/>
      <c r="D28" s="41"/>
      <c r="E28" s="41"/>
    </row>
    <row r="29" spans="1:5" x14ac:dyDescent="0.2">
      <c r="A29" s="42"/>
      <c r="B29" s="40"/>
      <c r="C29" s="40"/>
      <c r="D29" s="41"/>
      <c r="E29" s="41"/>
    </row>
  </sheetData>
  <hyperlinks>
    <hyperlink ref="A2" location="'TOC'!A1" display="'TOC'!A1" xr:uid="{9CFCE319-B19E-4140-8DBE-BFEEF7ADA734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F25"/>
  <sheetViews>
    <sheetView workbookViewId="0">
      <selection activeCell="H16" sqref="H16"/>
    </sheetView>
  </sheetViews>
  <sheetFormatPr baseColWidth="10" defaultColWidth="9.19921875" defaultRowHeight="15" x14ac:dyDescent="0.2"/>
  <cols>
    <col min="1" max="1" width="9.796875" style="3" bestFit="1" customWidth="1"/>
    <col min="2" max="2" width="19.796875" style="3" bestFit="1" customWidth="1"/>
    <col min="3" max="3" width="9.19921875" style="3" customWidth="1"/>
    <col min="4" max="4" width="13.19921875" style="3" customWidth="1"/>
    <col min="5" max="5" width="10.796875" style="3" customWidth="1"/>
    <col min="6" max="6" width="11.3984375" style="3" bestFit="1" customWidth="1"/>
    <col min="7" max="16384" width="9.19921875" style="3"/>
  </cols>
  <sheetData>
    <row r="1" spans="1:6" s="2" customFormat="1" ht="20.25" customHeight="1" x14ac:dyDescent="0.25">
      <c r="A1" s="1" t="s">
        <v>31</v>
      </c>
    </row>
    <row r="2" spans="1:6" x14ac:dyDescent="0.2">
      <c r="A2" s="35" t="s">
        <v>44</v>
      </c>
    </row>
    <row r="3" spans="1:6" x14ac:dyDescent="0.2">
      <c r="A3" s="3" t="s">
        <v>0</v>
      </c>
      <c r="B3" s="3" t="s">
        <v>1</v>
      </c>
      <c r="C3" s="3" t="s">
        <v>2</v>
      </c>
      <c r="D3" s="3" t="s">
        <v>24</v>
      </c>
      <c r="E3" s="3" t="s">
        <v>25</v>
      </c>
      <c r="F3" s="3" t="s">
        <v>28</v>
      </c>
    </row>
    <row r="4" spans="1:6" x14ac:dyDescent="0.2">
      <c r="A4" s="11">
        <v>10001</v>
      </c>
      <c r="B4" s="3" t="s">
        <v>4</v>
      </c>
      <c r="C4" s="3" t="s">
        <v>5</v>
      </c>
      <c r="D4" s="12">
        <v>100000</v>
      </c>
      <c r="E4" s="12">
        <v>25000</v>
      </c>
      <c r="F4" s="13">
        <f>tblSales6[[#This Row],[Retail Price]]-tblSales6[[#This Row],[Discount]]</f>
        <v>75000</v>
      </c>
    </row>
    <row r="5" spans="1:6" x14ac:dyDescent="0.2">
      <c r="A5" s="11">
        <v>10002</v>
      </c>
      <c r="B5" s="3" t="s">
        <v>6</v>
      </c>
      <c r="C5" s="3" t="s">
        <v>5</v>
      </c>
      <c r="D5" s="12">
        <v>150000</v>
      </c>
      <c r="E5" s="12">
        <v>30000</v>
      </c>
      <c r="F5" s="13">
        <f>tblSales6[[#This Row],[Retail Price]]-tblSales6[[#This Row],[Discount]]</f>
        <v>120000</v>
      </c>
    </row>
    <row r="6" spans="1:6" x14ac:dyDescent="0.2">
      <c r="A6" s="11">
        <v>10003</v>
      </c>
      <c r="B6" s="3" t="s">
        <v>7</v>
      </c>
      <c r="C6" s="3" t="s">
        <v>5</v>
      </c>
      <c r="D6" s="12">
        <v>200000</v>
      </c>
      <c r="E6" s="12">
        <v>35000</v>
      </c>
      <c r="F6" s="13">
        <f>tblSales6[[#This Row],[Retail Price]]-tblSales6[[#This Row],[Discount]]</f>
        <v>165000</v>
      </c>
    </row>
    <row r="7" spans="1:6" x14ac:dyDescent="0.2">
      <c r="A7" s="51">
        <v>10007</v>
      </c>
      <c r="B7" s="52" t="s">
        <v>12</v>
      </c>
      <c r="C7" s="52" t="s">
        <v>10</v>
      </c>
      <c r="D7" s="53">
        <v>400000</v>
      </c>
      <c r="E7" s="53">
        <v>55000</v>
      </c>
      <c r="F7" s="54">
        <f>tblSales6[[#This Row],[Retail Price]]-tblSales6[[#This Row],[Discount]]</f>
        <v>345000</v>
      </c>
    </row>
    <row r="10" spans="1:6" x14ac:dyDescent="0.2">
      <c r="A10" s="22" t="s">
        <v>0</v>
      </c>
      <c r="B10" s="22" t="s">
        <v>1</v>
      </c>
      <c r="C10" s="22" t="s">
        <v>2</v>
      </c>
      <c r="D10" s="22" t="s">
        <v>24</v>
      </c>
      <c r="E10" s="22" t="s">
        <v>25</v>
      </c>
      <c r="F10" s="22" t="s">
        <v>28</v>
      </c>
    </row>
    <row r="11" spans="1:6" x14ac:dyDescent="0.2">
      <c r="A11" s="11">
        <v>10001</v>
      </c>
      <c r="B11" s="3" t="s">
        <v>4</v>
      </c>
      <c r="C11" s="3" t="s">
        <v>5</v>
      </c>
      <c r="D11" s="13">
        <v>100000</v>
      </c>
      <c r="E11" s="13">
        <v>25000</v>
      </c>
      <c r="F11" s="13">
        <f>D11-E11</f>
        <v>75000</v>
      </c>
    </row>
    <row r="12" spans="1:6" x14ac:dyDescent="0.2">
      <c r="A12" s="11">
        <v>10002</v>
      </c>
      <c r="B12" s="3" t="s">
        <v>6</v>
      </c>
      <c r="C12" s="3" t="s">
        <v>5</v>
      </c>
      <c r="D12" s="13">
        <v>150000</v>
      </c>
      <c r="E12" s="13">
        <v>30000</v>
      </c>
      <c r="F12" s="13">
        <f t="shared" ref="F12:F13" si="0">D12-E12</f>
        <v>120000</v>
      </c>
    </row>
    <row r="13" spans="1:6" x14ac:dyDescent="0.2">
      <c r="A13" s="11">
        <v>10003</v>
      </c>
      <c r="B13" s="3" t="s">
        <v>7</v>
      </c>
      <c r="C13" s="3" t="s">
        <v>5</v>
      </c>
      <c r="D13" s="13">
        <v>200000</v>
      </c>
      <c r="E13" s="13">
        <v>35000</v>
      </c>
      <c r="F13" s="13">
        <f t="shared" si="0"/>
        <v>165000</v>
      </c>
    </row>
    <row r="14" spans="1:6" x14ac:dyDescent="0.2">
      <c r="A14" s="4">
        <v>10007</v>
      </c>
      <c r="B14" s="5" t="s">
        <v>12</v>
      </c>
      <c r="C14" s="5" t="s">
        <v>10</v>
      </c>
      <c r="D14" s="9">
        <v>400000</v>
      </c>
      <c r="E14" s="9">
        <v>55000</v>
      </c>
      <c r="F14" s="13">
        <f>D14-E14</f>
        <v>345000</v>
      </c>
    </row>
    <row r="16" spans="1:6" x14ac:dyDescent="0.2">
      <c r="E16" s="23" t="s">
        <v>30</v>
      </c>
      <c r="F16" s="24">
        <f>SUM(F11:F13)</f>
        <v>360000</v>
      </c>
    </row>
    <row r="17" spans="1:6" x14ac:dyDescent="0.2">
      <c r="E17" s="23" t="s">
        <v>29</v>
      </c>
      <c r="F17" s="13">
        <f>SUM(tblSales6[Net Price])</f>
        <v>705000</v>
      </c>
    </row>
    <row r="24" spans="1:6" x14ac:dyDescent="0.2">
      <c r="A24" s="4">
        <v>10007</v>
      </c>
      <c r="B24" s="5" t="s">
        <v>12</v>
      </c>
      <c r="C24" s="5" t="s">
        <v>10</v>
      </c>
      <c r="D24" s="9">
        <v>400000</v>
      </c>
      <c r="E24" s="9">
        <v>55000</v>
      </c>
    </row>
    <row r="25" spans="1:6" x14ac:dyDescent="0.2">
      <c r="A25" s="4"/>
      <c r="B25" s="5"/>
      <c r="C25" s="5"/>
      <c r="D25" s="9"/>
      <c r="E25" s="9"/>
    </row>
  </sheetData>
  <hyperlinks>
    <hyperlink ref="A2" location="'TOC'!A1" display="'TOC'!A1" xr:uid="{00000000-0004-0000-0300-000000000000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5"/>
  <sheetViews>
    <sheetView workbookViewId="0">
      <selection activeCell="B4" sqref="B4"/>
    </sheetView>
  </sheetViews>
  <sheetFormatPr baseColWidth="10" defaultColWidth="9.19921875" defaultRowHeight="15" x14ac:dyDescent="0.2"/>
  <cols>
    <col min="1" max="1" width="28.796875" style="26" bestFit="1" customWidth="1"/>
    <col min="2" max="2" width="20.3984375" style="26" bestFit="1" customWidth="1"/>
    <col min="3" max="16384" width="9.19921875" style="26"/>
  </cols>
  <sheetData>
    <row r="1" spans="1:2" x14ac:dyDescent="0.2">
      <c r="A1" s="35" t="s">
        <v>44</v>
      </c>
    </row>
    <row r="3" spans="1:2" x14ac:dyDescent="0.2">
      <c r="B3" s="27" t="s">
        <v>28</v>
      </c>
    </row>
    <row r="4" spans="1:2" x14ac:dyDescent="0.2">
      <c r="A4" s="23" t="s">
        <v>30</v>
      </c>
      <c r="B4" s="28">
        <f>SUM('Table Formulas vs Standard'!F11:F14)</f>
        <v>705000</v>
      </c>
    </row>
    <row r="5" spans="1:2" x14ac:dyDescent="0.2">
      <c r="A5" s="23" t="s">
        <v>29</v>
      </c>
      <c r="B5" s="13">
        <f>SUM(tblSales6[Net Price])</f>
        <v>705000</v>
      </c>
    </row>
  </sheetData>
  <hyperlinks>
    <hyperlink ref="A1" location="'TOC'!A1" display="'TOC'!A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K16"/>
  <sheetViews>
    <sheetView tabSelected="1" workbookViewId="0">
      <selection activeCell="I17" sqref="I17"/>
    </sheetView>
  </sheetViews>
  <sheetFormatPr baseColWidth="10" defaultColWidth="9.19921875" defaultRowHeight="15" x14ac:dyDescent="0.2"/>
  <cols>
    <col min="1" max="1" width="9.796875" style="3" bestFit="1" customWidth="1"/>
    <col min="2" max="2" width="19.796875" style="3" bestFit="1" customWidth="1"/>
    <col min="3" max="3" width="9.19921875" style="3" customWidth="1"/>
    <col min="4" max="4" width="13.19921875" style="3" customWidth="1"/>
    <col min="5" max="5" width="10.796875" style="3" customWidth="1"/>
    <col min="6" max="6" width="13" style="3" bestFit="1" customWidth="1"/>
    <col min="7" max="7" width="10.3984375" style="3" bestFit="1" customWidth="1"/>
    <col min="8" max="8" width="7.59765625" style="3" bestFit="1" customWidth="1"/>
    <col min="9" max="9" width="11.59765625" style="3" bestFit="1" customWidth="1"/>
    <col min="10" max="11" width="9.59765625" style="3" bestFit="1" customWidth="1"/>
    <col min="12" max="16384" width="9.19921875" style="3"/>
  </cols>
  <sheetData>
    <row r="1" spans="1:11" s="2" customFormat="1" ht="20.25" customHeight="1" x14ac:dyDescent="0.25">
      <c r="A1" s="1" t="s">
        <v>32</v>
      </c>
    </row>
    <row r="2" spans="1:11" x14ac:dyDescent="0.2">
      <c r="A2" s="35" t="s">
        <v>44</v>
      </c>
    </row>
    <row r="3" spans="1:11" x14ac:dyDescent="0.2">
      <c r="A3" s="3" t="s">
        <v>0</v>
      </c>
      <c r="B3" s="3" t="s">
        <v>1</v>
      </c>
      <c r="C3" s="3" t="s">
        <v>2</v>
      </c>
      <c r="D3" s="3" t="s">
        <v>24</v>
      </c>
      <c r="E3" s="3" t="s">
        <v>25</v>
      </c>
      <c r="F3" s="3" t="s">
        <v>28</v>
      </c>
    </row>
    <row r="4" spans="1:11" x14ac:dyDescent="0.2">
      <c r="A4" s="11">
        <v>10001</v>
      </c>
      <c r="B4" s="3" t="s">
        <v>4</v>
      </c>
      <c r="C4" s="3" t="s">
        <v>5</v>
      </c>
      <c r="D4" s="12">
        <v>100000</v>
      </c>
      <c r="E4" s="12">
        <v>25000</v>
      </c>
      <c r="F4" s="13">
        <f>tblSales5[[#This Row],[Retail Price]]-tblSales5[[#This Row],[Discount]]</f>
        <v>75000</v>
      </c>
    </row>
    <row r="5" spans="1:11" x14ac:dyDescent="0.2">
      <c r="A5" s="11">
        <v>10002</v>
      </c>
      <c r="B5" s="3" t="s">
        <v>6</v>
      </c>
      <c r="C5" s="3" t="s">
        <v>5</v>
      </c>
      <c r="D5" s="12">
        <v>150000</v>
      </c>
      <c r="E5" s="12">
        <v>30000</v>
      </c>
      <c r="F5" s="13">
        <f>tblSales5[[#This Row],[Retail Price]]-tblSales5[[#This Row],[Discount]]</f>
        <v>120000</v>
      </c>
    </row>
    <row r="6" spans="1:11" x14ac:dyDescent="0.2">
      <c r="A6" s="11">
        <v>10003</v>
      </c>
      <c r="B6" s="3" t="s">
        <v>7</v>
      </c>
      <c r="C6" s="3" t="s">
        <v>5</v>
      </c>
      <c r="D6" s="12">
        <v>200000</v>
      </c>
      <c r="E6" s="12">
        <v>35000</v>
      </c>
      <c r="F6" s="13">
        <f>tblSales5[[#This Row],[Retail Price]]-tblSales5[[#This Row],[Discount]]</f>
        <v>165000</v>
      </c>
    </row>
    <row r="7" spans="1:11" x14ac:dyDescent="0.2">
      <c r="A7" s="21">
        <v>10007</v>
      </c>
      <c r="B7" s="11" t="s">
        <v>12</v>
      </c>
      <c r="C7" s="11" t="s">
        <v>10</v>
      </c>
      <c r="D7" s="10">
        <v>400000</v>
      </c>
      <c r="E7" s="10">
        <v>55000</v>
      </c>
      <c r="F7" s="25">
        <f>tblSales5[[#This Row],[Retail Price]]-tblSales5[[#This Row],[Discount]]</f>
        <v>345000</v>
      </c>
    </row>
    <row r="10" spans="1:11" x14ac:dyDescent="0.2">
      <c r="E10" s="23" t="s">
        <v>33</v>
      </c>
      <c r="F10" s="24">
        <f>SUM(tblSales5[Net Price])</f>
        <v>705000</v>
      </c>
      <c r="G10" s="50">
        <f>SUM(tblSales5[Retail Price])</f>
        <v>850000</v>
      </c>
    </row>
    <row r="11" spans="1:11" x14ac:dyDescent="0.2">
      <c r="E11" s="23" t="s">
        <v>34</v>
      </c>
      <c r="F11" s="24">
        <f>SUM(tblSales5[Net Price])</f>
        <v>705000</v>
      </c>
    </row>
    <row r="12" spans="1:11" x14ac:dyDescent="0.2">
      <c r="E12" s="23" t="s">
        <v>35</v>
      </c>
      <c r="F12" s="3">
        <f>COUNTA(tblSales5[#Data])</f>
        <v>24</v>
      </c>
    </row>
    <row r="13" spans="1:11" x14ac:dyDescent="0.2">
      <c r="E13" s="23" t="s">
        <v>36</v>
      </c>
      <c r="F13" s="3" t="str" cm="1">
        <f t="array" ref="F13:K13">tblSales5[#Headers]</f>
        <v>Emp ID</v>
      </c>
      <c r="G13" s="3" t="str">
        <v>Name</v>
      </c>
      <c r="H13" s="3" t="str">
        <v>Region</v>
      </c>
      <c r="I13" s="3" t="str">
        <v>Retail Price</v>
      </c>
      <c r="J13" s="3" t="str">
        <v>Discount</v>
      </c>
      <c r="K13" s="3" t="str">
        <v>Net Price</v>
      </c>
    </row>
    <row r="14" spans="1:11" x14ac:dyDescent="0.2">
      <c r="E14" s="23" t="s">
        <v>37</v>
      </c>
      <c r="F14" s="3" t="s">
        <v>38</v>
      </c>
    </row>
    <row r="15" spans="1:11" x14ac:dyDescent="0.2">
      <c r="E15" s="23"/>
    </row>
    <row r="16" spans="1:11" x14ac:dyDescent="0.2">
      <c r="E16" s="23"/>
    </row>
  </sheetData>
  <hyperlinks>
    <hyperlink ref="A2" location="'TOC'!A1" display="'TOC'!A1" xr:uid="{00000000-0004-0000-0500-000000000000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E16"/>
  <sheetViews>
    <sheetView workbookViewId="0">
      <selection activeCell="A4" sqref="A4:E11"/>
    </sheetView>
  </sheetViews>
  <sheetFormatPr baseColWidth="10" defaultColWidth="9.19921875" defaultRowHeight="15" x14ac:dyDescent="0.2"/>
  <cols>
    <col min="1" max="1" width="15" style="3" customWidth="1"/>
    <col min="2" max="2" width="19.796875" style="3" bestFit="1" customWidth="1"/>
    <col min="3" max="3" width="9.19921875" style="3" customWidth="1"/>
    <col min="4" max="4" width="13.19921875" style="3" customWidth="1"/>
    <col min="5" max="5" width="10.796875" style="3" customWidth="1"/>
    <col min="6" max="16384" width="9.19921875" style="3"/>
  </cols>
  <sheetData>
    <row r="1" spans="1:5" s="2" customFormat="1" ht="20.25" customHeight="1" x14ac:dyDescent="0.25">
      <c r="A1" s="1" t="s">
        <v>39</v>
      </c>
    </row>
    <row r="2" spans="1:5" x14ac:dyDescent="0.2">
      <c r="A2" s="35" t="s">
        <v>44</v>
      </c>
    </row>
    <row r="3" spans="1:5" x14ac:dyDescent="0.2">
      <c r="A3" s="3" t="s">
        <v>0</v>
      </c>
      <c r="B3" s="3" t="s">
        <v>1</v>
      </c>
      <c r="C3" s="3" t="s">
        <v>2</v>
      </c>
      <c r="D3" s="3" t="s">
        <v>24</v>
      </c>
      <c r="E3" s="3" t="s">
        <v>25</v>
      </c>
    </row>
    <row r="4" spans="1:5" x14ac:dyDescent="0.2">
      <c r="A4" s="11">
        <v>10001</v>
      </c>
      <c r="B4" s="3" t="s">
        <v>4</v>
      </c>
      <c r="C4" s="3" t="str">
        <f>VLOOKUP(Table6[[#This Row],[Name]],tblRegion[],2,FALSE)</f>
        <v>East</v>
      </c>
      <c r="D4" s="12">
        <v>100000</v>
      </c>
      <c r="E4" s="12">
        <v>25000</v>
      </c>
    </row>
    <row r="5" spans="1:5" x14ac:dyDescent="0.2">
      <c r="A5" s="11">
        <v>10002</v>
      </c>
      <c r="B5" s="3" t="s">
        <v>6</v>
      </c>
      <c r="C5" s="3" t="str">
        <f>VLOOKUP(Table6[[#This Row],[Name]],tblRegion[],2,FALSE)</f>
        <v>East</v>
      </c>
      <c r="D5" s="12">
        <v>150000</v>
      </c>
      <c r="E5" s="12">
        <v>30000</v>
      </c>
    </row>
    <row r="6" spans="1:5" x14ac:dyDescent="0.2">
      <c r="A6" s="11">
        <v>10003</v>
      </c>
      <c r="B6" s="3" t="s">
        <v>7</v>
      </c>
      <c r="C6" s="3" t="str">
        <f>VLOOKUP(Table6[[#This Row],[Name]],tblRegion[],2,FALSE)</f>
        <v>East</v>
      </c>
      <c r="D6" s="12">
        <v>200000</v>
      </c>
      <c r="E6" s="12">
        <v>35000</v>
      </c>
    </row>
    <row r="7" spans="1:5" x14ac:dyDescent="0.2">
      <c r="A7" s="11">
        <v>10004</v>
      </c>
      <c r="B7" s="3" t="s">
        <v>8</v>
      </c>
      <c r="C7" s="3" t="str">
        <f>VLOOKUP(Table6[[#This Row],[Name]],tblRegion[],2,FALSE)</f>
        <v>East</v>
      </c>
      <c r="D7" s="12">
        <v>250000</v>
      </c>
      <c r="E7" s="12">
        <v>40000</v>
      </c>
    </row>
    <row r="8" spans="1:5" x14ac:dyDescent="0.2">
      <c r="A8" s="11">
        <v>10005</v>
      </c>
      <c r="B8" s="3" t="s">
        <v>9</v>
      </c>
      <c r="C8" s="3" t="str">
        <f>VLOOKUP(Table6[[#This Row],[Name]],tblRegion[],2,FALSE)</f>
        <v>West</v>
      </c>
      <c r="D8" s="12">
        <v>300000</v>
      </c>
      <c r="E8" s="12">
        <v>45000</v>
      </c>
    </row>
    <row r="9" spans="1:5" x14ac:dyDescent="0.2">
      <c r="A9" s="11">
        <v>10006</v>
      </c>
      <c r="B9" s="3" t="s">
        <v>11</v>
      </c>
      <c r="C9" s="3" t="str">
        <f>VLOOKUP(Table6[[#This Row],[Name]],tblRegion[],2,FALSE)</f>
        <v>West</v>
      </c>
      <c r="D9" s="12">
        <v>350000</v>
      </c>
      <c r="E9" s="12">
        <v>50000</v>
      </c>
    </row>
    <row r="10" spans="1:5" x14ac:dyDescent="0.2">
      <c r="A10" s="11">
        <v>10007</v>
      </c>
      <c r="B10" s="3" t="s">
        <v>12</v>
      </c>
      <c r="C10" s="3" t="str">
        <f>VLOOKUP(Table6[[#This Row],[Name]],tblRegion[],2,FALSE)</f>
        <v>West</v>
      </c>
      <c r="D10" s="12">
        <v>400000</v>
      </c>
      <c r="E10" s="12">
        <v>55000</v>
      </c>
    </row>
    <row r="11" spans="1:5" x14ac:dyDescent="0.2">
      <c r="A11" s="11">
        <v>10008</v>
      </c>
      <c r="B11" s="3" t="s">
        <v>13</v>
      </c>
      <c r="C11" s="3" t="str">
        <f>VLOOKUP(Table6[[#This Row],[Name]],tblRegion[],2,FALSE)</f>
        <v>West</v>
      </c>
      <c r="D11" s="12">
        <v>450000</v>
      </c>
      <c r="E11" s="12">
        <v>60000</v>
      </c>
    </row>
    <row r="14" spans="1:5" x14ac:dyDescent="0.2">
      <c r="A14" s="6" t="s">
        <v>40</v>
      </c>
      <c r="B14" s="7"/>
      <c r="C14" s="7"/>
      <c r="D14" s="7"/>
    </row>
    <row r="15" spans="1:5" ht="16" thickBot="1" x14ac:dyDescent="0.25"/>
    <row r="16" spans="1:5" ht="16" thickBot="1" x14ac:dyDescent="0.25">
      <c r="A16" s="5" t="s">
        <v>8</v>
      </c>
      <c r="B16" s="8"/>
    </row>
  </sheetData>
  <hyperlinks>
    <hyperlink ref="A2" location="'TOC'!A1" display="'TOC'!A1" xr:uid="{00000000-0004-0000-0600-000000000000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B9"/>
  <sheetViews>
    <sheetView workbookViewId="0"/>
  </sheetViews>
  <sheetFormatPr baseColWidth="10" defaultColWidth="9.19921875" defaultRowHeight="15" x14ac:dyDescent="0.2"/>
  <cols>
    <col min="1" max="1" width="18" style="26" bestFit="1" customWidth="1"/>
    <col min="2" max="2" width="24.796875" style="26" bestFit="1" customWidth="1"/>
    <col min="3" max="16384" width="9.19921875" style="26"/>
  </cols>
  <sheetData>
    <row r="1" spans="1:2" x14ac:dyDescent="0.2">
      <c r="A1" s="26" t="s">
        <v>41</v>
      </c>
      <c r="B1" s="26" t="s">
        <v>2</v>
      </c>
    </row>
    <row r="2" spans="1:2" x14ac:dyDescent="0.2">
      <c r="A2" s="3" t="s">
        <v>4</v>
      </c>
      <c r="B2" s="3" t="s">
        <v>5</v>
      </c>
    </row>
    <row r="3" spans="1:2" x14ac:dyDescent="0.2">
      <c r="A3" s="3" t="s">
        <v>6</v>
      </c>
      <c r="B3" s="3" t="s">
        <v>5</v>
      </c>
    </row>
    <row r="4" spans="1:2" x14ac:dyDescent="0.2">
      <c r="A4" s="3" t="s">
        <v>7</v>
      </c>
      <c r="B4" s="3" t="s">
        <v>5</v>
      </c>
    </row>
    <row r="5" spans="1:2" x14ac:dyDescent="0.2">
      <c r="A5" s="3" t="s">
        <v>8</v>
      </c>
      <c r="B5" s="3" t="s">
        <v>5</v>
      </c>
    </row>
    <row r="6" spans="1:2" x14ac:dyDescent="0.2">
      <c r="A6" s="3" t="s">
        <v>9</v>
      </c>
      <c r="B6" s="3" t="s">
        <v>10</v>
      </c>
    </row>
    <row r="7" spans="1:2" x14ac:dyDescent="0.2">
      <c r="A7" s="3" t="s">
        <v>12</v>
      </c>
      <c r="B7" s="3" t="s">
        <v>10</v>
      </c>
    </row>
    <row r="8" spans="1:2" x14ac:dyDescent="0.2">
      <c r="A8" s="3" t="s">
        <v>13</v>
      </c>
      <c r="B8" s="3" t="s">
        <v>10</v>
      </c>
    </row>
    <row r="9" spans="1:2" x14ac:dyDescent="0.2">
      <c r="A9" s="3" t="s">
        <v>11</v>
      </c>
      <c r="B9" s="3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D10"/>
  <sheetViews>
    <sheetView workbookViewId="0">
      <selection activeCell="C5" sqref="C5"/>
    </sheetView>
  </sheetViews>
  <sheetFormatPr baseColWidth="10" defaultColWidth="9.19921875" defaultRowHeight="15" x14ac:dyDescent="0.2"/>
  <cols>
    <col min="1" max="1" width="15" style="3" customWidth="1"/>
    <col min="2" max="2" width="19.796875" style="3" bestFit="1" customWidth="1"/>
    <col min="3" max="3" width="9.19921875" style="3" customWidth="1"/>
    <col min="4" max="4" width="13.19921875" style="3" customWidth="1"/>
    <col min="5" max="6" width="9.19921875" style="3"/>
    <col min="7" max="7" width="19.796875" style="3" bestFit="1" customWidth="1"/>
    <col min="8" max="16384" width="9.19921875" style="3"/>
  </cols>
  <sheetData>
    <row r="1" spans="1:4" s="2" customFormat="1" ht="20.25" customHeight="1" x14ac:dyDescent="0.25">
      <c r="A1" s="1" t="s">
        <v>42</v>
      </c>
    </row>
    <row r="2" spans="1:4" x14ac:dyDescent="0.2">
      <c r="A2" s="35" t="s">
        <v>44</v>
      </c>
    </row>
    <row r="4" spans="1:4" x14ac:dyDescent="0.2">
      <c r="A4" s="3" t="s">
        <v>0</v>
      </c>
      <c r="B4" s="3" t="s">
        <v>1</v>
      </c>
      <c r="C4" s="3" t="s">
        <v>2</v>
      </c>
      <c r="D4" s="3" t="s">
        <v>24</v>
      </c>
    </row>
    <row r="5" spans="1:4" x14ac:dyDescent="0.2">
      <c r="A5" s="11">
        <v>10001</v>
      </c>
      <c r="B5" s="3" t="s">
        <v>4</v>
      </c>
      <c r="D5" s="12">
        <v>100000</v>
      </c>
    </row>
    <row r="6" spans="1:4" x14ac:dyDescent="0.2">
      <c r="A6" s="11">
        <v>10002</v>
      </c>
      <c r="B6" s="3" t="s">
        <v>6</v>
      </c>
      <c r="D6" s="12">
        <v>150000</v>
      </c>
    </row>
    <row r="7" spans="1:4" x14ac:dyDescent="0.2">
      <c r="A7" s="11">
        <v>10003</v>
      </c>
      <c r="B7" s="3" t="s">
        <v>7</v>
      </c>
      <c r="D7" s="12">
        <v>200000</v>
      </c>
    </row>
    <row r="8" spans="1:4" x14ac:dyDescent="0.2">
      <c r="A8" s="11">
        <v>10004</v>
      </c>
      <c r="B8" s="3" t="s">
        <v>8</v>
      </c>
      <c r="D8" s="12">
        <v>250000</v>
      </c>
    </row>
    <row r="9" spans="1:4" x14ac:dyDescent="0.2">
      <c r="A9" s="11">
        <v>10005</v>
      </c>
      <c r="B9" s="3" t="s">
        <v>9</v>
      </c>
      <c r="D9" s="12">
        <v>300000</v>
      </c>
    </row>
    <row r="10" spans="1:4" x14ac:dyDescent="0.2">
      <c r="A10" s="11">
        <v>10006</v>
      </c>
      <c r="B10" s="3" t="s">
        <v>11</v>
      </c>
      <c r="D10" s="12">
        <v>350000</v>
      </c>
    </row>
  </sheetData>
  <hyperlinks>
    <hyperlink ref="A2" location="'TOC'!A1" display="'TOC'!A1" xr:uid="{00000000-0004-0000-0800-000000000000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E13"/>
  <sheetViews>
    <sheetView workbookViewId="0">
      <selection activeCell="B13" sqref="B13"/>
    </sheetView>
  </sheetViews>
  <sheetFormatPr baseColWidth="10" defaultColWidth="9.19921875" defaultRowHeight="15" x14ac:dyDescent="0.2"/>
  <cols>
    <col min="1" max="1" width="15" style="3" customWidth="1"/>
    <col min="2" max="2" width="19.796875" style="3" bestFit="1" customWidth="1"/>
    <col min="3" max="3" width="9.19921875" style="3" customWidth="1"/>
    <col min="4" max="4" width="13.19921875" style="3" customWidth="1"/>
    <col min="5" max="5" width="10.796875" style="3" customWidth="1"/>
    <col min="6" max="16384" width="9.19921875" style="3"/>
  </cols>
  <sheetData>
    <row r="1" spans="1:5" s="2" customFormat="1" ht="20.25" customHeight="1" x14ac:dyDescent="0.25">
      <c r="A1" s="1" t="s">
        <v>43</v>
      </c>
    </row>
    <row r="2" spans="1:5" x14ac:dyDescent="0.2">
      <c r="A2" s="35" t="s">
        <v>44</v>
      </c>
    </row>
    <row r="3" spans="1:5" x14ac:dyDescent="0.2">
      <c r="A3" s="3" t="s">
        <v>0</v>
      </c>
      <c r="B3" s="3" t="s">
        <v>1</v>
      </c>
      <c r="C3" s="3" t="s">
        <v>2</v>
      </c>
      <c r="D3" s="3" t="s">
        <v>24</v>
      </c>
      <c r="E3" s="3" t="s">
        <v>25</v>
      </c>
    </row>
    <row r="4" spans="1:5" x14ac:dyDescent="0.2">
      <c r="A4" s="11">
        <v>10001</v>
      </c>
      <c r="B4" s="3" t="s">
        <v>4</v>
      </c>
      <c r="C4" s="3" t="str">
        <f>VLOOKUP(tblDiscount[[#This Row],[Name]],tblRegion[],2,FALSE)</f>
        <v>East</v>
      </c>
      <c r="D4" s="12">
        <v>100000</v>
      </c>
      <c r="E4" s="12">
        <v>25000</v>
      </c>
    </row>
    <row r="5" spans="1:5" x14ac:dyDescent="0.2">
      <c r="A5" s="11">
        <v>10002</v>
      </c>
      <c r="B5" s="3" t="s">
        <v>6</v>
      </c>
      <c r="C5" s="3" t="str">
        <f>VLOOKUP(tblDiscount[[#This Row],[Name]],tblRegion[],2,FALSE)</f>
        <v>East</v>
      </c>
      <c r="D5" s="12">
        <v>150000</v>
      </c>
      <c r="E5" s="12">
        <v>30000</v>
      </c>
    </row>
    <row r="6" spans="1:5" x14ac:dyDescent="0.2">
      <c r="A6" s="11">
        <v>10003</v>
      </c>
      <c r="B6" s="3" t="s">
        <v>7</v>
      </c>
      <c r="C6" s="3" t="str">
        <f>VLOOKUP(tblDiscount[[#This Row],[Name]],tblRegion[],2,FALSE)</f>
        <v>East</v>
      </c>
      <c r="D6" s="12">
        <v>200000</v>
      </c>
      <c r="E6" s="12">
        <v>35000</v>
      </c>
    </row>
    <row r="7" spans="1:5" x14ac:dyDescent="0.2">
      <c r="A7" s="11">
        <v>10004</v>
      </c>
      <c r="B7" s="3" t="s">
        <v>8</v>
      </c>
      <c r="C7" s="3" t="str">
        <f>VLOOKUP(tblDiscount[[#This Row],[Name]],tblRegion[],2,FALSE)</f>
        <v>East</v>
      </c>
      <c r="D7" s="12">
        <v>250000</v>
      </c>
      <c r="E7" s="12">
        <v>40000</v>
      </c>
    </row>
    <row r="8" spans="1:5" x14ac:dyDescent="0.2">
      <c r="A8" s="11">
        <v>10005</v>
      </c>
      <c r="B8" s="3" t="s">
        <v>9</v>
      </c>
      <c r="C8" s="3" t="str">
        <f>VLOOKUP(tblDiscount[[#This Row],[Name]],tblRegion[],2,FALSE)</f>
        <v>West</v>
      </c>
      <c r="D8" s="12">
        <v>300000</v>
      </c>
      <c r="E8" s="12">
        <v>45000</v>
      </c>
    </row>
    <row r="11" spans="1:5" x14ac:dyDescent="0.2">
      <c r="A11" s="6" t="s">
        <v>40</v>
      </c>
      <c r="B11" s="7"/>
      <c r="C11" s="7"/>
      <c r="D11" s="7"/>
    </row>
    <row r="12" spans="1:5" ht="16" thickBot="1" x14ac:dyDescent="0.25"/>
    <row r="13" spans="1:5" ht="16" thickBot="1" x14ac:dyDescent="0.25">
      <c r="A13" s="5" t="s">
        <v>8</v>
      </c>
      <c r="B13" s="29"/>
    </row>
  </sheetData>
  <hyperlinks>
    <hyperlink ref="A2" location="'TOC'!A1" display="'TOC'!A1" xr:uid="{00000000-0004-0000-0900-000000000000}"/>
  </hyperlink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Excel Tables Pros Cons</vt:lpstr>
      <vt:lpstr>Getting Started with Tables</vt:lpstr>
      <vt:lpstr>Table Formulas vs Standard</vt:lpstr>
      <vt:lpstr>Formulas On Other Sheets</vt:lpstr>
      <vt:lpstr>Table Formula Tips</vt:lpstr>
      <vt:lpstr>VLOOKUP Tables</vt:lpstr>
      <vt:lpstr>Regions</vt:lpstr>
      <vt:lpstr>MATCH Tables</vt:lpstr>
      <vt:lpstr>INDEX MATCH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Chandraditya Akella</cp:lastModifiedBy>
  <dcterms:created xsi:type="dcterms:W3CDTF">2015-08-23T15:53:41Z</dcterms:created>
  <dcterms:modified xsi:type="dcterms:W3CDTF">2024-08-19T14:49:50Z</dcterms:modified>
</cp:coreProperties>
</file>