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sers\Utilisateur\Documents\Cégep\Systèmes d'exploitation\Travaux\"/>
    </mc:Choice>
  </mc:AlternateContent>
  <xr:revisionPtr revIDLastSave="0" documentId="13_ncr:1_{E51680F4-F39F-4D5C-92FE-E693DA4C5BAF}" xr6:coauthVersionLast="47" xr6:coauthVersionMax="47" xr10:uidLastSave="{00000000-0000-0000-0000-000000000000}"/>
  <bookViews>
    <workbookView xWindow="-120" yWindow="-120" windowWidth="29040" windowHeight="15720" xr2:uid="{EE17593E-D919-4DC0-9E69-708FD3045EFB}"/>
  </bookViews>
  <sheets>
    <sheet name="Évaluation" sheetId="1" r:id="rId1"/>
    <sheet name="C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6" i="1" l="1"/>
  <c r="H40" i="1"/>
  <c r="H39" i="1"/>
  <c r="H38" i="1"/>
  <c r="H37" i="1"/>
  <c r="H31" i="1"/>
  <c r="H24" i="1"/>
  <c r="H23" i="1"/>
  <c r="H22" i="1"/>
  <c r="H13" i="1"/>
  <c r="H28" i="1"/>
  <c r="H27" i="1"/>
  <c r="H34" i="1"/>
  <c r="H33" i="1"/>
  <c r="H32" i="1"/>
  <c r="H14" i="1"/>
  <c r="H19" i="1"/>
  <c r="H18" i="1"/>
  <c r="H17" i="1"/>
  <c r="H10" i="1"/>
  <c r="H9" i="1"/>
  <c r="H51" i="1"/>
  <c r="H50" i="1"/>
  <c r="H41" i="1"/>
  <c r="H42" i="1"/>
  <c r="F53" i="1" l="1"/>
  <c r="H47" i="1"/>
  <c r="H45" i="1"/>
  <c r="F63" i="1" l="1"/>
  <c r="F56" i="1"/>
  <c r="H56" i="1" s="1"/>
  <c r="H53" i="1"/>
  <c r="F57" i="1" s="1"/>
  <c r="H60" i="1"/>
  <c r="H57" i="1" l="1"/>
  <c r="H62" i="1" s="1"/>
  <c r="H63" i="1" s="1"/>
</calcChain>
</file>

<file path=xl/sharedStrings.xml><?xml version="1.0" encoding="utf-8"?>
<sst xmlns="http://schemas.openxmlformats.org/spreadsheetml/2006/main" count="95" uniqueCount="54">
  <si>
    <t>Pondération</t>
  </si>
  <si>
    <t>Commentaires</t>
  </si>
  <si>
    <t>Total</t>
  </si>
  <si>
    <t>Autres commentaires</t>
  </si>
  <si>
    <t>Remise du travail</t>
  </si>
  <si>
    <t>Français</t>
  </si>
  <si>
    <t>Nombre de fautes</t>
  </si>
  <si>
    <t>Points</t>
  </si>
  <si>
    <t>Oui</t>
  </si>
  <si>
    <t>Non</t>
  </si>
  <si>
    <t>Valeur</t>
  </si>
  <si>
    <t>Sous-total</t>
  </si>
  <si>
    <t>Facteur</t>
  </si>
  <si>
    <t>Non-respect des consignes de remise.</t>
  </si>
  <si>
    <t xml:space="preserve">Matricule : </t>
  </si>
  <si>
    <t>Pénalités - Rigueur</t>
  </si>
  <si>
    <t>Cote</t>
  </si>
  <si>
    <t>À moitié</t>
  </si>
  <si>
    <t>Livrable</t>
  </si>
  <si>
    <r>
      <t>Travail remis en retard (</t>
    </r>
    <r>
      <rPr>
        <i/>
        <sz val="11"/>
        <color theme="1"/>
        <rFont val="Arial Nova Light"/>
        <family val="2"/>
        <scheme val="minor"/>
      </rPr>
      <t>15% de la note</t>
    </r>
    <r>
      <rPr>
        <sz val="11"/>
        <color theme="1"/>
        <rFont val="Arial Nova Light"/>
        <family val="2"/>
        <scheme val="minor"/>
      </rPr>
      <t>).</t>
    </r>
  </si>
  <si>
    <t xml:space="preserve"> Évaluation Travail Pratique 3 - 420-W12-SF</t>
  </si>
  <si>
    <t>Script 1</t>
  </si>
  <si>
    <t>Script 2</t>
  </si>
  <si>
    <t>Script 3</t>
  </si>
  <si>
    <t>Script 4</t>
  </si>
  <si>
    <t>Script 5</t>
  </si>
  <si>
    <t>Script 6</t>
  </si>
  <si>
    <t>Script 7</t>
  </si>
  <si>
    <t>PowerShell</t>
  </si>
  <si>
    <t>Bash</t>
  </si>
  <si>
    <t>Affiche les fichiers plus gros qu’une certaine taille.</t>
  </si>
  <si>
    <t>Paramètres facultatifs.</t>
  </si>
  <si>
    <t>Compte le nombre de lignes de code dans un fichier.</t>
  </si>
  <si>
    <t>Ignore les commentaires.</t>
  </si>
  <si>
    <t>Liste les services (aucun paramètre).</t>
  </si>
  <si>
    <t>Filtre les services (paramètre avec le nom).</t>
  </si>
  <si>
    <t>Change l’état d’un service (nom et statu).</t>
  </si>
  <si>
    <t>Création de projet C# (solution, projet, dans un sous-dossier).</t>
  </si>
  <si>
    <t>Compilation de la solution Visual Studio.</t>
  </si>
  <si>
    <t>Exécution du projet C#.</t>
  </si>
  <si>
    <t>Affiche le nom de l’utilisateur.</t>
  </si>
  <si>
    <t>Affiche le nom de l’ordinateur.</t>
  </si>
  <si>
    <t>Affiche la version du kernel (release).</t>
  </si>
  <si>
    <t>Affiche le modèle du processeur (usage de cut).</t>
  </si>
  <si>
    <t>Création de l’utilisateur (erreur si déjà existant).</t>
  </si>
  <si>
    <t>Création du groupe (message si déjà existant).</t>
  </si>
  <si>
    <t>Ajout de l’utilisateur au groupe.</t>
  </si>
  <si>
    <t>Écriture dans un fichier.</t>
  </si>
  <si>
    <t>Modification des propriétaires du fichier.</t>
  </si>
  <si>
    <t xml:space="preserve">Modification des droits d’accès du fichier. </t>
  </si>
  <si>
    <t>Syntaxe générale.</t>
  </si>
  <si>
    <t>Usage de la section param.</t>
  </si>
  <si>
    <t>Usage de Where-Object.</t>
  </si>
  <si>
    <t>Usage de pipes.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</si>
</sst>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18"/>
      <color theme="1"/>
      <name val="Arial Nova Cond"/>
      <family val="2"/>
      <scheme val="major"/>
    </font>
    <font>
      <sz val="20"/>
      <color theme="0"/>
      <name val="Arial Nova Cond"/>
      <family val="2"/>
      <scheme val="major"/>
    </font>
    <font>
      <sz val="20"/>
      <color theme="0"/>
      <name val="Arial Nova Light"/>
      <family val="2"/>
      <scheme val="minor"/>
    </font>
    <font>
      <b/>
      <sz val="18"/>
      <color theme="1"/>
      <name val="Arial Nova Light"/>
      <family val="2"/>
      <scheme val="minor"/>
    </font>
    <font>
      <i/>
      <sz val="11"/>
      <color theme="1"/>
      <name val="Arial Nova"/>
      <family val="2"/>
    </font>
    <font>
      <sz val="13"/>
      <color theme="1"/>
      <name val="Arial Nova Cond"/>
      <family val="2"/>
      <scheme val="major"/>
    </font>
    <font>
      <b/>
      <i/>
      <sz val="12"/>
      <color theme="0"/>
      <name val="Arial Nova Cond"/>
      <family val="2"/>
      <scheme val="major"/>
    </font>
    <font>
      <sz val="12"/>
      <color theme="1"/>
      <name val="Arial Nova Cond"/>
      <family val="2"/>
      <scheme val="major"/>
    </font>
    <font>
      <b/>
      <sz val="11"/>
      <color theme="1"/>
      <name val="Arial Nova Light"/>
      <family val="2"/>
      <scheme val="minor"/>
    </font>
    <font>
      <i/>
      <sz val="12"/>
      <color theme="1"/>
      <name val="Arial Nova Cond"/>
      <family val="2"/>
      <scheme val="major"/>
    </font>
    <font>
      <i/>
      <sz val="11"/>
      <color theme="1"/>
      <name val="Arial Nova Light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2" borderId="4" xfId="0" applyFill="1" applyBorder="1"/>
    <xf numFmtId="0" fontId="4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5" xfId="0" applyFont="1" applyFill="1" applyBorder="1" applyAlignment="1">
      <alignment horizontal="left"/>
    </xf>
    <xf numFmtId="0" fontId="2" fillId="3" borderId="4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4" borderId="9" xfId="0" applyFont="1" applyFill="1" applyBorder="1"/>
    <xf numFmtId="0" fontId="0" fillId="4" borderId="10" xfId="0" applyFill="1" applyBorder="1"/>
    <xf numFmtId="0" fontId="0" fillId="4" borderId="10" xfId="0" applyFill="1" applyBorder="1" applyAlignment="1">
      <alignment wrapText="1"/>
    </xf>
    <xf numFmtId="0" fontId="7" fillId="2" borderId="0" xfId="0" applyFont="1" applyFill="1"/>
    <xf numFmtId="0" fontId="8" fillId="4" borderId="12" xfId="0" applyFont="1" applyFill="1" applyBorder="1"/>
    <xf numFmtId="0" fontId="8" fillId="4" borderId="13" xfId="0" applyFont="1" applyFill="1" applyBorder="1"/>
    <xf numFmtId="0" fontId="8" fillId="4" borderId="15" xfId="0" applyFont="1" applyFill="1" applyBorder="1"/>
    <xf numFmtId="0" fontId="8" fillId="4" borderId="16" xfId="0" applyFont="1" applyFill="1" applyBorder="1"/>
    <xf numFmtId="0" fontId="8" fillId="4" borderId="16" xfId="0" applyFont="1" applyFill="1" applyBorder="1" applyAlignment="1">
      <alignment horizontal="center" vertical="center"/>
    </xf>
    <xf numFmtId="0" fontId="0" fillId="2" borderId="0" xfId="0" applyFill="1" applyAlignment="1">
      <alignment vertical="top" wrapText="1"/>
    </xf>
    <xf numFmtId="9" fontId="0" fillId="0" borderId="0" xfId="0" applyNumberFormat="1"/>
    <xf numFmtId="9" fontId="0" fillId="2" borderId="0" xfId="1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164" fontId="0" fillId="2" borderId="0" xfId="1" applyNumberFormat="1" applyFont="1" applyFill="1" applyBorder="1" applyAlignment="1">
      <alignment horizontal="right" vertical="center"/>
    </xf>
    <xf numFmtId="0" fontId="0" fillId="6" borderId="4" xfId="0" applyFill="1" applyBorder="1"/>
    <xf numFmtId="0" fontId="7" fillId="6" borderId="0" xfId="0" applyFont="1" applyFill="1"/>
    <xf numFmtId="9" fontId="0" fillId="6" borderId="0" xfId="1" applyFont="1" applyFill="1" applyBorder="1" applyAlignment="1">
      <alignment horizontal="right" vertical="center"/>
    </xf>
    <xf numFmtId="0" fontId="0" fillId="6" borderId="0" xfId="0" applyFill="1" applyAlignment="1">
      <alignment horizontal="right" vertical="center"/>
    </xf>
    <xf numFmtId="164" fontId="0" fillId="6" borderId="5" xfId="1" applyNumberFormat="1" applyFont="1" applyFill="1" applyBorder="1" applyAlignment="1">
      <alignment vertical="center"/>
    </xf>
    <xf numFmtId="164" fontId="0" fillId="2" borderId="5" xfId="1" applyNumberFormat="1" applyFont="1" applyFill="1" applyBorder="1" applyAlignment="1">
      <alignment vertical="center"/>
    </xf>
    <xf numFmtId="0" fontId="8" fillId="4" borderId="13" xfId="0" applyFont="1" applyFill="1" applyBorder="1" applyAlignment="1">
      <alignment horizontal="right" vertical="center"/>
    </xf>
    <xf numFmtId="0" fontId="8" fillId="4" borderId="14" xfId="0" applyFont="1" applyFill="1" applyBorder="1" applyAlignment="1">
      <alignment horizontal="right" vertical="center"/>
    </xf>
    <xf numFmtId="0" fontId="8" fillId="4" borderId="16" xfId="0" applyFont="1" applyFill="1" applyBorder="1" applyAlignment="1">
      <alignment horizontal="right" vertical="center"/>
    </xf>
    <xf numFmtId="0" fontId="8" fillId="4" borderId="17" xfId="0" applyFont="1" applyFill="1" applyBorder="1" applyAlignment="1">
      <alignment horizontal="right" vertical="center"/>
    </xf>
    <xf numFmtId="0" fontId="0" fillId="6" borderId="0" xfId="0" applyFill="1" applyAlignment="1">
      <alignment vertical="top"/>
    </xf>
    <xf numFmtId="0" fontId="0" fillId="2" borderId="0" xfId="0" applyFill="1" applyAlignment="1">
      <alignment vertical="top"/>
    </xf>
    <xf numFmtId="0" fontId="8" fillId="4" borderId="13" xfId="0" applyFont="1" applyFill="1" applyBorder="1" applyAlignment="1">
      <alignment vertical="top"/>
    </xf>
    <xf numFmtId="0" fontId="0" fillId="6" borderId="0" xfId="0" applyFill="1" applyAlignment="1">
      <alignment vertical="top" wrapText="1"/>
    </xf>
    <xf numFmtId="9" fontId="0" fillId="4" borderId="10" xfId="0" applyNumberFormat="1" applyFill="1" applyBorder="1" applyAlignment="1">
      <alignment horizontal="right" vertical="center"/>
    </xf>
    <xf numFmtId="0" fontId="2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7" borderId="4" xfId="0" applyFont="1" applyFill="1" applyBorder="1"/>
    <xf numFmtId="0" fontId="12" fillId="7" borderId="0" xfId="0" applyFont="1" applyFill="1"/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9" fontId="0" fillId="7" borderId="0" xfId="0" applyNumberFormat="1" applyFill="1" applyAlignment="1">
      <alignment wrapText="1"/>
    </xf>
    <xf numFmtId="9" fontId="0" fillId="7" borderId="0" xfId="1" applyFont="1" applyFill="1" applyBorder="1"/>
    <xf numFmtId="0" fontId="0" fillId="7" borderId="0" xfId="0" applyFill="1"/>
    <xf numFmtId="2" fontId="0" fillId="6" borderId="0" xfId="1" applyNumberFormat="1" applyFont="1" applyFill="1" applyBorder="1" applyAlignment="1">
      <alignment horizontal="right" vertical="center"/>
    </xf>
    <xf numFmtId="2" fontId="0" fillId="2" borderId="0" xfId="1" applyNumberFormat="1" applyFont="1" applyFill="1" applyBorder="1" applyAlignment="1">
      <alignment horizontal="right" vertical="center"/>
    </xf>
    <xf numFmtId="165" fontId="0" fillId="2" borderId="0" xfId="1" applyNumberFormat="1" applyFont="1" applyFill="1" applyBorder="1" applyAlignment="1">
      <alignment horizontal="right" vertical="center"/>
    </xf>
    <xf numFmtId="165" fontId="0" fillId="6" borderId="0" xfId="1" applyNumberFormat="1" applyFont="1" applyFill="1" applyBorder="1" applyAlignment="1">
      <alignment horizontal="right" vertical="center"/>
    </xf>
    <xf numFmtId="165" fontId="0" fillId="7" borderId="0" xfId="0" applyNumberFormat="1" applyFill="1" applyAlignment="1">
      <alignment wrapText="1"/>
    </xf>
    <xf numFmtId="2" fontId="0" fillId="2" borderId="5" xfId="1" applyNumberFormat="1" applyFont="1" applyFill="1" applyBorder="1" applyAlignment="1">
      <alignment vertical="center"/>
    </xf>
    <xf numFmtId="2" fontId="11" fillId="7" borderId="5" xfId="1" applyNumberFormat="1" applyFont="1" applyFill="1" applyBorder="1"/>
    <xf numFmtId="165" fontId="0" fillId="6" borderId="5" xfId="1" applyNumberFormat="1" applyFont="1" applyFill="1" applyBorder="1" applyAlignment="1">
      <alignment vertical="center"/>
    </xf>
    <xf numFmtId="165" fontId="0" fillId="2" borderId="5" xfId="1" applyNumberFormat="1" applyFont="1" applyFill="1" applyBorder="1" applyAlignment="1">
      <alignment vertical="center"/>
    </xf>
    <xf numFmtId="165" fontId="11" fillId="7" borderId="5" xfId="1" applyNumberFormat="1" applyFont="1" applyFill="1" applyBorder="1"/>
    <xf numFmtId="0" fontId="13" fillId="2" borderId="0" xfId="0" applyFont="1" applyFill="1" applyAlignment="1">
      <alignment vertical="top" wrapText="1"/>
    </xf>
    <xf numFmtId="2" fontId="0" fillId="4" borderId="10" xfId="0" applyNumberFormat="1" applyFill="1" applyBorder="1" applyAlignment="1">
      <alignment wrapText="1"/>
    </xf>
    <xf numFmtId="2" fontId="6" fillId="4" borderId="11" xfId="1" applyNumberFormat="1" applyFont="1" applyFill="1" applyBorder="1"/>
    <xf numFmtId="0" fontId="10" fillId="5" borderId="15" xfId="0" applyFont="1" applyFill="1" applyBorder="1" applyAlignment="1">
      <alignment horizontal="left"/>
    </xf>
    <xf numFmtId="0" fontId="10" fillId="5" borderId="16" xfId="0" applyFont="1" applyFill="1" applyBorder="1" applyAlignment="1">
      <alignment horizontal="left"/>
    </xf>
    <xf numFmtId="0" fontId="10" fillId="5" borderId="17" xfId="0" applyFont="1" applyFill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Nova">
      <a:majorFont>
        <a:latin typeface="Arial Nova Cond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CEA-3548-409F-9B90-A441625557EA}">
  <sheetPr>
    <pageSetUpPr fitToPage="1"/>
  </sheetPr>
  <dimension ref="B1:H66"/>
  <sheetViews>
    <sheetView tabSelected="1" topLeftCell="A32" zoomScaleNormal="100" workbookViewId="0">
      <selection activeCell="D56" sqref="D56"/>
    </sheetView>
  </sheetViews>
  <sheetFormatPr baseColWidth="10" defaultColWidth="11" defaultRowHeight="14.25" x14ac:dyDescent="0.2"/>
  <cols>
    <col min="1" max="2" width="2.25" customWidth="1"/>
    <col min="3" max="3" width="2.5" customWidth="1"/>
    <col min="4" max="4" width="53" customWidth="1"/>
    <col min="5" max="5" width="35.875" customWidth="1"/>
    <col min="6" max="7" width="12.625" customWidth="1"/>
    <col min="8" max="8" width="12.375" customWidth="1"/>
  </cols>
  <sheetData>
    <row r="1" spans="2:8" ht="15" thickBot="1" x14ac:dyDescent="0.25"/>
    <row r="2" spans="2:8" ht="34.5" customHeight="1" x14ac:dyDescent="0.35">
      <c r="B2" s="3" t="s">
        <v>20</v>
      </c>
      <c r="C2" s="4"/>
      <c r="D2" s="4"/>
      <c r="E2" s="4"/>
      <c r="F2" s="4"/>
      <c r="G2" s="4"/>
      <c r="H2" s="5"/>
    </row>
    <row r="3" spans="2:8" ht="12.75" customHeight="1" x14ac:dyDescent="0.35">
      <c r="B3" s="6"/>
      <c r="C3" s="7"/>
      <c r="D3" s="7"/>
      <c r="E3" s="7"/>
      <c r="F3" s="7"/>
      <c r="G3" s="7"/>
      <c r="H3" s="8"/>
    </row>
    <row r="4" spans="2:8" ht="15.75" x14ac:dyDescent="0.25">
      <c r="B4" s="9"/>
      <c r="C4" s="10"/>
      <c r="D4" s="45" t="s">
        <v>14</v>
      </c>
      <c r="E4" s="10"/>
      <c r="F4" s="10"/>
      <c r="G4" s="10"/>
      <c r="H4" s="11"/>
    </row>
    <row r="5" spans="2:8" x14ac:dyDescent="0.2">
      <c r="B5" s="9"/>
      <c r="C5" s="10"/>
      <c r="D5" s="44">
        <v>1234567</v>
      </c>
      <c r="E5" s="10"/>
      <c r="F5" s="10"/>
      <c r="G5" s="10"/>
      <c r="H5" s="11"/>
    </row>
    <row r="6" spans="2:8" ht="15" thickBot="1" x14ac:dyDescent="0.25">
      <c r="B6" s="12"/>
      <c r="C6" s="13"/>
      <c r="D6" s="13"/>
      <c r="E6" s="13"/>
      <c r="F6" s="13"/>
      <c r="G6" s="13"/>
      <c r="H6" s="14"/>
    </row>
    <row r="7" spans="2:8" ht="16.5" x14ac:dyDescent="0.25">
      <c r="B7" s="21" t="s">
        <v>18</v>
      </c>
      <c r="C7" s="22"/>
      <c r="D7" s="22"/>
      <c r="E7" s="22" t="s">
        <v>1</v>
      </c>
      <c r="F7" s="37" t="s">
        <v>10</v>
      </c>
      <c r="G7" s="37" t="s">
        <v>16</v>
      </c>
      <c r="H7" s="38" t="s">
        <v>7</v>
      </c>
    </row>
    <row r="8" spans="2:8" x14ac:dyDescent="0.2">
      <c r="B8" s="29"/>
      <c r="C8" s="30" t="s">
        <v>21</v>
      </c>
      <c r="D8" s="39"/>
      <c r="E8" s="39"/>
      <c r="F8" s="53"/>
      <c r="G8" s="31"/>
      <c r="H8" s="60"/>
    </row>
    <row r="9" spans="2:8" x14ac:dyDescent="0.2">
      <c r="B9" s="2"/>
      <c r="C9" s="18"/>
      <c r="D9" s="24" t="s">
        <v>30</v>
      </c>
      <c r="E9" s="24"/>
      <c r="F9" s="55">
        <v>1</v>
      </c>
      <c r="G9" s="26" t="s">
        <v>8</v>
      </c>
      <c r="H9" s="61">
        <f>F9*VLOOKUP(G9,Cotes!$B$3:$C$5,2,FALSE)</f>
        <v>1</v>
      </c>
    </row>
    <row r="10" spans="2:8" x14ac:dyDescent="0.2">
      <c r="B10" s="2"/>
      <c r="C10" s="18"/>
      <c r="D10" s="24" t="s">
        <v>31</v>
      </c>
      <c r="E10" s="24"/>
      <c r="F10" s="55">
        <v>0.5</v>
      </c>
      <c r="G10" s="26" t="s">
        <v>8</v>
      </c>
      <c r="H10" s="61">
        <f>F10*VLOOKUP(G10,Cotes!$B$3:$C$5,2,FALSE)</f>
        <v>0.5</v>
      </c>
    </row>
    <row r="11" spans="2:8" x14ac:dyDescent="0.2">
      <c r="B11" s="2"/>
      <c r="C11" s="18"/>
      <c r="D11" s="40"/>
      <c r="E11" s="40"/>
      <c r="F11" s="55"/>
      <c r="G11" s="26"/>
      <c r="H11" s="61"/>
    </row>
    <row r="12" spans="2:8" x14ac:dyDescent="0.2">
      <c r="B12" s="29"/>
      <c r="C12" s="30" t="s">
        <v>22</v>
      </c>
      <c r="D12" s="39"/>
      <c r="E12" s="39"/>
      <c r="F12" s="56"/>
      <c r="G12" s="31"/>
      <c r="H12" s="60"/>
    </row>
    <row r="13" spans="2:8" x14ac:dyDescent="0.2">
      <c r="B13" s="2"/>
      <c r="C13" s="18"/>
      <c r="D13" s="24" t="s">
        <v>32</v>
      </c>
      <c r="E13" s="24"/>
      <c r="F13" s="55">
        <v>1</v>
      </c>
      <c r="G13" s="26" t="s">
        <v>8</v>
      </c>
      <c r="H13" s="61">
        <f>F13*VLOOKUP(G13,Cotes!$B$3:$C$5,2,FALSE)</f>
        <v>1</v>
      </c>
    </row>
    <row r="14" spans="2:8" x14ac:dyDescent="0.2">
      <c r="B14" s="2"/>
      <c r="C14" s="18"/>
      <c r="D14" s="24" t="s">
        <v>33</v>
      </c>
      <c r="E14" s="24"/>
      <c r="F14" s="55">
        <v>1.5</v>
      </c>
      <c r="G14" s="26" t="s">
        <v>8</v>
      </c>
      <c r="H14" s="61">
        <f>F14*VLOOKUP(G14,Cotes!$B$3:$C$5,2,FALSE)</f>
        <v>1.5</v>
      </c>
    </row>
    <row r="15" spans="2:8" x14ac:dyDescent="0.2">
      <c r="B15" s="2"/>
      <c r="C15" s="18"/>
      <c r="D15" s="24"/>
      <c r="E15" s="24"/>
      <c r="F15" s="55"/>
      <c r="G15" s="26"/>
      <c r="H15" s="61"/>
    </row>
    <row r="16" spans="2:8" x14ac:dyDescent="0.2">
      <c r="B16" s="29"/>
      <c r="C16" s="30" t="s">
        <v>23</v>
      </c>
      <c r="D16" s="39"/>
      <c r="E16" s="39"/>
      <c r="F16" s="55">
        <v>1</v>
      </c>
      <c r="G16" s="31"/>
      <c r="H16" s="60"/>
    </row>
    <row r="17" spans="2:8" x14ac:dyDescent="0.2">
      <c r="B17" s="2"/>
      <c r="C17" s="18"/>
      <c r="D17" s="24" t="s">
        <v>34</v>
      </c>
      <c r="E17" s="24"/>
      <c r="G17" s="26" t="s">
        <v>8</v>
      </c>
      <c r="H17" s="61">
        <f>F16*VLOOKUP(G17,Cotes!$B$3:$C$5,2,FALSE)</f>
        <v>1</v>
      </c>
    </row>
    <row r="18" spans="2:8" x14ac:dyDescent="0.2">
      <c r="B18" s="2"/>
      <c r="C18" s="18"/>
      <c r="D18" s="24" t="s">
        <v>35</v>
      </c>
      <c r="E18" s="24"/>
      <c r="F18" s="55">
        <v>1</v>
      </c>
      <c r="G18" s="26" t="s">
        <v>8</v>
      </c>
      <c r="H18" s="61">
        <f>F18*VLOOKUP(G18,Cotes!$B$3:$C$5,2,FALSE)</f>
        <v>1</v>
      </c>
    </row>
    <row r="19" spans="2:8" x14ac:dyDescent="0.2">
      <c r="B19" s="2"/>
      <c r="C19" s="18"/>
      <c r="D19" s="24" t="s">
        <v>36</v>
      </c>
      <c r="E19" s="24"/>
      <c r="F19" s="55">
        <v>1</v>
      </c>
      <c r="G19" s="26" t="s">
        <v>8</v>
      </c>
      <c r="H19" s="61">
        <f>F19*VLOOKUP(G19,Cotes!$B$3:$C$5,2,FALSE)</f>
        <v>1</v>
      </c>
    </row>
    <row r="20" spans="2:8" x14ac:dyDescent="0.2">
      <c r="B20" s="2"/>
      <c r="C20" s="18"/>
      <c r="D20" s="24"/>
      <c r="E20" s="24"/>
      <c r="F20" s="55"/>
      <c r="G20" s="26"/>
      <c r="H20" s="61"/>
    </row>
    <row r="21" spans="2:8" x14ac:dyDescent="0.2">
      <c r="B21" s="29"/>
      <c r="C21" s="30" t="s">
        <v>24</v>
      </c>
      <c r="D21" s="39"/>
      <c r="E21" s="39"/>
      <c r="F21" s="56"/>
      <c r="G21" s="31"/>
      <c r="H21" s="60"/>
    </row>
    <row r="22" spans="2:8" x14ac:dyDescent="0.2">
      <c r="B22" s="2"/>
      <c r="C22" s="18"/>
      <c r="D22" s="24" t="s">
        <v>37</v>
      </c>
      <c r="E22" s="24"/>
      <c r="F22" s="55">
        <v>2</v>
      </c>
      <c r="G22" s="26" t="s">
        <v>8</v>
      </c>
      <c r="H22" s="61">
        <f>F22*VLOOKUP(G22,Cotes!$B$3:$C$5,2,FALSE)</f>
        <v>2</v>
      </c>
    </row>
    <row r="23" spans="2:8" x14ac:dyDescent="0.2">
      <c r="B23" s="2"/>
      <c r="C23" s="18"/>
      <c r="D23" s="24" t="s">
        <v>38</v>
      </c>
      <c r="E23" s="24"/>
      <c r="F23" s="55">
        <v>0.5</v>
      </c>
      <c r="G23" s="26" t="s">
        <v>8</v>
      </c>
      <c r="H23" s="61">
        <f>F23*VLOOKUP(G23,Cotes!$B$3:$C$5,2,FALSE)</f>
        <v>0.5</v>
      </c>
    </row>
    <row r="24" spans="2:8" x14ac:dyDescent="0.2">
      <c r="B24" s="2"/>
      <c r="C24" s="18"/>
      <c r="D24" s="24" t="s">
        <v>39</v>
      </c>
      <c r="E24" s="24"/>
      <c r="F24" s="55">
        <v>1</v>
      </c>
      <c r="G24" s="26" t="s">
        <v>8</v>
      </c>
      <c r="H24" s="61">
        <f>F24*VLOOKUP(G24,Cotes!$B$3:$C$5,2,FALSE)</f>
        <v>1</v>
      </c>
    </row>
    <row r="25" spans="2:8" x14ac:dyDescent="0.2">
      <c r="B25" s="2"/>
      <c r="C25" s="18"/>
      <c r="D25" s="24"/>
      <c r="E25" s="24"/>
      <c r="F25" s="55"/>
      <c r="G25" s="26"/>
      <c r="H25" s="61"/>
    </row>
    <row r="26" spans="2:8" x14ac:dyDescent="0.2">
      <c r="B26" s="29"/>
      <c r="C26" s="30" t="s">
        <v>25</v>
      </c>
      <c r="D26" s="39"/>
      <c r="E26" s="39"/>
      <c r="F26" s="56"/>
      <c r="G26" s="31"/>
      <c r="H26" s="60"/>
    </row>
    <row r="27" spans="2:8" x14ac:dyDescent="0.2">
      <c r="B27" s="2"/>
      <c r="C27" s="18"/>
      <c r="D27" s="24" t="s">
        <v>32</v>
      </c>
      <c r="E27" s="24"/>
      <c r="F27" s="55">
        <v>0.5</v>
      </c>
      <c r="G27" s="26" t="s">
        <v>8</v>
      </c>
      <c r="H27" s="61">
        <f>F27*VLOOKUP(G27,Cotes!$B$3:$C$5,2,FALSE)</f>
        <v>0.5</v>
      </c>
    </row>
    <row r="28" spans="2:8" x14ac:dyDescent="0.2">
      <c r="B28" s="2"/>
      <c r="C28" s="18"/>
      <c r="D28" s="24" t="s">
        <v>33</v>
      </c>
      <c r="E28" s="24"/>
      <c r="F28" s="55">
        <v>0.5</v>
      </c>
      <c r="G28" s="26" t="s">
        <v>8</v>
      </c>
      <c r="H28" s="61">
        <f>F28*VLOOKUP(G28,Cotes!$B$3:$C$5,2,FALSE)</f>
        <v>0.5</v>
      </c>
    </row>
    <row r="29" spans="2:8" x14ac:dyDescent="0.2">
      <c r="B29" s="2"/>
      <c r="C29" s="18"/>
      <c r="D29" s="24"/>
      <c r="E29" s="24"/>
      <c r="F29" s="55"/>
      <c r="G29" s="26"/>
      <c r="H29" s="61"/>
    </row>
    <row r="30" spans="2:8" x14ac:dyDescent="0.2">
      <c r="B30" s="29"/>
      <c r="C30" s="30" t="s">
        <v>26</v>
      </c>
      <c r="D30" s="39"/>
      <c r="E30" s="39"/>
      <c r="F30" s="56"/>
      <c r="G30" s="31"/>
      <c r="H30" s="60"/>
    </row>
    <row r="31" spans="2:8" x14ac:dyDescent="0.2">
      <c r="B31" s="2"/>
      <c r="C31" s="18"/>
      <c r="D31" s="24" t="s">
        <v>40</v>
      </c>
      <c r="E31" s="24"/>
      <c r="F31" s="55">
        <v>0.5</v>
      </c>
      <c r="G31" s="26" t="s">
        <v>8</v>
      </c>
      <c r="H31" s="61">
        <f>F31*VLOOKUP(G31,Cotes!$B$3:$C$5,2,FALSE)</f>
        <v>0.5</v>
      </c>
    </row>
    <row r="32" spans="2:8" x14ac:dyDescent="0.2">
      <c r="B32" s="2"/>
      <c r="C32" s="18"/>
      <c r="D32" s="24" t="s">
        <v>41</v>
      </c>
      <c r="E32" s="24"/>
      <c r="F32" s="55">
        <v>0.5</v>
      </c>
      <c r="G32" s="26" t="s">
        <v>8</v>
      </c>
      <c r="H32" s="61">
        <f>F32*VLOOKUP(G32,Cotes!$B$3:$C$5,2,FALSE)</f>
        <v>0.5</v>
      </c>
    </row>
    <row r="33" spans="2:8" x14ac:dyDescent="0.2">
      <c r="B33" s="2"/>
      <c r="C33" s="18"/>
      <c r="D33" s="24" t="s">
        <v>42</v>
      </c>
      <c r="E33" s="24"/>
      <c r="F33" s="55">
        <v>1</v>
      </c>
      <c r="G33" s="26" t="s">
        <v>8</v>
      </c>
      <c r="H33" s="61">
        <f>F33*VLOOKUP(G33,Cotes!$B$3:$C$5,2,FALSE)</f>
        <v>1</v>
      </c>
    </row>
    <row r="34" spans="2:8" x14ac:dyDescent="0.2">
      <c r="B34" s="2"/>
      <c r="C34" s="18"/>
      <c r="D34" s="24" t="s">
        <v>43</v>
      </c>
      <c r="E34" s="24"/>
      <c r="F34" s="55">
        <v>1.5</v>
      </c>
      <c r="G34" s="26" t="s">
        <v>8</v>
      </c>
      <c r="H34" s="61">
        <f>F34*VLOOKUP(G34,Cotes!$B$3:$C$5,2,FALSE)</f>
        <v>1.5</v>
      </c>
    </row>
    <row r="35" spans="2:8" x14ac:dyDescent="0.2">
      <c r="B35" s="2"/>
      <c r="C35" s="18"/>
      <c r="D35" s="24"/>
      <c r="E35" s="24"/>
      <c r="F35" s="55"/>
      <c r="G35" s="26"/>
      <c r="H35" s="61"/>
    </row>
    <row r="36" spans="2:8" x14ac:dyDescent="0.2">
      <c r="B36" s="29"/>
      <c r="C36" s="30" t="s">
        <v>27</v>
      </c>
      <c r="D36" s="39"/>
      <c r="E36" s="39"/>
      <c r="F36" s="56"/>
      <c r="G36" s="31"/>
      <c r="H36" s="60"/>
    </row>
    <row r="37" spans="2:8" x14ac:dyDescent="0.2">
      <c r="B37" s="2"/>
      <c r="C37" s="18"/>
      <c r="D37" s="24" t="s">
        <v>44</v>
      </c>
      <c r="E37" s="24"/>
      <c r="F37" s="55">
        <v>1</v>
      </c>
      <c r="G37" s="26" t="s">
        <v>8</v>
      </c>
      <c r="H37" s="61">
        <f>F37*VLOOKUP(G37,Cotes!$B$3:$C$5,2,FALSE)</f>
        <v>1</v>
      </c>
    </row>
    <row r="38" spans="2:8" x14ac:dyDescent="0.2">
      <c r="B38" s="2"/>
      <c r="C38" s="18"/>
      <c r="D38" s="24" t="s">
        <v>45</v>
      </c>
      <c r="E38" s="24"/>
      <c r="F38" s="55">
        <v>1</v>
      </c>
      <c r="G38" s="26" t="s">
        <v>8</v>
      </c>
      <c r="H38" s="61">
        <f>F38*VLOOKUP(G38,Cotes!$B$3:$C$5,2,FALSE)</f>
        <v>1</v>
      </c>
    </row>
    <row r="39" spans="2:8" x14ac:dyDescent="0.2">
      <c r="B39" s="2"/>
      <c r="C39" s="18"/>
      <c r="D39" s="24" t="s">
        <v>46</v>
      </c>
      <c r="E39" s="24"/>
      <c r="F39" s="55">
        <v>0.5</v>
      </c>
      <c r="G39" s="26" t="s">
        <v>8</v>
      </c>
      <c r="H39" s="61">
        <f>F39*VLOOKUP(G39,Cotes!$B$3:$C$5,2,FALSE)</f>
        <v>0.5</v>
      </c>
    </row>
    <row r="40" spans="2:8" x14ac:dyDescent="0.2">
      <c r="B40" s="2"/>
      <c r="C40" s="18"/>
      <c r="D40" s="24" t="s">
        <v>47</v>
      </c>
      <c r="E40" s="24"/>
      <c r="F40" s="55">
        <v>1</v>
      </c>
      <c r="G40" s="26" t="s">
        <v>8</v>
      </c>
      <c r="H40" s="61">
        <f>F40*VLOOKUP(G40,Cotes!$B$3:$C$5,2,FALSE)</f>
        <v>1</v>
      </c>
    </row>
    <row r="41" spans="2:8" x14ac:dyDescent="0.2">
      <c r="B41" s="2"/>
      <c r="C41" s="18"/>
      <c r="D41" s="24" t="s">
        <v>48</v>
      </c>
      <c r="E41" s="24"/>
      <c r="F41" s="55">
        <v>1.5</v>
      </c>
      <c r="G41" s="26" t="s">
        <v>8</v>
      </c>
      <c r="H41" s="61">
        <f>F41*VLOOKUP(G41,Cotes!$B$3:$C$5,2,FALSE)</f>
        <v>1.5</v>
      </c>
    </row>
    <row r="42" spans="2:8" x14ac:dyDescent="0.2">
      <c r="B42" s="2"/>
      <c r="C42" s="18"/>
      <c r="D42" s="24" t="s">
        <v>49</v>
      </c>
      <c r="E42" s="24"/>
      <c r="F42" s="55">
        <v>2</v>
      </c>
      <c r="G42" s="26" t="s">
        <v>8</v>
      </c>
      <c r="H42" s="61">
        <f>F42*VLOOKUP(G42,Cotes!$B$3:$C$5,2,FALSE)</f>
        <v>2</v>
      </c>
    </row>
    <row r="43" spans="2:8" x14ac:dyDescent="0.2">
      <c r="B43" s="2"/>
      <c r="C43" s="18"/>
      <c r="D43" s="40"/>
      <c r="E43" s="24"/>
      <c r="F43" s="55"/>
      <c r="G43" s="26"/>
      <c r="H43" s="61"/>
    </row>
    <row r="44" spans="2:8" x14ac:dyDescent="0.2">
      <c r="B44" s="29"/>
      <c r="C44" s="30" t="s">
        <v>28</v>
      </c>
      <c r="D44" s="39"/>
      <c r="E44" s="39"/>
      <c r="F44" s="56"/>
      <c r="G44" s="31"/>
      <c r="H44" s="60"/>
    </row>
    <row r="45" spans="2:8" x14ac:dyDescent="0.2">
      <c r="B45" s="2"/>
      <c r="C45" s="18"/>
      <c r="D45" s="24" t="s">
        <v>50</v>
      </c>
      <c r="E45" s="24"/>
      <c r="F45" s="55">
        <v>1</v>
      </c>
      <c r="G45" s="26" t="s">
        <v>8</v>
      </c>
      <c r="H45" s="61">
        <f>F45*VLOOKUP(G45,Cotes!$B$3:$C$5,2,FALSE)</f>
        <v>1</v>
      </c>
    </row>
    <row r="46" spans="2:8" x14ac:dyDescent="0.2">
      <c r="B46" s="2"/>
      <c r="C46" s="18"/>
      <c r="D46" s="24" t="s">
        <v>51</v>
      </c>
      <c r="E46" s="24"/>
      <c r="F46" s="55">
        <v>2</v>
      </c>
      <c r="G46" s="26" t="s">
        <v>8</v>
      </c>
      <c r="H46" s="61">
        <f>F46*VLOOKUP(G46,Cotes!$B$3:$C$5,2,FALSE)</f>
        <v>2</v>
      </c>
    </row>
    <row r="47" spans="2:8" x14ac:dyDescent="0.2">
      <c r="B47" s="2"/>
      <c r="C47" s="18"/>
      <c r="D47" s="24" t="s">
        <v>52</v>
      </c>
      <c r="E47" s="24"/>
      <c r="F47" s="55">
        <v>2</v>
      </c>
      <c r="G47" s="26" t="s">
        <v>8</v>
      </c>
      <c r="H47" s="61">
        <f>F47*VLOOKUP(G47,Cotes!$B$3:$C$5,2,FALSE)</f>
        <v>2</v>
      </c>
    </row>
    <row r="48" spans="2:8" x14ac:dyDescent="0.2">
      <c r="B48" s="2"/>
      <c r="C48" s="18"/>
      <c r="D48" s="40"/>
      <c r="E48" s="24"/>
      <c r="F48" s="55"/>
      <c r="G48" s="26"/>
      <c r="H48" s="61"/>
    </row>
    <row r="49" spans="2:8" x14ac:dyDescent="0.2">
      <c r="B49" s="29"/>
      <c r="C49" s="30" t="s">
        <v>29</v>
      </c>
      <c r="D49" s="39"/>
      <c r="E49" s="39"/>
      <c r="F49" s="56"/>
      <c r="G49" s="31"/>
      <c r="H49" s="60"/>
    </row>
    <row r="50" spans="2:8" x14ac:dyDescent="0.2">
      <c r="B50" s="2"/>
      <c r="C50" s="18"/>
      <c r="D50" s="24" t="s">
        <v>50</v>
      </c>
      <c r="E50" s="24"/>
      <c r="F50" s="55">
        <v>1</v>
      </c>
      <c r="G50" s="26" t="s">
        <v>8</v>
      </c>
      <c r="H50" s="61">
        <f>F50*VLOOKUP(G50,Cotes!$B$3:$C$5,2,FALSE)</f>
        <v>1</v>
      </c>
    </row>
    <row r="51" spans="2:8" x14ac:dyDescent="0.2">
      <c r="B51" s="2"/>
      <c r="C51" s="18"/>
      <c r="D51" s="24" t="s">
        <v>53</v>
      </c>
      <c r="E51" s="24"/>
      <c r="F51" s="55">
        <v>2</v>
      </c>
      <c r="G51" s="26" t="s">
        <v>8</v>
      </c>
      <c r="H51" s="61">
        <f>F51*VLOOKUP(G51,Cotes!$B$3:$C$5,2,FALSE)</f>
        <v>2</v>
      </c>
    </row>
    <row r="52" spans="2:8" x14ac:dyDescent="0.2">
      <c r="B52" s="2"/>
      <c r="C52" s="18"/>
      <c r="D52" s="40"/>
      <c r="E52" s="24"/>
      <c r="F52" s="55"/>
      <c r="G52" s="26"/>
      <c r="H52" s="61"/>
    </row>
    <row r="53" spans="2:8" ht="15" customHeight="1" x14ac:dyDescent="0.25">
      <c r="B53" s="46"/>
      <c r="C53" s="47" t="s">
        <v>11</v>
      </c>
      <c r="D53" s="48"/>
      <c r="E53" s="49"/>
      <c r="F53" s="57">
        <f>SUM(F7:F52)</f>
        <v>30</v>
      </c>
      <c r="G53" s="51"/>
      <c r="H53" s="62">
        <f>SUM(H7:H52)</f>
        <v>30</v>
      </c>
    </row>
    <row r="54" spans="2:8" ht="16.5" x14ac:dyDescent="0.25">
      <c r="B54" s="19" t="s">
        <v>15</v>
      </c>
      <c r="C54" s="20"/>
      <c r="D54" s="41"/>
      <c r="E54" s="41" t="s">
        <v>1</v>
      </c>
      <c r="F54" s="35" t="s">
        <v>0</v>
      </c>
      <c r="G54" s="35" t="s">
        <v>12</v>
      </c>
      <c r="H54" s="36" t="s">
        <v>7</v>
      </c>
    </row>
    <row r="55" spans="2:8" x14ac:dyDescent="0.2">
      <c r="B55" s="29"/>
      <c r="C55" s="30" t="s">
        <v>4</v>
      </c>
      <c r="D55" s="39"/>
      <c r="E55" s="42"/>
      <c r="F55" s="31"/>
      <c r="G55" s="32"/>
      <c r="H55" s="33"/>
    </row>
    <row r="56" spans="2:8" x14ac:dyDescent="0.2">
      <c r="B56" s="2"/>
      <c r="C56" s="18"/>
      <c r="D56" s="40" t="s">
        <v>13</v>
      </c>
      <c r="E56" s="24"/>
      <c r="F56" s="54">
        <f>F53*10%</f>
        <v>3</v>
      </c>
      <c r="G56" s="27" t="s">
        <v>9</v>
      </c>
      <c r="H56" s="58">
        <f>F56*VLOOKUP(G56,Cotes!$B$8:$C$9,2,FALSE)</f>
        <v>0</v>
      </c>
    </row>
    <row r="57" spans="2:8" x14ac:dyDescent="0.2">
      <c r="B57" s="2"/>
      <c r="C57" s="18"/>
      <c r="D57" s="40" t="s">
        <v>19</v>
      </c>
      <c r="E57" s="63"/>
      <c r="F57" s="54">
        <f>H53*15%</f>
        <v>4.5</v>
      </c>
      <c r="G57" s="27" t="s">
        <v>9</v>
      </c>
      <c r="H57" s="58">
        <f>F57*VLOOKUP(G57,Cotes!$B$8:$C$9,2,FALSE)</f>
        <v>0</v>
      </c>
    </row>
    <row r="58" spans="2:8" x14ac:dyDescent="0.2">
      <c r="B58" s="2"/>
      <c r="C58" s="18"/>
      <c r="D58" s="40"/>
      <c r="E58" s="24"/>
      <c r="F58" s="26"/>
      <c r="G58" s="27"/>
      <c r="H58" s="34"/>
    </row>
    <row r="59" spans="2:8" x14ac:dyDescent="0.2">
      <c r="B59" s="29"/>
      <c r="C59" s="30" t="s">
        <v>5</v>
      </c>
      <c r="D59" s="39"/>
      <c r="E59" s="42"/>
      <c r="F59" s="31"/>
      <c r="G59" s="32"/>
      <c r="H59" s="33"/>
    </row>
    <row r="60" spans="2:8" x14ac:dyDescent="0.2">
      <c r="B60" s="2"/>
      <c r="C60" s="18"/>
      <c r="D60" s="40" t="s">
        <v>6</v>
      </c>
      <c r="E60" s="24"/>
      <c r="F60" s="28">
        <v>5.0000000000000001E-3</v>
      </c>
      <c r="G60" s="27">
        <v>0</v>
      </c>
      <c r="H60" s="58">
        <f t="shared" ref="H60" si="0">F60*G60</f>
        <v>0</v>
      </c>
    </row>
    <row r="61" spans="2:8" x14ac:dyDescent="0.2">
      <c r="B61" s="2"/>
      <c r="C61" s="18"/>
      <c r="D61" s="40"/>
      <c r="E61" s="24"/>
      <c r="F61" s="26"/>
      <c r="G61" s="27"/>
      <c r="H61" s="34"/>
    </row>
    <row r="62" spans="2:8" ht="15" customHeight="1" thickBot="1" x14ac:dyDescent="0.3">
      <c r="B62" s="46"/>
      <c r="C62" s="47" t="s">
        <v>11</v>
      </c>
      <c r="D62" s="48"/>
      <c r="E62" s="49"/>
      <c r="F62" s="50"/>
      <c r="G62" s="52"/>
      <c r="H62" s="59">
        <f>SUM(H55:H61)</f>
        <v>0</v>
      </c>
    </row>
    <row r="63" spans="2:8" ht="23.25" thickBot="1" x14ac:dyDescent="0.35">
      <c r="B63" s="15" t="s">
        <v>2</v>
      </c>
      <c r="C63" s="16"/>
      <c r="D63" s="16"/>
      <c r="E63" s="17"/>
      <c r="F63" s="64">
        <f>F53</f>
        <v>30</v>
      </c>
      <c r="G63" s="43"/>
      <c r="H63" s="65">
        <f>MAX(0%,H53-H62)</f>
        <v>30</v>
      </c>
    </row>
    <row r="64" spans="2:8" ht="15" thickBot="1" x14ac:dyDescent="0.25">
      <c r="D64" s="1"/>
      <c r="E64" s="1"/>
      <c r="F64" s="1"/>
    </row>
    <row r="65" spans="2:8" ht="15.75" x14ac:dyDescent="0.25">
      <c r="B65" s="66" t="s">
        <v>3</v>
      </c>
      <c r="C65" s="67"/>
      <c r="D65" s="67"/>
      <c r="E65" s="67"/>
      <c r="F65" s="67"/>
      <c r="G65" s="67"/>
      <c r="H65" s="68"/>
    </row>
    <row r="66" spans="2:8" ht="99.95" customHeight="1" thickBot="1" x14ac:dyDescent="0.25">
      <c r="B66" s="69"/>
      <c r="C66" s="70"/>
      <c r="D66" s="70"/>
      <c r="E66" s="70"/>
      <c r="F66" s="70"/>
      <c r="G66" s="70"/>
      <c r="H66" s="71"/>
    </row>
  </sheetData>
  <mergeCells count="2">
    <mergeCell ref="B65:H65"/>
    <mergeCell ref="B66:H66"/>
  </mergeCells>
  <pageMargins left="0.7" right="0.7" top="0.75" bottom="0.75" header="0.3" footer="0.3"/>
  <pageSetup scale="57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A679C1-9B7D-4448-B0E4-7DE1D82863A0}">
          <x14:formula1>
            <xm:f>Cotes!$B$8:$B$9</xm:f>
          </x14:formula1>
          <xm:sqref>G56:G57</xm:sqref>
        </x14:dataValidation>
        <x14:dataValidation type="list" allowBlank="1" showInputMessage="1" showErrorMessage="1" xr:uid="{6776B922-BEBC-4F93-BE6C-7F84FEA8745F}">
          <x14:formula1>
            <xm:f>Cotes!$B$3:$B$5</xm:f>
          </x14:formula1>
          <xm:sqref>G8:G52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0341-A4FC-467C-BD3C-56C7BAB512C4}">
  <dimension ref="B1:C12"/>
  <sheetViews>
    <sheetView zoomScale="115" zoomScaleNormal="115" workbookViewId="0">
      <selection activeCell="G14" sqref="G14"/>
    </sheetView>
  </sheetViews>
  <sheetFormatPr baseColWidth="10" defaultColWidth="11" defaultRowHeight="14.25" x14ac:dyDescent="0.2"/>
  <cols>
    <col min="1" max="1" width="2.75" customWidth="1"/>
    <col min="2" max="2" width="12.25" bestFit="1" customWidth="1"/>
  </cols>
  <sheetData>
    <row r="1" spans="2:3" ht="15" thickBot="1" x14ac:dyDescent="0.25"/>
    <row r="2" spans="2:3" ht="16.5" x14ac:dyDescent="0.2">
      <c r="B2" s="23" t="s">
        <v>12</v>
      </c>
      <c r="C2" s="23" t="s">
        <v>10</v>
      </c>
    </row>
    <row r="3" spans="2:3" x14ac:dyDescent="0.2">
      <c r="B3" t="s">
        <v>8</v>
      </c>
      <c r="C3" s="25">
        <v>1</v>
      </c>
    </row>
    <row r="4" spans="2:3" x14ac:dyDescent="0.2">
      <c r="B4" t="s">
        <v>17</v>
      </c>
      <c r="C4" s="25">
        <v>0.75</v>
      </c>
    </row>
    <row r="5" spans="2:3" x14ac:dyDescent="0.2">
      <c r="B5" t="s">
        <v>9</v>
      </c>
      <c r="C5" s="25">
        <v>0.5</v>
      </c>
    </row>
    <row r="6" spans="2:3" ht="15" thickBot="1" x14ac:dyDescent="0.25">
      <c r="C6" s="25"/>
    </row>
    <row r="7" spans="2:3" ht="16.5" x14ac:dyDescent="0.2">
      <c r="B7" s="23" t="s">
        <v>12</v>
      </c>
      <c r="C7" s="23" t="s">
        <v>10</v>
      </c>
    </row>
    <row r="8" spans="2:3" x14ac:dyDescent="0.2">
      <c r="B8" t="s">
        <v>8</v>
      </c>
      <c r="C8" s="25">
        <v>1</v>
      </c>
    </row>
    <row r="9" spans="2:3" x14ac:dyDescent="0.2">
      <c r="B9" t="s">
        <v>9</v>
      </c>
      <c r="C9" s="25">
        <v>0</v>
      </c>
    </row>
    <row r="10" spans="2:3" x14ac:dyDescent="0.2">
      <c r="C10" s="25"/>
    </row>
    <row r="11" spans="2:3" x14ac:dyDescent="0.2">
      <c r="C11" s="25"/>
    </row>
    <row r="12" spans="2:3" x14ac:dyDescent="0.2">
      <c r="C1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Évaluation</vt:lpstr>
      <vt:lpstr>Cotes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Benjamin Lemelin</cp:lastModifiedBy>
  <cp:lastPrinted>2022-09-05T22:06:28Z</cp:lastPrinted>
  <dcterms:created xsi:type="dcterms:W3CDTF">2021-01-14T16:01:55Z</dcterms:created>
  <dcterms:modified xsi:type="dcterms:W3CDTF">2023-11-28T13:17:48Z</dcterms:modified>
</cp:coreProperties>
</file>