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Summed" sheetId="2" r:id="rId4"/>
    <sheet state="visible" name="Sources" sheetId="3" r:id="rId5"/>
  </sheets>
  <definedNames/>
  <calcPr/>
</workbook>
</file>

<file path=xl/sharedStrings.xml><?xml version="1.0" encoding="utf-8"?>
<sst xmlns="http://schemas.openxmlformats.org/spreadsheetml/2006/main" count="2532" uniqueCount="302">
  <si>
    <t>State</t>
  </si>
  <si>
    <t>Main Source</t>
  </si>
  <si>
    <t>County</t>
  </si>
  <si>
    <t>Stock Number</t>
  </si>
  <si>
    <t>https://github.com/TheUpshot/Military-Surplus-Gear</t>
  </si>
  <si>
    <t>Item Name</t>
  </si>
  <si>
    <t>Quantity</t>
  </si>
  <si>
    <t>Unit of Issue</t>
  </si>
  <si>
    <t>Price</t>
  </si>
  <si>
    <t>Date</t>
  </si>
  <si>
    <t>Spent</t>
  </si>
  <si>
    <t>Price Stats</t>
  </si>
  <si>
    <t>Totals --</t>
  </si>
  <si>
    <t>http://github.com/A-Fitz</t>
  </si>
  <si>
    <t>Stock Numbers:</t>
  </si>
  <si>
    <t>afit3218@csd99.org</t>
  </si>
  <si>
    <t>http://www.nsn-now.com/Indexing/ViewDetail.aspx?QString=1095009132602</t>
  </si>
  <si>
    <t>Alabama</t>
  </si>
  <si>
    <t>http://afitz.me</t>
  </si>
  <si>
    <t>http://www.nsn-now.com/Indexing/ViewDetail.aspx?QString=1095014827524</t>
  </si>
  <si>
    <t>http://www.nsn-now.com/Indexing/ViewDetail.aspx?QString=1095007162787</t>
  </si>
  <si>
    <t>http://www.nsn-now.com/Indexing/ViewDetail.aspx?QString=1095012271739</t>
  </si>
  <si>
    <t>http://www.nsn-now.com/Indexing/ViewDetail.aspx?QString=1095000179701</t>
  </si>
  <si>
    <t>http://www.nsn-now.com/Indexing/ViewDetail.aspx?QString=1095000739238</t>
  </si>
  <si>
    <t xml:space="preserve">mean = </t>
  </si>
  <si>
    <t>http://www.nsn-now.com/Indexing/ViewDetail.aspx?QString=1095015063424</t>
  </si>
  <si>
    <t>http://www.nsn-now.com/Indexing/ViewDetail.aspx?QString=1095015216087</t>
  </si>
  <si>
    <t xml:space="preserve">Q1 = </t>
  </si>
  <si>
    <t>http://www.nsn-now.com/Indexing/ViewDetail.aspx?QString=1095014827525</t>
  </si>
  <si>
    <t>http://www.nsn-now.com/Indexing/ViewDetail.aspx?QString=1095005080339</t>
  </si>
  <si>
    <t>http://www.nsn-now.com/Indexing/ViewDetail.aspx?QString=1095003172460</t>
  </si>
  <si>
    <t xml:space="preserve">Mild Outlier = </t>
  </si>
  <si>
    <t xml:space="preserve">Max = </t>
  </si>
  <si>
    <t>AL</t>
  </si>
  <si>
    <t xml:space="preserve">JEFFERSON                </t>
  </si>
  <si>
    <t>1095-00-913-2602</t>
  </si>
  <si>
    <t>BAYONET</t>
  </si>
  <si>
    <t>Each</t>
  </si>
  <si>
    <t xml:space="preserve">median = </t>
  </si>
  <si>
    <t xml:space="preserve">Q3 = </t>
  </si>
  <si>
    <t xml:space="preserve">Extreme Outlier = </t>
  </si>
  <si>
    <t xml:space="preserve">Min = </t>
  </si>
  <si>
    <t xml:space="preserve">PICKENS                  </t>
  </si>
  <si>
    <t xml:space="preserve">standard devation = </t>
  </si>
  <si>
    <t>IQR =</t>
  </si>
  <si>
    <t xml:space="preserve">CHEROKEE                 </t>
  </si>
  <si>
    <t>1095-01-227-1739</t>
  </si>
  <si>
    <t>BAYONET AND SCABBAR</t>
  </si>
  <si>
    <t>EA</t>
  </si>
  <si>
    <t>Quantity Stats</t>
  </si>
  <si>
    <t xml:space="preserve">TALLADEGA                </t>
  </si>
  <si>
    <t>Bought</t>
  </si>
  <si>
    <t>BAYONET AND SCABBARD</t>
  </si>
  <si>
    <t>Alaska</t>
  </si>
  <si>
    <t>Arizona</t>
  </si>
  <si>
    <t xml:space="preserve">CULLMAN                  </t>
  </si>
  <si>
    <t>Arkansas</t>
  </si>
  <si>
    <t xml:space="preserve">ETOWAH                   </t>
  </si>
  <si>
    <t>California</t>
  </si>
  <si>
    <t>Colorado</t>
  </si>
  <si>
    <t>Connecticut</t>
  </si>
  <si>
    <t>Delaware</t>
  </si>
  <si>
    <t xml:space="preserve">MARSHALL                 </t>
  </si>
  <si>
    <t>Florida</t>
  </si>
  <si>
    <t xml:space="preserve">MONTGOMERY               </t>
  </si>
  <si>
    <t>Georgia</t>
  </si>
  <si>
    <t xml:space="preserve">SAINT CLAIR              </t>
  </si>
  <si>
    <t>Hawaii</t>
  </si>
  <si>
    <t>Idaho</t>
  </si>
  <si>
    <t xml:space="preserve">SHELBY                   </t>
  </si>
  <si>
    <t>Illinois</t>
  </si>
  <si>
    <t>Indiana</t>
  </si>
  <si>
    <t xml:space="preserve">TALLAPOOSA               </t>
  </si>
  <si>
    <t xml:space="preserve">WALKER                   </t>
  </si>
  <si>
    <t>Iowa</t>
  </si>
  <si>
    <t xml:space="preserve">CALHOUN                  </t>
  </si>
  <si>
    <t>1095-00-017-9701</t>
  </si>
  <si>
    <t>BAYONET-KNIFE</t>
  </si>
  <si>
    <t xml:space="preserve">CHAMBERS                 </t>
  </si>
  <si>
    <t>Kansas</t>
  </si>
  <si>
    <t>Kentucky</t>
  </si>
  <si>
    <t>Louisiana</t>
  </si>
  <si>
    <t xml:space="preserve">HOUSTON                  </t>
  </si>
  <si>
    <t>1095-00-073-9238</t>
  </si>
  <si>
    <t>Maine</t>
  </si>
  <si>
    <t>Maryland</t>
  </si>
  <si>
    <t>Massachusetts</t>
  </si>
  <si>
    <t>Michigan</t>
  </si>
  <si>
    <t>1095-01-506-3424</t>
  </si>
  <si>
    <t>Minnesota</t>
  </si>
  <si>
    <t>Mississippi</t>
  </si>
  <si>
    <t xml:space="preserve">LAUDERDALE               </t>
  </si>
  <si>
    <t>Missouri</t>
  </si>
  <si>
    <t xml:space="preserve">MOBILE                   </t>
  </si>
  <si>
    <t>Montana</t>
  </si>
  <si>
    <t>Nebraska</t>
  </si>
  <si>
    <t>1095-01-521-6087</t>
  </si>
  <si>
    <t>Nevada</t>
  </si>
  <si>
    <t>New Hampshire</t>
  </si>
  <si>
    <t>New Jersey</t>
  </si>
  <si>
    <t>New Mexico</t>
  </si>
  <si>
    <t xml:space="preserve">BLOUNT                   </t>
  </si>
  <si>
    <t xml:space="preserve">BAYONET-KNIFE      </t>
  </si>
  <si>
    <t>New York</t>
  </si>
  <si>
    <t>North Carolina</t>
  </si>
  <si>
    <t>North Dakota</t>
  </si>
  <si>
    <t>Ohio</t>
  </si>
  <si>
    <t>Oklahoma</t>
  </si>
  <si>
    <t>Oregon</t>
  </si>
  <si>
    <t>Pennsylvania</t>
  </si>
  <si>
    <t xml:space="preserve">FRANKLIN                 </t>
  </si>
  <si>
    <t>Rhode Island</t>
  </si>
  <si>
    <t>South Carolina</t>
  </si>
  <si>
    <t>South Dakota</t>
  </si>
  <si>
    <t>Tennessee</t>
  </si>
  <si>
    <t>Texas</t>
  </si>
  <si>
    <t>Utah</t>
  </si>
  <si>
    <t>1095-01-482-7525</t>
  </si>
  <si>
    <t>SCABBARD BAYONET</t>
  </si>
  <si>
    <t>Vermont</t>
  </si>
  <si>
    <t>Virginia</t>
  </si>
  <si>
    <t>Washington</t>
  </si>
  <si>
    <t>1095-00-508-0339</t>
  </si>
  <si>
    <t>SCABBARD BAYONET KN</t>
  </si>
  <si>
    <t>AR</t>
  </si>
  <si>
    <t xml:space="preserve">CLARK                    </t>
  </si>
  <si>
    <t>Washington DC</t>
  </si>
  <si>
    <t>West Virginia</t>
  </si>
  <si>
    <t xml:space="preserve">MISSISSIPPI              </t>
  </si>
  <si>
    <t>Wisconsin</t>
  </si>
  <si>
    <t>Wyoming</t>
  </si>
  <si>
    <t xml:space="preserve">SCOTT                    </t>
  </si>
  <si>
    <t>AZ</t>
  </si>
  <si>
    <t xml:space="preserve">PIMA                     </t>
  </si>
  <si>
    <t xml:space="preserve">PINAL                    </t>
  </si>
  <si>
    <t xml:space="preserve">MARICOPA                 </t>
  </si>
  <si>
    <t xml:space="preserve">SANTA CRUZ               </t>
  </si>
  <si>
    <t xml:space="preserve">YAVAPAI                  </t>
  </si>
  <si>
    <t>CA</t>
  </si>
  <si>
    <t xml:space="preserve">LOS ANGELES              </t>
  </si>
  <si>
    <t xml:space="preserve">ORANGE                   </t>
  </si>
  <si>
    <t xml:space="preserve">SACRAMENTO               </t>
  </si>
  <si>
    <t xml:space="preserve">YOLO                     </t>
  </si>
  <si>
    <t xml:space="preserve">SAN BERNARDINO           </t>
  </si>
  <si>
    <t xml:space="preserve">SAN DIEGO                </t>
  </si>
  <si>
    <t xml:space="preserve">FRESNO                   </t>
  </si>
  <si>
    <t xml:space="preserve">MENDOCINO                </t>
  </si>
  <si>
    <t xml:space="preserve">SAN JOAQUIN              </t>
  </si>
  <si>
    <t xml:space="preserve">SISKIYOU                 </t>
  </si>
  <si>
    <t xml:space="preserve">SONOMA                   </t>
  </si>
  <si>
    <t>CO</t>
  </si>
  <si>
    <t xml:space="preserve">WELD                     </t>
  </si>
  <si>
    <t xml:space="preserve">ARAPAHOE                 </t>
  </si>
  <si>
    <t xml:space="preserve">FREMONT                  </t>
  </si>
  <si>
    <t xml:space="preserve">KIOWA                    </t>
  </si>
  <si>
    <t xml:space="preserve">LA PLATA                 </t>
  </si>
  <si>
    <t>Loiusiana</t>
  </si>
  <si>
    <t xml:space="preserve">TELLER                   </t>
  </si>
  <si>
    <t>CT</t>
  </si>
  <si>
    <t xml:space="preserve">HARTFORD                 </t>
  </si>
  <si>
    <t xml:space="preserve">LITCHFIELD               </t>
  </si>
  <si>
    <t>DC</t>
  </si>
  <si>
    <t xml:space="preserve">DISTRICT OF COLUMBIA     </t>
  </si>
  <si>
    <t>DE</t>
  </si>
  <si>
    <t xml:space="preserve">NEW CASTLE               </t>
  </si>
  <si>
    <t xml:space="preserve">SUSSEX                   </t>
  </si>
  <si>
    <t>FL</t>
  </si>
  <si>
    <t xml:space="preserve">DUVAL                    </t>
  </si>
  <si>
    <t xml:space="preserve">LEE                      </t>
  </si>
  <si>
    <t>GA</t>
  </si>
  <si>
    <t xml:space="preserve">FULTON                   </t>
  </si>
  <si>
    <t xml:space="preserve">WASHINGTON </t>
  </si>
  <si>
    <t xml:space="preserve">WASHINGTON               </t>
  </si>
  <si>
    <t xml:space="preserve">TELFAIR                  </t>
  </si>
  <si>
    <t xml:space="preserve">CARROLL                  </t>
  </si>
  <si>
    <t>Washington, DC</t>
  </si>
  <si>
    <t xml:space="preserve">LINCOLN                  </t>
  </si>
  <si>
    <t xml:space="preserve">MUSCOGEE                 </t>
  </si>
  <si>
    <t xml:space="preserve">RICHMOND                 </t>
  </si>
  <si>
    <t xml:space="preserve">FORSYTH                  </t>
  </si>
  <si>
    <t xml:space="preserve">LAURENS                  </t>
  </si>
  <si>
    <t xml:space="preserve">MERIWETHER               </t>
  </si>
  <si>
    <t xml:space="preserve">WALTON                   </t>
  </si>
  <si>
    <t xml:space="preserve">GORDON                   </t>
  </si>
  <si>
    <t>IA</t>
  </si>
  <si>
    <t xml:space="preserve">BUENA VISTA              </t>
  </si>
  <si>
    <t>IL</t>
  </si>
  <si>
    <t xml:space="preserve">CLINTON                  </t>
  </si>
  <si>
    <t xml:space="preserve">WILL                     </t>
  </si>
  <si>
    <t xml:space="preserve">MORGAN                   </t>
  </si>
  <si>
    <t xml:space="preserve">SANGAMON                 </t>
  </si>
  <si>
    <t xml:space="preserve">WILLIAMSON               </t>
  </si>
  <si>
    <t xml:space="preserve">LA SALLE                 </t>
  </si>
  <si>
    <t>IN</t>
  </si>
  <si>
    <t xml:space="preserve">DELAWARE                 </t>
  </si>
  <si>
    <t xml:space="preserve">PULASKI                  </t>
  </si>
  <si>
    <t xml:space="preserve">HAMILTON                 </t>
  </si>
  <si>
    <t xml:space="preserve">ST JOSEPH                </t>
  </si>
  <si>
    <t xml:space="preserve">VIGO                     </t>
  </si>
  <si>
    <t>KY</t>
  </si>
  <si>
    <t xml:space="preserve">ESTILL                   </t>
  </si>
  <si>
    <t xml:space="preserve">KENTON                   </t>
  </si>
  <si>
    <t xml:space="preserve">TRIGG                    </t>
  </si>
  <si>
    <t xml:space="preserve">WOODFORD                 </t>
  </si>
  <si>
    <t xml:space="preserve">BRECKINRIDGE             </t>
  </si>
  <si>
    <t xml:space="preserve">CARLISLE                 </t>
  </si>
  <si>
    <t>LA</t>
  </si>
  <si>
    <t xml:space="preserve">CALCASIEU                </t>
  </si>
  <si>
    <t xml:space="preserve">ORLEANS                  </t>
  </si>
  <si>
    <t>MA</t>
  </si>
  <si>
    <t xml:space="preserve">ESSEX                    </t>
  </si>
  <si>
    <t>MD</t>
  </si>
  <si>
    <t xml:space="preserve">HOWARD                   </t>
  </si>
  <si>
    <t xml:space="preserve">PRINCE GEORGES           </t>
  </si>
  <si>
    <t>ME</t>
  </si>
  <si>
    <t>MI</t>
  </si>
  <si>
    <t xml:space="preserve">OAKLAND                  </t>
  </si>
  <si>
    <t xml:space="preserve">BERRIEN                  </t>
  </si>
  <si>
    <t xml:space="preserve">CLARE                    </t>
  </si>
  <si>
    <t xml:space="preserve">GENESEE                  </t>
  </si>
  <si>
    <t xml:space="preserve">KENT                     </t>
  </si>
  <si>
    <t xml:space="preserve">NEWAYGO                  </t>
  </si>
  <si>
    <t xml:space="preserve">WAYNE                    </t>
  </si>
  <si>
    <t xml:space="preserve">EATON                    </t>
  </si>
  <si>
    <t xml:space="preserve">INGHAM                   </t>
  </si>
  <si>
    <t>1095-00-722-3097</t>
  </si>
  <si>
    <t xml:space="preserve">OGEMAW                   </t>
  </si>
  <si>
    <t>MO</t>
  </si>
  <si>
    <t xml:space="preserve">CAMDEN                   </t>
  </si>
  <si>
    <t>MT</t>
  </si>
  <si>
    <t xml:space="preserve">POWELL                   </t>
  </si>
  <si>
    <t>NC</t>
  </si>
  <si>
    <t>NH</t>
  </si>
  <si>
    <t xml:space="preserve">ROCKINGHAM               </t>
  </si>
  <si>
    <t xml:space="preserve">COOS                     </t>
  </si>
  <si>
    <t>NM</t>
  </si>
  <si>
    <t xml:space="preserve">SANTA FE                 </t>
  </si>
  <si>
    <t xml:space="preserve">DONA ANA                 </t>
  </si>
  <si>
    <t xml:space="preserve">UNION                    </t>
  </si>
  <si>
    <t>OH</t>
  </si>
  <si>
    <t xml:space="preserve">CUYAHOGA                 </t>
  </si>
  <si>
    <t xml:space="preserve">ERIE                     </t>
  </si>
  <si>
    <t xml:space="preserve">ALLEN                    </t>
  </si>
  <si>
    <t xml:space="preserve">PICKAWAY                 </t>
  </si>
  <si>
    <t xml:space="preserve">TRUMBULL                 </t>
  </si>
  <si>
    <t>2990-01-245-6701</t>
  </si>
  <si>
    <t>BAYONET,SEALAND</t>
  </si>
  <si>
    <t>OK</t>
  </si>
  <si>
    <t xml:space="preserve">OKLAHOMA                 </t>
  </si>
  <si>
    <t>OR</t>
  </si>
  <si>
    <t xml:space="preserve">POLK                     </t>
  </si>
  <si>
    <t>PA</t>
  </si>
  <si>
    <t xml:space="preserve">PHILADELPHIA             </t>
  </si>
  <si>
    <t xml:space="preserve">ALLEGHENY                </t>
  </si>
  <si>
    <t>RI</t>
  </si>
  <si>
    <t xml:space="preserve">PROVIDENCE               </t>
  </si>
  <si>
    <t>SC</t>
  </si>
  <si>
    <t xml:space="preserve">DILLON                   </t>
  </si>
  <si>
    <t xml:space="preserve">GREENVILLE               </t>
  </si>
  <si>
    <t xml:space="preserve">FLORENCE                 </t>
  </si>
  <si>
    <t xml:space="preserve">HORRY                    </t>
  </si>
  <si>
    <t xml:space="preserve">KERSHAW                  </t>
  </si>
  <si>
    <t>SD</t>
  </si>
  <si>
    <t>TN</t>
  </si>
  <si>
    <t xml:space="preserve">ROANE                    </t>
  </si>
  <si>
    <t xml:space="preserve">KNOX                     </t>
  </si>
  <si>
    <t xml:space="preserve">PERRY                    </t>
  </si>
  <si>
    <t xml:space="preserve">SEQUATCHIE               </t>
  </si>
  <si>
    <t>MOORE</t>
  </si>
  <si>
    <t>TX</t>
  </si>
  <si>
    <t xml:space="preserve">HARRIS                   </t>
  </si>
  <si>
    <t xml:space="preserve">BASTROP                  </t>
  </si>
  <si>
    <t xml:space="preserve">BEXAR                    </t>
  </si>
  <si>
    <t xml:space="preserve">DALLAS                   </t>
  </si>
  <si>
    <t xml:space="preserve">EL PASO                  </t>
  </si>
  <si>
    <t xml:space="preserve">HARDIN                   </t>
  </si>
  <si>
    <t xml:space="preserve">HENDERSON                </t>
  </si>
  <si>
    <t xml:space="preserve">TYLER                    </t>
  </si>
  <si>
    <t xml:space="preserve">UPSHUR                   </t>
  </si>
  <si>
    <t xml:space="preserve">WICHITA                  </t>
  </si>
  <si>
    <t xml:space="preserve">COLLIN                   </t>
  </si>
  <si>
    <t xml:space="preserve">EASTLAND                 </t>
  </si>
  <si>
    <t xml:space="preserve">GREGG                    </t>
  </si>
  <si>
    <t xml:space="preserve">HAYS                     </t>
  </si>
  <si>
    <t xml:space="preserve">HIDALGO                  </t>
  </si>
  <si>
    <t xml:space="preserve">TARRANT                  </t>
  </si>
  <si>
    <t xml:space="preserve">YOUNG                    </t>
  </si>
  <si>
    <t xml:space="preserve">JOHNSON                  </t>
  </si>
  <si>
    <t xml:space="preserve">PECOS                    </t>
  </si>
  <si>
    <t xml:space="preserve">VICTORIA                 </t>
  </si>
  <si>
    <t>UT</t>
  </si>
  <si>
    <t xml:space="preserve">SALT LAKE                </t>
  </si>
  <si>
    <t>WA</t>
  </si>
  <si>
    <t xml:space="preserve">KING                     </t>
  </si>
  <si>
    <t xml:space="preserve">WHATCOM                  </t>
  </si>
  <si>
    <t xml:space="preserve">ASOTIN                   </t>
  </si>
  <si>
    <t xml:space="preserve">YAKIMA                   </t>
  </si>
  <si>
    <t xml:space="preserve">CLALLAM                  </t>
  </si>
  <si>
    <t>WV</t>
  </si>
  <si>
    <t xml:space="preserve">MERCER                   </t>
  </si>
  <si>
    <t>WY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</si>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</sst>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_);[Red]\(&quot;$&quot;#,##0.00\)"/>
    <numFmt numFmtId="165" formatCode="&quot;$&quot;#,##0.00"/>
  </numFmts>
  <fonts count="12">
    <font>
      <sz val="10.0"/>
      <color rgb="FF000000"/>
      <name val="Arial"/>
    </font>
    <font>
      <name val="Arial"/>
    </font>
    <font/>
    <font>
      <u/>
      <color rgb="FF0000FF"/>
    </font>
    <font>
      <b/>
      <name val="Arial"/>
    </font>
    <font>
      <u/>
      <color rgb="FF000000"/>
    </font>
    <font>
      <color rgb="FF000000"/>
    </font>
    <font>
      <b/>
      <sz val="11.0"/>
      <color rgb="FF000000"/>
      <name val="Inconsolata"/>
    </font>
    <font>
      <sz val="11.0"/>
      <color rgb="FF000000"/>
      <name val="Calibri"/>
    </font>
    <font>
      <b/>
    </font>
    <font>
      <b/>
      <sz val="11.0"/>
      <color rgb="FF000000"/>
      <name val="Calibri"/>
    </font>
    <font>
      <b/>
      <sz val="12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  <fill>
      <patternFill patternType="solid">
        <fgColor rgb="FFA61C00"/>
        <bgColor rgb="FFA61C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3" fontId="2" numFmtId="0" xfId="0" applyAlignment="1" applyFill="1" applyFont="1">
      <alignment/>
    </xf>
    <xf borderId="0" fillId="2" fontId="1" numFmtId="0" xfId="0" applyAlignment="1" applyFont="1">
      <alignment/>
    </xf>
    <xf borderId="0" fillId="3" fontId="3" numFmtId="0" xfId="0" applyAlignment="1" applyFont="1">
      <alignment/>
    </xf>
    <xf borderId="0" fillId="0" fontId="2" numFmtId="0" xfId="0" applyAlignment="1" applyFont="1">
      <alignment/>
    </xf>
    <xf borderId="0" fillId="4" fontId="2" numFmtId="0" xfId="0" applyAlignment="1" applyFill="1" applyFont="1">
      <alignment/>
    </xf>
    <xf borderId="0" fillId="2" fontId="4" numFmtId="0" xfId="0" applyAlignment="1" applyFont="1">
      <alignment/>
    </xf>
    <xf borderId="0" fillId="0" fontId="1" numFmtId="0" xfId="0" applyAlignment="1" applyFont="1">
      <alignment/>
    </xf>
    <xf borderId="0" fillId="3" fontId="2" numFmtId="0" xfId="0" applyFont="1"/>
    <xf borderId="0" fillId="5" fontId="5" numFmtId="0" xfId="0" applyAlignment="1" applyFill="1" applyFont="1">
      <alignment/>
    </xf>
    <xf borderId="0" fillId="0" fontId="1" numFmtId="4" xfId="0" applyAlignment="1" applyFont="1" applyNumberFormat="1">
      <alignment horizontal="right"/>
    </xf>
    <xf borderId="0" fillId="5" fontId="6" numFmtId="0" xfId="0" applyAlignment="1" applyFont="1">
      <alignment/>
    </xf>
    <xf borderId="0" fillId="0" fontId="1" numFmtId="164" xfId="0" applyAlignment="1" applyFont="1" applyNumberFormat="1">
      <alignment horizontal="right"/>
    </xf>
    <xf borderId="0" fillId="6" fontId="7" numFmtId="165" xfId="0" applyAlignment="1" applyFill="1" applyFont="1" applyNumberFormat="1">
      <alignment horizontal="left"/>
    </xf>
    <xf borderId="0" fillId="7" fontId="2" numFmtId="0" xfId="0" applyAlignment="1" applyFill="1" applyFont="1">
      <alignment/>
    </xf>
    <xf borderId="0" fillId="8" fontId="2" numFmtId="0" xfId="0" applyAlignment="1" applyFill="1" applyFont="1">
      <alignment/>
    </xf>
    <xf borderId="0" fillId="0" fontId="8" numFmtId="0" xfId="0" applyAlignment="1" applyFont="1">
      <alignment/>
    </xf>
    <xf borderId="0" fillId="0" fontId="8" numFmtId="0" xfId="0" applyAlignment="1" applyFont="1">
      <alignment horizontal="right"/>
    </xf>
    <xf borderId="0" fillId="0" fontId="8" numFmtId="164" xfId="0" applyAlignment="1" applyFont="1" applyNumberFormat="1">
      <alignment horizontal="right"/>
    </xf>
    <xf borderId="0" fillId="0" fontId="8" numFmtId="22" xfId="0" applyAlignment="1" applyFont="1" applyNumberFormat="1">
      <alignment horizontal="right"/>
    </xf>
    <xf borderId="0" fillId="0" fontId="9" numFmtId="0" xfId="0" applyAlignment="1" applyFont="1">
      <alignment/>
    </xf>
    <xf borderId="0" fillId="9" fontId="2" numFmtId="0" xfId="0" applyAlignment="1" applyFill="1" applyFont="1">
      <alignment/>
    </xf>
    <xf borderId="0" fillId="8" fontId="1" numFmtId="0" xfId="0" applyAlignment="1" applyFont="1">
      <alignment/>
    </xf>
    <xf borderId="0" fillId="0" fontId="8" numFmtId="0" xfId="0" applyAlignment="1" applyFont="1">
      <alignment/>
    </xf>
    <xf borderId="0" fillId="9" fontId="1" numFmtId="0" xfId="0" applyAlignment="1" applyFont="1">
      <alignment/>
    </xf>
    <xf borderId="0" fillId="0" fontId="8" numFmtId="0" xfId="0" applyAlignment="1" applyFont="1">
      <alignment/>
    </xf>
    <xf borderId="0" fillId="0" fontId="2" numFmtId="165" xfId="0" applyFont="1" applyNumberFormat="1"/>
    <xf borderId="0" fillId="0" fontId="2" numFmtId="165" xfId="0" applyAlignment="1" applyFont="1" applyNumberFormat="1">
      <alignment/>
    </xf>
    <xf borderId="0" fillId="0" fontId="10" numFmtId="0" xfId="0" applyAlignment="1" applyFont="1">
      <alignment horizontal="right"/>
    </xf>
    <xf borderId="0" fillId="0" fontId="9" numFmtId="0" xfId="0" applyFont="1"/>
    <xf borderId="0" fillId="2" fontId="2" numFmtId="0" xfId="0" applyAlignment="1" applyFont="1">
      <alignment/>
    </xf>
    <xf borderId="0" fillId="0" fontId="2" numFmtId="4" xfId="0" applyFont="1" applyNumberFormat="1"/>
    <xf borderId="0" fillId="0" fontId="2" numFmtId="164" xfId="0" applyAlignment="1" applyFont="1" applyNumberFormat="1">
      <alignment/>
    </xf>
    <xf borderId="0" fillId="6" fontId="7" numFmtId="165" xfId="0" applyAlignment="1" applyFont="1" applyNumberFormat="1">
      <alignment horizontal="left"/>
    </xf>
    <xf borderId="0" fillId="0" fontId="1" numFmtId="0" xfId="0" applyAlignment="1" applyFont="1">
      <alignment/>
    </xf>
    <xf borderId="0" fillId="0" fontId="11" numFmtId="0" xfId="0" applyAlignment="1" applyFont="1">
      <alignment/>
    </xf>
    <xf borderId="0" fillId="0" fontId="7" numFmtId="165" xfId="0" applyAlignment="1" applyFont="1" applyNumberFormat="1">
      <alignment horizontal="left"/>
    </xf>
    <xf borderId="0" fillId="0" fontId="4" numFmtId="0" xfId="0" applyAlignment="1" applyFont="1">
      <alignment/>
    </xf>
    <xf borderId="0" fillId="0" fontId="7" numFmtId="165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495300</xdr:colOff>
      <xdr:row>13</xdr:row>
      <xdr:rowOff>114300</xdr:rowOff>
    </xdr:from>
    <xdr:to>
      <xdr:col>11</xdr:col>
      <xdr:colOff>838200</xdr:colOff>
      <xdr:row>26</xdr:row>
      <xdr:rowOff>171450</xdr:rowOff>
    </xdr:to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4191000" cy="2657475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://www.nsn-now.com/Indexing/ViewDetail.aspx?QString=1095015216087" TargetMode="External"/><Relationship Id="rId10" Type="http://schemas.openxmlformats.org/officeDocument/2006/relationships/hyperlink" Target="http://www.nsn-now.com/Indexing/ViewDetail.aspx?QString=1095015063424" TargetMode="External"/><Relationship Id="rId13" Type="http://schemas.openxmlformats.org/officeDocument/2006/relationships/hyperlink" Target="http://www.nsn-now.com/Indexing/ViewDetail.aspx?QString=1095014827525" TargetMode="External"/><Relationship Id="rId12" Type="http://schemas.openxmlformats.org/officeDocument/2006/relationships/hyperlink" Target="http://www.nsn-now.com/Indexing/ViewDetail.aspx?QString=1095015063424" TargetMode="External"/><Relationship Id="rId1" Type="http://schemas.openxmlformats.org/officeDocument/2006/relationships/hyperlink" Target="https://github.com/TheUpshot/Military-Surplus-Gear" TargetMode="External"/><Relationship Id="rId2" Type="http://schemas.openxmlformats.org/officeDocument/2006/relationships/hyperlink" Target="http://github.com/A-Fitz" TargetMode="External"/><Relationship Id="rId3" Type="http://schemas.openxmlformats.org/officeDocument/2006/relationships/hyperlink" Target="http://www.nsn-now.com/Indexing/ViewDetail.aspx?QString=1095009132602" TargetMode="External"/><Relationship Id="rId4" Type="http://schemas.openxmlformats.org/officeDocument/2006/relationships/hyperlink" Target="http://afitz.me" TargetMode="External"/><Relationship Id="rId9" Type="http://schemas.openxmlformats.org/officeDocument/2006/relationships/hyperlink" Target="http://www.nsn-now.com/Indexing/ViewDetail.aspx?QString=1095000739238" TargetMode="External"/><Relationship Id="rId15" Type="http://schemas.openxmlformats.org/officeDocument/2006/relationships/hyperlink" Target="http://www.nsn-now.com/Indexing/ViewDetail.aspx?QString=1095003172460" TargetMode="External"/><Relationship Id="rId14" Type="http://schemas.openxmlformats.org/officeDocument/2006/relationships/hyperlink" Target="http://www.nsn-now.com/Indexing/ViewDetail.aspx?QString=1095005080339" TargetMode="External"/><Relationship Id="rId17" Type="http://schemas.openxmlformats.org/officeDocument/2006/relationships/drawing" Target="../drawings/drawing3.xml"/><Relationship Id="rId16" Type="http://schemas.openxmlformats.org/officeDocument/2006/relationships/hyperlink" Target="http://www.nsn-now.com/Indexing/ViewDetail.aspx?QString=1095005080339" TargetMode="External"/><Relationship Id="rId5" Type="http://schemas.openxmlformats.org/officeDocument/2006/relationships/hyperlink" Target="http://www.nsn-now.com/Indexing/ViewDetail.aspx?QString=1095014827524" TargetMode="External"/><Relationship Id="rId6" Type="http://schemas.openxmlformats.org/officeDocument/2006/relationships/hyperlink" Target="http://www.nsn-now.com/Indexing/ViewDetail.aspx?QString=1095007162787" TargetMode="External"/><Relationship Id="rId7" Type="http://schemas.openxmlformats.org/officeDocument/2006/relationships/hyperlink" Target="http://www.nsn-now.com/Indexing/ViewDetail.aspx?QString=1095012271739" TargetMode="External"/><Relationship Id="rId8" Type="http://schemas.openxmlformats.org/officeDocument/2006/relationships/hyperlink" Target="http://www.nsn-now.com/Indexing/ViewDetail.aspx?QString=10950001797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86"/>
    <col customWidth="1" min="3" max="3" width="16.86"/>
    <col customWidth="1" min="4" max="4" width="23.43"/>
    <col customWidth="1" min="5" max="5" width="10.71"/>
  </cols>
  <sheetData>
    <row r="1">
      <c r="A1" s="1" t="s">
        <v>0</v>
      </c>
      <c r="B1" s="1" t="s">
        <v>2</v>
      </c>
      <c r="C1" s="3" t="s">
        <v>3</v>
      </c>
      <c r="D1" s="3" t="s">
        <v>5</v>
      </c>
      <c r="E1" s="1" t="s">
        <v>6</v>
      </c>
      <c r="F1" s="3" t="s">
        <v>7</v>
      </c>
      <c r="G1" s="1" t="s">
        <v>8</v>
      </c>
      <c r="H1" s="1" t="s">
        <v>9</v>
      </c>
      <c r="I1" s="3" t="s">
        <v>10</v>
      </c>
      <c r="K1" s="5"/>
      <c r="N1" s="6" t="s">
        <v>11</v>
      </c>
    </row>
    <row r="2">
      <c r="A2" s="7" t="s">
        <v>12</v>
      </c>
      <c r="B2" s="8"/>
      <c r="C2" s="8"/>
      <c r="D2" s="8"/>
      <c r="E2" s="11">
        <f>SUM(E3:E405)</f>
        <v>10009</v>
      </c>
      <c r="F2" s="8"/>
      <c r="G2" s="13">
        <f>SUM(G3:G405)</f>
        <v>15217.45</v>
      </c>
      <c r="H2" s="8"/>
      <c r="I2" s="14">
        <f>SUM(I3:I405)</f>
        <v>378338.9</v>
      </c>
      <c r="N2" s="15" t="s">
        <v>24</v>
      </c>
      <c r="O2" t="str">
        <f>AVERAGE(K3:K390)</f>
        <v>#DIV/0!</v>
      </c>
      <c r="P2" s="15" t="s">
        <v>27</v>
      </c>
      <c r="Q2" t="str">
        <f>QUARTILE(K3:K390, 1)</f>
        <v>#NUM!</v>
      </c>
      <c r="R2" s="16" t="s">
        <v>31</v>
      </c>
      <c r="S2" t="str">
        <f>Q3 + (1.5*Q4)</f>
        <v>#NUM!</v>
      </c>
      <c r="T2" s="15" t="s">
        <v>32</v>
      </c>
      <c r="U2" s="5">
        <v>13256.1</v>
      </c>
    </row>
    <row r="3">
      <c r="A3" s="17" t="s">
        <v>33</v>
      </c>
      <c r="B3" s="17" t="s">
        <v>34</v>
      </c>
      <c r="C3" s="17" t="s">
        <v>35</v>
      </c>
      <c r="D3" s="17" t="s">
        <v>36</v>
      </c>
      <c r="E3" s="18">
        <v>8.0</v>
      </c>
      <c r="F3" s="17" t="s">
        <v>37</v>
      </c>
      <c r="G3" s="19">
        <v>14.22</v>
      </c>
      <c r="H3" s="20">
        <v>40410.0</v>
      </c>
      <c r="I3">
        <f t="shared" ref="I3:I405" si="1">E3*G3</f>
        <v>113.76</v>
      </c>
      <c r="J3" s="21"/>
      <c r="L3" s="18"/>
      <c r="N3" s="15" t="s">
        <v>38</v>
      </c>
      <c r="O3" t="str">
        <f>MEDIAN(K3:K390)</f>
        <v>#NUM!</v>
      </c>
      <c r="P3" s="15" t="s">
        <v>39</v>
      </c>
      <c r="Q3" t="str">
        <f>QUARTILE(K3:K390, 3)</f>
        <v>#NUM!</v>
      </c>
      <c r="R3" s="22" t="s">
        <v>40</v>
      </c>
      <c r="S3" t="str">
        <f>Q3 + (3*Q4)</f>
        <v>#NUM!</v>
      </c>
      <c r="T3" s="15" t="s">
        <v>41</v>
      </c>
      <c r="U3" s="5">
        <v>4.0</v>
      </c>
    </row>
    <row r="4">
      <c r="A4" s="17" t="s">
        <v>33</v>
      </c>
      <c r="B4" s="17" t="s">
        <v>42</v>
      </c>
      <c r="C4" s="17" t="s">
        <v>35</v>
      </c>
      <c r="D4" s="17" t="s">
        <v>36</v>
      </c>
      <c r="E4" s="18">
        <v>4.0</v>
      </c>
      <c r="F4" s="17" t="s">
        <v>37</v>
      </c>
      <c r="G4" s="19">
        <v>14.22</v>
      </c>
      <c r="H4" s="20">
        <v>40486.0</v>
      </c>
      <c r="I4">
        <f t="shared" si="1"/>
        <v>56.88</v>
      </c>
      <c r="J4" s="21"/>
      <c r="L4" s="18"/>
      <c r="N4" s="15" t="s">
        <v>43</v>
      </c>
      <c r="O4" t="str">
        <f>STDEV(K3:K390)</f>
        <v>#DIV/0!</v>
      </c>
      <c r="P4" s="15" t="s">
        <v>44</v>
      </c>
      <c r="Q4" t="str">
        <f>Q3-Q2</f>
        <v>#NUM!</v>
      </c>
    </row>
    <row r="5">
      <c r="A5" s="17" t="s">
        <v>33</v>
      </c>
      <c r="B5" s="17" t="s">
        <v>45</v>
      </c>
      <c r="C5" s="17" t="s">
        <v>46</v>
      </c>
      <c r="D5" s="17" t="s">
        <v>47</v>
      </c>
      <c r="E5" s="18">
        <v>5.0</v>
      </c>
      <c r="F5" s="17" t="s">
        <v>48</v>
      </c>
      <c r="G5" s="19">
        <v>48.95</v>
      </c>
      <c r="H5" s="18">
        <v>2.0120501E7</v>
      </c>
      <c r="I5">
        <f t="shared" si="1"/>
        <v>244.75</v>
      </c>
      <c r="L5" s="18"/>
    </row>
    <row r="6">
      <c r="A6" s="17" t="s">
        <v>33</v>
      </c>
      <c r="B6" s="17" t="s">
        <v>45</v>
      </c>
      <c r="C6" s="17" t="s">
        <v>46</v>
      </c>
      <c r="D6" s="17" t="s">
        <v>47</v>
      </c>
      <c r="E6" s="18">
        <v>2.0</v>
      </c>
      <c r="F6" s="17" t="s">
        <v>48</v>
      </c>
      <c r="G6" s="19">
        <v>48.95</v>
      </c>
      <c r="H6" s="20">
        <v>2.0120802E7</v>
      </c>
      <c r="I6">
        <f t="shared" si="1"/>
        <v>97.9</v>
      </c>
      <c r="L6" s="18"/>
    </row>
    <row r="7">
      <c r="A7" s="17" t="s">
        <v>33</v>
      </c>
      <c r="B7" s="17" t="s">
        <v>45</v>
      </c>
      <c r="C7" s="17" t="s">
        <v>46</v>
      </c>
      <c r="D7" s="17" t="s">
        <v>47</v>
      </c>
      <c r="E7" s="18">
        <v>20.0</v>
      </c>
      <c r="F7" s="17" t="s">
        <v>48</v>
      </c>
      <c r="G7" s="19">
        <v>48.95</v>
      </c>
      <c r="H7" s="18">
        <v>2.0120802E7</v>
      </c>
      <c r="I7">
        <f t="shared" si="1"/>
        <v>979</v>
      </c>
      <c r="L7" s="18"/>
      <c r="N7" s="6" t="s">
        <v>49</v>
      </c>
    </row>
    <row r="8">
      <c r="A8" s="17" t="s">
        <v>33</v>
      </c>
      <c r="B8" s="17" t="s">
        <v>34</v>
      </c>
      <c r="C8" s="17" t="s">
        <v>46</v>
      </c>
      <c r="D8" s="17" t="s">
        <v>47</v>
      </c>
      <c r="E8" s="18">
        <v>40.0</v>
      </c>
      <c r="F8" s="17" t="s">
        <v>48</v>
      </c>
      <c r="G8" s="19">
        <v>48.95</v>
      </c>
      <c r="H8" s="18">
        <v>2.0120809E7</v>
      </c>
      <c r="I8">
        <f t="shared" si="1"/>
        <v>1958</v>
      </c>
      <c r="L8" s="18"/>
      <c r="N8" s="15" t="s">
        <v>24</v>
      </c>
      <c r="O8" t="str">
        <f>AVERAGE(L3:L390)</f>
        <v>#DIV/0!</v>
      </c>
      <c r="P8" s="15" t="s">
        <v>27</v>
      </c>
      <c r="Q8" t="str">
        <f>QUARTILE(L3:L390, 1)</f>
        <v>#NUM!</v>
      </c>
      <c r="R8" s="23" t="s">
        <v>31</v>
      </c>
      <c r="S8" t="str">
        <f>Q8 + (1.5*Q10)</f>
        <v>#NUM!</v>
      </c>
      <c r="T8" s="15" t="s">
        <v>32</v>
      </c>
      <c r="U8" s="5">
        <v>130.0</v>
      </c>
    </row>
    <row r="9">
      <c r="A9" s="17" t="s">
        <v>33</v>
      </c>
      <c r="B9" s="17" t="s">
        <v>50</v>
      </c>
      <c r="C9" s="17" t="s">
        <v>46</v>
      </c>
      <c r="D9" s="17" t="s">
        <v>47</v>
      </c>
      <c r="E9" s="18">
        <v>8.0</v>
      </c>
      <c r="F9" s="17" t="s">
        <v>48</v>
      </c>
      <c r="G9" s="19">
        <v>48.95</v>
      </c>
      <c r="H9" s="18">
        <v>2.0120802E7</v>
      </c>
      <c r="I9">
        <f t="shared" si="1"/>
        <v>391.6</v>
      </c>
      <c r="L9" s="18"/>
      <c r="N9" s="15" t="s">
        <v>38</v>
      </c>
      <c r="O9" t="str">
        <f>MEDIAN(L3:L390)</f>
        <v>#NUM!</v>
      </c>
      <c r="P9" s="15" t="s">
        <v>39</v>
      </c>
      <c r="Q9" t="str">
        <f>QUARTILE(L3:L390, 3)</f>
        <v>#NUM!</v>
      </c>
      <c r="R9" s="25" t="s">
        <v>40</v>
      </c>
      <c r="S9" t="str">
        <f>Q9 + (Q10* 3)</f>
        <v>#NUM!</v>
      </c>
      <c r="T9" s="15" t="s">
        <v>41</v>
      </c>
      <c r="U9" s="5">
        <v>1.0</v>
      </c>
    </row>
    <row r="10">
      <c r="A10" s="17" t="s">
        <v>33</v>
      </c>
      <c r="B10" s="17" t="s">
        <v>45</v>
      </c>
      <c r="C10" s="17" t="s">
        <v>46</v>
      </c>
      <c r="D10" s="17" t="s">
        <v>52</v>
      </c>
      <c r="E10" s="18">
        <v>20.0</v>
      </c>
      <c r="F10" s="17" t="s">
        <v>37</v>
      </c>
      <c r="G10" s="19">
        <v>47.98</v>
      </c>
      <c r="H10" s="20">
        <v>41118.0</v>
      </c>
      <c r="I10">
        <f t="shared" si="1"/>
        <v>959.6</v>
      </c>
      <c r="L10" s="18"/>
      <c r="N10" s="15" t="s">
        <v>43</v>
      </c>
      <c r="O10" t="str">
        <f>STDEV(L3:L90)</f>
        <v>#DIV/0!</v>
      </c>
      <c r="P10" s="15" t="s">
        <v>44</v>
      </c>
      <c r="Q10" s="5">
        <v>23.0</v>
      </c>
    </row>
    <row r="11">
      <c r="A11" s="17" t="s">
        <v>33</v>
      </c>
      <c r="B11" s="17" t="s">
        <v>45</v>
      </c>
      <c r="C11" s="17" t="s">
        <v>46</v>
      </c>
      <c r="D11" s="17" t="s">
        <v>52</v>
      </c>
      <c r="E11" s="18">
        <v>2.0</v>
      </c>
      <c r="F11" s="17" t="s">
        <v>37</v>
      </c>
      <c r="G11" s="19">
        <v>47.98</v>
      </c>
      <c r="H11" s="20">
        <v>41118.0</v>
      </c>
      <c r="I11">
        <f t="shared" si="1"/>
        <v>95.96</v>
      </c>
      <c r="L11" s="18"/>
    </row>
    <row r="12">
      <c r="A12" s="17" t="s">
        <v>33</v>
      </c>
      <c r="B12" s="17" t="s">
        <v>55</v>
      </c>
      <c r="C12" s="17" t="s">
        <v>46</v>
      </c>
      <c r="D12" s="17" t="s">
        <v>52</v>
      </c>
      <c r="E12" s="18">
        <v>10.0</v>
      </c>
      <c r="F12" s="17" t="s">
        <v>37</v>
      </c>
      <c r="G12" s="19">
        <v>50.81</v>
      </c>
      <c r="H12" s="20">
        <v>41628.0</v>
      </c>
      <c r="I12">
        <f t="shared" si="1"/>
        <v>508.1</v>
      </c>
      <c r="L12" s="18"/>
    </row>
    <row r="13">
      <c r="A13" s="17" t="s">
        <v>33</v>
      </c>
      <c r="B13" s="17" t="s">
        <v>57</v>
      </c>
      <c r="C13" s="17" t="s">
        <v>46</v>
      </c>
      <c r="D13" s="17" t="s">
        <v>52</v>
      </c>
      <c r="E13" s="18">
        <v>10.0</v>
      </c>
      <c r="F13" s="17" t="s">
        <v>37</v>
      </c>
      <c r="G13" s="19">
        <v>47.98</v>
      </c>
      <c r="H13" s="20">
        <v>41125.0</v>
      </c>
      <c r="I13">
        <f t="shared" si="1"/>
        <v>479.8</v>
      </c>
      <c r="L13" s="18"/>
    </row>
    <row r="14">
      <c r="A14" s="17" t="s">
        <v>33</v>
      </c>
      <c r="B14" s="17" t="s">
        <v>57</v>
      </c>
      <c r="C14" s="17" t="s">
        <v>46</v>
      </c>
      <c r="D14" s="17" t="s">
        <v>52</v>
      </c>
      <c r="E14" s="18">
        <v>12.0</v>
      </c>
      <c r="F14" s="17" t="s">
        <v>37</v>
      </c>
      <c r="G14" s="19">
        <v>47.98</v>
      </c>
      <c r="H14" s="20">
        <v>41165.0</v>
      </c>
      <c r="I14">
        <f t="shared" si="1"/>
        <v>575.76</v>
      </c>
      <c r="L14" s="18"/>
    </row>
    <row r="15">
      <c r="A15" s="17" t="s">
        <v>33</v>
      </c>
      <c r="B15" s="17" t="s">
        <v>57</v>
      </c>
      <c r="C15" s="17" t="s">
        <v>46</v>
      </c>
      <c r="D15" s="17" t="s">
        <v>52</v>
      </c>
      <c r="E15" s="18">
        <v>30.0</v>
      </c>
      <c r="F15" s="17" t="s">
        <v>37</v>
      </c>
      <c r="G15" s="19">
        <v>47.98</v>
      </c>
      <c r="H15" s="20">
        <v>41166.0</v>
      </c>
      <c r="I15">
        <f t="shared" si="1"/>
        <v>1439.4</v>
      </c>
      <c r="L15" s="18"/>
    </row>
    <row r="16">
      <c r="A16" s="17" t="s">
        <v>33</v>
      </c>
      <c r="B16" s="17" t="s">
        <v>57</v>
      </c>
      <c r="C16" s="17" t="s">
        <v>46</v>
      </c>
      <c r="D16" s="17" t="s">
        <v>52</v>
      </c>
      <c r="E16" s="18">
        <v>21.0</v>
      </c>
      <c r="F16" s="17" t="s">
        <v>37</v>
      </c>
      <c r="G16" s="19">
        <v>50.81</v>
      </c>
      <c r="H16" s="20">
        <v>41628.0</v>
      </c>
      <c r="I16">
        <f t="shared" si="1"/>
        <v>1067.01</v>
      </c>
      <c r="L16" s="18"/>
    </row>
    <row r="17">
      <c r="A17" s="17" t="s">
        <v>33</v>
      </c>
      <c r="B17" s="17" t="s">
        <v>34</v>
      </c>
      <c r="C17" s="17" t="s">
        <v>46</v>
      </c>
      <c r="D17" s="17" t="s">
        <v>52</v>
      </c>
      <c r="E17" s="18">
        <v>40.0</v>
      </c>
      <c r="F17" s="17" t="s">
        <v>37</v>
      </c>
      <c r="G17" s="19">
        <v>47.98</v>
      </c>
      <c r="H17" s="20">
        <v>41118.0</v>
      </c>
      <c r="I17">
        <f t="shared" si="1"/>
        <v>1919.2</v>
      </c>
      <c r="L17" s="18"/>
    </row>
    <row r="18">
      <c r="A18" s="17" t="s">
        <v>33</v>
      </c>
      <c r="B18" s="17" t="s">
        <v>34</v>
      </c>
      <c r="C18" s="17" t="s">
        <v>46</v>
      </c>
      <c r="D18" s="17" t="s">
        <v>52</v>
      </c>
      <c r="E18" s="18">
        <v>50.0</v>
      </c>
      <c r="F18" s="17" t="s">
        <v>37</v>
      </c>
      <c r="G18" s="19">
        <v>47.98</v>
      </c>
      <c r="H18" s="20">
        <v>41136.0</v>
      </c>
      <c r="I18">
        <f t="shared" si="1"/>
        <v>2399</v>
      </c>
      <c r="L18" s="18"/>
    </row>
    <row r="19">
      <c r="A19" s="17" t="s">
        <v>33</v>
      </c>
      <c r="B19" s="17" t="s">
        <v>34</v>
      </c>
      <c r="C19" s="17" t="s">
        <v>46</v>
      </c>
      <c r="D19" s="17" t="s">
        <v>52</v>
      </c>
      <c r="E19" s="18">
        <v>9.0</v>
      </c>
      <c r="F19" s="17" t="s">
        <v>37</v>
      </c>
      <c r="G19" s="19">
        <v>47.98</v>
      </c>
      <c r="H19" s="20">
        <v>41193.0</v>
      </c>
      <c r="I19">
        <f t="shared" si="1"/>
        <v>431.82</v>
      </c>
      <c r="L19" s="18"/>
    </row>
    <row r="20">
      <c r="A20" s="17" t="s">
        <v>33</v>
      </c>
      <c r="B20" s="17" t="s">
        <v>34</v>
      </c>
      <c r="C20" s="17" t="s">
        <v>46</v>
      </c>
      <c r="D20" s="17" t="s">
        <v>52</v>
      </c>
      <c r="E20" s="18">
        <v>25.0</v>
      </c>
      <c r="F20" s="17" t="s">
        <v>37</v>
      </c>
      <c r="G20" s="19">
        <v>47.98</v>
      </c>
      <c r="H20" s="20">
        <v>41198.0</v>
      </c>
      <c r="I20">
        <f t="shared" si="1"/>
        <v>1199.5</v>
      </c>
      <c r="L20" s="18"/>
    </row>
    <row r="21">
      <c r="A21" s="17" t="s">
        <v>33</v>
      </c>
      <c r="B21" s="17" t="s">
        <v>62</v>
      </c>
      <c r="C21" s="17" t="s">
        <v>46</v>
      </c>
      <c r="D21" s="17" t="s">
        <v>52</v>
      </c>
      <c r="E21" s="18">
        <v>20.0</v>
      </c>
      <c r="F21" s="17" t="s">
        <v>37</v>
      </c>
      <c r="G21" s="19">
        <v>47.98</v>
      </c>
      <c r="H21" s="20">
        <v>41165.0</v>
      </c>
      <c r="I21">
        <f t="shared" si="1"/>
        <v>959.6</v>
      </c>
      <c r="L21" s="18"/>
    </row>
    <row r="22">
      <c r="A22" s="17" t="s">
        <v>33</v>
      </c>
      <c r="B22" s="17" t="s">
        <v>62</v>
      </c>
      <c r="C22" s="17" t="s">
        <v>46</v>
      </c>
      <c r="D22" s="17" t="s">
        <v>52</v>
      </c>
      <c r="E22" s="18">
        <v>40.0</v>
      </c>
      <c r="F22" s="17" t="s">
        <v>37</v>
      </c>
      <c r="G22" s="19">
        <v>47.98</v>
      </c>
      <c r="H22" s="20">
        <v>41247.0</v>
      </c>
      <c r="I22">
        <f t="shared" si="1"/>
        <v>1919.2</v>
      </c>
      <c r="L22" s="18"/>
    </row>
    <row r="23">
      <c r="A23" s="17" t="s">
        <v>33</v>
      </c>
      <c r="B23" s="17" t="s">
        <v>64</v>
      </c>
      <c r="C23" s="17" t="s">
        <v>46</v>
      </c>
      <c r="D23" s="17" t="s">
        <v>52</v>
      </c>
      <c r="E23" s="18">
        <v>3.0</v>
      </c>
      <c r="F23" s="17" t="s">
        <v>37</v>
      </c>
      <c r="G23" s="19">
        <v>50.81</v>
      </c>
      <c r="H23" s="20">
        <v>41733.0</v>
      </c>
      <c r="I23">
        <f t="shared" si="1"/>
        <v>152.43</v>
      </c>
      <c r="L23" s="18"/>
    </row>
    <row r="24">
      <c r="A24" s="17" t="s">
        <v>33</v>
      </c>
      <c r="B24" s="17" t="s">
        <v>64</v>
      </c>
      <c r="C24" s="17" t="s">
        <v>46</v>
      </c>
      <c r="D24" s="17" t="s">
        <v>52</v>
      </c>
      <c r="E24" s="18">
        <v>7.0</v>
      </c>
      <c r="F24" s="17" t="s">
        <v>37</v>
      </c>
      <c r="G24" s="19">
        <v>50.81</v>
      </c>
      <c r="H24" s="20">
        <v>41743.0</v>
      </c>
      <c r="I24">
        <f t="shared" si="1"/>
        <v>355.67</v>
      </c>
      <c r="L24" s="18"/>
    </row>
    <row r="25">
      <c r="A25" s="17" t="s">
        <v>33</v>
      </c>
      <c r="B25" s="17" t="s">
        <v>66</v>
      </c>
      <c r="C25" s="17" t="s">
        <v>46</v>
      </c>
      <c r="D25" s="17" t="s">
        <v>52</v>
      </c>
      <c r="E25" s="18">
        <v>15.0</v>
      </c>
      <c r="F25" s="17" t="s">
        <v>37</v>
      </c>
      <c r="G25" s="19">
        <v>47.98</v>
      </c>
      <c r="H25" s="20">
        <v>41166.0</v>
      </c>
      <c r="I25">
        <f t="shared" si="1"/>
        <v>719.7</v>
      </c>
      <c r="L25" s="18"/>
    </row>
    <row r="26">
      <c r="A26" s="17" t="s">
        <v>33</v>
      </c>
      <c r="B26" s="17" t="s">
        <v>66</v>
      </c>
      <c r="C26" s="17" t="s">
        <v>46</v>
      </c>
      <c r="D26" s="17" t="s">
        <v>52</v>
      </c>
      <c r="E26" s="18">
        <v>20.0</v>
      </c>
      <c r="F26" s="17" t="s">
        <v>37</v>
      </c>
      <c r="G26" s="19">
        <v>47.98</v>
      </c>
      <c r="H26" s="20">
        <v>41166.0</v>
      </c>
      <c r="I26">
        <f t="shared" si="1"/>
        <v>959.6</v>
      </c>
      <c r="L26" s="18"/>
    </row>
    <row r="27">
      <c r="A27" s="17" t="s">
        <v>33</v>
      </c>
      <c r="B27" s="17" t="s">
        <v>69</v>
      </c>
      <c r="C27" s="17" t="s">
        <v>46</v>
      </c>
      <c r="D27" s="17" t="s">
        <v>52</v>
      </c>
      <c r="E27" s="18">
        <v>25.0</v>
      </c>
      <c r="F27" s="17" t="s">
        <v>37</v>
      </c>
      <c r="G27" s="19">
        <v>47.98</v>
      </c>
      <c r="H27" s="20">
        <v>41247.0</v>
      </c>
      <c r="I27">
        <f t="shared" si="1"/>
        <v>1199.5</v>
      </c>
      <c r="L27" s="18"/>
    </row>
    <row r="28">
      <c r="A28" s="17" t="s">
        <v>33</v>
      </c>
      <c r="B28" s="17" t="s">
        <v>50</v>
      </c>
      <c r="C28" s="17" t="s">
        <v>46</v>
      </c>
      <c r="D28" s="17" t="s">
        <v>52</v>
      </c>
      <c r="E28" s="18">
        <v>8.0</v>
      </c>
      <c r="F28" s="17" t="s">
        <v>37</v>
      </c>
      <c r="G28" s="19">
        <v>47.98</v>
      </c>
      <c r="H28" s="20">
        <v>41104.0</v>
      </c>
      <c r="I28">
        <f t="shared" si="1"/>
        <v>383.84</v>
      </c>
      <c r="L28" s="18"/>
    </row>
    <row r="29">
      <c r="A29" s="17" t="s">
        <v>33</v>
      </c>
      <c r="B29" s="17" t="s">
        <v>50</v>
      </c>
      <c r="C29" s="17" t="s">
        <v>46</v>
      </c>
      <c r="D29" s="17" t="s">
        <v>52</v>
      </c>
      <c r="E29" s="18">
        <v>7.0</v>
      </c>
      <c r="F29" s="17" t="s">
        <v>37</v>
      </c>
      <c r="G29" s="19">
        <v>50.81</v>
      </c>
      <c r="H29" s="20">
        <v>41632.0</v>
      </c>
      <c r="I29">
        <f t="shared" si="1"/>
        <v>355.67</v>
      </c>
      <c r="L29" s="18"/>
    </row>
    <row r="30">
      <c r="A30" s="17" t="s">
        <v>33</v>
      </c>
      <c r="B30" s="17" t="s">
        <v>72</v>
      </c>
      <c r="C30" s="17" t="s">
        <v>46</v>
      </c>
      <c r="D30" s="17" t="s">
        <v>52</v>
      </c>
      <c r="E30" s="18">
        <v>15.0</v>
      </c>
      <c r="F30" s="17" t="s">
        <v>37</v>
      </c>
      <c r="G30" s="19">
        <v>50.81</v>
      </c>
      <c r="H30" s="20">
        <v>41632.0</v>
      </c>
      <c r="I30">
        <f t="shared" si="1"/>
        <v>762.15</v>
      </c>
      <c r="L30" s="18"/>
    </row>
    <row r="31">
      <c r="A31" s="17" t="s">
        <v>33</v>
      </c>
      <c r="B31" s="17" t="s">
        <v>73</v>
      </c>
      <c r="C31" s="17" t="s">
        <v>46</v>
      </c>
      <c r="D31" s="17" t="s">
        <v>52</v>
      </c>
      <c r="E31" s="18">
        <v>25.0</v>
      </c>
      <c r="F31" s="17" t="s">
        <v>37</v>
      </c>
      <c r="G31" s="19">
        <v>47.98</v>
      </c>
      <c r="H31" s="20">
        <v>41165.0</v>
      </c>
      <c r="I31">
        <f t="shared" si="1"/>
        <v>1199.5</v>
      </c>
      <c r="L31" s="18"/>
    </row>
    <row r="32">
      <c r="A32" s="17" t="s">
        <v>33</v>
      </c>
      <c r="B32" s="17" t="s">
        <v>75</v>
      </c>
      <c r="C32" s="17" t="s">
        <v>76</v>
      </c>
      <c r="D32" s="17" t="s">
        <v>77</v>
      </c>
      <c r="E32" s="18">
        <v>52.0</v>
      </c>
      <c r="F32" s="17" t="s">
        <v>37</v>
      </c>
      <c r="G32" s="19">
        <v>25.69</v>
      </c>
      <c r="H32" s="20">
        <v>41444.0</v>
      </c>
      <c r="I32">
        <f t="shared" si="1"/>
        <v>1335.88</v>
      </c>
      <c r="L32" s="18"/>
    </row>
    <row r="33">
      <c r="A33" s="17" t="s">
        <v>33</v>
      </c>
      <c r="B33" s="17" t="s">
        <v>78</v>
      </c>
      <c r="C33" s="17" t="s">
        <v>76</v>
      </c>
      <c r="D33" s="17" t="s">
        <v>77</v>
      </c>
      <c r="E33" s="18">
        <v>2.0</v>
      </c>
      <c r="F33" s="17" t="s">
        <v>37</v>
      </c>
      <c r="G33" s="19">
        <v>25.69</v>
      </c>
      <c r="H33" s="20">
        <v>41131.0</v>
      </c>
      <c r="I33">
        <f t="shared" si="1"/>
        <v>51.38</v>
      </c>
      <c r="L33" s="18"/>
    </row>
    <row r="34">
      <c r="A34" s="17" t="s">
        <v>33</v>
      </c>
      <c r="B34" s="17" t="s">
        <v>45</v>
      </c>
      <c r="C34" s="17" t="s">
        <v>76</v>
      </c>
      <c r="D34" s="17" t="s">
        <v>77</v>
      </c>
      <c r="E34" s="18">
        <v>3.0</v>
      </c>
      <c r="F34" s="17" t="s">
        <v>37</v>
      </c>
      <c r="G34" s="19">
        <v>25.69</v>
      </c>
      <c r="H34" s="20">
        <v>41445.0</v>
      </c>
      <c r="I34">
        <f t="shared" si="1"/>
        <v>77.07</v>
      </c>
      <c r="L34" s="18"/>
    </row>
    <row r="35">
      <c r="A35" s="17" t="s">
        <v>33</v>
      </c>
      <c r="B35" s="17" t="s">
        <v>55</v>
      </c>
      <c r="C35" s="17" t="s">
        <v>76</v>
      </c>
      <c r="D35" s="17" t="s">
        <v>77</v>
      </c>
      <c r="E35" s="18">
        <v>15.0</v>
      </c>
      <c r="F35" s="17" t="s">
        <v>37</v>
      </c>
      <c r="G35" s="19">
        <v>25.69</v>
      </c>
      <c r="H35" s="20">
        <v>41345.0</v>
      </c>
      <c r="I35">
        <f t="shared" si="1"/>
        <v>385.35</v>
      </c>
      <c r="L35" s="18"/>
    </row>
    <row r="36">
      <c r="A36" s="17" t="s">
        <v>33</v>
      </c>
      <c r="B36" s="17" t="s">
        <v>57</v>
      </c>
      <c r="C36" s="17" t="s">
        <v>76</v>
      </c>
      <c r="D36" s="17" t="s">
        <v>77</v>
      </c>
      <c r="E36" s="18">
        <v>35.0</v>
      </c>
      <c r="F36" s="17" t="s">
        <v>37</v>
      </c>
      <c r="G36" s="19">
        <v>25.69</v>
      </c>
      <c r="H36" s="20">
        <v>41457.0</v>
      </c>
      <c r="I36">
        <f t="shared" si="1"/>
        <v>899.15</v>
      </c>
      <c r="L36" s="18"/>
    </row>
    <row r="37">
      <c r="A37" s="17" t="s">
        <v>33</v>
      </c>
      <c r="B37" s="17" t="s">
        <v>57</v>
      </c>
      <c r="C37" s="17" t="s">
        <v>76</v>
      </c>
      <c r="D37" s="17" t="s">
        <v>77</v>
      </c>
      <c r="E37" s="18">
        <v>15.0</v>
      </c>
      <c r="F37" s="17" t="s">
        <v>37</v>
      </c>
      <c r="G37" s="19">
        <v>26.6</v>
      </c>
      <c r="H37" s="20">
        <v>41605.0</v>
      </c>
      <c r="I37">
        <f t="shared" si="1"/>
        <v>399</v>
      </c>
      <c r="L37" s="18"/>
    </row>
    <row r="38">
      <c r="A38" s="17" t="s">
        <v>33</v>
      </c>
      <c r="B38" s="17" t="s">
        <v>82</v>
      </c>
      <c r="C38" s="17" t="s">
        <v>83</v>
      </c>
      <c r="D38" s="17" t="s">
        <v>77</v>
      </c>
      <c r="E38" s="18">
        <v>6.0</v>
      </c>
      <c r="F38" s="17" t="s">
        <v>37</v>
      </c>
      <c r="G38" s="19">
        <v>26.65</v>
      </c>
      <c r="H38" s="20">
        <v>41591.0</v>
      </c>
      <c r="I38">
        <f t="shared" si="1"/>
        <v>159.9</v>
      </c>
      <c r="L38" s="18"/>
    </row>
    <row r="39">
      <c r="A39" s="17" t="s">
        <v>33</v>
      </c>
      <c r="B39" s="17" t="s">
        <v>34</v>
      </c>
      <c r="C39" s="17" t="s">
        <v>76</v>
      </c>
      <c r="D39" s="17" t="s">
        <v>77</v>
      </c>
      <c r="E39" s="18">
        <v>15.0</v>
      </c>
      <c r="F39" s="17" t="s">
        <v>37</v>
      </c>
      <c r="G39" s="19">
        <v>25.69</v>
      </c>
      <c r="H39" s="20">
        <v>41137.0</v>
      </c>
      <c r="I39">
        <f t="shared" si="1"/>
        <v>385.35</v>
      </c>
      <c r="L39" s="18"/>
    </row>
    <row r="40">
      <c r="A40" s="17" t="s">
        <v>33</v>
      </c>
      <c r="B40" s="17" t="s">
        <v>34</v>
      </c>
      <c r="C40" s="17" t="s">
        <v>76</v>
      </c>
      <c r="D40" s="17" t="s">
        <v>77</v>
      </c>
      <c r="E40" s="18">
        <v>25.0</v>
      </c>
      <c r="F40" s="17" t="s">
        <v>37</v>
      </c>
      <c r="G40" s="19">
        <v>25.69</v>
      </c>
      <c r="H40" s="20">
        <v>41262.0</v>
      </c>
      <c r="I40">
        <f t="shared" si="1"/>
        <v>642.25</v>
      </c>
      <c r="L40" s="18"/>
    </row>
    <row r="41">
      <c r="A41" s="17" t="s">
        <v>33</v>
      </c>
      <c r="B41" s="17" t="s">
        <v>34</v>
      </c>
      <c r="C41" s="17" t="s">
        <v>76</v>
      </c>
      <c r="D41" s="17" t="s">
        <v>77</v>
      </c>
      <c r="E41" s="18">
        <v>60.0</v>
      </c>
      <c r="F41" s="17" t="s">
        <v>37</v>
      </c>
      <c r="G41" s="19">
        <v>25.69</v>
      </c>
      <c r="H41" s="20">
        <v>41264.0</v>
      </c>
      <c r="I41">
        <f t="shared" si="1"/>
        <v>1541.4</v>
      </c>
      <c r="L41" s="18"/>
    </row>
    <row r="42">
      <c r="A42" s="17" t="s">
        <v>33</v>
      </c>
      <c r="B42" s="17" t="s">
        <v>34</v>
      </c>
      <c r="C42" s="17" t="s">
        <v>76</v>
      </c>
      <c r="D42" s="17" t="s">
        <v>77</v>
      </c>
      <c r="E42" s="18">
        <v>40.0</v>
      </c>
      <c r="F42" s="17" t="s">
        <v>37</v>
      </c>
      <c r="G42" s="19">
        <v>25.69</v>
      </c>
      <c r="H42" s="20">
        <v>41277.0</v>
      </c>
      <c r="I42">
        <f t="shared" si="1"/>
        <v>1027.6</v>
      </c>
      <c r="L42" s="18"/>
    </row>
    <row r="43">
      <c r="A43" s="17" t="s">
        <v>33</v>
      </c>
      <c r="B43" s="17" t="s">
        <v>34</v>
      </c>
      <c r="C43" s="17" t="s">
        <v>76</v>
      </c>
      <c r="D43" s="17" t="s">
        <v>77</v>
      </c>
      <c r="E43" s="18">
        <v>7.0</v>
      </c>
      <c r="F43" s="17" t="s">
        <v>37</v>
      </c>
      <c r="G43" s="19">
        <v>25.69</v>
      </c>
      <c r="H43" s="20">
        <v>41277.0</v>
      </c>
      <c r="I43">
        <f t="shared" si="1"/>
        <v>179.83</v>
      </c>
      <c r="L43" s="18"/>
    </row>
    <row r="44">
      <c r="A44" s="17" t="s">
        <v>33</v>
      </c>
      <c r="B44" s="17" t="s">
        <v>34</v>
      </c>
      <c r="C44" s="17" t="s">
        <v>76</v>
      </c>
      <c r="D44" s="17" t="s">
        <v>77</v>
      </c>
      <c r="E44" s="18">
        <v>62.0</v>
      </c>
      <c r="F44" s="17" t="s">
        <v>37</v>
      </c>
      <c r="G44" s="19">
        <v>25.69</v>
      </c>
      <c r="H44" s="20">
        <v>41277.0</v>
      </c>
      <c r="I44">
        <f t="shared" si="1"/>
        <v>1592.78</v>
      </c>
      <c r="L44" s="18"/>
    </row>
    <row r="45">
      <c r="A45" s="17" t="s">
        <v>33</v>
      </c>
      <c r="B45" s="17" t="s">
        <v>34</v>
      </c>
      <c r="C45" s="17" t="s">
        <v>76</v>
      </c>
      <c r="D45" s="17" t="s">
        <v>77</v>
      </c>
      <c r="E45" s="18">
        <v>27.0</v>
      </c>
      <c r="F45" s="17" t="s">
        <v>37</v>
      </c>
      <c r="G45" s="19">
        <v>25.69</v>
      </c>
      <c r="H45" s="20">
        <v>41277.0</v>
      </c>
      <c r="I45">
        <f t="shared" si="1"/>
        <v>693.63</v>
      </c>
      <c r="L45" s="18"/>
    </row>
    <row r="46">
      <c r="A46" s="17" t="s">
        <v>33</v>
      </c>
      <c r="B46" s="17" t="s">
        <v>34</v>
      </c>
      <c r="C46" s="17" t="s">
        <v>83</v>
      </c>
      <c r="D46" s="17" t="s">
        <v>77</v>
      </c>
      <c r="E46" s="18">
        <v>55.0</v>
      </c>
      <c r="F46" s="17" t="s">
        <v>37</v>
      </c>
      <c r="G46" s="19">
        <v>25.62</v>
      </c>
      <c r="H46" s="20">
        <v>41097.0</v>
      </c>
      <c r="I46">
        <f t="shared" si="1"/>
        <v>1409.1</v>
      </c>
      <c r="L46" s="18"/>
    </row>
    <row r="47">
      <c r="A47" s="17" t="s">
        <v>33</v>
      </c>
      <c r="B47" s="17" t="s">
        <v>34</v>
      </c>
      <c r="C47" s="17" t="s">
        <v>88</v>
      </c>
      <c r="D47" s="17" t="s">
        <v>77</v>
      </c>
      <c r="E47" s="18">
        <v>2.0</v>
      </c>
      <c r="F47" s="17" t="s">
        <v>37</v>
      </c>
      <c r="G47" s="19">
        <v>40.17</v>
      </c>
      <c r="H47" s="20">
        <v>41130.0</v>
      </c>
      <c r="I47">
        <f t="shared" si="1"/>
        <v>80.34</v>
      </c>
      <c r="L47" s="18"/>
    </row>
    <row r="48">
      <c r="A48" s="17" t="s">
        <v>33</v>
      </c>
      <c r="B48" s="17" t="s">
        <v>91</v>
      </c>
      <c r="C48" s="17" t="s">
        <v>76</v>
      </c>
      <c r="D48" s="17" t="s">
        <v>77</v>
      </c>
      <c r="E48" s="18">
        <v>20.0</v>
      </c>
      <c r="F48" s="17" t="s">
        <v>37</v>
      </c>
      <c r="G48" s="19">
        <v>25.69</v>
      </c>
      <c r="H48" s="20">
        <v>41102.0</v>
      </c>
      <c r="I48">
        <f t="shared" si="1"/>
        <v>513.8</v>
      </c>
      <c r="L48" s="18"/>
    </row>
    <row r="49">
      <c r="A49" s="17" t="s">
        <v>33</v>
      </c>
      <c r="B49" s="17" t="s">
        <v>93</v>
      </c>
      <c r="C49" s="17" t="s">
        <v>76</v>
      </c>
      <c r="D49" s="17" t="s">
        <v>77</v>
      </c>
      <c r="E49" s="18">
        <v>15.0</v>
      </c>
      <c r="F49" s="17" t="s">
        <v>37</v>
      </c>
      <c r="G49" s="19">
        <v>25.69</v>
      </c>
      <c r="H49" s="20">
        <v>41135.0</v>
      </c>
      <c r="I49">
        <f t="shared" si="1"/>
        <v>385.35</v>
      </c>
      <c r="L49" s="18"/>
    </row>
    <row r="50">
      <c r="A50" s="17" t="s">
        <v>33</v>
      </c>
      <c r="B50" s="17" t="s">
        <v>64</v>
      </c>
      <c r="C50" s="17" t="s">
        <v>76</v>
      </c>
      <c r="D50" s="17" t="s">
        <v>77</v>
      </c>
      <c r="E50" s="18">
        <v>6.0</v>
      </c>
      <c r="F50" s="17" t="s">
        <v>37</v>
      </c>
      <c r="G50" s="19">
        <v>25.69</v>
      </c>
      <c r="H50" s="20">
        <v>41471.0</v>
      </c>
      <c r="I50">
        <f t="shared" si="1"/>
        <v>154.14</v>
      </c>
      <c r="L50" s="18"/>
    </row>
    <row r="51">
      <c r="A51" s="17" t="s">
        <v>33</v>
      </c>
      <c r="B51" s="17" t="s">
        <v>42</v>
      </c>
      <c r="C51" s="17" t="s">
        <v>96</v>
      </c>
      <c r="D51" s="17" t="s">
        <v>77</v>
      </c>
      <c r="E51" s="18">
        <v>16.0</v>
      </c>
      <c r="F51" s="17" t="s">
        <v>37</v>
      </c>
      <c r="G51" s="19">
        <v>106.92</v>
      </c>
      <c r="H51" s="20">
        <v>41404.0</v>
      </c>
      <c r="I51">
        <f t="shared" si="1"/>
        <v>1710.72</v>
      </c>
      <c r="L51" s="18"/>
    </row>
    <row r="52">
      <c r="A52" s="17" t="s">
        <v>33</v>
      </c>
      <c r="B52" s="17" t="s">
        <v>69</v>
      </c>
      <c r="C52" s="17" t="s">
        <v>76</v>
      </c>
      <c r="D52" s="17" t="s">
        <v>77</v>
      </c>
      <c r="E52" s="18">
        <v>22.0</v>
      </c>
      <c r="F52" s="17" t="s">
        <v>37</v>
      </c>
      <c r="G52" s="19">
        <v>25.69</v>
      </c>
      <c r="H52" s="20">
        <v>41111.0</v>
      </c>
      <c r="I52">
        <f t="shared" si="1"/>
        <v>565.18</v>
      </c>
      <c r="L52" s="18"/>
    </row>
    <row r="53">
      <c r="A53" s="17" t="s">
        <v>33</v>
      </c>
      <c r="B53" s="17" t="s">
        <v>72</v>
      </c>
      <c r="C53" s="17" t="s">
        <v>76</v>
      </c>
      <c r="D53" s="17" t="s">
        <v>77</v>
      </c>
      <c r="E53" s="18">
        <v>8.0</v>
      </c>
      <c r="F53" s="17" t="s">
        <v>37</v>
      </c>
      <c r="G53" s="19">
        <v>26.6</v>
      </c>
      <c r="H53" s="20">
        <v>41632.0</v>
      </c>
      <c r="I53">
        <f t="shared" si="1"/>
        <v>212.8</v>
      </c>
      <c r="L53" s="18"/>
    </row>
    <row r="54">
      <c r="A54" s="17" t="s">
        <v>33</v>
      </c>
      <c r="B54" s="17" t="s">
        <v>101</v>
      </c>
      <c r="C54" s="17" t="s">
        <v>76</v>
      </c>
      <c r="D54" s="17" t="s">
        <v>102</v>
      </c>
      <c r="E54" s="18">
        <v>60.0</v>
      </c>
      <c r="F54" s="17" t="s">
        <v>48</v>
      </c>
      <c r="G54" s="19">
        <v>25.69</v>
      </c>
      <c r="H54" s="18">
        <v>2.0120503E7</v>
      </c>
      <c r="I54">
        <f t="shared" si="1"/>
        <v>1541.4</v>
      </c>
      <c r="L54" s="18"/>
    </row>
    <row r="55">
      <c r="A55" s="17" t="s">
        <v>33</v>
      </c>
      <c r="B55" s="17" t="s">
        <v>101</v>
      </c>
      <c r="C55" s="17" t="s">
        <v>76</v>
      </c>
      <c r="D55" s="17" t="s">
        <v>102</v>
      </c>
      <c r="E55" s="18">
        <v>2.0</v>
      </c>
      <c r="F55" s="17" t="s">
        <v>48</v>
      </c>
      <c r="G55" s="19">
        <v>25.69</v>
      </c>
      <c r="H55" s="18">
        <v>2.0120515E7</v>
      </c>
      <c r="I55">
        <f t="shared" si="1"/>
        <v>51.38</v>
      </c>
      <c r="L55" s="18"/>
    </row>
    <row r="56">
      <c r="A56" s="17" t="s">
        <v>33</v>
      </c>
      <c r="B56" s="17" t="s">
        <v>101</v>
      </c>
      <c r="C56" s="17" t="s">
        <v>76</v>
      </c>
      <c r="D56" s="17" t="s">
        <v>102</v>
      </c>
      <c r="E56" s="18">
        <v>3.0</v>
      </c>
      <c r="F56" s="17" t="s">
        <v>48</v>
      </c>
      <c r="G56" s="19">
        <v>25.69</v>
      </c>
      <c r="H56" s="18">
        <v>2.0120515E7</v>
      </c>
      <c r="I56">
        <f t="shared" si="1"/>
        <v>77.07</v>
      </c>
      <c r="L56" s="18"/>
    </row>
    <row r="57">
      <c r="A57" s="17" t="s">
        <v>33</v>
      </c>
      <c r="B57" s="17" t="s">
        <v>101</v>
      </c>
      <c r="C57" s="17" t="s">
        <v>76</v>
      </c>
      <c r="D57" s="17" t="s">
        <v>102</v>
      </c>
      <c r="E57" s="18">
        <v>5.0</v>
      </c>
      <c r="F57" s="17" t="s">
        <v>48</v>
      </c>
      <c r="G57" s="19">
        <v>25.69</v>
      </c>
      <c r="H57" s="18">
        <v>2.0120515E7</v>
      </c>
      <c r="I57">
        <f t="shared" si="1"/>
        <v>128.45</v>
      </c>
      <c r="L57" s="18"/>
    </row>
    <row r="58">
      <c r="A58" s="17" t="s">
        <v>33</v>
      </c>
      <c r="B58" s="17" t="s">
        <v>101</v>
      </c>
      <c r="C58" s="17" t="s">
        <v>76</v>
      </c>
      <c r="D58" s="17" t="s">
        <v>102</v>
      </c>
      <c r="E58" s="18">
        <v>6.0</v>
      </c>
      <c r="F58" s="17" t="s">
        <v>48</v>
      </c>
      <c r="G58" s="19">
        <v>25.69</v>
      </c>
      <c r="H58" s="18">
        <v>2.0120515E7</v>
      </c>
      <c r="I58">
        <f t="shared" si="1"/>
        <v>154.14</v>
      </c>
      <c r="L58" s="18"/>
    </row>
    <row r="59">
      <c r="A59" s="17" t="s">
        <v>33</v>
      </c>
      <c r="B59" s="17" t="s">
        <v>75</v>
      </c>
      <c r="C59" s="17" t="s">
        <v>76</v>
      </c>
      <c r="D59" s="17" t="s">
        <v>102</v>
      </c>
      <c r="E59" s="18">
        <v>2.0</v>
      </c>
      <c r="F59" s="17" t="s">
        <v>48</v>
      </c>
      <c r="G59" s="19">
        <v>25.69</v>
      </c>
      <c r="H59" s="18">
        <v>2.0120514E7</v>
      </c>
      <c r="I59">
        <f t="shared" si="1"/>
        <v>51.38</v>
      </c>
      <c r="L59" s="18"/>
    </row>
    <row r="60">
      <c r="A60" s="17" t="s">
        <v>33</v>
      </c>
      <c r="B60" s="17" t="s">
        <v>75</v>
      </c>
      <c r="C60" s="17" t="s">
        <v>88</v>
      </c>
      <c r="D60" s="17" t="s">
        <v>102</v>
      </c>
      <c r="E60" s="18">
        <v>30.0</v>
      </c>
      <c r="F60" s="17" t="s">
        <v>48</v>
      </c>
      <c r="G60" s="19">
        <v>40.17</v>
      </c>
      <c r="H60" s="18">
        <v>2.0120227E7</v>
      </c>
      <c r="I60">
        <f t="shared" si="1"/>
        <v>1205.1</v>
      </c>
      <c r="L60" s="18"/>
    </row>
    <row r="61">
      <c r="A61" s="17" t="s">
        <v>33</v>
      </c>
      <c r="B61" s="17" t="s">
        <v>45</v>
      </c>
      <c r="C61" s="17" t="s">
        <v>76</v>
      </c>
      <c r="D61" s="17" t="s">
        <v>102</v>
      </c>
      <c r="E61" s="18">
        <v>15.0</v>
      </c>
      <c r="F61" s="17" t="s">
        <v>48</v>
      </c>
      <c r="G61" s="19">
        <v>25.69</v>
      </c>
      <c r="H61" s="18">
        <v>2.012032E7</v>
      </c>
      <c r="I61">
        <f t="shared" si="1"/>
        <v>385.35</v>
      </c>
      <c r="L61" s="18"/>
    </row>
    <row r="62">
      <c r="A62" s="17" t="s">
        <v>33</v>
      </c>
      <c r="B62" s="17" t="s">
        <v>55</v>
      </c>
      <c r="C62" s="17" t="s">
        <v>76</v>
      </c>
      <c r="D62" s="17" t="s">
        <v>102</v>
      </c>
      <c r="E62" s="18">
        <v>25.0</v>
      </c>
      <c r="F62" s="17" t="s">
        <v>48</v>
      </c>
      <c r="G62" s="19">
        <v>25.69</v>
      </c>
      <c r="H62" s="18">
        <v>2.0120426E7</v>
      </c>
      <c r="I62">
        <f t="shared" si="1"/>
        <v>642.25</v>
      </c>
      <c r="L62" s="18"/>
    </row>
    <row r="63">
      <c r="A63" s="17" t="s">
        <v>33</v>
      </c>
      <c r="B63" s="17" t="s">
        <v>55</v>
      </c>
      <c r="C63" s="17" t="s">
        <v>76</v>
      </c>
      <c r="D63" s="17" t="s">
        <v>102</v>
      </c>
      <c r="E63" s="18">
        <v>20.0</v>
      </c>
      <c r="F63" s="17" t="s">
        <v>48</v>
      </c>
      <c r="G63" s="19">
        <v>25.69</v>
      </c>
      <c r="H63" s="18">
        <v>2.012051E7</v>
      </c>
      <c r="I63">
        <f t="shared" si="1"/>
        <v>513.8</v>
      </c>
      <c r="L63" s="18"/>
    </row>
    <row r="64">
      <c r="A64" s="17" t="s">
        <v>33</v>
      </c>
      <c r="B64" s="17" t="s">
        <v>110</v>
      </c>
      <c r="C64" s="17" t="s">
        <v>76</v>
      </c>
      <c r="D64" s="17" t="s">
        <v>102</v>
      </c>
      <c r="E64" s="18">
        <v>50.0</v>
      </c>
      <c r="F64" s="17" t="s">
        <v>48</v>
      </c>
      <c r="G64" s="19">
        <v>25.69</v>
      </c>
      <c r="H64" s="18">
        <v>2.0120611E7</v>
      </c>
      <c r="I64">
        <f t="shared" si="1"/>
        <v>1284.5</v>
      </c>
      <c r="L64" s="18"/>
    </row>
    <row r="65">
      <c r="A65" s="17" t="s">
        <v>33</v>
      </c>
      <c r="B65" s="17" t="s">
        <v>34</v>
      </c>
      <c r="C65" s="17" t="s">
        <v>76</v>
      </c>
      <c r="D65" s="17" t="s">
        <v>102</v>
      </c>
      <c r="E65" s="18">
        <v>10.0</v>
      </c>
      <c r="F65" s="17" t="s">
        <v>48</v>
      </c>
      <c r="G65" s="19">
        <v>25.69</v>
      </c>
      <c r="H65" s="18">
        <v>2.0120112E7</v>
      </c>
      <c r="I65">
        <f t="shared" si="1"/>
        <v>256.9</v>
      </c>
      <c r="L65" s="18"/>
    </row>
    <row r="66">
      <c r="A66" s="17" t="s">
        <v>33</v>
      </c>
      <c r="B66" s="17" t="s">
        <v>34</v>
      </c>
      <c r="C66" s="17" t="s">
        <v>76</v>
      </c>
      <c r="D66" s="17" t="s">
        <v>102</v>
      </c>
      <c r="E66" s="18">
        <v>6.0</v>
      </c>
      <c r="F66" s="17" t="s">
        <v>48</v>
      </c>
      <c r="G66" s="19">
        <v>25.69</v>
      </c>
      <c r="H66" s="18">
        <v>2.0120514E7</v>
      </c>
      <c r="I66">
        <f t="shared" si="1"/>
        <v>154.14</v>
      </c>
      <c r="L66" s="18"/>
    </row>
    <row r="67">
      <c r="A67" s="17" t="s">
        <v>33</v>
      </c>
      <c r="B67" s="17" t="s">
        <v>34</v>
      </c>
      <c r="C67" s="17" t="s">
        <v>83</v>
      </c>
      <c r="D67" s="17" t="s">
        <v>102</v>
      </c>
      <c r="E67" s="18">
        <v>55.0</v>
      </c>
      <c r="F67" s="17" t="s">
        <v>48</v>
      </c>
      <c r="G67" s="19">
        <v>25.62</v>
      </c>
      <c r="H67" s="18">
        <v>2.0120731E7</v>
      </c>
      <c r="I67">
        <f t="shared" si="1"/>
        <v>1409.1</v>
      </c>
      <c r="L67" s="18"/>
    </row>
    <row r="68">
      <c r="A68" s="17" t="s">
        <v>33</v>
      </c>
      <c r="B68" s="17" t="s">
        <v>91</v>
      </c>
      <c r="C68" s="17" t="s">
        <v>76</v>
      </c>
      <c r="D68" s="17" t="s">
        <v>102</v>
      </c>
      <c r="E68" s="18">
        <v>1.0</v>
      </c>
      <c r="F68" s="17" t="s">
        <v>48</v>
      </c>
      <c r="G68" s="19">
        <v>25.69</v>
      </c>
      <c r="H68" s="18">
        <v>2.0120712E7</v>
      </c>
      <c r="I68">
        <f t="shared" si="1"/>
        <v>25.69</v>
      </c>
      <c r="L68" s="18"/>
    </row>
    <row r="69">
      <c r="A69" s="17" t="s">
        <v>33</v>
      </c>
      <c r="B69" s="17" t="s">
        <v>91</v>
      </c>
      <c r="C69" s="17" t="s">
        <v>76</v>
      </c>
      <c r="D69" s="17" t="s">
        <v>102</v>
      </c>
      <c r="E69" s="18">
        <v>1.0</v>
      </c>
      <c r="F69" s="17" t="s">
        <v>48</v>
      </c>
      <c r="G69" s="19">
        <v>25.69</v>
      </c>
      <c r="H69" s="18">
        <v>2.0120712E7</v>
      </c>
      <c r="I69">
        <f t="shared" si="1"/>
        <v>25.69</v>
      </c>
      <c r="L69" s="18"/>
    </row>
    <row r="70">
      <c r="A70" s="17" t="s">
        <v>33</v>
      </c>
      <c r="B70" s="17" t="s">
        <v>91</v>
      </c>
      <c r="C70" s="17" t="s">
        <v>76</v>
      </c>
      <c r="D70" s="17" t="s">
        <v>102</v>
      </c>
      <c r="E70" s="18">
        <v>20.0</v>
      </c>
      <c r="F70" s="17" t="s">
        <v>48</v>
      </c>
      <c r="G70" s="19">
        <v>25.69</v>
      </c>
      <c r="H70" s="18">
        <v>2.0120806E7</v>
      </c>
      <c r="I70">
        <f t="shared" si="1"/>
        <v>513.8</v>
      </c>
      <c r="L70" s="18"/>
    </row>
    <row r="71">
      <c r="A71" s="17" t="s">
        <v>33</v>
      </c>
      <c r="B71" s="17" t="s">
        <v>64</v>
      </c>
      <c r="C71" s="17" t="s">
        <v>76</v>
      </c>
      <c r="D71" s="17" t="s">
        <v>102</v>
      </c>
      <c r="E71" s="18">
        <v>22.0</v>
      </c>
      <c r="F71" s="17" t="s">
        <v>48</v>
      </c>
      <c r="G71" s="19">
        <v>25.69</v>
      </c>
      <c r="H71" s="18">
        <v>2.0120206E7</v>
      </c>
      <c r="I71">
        <f t="shared" si="1"/>
        <v>565.18</v>
      </c>
      <c r="L71" s="18"/>
    </row>
    <row r="72">
      <c r="A72" s="17" t="s">
        <v>33</v>
      </c>
      <c r="B72" s="17" t="s">
        <v>66</v>
      </c>
      <c r="C72" s="17" t="s">
        <v>76</v>
      </c>
      <c r="D72" s="17" t="s">
        <v>102</v>
      </c>
      <c r="E72" s="18">
        <v>15.0</v>
      </c>
      <c r="F72" s="17" t="s">
        <v>48</v>
      </c>
      <c r="G72" s="19">
        <v>25.69</v>
      </c>
      <c r="H72" s="18">
        <v>2.012041E7</v>
      </c>
      <c r="I72">
        <f t="shared" si="1"/>
        <v>385.35</v>
      </c>
      <c r="L72" s="18"/>
    </row>
    <row r="73">
      <c r="A73" s="17" t="s">
        <v>33</v>
      </c>
      <c r="B73" s="17" t="s">
        <v>69</v>
      </c>
      <c r="C73" s="17" t="s">
        <v>76</v>
      </c>
      <c r="D73" s="17" t="s">
        <v>102</v>
      </c>
      <c r="E73" s="18">
        <v>22.0</v>
      </c>
      <c r="F73" s="17" t="s">
        <v>48</v>
      </c>
      <c r="G73" s="19">
        <v>25.69</v>
      </c>
      <c r="H73" s="18">
        <v>2.0120731E7</v>
      </c>
      <c r="I73">
        <f t="shared" si="1"/>
        <v>565.18</v>
      </c>
      <c r="L73" s="18"/>
    </row>
    <row r="74">
      <c r="A74" s="17" t="s">
        <v>33</v>
      </c>
      <c r="B74" s="17" t="s">
        <v>73</v>
      </c>
      <c r="C74" s="17" t="s">
        <v>76</v>
      </c>
      <c r="D74" s="17" t="s">
        <v>102</v>
      </c>
      <c r="E74" s="18">
        <v>25.0</v>
      </c>
      <c r="F74" s="17" t="s">
        <v>48</v>
      </c>
      <c r="G74" s="19">
        <v>25.69</v>
      </c>
      <c r="H74" s="18">
        <v>2.0120503E7</v>
      </c>
      <c r="I74">
        <f t="shared" si="1"/>
        <v>642.25</v>
      </c>
      <c r="L74" s="18"/>
    </row>
    <row r="75">
      <c r="A75" s="17" t="s">
        <v>33</v>
      </c>
      <c r="B75" s="17" t="s">
        <v>75</v>
      </c>
      <c r="C75" s="17" t="s">
        <v>117</v>
      </c>
      <c r="D75" s="17" t="s">
        <v>118</v>
      </c>
      <c r="E75" s="18">
        <v>52.0</v>
      </c>
      <c r="F75" s="17" t="s">
        <v>48</v>
      </c>
      <c r="G75" s="19">
        <v>1.0</v>
      </c>
      <c r="H75" s="18">
        <v>2.0120308E7</v>
      </c>
      <c r="I75">
        <f t="shared" si="1"/>
        <v>52</v>
      </c>
      <c r="L75" s="18"/>
    </row>
    <row r="76">
      <c r="A76" s="17" t="s">
        <v>33</v>
      </c>
      <c r="B76" s="17" t="s">
        <v>34</v>
      </c>
      <c r="C76" s="17" t="s">
        <v>122</v>
      </c>
      <c r="D76" s="17" t="s">
        <v>123</v>
      </c>
      <c r="E76" s="18">
        <v>30.0</v>
      </c>
      <c r="F76" s="17" t="s">
        <v>48</v>
      </c>
      <c r="G76" s="19">
        <v>6.42</v>
      </c>
      <c r="H76" s="18">
        <v>2.0120118E7</v>
      </c>
      <c r="I76">
        <f t="shared" si="1"/>
        <v>192.6</v>
      </c>
      <c r="L76" s="18"/>
    </row>
    <row r="77">
      <c r="A77" s="17" t="s">
        <v>124</v>
      </c>
      <c r="B77" s="17" t="s">
        <v>110</v>
      </c>
      <c r="C77" s="17" t="s">
        <v>46</v>
      </c>
      <c r="D77" s="17" t="s">
        <v>47</v>
      </c>
      <c r="E77" s="18">
        <v>25.0</v>
      </c>
      <c r="F77" s="17" t="s">
        <v>48</v>
      </c>
      <c r="G77" s="19">
        <v>48.95</v>
      </c>
      <c r="H77" s="18">
        <v>2.0120529E7</v>
      </c>
      <c r="I77">
        <f t="shared" si="1"/>
        <v>1223.75</v>
      </c>
      <c r="L77" s="18"/>
    </row>
    <row r="78">
      <c r="A78" s="17" t="s">
        <v>124</v>
      </c>
      <c r="B78" s="17" t="s">
        <v>125</v>
      </c>
      <c r="C78" s="17" t="s">
        <v>76</v>
      </c>
      <c r="D78" s="17" t="s">
        <v>102</v>
      </c>
      <c r="E78" s="18">
        <v>25.0</v>
      </c>
      <c r="F78" s="17" t="s">
        <v>48</v>
      </c>
      <c r="G78" s="19">
        <v>25.69</v>
      </c>
      <c r="H78" s="18">
        <v>2.0120523E7</v>
      </c>
      <c r="I78">
        <f t="shared" si="1"/>
        <v>642.25</v>
      </c>
      <c r="L78" s="18"/>
    </row>
    <row r="79">
      <c r="A79" s="17" t="s">
        <v>124</v>
      </c>
      <c r="B79" s="17" t="s">
        <v>110</v>
      </c>
      <c r="C79" s="17" t="s">
        <v>76</v>
      </c>
      <c r="D79" s="17" t="s">
        <v>102</v>
      </c>
      <c r="E79" s="18">
        <v>6.0</v>
      </c>
      <c r="F79" s="17" t="s">
        <v>48</v>
      </c>
      <c r="G79" s="19">
        <v>25.69</v>
      </c>
      <c r="H79" s="18">
        <v>2.012033E7</v>
      </c>
      <c r="I79">
        <f t="shared" si="1"/>
        <v>154.14</v>
      </c>
      <c r="L79" s="18"/>
    </row>
    <row r="80">
      <c r="A80" s="17" t="s">
        <v>124</v>
      </c>
      <c r="B80" s="17" t="s">
        <v>110</v>
      </c>
      <c r="C80" s="17" t="s">
        <v>76</v>
      </c>
      <c r="D80" s="17" t="s">
        <v>102</v>
      </c>
      <c r="E80" s="18">
        <v>25.0</v>
      </c>
      <c r="F80" s="17" t="s">
        <v>48</v>
      </c>
      <c r="G80" s="19">
        <v>25.69</v>
      </c>
      <c r="H80" s="18">
        <v>2.0120508E7</v>
      </c>
      <c r="I80">
        <f t="shared" si="1"/>
        <v>642.25</v>
      </c>
      <c r="L80" s="18"/>
    </row>
    <row r="81">
      <c r="A81" s="17" t="s">
        <v>124</v>
      </c>
      <c r="B81" s="17" t="s">
        <v>128</v>
      </c>
      <c r="C81" s="17" t="s">
        <v>76</v>
      </c>
      <c r="D81" s="17" t="s">
        <v>102</v>
      </c>
      <c r="E81" s="18">
        <v>15.0</v>
      </c>
      <c r="F81" s="17" t="s">
        <v>48</v>
      </c>
      <c r="G81" s="19">
        <v>25.69</v>
      </c>
      <c r="H81" s="18">
        <v>2.0120608E7</v>
      </c>
      <c r="I81">
        <f t="shared" si="1"/>
        <v>385.35</v>
      </c>
      <c r="L81" s="18"/>
    </row>
    <row r="82">
      <c r="A82" s="17" t="s">
        <v>124</v>
      </c>
      <c r="B82" s="17" t="s">
        <v>131</v>
      </c>
      <c r="C82" s="17" t="s">
        <v>76</v>
      </c>
      <c r="D82" s="17" t="s">
        <v>102</v>
      </c>
      <c r="E82" s="18">
        <v>30.0</v>
      </c>
      <c r="F82" s="17" t="s">
        <v>48</v>
      </c>
      <c r="G82" s="19">
        <v>25.69</v>
      </c>
      <c r="H82" s="18">
        <v>2.0120621E7</v>
      </c>
      <c r="I82">
        <f t="shared" si="1"/>
        <v>770.7</v>
      </c>
      <c r="L82" s="18"/>
    </row>
    <row r="83">
      <c r="A83" s="17" t="s">
        <v>132</v>
      </c>
      <c r="B83" s="17" t="s">
        <v>133</v>
      </c>
      <c r="C83" s="17" t="s">
        <v>46</v>
      </c>
      <c r="D83" s="17" t="s">
        <v>47</v>
      </c>
      <c r="E83" s="18">
        <v>5.0</v>
      </c>
      <c r="F83" s="17" t="s">
        <v>48</v>
      </c>
      <c r="G83" s="19">
        <v>48.95</v>
      </c>
      <c r="H83" s="18">
        <v>2.0120905E7</v>
      </c>
      <c r="I83">
        <f t="shared" si="1"/>
        <v>244.75</v>
      </c>
      <c r="L83" s="18"/>
    </row>
    <row r="84">
      <c r="A84" s="17" t="s">
        <v>132</v>
      </c>
      <c r="B84" s="17" t="s">
        <v>133</v>
      </c>
      <c r="C84" s="17" t="s">
        <v>46</v>
      </c>
      <c r="D84" s="17" t="s">
        <v>47</v>
      </c>
      <c r="E84" s="18">
        <v>6.0</v>
      </c>
      <c r="F84" s="17" t="s">
        <v>48</v>
      </c>
      <c r="G84" s="19">
        <v>48.95</v>
      </c>
      <c r="H84" s="18">
        <v>2.0120905E7</v>
      </c>
      <c r="I84">
        <f t="shared" si="1"/>
        <v>293.7</v>
      </c>
      <c r="L84" s="18"/>
    </row>
    <row r="85">
      <c r="A85" s="17" t="s">
        <v>132</v>
      </c>
      <c r="B85" s="17" t="s">
        <v>133</v>
      </c>
      <c r="C85" s="17" t="s">
        <v>46</v>
      </c>
      <c r="D85" s="17" t="s">
        <v>52</v>
      </c>
      <c r="E85" s="18">
        <v>150.0</v>
      </c>
      <c r="F85" s="17" t="s">
        <v>37</v>
      </c>
      <c r="G85" s="19">
        <v>47.98</v>
      </c>
      <c r="H85" s="20">
        <v>41485.0</v>
      </c>
      <c r="I85">
        <f t="shared" si="1"/>
        <v>7197</v>
      </c>
      <c r="L85" s="18"/>
    </row>
    <row r="86">
      <c r="A86" s="17" t="s">
        <v>132</v>
      </c>
      <c r="B86" s="17" t="s">
        <v>134</v>
      </c>
      <c r="C86" s="17" t="s">
        <v>46</v>
      </c>
      <c r="D86" s="17" t="s">
        <v>52</v>
      </c>
      <c r="E86" s="18">
        <v>11.0</v>
      </c>
      <c r="F86" s="17" t="s">
        <v>37</v>
      </c>
      <c r="G86" s="19">
        <v>47.98</v>
      </c>
      <c r="H86" s="20">
        <v>41457.0</v>
      </c>
      <c r="I86">
        <f t="shared" si="1"/>
        <v>527.78</v>
      </c>
      <c r="L86" s="18"/>
    </row>
    <row r="87">
      <c r="A87" s="17" t="s">
        <v>132</v>
      </c>
      <c r="B87" s="17" t="s">
        <v>134</v>
      </c>
      <c r="C87" s="17" t="s">
        <v>46</v>
      </c>
      <c r="D87" s="17" t="s">
        <v>52</v>
      </c>
      <c r="E87" s="18">
        <v>4.0</v>
      </c>
      <c r="F87" s="17" t="s">
        <v>37</v>
      </c>
      <c r="G87" s="19">
        <v>47.98</v>
      </c>
      <c r="H87" s="20">
        <v>41457.0</v>
      </c>
      <c r="I87">
        <f t="shared" si="1"/>
        <v>191.92</v>
      </c>
      <c r="L87" s="18"/>
    </row>
    <row r="88">
      <c r="A88" s="17" t="s">
        <v>132</v>
      </c>
      <c r="B88" s="17" t="s">
        <v>134</v>
      </c>
      <c r="C88" s="17" t="s">
        <v>46</v>
      </c>
      <c r="D88" s="17" t="s">
        <v>52</v>
      </c>
      <c r="E88" s="18">
        <v>43.0</v>
      </c>
      <c r="F88" s="17" t="s">
        <v>37</v>
      </c>
      <c r="G88" s="19">
        <v>47.98</v>
      </c>
      <c r="H88" s="20">
        <v>41485.0</v>
      </c>
      <c r="I88">
        <f t="shared" si="1"/>
        <v>2063.14</v>
      </c>
      <c r="L88" s="18"/>
    </row>
    <row r="89">
      <c r="A89" s="17" t="s">
        <v>132</v>
      </c>
      <c r="B89" s="17" t="s">
        <v>135</v>
      </c>
      <c r="C89" s="17" t="s">
        <v>76</v>
      </c>
      <c r="D89" s="17" t="s">
        <v>77</v>
      </c>
      <c r="E89" s="18">
        <v>10.0</v>
      </c>
      <c r="F89" s="17" t="s">
        <v>37</v>
      </c>
      <c r="G89" s="19">
        <v>26.6</v>
      </c>
      <c r="H89" s="20">
        <v>41752.0</v>
      </c>
      <c r="I89">
        <f t="shared" si="1"/>
        <v>266</v>
      </c>
      <c r="L89" s="18"/>
    </row>
    <row r="90">
      <c r="A90" s="17" t="s">
        <v>132</v>
      </c>
      <c r="B90" s="17" t="s">
        <v>134</v>
      </c>
      <c r="C90" s="17" t="s">
        <v>76</v>
      </c>
      <c r="D90" s="17" t="s">
        <v>77</v>
      </c>
      <c r="E90" s="18">
        <v>4.0</v>
      </c>
      <c r="F90" s="17" t="s">
        <v>37</v>
      </c>
      <c r="G90" s="19">
        <v>25.69</v>
      </c>
      <c r="H90" s="20">
        <v>41360.0</v>
      </c>
      <c r="I90">
        <f t="shared" si="1"/>
        <v>102.76</v>
      </c>
      <c r="L90" s="18"/>
    </row>
    <row r="91">
      <c r="A91" s="17" t="s">
        <v>132</v>
      </c>
      <c r="B91" s="17" t="s">
        <v>134</v>
      </c>
      <c r="C91" s="17" t="s">
        <v>76</v>
      </c>
      <c r="D91" s="17" t="s">
        <v>77</v>
      </c>
      <c r="E91" s="18">
        <v>13.0</v>
      </c>
      <c r="F91" s="17" t="s">
        <v>37</v>
      </c>
      <c r="G91" s="19">
        <v>25.69</v>
      </c>
      <c r="H91" s="20">
        <v>41387.0</v>
      </c>
      <c r="I91">
        <f t="shared" si="1"/>
        <v>333.97</v>
      </c>
      <c r="L91" s="18"/>
    </row>
    <row r="92">
      <c r="A92" s="17" t="s">
        <v>132</v>
      </c>
      <c r="B92" s="17" t="s">
        <v>134</v>
      </c>
      <c r="C92" s="17" t="s">
        <v>76</v>
      </c>
      <c r="D92" s="17" t="s">
        <v>77</v>
      </c>
      <c r="E92" s="18">
        <v>17.0</v>
      </c>
      <c r="F92" s="17" t="s">
        <v>37</v>
      </c>
      <c r="G92" s="19">
        <v>25.69</v>
      </c>
      <c r="H92" s="20">
        <v>41387.0</v>
      </c>
      <c r="I92">
        <f t="shared" si="1"/>
        <v>436.73</v>
      </c>
      <c r="L92" s="18"/>
    </row>
    <row r="93">
      <c r="A93" s="17" t="s">
        <v>132</v>
      </c>
      <c r="B93" s="17" t="s">
        <v>134</v>
      </c>
      <c r="C93" s="17" t="s">
        <v>76</v>
      </c>
      <c r="D93" s="17" t="s">
        <v>77</v>
      </c>
      <c r="E93" s="18">
        <v>18.0</v>
      </c>
      <c r="F93" s="17" t="s">
        <v>37</v>
      </c>
      <c r="G93" s="19">
        <v>25.69</v>
      </c>
      <c r="H93" s="20">
        <v>41387.0</v>
      </c>
      <c r="I93">
        <f t="shared" si="1"/>
        <v>462.42</v>
      </c>
      <c r="L93" s="18"/>
    </row>
    <row r="94">
      <c r="A94" s="17" t="s">
        <v>132</v>
      </c>
      <c r="B94" s="17" t="s">
        <v>134</v>
      </c>
      <c r="C94" s="17" t="s">
        <v>76</v>
      </c>
      <c r="D94" s="17" t="s">
        <v>77</v>
      </c>
      <c r="E94" s="18">
        <v>41.0</v>
      </c>
      <c r="F94" s="17" t="s">
        <v>37</v>
      </c>
      <c r="G94" s="19">
        <v>25.69</v>
      </c>
      <c r="H94" s="20">
        <v>41387.0</v>
      </c>
      <c r="I94">
        <f t="shared" si="1"/>
        <v>1053.29</v>
      </c>
      <c r="L94" s="18"/>
    </row>
    <row r="95">
      <c r="A95" s="17" t="s">
        <v>132</v>
      </c>
      <c r="B95" s="17" t="s">
        <v>134</v>
      </c>
      <c r="C95" s="17" t="s">
        <v>76</v>
      </c>
      <c r="D95" s="17" t="s">
        <v>77</v>
      </c>
      <c r="E95" s="18">
        <v>68.0</v>
      </c>
      <c r="F95" s="17" t="s">
        <v>37</v>
      </c>
      <c r="G95" s="19">
        <v>25.69</v>
      </c>
      <c r="H95" s="20">
        <v>41457.0</v>
      </c>
      <c r="I95">
        <f t="shared" si="1"/>
        <v>1746.92</v>
      </c>
      <c r="L95" s="18"/>
    </row>
    <row r="96">
      <c r="A96" s="17" t="s">
        <v>132</v>
      </c>
      <c r="B96" s="17" t="s">
        <v>134</v>
      </c>
      <c r="C96" s="17" t="s">
        <v>76</v>
      </c>
      <c r="D96" s="17" t="s">
        <v>77</v>
      </c>
      <c r="E96" s="18">
        <v>20.0</v>
      </c>
      <c r="F96" s="17" t="s">
        <v>37</v>
      </c>
      <c r="G96" s="19">
        <v>25.69</v>
      </c>
      <c r="H96" s="20">
        <v>41457.0</v>
      </c>
      <c r="I96">
        <f t="shared" si="1"/>
        <v>513.8</v>
      </c>
      <c r="L96" s="18"/>
    </row>
    <row r="97">
      <c r="A97" s="17" t="s">
        <v>132</v>
      </c>
      <c r="B97" s="17" t="s">
        <v>134</v>
      </c>
      <c r="C97" s="17" t="s">
        <v>76</v>
      </c>
      <c r="D97" s="17" t="s">
        <v>77</v>
      </c>
      <c r="E97" s="18">
        <v>26.0</v>
      </c>
      <c r="F97" s="17" t="s">
        <v>37</v>
      </c>
      <c r="G97" s="19">
        <v>25.69</v>
      </c>
      <c r="H97" s="20">
        <v>41457.0</v>
      </c>
      <c r="I97">
        <f t="shared" si="1"/>
        <v>667.94</v>
      </c>
      <c r="L97" s="18"/>
    </row>
    <row r="98">
      <c r="A98" s="17" t="s">
        <v>132</v>
      </c>
      <c r="B98" s="17" t="s">
        <v>133</v>
      </c>
      <c r="C98" s="17" t="s">
        <v>88</v>
      </c>
      <c r="D98" s="17" t="s">
        <v>102</v>
      </c>
      <c r="E98" s="18">
        <v>50.0</v>
      </c>
      <c r="F98" s="17" t="s">
        <v>48</v>
      </c>
      <c r="G98" s="19">
        <v>40.17</v>
      </c>
      <c r="H98" s="18">
        <v>2.0120217E7</v>
      </c>
      <c r="I98">
        <f t="shared" si="1"/>
        <v>2008.5</v>
      </c>
      <c r="L98" s="18"/>
    </row>
    <row r="99">
      <c r="A99" s="17" t="s">
        <v>132</v>
      </c>
      <c r="B99" s="17" t="s">
        <v>133</v>
      </c>
      <c r="C99" s="17" t="s">
        <v>88</v>
      </c>
      <c r="D99" s="17" t="s">
        <v>102</v>
      </c>
      <c r="E99" s="18">
        <v>200.0</v>
      </c>
      <c r="F99" s="17" t="s">
        <v>48</v>
      </c>
      <c r="G99" s="19">
        <v>40.17</v>
      </c>
      <c r="H99" s="18">
        <v>2.0120217E7</v>
      </c>
      <c r="I99">
        <f t="shared" si="1"/>
        <v>8034</v>
      </c>
      <c r="L99" s="18"/>
    </row>
    <row r="100">
      <c r="A100" s="17" t="s">
        <v>132</v>
      </c>
      <c r="B100" s="17" t="s">
        <v>133</v>
      </c>
      <c r="C100" s="17" t="s">
        <v>88</v>
      </c>
      <c r="D100" s="17" t="s">
        <v>102</v>
      </c>
      <c r="E100" s="18">
        <v>20.0</v>
      </c>
      <c r="F100" s="17" t="s">
        <v>48</v>
      </c>
      <c r="G100" s="19">
        <v>40.17</v>
      </c>
      <c r="H100" s="18">
        <v>2.012042E7</v>
      </c>
      <c r="I100">
        <f t="shared" si="1"/>
        <v>803.4</v>
      </c>
      <c r="L100" s="18"/>
    </row>
    <row r="101">
      <c r="A101" s="17" t="s">
        <v>132</v>
      </c>
      <c r="B101" s="17" t="s">
        <v>136</v>
      </c>
      <c r="C101" s="17" t="s">
        <v>88</v>
      </c>
      <c r="D101" s="17" t="s">
        <v>102</v>
      </c>
      <c r="E101" s="18">
        <v>17.0</v>
      </c>
      <c r="F101" s="17" t="s">
        <v>48</v>
      </c>
      <c r="G101" s="19">
        <v>40.17</v>
      </c>
      <c r="H101" s="18">
        <v>2.012042E7</v>
      </c>
      <c r="I101">
        <f t="shared" si="1"/>
        <v>682.89</v>
      </c>
      <c r="L101" s="18"/>
    </row>
    <row r="102">
      <c r="A102" s="17" t="s">
        <v>132</v>
      </c>
      <c r="B102" s="17" t="s">
        <v>137</v>
      </c>
      <c r="C102" s="17" t="s">
        <v>76</v>
      </c>
      <c r="D102" s="17" t="s">
        <v>102</v>
      </c>
      <c r="E102" s="18">
        <v>26.0</v>
      </c>
      <c r="F102" s="17" t="s">
        <v>48</v>
      </c>
      <c r="G102" s="19">
        <v>25.69</v>
      </c>
      <c r="H102" s="18">
        <v>2.0120223E7</v>
      </c>
      <c r="I102">
        <f t="shared" si="1"/>
        <v>667.94</v>
      </c>
      <c r="L102" s="18"/>
    </row>
    <row r="103">
      <c r="A103" s="17" t="s">
        <v>132</v>
      </c>
      <c r="B103" s="17" t="s">
        <v>137</v>
      </c>
      <c r="C103" s="17" t="s">
        <v>76</v>
      </c>
      <c r="D103" s="17" t="s">
        <v>102</v>
      </c>
      <c r="E103" s="18">
        <v>3.0</v>
      </c>
      <c r="F103" s="17" t="s">
        <v>48</v>
      </c>
      <c r="G103" s="19">
        <v>25.69</v>
      </c>
      <c r="H103" s="18">
        <v>2.0120514E7</v>
      </c>
      <c r="I103">
        <f t="shared" si="1"/>
        <v>77.07</v>
      </c>
      <c r="L103" s="18"/>
    </row>
    <row r="104">
      <c r="A104" s="17" t="s">
        <v>132</v>
      </c>
      <c r="B104" s="17" t="s">
        <v>137</v>
      </c>
      <c r="C104" s="17" t="s">
        <v>88</v>
      </c>
      <c r="D104" s="17" t="s">
        <v>102</v>
      </c>
      <c r="E104" s="18">
        <v>200.0</v>
      </c>
      <c r="F104" s="17" t="s">
        <v>48</v>
      </c>
      <c r="G104" s="19">
        <v>40.17</v>
      </c>
      <c r="H104" s="18">
        <v>2.0120529E7</v>
      </c>
      <c r="I104">
        <f t="shared" si="1"/>
        <v>8034</v>
      </c>
      <c r="L104" s="18"/>
    </row>
    <row r="105">
      <c r="A105" s="17" t="s">
        <v>132</v>
      </c>
      <c r="B105" s="17" t="s">
        <v>137</v>
      </c>
      <c r="C105" s="17" t="s">
        <v>88</v>
      </c>
      <c r="D105" s="17" t="s">
        <v>102</v>
      </c>
      <c r="E105" s="18">
        <v>189.0</v>
      </c>
      <c r="F105" s="17" t="s">
        <v>48</v>
      </c>
      <c r="G105" s="19">
        <v>40.17</v>
      </c>
      <c r="H105" s="18">
        <v>2.012053E7</v>
      </c>
      <c r="I105">
        <f t="shared" si="1"/>
        <v>7592.13</v>
      </c>
      <c r="L105" s="18"/>
    </row>
    <row r="106">
      <c r="A106" s="17" t="s">
        <v>138</v>
      </c>
      <c r="B106" s="17" t="s">
        <v>139</v>
      </c>
      <c r="C106" s="17" t="s">
        <v>46</v>
      </c>
      <c r="D106" s="17" t="s">
        <v>52</v>
      </c>
      <c r="E106" s="18">
        <v>50.0</v>
      </c>
      <c r="F106" s="17" t="s">
        <v>37</v>
      </c>
      <c r="G106" s="19">
        <v>47.98</v>
      </c>
      <c r="H106" s="20">
        <v>41478.0</v>
      </c>
      <c r="I106">
        <f t="shared" si="1"/>
        <v>2399</v>
      </c>
      <c r="L106" s="18"/>
    </row>
    <row r="107">
      <c r="A107" s="17" t="s">
        <v>138</v>
      </c>
      <c r="B107" s="17" t="s">
        <v>140</v>
      </c>
      <c r="C107" s="17" t="s">
        <v>46</v>
      </c>
      <c r="D107" s="17" t="s">
        <v>52</v>
      </c>
      <c r="E107" s="18">
        <v>50.0</v>
      </c>
      <c r="F107" s="17" t="s">
        <v>37</v>
      </c>
      <c r="G107" s="19">
        <v>47.98</v>
      </c>
      <c r="H107" s="20">
        <v>41192.0</v>
      </c>
      <c r="I107">
        <f t="shared" si="1"/>
        <v>2399</v>
      </c>
      <c r="L107" s="18"/>
    </row>
    <row r="108">
      <c r="A108" s="17" t="s">
        <v>138</v>
      </c>
      <c r="B108" s="17" t="s">
        <v>141</v>
      </c>
      <c r="C108" s="17" t="s">
        <v>46</v>
      </c>
      <c r="D108" s="17" t="s">
        <v>52</v>
      </c>
      <c r="E108" s="18">
        <v>5.0</v>
      </c>
      <c r="F108" s="17" t="s">
        <v>37</v>
      </c>
      <c r="G108" s="19">
        <v>50.81</v>
      </c>
      <c r="H108" s="20">
        <v>41618.0</v>
      </c>
      <c r="I108">
        <f t="shared" si="1"/>
        <v>254.05</v>
      </c>
      <c r="L108" s="18"/>
    </row>
    <row r="109">
      <c r="A109" s="17" t="s">
        <v>138</v>
      </c>
      <c r="B109" s="17" t="s">
        <v>142</v>
      </c>
      <c r="C109" s="17" t="s">
        <v>46</v>
      </c>
      <c r="D109" s="17" t="s">
        <v>52</v>
      </c>
      <c r="E109" s="18">
        <v>15.0</v>
      </c>
      <c r="F109" s="17" t="s">
        <v>37</v>
      </c>
      <c r="G109" s="19">
        <v>50.81</v>
      </c>
      <c r="H109" s="20">
        <v>41646.0</v>
      </c>
      <c r="I109">
        <f t="shared" si="1"/>
        <v>762.15</v>
      </c>
      <c r="L109" s="18"/>
    </row>
    <row r="110">
      <c r="A110" s="17" t="s">
        <v>138</v>
      </c>
      <c r="B110" s="17" t="s">
        <v>139</v>
      </c>
      <c r="C110" s="17" t="s">
        <v>76</v>
      </c>
      <c r="D110" s="17" t="s">
        <v>77</v>
      </c>
      <c r="E110" s="18">
        <v>50.0</v>
      </c>
      <c r="F110" s="17" t="s">
        <v>37</v>
      </c>
      <c r="G110" s="19">
        <v>25.69</v>
      </c>
      <c r="H110" s="20">
        <v>41318.0</v>
      </c>
      <c r="I110">
        <f t="shared" si="1"/>
        <v>1284.5</v>
      </c>
      <c r="L110" s="18"/>
    </row>
    <row r="111">
      <c r="A111" s="17" t="s">
        <v>138</v>
      </c>
      <c r="B111" s="17" t="s">
        <v>139</v>
      </c>
      <c r="C111" s="17" t="s">
        <v>76</v>
      </c>
      <c r="D111" s="17" t="s">
        <v>77</v>
      </c>
      <c r="E111" s="18">
        <v>16.0</v>
      </c>
      <c r="F111" s="17" t="s">
        <v>37</v>
      </c>
      <c r="G111" s="19">
        <v>25.69</v>
      </c>
      <c r="H111" s="20">
        <v>41318.0</v>
      </c>
      <c r="I111">
        <f t="shared" si="1"/>
        <v>411.04</v>
      </c>
      <c r="L111" s="18"/>
    </row>
    <row r="112">
      <c r="A112" s="17" t="s">
        <v>138</v>
      </c>
      <c r="B112" s="17" t="s">
        <v>139</v>
      </c>
      <c r="C112" s="17" t="s">
        <v>76</v>
      </c>
      <c r="D112" s="17" t="s">
        <v>77</v>
      </c>
      <c r="E112" s="18">
        <v>48.0</v>
      </c>
      <c r="F112" s="17" t="s">
        <v>37</v>
      </c>
      <c r="G112" s="19">
        <v>25.69</v>
      </c>
      <c r="H112" s="20">
        <v>41401.0</v>
      </c>
      <c r="I112">
        <f t="shared" si="1"/>
        <v>1233.12</v>
      </c>
      <c r="L112" s="18"/>
    </row>
    <row r="113">
      <c r="A113" s="17" t="s">
        <v>138</v>
      </c>
      <c r="B113" s="17" t="s">
        <v>139</v>
      </c>
      <c r="C113" s="17" t="s">
        <v>76</v>
      </c>
      <c r="D113" s="17" t="s">
        <v>77</v>
      </c>
      <c r="E113" s="18">
        <v>40.0</v>
      </c>
      <c r="F113" s="17" t="s">
        <v>37</v>
      </c>
      <c r="G113" s="19">
        <v>26.6</v>
      </c>
      <c r="H113" s="20">
        <v>41627.0</v>
      </c>
      <c r="I113">
        <f t="shared" si="1"/>
        <v>1064</v>
      </c>
      <c r="L113" s="18"/>
    </row>
    <row r="114">
      <c r="A114" s="17" t="s">
        <v>138</v>
      </c>
      <c r="B114" s="17" t="s">
        <v>139</v>
      </c>
      <c r="C114" s="17" t="s">
        <v>76</v>
      </c>
      <c r="D114" s="17" t="s">
        <v>77</v>
      </c>
      <c r="E114" s="18">
        <v>26.0</v>
      </c>
      <c r="F114" s="17" t="s">
        <v>37</v>
      </c>
      <c r="G114" s="19">
        <v>26.6</v>
      </c>
      <c r="H114" s="20">
        <v>41683.0</v>
      </c>
      <c r="I114">
        <f t="shared" si="1"/>
        <v>691.6</v>
      </c>
      <c r="L114" s="18"/>
    </row>
    <row r="115">
      <c r="A115" s="17" t="s">
        <v>138</v>
      </c>
      <c r="B115" s="17" t="s">
        <v>139</v>
      </c>
      <c r="C115" s="17" t="s">
        <v>83</v>
      </c>
      <c r="D115" s="17" t="s">
        <v>77</v>
      </c>
      <c r="E115" s="18">
        <v>17.0</v>
      </c>
      <c r="F115" s="17" t="s">
        <v>37</v>
      </c>
      <c r="G115" s="19">
        <v>25.62</v>
      </c>
      <c r="H115" s="20">
        <v>41318.0</v>
      </c>
      <c r="I115">
        <f t="shared" si="1"/>
        <v>435.54</v>
      </c>
      <c r="L115" s="18"/>
    </row>
    <row r="116">
      <c r="A116" s="17" t="s">
        <v>138</v>
      </c>
      <c r="B116" s="17" t="s">
        <v>139</v>
      </c>
      <c r="C116" s="17" t="s">
        <v>88</v>
      </c>
      <c r="D116" s="17" t="s">
        <v>77</v>
      </c>
      <c r="E116" s="18">
        <v>60.0</v>
      </c>
      <c r="F116" s="17" t="s">
        <v>37</v>
      </c>
      <c r="G116" s="19">
        <v>40.17</v>
      </c>
      <c r="H116" s="20">
        <v>41333.0</v>
      </c>
      <c r="I116">
        <f t="shared" si="1"/>
        <v>2410.2</v>
      </c>
      <c r="L116" s="18"/>
    </row>
    <row r="117">
      <c r="A117" s="17" t="s">
        <v>138</v>
      </c>
      <c r="B117" s="17" t="s">
        <v>139</v>
      </c>
      <c r="C117" s="17" t="s">
        <v>96</v>
      </c>
      <c r="D117" s="17" t="s">
        <v>77</v>
      </c>
      <c r="E117" s="18">
        <v>38.0</v>
      </c>
      <c r="F117" s="17" t="s">
        <v>37</v>
      </c>
      <c r="G117" s="19">
        <v>111.59</v>
      </c>
      <c r="H117" s="20">
        <v>41697.0</v>
      </c>
      <c r="I117">
        <f t="shared" si="1"/>
        <v>4240.42</v>
      </c>
      <c r="L117" s="18"/>
    </row>
    <row r="118">
      <c r="A118" s="17" t="s">
        <v>138</v>
      </c>
      <c r="B118" s="17" t="s">
        <v>141</v>
      </c>
      <c r="C118" s="17" t="s">
        <v>88</v>
      </c>
      <c r="D118" s="17" t="s">
        <v>77</v>
      </c>
      <c r="E118" s="18">
        <v>12.0</v>
      </c>
      <c r="F118" s="17" t="s">
        <v>37</v>
      </c>
      <c r="G118" s="19">
        <v>40.17</v>
      </c>
      <c r="H118" s="20">
        <v>41569.0</v>
      </c>
      <c r="I118">
        <f t="shared" si="1"/>
        <v>482.04</v>
      </c>
      <c r="L118" s="18"/>
    </row>
    <row r="119">
      <c r="A119" s="17" t="s">
        <v>138</v>
      </c>
      <c r="B119" s="17" t="s">
        <v>143</v>
      </c>
      <c r="C119" s="17" t="s">
        <v>88</v>
      </c>
      <c r="D119" s="17" t="s">
        <v>77</v>
      </c>
      <c r="E119" s="18">
        <v>15.0</v>
      </c>
      <c r="F119" s="17" t="s">
        <v>37</v>
      </c>
      <c r="G119" s="19">
        <v>40.17</v>
      </c>
      <c r="H119" s="20">
        <v>41514.0</v>
      </c>
      <c r="I119">
        <f t="shared" si="1"/>
        <v>602.55</v>
      </c>
      <c r="L119" s="18"/>
    </row>
    <row r="120">
      <c r="A120" s="17" t="s">
        <v>138</v>
      </c>
      <c r="B120" s="17" t="s">
        <v>143</v>
      </c>
      <c r="C120" s="17" t="s">
        <v>88</v>
      </c>
      <c r="D120" s="17" t="s">
        <v>77</v>
      </c>
      <c r="E120" s="18">
        <v>12.0</v>
      </c>
      <c r="F120" s="17" t="s">
        <v>37</v>
      </c>
      <c r="G120" s="19">
        <v>40.17</v>
      </c>
      <c r="H120" s="20">
        <v>41514.0</v>
      </c>
      <c r="I120">
        <f t="shared" si="1"/>
        <v>482.04</v>
      </c>
      <c r="L120" s="18"/>
    </row>
    <row r="121">
      <c r="A121" s="17" t="s">
        <v>138</v>
      </c>
      <c r="B121" s="17" t="s">
        <v>144</v>
      </c>
      <c r="C121" s="17" t="s">
        <v>83</v>
      </c>
      <c r="D121" s="17" t="s">
        <v>77</v>
      </c>
      <c r="E121" s="18">
        <v>15.0</v>
      </c>
      <c r="F121" s="17" t="s">
        <v>37</v>
      </c>
      <c r="G121" s="19">
        <v>25.62</v>
      </c>
      <c r="H121" s="20">
        <v>41521.0</v>
      </c>
      <c r="I121">
        <f t="shared" si="1"/>
        <v>384.3</v>
      </c>
      <c r="L121" s="18"/>
    </row>
    <row r="122">
      <c r="A122" s="17" t="s">
        <v>138</v>
      </c>
      <c r="B122" s="17" t="s">
        <v>144</v>
      </c>
      <c r="C122" s="17" t="s">
        <v>83</v>
      </c>
      <c r="D122" s="17" t="s">
        <v>77</v>
      </c>
      <c r="E122" s="18">
        <v>72.0</v>
      </c>
      <c r="F122" s="17" t="s">
        <v>37</v>
      </c>
      <c r="G122" s="19">
        <v>26.65</v>
      </c>
      <c r="H122" s="20">
        <v>41739.0</v>
      </c>
      <c r="I122">
        <f t="shared" si="1"/>
        <v>1918.8</v>
      </c>
      <c r="L122" s="18"/>
    </row>
    <row r="123">
      <c r="A123" s="17" t="s">
        <v>138</v>
      </c>
      <c r="B123" s="17" t="s">
        <v>144</v>
      </c>
      <c r="C123" s="17" t="s">
        <v>88</v>
      </c>
      <c r="D123" s="17" t="s">
        <v>77</v>
      </c>
      <c r="E123" s="18">
        <v>60.0</v>
      </c>
      <c r="F123" s="17" t="s">
        <v>37</v>
      </c>
      <c r="G123" s="19">
        <v>41.81</v>
      </c>
      <c r="H123" s="20">
        <v>41605.0</v>
      </c>
      <c r="I123">
        <f t="shared" si="1"/>
        <v>2508.6</v>
      </c>
      <c r="L123" s="18"/>
    </row>
    <row r="124">
      <c r="A124" s="17" t="s">
        <v>138</v>
      </c>
      <c r="B124" s="17" t="s">
        <v>145</v>
      </c>
      <c r="C124" s="17" t="s">
        <v>83</v>
      </c>
      <c r="D124" s="17" t="s">
        <v>102</v>
      </c>
      <c r="E124" s="18">
        <v>21.0</v>
      </c>
      <c r="F124" s="17" t="s">
        <v>48</v>
      </c>
      <c r="G124" s="19">
        <v>25.62</v>
      </c>
      <c r="H124" s="18">
        <v>2.0120119E7</v>
      </c>
      <c r="I124">
        <f t="shared" si="1"/>
        <v>538.02</v>
      </c>
      <c r="L124" s="18"/>
    </row>
    <row r="125">
      <c r="A125" s="17" t="s">
        <v>138</v>
      </c>
      <c r="B125" s="17" t="s">
        <v>139</v>
      </c>
      <c r="C125" s="17" t="s">
        <v>76</v>
      </c>
      <c r="D125" s="17" t="s">
        <v>102</v>
      </c>
      <c r="E125" s="18">
        <v>86.0</v>
      </c>
      <c r="F125" s="17" t="s">
        <v>48</v>
      </c>
      <c r="G125" s="19">
        <v>25.69</v>
      </c>
      <c r="H125" s="18">
        <v>2.0120515E7</v>
      </c>
      <c r="I125">
        <f t="shared" si="1"/>
        <v>2209.34</v>
      </c>
      <c r="L125" s="18"/>
    </row>
    <row r="126">
      <c r="A126" s="17" t="s">
        <v>138</v>
      </c>
      <c r="B126" s="17" t="s">
        <v>139</v>
      </c>
      <c r="C126" s="17" t="s">
        <v>83</v>
      </c>
      <c r="D126" s="17" t="s">
        <v>102</v>
      </c>
      <c r="E126" s="18">
        <v>49.0</v>
      </c>
      <c r="F126" s="17" t="s">
        <v>48</v>
      </c>
      <c r="G126" s="19">
        <v>25.62</v>
      </c>
      <c r="H126" s="18">
        <v>2.0120515E7</v>
      </c>
      <c r="I126">
        <f t="shared" si="1"/>
        <v>1255.38</v>
      </c>
      <c r="L126" s="18"/>
    </row>
    <row r="127">
      <c r="A127" s="17" t="s">
        <v>138</v>
      </c>
      <c r="B127" s="17" t="s">
        <v>139</v>
      </c>
      <c r="C127" s="17" t="s">
        <v>88</v>
      </c>
      <c r="D127" s="17" t="s">
        <v>102</v>
      </c>
      <c r="E127" s="18">
        <v>30.0</v>
      </c>
      <c r="F127" s="17" t="s">
        <v>48</v>
      </c>
      <c r="G127" s="19">
        <v>40.17</v>
      </c>
      <c r="H127" s="18">
        <v>2.0120224E7</v>
      </c>
      <c r="I127">
        <f t="shared" si="1"/>
        <v>1205.1</v>
      </c>
      <c r="L127" s="18"/>
    </row>
    <row r="128">
      <c r="A128" s="17" t="s">
        <v>138</v>
      </c>
      <c r="B128" s="17" t="s">
        <v>139</v>
      </c>
      <c r="C128" s="17" t="s">
        <v>88</v>
      </c>
      <c r="D128" s="17" t="s">
        <v>102</v>
      </c>
      <c r="E128" s="18">
        <v>30.0</v>
      </c>
      <c r="F128" s="17" t="s">
        <v>48</v>
      </c>
      <c r="G128" s="19">
        <v>40.17</v>
      </c>
      <c r="H128" s="18">
        <v>2.0120224E7</v>
      </c>
      <c r="I128">
        <f t="shared" si="1"/>
        <v>1205.1</v>
      </c>
      <c r="L128" s="18"/>
    </row>
    <row r="129">
      <c r="A129" s="17" t="s">
        <v>138</v>
      </c>
      <c r="B129" s="17" t="s">
        <v>139</v>
      </c>
      <c r="C129" s="17" t="s">
        <v>88</v>
      </c>
      <c r="D129" s="17" t="s">
        <v>102</v>
      </c>
      <c r="E129" s="18">
        <v>15.0</v>
      </c>
      <c r="F129" s="17" t="s">
        <v>48</v>
      </c>
      <c r="G129" s="19">
        <v>40.17</v>
      </c>
      <c r="H129" s="18">
        <v>2.0120328E7</v>
      </c>
      <c r="I129">
        <f t="shared" si="1"/>
        <v>602.55</v>
      </c>
      <c r="L129" s="18"/>
    </row>
    <row r="130">
      <c r="A130" s="17" t="s">
        <v>138</v>
      </c>
      <c r="B130" s="17" t="s">
        <v>146</v>
      </c>
      <c r="C130" s="17" t="s">
        <v>83</v>
      </c>
      <c r="D130" s="17" t="s">
        <v>102</v>
      </c>
      <c r="E130" s="18">
        <v>10.0</v>
      </c>
      <c r="F130" s="17" t="s">
        <v>48</v>
      </c>
      <c r="G130" s="19">
        <v>25.62</v>
      </c>
      <c r="H130" s="18">
        <v>2.0120112E7</v>
      </c>
      <c r="I130">
        <f t="shared" si="1"/>
        <v>256.2</v>
      </c>
      <c r="L130" s="18"/>
    </row>
    <row r="131">
      <c r="A131" s="17" t="s">
        <v>138</v>
      </c>
      <c r="B131" s="17" t="s">
        <v>141</v>
      </c>
      <c r="C131" s="17" t="s">
        <v>83</v>
      </c>
      <c r="D131" s="17" t="s">
        <v>102</v>
      </c>
      <c r="E131" s="18">
        <v>10.0</v>
      </c>
      <c r="F131" s="17" t="s">
        <v>48</v>
      </c>
      <c r="G131" s="19">
        <v>25.62</v>
      </c>
      <c r="H131" s="18">
        <v>2.0120515E7</v>
      </c>
      <c r="I131">
        <f t="shared" si="1"/>
        <v>256.2</v>
      </c>
      <c r="L131" s="18"/>
    </row>
    <row r="132">
      <c r="A132" s="17" t="s">
        <v>138</v>
      </c>
      <c r="B132" s="17" t="s">
        <v>147</v>
      </c>
      <c r="C132" s="17" t="s">
        <v>76</v>
      </c>
      <c r="D132" s="17" t="s">
        <v>102</v>
      </c>
      <c r="E132" s="18">
        <v>40.0</v>
      </c>
      <c r="F132" s="17" t="s">
        <v>48</v>
      </c>
      <c r="G132" s="19">
        <v>25.69</v>
      </c>
      <c r="H132" s="18">
        <v>2.0120509E7</v>
      </c>
      <c r="I132">
        <f t="shared" si="1"/>
        <v>1027.6</v>
      </c>
      <c r="L132" s="18"/>
    </row>
    <row r="133">
      <c r="A133" s="17" t="s">
        <v>138</v>
      </c>
      <c r="B133" s="17" t="s">
        <v>148</v>
      </c>
      <c r="C133" s="17" t="s">
        <v>76</v>
      </c>
      <c r="D133" s="17" t="s">
        <v>102</v>
      </c>
      <c r="E133" s="18">
        <v>20.0</v>
      </c>
      <c r="F133" s="17" t="s">
        <v>48</v>
      </c>
      <c r="G133" s="19">
        <v>25.69</v>
      </c>
      <c r="H133" s="18">
        <v>2.0120509E7</v>
      </c>
      <c r="I133">
        <f t="shared" si="1"/>
        <v>513.8</v>
      </c>
      <c r="L133" s="18"/>
    </row>
    <row r="134">
      <c r="A134" s="17" t="s">
        <v>138</v>
      </c>
      <c r="B134" s="17" t="s">
        <v>149</v>
      </c>
      <c r="C134" s="17" t="s">
        <v>88</v>
      </c>
      <c r="D134" s="17" t="s">
        <v>102</v>
      </c>
      <c r="E134" s="18">
        <v>30.0</v>
      </c>
      <c r="F134" s="17" t="s">
        <v>48</v>
      </c>
      <c r="G134" s="19">
        <v>39.85</v>
      </c>
      <c r="H134" s="18">
        <v>2.0090305E7</v>
      </c>
      <c r="I134">
        <f t="shared" si="1"/>
        <v>1195.5</v>
      </c>
      <c r="L134" s="18"/>
    </row>
    <row r="135">
      <c r="A135" s="17" t="s">
        <v>138</v>
      </c>
      <c r="B135" s="17" t="s">
        <v>146</v>
      </c>
      <c r="C135" s="17" t="s">
        <v>122</v>
      </c>
      <c r="D135" s="17" t="s">
        <v>123</v>
      </c>
      <c r="E135" s="18">
        <v>2.0</v>
      </c>
      <c r="F135" s="17" t="s">
        <v>48</v>
      </c>
      <c r="G135" s="19">
        <v>6.42</v>
      </c>
      <c r="H135" s="18">
        <v>2.0120112E7</v>
      </c>
      <c r="I135">
        <f t="shared" si="1"/>
        <v>12.84</v>
      </c>
      <c r="L135" s="18"/>
    </row>
    <row r="136">
      <c r="A136" s="17" t="s">
        <v>138</v>
      </c>
      <c r="B136" s="17" t="s">
        <v>146</v>
      </c>
      <c r="C136" s="17" t="s">
        <v>122</v>
      </c>
      <c r="D136" s="17" t="s">
        <v>123</v>
      </c>
      <c r="E136" s="18">
        <v>2.0</v>
      </c>
      <c r="F136" s="17" t="s">
        <v>48</v>
      </c>
      <c r="G136" s="19">
        <v>6.42</v>
      </c>
      <c r="H136" s="18">
        <v>2.0120112E7</v>
      </c>
      <c r="I136">
        <f t="shared" si="1"/>
        <v>12.84</v>
      </c>
      <c r="L136" s="18"/>
    </row>
    <row r="137">
      <c r="A137" s="17" t="s">
        <v>150</v>
      </c>
      <c r="B137" s="17" t="s">
        <v>151</v>
      </c>
      <c r="C137" s="17" t="s">
        <v>46</v>
      </c>
      <c r="D137" s="17" t="s">
        <v>52</v>
      </c>
      <c r="E137" s="18">
        <v>8.0</v>
      </c>
      <c r="F137" s="17" t="s">
        <v>37</v>
      </c>
      <c r="G137" s="19">
        <v>47.98</v>
      </c>
      <c r="H137" s="20">
        <v>41319.0</v>
      </c>
      <c r="I137">
        <f t="shared" si="1"/>
        <v>383.84</v>
      </c>
      <c r="L137" s="18"/>
    </row>
    <row r="138">
      <c r="A138" s="17" t="s">
        <v>150</v>
      </c>
      <c r="B138" s="17" t="s">
        <v>152</v>
      </c>
      <c r="C138" s="17" t="s">
        <v>76</v>
      </c>
      <c r="D138" s="17" t="s">
        <v>77</v>
      </c>
      <c r="E138" s="18">
        <v>11.0</v>
      </c>
      <c r="F138" s="17" t="s">
        <v>37</v>
      </c>
      <c r="G138" s="19">
        <v>25.69</v>
      </c>
      <c r="H138" s="20">
        <v>41297.0</v>
      </c>
      <c r="I138">
        <f t="shared" si="1"/>
        <v>282.59</v>
      </c>
      <c r="L138" s="18"/>
    </row>
    <row r="139">
      <c r="A139" s="17" t="s">
        <v>150</v>
      </c>
      <c r="B139" s="17" t="s">
        <v>153</v>
      </c>
      <c r="C139" s="17" t="s">
        <v>76</v>
      </c>
      <c r="D139" s="17" t="s">
        <v>77</v>
      </c>
      <c r="E139" s="18">
        <v>9.0</v>
      </c>
      <c r="F139" s="17" t="s">
        <v>37</v>
      </c>
      <c r="G139" s="19">
        <v>25.69</v>
      </c>
      <c r="H139" s="20">
        <v>41282.0</v>
      </c>
      <c r="I139">
        <f t="shared" si="1"/>
        <v>231.21</v>
      </c>
      <c r="L139" s="18"/>
    </row>
    <row r="140">
      <c r="A140" s="17" t="s">
        <v>150</v>
      </c>
      <c r="B140" s="17" t="s">
        <v>154</v>
      </c>
      <c r="C140" s="17" t="s">
        <v>76</v>
      </c>
      <c r="D140" s="17" t="s">
        <v>77</v>
      </c>
      <c r="E140" s="18">
        <v>10.0</v>
      </c>
      <c r="F140" s="17" t="s">
        <v>37</v>
      </c>
      <c r="G140" s="19">
        <v>25.69</v>
      </c>
      <c r="H140" s="20">
        <v>41415.0</v>
      </c>
      <c r="I140">
        <f t="shared" si="1"/>
        <v>256.9</v>
      </c>
      <c r="L140" s="18"/>
    </row>
    <row r="141">
      <c r="A141" s="17" t="s">
        <v>150</v>
      </c>
      <c r="B141" s="17" t="s">
        <v>155</v>
      </c>
      <c r="C141" s="17" t="s">
        <v>76</v>
      </c>
      <c r="D141" s="17" t="s">
        <v>77</v>
      </c>
      <c r="E141" s="18">
        <v>4.0</v>
      </c>
      <c r="F141" s="17" t="s">
        <v>37</v>
      </c>
      <c r="G141" s="19">
        <v>26.6</v>
      </c>
      <c r="H141" s="20">
        <v>41624.0</v>
      </c>
      <c r="I141">
        <f t="shared" si="1"/>
        <v>106.4</v>
      </c>
      <c r="L141" s="18"/>
    </row>
    <row r="142">
      <c r="A142" s="17" t="s">
        <v>150</v>
      </c>
      <c r="B142" s="17" t="s">
        <v>155</v>
      </c>
      <c r="C142" s="17" t="s">
        <v>88</v>
      </c>
      <c r="D142" s="17" t="s">
        <v>77</v>
      </c>
      <c r="E142" s="18">
        <v>30.0</v>
      </c>
      <c r="F142" s="17" t="s">
        <v>37</v>
      </c>
      <c r="G142" s="19">
        <v>41.81</v>
      </c>
      <c r="H142" s="20">
        <v>41605.0</v>
      </c>
      <c r="I142">
        <f t="shared" si="1"/>
        <v>1254.3</v>
      </c>
      <c r="L142" s="18"/>
    </row>
    <row r="143">
      <c r="A143" s="17" t="s">
        <v>150</v>
      </c>
      <c r="B143" s="17" t="s">
        <v>157</v>
      </c>
      <c r="C143" s="17" t="s">
        <v>76</v>
      </c>
      <c r="D143" s="17" t="s">
        <v>77</v>
      </c>
      <c r="E143" s="18">
        <v>1.0</v>
      </c>
      <c r="F143" s="17" t="s">
        <v>37</v>
      </c>
      <c r="G143" s="19">
        <v>25.69</v>
      </c>
      <c r="H143" s="20">
        <v>41325.0</v>
      </c>
      <c r="I143">
        <f t="shared" si="1"/>
        <v>25.69</v>
      </c>
      <c r="L143" s="18"/>
    </row>
    <row r="144">
      <c r="A144" s="17" t="s">
        <v>150</v>
      </c>
      <c r="B144" s="17" t="s">
        <v>157</v>
      </c>
      <c r="C144" s="17" t="s">
        <v>76</v>
      </c>
      <c r="D144" s="17" t="s">
        <v>77</v>
      </c>
      <c r="E144" s="18">
        <v>3.0</v>
      </c>
      <c r="F144" s="17" t="s">
        <v>37</v>
      </c>
      <c r="G144" s="19">
        <v>25.69</v>
      </c>
      <c r="H144" s="20">
        <v>41325.0</v>
      </c>
      <c r="I144">
        <f t="shared" si="1"/>
        <v>77.07</v>
      </c>
      <c r="L144" s="18"/>
    </row>
    <row r="145">
      <c r="A145" s="17" t="s">
        <v>150</v>
      </c>
      <c r="B145" s="17" t="s">
        <v>157</v>
      </c>
      <c r="C145" s="17" t="s">
        <v>76</v>
      </c>
      <c r="D145" s="17" t="s">
        <v>77</v>
      </c>
      <c r="E145" s="18">
        <v>1.0</v>
      </c>
      <c r="F145" s="17" t="s">
        <v>37</v>
      </c>
      <c r="G145" s="19">
        <v>25.69</v>
      </c>
      <c r="H145" s="20">
        <v>41325.0</v>
      </c>
      <c r="I145">
        <f t="shared" si="1"/>
        <v>25.69</v>
      </c>
      <c r="L145" s="18"/>
    </row>
    <row r="146">
      <c r="A146" s="17" t="s">
        <v>150</v>
      </c>
      <c r="B146" s="17" t="s">
        <v>155</v>
      </c>
      <c r="C146" s="17" t="s">
        <v>76</v>
      </c>
      <c r="D146" s="17" t="s">
        <v>102</v>
      </c>
      <c r="E146" s="18">
        <v>43.0</v>
      </c>
      <c r="F146" s="17" t="s">
        <v>48</v>
      </c>
      <c r="G146" s="19">
        <v>25.69</v>
      </c>
      <c r="H146" s="18">
        <v>2.0120405E7</v>
      </c>
      <c r="I146">
        <f t="shared" si="1"/>
        <v>1104.67</v>
      </c>
      <c r="L146" s="18"/>
    </row>
    <row r="147">
      <c r="A147" s="17" t="s">
        <v>150</v>
      </c>
      <c r="B147" s="17" t="s">
        <v>151</v>
      </c>
      <c r="C147" s="17" t="s">
        <v>76</v>
      </c>
      <c r="D147" s="17" t="s">
        <v>102</v>
      </c>
      <c r="E147" s="18">
        <v>11.0</v>
      </c>
      <c r="F147" s="17" t="s">
        <v>48</v>
      </c>
      <c r="G147" s="19">
        <v>25.69</v>
      </c>
      <c r="H147" s="18">
        <v>2.0120328E7</v>
      </c>
      <c r="I147">
        <f t="shared" si="1"/>
        <v>282.59</v>
      </c>
      <c r="L147" s="18"/>
    </row>
    <row r="148">
      <c r="A148" s="17" t="s">
        <v>150</v>
      </c>
      <c r="B148" s="17" t="s">
        <v>151</v>
      </c>
      <c r="C148" s="17" t="s">
        <v>76</v>
      </c>
      <c r="D148" s="17" t="s">
        <v>102</v>
      </c>
      <c r="E148" s="18">
        <v>10.0</v>
      </c>
      <c r="F148" s="17" t="s">
        <v>48</v>
      </c>
      <c r="G148" s="19">
        <v>25.69</v>
      </c>
      <c r="H148" s="18">
        <v>2.0120423E7</v>
      </c>
      <c r="I148">
        <f t="shared" si="1"/>
        <v>256.9</v>
      </c>
      <c r="L148" s="18"/>
    </row>
    <row r="149">
      <c r="A149" s="17" t="s">
        <v>158</v>
      </c>
      <c r="B149" s="17" t="s">
        <v>159</v>
      </c>
      <c r="C149" s="17" t="s">
        <v>46</v>
      </c>
      <c r="D149" s="17" t="s">
        <v>47</v>
      </c>
      <c r="E149" s="18">
        <v>24.0</v>
      </c>
      <c r="F149" s="17" t="s">
        <v>48</v>
      </c>
      <c r="G149" s="19">
        <v>48.95</v>
      </c>
      <c r="H149" s="18">
        <v>2.0120606E7</v>
      </c>
      <c r="I149">
        <f t="shared" si="1"/>
        <v>1174.8</v>
      </c>
      <c r="L149" s="18"/>
    </row>
    <row r="150">
      <c r="A150" s="17" t="s">
        <v>158</v>
      </c>
      <c r="B150" s="17" t="s">
        <v>160</v>
      </c>
      <c r="C150" s="17" t="s">
        <v>76</v>
      </c>
      <c r="D150" s="17" t="s">
        <v>77</v>
      </c>
      <c r="E150" s="18">
        <v>6.0</v>
      </c>
      <c r="F150" s="17" t="s">
        <v>37</v>
      </c>
      <c r="G150" s="19">
        <v>25.69</v>
      </c>
      <c r="H150" s="20">
        <v>41139.0</v>
      </c>
      <c r="I150">
        <f t="shared" si="1"/>
        <v>154.14</v>
      </c>
      <c r="L150" s="18"/>
    </row>
    <row r="151">
      <c r="A151" s="17" t="s">
        <v>161</v>
      </c>
      <c r="B151" s="17" t="s">
        <v>162</v>
      </c>
      <c r="C151" s="17" t="s">
        <v>83</v>
      </c>
      <c r="D151" s="17" t="s">
        <v>102</v>
      </c>
      <c r="E151" s="18">
        <v>10.0</v>
      </c>
      <c r="F151" s="17" t="s">
        <v>48</v>
      </c>
      <c r="G151" s="19">
        <v>25.62</v>
      </c>
      <c r="H151" s="18">
        <v>2.0120509E7</v>
      </c>
      <c r="I151">
        <f t="shared" si="1"/>
        <v>256.2</v>
      </c>
      <c r="L151" s="18"/>
    </row>
    <row r="152">
      <c r="A152" s="17" t="s">
        <v>161</v>
      </c>
      <c r="B152" s="17" t="s">
        <v>162</v>
      </c>
      <c r="C152" s="17" t="s">
        <v>83</v>
      </c>
      <c r="D152" s="17" t="s">
        <v>102</v>
      </c>
      <c r="E152" s="18">
        <v>50.0</v>
      </c>
      <c r="F152" s="17" t="s">
        <v>48</v>
      </c>
      <c r="G152" s="19">
        <v>25.62</v>
      </c>
      <c r="H152" s="18">
        <v>2.0120509E7</v>
      </c>
      <c r="I152">
        <f t="shared" si="1"/>
        <v>1281</v>
      </c>
      <c r="L152" s="18"/>
    </row>
    <row r="153">
      <c r="A153" s="17" t="s">
        <v>163</v>
      </c>
      <c r="B153" s="17" t="s">
        <v>164</v>
      </c>
      <c r="C153" s="17" t="s">
        <v>46</v>
      </c>
      <c r="D153" s="17" t="s">
        <v>52</v>
      </c>
      <c r="E153" s="18">
        <v>8.0</v>
      </c>
      <c r="F153" s="17" t="s">
        <v>37</v>
      </c>
      <c r="G153" s="19">
        <v>47.98</v>
      </c>
      <c r="H153" s="20">
        <v>41339.0</v>
      </c>
      <c r="I153">
        <f t="shared" si="1"/>
        <v>383.84</v>
      </c>
      <c r="L153" s="18"/>
    </row>
    <row r="154">
      <c r="A154" s="17" t="s">
        <v>163</v>
      </c>
      <c r="B154" s="17" t="s">
        <v>164</v>
      </c>
      <c r="C154" s="17" t="s">
        <v>96</v>
      </c>
      <c r="D154" s="17" t="s">
        <v>77</v>
      </c>
      <c r="E154" s="18">
        <v>8.0</v>
      </c>
      <c r="F154" s="17" t="s">
        <v>37</v>
      </c>
      <c r="G154" s="19">
        <v>111.59</v>
      </c>
      <c r="H154" s="20">
        <v>41702.0</v>
      </c>
      <c r="I154">
        <f t="shared" si="1"/>
        <v>892.72</v>
      </c>
      <c r="L154" s="18"/>
    </row>
    <row r="155">
      <c r="A155" s="17" t="s">
        <v>163</v>
      </c>
      <c r="B155" s="17" t="s">
        <v>164</v>
      </c>
      <c r="C155" s="17" t="s">
        <v>76</v>
      </c>
      <c r="D155" s="17" t="s">
        <v>102</v>
      </c>
      <c r="E155" s="18">
        <v>7.0</v>
      </c>
      <c r="F155" s="17" t="s">
        <v>48</v>
      </c>
      <c r="G155" s="19">
        <v>25.69</v>
      </c>
      <c r="H155" s="18">
        <v>2.0120309E7</v>
      </c>
      <c r="I155">
        <f t="shared" si="1"/>
        <v>179.83</v>
      </c>
      <c r="L155" s="18"/>
    </row>
    <row r="156">
      <c r="A156" s="17" t="s">
        <v>163</v>
      </c>
      <c r="B156" s="17" t="s">
        <v>165</v>
      </c>
      <c r="C156" s="17" t="s">
        <v>76</v>
      </c>
      <c r="D156" s="17" t="s">
        <v>102</v>
      </c>
      <c r="E156" s="18">
        <v>5.0</v>
      </c>
      <c r="F156" s="17" t="s">
        <v>48</v>
      </c>
      <c r="G156" s="19">
        <v>25.69</v>
      </c>
      <c r="H156" s="18">
        <v>2.0120308E7</v>
      </c>
      <c r="I156">
        <f t="shared" si="1"/>
        <v>128.45</v>
      </c>
      <c r="L156" s="18"/>
    </row>
    <row r="157">
      <c r="A157" s="17" t="s">
        <v>166</v>
      </c>
      <c r="B157" s="17" t="s">
        <v>167</v>
      </c>
      <c r="C157" s="17" t="s">
        <v>76</v>
      </c>
      <c r="D157" s="17" t="s">
        <v>77</v>
      </c>
      <c r="E157" s="18">
        <v>63.0</v>
      </c>
      <c r="F157" s="17" t="s">
        <v>37</v>
      </c>
      <c r="G157" s="19">
        <v>25.69</v>
      </c>
      <c r="H157" s="20">
        <v>41449.0</v>
      </c>
      <c r="I157">
        <f t="shared" si="1"/>
        <v>1618.47</v>
      </c>
      <c r="L157" s="18"/>
    </row>
    <row r="158">
      <c r="A158" s="17" t="s">
        <v>166</v>
      </c>
      <c r="B158" s="17" t="s">
        <v>167</v>
      </c>
      <c r="C158" s="17" t="s">
        <v>76</v>
      </c>
      <c r="D158" s="17" t="s">
        <v>77</v>
      </c>
      <c r="E158" s="18">
        <v>16.0</v>
      </c>
      <c r="F158" s="17" t="s">
        <v>37</v>
      </c>
      <c r="G158" s="19">
        <v>25.69</v>
      </c>
      <c r="H158" s="20">
        <v>41494.0</v>
      </c>
      <c r="I158">
        <f t="shared" si="1"/>
        <v>411.04</v>
      </c>
      <c r="L158" s="18"/>
    </row>
    <row r="159">
      <c r="A159" s="17" t="s">
        <v>166</v>
      </c>
      <c r="B159" s="17" t="s">
        <v>168</v>
      </c>
      <c r="C159" s="17" t="s">
        <v>83</v>
      </c>
      <c r="D159" s="17" t="s">
        <v>77</v>
      </c>
      <c r="E159" s="18">
        <v>20.0</v>
      </c>
      <c r="F159" s="17" t="s">
        <v>37</v>
      </c>
      <c r="G159" s="19">
        <v>25.62</v>
      </c>
      <c r="H159" s="20">
        <v>41424.0</v>
      </c>
      <c r="I159">
        <f t="shared" si="1"/>
        <v>512.4</v>
      </c>
      <c r="L159" s="18"/>
    </row>
    <row r="160">
      <c r="A160" s="17" t="s">
        <v>166</v>
      </c>
      <c r="B160" s="17" t="s">
        <v>168</v>
      </c>
      <c r="C160" s="17" t="s">
        <v>83</v>
      </c>
      <c r="D160" s="17" t="s">
        <v>77</v>
      </c>
      <c r="E160" s="18">
        <v>77.0</v>
      </c>
      <c r="F160" s="17" t="s">
        <v>37</v>
      </c>
      <c r="G160" s="19">
        <v>25.62</v>
      </c>
      <c r="H160" s="20">
        <v>41424.0</v>
      </c>
      <c r="I160">
        <f t="shared" si="1"/>
        <v>1972.74</v>
      </c>
      <c r="L160" s="18"/>
    </row>
    <row r="161">
      <c r="A161" s="17" t="s">
        <v>169</v>
      </c>
      <c r="B161" s="17" t="s">
        <v>170</v>
      </c>
      <c r="C161" s="17" t="s">
        <v>46</v>
      </c>
      <c r="D161" s="17" t="s">
        <v>47</v>
      </c>
      <c r="E161" s="18">
        <v>2.0</v>
      </c>
      <c r="F161" s="17" t="s">
        <v>48</v>
      </c>
      <c r="G161" s="19">
        <v>48.95</v>
      </c>
      <c r="H161" s="18">
        <v>2.012062E7</v>
      </c>
      <c r="I161">
        <f t="shared" si="1"/>
        <v>97.9</v>
      </c>
      <c r="L161" s="18"/>
    </row>
    <row r="162">
      <c r="A162" s="17" t="s">
        <v>169</v>
      </c>
      <c r="B162" s="17" t="s">
        <v>171</v>
      </c>
      <c r="C162" s="17" t="s">
        <v>46</v>
      </c>
      <c r="D162" s="17" t="s">
        <v>47</v>
      </c>
      <c r="E162" s="18">
        <v>5.0</v>
      </c>
      <c r="F162" s="17" t="s">
        <v>48</v>
      </c>
      <c r="G162" s="19">
        <v>48.95</v>
      </c>
      <c r="H162" s="18">
        <v>2.0120724E7</v>
      </c>
      <c r="I162">
        <f t="shared" si="1"/>
        <v>244.75</v>
      </c>
      <c r="L162" s="18"/>
    </row>
    <row r="163">
      <c r="A163" s="17" t="s">
        <v>169</v>
      </c>
      <c r="B163" s="17" t="s">
        <v>172</v>
      </c>
      <c r="C163" s="17" t="s">
        <v>46</v>
      </c>
      <c r="D163" s="17" t="s">
        <v>47</v>
      </c>
      <c r="E163" s="18">
        <v>5.0</v>
      </c>
      <c r="F163" s="17" t="s">
        <v>48</v>
      </c>
      <c r="G163" s="19">
        <v>48.95</v>
      </c>
      <c r="H163" s="18">
        <v>2.0120724E7</v>
      </c>
      <c r="I163">
        <f t="shared" si="1"/>
        <v>244.75</v>
      </c>
      <c r="L163" s="18"/>
    </row>
    <row r="164">
      <c r="A164" s="17" t="s">
        <v>169</v>
      </c>
      <c r="B164" s="17" t="s">
        <v>173</v>
      </c>
      <c r="C164" s="17" t="s">
        <v>46</v>
      </c>
      <c r="D164" s="17" t="s">
        <v>52</v>
      </c>
      <c r="E164" s="18">
        <v>15.0</v>
      </c>
      <c r="F164" s="17" t="s">
        <v>37</v>
      </c>
      <c r="G164" s="19">
        <v>50.81</v>
      </c>
      <c r="H164" s="20">
        <v>41655.0</v>
      </c>
      <c r="I164">
        <f t="shared" si="1"/>
        <v>762.15</v>
      </c>
      <c r="L164" s="18"/>
    </row>
    <row r="165">
      <c r="A165" s="17" t="s">
        <v>169</v>
      </c>
      <c r="B165" s="17" t="s">
        <v>172</v>
      </c>
      <c r="C165" s="17" t="s">
        <v>46</v>
      </c>
      <c r="D165" s="17" t="s">
        <v>52</v>
      </c>
      <c r="E165" s="18">
        <v>5.0</v>
      </c>
      <c r="F165" s="17" t="s">
        <v>37</v>
      </c>
      <c r="G165" s="19">
        <v>47.98</v>
      </c>
      <c r="H165" s="20">
        <v>41105.0</v>
      </c>
      <c r="I165">
        <f t="shared" si="1"/>
        <v>239.9</v>
      </c>
      <c r="L165" s="18"/>
    </row>
    <row r="166">
      <c r="A166" s="17" t="s">
        <v>169</v>
      </c>
      <c r="B166" s="17" t="s">
        <v>172</v>
      </c>
      <c r="C166" s="17" t="s">
        <v>46</v>
      </c>
      <c r="D166" s="17" t="s">
        <v>52</v>
      </c>
      <c r="E166" s="18">
        <v>5.0</v>
      </c>
      <c r="F166" s="17" t="s">
        <v>37</v>
      </c>
      <c r="G166" s="19">
        <v>47.98</v>
      </c>
      <c r="H166" s="20">
        <v>41108.0</v>
      </c>
      <c r="I166">
        <f t="shared" si="1"/>
        <v>239.9</v>
      </c>
      <c r="L166" s="18"/>
    </row>
    <row r="167">
      <c r="A167" s="17" t="s">
        <v>169</v>
      </c>
      <c r="B167" s="17" t="s">
        <v>174</v>
      </c>
      <c r="C167" s="17" t="s">
        <v>76</v>
      </c>
      <c r="D167" s="17" t="s">
        <v>77</v>
      </c>
      <c r="E167" s="18">
        <v>40.0</v>
      </c>
      <c r="F167" s="17" t="s">
        <v>37</v>
      </c>
      <c r="G167" s="19">
        <v>25.69</v>
      </c>
      <c r="H167" s="20">
        <v>41467.0</v>
      </c>
      <c r="I167">
        <f t="shared" si="1"/>
        <v>1027.6</v>
      </c>
      <c r="L167" s="18"/>
    </row>
    <row r="168">
      <c r="A168" s="17" t="s">
        <v>169</v>
      </c>
      <c r="B168" s="17" t="s">
        <v>174</v>
      </c>
      <c r="C168" s="17" t="s">
        <v>76</v>
      </c>
      <c r="D168" s="17" t="s">
        <v>77</v>
      </c>
      <c r="E168" s="18">
        <v>36.0</v>
      </c>
      <c r="F168" s="17" t="s">
        <v>37</v>
      </c>
      <c r="G168" s="19">
        <v>26.6</v>
      </c>
      <c r="H168" s="20">
        <v>41635.0</v>
      </c>
      <c r="I168">
        <f t="shared" si="1"/>
        <v>957.6</v>
      </c>
      <c r="L168" s="18"/>
    </row>
    <row r="169">
      <c r="A169" s="17" t="s">
        <v>169</v>
      </c>
      <c r="B169" s="17" t="s">
        <v>170</v>
      </c>
      <c r="C169" s="17" t="s">
        <v>76</v>
      </c>
      <c r="D169" s="17" t="s">
        <v>77</v>
      </c>
      <c r="E169" s="18">
        <v>10.0</v>
      </c>
      <c r="F169" s="17" t="s">
        <v>37</v>
      </c>
      <c r="G169" s="19">
        <v>25.69</v>
      </c>
      <c r="H169" s="20">
        <v>41450.0</v>
      </c>
      <c r="I169">
        <f t="shared" si="1"/>
        <v>256.9</v>
      </c>
      <c r="L169" s="18"/>
    </row>
    <row r="170">
      <c r="A170" s="17" t="s">
        <v>169</v>
      </c>
      <c r="B170" s="17" t="s">
        <v>170</v>
      </c>
      <c r="C170" s="17" t="s">
        <v>88</v>
      </c>
      <c r="D170" s="17" t="s">
        <v>77</v>
      </c>
      <c r="E170" s="18">
        <v>330.0</v>
      </c>
      <c r="F170" s="17" t="s">
        <v>37</v>
      </c>
      <c r="G170" s="19">
        <v>40.17</v>
      </c>
      <c r="H170" s="20">
        <v>41438.0</v>
      </c>
      <c r="I170">
        <f t="shared" si="1"/>
        <v>13256.1</v>
      </c>
      <c r="L170" s="18"/>
    </row>
    <row r="171">
      <c r="A171" s="17" t="s">
        <v>169</v>
      </c>
      <c r="B171" s="17" t="s">
        <v>82</v>
      </c>
      <c r="C171" s="17" t="s">
        <v>76</v>
      </c>
      <c r="D171" s="17" t="s">
        <v>77</v>
      </c>
      <c r="E171" s="18">
        <v>25.0</v>
      </c>
      <c r="F171" s="17" t="s">
        <v>37</v>
      </c>
      <c r="G171" s="19">
        <v>25.69</v>
      </c>
      <c r="H171" s="20">
        <v>41542.0</v>
      </c>
      <c r="I171">
        <f t="shared" si="1"/>
        <v>642.25</v>
      </c>
      <c r="L171" s="18"/>
    </row>
    <row r="172">
      <c r="A172" s="17" t="s">
        <v>169</v>
      </c>
      <c r="B172" s="17" t="s">
        <v>82</v>
      </c>
      <c r="C172" s="17" t="s">
        <v>76</v>
      </c>
      <c r="D172" s="17" t="s">
        <v>77</v>
      </c>
      <c r="E172" s="18">
        <v>50.0</v>
      </c>
      <c r="F172" s="17" t="s">
        <v>37</v>
      </c>
      <c r="G172" s="19">
        <v>26.6</v>
      </c>
      <c r="H172" s="20">
        <v>41571.0</v>
      </c>
      <c r="I172">
        <f t="shared" si="1"/>
        <v>1330</v>
      </c>
      <c r="L172" s="18"/>
    </row>
    <row r="173">
      <c r="A173" s="17" t="s">
        <v>169</v>
      </c>
      <c r="B173" s="17" t="s">
        <v>168</v>
      </c>
      <c r="C173" s="17" t="s">
        <v>76</v>
      </c>
      <c r="D173" s="17" t="s">
        <v>77</v>
      </c>
      <c r="E173" s="18">
        <v>30.0</v>
      </c>
      <c r="F173" s="17" t="s">
        <v>37</v>
      </c>
      <c r="G173" s="19">
        <v>25.69</v>
      </c>
      <c r="H173" s="20">
        <v>41100.0</v>
      </c>
      <c r="I173">
        <f t="shared" si="1"/>
        <v>770.7</v>
      </c>
      <c r="L173" s="18"/>
    </row>
    <row r="174">
      <c r="A174" s="17" t="s">
        <v>169</v>
      </c>
      <c r="B174" s="17" t="s">
        <v>168</v>
      </c>
      <c r="C174" s="17" t="s">
        <v>76</v>
      </c>
      <c r="D174" s="17" t="s">
        <v>77</v>
      </c>
      <c r="E174" s="18">
        <v>2.0</v>
      </c>
      <c r="F174" s="17" t="s">
        <v>37</v>
      </c>
      <c r="G174" s="19">
        <v>25.69</v>
      </c>
      <c r="H174" s="20">
        <v>41313.0</v>
      </c>
      <c r="I174">
        <f t="shared" si="1"/>
        <v>51.38</v>
      </c>
      <c r="L174" s="18"/>
    </row>
    <row r="175">
      <c r="A175" s="17" t="s">
        <v>169</v>
      </c>
      <c r="B175" s="17" t="s">
        <v>168</v>
      </c>
      <c r="C175" s="17" t="s">
        <v>76</v>
      </c>
      <c r="D175" s="17" t="s">
        <v>77</v>
      </c>
      <c r="E175" s="18">
        <v>20.0</v>
      </c>
      <c r="F175" s="17" t="s">
        <v>37</v>
      </c>
      <c r="G175" s="19">
        <v>25.69</v>
      </c>
      <c r="H175" s="20">
        <v>41346.0</v>
      </c>
      <c r="I175">
        <f t="shared" si="1"/>
        <v>513.8</v>
      </c>
      <c r="L175" s="18"/>
    </row>
    <row r="176">
      <c r="A176" s="17" t="s">
        <v>169</v>
      </c>
      <c r="B176" s="17" t="s">
        <v>168</v>
      </c>
      <c r="C176" s="17" t="s">
        <v>83</v>
      </c>
      <c r="D176" s="17" t="s">
        <v>77</v>
      </c>
      <c r="E176" s="18">
        <v>6.0</v>
      </c>
      <c r="F176" s="17" t="s">
        <v>37</v>
      </c>
      <c r="G176" s="19">
        <v>25.62</v>
      </c>
      <c r="H176" s="20">
        <v>41362.0</v>
      </c>
      <c r="I176">
        <f t="shared" si="1"/>
        <v>153.72</v>
      </c>
      <c r="L176" s="18"/>
    </row>
    <row r="177">
      <c r="A177" s="17" t="s">
        <v>169</v>
      </c>
      <c r="B177" s="17" t="s">
        <v>176</v>
      </c>
      <c r="C177" s="17" t="s">
        <v>96</v>
      </c>
      <c r="D177" s="17" t="s">
        <v>77</v>
      </c>
      <c r="E177" s="18">
        <v>13.0</v>
      </c>
      <c r="F177" s="17" t="s">
        <v>37</v>
      </c>
      <c r="G177" s="19">
        <v>111.59</v>
      </c>
      <c r="H177" s="20">
        <v>41708.0</v>
      </c>
      <c r="I177">
        <f t="shared" si="1"/>
        <v>1450.67</v>
      </c>
      <c r="L177" s="18"/>
    </row>
    <row r="178">
      <c r="A178" s="17" t="s">
        <v>169</v>
      </c>
      <c r="B178" s="17" t="s">
        <v>177</v>
      </c>
      <c r="C178" s="17" t="s">
        <v>76</v>
      </c>
      <c r="D178" s="17" t="s">
        <v>77</v>
      </c>
      <c r="E178" s="18">
        <v>8.0</v>
      </c>
      <c r="F178" s="17" t="s">
        <v>37</v>
      </c>
      <c r="G178" s="19">
        <v>25.69</v>
      </c>
      <c r="H178" s="20">
        <v>41359.0</v>
      </c>
      <c r="I178">
        <f t="shared" si="1"/>
        <v>205.52</v>
      </c>
      <c r="L178" s="18"/>
    </row>
    <row r="179">
      <c r="A179" s="17" t="s">
        <v>169</v>
      </c>
      <c r="B179" s="17" t="s">
        <v>177</v>
      </c>
      <c r="C179" s="17" t="s">
        <v>76</v>
      </c>
      <c r="D179" s="17" t="s">
        <v>77</v>
      </c>
      <c r="E179" s="18">
        <v>8.0</v>
      </c>
      <c r="F179" s="17" t="s">
        <v>37</v>
      </c>
      <c r="G179" s="19">
        <v>25.69</v>
      </c>
      <c r="H179" s="20">
        <v>41359.0</v>
      </c>
      <c r="I179">
        <f t="shared" si="1"/>
        <v>205.52</v>
      </c>
      <c r="L179" s="18"/>
    </row>
    <row r="180">
      <c r="A180" s="17" t="s">
        <v>169</v>
      </c>
      <c r="B180" s="17" t="s">
        <v>178</v>
      </c>
      <c r="C180" s="17" t="s">
        <v>76</v>
      </c>
      <c r="D180" s="17" t="s">
        <v>77</v>
      </c>
      <c r="E180" s="18">
        <v>75.0</v>
      </c>
      <c r="F180" s="17" t="s">
        <v>37</v>
      </c>
      <c r="G180" s="19">
        <v>26.6</v>
      </c>
      <c r="H180" s="20">
        <v>41751.0</v>
      </c>
      <c r="I180">
        <f t="shared" si="1"/>
        <v>1995</v>
      </c>
      <c r="L180" s="18"/>
    </row>
    <row r="181">
      <c r="A181" s="17" t="s">
        <v>169</v>
      </c>
      <c r="B181" s="17" t="s">
        <v>173</v>
      </c>
      <c r="C181" s="17" t="s">
        <v>76</v>
      </c>
      <c r="D181" s="17" t="s">
        <v>77</v>
      </c>
      <c r="E181" s="18">
        <v>15.0</v>
      </c>
      <c r="F181" s="17" t="s">
        <v>37</v>
      </c>
      <c r="G181" s="19">
        <v>26.6</v>
      </c>
      <c r="H181" s="20">
        <v>41638.0</v>
      </c>
      <c r="I181">
        <f t="shared" si="1"/>
        <v>399</v>
      </c>
      <c r="L181" s="18"/>
    </row>
    <row r="182">
      <c r="A182" s="17" t="s">
        <v>169</v>
      </c>
      <c r="B182" s="17" t="s">
        <v>172</v>
      </c>
      <c r="C182" s="17" t="s">
        <v>76</v>
      </c>
      <c r="D182" s="17" t="s">
        <v>77</v>
      </c>
      <c r="E182" s="18">
        <v>7.0</v>
      </c>
      <c r="F182" s="17" t="s">
        <v>37</v>
      </c>
      <c r="G182" s="19">
        <v>25.69</v>
      </c>
      <c r="H182" s="20">
        <v>41347.0</v>
      </c>
      <c r="I182">
        <f t="shared" si="1"/>
        <v>179.83</v>
      </c>
      <c r="L182" s="18"/>
    </row>
    <row r="183">
      <c r="A183" s="17" t="s">
        <v>169</v>
      </c>
      <c r="B183" s="17" t="s">
        <v>179</v>
      </c>
      <c r="C183" s="17" t="s">
        <v>88</v>
      </c>
      <c r="D183" s="17" t="s">
        <v>102</v>
      </c>
      <c r="E183" s="18">
        <v>20.0</v>
      </c>
      <c r="F183" s="17" t="s">
        <v>48</v>
      </c>
      <c r="G183" s="19">
        <v>40.17</v>
      </c>
      <c r="H183" s="18">
        <v>2.0120615E7</v>
      </c>
      <c r="I183">
        <f t="shared" si="1"/>
        <v>803.4</v>
      </c>
      <c r="L183" s="18"/>
    </row>
    <row r="184">
      <c r="A184" s="17" t="s">
        <v>169</v>
      </c>
      <c r="B184" s="17" t="s">
        <v>170</v>
      </c>
      <c r="C184" s="17" t="s">
        <v>76</v>
      </c>
      <c r="D184" s="17" t="s">
        <v>102</v>
      </c>
      <c r="E184" s="18">
        <v>7.0</v>
      </c>
      <c r="F184" s="17" t="s">
        <v>48</v>
      </c>
      <c r="G184" s="19">
        <v>25.69</v>
      </c>
      <c r="H184" s="18">
        <v>2.012062E7</v>
      </c>
      <c r="I184">
        <f t="shared" si="1"/>
        <v>179.83</v>
      </c>
      <c r="L184" s="18"/>
    </row>
    <row r="185">
      <c r="A185" s="17" t="s">
        <v>169</v>
      </c>
      <c r="B185" s="17" t="s">
        <v>170</v>
      </c>
      <c r="C185" s="17" t="s">
        <v>76</v>
      </c>
      <c r="D185" s="17" t="s">
        <v>102</v>
      </c>
      <c r="E185" s="18">
        <v>9.0</v>
      </c>
      <c r="F185" s="17" t="s">
        <v>48</v>
      </c>
      <c r="G185" s="19">
        <v>25.69</v>
      </c>
      <c r="H185" s="18">
        <v>2.012062E7</v>
      </c>
      <c r="I185">
        <f t="shared" si="1"/>
        <v>231.21</v>
      </c>
      <c r="L185" s="18"/>
    </row>
    <row r="186">
      <c r="A186" s="17" t="s">
        <v>169</v>
      </c>
      <c r="B186" s="17" t="s">
        <v>180</v>
      </c>
      <c r="C186" s="17" t="s">
        <v>76</v>
      </c>
      <c r="D186" s="17" t="s">
        <v>102</v>
      </c>
      <c r="E186" s="18">
        <v>15.0</v>
      </c>
      <c r="F186" s="17" t="s">
        <v>48</v>
      </c>
      <c r="G186" s="19">
        <v>25.69</v>
      </c>
      <c r="H186" s="18">
        <v>2.0120504E7</v>
      </c>
      <c r="I186">
        <f t="shared" si="1"/>
        <v>385.35</v>
      </c>
      <c r="L186" s="18"/>
    </row>
    <row r="187">
      <c r="A187" s="17" t="s">
        <v>169</v>
      </c>
      <c r="B187" s="17" t="s">
        <v>168</v>
      </c>
      <c r="C187" s="17" t="s">
        <v>76</v>
      </c>
      <c r="D187" s="17" t="s">
        <v>102</v>
      </c>
      <c r="E187" s="18">
        <v>20.0</v>
      </c>
      <c r="F187" s="17" t="s">
        <v>48</v>
      </c>
      <c r="G187" s="19">
        <v>25.69</v>
      </c>
      <c r="H187" s="18">
        <v>2.0120418E7</v>
      </c>
      <c r="I187">
        <f t="shared" si="1"/>
        <v>513.8</v>
      </c>
      <c r="L187" s="18"/>
    </row>
    <row r="188">
      <c r="A188" s="17" t="s">
        <v>169</v>
      </c>
      <c r="B188" s="17" t="s">
        <v>168</v>
      </c>
      <c r="C188" s="17" t="s">
        <v>76</v>
      </c>
      <c r="D188" s="17" t="s">
        <v>102</v>
      </c>
      <c r="E188" s="18">
        <v>3.0</v>
      </c>
      <c r="F188" s="17" t="s">
        <v>48</v>
      </c>
      <c r="G188" s="19">
        <v>25.69</v>
      </c>
      <c r="H188" s="18">
        <v>2.0120712E7</v>
      </c>
      <c r="I188">
        <f t="shared" si="1"/>
        <v>77.07</v>
      </c>
      <c r="L188" s="18"/>
    </row>
    <row r="189">
      <c r="A189" s="17" t="s">
        <v>169</v>
      </c>
      <c r="B189" s="17" t="s">
        <v>168</v>
      </c>
      <c r="C189" s="17" t="s">
        <v>76</v>
      </c>
      <c r="D189" s="17" t="s">
        <v>102</v>
      </c>
      <c r="E189" s="18">
        <v>30.0</v>
      </c>
      <c r="F189" s="17" t="s">
        <v>48</v>
      </c>
      <c r="G189" s="19">
        <v>25.69</v>
      </c>
      <c r="H189" s="18">
        <v>2.0120724E7</v>
      </c>
      <c r="I189">
        <f t="shared" si="1"/>
        <v>770.7</v>
      </c>
      <c r="L189" s="18"/>
    </row>
    <row r="190">
      <c r="A190" s="17" t="s">
        <v>169</v>
      </c>
      <c r="B190" s="17" t="s">
        <v>181</v>
      </c>
      <c r="C190" s="17" t="s">
        <v>76</v>
      </c>
      <c r="D190" s="17" t="s">
        <v>102</v>
      </c>
      <c r="E190" s="18">
        <v>75.0</v>
      </c>
      <c r="F190" s="17" t="s">
        <v>48</v>
      </c>
      <c r="G190" s="19">
        <v>25.69</v>
      </c>
      <c r="H190" s="18">
        <v>2.012043E7</v>
      </c>
      <c r="I190">
        <f t="shared" si="1"/>
        <v>1926.75</v>
      </c>
      <c r="L190" s="18"/>
    </row>
    <row r="191">
      <c r="A191" s="17" t="s">
        <v>169</v>
      </c>
      <c r="B191" s="17" t="s">
        <v>182</v>
      </c>
      <c r="C191" s="17" t="s">
        <v>76</v>
      </c>
      <c r="D191" s="17" t="s">
        <v>102</v>
      </c>
      <c r="E191" s="18">
        <v>250.0</v>
      </c>
      <c r="F191" s="17" t="s">
        <v>48</v>
      </c>
      <c r="G191" s="19">
        <v>25.69</v>
      </c>
      <c r="H191" s="18">
        <v>2.0120503E7</v>
      </c>
      <c r="I191">
        <f t="shared" si="1"/>
        <v>6422.5</v>
      </c>
      <c r="L191" s="18"/>
    </row>
    <row r="192">
      <c r="A192" s="17" t="s">
        <v>169</v>
      </c>
      <c r="B192" s="17" t="s">
        <v>182</v>
      </c>
      <c r="C192" s="17" t="s">
        <v>76</v>
      </c>
      <c r="D192" s="17" t="s">
        <v>102</v>
      </c>
      <c r="E192" s="18">
        <v>41.0</v>
      </c>
      <c r="F192" s="17" t="s">
        <v>48</v>
      </c>
      <c r="G192" s="19">
        <v>25.69</v>
      </c>
      <c r="H192" s="18">
        <v>2.0120523E7</v>
      </c>
      <c r="I192">
        <f t="shared" si="1"/>
        <v>1053.29</v>
      </c>
      <c r="L192" s="18"/>
    </row>
    <row r="193">
      <c r="A193" s="17" t="s">
        <v>169</v>
      </c>
      <c r="B193" s="17" t="s">
        <v>183</v>
      </c>
      <c r="C193" s="17" t="s">
        <v>117</v>
      </c>
      <c r="D193" s="17" t="s">
        <v>118</v>
      </c>
      <c r="E193" s="18">
        <v>8.0</v>
      </c>
      <c r="F193" s="17" t="s">
        <v>48</v>
      </c>
      <c r="G193" s="19">
        <v>1.0</v>
      </c>
      <c r="H193" s="18">
        <v>2.0120308E7</v>
      </c>
      <c r="I193">
        <f t="shared" si="1"/>
        <v>8</v>
      </c>
      <c r="L193" s="18"/>
    </row>
    <row r="194">
      <c r="A194" s="17" t="s">
        <v>169</v>
      </c>
      <c r="B194" s="17" t="s">
        <v>183</v>
      </c>
      <c r="C194" s="17" t="s">
        <v>117</v>
      </c>
      <c r="D194" s="17" t="s">
        <v>118</v>
      </c>
      <c r="E194" s="18">
        <v>10.0</v>
      </c>
      <c r="F194" s="17" t="s">
        <v>48</v>
      </c>
      <c r="G194" s="19">
        <v>1.0</v>
      </c>
      <c r="H194" s="18">
        <v>2.0120317E7</v>
      </c>
      <c r="I194">
        <f t="shared" si="1"/>
        <v>10</v>
      </c>
      <c r="L194" s="18"/>
    </row>
    <row r="195">
      <c r="A195" s="17" t="s">
        <v>169</v>
      </c>
      <c r="B195" s="17" t="s">
        <v>168</v>
      </c>
      <c r="C195" s="17" t="s">
        <v>117</v>
      </c>
      <c r="D195" s="17" t="s">
        <v>118</v>
      </c>
      <c r="E195" s="18">
        <v>40.0</v>
      </c>
      <c r="F195" s="17" t="s">
        <v>48</v>
      </c>
      <c r="G195" s="19">
        <v>1.0</v>
      </c>
      <c r="H195" s="18">
        <v>2.0120308E7</v>
      </c>
      <c r="I195">
        <f t="shared" si="1"/>
        <v>40</v>
      </c>
      <c r="L195" s="18"/>
    </row>
    <row r="196">
      <c r="A196" s="17" t="s">
        <v>169</v>
      </c>
      <c r="B196" s="17" t="s">
        <v>168</v>
      </c>
      <c r="C196" s="17" t="s">
        <v>117</v>
      </c>
      <c r="D196" s="17" t="s">
        <v>118</v>
      </c>
      <c r="E196" s="18">
        <v>4.0</v>
      </c>
      <c r="F196" s="17" t="s">
        <v>48</v>
      </c>
      <c r="G196" s="19">
        <v>1.0</v>
      </c>
      <c r="H196" s="18">
        <v>2.0120411E7</v>
      </c>
      <c r="I196">
        <f t="shared" si="1"/>
        <v>4</v>
      </c>
      <c r="L196" s="18"/>
    </row>
    <row r="197">
      <c r="A197" s="17" t="s">
        <v>184</v>
      </c>
      <c r="B197" s="17" t="s">
        <v>185</v>
      </c>
      <c r="C197" s="17" t="s">
        <v>76</v>
      </c>
      <c r="D197" s="17" t="s">
        <v>102</v>
      </c>
      <c r="E197" s="18">
        <v>10.0</v>
      </c>
      <c r="F197" s="17" t="s">
        <v>48</v>
      </c>
      <c r="G197" s="19">
        <v>25.69</v>
      </c>
      <c r="H197" s="18">
        <v>2.0120214E7</v>
      </c>
      <c r="I197">
        <f t="shared" si="1"/>
        <v>256.9</v>
      </c>
      <c r="L197" s="18"/>
    </row>
    <row r="198">
      <c r="A198" s="17" t="s">
        <v>186</v>
      </c>
      <c r="B198" s="17" t="s">
        <v>174</v>
      </c>
      <c r="C198" s="17" t="s">
        <v>46</v>
      </c>
      <c r="D198" s="17" t="s">
        <v>52</v>
      </c>
      <c r="E198" s="18">
        <v>6.0</v>
      </c>
      <c r="F198" s="17" t="s">
        <v>37</v>
      </c>
      <c r="G198" s="19">
        <v>47.98</v>
      </c>
      <c r="H198" s="20">
        <v>41247.0</v>
      </c>
      <c r="I198">
        <f t="shared" si="1"/>
        <v>287.88</v>
      </c>
      <c r="L198" s="18"/>
    </row>
    <row r="199">
      <c r="A199" s="17" t="s">
        <v>186</v>
      </c>
      <c r="B199" s="17" t="s">
        <v>174</v>
      </c>
      <c r="C199" s="17" t="s">
        <v>46</v>
      </c>
      <c r="D199" s="17" t="s">
        <v>52</v>
      </c>
      <c r="E199" s="18">
        <v>3.0</v>
      </c>
      <c r="F199" s="17" t="s">
        <v>37</v>
      </c>
      <c r="G199" s="19">
        <v>47.98</v>
      </c>
      <c r="H199" s="20">
        <v>41257.0</v>
      </c>
      <c r="I199">
        <f t="shared" si="1"/>
        <v>143.94</v>
      </c>
      <c r="L199" s="18"/>
    </row>
    <row r="200">
      <c r="A200" s="17" t="s">
        <v>186</v>
      </c>
      <c r="B200" s="17" t="s">
        <v>187</v>
      </c>
      <c r="C200" s="17" t="s">
        <v>46</v>
      </c>
      <c r="D200" s="17" t="s">
        <v>52</v>
      </c>
      <c r="E200" s="18">
        <v>3.0</v>
      </c>
      <c r="F200" s="17" t="s">
        <v>37</v>
      </c>
      <c r="G200" s="19">
        <v>47.98</v>
      </c>
      <c r="H200" s="20">
        <v>41443.0</v>
      </c>
      <c r="I200">
        <f t="shared" si="1"/>
        <v>143.94</v>
      </c>
      <c r="L200" s="18"/>
    </row>
    <row r="201">
      <c r="A201" s="17" t="s">
        <v>186</v>
      </c>
      <c r="B201" s="17" t="s">
        <v>188</v>
      </c>
      <c r="C201" s="17" t="s">
        <v>46</v>
      </c>
      <c r="D201" s="17" t="s">
        <v>52</v>
      </c>
      <c r="E201" s="18">
        <v>50.0</v>
      </c>
      <c r="F201" s="17" t="s">
        <v>37</v>
      </c>
      <c r="G201" s="19">
        <v>47.98</v>
      </c>
      <c r="H201" s="20">
        <v>41247.0</v>
      </c>
      <c r="I201">
        <f t="shared" si="1"/>
        <v>2399</v>
      </c>
      <c r="L201" s="18"/>
    </row>
    <row r="202">
      <c r="A202" s="17" t="s">
        <v>186</v>
      </c>
      <c r="B202" s="17" t="s">
        <v>187</v>
      </c>
      <c r="C202" s="17" t="s">
        <v>76</v>
      </c>
      <c r="D202" s="17" t="s">
        <v>77</v>
      </c>
      <c r="E202" s="18">
        <v>1.0</v>
      </c>
      <c r="F202" s="17" t="s">
        <v>37</v>
      </c>
      <c r="G202" s="19">
        <v>26.6</v>
      </c>
      <c r="H202" s="20">
        <v>41744.0</v>
      </c>
      <c r="I202">
        <f t="shared" si="1"/>
        <v>26.6</v>
      </c>
      <c r="L202" s="18"/>
    </row>
    <row r="203">
      <c r="A203" s="17" t="s">
        <v>186</v>
      </c>
      <c r="B203" s="17" t="s">
        <v>187</v>
      </c>
      <c r="C203" s="17" t="s">
        <v>76</v>
      </c>
      <c r="D203" s="17" t="s">
        <v>77</v>
      </c>
      <c r="E203" s="18">
        <v>13.0</v>
      </c>
      <c r="F203" s="17" t="s">
        <v>37</v>
      </c>
      <c r="G203" s="19">
        <v>26.6</v>
      </c>
      <c r="H203" s="20">
        <v>41744.0</v>
      </c>
      <c r="I203">
        <f t="shared" si="1"/>
        <v>345.8</v>
      </c>
      <c r="L203" s="18"/>
    </row>
    <row r="204">
      <c r="A204" s="17" t="s">
        <v>186</v>
      </c>
      <c r="B204" s="17" t="s">
        <v>187</v>
      </c>
      <c r="C204" s="17" t="s">
        <v>76</v>
      </c>
      <c r="D204" s="17" t="s">
        <v>77</v>
      </c>
      <c r="E204" s="18">
        <v>2.0</v>
      </c>
      <c r="F204" s="17" t="s">
        <v>37</v>
      </c>
      <c r="G204" s="19">
        <v>26.6</v>
      </c>
      <c r="H204" s="20">
        <v>41744.0</v>
      </c>
      <c r="I204">
        <f t="shared" si="1"/>
        <v>53.2</v>
      </c>
      <c r="L204" s="18"/>
    </row>
    <row r="205">
      <c r="A205" s="17" t="s">
        <v>186</v>
      </c>
      <c r="B205" s="17" t="s">
        <v>187</v>
      </c>
      <c r="C205" s="17" t="s">
        <v>96</v>
      </c>
      <c r="D205" s="17" t="s">
        <v>77</v>
      </c>
      <c r="E205" s="18">
        <v>10.0</v>
      </c>
      <c r="F205" s="17" t="s">
        <v>37</v>
      </c>
      <c r="G205" s="19">
        <v>106.92</v>
      </c>
      <c r="H205" s="20">
        <v>41457.0</v>
      </c>
      <c r="I205">
        <f t="shared" si="1"/>
        <v>1069.2</v>
      </c>
      <c r="L205" s="18"/>
    </row>
    <row r="206">
      <c r="A206" s="17" t="s">
        <v>186</v>
      </c>
      <c r="B206" s="17" t="s">
        <v>187</v>
      </c>
      <c r="C206" s="17" t="s">
        <v>96</v>
      </c>
      <c r="D206" s="17" t="s">
        <v>77</v>
      </c>
      <c r="E206" s="18">
        <v>2.0</v>
      </c>
      <c r="F206" s="17" t="s">
        <v>37</v>
      </c>
      <c r="G206" s="19">
        <v>106.92</v>
      </c>
      <c r="H206" s="20">
        <v>41480.0</v>
      </c>
      <c r="I206">
        <f t="shared" si="1"/>
        <v>213.84</v>
      </c>
      <c r="L206" s="18"/>
    </row>
    <row r="207">
      <c r="A207" s="17" t="s">
        <v>186</v>
      </c>
      <c r="B207" s="17" t="s">
        <v>189</v>
      </c>
      <c r="C207" s="17" t="s">
        <v>83</v>
      </c>
      <c r="D207" s="17" t="s">
        <v>77</v>
      </c>
      <c r="E207" s="18">
        <v>5.0</v>
      </c>
      <c r="F207" s="17" t="s">
        <v>37</v>
      </c>
      <c r="G207" s="19">
        <v>25.62</v>
      </c>
      <c r="H207" s="20">
        <v>41361.0</v>
      </c>
      <c r="I207">
        <f t="shared" si="1"/>
        <v>128.1</v>
      </c>
      <c r="L207" s="18"/>
    </row>
    <row r="208">
      <c r="A208" s="17" t="s">
        <v>186</v>
      </c>
      <c r="B208" s="17" t="s">
        <v>190</v>
      </c>
      <c r="C208" s="17" t="s">
        <v>76</v>
      </c>
      <c r="D208" s="17" t="s">
        <v>77</v>
      </c>
      <c r="E208" s="18">
        <v>10.0</v>
      </c>
      <c r="F208" s="17" t="s">
        <v>37</v>
      </c>
      <c r="G208" s="19">
        <v>26.6</v>
      </c>
      <c r="H208" s="20">
        <v>41725.0</v>
      </c>
      <c r="I208">
        <f t="shared" si="1"/>
        <v>266</v>
      </c>
      <c r="L208" s="18"/>
    </row>
    <row r="209">
      <c r="A209" s="17" t="s">
        <v>186</v>
      </c>
      <c r="B209" s="17" t="s">
        <v>188</v>
      </c>
      <c r="C209" s="17" t="s">
        <v>76</v>
      </c>
      <c r="D209" s="17" t="s">
        <v>77</v>
      </c>
      <c r="E209" s="18">
        <v>15.0</v>
      </c>
      <c r="F209" s="17" t="s">
        <v>37</v>
      </c>
      <c r="G209" s="19">
        <v>25.69</v>
      </c>
      <c r="H209" s="20">
        <v>41141.0</v>
      </c>
      <c r="I209">
        <f t="shared" si="1"/>
        <v>385.35</v>
      </c>
      <c r="L209" s="18"/>
    </row>
    <row r="210">
      <c r="A210" s="17" t="s">
        <v>186</v>
      </c>
      <c r="B210" s="17" t="s">
        <v>191</v>
      </c>
      <c r="C210" s="17" t="s">
        <v>76</v>
      </c>
      <c r="D210" s="17" t="s">
        <v>77</v>
      </c>
      <c r="E210" s="18">
        <v>10.0</v>
      </c>
      <c r="F210" s="17" t="s">
        <v>37</v>
      </c>
      <c r="G210" s="19">
        <v>26.6</v>
      </c>
      <c r="H210" s="20">
        <v>41653.0</v>
      </c>
      <c r="I210">
        <f t="shared" si="1"/>
        <v>266</v>
      </c>
      <c r="L210" s="18"/>
    </row>
    <row r="211">
      <c r="A211" s="17" t="s">
        <v>186</v>
      </c>
      <c r="B211" s="17" t="s">
        <v>174</v>
      </c>
      <c r="C211" s="17" t="s">
        <v>76</v>
      </c>
      <c r="D211" s="17" t="s">
        <v>102</v>
      </c>
      <c r="E211" s="18">
        <v>7.0</v>
      </c>
      <c r="F211" s="17" t="s">
        <v>48</v>
      </c>
      <c r="G211" s="19">
        <v>25.69</v>
      </c>
      <c r="H211" s="18">
        <v>2.0120111E7</v>
      </c>
      <c r="I211">
        <f t="shared" si="1"/>
        <v>179.83</v>
      </c>
      <c r="L211" s="18"/>
    </row>
    <row r="212">
      <c r="A212" s="17" t="s">
        <v>186</v>
      </c>
      <c r="B212" s="17" t="s">
        <v>192</v>
      </c>
      <c r="C212" s="17" t="s">
        <v>88</v>
      </c>
      <c r="D212" s="17" t="s">
        <v>102</v>
      </c>
      <c r="E212" s="18">
        <v>23.0</v>
      </c>
      <c r="F212" s="17" t="s">
        <v>48</v>
      </c>
      <c r="G212" s="19">
        <v>40.17</v>
      </c>
      <c r="H212" s="18">
        <v>2.0120614E7</v>
      </c>
      <c r="I212">
        <f t="shared" si="1"/>
        <v>923.91</v>
      </c>
      <c r="L212" s="18"/>
    </row>
    <row r="213">
      <c r="A213" s="17" t="s">
        <v>186</v>
      </c>
      <c r="B213" s="17" t="s">
        <v>62</v>
      </c>
      <c r="C213" s="17" t="s">
        <v>76</v>
      </c>
      <c r="D213" s="17" t="s">
        <v>102</v>
      </c>
      <c r="E213" s="18">
        <v>10.0</v>
      </c>
      <c r="F213" s="17" t="s">
        <v>48</v>
      </c>
      <c r="G213" s="19">
        <v>25.69</v>
      </c>
      <c r="H213" s="18">
        <v>2.0120124E7</v>
      </c>
      <c r="I213">
        <f t="shared" si="1"/>
        <v>256.9</v>
      </c>
      <c r="L213" s="18"/>
    </row>
    <row r="214">
      <c r="A214" s="17" t="s">
        <v>193</v>
      </c>
      <c r="B214" s="17" t="s">
        <v>194</v>
      </c>
      <c r="C214" s="17" t="s">
        <v>46</v>
      </c>
      <c r="D214" s="17" t="s">
        <v>47</v>
      </c>
      <c r="E214" s="18">
        <v>2.0</v>
      </c>
      <c r="F214" s="17" t="s">
        <v>48</v>
      </c>
      <c r="G214" s="19">
        <v>48.95</v>
      </c>
      <c r="H214" s="18">
        <v>2.0120727E7</v>
      </c>
      <c r="I214">
        <f t="shared" si="1"/>
        <v>97.9</v>
      </c>
      <c r="L214" s="18"/>
    </row>
    <row r="215">
      <c r="A215" s="17" t="s">
        <v>193</v>
      </c>
      <c r="B215" s="17" t="s">
        <v>194</v>
      </c>
      <c r="C215" s="17" t="s">
        <v>46</v>
      </c>
      <c r="D215" s="17" t="s">
        <v>47</v>
      </c>
      <c r="E215" s="18">
        <v>11.0</v>
      </c>
      <c r="F215" s="17" t="s">
        <v>48</v>
      </c>
      <c r="G215" s="19">
        <v>48.95</v>
      </c>
      <c r="H215" s="18">
        <v>2.0120727E7</v>
      </c>
      <c r="I215">
        <f t="shared" si="1"/>
        <v>538.45</v>
      </c>
      <c r="L215" s="18"/>
    </row>
    <row r="216">
      <c r="A216" s="17" t="s">
        <v>193</v>
      </c>
      <c r="B216" s="17" t="s">
        <v>194</v>
      </c>
      <c r="C216" s="17" t="s">
        <v>46</v>
      </c>
      <c r="D216" s="17" t="s">
        <v>47</v>
      </c>
      <c r="E216" s="18">
        <v>10.0</v>
      </c>
      <c r="F216" s="17" t="s">
        <v>48</v>
      </c>
      <c r="G216" s="19">
        <v>48.95</v>
      </c>
      <c r="H216" s="18">
        <v>2.0120807E7</v>
      </c>
      <c r="I216">
        <f t="shared" si="1"/>
        <v>489.5</v>
      </c>
      <c r="L216" s="18"/>
    </row>
    <row r="217">
      <c r="A217" s="17" t="s">
        <v>193</v>
      </c>
      <c r="B217" s="17" t="s">
        <v>194</v>
      </c>
      <c r="C217" s="17" t="s">
        <v>46</v>
      </c>
      <c r="D217" s="17" t="s">
        <v>52</v>
      </c>
      <c r="E217" s="18">
        <v>11.0</v>
      </c>
      <c r="F217" s="17" t="s">
        <v>37</v>
      </c>
      <c r="G217" s="19">
        <v>47.98</v>
      </c>
      <c r="H217" s="20">
        <v>41104.0</v>
      </c>
      <c r="I217">
        <f t="shared" si="1"/>
        <v>527.78</v>
      </c>
      <c r="L217" s="18"/>
    </row>
    <row r="218">
      <c r="A218" s="17" t="s">
        <v>193</v>
      </c>
      <c r="B218" s="17" t="s">
        <v>194</v>
      </c>
      <c r="C218" s="17" t="s">
        <v>46</v>
      </c>
      <c r="D218" s="17" t="s">
        <v>52</v>
      </c>
      <c r="E218" s="18">
        <v>2.0</v>
      </c>
      <c r="F218" s="17" t="s">
        <v>37</v>
      </c>
      <c r="G218" s="19">
        <v>47.98</v>
      </c>
      <c r="H218" s="20">
        <v>41104.0</v>
      </c>
      <c r="I218">
        <f t="shared" si="1"/>
        <v>95.96</v>
      </c>
      <c r="L218" s="18"/>
    </row>
    <row r="219">
      <c r="A219" s="17" t="s">
        <v>193</v>
      </c>
      <c r="B219" s="17" t="s">
        <v>194</v>
      </c>
      <c r="C219" s="17" t="s">
        <v>46</v>
      </c>
      <c r="D219" s="17" t="s">
        <v>52</v>
      </c>
      <c r="E219" s="18">
        <v>10.0</v>
      </c>
      <c r="F219" s="17" t="s">
        <v>37</v>
      </c>
      <c r="G219" s="19">
        <v>47.98</v>
      </c>
      <c r="H219" s="20">
        <v>41118.0</v>
      </c>
      <c r="I219">
        <f t="shared" si="1"/>
        <v>479.8</v>
      </c>
      <c r="L219" s="18"/>
    </row>
    <row r="220">
      <c r="A220" s="17" t="s">
        <v>193</v>
      </c>
      <c r="B220" s="17" t="s">
        <v>195</v>
      </c>
      <c r="C220" s="17" t="s">
        <v>46</v>
      </c>
      <c r="D220" s="17" t="s">
        <v>52</v>
      </c>
      <c r="E220" s="18">
        <v>7.0</v>
      </c>
      <c r="F220" s="17" t="s">
        <v>37</v>
      </c>
      <c r="G220" s="19">
        <v>47.98</v>
      </c>
      <c r="H220" s="20">
        <v>41424.0</v>
      </c>
      <c r="I220">
        <f t="shared" si="1"/>
        <v>335.86</v>
      </c>
      <c r="L220" s="18"/>
    </row>
    <row r="221">
      <c r="A221" s="17" t="s">
        <v>193</v>
      </c>
      <c r="B221" s="17" t="s">
        <v>195</v>
      </c>
      <c r="C221" s="17" t="s">
        <v>46</v>
      </c>
      <c r="D221" s="17" t="s">
        <v>52</v>
      </c>
      <c r="E221" s="18">
        <v>1.0</v>
      </c>
      <c r="F221" s="17" t="s">
        <v>37</v>
      </c>
      <c r="G221" s="19">
        <v>47.98</v>
      </c>
      <c r="H221" s="20">
        <v>41424.0</v>
      </c>
      <c r="I221">
        <f t="shared" si="1"/>
        <v>47.98</v>
      </c>
      <c r="L221" s="18"/>
    </row>
    <row r="222">
      <c r="A222" s="17" t="s">
        <v>193</v>
      </c>
      <c r="B222" s="17" t="s">
        <v>187</v>
      </c>
      <c r="C222" s="17" t="s">
        <v>76</v>
      </c>
      <c r="D222" s="17" t="s">
        <v>77</v>
      </c>
      <c r="E222" s="18">
        <v>5.0</v>
      </c>
      <c r="F222" s="17" t="s">
        <v>37</v>
      </c>
      <c r="G222" s="19">
        <v>25.69</v>
      </c>
      <c r="H222" s="20">
        <v>41122.0</v>
      </c>
      <c r="I222">
        <f t="shared" si="1"/>
        <v>128.45</v>
      </c>
      <c r="L222" s="18"/>
    </row>
    <row r="223">
      <c r="A223" s="17" t="s">
        <v>193</v>
      </c>
      <c r="B223" s="17" t="s">
        <v>196</v>
      </c>
      <c r="C223" s="17" t="s">
        <v>96</v>
      </c>
      <c r="D223" s="17" t="s">
        <v>77</v>
      </c>
      <c r="E223" s="18">
        <v>80.0</v>
      </c>
      <c r="F223" s="17" t="s">
        <v>37</v>
      </c>
      <c r="G223" s="19">
        <v>106.92</v>
      </c>
      <c r="H223" s="20">
        <v>41457.0</v>
      </c>
      <c r="I223">
        <f t="shared" si="1"/>
        <v>8553.6</v>
      </c>
      <c r="L223" s="18"/>
    </row>
    <row r="224">
      <c r="A224" s="17" t="s">
        <v>193</v>
      </c>
      <c r="B224" s="17" t="s">
        <v>197</v>
      </c>
      <c r="C224" s="17" t="s">
        <v>76</v>
      </c>
      <c r="D224" s="17" t="s">
        <v>77</v>
      </c>
      <c r="E224" s="18">
        <v>5.0</v>
      </c>
      <c r="F224" s="17" t="s">
        <v>37</v>
      </c>
      <c r="G224" s="19">
        <v>25.69</v>
      </c>
      <c r="H224" s="20">
        <v>41132.0</v>
      </c>
      <c r="I224">
        <f t="shared" si="1"/>
        <v>128.45</v>
      </c>
      <c r="L224" s="18"/>
    </row>
    <row r="225">
      <c r="A225" s="17" t="s">
        <v>193</v>
      </c>
      <c r="B225" s="17" t="s">
        <v>197</v>
      </c>
      <c r="C225" s="17" t="s">
        <v>76</v>
      </c>
      <c r="D225" s="17" t="s">
        <v>77</v>
      </c>
      <c r="E225" s="18">
        <v>10.0</v>
      </c>
      <c r="F225" s="17" t="s">
        <v>37</v>
      </c>
      <c r="G225" s="19">
        <v>25.69</v>
      </c>
      <c r="H225" s="20">
        <v>41137.0</v>
      </c>
      <c r="I225">
        <f t="shared" si="1"/>
        <v>256.9</v>
      </c>
      <c r="L225" s="18"/>
    </row>
    <row r="226">
      <c r="A226" s="17" t="s">
        <v>193</v>
      </c>
      <c r="B226" s="17" t="s">
        <v>197</v>
      </c>
      <c r="C226" s="17" t="s">
        <v>76</v>
      </c>
      <c r="D226" s="17" t="s">
        <v>77</v>
      </c>
      <c r="E226" s="18">
        <v>8.0</v>
      </c>
      <c r="F226" s="17" t="s">
        <v>37</v>
      </c>
      <c r="G226" s="19">
        <v>26.6</v>
      </c>
      <c r="H226" s="20">
        <v>41613.0</v>
      </c>
      <c r="I226">
        <f t="shared" si="1"/>
        <v>212.8</v>
      </c>
      <c r="L226" s="18"/>
    </row>
    <row r="227">
      <c r="A227" s="17" t="s">
        <v>193</v>
      </c>
      <c r="B227" s="17" t="s">
        <v>198</v>
      </c>
      <c r="C227" s="17" t="s">
        <v>76</v>
      </c>
      <c r="D227" s="17" t="s">
        <v>77</v>
      </c>
      <c r="E227" s="18">
        <v>20.0</v>
      </c>
      <c r="F227" s="17" t="s">
        <v>37</v>
      </c>
      <c r="G227" s="19">
        <v>25.69</v>
      </c>
      <c r="H227" s="20">
        <v>41542.0</v>
      </c>
      <c r="I227">
        <f t="shared" si="1"/>
        <v>513.8</v>
      </c>
      <c r="L227" s="18"/>
    </row>
    <row r="228">
      <c r="A228" s="17" t="s">
        <v>193</v>
      </c>
      <c r="B228" s="17" t="s">
        <v>187</v>
      </c>
      <c r="C228" s="17" t="s">
        <v>76</v>
      </c>
      <c r="D228" s="17" t="s">
        <v>102</v>
      </c>
      <c r="E228" s="18">
        <v>5.0</v>
      </c>
      <c r="F228" s="17" t="s">
        <v>48</v>
      </c>
      <c r="G228" s="19">
        <v>25.69</v>
      </c>
      <c r="H228" s="18">
        <v>2.0120821E7</v>
      </c>
      <c r="I228">
        <f t="shared" si="1"/>
        <v>128.45</v>
      </c>
      <c r="L228" s="18"/>
    </row>
    <row r="229">
      <c r="A229" s="17" t="s">
        <v>193</v>
      </c>
      <c r="B229" s="17" t="s">
        <v>197</v>
      </c>
      <c r="C229" s="17" t="s">
        <v>76</v>
      </c>
      <c r="D229" s="17" t="s">
        <v>102</v>
      </c>
      <c r="E229" s="18">
        <v>1.0</v>
      </c>
      <c r="F229" s="17" t="s">
        <v>48</v>
      </c>
      <c r="G229" s="19">
        <v>25.69</v>
      </c>
      <c r="H229" s="18">
        <v>2.0120227E7</v>
      </c>
      <c r="I229">
        <f t="shared" si="1"/>
        <v>25.69</v>
      </c>
      <c r="L229" s="18"/>
    </row>
    <row r="230">
      <c r="A230" s="17" t="s">
        <v>193</v>
      </c>
      <c r="B230" s="17" t="s">
        <v>197</v>
      </c>
      <c r="C230" s="17" t="s">
        <v>76</v>
      </c>
      <c r="D230" s="17" t="s">
        <v>102</v>
      </c>
      <c r="E230" s="18">
        <v>21.0</v>
      </c>
      <c r="F230" s="17" t="s">
        <v>48</v>
      </c>
      <c r="G230" s="19">
        <v>25.69</v>
      </c>
      <c r="H230" s="18">
        <v>2.0120302E7</v>
      </c>
      <c r="I230">
        <f t="shared" si="1"/>
        <v>539.49</v>
      </c>
      <c r="L230" s="18"/>
    </row>
    <row r="231">
      <c r="A231" s="17" t="s">
        <v>199</v>
      </c>
      <c r="B231" s="17" t="s">
        <v>34</v>
      </c>
      <c r="C231" s="17" t="s">
        <v>46</v>
      </c>
      <c r="D231" s="17" t="s">
        <v>52</v>
      </c>
      <c r="E231" s="18">
        <v>16.0</v>
      </c>
      <c r="F231" s="17" t="s">
        <v>37</v>
      </c>
      <c r="G231" s="19">
        <v>48.95</v>
      </c>
      <c r="H231" s="20">
        <v>41548.0</v>
      </c>
      <c r="I231">
        <f t="shared" si="1"/>
        <v>783.2</v>
      </c>
      <c r="L231" s="18"/>
    </row>
    <row r="232">
      <c r="A232" s="17" t="s">
        <v>199</v>
      </c>
      <c r="B232" s="17" t="s">
        <v>34</v>
      </c>
      <c r="C232" s="17" t="s">
        <v>46</v>
      </c>
      <c r="D232" s="17" t="s">
        <v>52</v>
      </c>
      <c r="E232" s="18">
        <v>35.0</v>
      </c>
      <c r="F232" s="17" t="s">
        <v>37</v>
      </c>
      <c r="G232" s="19">
        <v>50.81</v>
      </c>
      <c r="H232" s="20">
        <v>41752.0</v>
      </c>
      <c r="I232">
        <f t="shared" si="1"/>
        <v>1778.35</v>
      </c>
      <c r="L232" s="18"/>
    </row>
    <row r="233">
      <c r="A233" s="17" t="s">
        <v>199</v>
      </c>
      <c r="B233" s="17" t="s">
        <v>125</v>
      </c>
      <c r="C233" s="17" t="s">
        <v>76</v>
      </c>
      <c r="D233" s="17" t="s">
        <v>77</v>
      </c>
      <c r="E233" s="18">
        <v>20.0</v>
      </c>
      <c r="F233" s="17" t="s">
        <v>37</v>
      </c>
      <c r="G233" s="19">
        <v>25.69</v>
      </c>
      <c r="H233" s="20">
        <v>41132.0</v>
      </c>
      <c r="I233">
        <f t="shared" si="1"/>
        <v>513.8</v>
      </c>
      <c r="L233" s="18"/>
    </row>
    <row r="234">
      <c r="A234" s="17" t="s">
        <v>199</v>
      </c>
      <c r="B234" s="17" t="s">
        <v>200</v>
      </c>
      <c r="C234" s="17" t="s">
        <v>76</v>
      </c>
      <c r="D234" s="17" t="s">
        <v>77</v>
      </c>
      <c r="E234" s="18">
        <v>4.0</v>
      </c>
      <c r="F234" s="17" t="s">
        <v>37</v>
      </c>
      <c r="G234" s="19">
        <v>25.69</v>
      </c>
      <c r="H234" s="20">
        <v>41132.0</v>
      </c>
      <c r="I234">
        <f t="shared" si="1"/>
        <v>102.76</v>
      </c>
      <c r="L234" s="18"/>
    </row>
    <row r="235">
      <c r="A235" s="17" t="s">
        <v>199</v>
      </c>
      <c r="B235" s="17" t="s">
        <v>201</v>
      </c>
      <c r="C235" s="17" t="s">
        <v>76</v>
      </c>
      <c r="D235" s="17" t="s">
        <v>77</v>
      </c>
      <c r="E235" s="18">
        <v>20.0</v>
      </c>
      <c r="F235" s="17" t="s">
        <v>37</v>
      </c>
      <c r="G235" s="19">
        <v>25.69</v>
      </c>
      <c r="H235" s="20">
        <v>41132.0</v>
      </c>
      <c r="I235">
        <f t="shared" si="1"/>
        <v>513.8</v>
      </c>
      <c r="L235" s="18"/>
    </row>
    <row r="236">
      <c r="A236" s="17" t="s">
        <v>199</v>
      </c>
      <c r="B236" s="17" t="s">
        <v>176</v>
      </c>
      <c r="C236" s="17" t="s">
        <v>76</v>
      </c>
      <c r="D236" s="17" t="s">
        <v>77</v>
      </c>
      <c r="E236" s="18">
        <v>15.0</v>
      </c>
      <c r="F236" s="17" t="s">
        <v>37</v>
      </c>
      <c r="G236" s="19">
        <v>25.69</v>
      </c>
      <c r="H236" s="20">
        <v>41135.0</v>
      </c>
      <c r="I236">
        <f t="shared" si="1"/>
        <v>385.35</v>
      </c>
      <c r="L236" s="18"/>
    </row>
    <row r="237">
      <c r="A237" s="17" t="s">
        <v>199</v>
      </c>
      <c r="B237" s="17" t="s">
        <v>202</v>
      </c>
      <c r="C237" s="17" t="s">
        <v>76</v>
      </c>
      <c r="D237" s="17" t="s">
        <v>77</v>
      </c>
      <c r="E237" s="18">
        <v>14.0</v>
      </c>
      <c r="F237" s="17" t="s">
        <v>37</v>
      </c>
      <c r="G237" s="19">
        <v>25.69</v>
      </c>
      <c r="H237" s="20">
        <v>41311.0</v>
      </c>
      <c r="I237">
        <f t="shared" si="1"/>
        <v>359.66</v>
      </c>
      <c r="L237" s="18"/>
    </row>
    <row r="238">
      <c r="A238" s="17" t="s">
        <v>199</v>
      </c>
      <c r="B238" s="17" t="s">
        <v>203</v>
      </c>
      <c r="C238" s="17" t="s">
        <v>76</v>
      </c>
      <c r="D238" s="17" t="s">
        <v>77</v>
      </c>
      <c r="E238" s="18">
        <v>12.0</v>
      </c>
      <c r="F238" s="17" t="s">
        <v>37</v>
      </c>
      <c r="G238" s="19">
        <v>25.69</v>
      </c>
      <c r="H238" s="20">
        <v>41555.0</v>
      </c>
      <c r="I238">
        <f t="shared" si="1"/>
        <v>308.28</v>
      </c>
      <c r="L238" s="18"/>
    </row>
    <row r="239">
      <c r="A239" s="17" t="s">
        <v>199</v>
      </c>
      <c r="B239" s="17" t="s">
        <v>204</v>
      </c>
      <c r="C239" s="17" t="s">
        <v>76</v>
      </c>
      <c r="D239" s="17" t="s">
        <v>102</v>
      </c>
      <c r="E239" s="18">
        <v>3.0</v>
      </c>
      <c r="F239" s="17" t="s">
        <v>48</v>
      </c>
      <c r="G239" s="19">
        <v>25.69</v>
      </c>
      <c r="H239" s="18">
        <v>2.0120314E7</v>
      </c>
      <c r="I239">
        <f t="shared" si="1"/>
        <v>77.07</v>
      </c>
      <c r="L239" s="18"/>
    </row>
    <row r="240">
      <c r="A240" s="17" t="s">
        <v>199</v>
      </c>
      <c r="B240" s="17" t="s">
        <v>205</v>
      </c>
      <c r="C240" s="17" t="s">
        <v>76</v>
      </c>
      <c r="D240" s="17" t="s">
        <v>102</v>
      </c>
      <c r="E240" s="18">
        <v>2.0</v>
      </c>
      <c r="F240" s="17" t="s">
        <v>48</v>
      </c>
      <c r="G240" s="19">
        <v>25.69</v>
      </c>
      <c r="H240" s="18">
        <v>2.0120307E7</v>
      </c>
      <c r="I240">
        <f t="shared" si="1"/>
        <v>51.38</v>
      </c>
      <c r="L240" s="18"/>
    </row>
    <row r="241">
      <c r="A241" s="17" t="s">
        <v>199</v>
      </c>
      <c r="B241" s="17" t="s">
        <v>34</v>
      </c>
      <c r="C241" s="17" t="s">
        <v>76</v>
      </c>
      <c r="D241" s="17" t="s">
        <v>102</v>
      </c>
      <c r="E241" s="18">
        <v>10.0</v>
      </c>
      <c r="F241" s="17" t="s">
        <v>48</v>
      </c>
      <c r="G241" s="19">
        <v>25.69</v>
      </c>
      <c r="H241" s="18">
        <v>2.0120216E7</v>
      </c>
      <c r="I241">
        <f t="shared" si="1"/>
        <v>256.9</v>
      </c>
      <c r="L241" s="18"/>
    </row>
    <row r="242">
      <c r="A242" s="17" t="s">
        <v>199</v>
      </c>
      <c r="B242" s="17" t="s">
        <v>34</v>
      </c>
      <c r="C242" s="17" t="s">
        <v>76</v>
      </c>
      <c r="D242" s="17" t="s">
        <v>102</v>
      </c>
      <c r="E242" s="18">
        <v>15.0</v>
      </c>
      <c r="F242" s="17" t="s">
        <v>48</v>
      </c>
      <c r="G242" s="19">
        <v>25.69</v>
      </c>
      <c r="H242" s="18">
        <v>2.0120216E7</v>
      </c>
      <c r="I242">
        <f t="shared" si="1"/>
        <v>385.35</v>
      </c>
      <c r="L242" s="18"/>
    </row>
    <row r="243">
      <c r="A243" s="17" t="s">
        <v>206</v>
      </c>
      <c r="B243" s="17" t="s">
        <v>207</v>
      </c>
      <c r="C243" s="17" t="s">
        <v>46</v>
      </c>
      <c r="D243" s="17" t="s">
        <v>47</v>
      </c>
      <c r="E243" s="18">
        <v>27.0</v>
      </c>
      <c r="F243" s="17" t="s">
        <v>48</v>
      </c>
      <c r="G243" s="19">
        <v>48.95</v>
      </c>
      <c r="H243" s="18">
        <v>2.0120209E7</v>
      </c>
      <c r="I243">
        <f t="shared" si="1"/>
        <v>1321.65</v>
      </c>
      <c r="L243" s="18"/>
    </row>
    <row r="244">
      <c r="A244" s="17" t="s">
        <v>206</v>
      </c>
      <c r="B244" s="17" t="s">
        <v>208</v>
      </c>
      <c r="C244" s="17" t="s">
        <v>96</v>
      </c>
      <c r="D244" s="17" t="s">
        <v>77</v>
      </c>
      <c r="E244" s="18">
        <v>16.0</v>
      </c>
      <c r="F244" s="17" t="s">
        <v>37</v>
      </c>
      <c r="G244" s="19">
        <v>106.92</v>
      </c>
      <c r="H244" s="20">
        <v>41414.0</v>
      </c>
      <c r="I244">
        <f t="shared" si="1"/>
        <v>1710.72</v>
      </c>
      <c r="L244" s="18"/>
    </row>
    <row r="245">
      <c r="A245" s="17" t="s">
        <v>209</v>
      </c>
      <c r="B245" s="17" t="s">
        <v>210</v>
      </c>
      <c r="C245" s="17" t="s">
        <v>76</v>
      </c>
      <c r="D245" s="17" t="s">
        <v>102</v>
      </c>
      <c r="E245" s="18">
        <v>20.0</v>
      </c>
      <c r="F245" s="17" t="s">
        <v>48</v>
      </c>
      <c r="G245" s="19">
        <v>25.69</v>
      </c>
      <c r="H245" s="18">
        <v>2.0120131E7</v>
      </c>
      <c r="I245">
        <f t="shared" si="1"/>
        <v>513.8</v>
      </c>
      <c r="L245" s="18"/>
    </row>
    <row r="246">
      <c r="A246" s="17" t="s">
        <v>211</v>
      </c>
      <c r="B246" s="17" t="s">
        <v>212</v>
      </c>
      <c r="C246" s="17" t="s">
        <v>83</v>
      </c>
      <c r="D246" s="17" t="s">
        <v>77</v>
      </c>
      <c r="E246" s="18">
        <v>4.0</v>
      </c>
      <c r="F246" s="17" t="s">
        <v>37</v>
      </c>
      <c r="G246" s="19">
        <v>26.65</v>
      </c>
      <c r="H246" s="20">
        <v>41613.0</v>
      </c>
      <c r="I246">
        <f t="shared" si="1"/>
        <v>106.6</v>
      </c>
      <c r="L246" s="18"/>
    </row>
    <row r="247">
      <c r="A247" s="17" t="s">
        <v>211</v>
      </c>
      <c r="B247" s="17" t="s">
        <v>212</v>
      </c>
      <c r="C247" s="17" t="s">
        <v>83</v>
      </c>
      <c r="D247" s="17" t="s">
        <v>77</v>
      </c>
      <c r="E247" s="18">
        <v>5.0</v>
      </c>
      <c r="F247" s="17" t="s">
        <v>37</v>
      </c>
      <c r="G247" s="19">
        <v>26.65</v>
      </c>
      <c r="H247" s="20">
        <v>41626.0</v>
      </c>
      <c r="I247">
        <f t="shared" si="1"/>
        <v>133.25</v>
      </c>
      <c r="L247" s="18"/>
    </row>
    <row r="248">
      <c r="A248" s="17" t="s">
        <v>211</v>
      </c>
      <c r="B248" s="17" t="s">
        <v>212</v>
      </c>
      <c r="C248" s="17" t="s">
        <v>83</v>
      </c>
      <c r="D248" s="17" t="s">
        <v>77</v>
      </c>
      <c r="E248" s="18">
        <v>1.0</v>
      </c>
      <c r="F248" s="17" t="s">
        <v>37</v>
      </c>
      <c r="G248" s="19">
        <v>26.65</v>
      </c>
      <c r="H248" s="20">
        <v>41626.0</v>
      </c>
      <c r="I248">
        <f t="shared" si="1"/>
        <v>26.65</v>
      </c>
      <c r="L248" s="18"/>
    </row>
    <row r="249">
      <c r="A249" s="17" t="s">
        <v>211</v>
      </c>
      <c r="B249" s="17" t="s">
        <v>212</v>
      </c>
      <c r="C249" s="17" t="s">
        <v>83</v>
      </c>
      <c r="D249" s="17" t="s">
        <v>77</v>
      </c>
      <c r="E249" s="18">
        <v>3.0</v>
      </c>
      <c r="F249" s="17" t="s">
        <v>37</v>
      </c>
      <c r="G249" s="19">
        <v>26.65</v>
      </c>
      <c r="H249" s="20">
        <v>41697.0</v>
      </c>
      <c r="I249">
        <f t="shared" si="1"/>
        <v>79.95</v>
      </c>
      <c r="L249" s="18"/>
    </row>
    <row r="250">
      <c r="A250" s="17" t="s">
        <v>211</v>
      </c>
      <c r="B250" s="17" t="s">
        <v>213</v>
      </c>
      <c r="C250" s="17" t="s">
        <v>83</v>
      </c>
      <c r="D250" s="17" t="s">
        <v>77</v>
      </c>
      <c r="E250" s="18">
        <v>125.0</v>
      </c>
      <c r="F250" s="17" t="s">
        <v>37</v>
      </c>
      <c r="G250" s="19">
        <v>26.65</v>
      </c>
      <c r="H250" s="20">
        <v>41620.0</v>
      </c>
      <c r="I250">
        <f t="shared" si="1"/>
        <v>3331.25</v>
      </c>
      <c r="L250" s="18"/>
    </row>
    <row r="251">
      <c r="A251" s="17" t="s">
        <v>214</v>
      </c>
      <c r="B251" s="17" t="s">
        <v>110</v>
      </c>
      <c r="C251" s="17" t="s">
        <v>46</v>
      </c>
      <c r="D251" s="17" t="s">
        <v>47</v>
      </c>
      <c r="E251" s="18">
        <v>14.0</v>
      </c>
      <c r="F251" s="17" t="s">
        <v>48</v>
      </c>
      <c r="G251" s="19">
        <v>48.95</v>
      </c>
      <c r="H251" s="18">
        <v>2.0120207E7</v>
      </c>
      <c r="I251">
        <f t="shared" si="1"/>
        <v>685.3</v>
      </c>
      <c r="L251" s="18"/>
    </row>
    <row r="252">
      <c r="A252" s="17" t="s">
        <v>215</v>
      </c>
      <c r="B252" s="17" t="s">
        <v>216</v>
      </c>
      <c r="C252" s="17" t="s">
        <v>46</v>
      </c>
      <c r="D252" s="17" t="s">
        <v>47</v>
      </c>
      <c r="E252" s="18">
        <v>1.0</v>
      </c>
      <c r="F252" s="17" t="s">
        <v>48</v>
      </c>
      <c r="G252" s="19">
        <v>48.95</v>
      </c>
      <c r="H252" s="18">
        <v>2.0120529E7</v>
      </c>
      <c r="I252">
        <f t="shared" si="1"/>
        <v>48.95</v>
      </c>
      <c r="L252" s="18"/>
    </row>
    <row r="253">
      <c r="A253" s="17" t="s">
        <v>215</v>
      </c>
      <c r="B253" s="17" t="s">
        <v>216</v>
      </c>
      <c r="C253" s="17" t="s">
        <v>46</v>
      </c>
      <c r="D253" s="17" t="s">
        <v>47</v>
      </c>
      <c r="E253" s="18">
        <v>40.0</v>
      </c>
      <c r="F253" s="17" t="s">
        <v>48</v>
      </c>
      <c r="G253" s="19">
        <v>48.95</v>
      </c>
      <c r="H253" s="18">
        <v>2.0120529E7</v>
      </c>
      <c r="I253">
        <f t="shared" si="1"/>
        <v>1958</v>
      </c>
      <c r="L253" s="18"/>
    </row>
    <row r="254">
      <c r="A254" s="17" t="s">
        <v>215</v>
      </c>
      <c r="B254" s="17" t="s">
        <v>217</v>
      </c>
      <c r="C254" s="17" t="s">
        <v>46</v>
      </c>
      <c r="D254" s="17" t="s">
        <v>52</v>
      </c>
      <c r="E254" s="18">
        <v>20.0</v>
      </c>
      <c r="F254" s="17" t="s">
        <v>37</v>
      </c>
      <c r="G254" s="19">
        <v>47.98</v>
      </c>
      <c r="H254" s="20">
        <v>41134.0</v>
      </c>
      <c r="I254">
        <f t="shared" si="1"/>
        <v>959.6</v>
      </c>
      <c r="L254" s="18"/>
    </row>
    <row r="255">
      <c r="A255" s="17" t="s">
        <v>215</v>
      </c>
      <c r="B255" s="17" t="s">
        <v>218</v>
      </c>
      <c r="C255" s="17" t="s">
        <v>46</v>
      </c>
      <c r="D255" s="17" t="s">
        <v>52</v>
      </c>
      <c r="E255" s="18">
        <v>10.0</v>
      </c>
      <c r="F255" s="17" t="s">
        <v>37</v>
      </c>
      <c r="G255" s="19">
        <v>50.81</v>
      </c>
      <c r="H255" s="20">
        <v>41632.0</v>
      </c>
      <c r="I255">
        <f t="shared" si="1"/>
        <v>508.1</v>
      </c>
      <c r="L255" s="18"/>
    </row>
    <row r="256">
      <c r="A256" s="17" t="s">
        <v>215</v>
      </c>
      <c r="B256" s="17" t="s">
        <v>219</v>
      </c>
      <c r="C256" s="17" t="s">
        <v>46</v>
      </c>
      <c r="D256" s="17" t="s">
        <v>52</v>
      </c>
      <c r="E256" s="18">
        <v>36.0</v>
      </c>
      <c r="F256" s="17" t="s">
        <v>37</v>
      </c>
      <c r="G256" s="19">
        <v>50.81</v>
      </c>
      <c r="H256" s="20">
        <v>41627.0</v>
      </c>
      <c r="I256">
        <f t="shared" si="1"/>
        <v>1829.16</v>
      </c>
      <c r="L256" s="18"/>
    </row>
    <row r="257">
      <c r="A257" s="17" t="s">
        <v>215</v>
      </c>
      <c r="B257" s="17" t="s">
        <v>220</v>
      </c>
      <c r="C257" s="17" t="s">
        <v>46</v>
      </c>
      <c r="D257" s="17" t="s">
        <v>52</v>
      </c>
      <c r="E257" s="18">
        <v>8.0</v>
      </c>
      <c r="F257" s="17" t="s">
        <v>37</v>
      </c>
      <c r="G257" s="19">
        <v>50.81</v>
      </c>
      <c r="H257" s="20">
        <v>41627.0</v>
      </c>
      <c r="I257">
        <f t="shared" si="1"/>
        <v>406.48</v>
      </c>
      <c r="L257" s="18"/>
    </row>
    <row r="258">
      <c r="A258" s="17" t="s">
        <v>215</v>
      </c>
      <c r="B258" s="17" t="s">
        <v>221</v>
      </c>
      <c r="C258" s="17" t="s">
        <v>46</v>
      </c>
      <c r="D258" s="17" t="s">
        <v>52</v>
      </c>
      <c r="E258" s="18">
        <v>22.0</v>
      </c>
      <c r="F258" s="17" t="s">
        <v>37</v>
      </c>
      <c r="G258" s="19">
        <v>50.81</v>
      </c>
      <c r="H258" s="20">
        <v>41627.0</v>
      </c>
      <c r="I258">
        <f t="shared" si="1"/>
        <v>1117.82</v>
      </c>
      <c r="L258" s="18"/>
    </row>
    <row r="259">
      <c r="A259" s="17" t="s">
        <v>215</v>
      </c>
      <c r="B259" s="17" t="s">
        <v>216</v>
      </c>
      <c r="C259" s="17" t="s">
        <v>46</v>
      </c>
      <c r="D259" s="17" t="s">
        <v>52</v>
      </c>
      <c r="E259" s="18">
        <v>9.0</v>
      </c>
      <c r="F259" s="17" t="s">
        <v>37</v>
      </c>
      <c r="G259" s="19">
        <v>47.98</v>
      </c>
      <c r="H259" s="20">
        <v>41320.0</v>
      </c>
      <c r="I259">
        <f t="shared" si="1"/>
        <v>431.82</v>
      </c>
      <c r="L259" s="18"/>
    </row>
    <row r="260">
      <c r="A260" s="17" t="s">
        <v>215</v>
      </c>
      <c r="B260" s="17" t="s">
        <v>216</v>
      </c>
      <c r="C260" s="17" t="s">
        <v>46</v>
      </c>
      <c r="D260" s="17" t="s">
        <v>52</v>
      </c>
      <c r="E260" s="18">
        <v>200.0</v>
      </c>
      <c r="F260" s="17" t="s">
        <v>37</v>
      </c>
      <c r="G260" s="19">
        <v>50.81</v>
      </c>
      <c r="H260" s="20">
        <v>41639.0</v>
      </c>
      <c r="I260">
        <f t="shared" si="1"/>
        <v>10162</v>
      </c>
      <c r="L260" s="18"/>
    </row>
    <row r="261">
      <c r="A261" s="17" t="s">
        <v>215</v>
      </c>
      <c r="B261" s="17" t="s">
        <v>216</v>
      </c>
      <c r="C261" s="17" t="s">
        <v>46</v>
      </c>
      <c r="D261" s="17" t="s">
        <v>52</v>
      </c>
      <c r="E261" s="18">
        <v>200.0</v>
      </c>
      <c r="F261" s="17" t="s">
        <v>37</v>
      </c>
      <c r="G261" s="19">
        <v>50.81</v>
      </c>
      <c r="H261" s="20">
        <v>41639.0</v>
      </c>
      <c r="I261">
        <f t="shared" si="1"/>
        <v>10162</v>
      </c>
      <c r="L261" s="18"/>
    </row>
    <row r="262">
      <c r="A262" s="17" t="s">
        <v>215</v>
      </c>
      <c r="B262" s="17" t="s">
        <v>222</v>
      </c>
      <c r="C262" s="17" t="s">
        <v>46</v>
      </c>
      <c r="D262" s="17" t="s">
        <v>52</v>
      </c>
      <c r="E262" s="18">
        <v>3.0</v>
      </c>
      <c r="F262" s="17" t="s">
        <v>37</v>
      </c>
      <c r="G262" s="19">
        <v>50.81</v>
      </c>
      <c r="H262" s="20">
        <v>41716.0</v>
      </c>
      <c r="I262">
        <f t="shared" si="1"/>
        <v>152.43</v>
      </c>
      <c r="L262" s="18"/>
    </row>
    <row r="263">
      <c r="A263" s="17" t="s">
        <v>215</v>
      </c>
      <c r="B263" s="17" t="s">
        <v>222</v>
      </c>
      <c r="C263" s="17" t="s">
        <v>46</v>
      </c>
      <c r="D263" s="17" t="s">
        <v>52</v>
      </c>
      <c r="E263" s="18">
        <v>10.0</v>
      </c>
      <c r="F263" s="17" t="s">
        <v>37</v>
      </c>
      <c r="G263" s="19">
        <v>50.81</v>
      </c>
      <c r="H263" s="20">
        <v>41716.0</v>
      </c>
      <c r="I263">
        <f t="shared" si="1"/>
        <v>508.1</v>
      </c>
      <c r="L263" s="18"/>
    </row>
    <row r="264">
      <c r="A264" s="17" t="s">
        <v>215</v>
      </c>
      <c r="B264" s="17" t="s">
        <v>222</v>
      </c>
      <c r="C264" s="17" t="s">
        <v>46</v>
      </c>
      <c r="D264" s="17" t="s">
        <v>52</v>
      </c>
      <c r="E264" s="18">
        <v>7.0</v>
      </c>
      <c r="F264" s="17" t="s">
        <v>37</v>
      </c>
      <c r="G264" s="19">
        <v>50.81</v>
      </c>
      <c r="H264" s="20">
        <v>41716.0</v>
      </c>
      <c r="I264">
        <f t="shared" si="1"/>
        <v>355.67</v>
      </c>
      <c r="L264" s="18"/>
    </row>
    <row r="265">
      <c r="A265" s="17" t="s">
        <v>215</v>
      </c>
      <c r="B265" s="17" t="s">
        <v>222</v>
      </c>
      <c r="C265" s="17" t="s">
        <v>46</v>
      </c>
      <c r="D265" s="17" t="s">
        <v>52</v>
      </c>
      <c r="E265" s="18">
        <v>5.0</v>
      </c>
      <c r="F265" s="17" t="s">
        <v>37</v>
      </c>
      <c r="G265" s="19">
        <v>50.81</v>
      </c>
      <c r="H265" s="20">
        <v>41716.0</v>
      </c>
      <c r="I265">
        <f t="shared" si="1"/>
        <v>254.05</v>
      </c>
      <c r="L265" s="18"/>
    </row>
    <row r="266">
      <c r="A266" s="17" t="s">
        <v>215</v>
      </c>
      <c r="B266" s="17" t="s">
        <v>217</v>
      </c>
      <c r="C266" s="17" t="s">
        <v>76</v>
      </c>
      <c r="D266" s="17" t="s">
        <v>77</v>
      </c>
      <c r="E266" s="18">
        <v>15.0</v>
      </c>
      <c r="F266" s="17" t="s">
        <v>37</v>
      </c>
      <c r="G266" s="19">
        <v>25.69</v>
      </c>
      <c r="H266" s="20">
        <v>41205.0</v>
      </c>
      <c r="I266">
        <f t="shared" si="1"/>
        <v>385.35</v>
      </c>
      <c r="L266" s="18"/>
    </row>
    <row r="267">
      <c r="A267" s="17" t="s">
        <v>215</v>
      </c>
      <c r="B267" s="17" t="s">
        <v>217</v>
      </c>
      <c r="C267" s="17" t="s">
        <v>76</v>
      </c>
      <c r="D267" s="17" t="s">
        <v>77</v>
      </c>
      <c r="E267" s="18">
        <v>40.0</v>
      </c>
      <c r="F267" s="17" t="s">
        <v>37</v>
      </c>
      <c r="G267" s="19">
        <v>25.69</v>
      </c>
      <c r="H267" s="20">
        <v>41205.0</v>
      </c>
      <c r="I267">
        <f t="shared" si="1"/>
        <v>1027.6</v>
      </c>
      <c r="L267" s="18"/>
    </row>
    <row r="268">
      <c r="A268" s="17" t="s">
        <v>215</v>
      </c>
      <c r="B268" s="17" t="s">
        <v>187</v>
      </c>
      <c r="C268" s="17" t="s">
        <v>76</v>
      </c>
      <c r="D268" s="17" t="s">
        <v>77</v>
      </c>
      <c r="E268" s="18">
        <v>24.0</v>
      </c>
      <c r="F268" s="17" t="s">
        <v>37</v>
      </c>
      <c r="G268" s="19">
        <v>26.6</v>
      </c>
      <c r="H268" s="20">
        <v>41639.0</v>
      </c>
      <c r="I268">
        <f t="shared" si="1"/>
        <v>638.4</v>
      </c>
      <c r="L268" s="18"/>
    </row>
    <row r="269">
      <c r="A269" s="17" t="s">
        <v>215</v>
      </c>
      <c r="B269" s="17" t="s">
        <v>223</v>
      </c>
      <c r="C269" s="17" t="s">
        <v>76</v>
      </c>
      <c r="D269" s="17" t="s">
        <v>77</v>
      </c>
      <c r="E269" s="18">
        <v>5.0</v>
      </c>
      <c r="F269" s="17" t="s">
        <v>37</v>
      </c>
      <c r="G269" s="19">
        <v>25.69</v>
      </c>
      <c r="H269" s="20">
        <v>41450.0</v>
      </c>
      <c r="I269">
        <f t="shared" si="1"/>
        <v>128.45</v>
      </c>
      <c r="L269" s="18"/>
    </row>
    <row r="270">
      <c r="A270" s="17" t="s">
        <v>215</v>
      </c>
      <c r="B270" s="17" t="s">
        <v>223</v>
      </c>
      <c r="C270" s="17" t="s">
        <v>76</v>
      </c>
      <c r="D270" s="17" t="s">
        <v>77</v>
      </c>
      <c r="E270" s="18">
        <v>10.0</v>
      </c>
      <c r="F270" s="17" t="s">
        <v>37</v>
      </c>
      <c r="G270" s="19">
        <v>25.69</v>
      </c>
      <c r="H270" s="20">
        <v>41457.0</v>
      </c>
      <c r="I270">
        <f t="shared" si="1"/>
        <v>256.9</v>
      </c>
      <c r="L270" s="18"/>
    </row>
    <row r="271">
      <c r="A271" s="17" t="s">
        <v>215</v>
      </c>
      <c r="B271" s="17" t="s">
        <v>224</v>
      </c>
      <c r="C271" s="17" t="s">
        <v>76</v>
      </c>
      <c r="D271" s="17" t="s">
        <v>77</v>
      </c>
      <c r="E271" s="18">
        <v>40.0</v>
      </c>
      <c r="F271" s="17" t="s">
        <v>37</v>
      </c>
      <c r="G271" s="19">
        <v>25.69</v>
      </c>
      <c r="H271" s="20">
        <v>41418.0</v>
      </c>
      <c r="I271">
        <f t="shared" si="1"/>
        <v>1027.6</v>
      </c>
      <c r="L271" s="18"/>
    </row>
    <row r="272">
      <c r="A272" s="17" t="s">
        <v>215</v>
      </c>
      <c r="B272" s="17" t="s">
        <v>224</v>
      </c>
      <c r="C272" s="17" t="s">
        <v>225</v>
      </c>
      <c r="D272" s="17" t="s">
        <v>77</v>
      </c>
      <c r="E272" s="18">
        <v>6.0</v>
      </c>
      <c r="F272" s="17" t="s">
        <v>37</v>
      </c>
      <c r="G272" s="19">
        <v>76.18</v>
      </c>
      <c r="H272" s="20">
        <v>41709.0</v>
      </c>
      <c r="I272">
        <f t="shared" si="1"/>
        <v>457.08</v>
      </c>
      <c r="L272" s="18"/>
    </row>
    <row r="273">
      <c r="A273" s="17" t="s">
        <v>215</v>
      </c>
      <c r="B273" s="17" t="s">
        <v>224</v>
      </c>
      <c r="C273" s="17" t="s">
        <v>96</v>
      </c>
      <c r="D273" s="17" t="s">
        <v>77</v>
      </c>
      <c r="E273" s="18">
        <v>75.0</v>
      </c>
      <c r="F273" s="17" t="s">
        <v>37</v>
      </c>
      <c r="G273" s="19">
        <v>106.92</v>
      </c>
      <c r="H273" s="20">
        <v>41443.0</v>
      </c>
      <c r="I273">
        <f t="shared" si="1"/>
        <v>8019</v>
      </c>
      <c r="L273" s="18"/>
    </row>
    <row r="274">
      <c r="A274" s="17" t="s">
        <v>215</v>
      </c>
      <c r="B274" s="17" t="s">
        <v>224</v>
      </c>
      <c r="C274" s="17" t="s">
        <v>96</v>
      </c>
      <c r="D274" s="17" t="s">
        <v>77</v>
      </c>
      <c r="E274" s="18">
        <v>20.0</v>
      </c>
      <c r="F274" s="17" t="s">
        <v>37</v>
      </c>
      <c r="G274" s="19">
        <v>111.59</v>
      </c>
      <c r="H274" s="20">
        <v>41708.0</v>
      </c>
      <c r="I274">
        <f t="shared" si="1"/>
        <v>2231.8</v>
      </c>
      <c r="L274" s="18"/>
    </row>
    <row r="275">
      <c r="A275" s="17" t="s">
        <v>215</v>
      </c>
      <c r="B275" s="17" t="s">
        <v>226</v>
      </c>
      <c r="C275" s="17" t="s">
        <v>83</v>
      </c>
      <c r="D275" s="17" t="s">
        <v>77</v>
      </c>
      <c r="E275" s="18">
        <v>6.0</v>
      </c>
      <c r="F275" s="17" t="s">
        <v>37</v>
      </c>
      <c r="G275" s="19">
        <v>25.62</v>
      </c>
      <c r="H275" s="20">
        <v>41361.0</v>
      </c>
      <c r="I275">
        <f t="shared" si="1"/>
        <v>153.72</v>
      </c>
      <c r="L275" s="18"/>
    </row>
    <row r="276">
      <c r="A276" s="17" t="s">
        <v>215</v>
      </c>
      <c r="B276" s="17" t="s">
        <v>219</v>
      </c>
      <c r="C276" s="17" t="s">
        <v>76</v>
      </c>
      <c r="D276" s="17" t="s">
        <v>102</v>
      </c>
      <c r="E276" s="18">
        <v>10.0</v>
      </c>
      <c r="F276" s="17" t="s">
        <v>48</v>
      </c>
      <c r="G276" s="19">
        <v>25.69</v>
      </c>
      <c r="H276" s="18">
        <v>2.0120224E7</v>
      </c>
      <c r="I276">
        <f t="shared" si="1"/>
        <v>256.9</v>
      </c>
      <c r="L276" s="18"/>
    </row>
    <row r="277">
      <c r="A277" s="17" t="s">
        <v>215</v>
      </c>
      <c r="B277" s="17" t="s">
        <v>219</v>
      </c>
      <c r="C277" s="17" t="s">
        <v>76</v>
      </c>
      <c r="D277" s="17" t="s">
        <v>102</v>
      </c>
      <c r="E277" s="18">
        <v>2.0</v>
      </c>
      <c r="F277" s="17" t="s">
        <v>48</v>
      </c>
      <c r="G277" s="19">
        <v>25.69</v>
      </c>
      <c r="H277" s="18">
        <v>2.0120406E7</v>
      </c>
      <c r="I277">
        <f t="shared" si="1"/>
        <v>51.38</v>
      </c>
      <c r="L277" s="18"/>
    </row>
    <row r="278">
      <c r="A278" s="17" t="s">
        <v>215</v>
      </c>
      <c r="B278" s="17" t="s">
        <v>219</v>
      </c>
      <c r="C278" s="17" t="s">
        <v>76</v>
      </c>
      <c r="D278" s="17" t="s">
        <v>102</v>
      </c>
      <c r="E278" s="18">
        <v>15.0</v>
      </c>
      <c r="F278" s="17" t="s">
        <v>48</v>
      </c>
      <c r="G278" s="19">
        <v>25.69</v>
      </c>
      <c r="H278" s="18">
        <v>2.0120424E7</v>
      </c>
      <c r="I278">
        <f t="shared" si="1"/>
        <v>385.35</v>
      </c>
      <c r="L278" s="18"/>
    </row>
    <row r="279">
      <c r="A279" s="17" t="s">
        <v>215</v>
      </c>
      <c r="B279" s="17" t="s">
        <v>216</v>
      </c>
      <c r="C279" s="17" t="s">
        <v>88</v>
      </c>
      <c r="D279" s="17" t="s">
        <v>102</v>
      </c>
      <c r="E279" s="18">
        <v>50.0</v>
      </c>
      <c r="F279" s="17" t="s">
        <v>48</v>
      </c>
      <c r="G279" s="19">
        <v>40.17</v>
      </c>
      <c r="H279" s="18">
        <v>2.0120725E7</v>
      </c>
      <c r="I279">
        <f t="shared" si="1"/>
        <v>2008.5</v>
      </c>
      <c r="L279" s="18"/>
    </row>
    <row r="280">
      <c r="A280" s="17" t="s">
        <v>227</v>
      </c>
      <c r="B280" s="17" t="s">
        <v>228</v>
      </c>
      <c r="C280" s="17" t="s">
        <v>76</v>
      </c>
      <c r="D280" s="17" t="s">
        <v>102</v>
      </c>
      <c r="E280" s="18">
        <v>2.0</v>
      </c>
      <c r="F280" s="17" t="s">
        <v>48</v>
      </c>
      <c r="G280" s="19">
        <v>25.16</v>
      </c>
      <c r="H280" s="18">
        <v>2.0120413E7</v>
      </c>
      <c r="I280">
        <f t="shared" si="1"/>
        <v>50.32</v>
      </c>
      <c r="L280" s="18"/>
    </row>
    <row r="281">
      <c r="A281" s="17" t="s">
        <v>229</v>
      </c>
      <c r="B281" s="17" t="s">
        <v>230</v>
      </c>
      <c r="C281" s="17" t="s">
        <v>46</v>
      </c>
      <c r="D281" s="17" t="s">
        <v>47</v>
      </c>
      <c r="E281" s="18">
        <v>3.0</v>
      </c>
      <c r="F281" s="17" t="s">
        <v>48</v>
      </c>
      <c r="G281" s="19">
        <v>48.95</v>
      </c>
      <c r="H281" s="18">
        <v>2.0120105E7</v>
      </c>
      <c r="I281">
        <f t="shared" si="1"/>
        <v>146.85</v>
      </c>
      <c r="L281" s="18"/>
    </row>
    <row r="282">
      <c r="A282" s="17" t="s">
        <v>231</v>
      </c>
      <c r="B282" s="17" t="s">
        <v>45</v>
      </c>
      <c r="C282" s="17" t="s">
        <v>76</v>
      </c>
      <c r="D282" s="17" t="s">
        <v>77</v>
      </c>
      <c r="E282" s="18">
        <v>8.0</v>
      </c>
      <c r="F282" s="17" t="s">
        <v>37</v>
      </c>
      <c r="G282" s="19">
        <v>25.69</v>
      </c>
      <c r="H282" s="20">
        <v>41429.0</v>
      </c>
      <c r="I282">
        <f t="shared" si="1"/>
        <v>205.52</v>
      </c>
      <c r="L282" s="18"/>
    </row>
    <row r="283">
      <c r="A283" s="17" t="s">
        <v>232</v>
      </c>
      <c r="B283" s="17" t="s">
        <v>233</v>
      </c>
      <c r="C283" s="17" t="s">
        <v>76</v>
      </c>
      <c r="D283" s="17" t="s">
        <v>77</v>
      </c>
      <c r="E283" s="18">
        <v>30.0</v>
      </c>
      <c r="F283" s="17" t="s">
        <v>37</v>
      </c>
      <c r="G283" s="19">
        <v>25.69</v>
      </c>
      <c r="H283" s="20">
        <v>41298.0</v>
      </c>
      <c r="I283">
        <f t="shared" si="1"/>
        <v>770.7</v>
      </c>
      <c r="L283" s="18"/>
    </row>
    <row r="284">
      <c r="A284" s="17" t="s">
        <v>232</v>
      </c>
      <c r="B284" s="17" t="s">
        <v>234</v>
      </c>
      <c r="C284" s="17" t="s">
        <v>76</v>
      </c>
      <c r="D284" s="17" t="s">
        <v>102</v>
      </c>
      <c r="E284" s="18">
        <v>8.0</v>
      </c>
      <c r="F284" s="17" t="s">
        <v>48</v>
      </c>
      <c r="G284" s="19">
        <v>25.69</v>
      </c>
      <c r="H284" s="18">
        <v>2.0120305E7</v>
      </c>
      <c r="I284">
        <f t="shared" si="1"/>
        <v>205.52</v>
      </c>
      <c r="L284" s="18"/>
    </row>
    <row r="285">
      <c r="A285" s="17" t="s">
        <v>235</v>
      </c>
      <c r="B285" s="17" t="s">
        <v>236</v>
      </c>
      <c r="C285" s="17" t="s">
        <v>46</v>
      </c>
      <c r="D285" s="17" t="s">
        <v>52</v>
      </c>
      <c r="E285" s="18">
        <v>12.0</v>
      </c>
      <c r="F285" s="17" t="s">
        <v>37</v>
      </c>
      <c r="G285" s="19">
        <v>48.95</v>
      </c>
      <c r="H285" s="20">
        <v>41513.0</v>
      </c>
      <c r="I285">
        <f t="shared" si="1"/>
        <v>587.4</v>
      </c>
      <c r="L285" s="18"/>
    </row>
    <row r="286">
      <c r="A286" s="17" t="s">
        <v>235</v>
      </c>
      <c r="B286" s="17" t="s">
        <v>237</v>
      </c>
      <c r="C286" s="17" t="s">
        <v>76</v>
      </c>
      <c r="D286" s="17" t="s">
        <v>77</v>
      </c>
      <c r="E286" s="18">
        <v>30.0</v>
      </c>
      <c r="F286" s="17" t="s">
        <v>37</v>
      </c>
      <c r="G286" s="19">
        <v>25.69</v>
      </c>
      <c r="H286" s="20">
        <v>41197.0</v>
      </c>
      <c r="I286">
        <f t="shared" si="1"/>
        <v>770.7</v>
      </c>
      <c r="L286" s="18"/>
    </row>
    <row r="287">
      <c r="A287" s="17" t="s">
        <v>235</v>
      </c>
      <c r="B287" s="17" t="s">
        <v>238</v>
      </c>
      <c r="C287" s="17" t="s">
        <v>76</v>
      </c>
      <c r="D287" s="17" t="s">
        <v>102</v>
      </c>
      <c r="E287" s="18">
        <v>5.0</v>
      </c>
      <c r="F287" s="17" t="s">
        <v>48</v>
      </c>
      <c r="G287" s="19">
        <v>25.69</v>
      </c>
      <c r="H287" s="18">
        <v>2.0120425E7</v>
      </c>
      <c r="I287">
        <f t="shared" si="1"/>
        <v>128.45</v>
      </c>
      <c r="L287" s="18"/>
    </row>
    <row r="288">
      <c r="A288" s="17" t="s">
        <v>239</v>
      </c>
      <c r="B288" s="17" t="s">
        <v>240</v>
      </c>
      <c r="C288" s="17" t="s">
        <v>46</v>
      </c>
      <c r="D288" s="17" t="s">
        <v>52</v>
      </c>
      <c r="E288" s="18">
        <v>21.0</v>
      </c>
      <c r="F288" s="17" t="s">
        <v>37</v>
      </c>
      <c r="G288" s="19">
        <v>50.81</v>
      </c>
      <c r="H288" s="20">
        <v>41586.0</v>
      </c>
      <c r="I288">
        <f t="shared" si="1"/>
        <v>1067.01</v>
      </c>
      <c r="L288" s="18"/>
    </row>
    <row r="289">
      <c r="A289" s="17" t="s">
        <v>239</v>
      </c>
      <c r="B289" s="17" t="s">
        <v>241</v>
      </c>
      <c r="C289" s="17" t="s">
        <v>46</v>
      </c>
      <c r="D289" s="17" t="s">
        <v>52</v>
      </c>
      <c r="E289" s="18">
        <v>4.0</v>
      </c>
      <c r="F289" s="17" t="s">
        <v>37</v>
      </c>
      <c r="G289" s="19">
        <v>47.98</v>
      </c>
      <c r="H289" s="20">
        <v>41408.0</v>
      </c>
      <c r="I289">
        <f t="shared" si="1"/>
        <v>191.92</v>
      </c>
      <c r="L289" s="18"/>
    </row>
    <row r="290">
      <c r="A290" s="17" t="s">
        <v>239</v>
      </c>
      <c r="B290" s="17" t="s">
        <v>242</v>
      </c>
      <c r="C290" s="17" t="s">
        <v>76</v>
      </c>
      <c r="D290" s="17" t="s">
        <v>77</v>
      </c>
      <c r="E290" s="18">
        <v>20.0</v>
      </c>
      <c r="F290" s="17" t="s">
        <v>37</v>
      </c>
      <c r="G290" s="19">
        <v>25.69</v>
      </c>
      <c r="H290" s="20">
        <v>41284.0</v>
      </c>
      <c r="I290">
        <f t="shared" si="1"/>
        <v>513.8</v>
      </c>
      <c r="L290" s="18"/>
    </row>
    <row r="291">
      <c r="A291" s="17" t="s">
        <v>239</v>
      </c>
      <c r="B291" s="17" t="s">
        <v>242</v>
      </c>
      <c r="C291" s="17" t="s">
        <v>76</v>
      </c>
      <c r="D291" s="17" t="s">
        <v>77</v>
      </c>
      <c r="E291" s="18">
        <v>100.0</v>
      </c>
      <c r="F291" s="17" t="s">
        <v>37</v>
      </c>
      <c r="G291" s="19">
        <v>25.69</v>
      </c>
      <c r="H291" s="20">
        <v>41353.0</v>
      </c>
      <c r="I291">
        <f t="shared" si="1"/>
        <v>2569</v>
      </c>
      <c r="L291" s="18"/>
    </row>
    <row r="292">
      <c r="A292" s="17" t="s">
        <v>239</v>
      </c>
      <c r="B292" s="17" t="s">
        <v>242</v>
      </c>
      <c r="C292" s="17" t="s">
        <v>76</v>
      </c>
      <c r="D292" s="17" t="s">
        <v>77</v>
      </c>
      <c r="E292" s="18">
        <v>10.0</v>
      </c>
      <c r="F292" s="17" t="s">
        <v>37</v>
      </c>
      <c r="G292" s="19">
        <v>25.69</v>
      </c>
      <c r="H292" s="20">
        <v>41457.0</v>
      </c>
      <c r="I292">
        <f t="shared" si="1"/>
        <v>256.9</v>
      </c>
      <c r="L292" s="18"/>
    </row>
    <row r="293">
      <c r="A293" s="17" t="s">
        <v>239</v>
      </c>
      <c r="B293" s="17" t="s">
        <v>243</v>
      </c>
      <c r="C293" s="17" t="s">
        <v>76</v>
      </c>
      <c r="D293" s="17" t="s">
        <v>77</v>
      </c>
      <c r="E293" s="18">
        <v>40.0</v>
      </c>
      <c r="F293" s="17" t="s">
        <v>37</v>
      </c>
      <c r="G293" s="19">
        <v>26.6</v>
      </c>
      <c r="H293" s="20">
        <v>41593.0</v>
      </c>
      <c r="I293">
        <f t="shared" si="1"/>
        <v>1064</v>
      </c>
      <c r="L293" s="18"/>
    </row>
    <row r="294">
      <c r="A294" s="17" t="s">
        <v>239</v>
      </c>
      <c r="B294" s="17" t="s">
        <v>242</v>
      </c>
      <c r="C294" s="17" t="s">
        <v>88</v>
      </c>
      <c r="D294" s="17" t="s">
        <v>102</v>
      </c>
      <c r="E294" s="18">
        <v>6.0</v>
      </c>
      <c r="F294" s="17" t="s">
        <v>48</v>
      </c>
      <c r="G294" s="19">
        <v>40.17</v>
      </c>
      <c r="H294" s="18">
        <v>2.0090917E7</v>
      </c>
      <c r="I294">
        <f t="shared" si="1"/>
        <v>241.02</v>
      </c>
      <c r="L294" s="18"/>
    </row>
    <row r="295">
      <c r="A295" s="17" t="s">
        <v>239</v>
      </c>
      <c r="B295" s="17" t="s">
        <v>244</v>
      </c>
      <c r="C295" s="17" t="s">
        <v>245</v>
      </c>
      <c r="D295" s="17" t="s">
        <v>246</v>
      </c>
      <c r="E295" s="18">
        <v>4.0</v>
      </c>
      <c r="F295" s="17" t="s">
        <v>37</v>
      </c>
      <c r="G295" s="19">
        <v>398.55</v>
      </c>
      <c r="H295" s="20">
        <v>41313.0</v>
      </c>
      <c r="I295">
        <f t="shared" si="1"/>
        <v>1594.2</v>
      </c>
      <c r="L295" s="18"/>
    </row>
    <row r="296">
      <c r="A296" s="17" t="s">
        <v>247</v>
      </c>
      <c r="B296" s="17" t="s">
        <v>248</v>
      </c>
      <c r="C296" s="17" t="s">
        <v>83</v>
      </c>
      <c r="D296" s="17" t="s">
        <v>77</v>
      </c>
      <c r="E296" s="18">
        <v>23.0</v>
      </c>
      <c r="F296" s="17" t="s">
        <v>37</v>
      </c>
      <c r="G296" s="19">
        <v>25.62</v>
      </c>
      <c r="H296" s="20">
        <v>41375.0</v>
      </c>
      <c r="I296">
        <f t="shared" si="1"/>
        <v>589.26</v>
      </c>
      <c r="L296" s="18"/>
    </row>
    <row r="297">
      <c r="A297" s="17" t="s">
        <v>247</v>
      </c>
      <c r="B297" s="17" t="s">
        <v>248</v>
      </c>
      <c r="C297" s="17" t="s">
        <v>83</v>
      </c>
      <c r="D297" s="17" t="s">
        <v>77</v>
      </c>
      <c r="E297" s="18">
        <v>44.0</v>
      </c>
      <c r="F297" s="17" t="s">
        <v>37</v>
      </c>
      <c r="G297" s="19">
        <v>25.62</v>
      </c>
      <c r="H297" s="20">
        <v>41375.0</v>
      </c>
      <c r="I297">
        <f t="shared" si="1"/>
        <v>1127.28</v>
      </c>
      <c r="L297" s="18"/>
    </row>
    <row r="298">
      <c r="A298" s="17" t="s">
        <v>247</v>
      </c>
      <c r="B298" s="17" t="s">
        <v>248</v>
      </c>
      <c r="C298" s="17" t="s">
        <v>96</v>
      </c>
      <c r="D298" s="17" t="s">
        <v>77</v>
      </c>
      <c r="E298" s="18">
        <v>80.0</v>
      </c>
      <c r="F298" s="17" t="s">
        <v>37</v>
      </c>
      <c r="G298" s="19">
        <v>106.92</v>
      </c>
      <c r="H298" s="20">
        <v>41402.0</v>
      </c>
      <c r="I298">
        <f t="shared" si="1"/>
        <v>8553.6</v>
      </c>
      <c r="L298" s="18"/>
    </row>
    <row r="299">
      <c r="A299" s="17" t="s">
        <v>247</v>
      </c>
      <c r="B299" s="17" t="s">
        <v>248</v>
      </c>
      <c r="C299" s="17" t="s">
        <v>88</v>
      </c>
      <c r="D299" s="17" t="s">
        <v>102</v>
      </c>
      <c r="E299" s="18">
        <v>60.0</v>
      </c>
      <c r="F299" s="17" t="s">
        <v>48</v>
      </c>
      <c r="G299" s="19">
        <v>40.17</v>
      </c>
      <c r="H299" s="18">
        <v>2.0120606E7</v>
      </c>
      <c r="I299">
        <f t="shared" si="1"/>
        <v>2410.2</v>
      </c>
      <c r="L299" s="18"/>
    </row>
    <row r="300">
      <c r="A300" s="17" t="s">
        <v>249</v>
      </c>
      <c r="B300" s="17" t="s">
        <v>250</v>
      </c>
      <c r="C300" s="17" t="s">
        <v>88</v>
      </c>
      <c r="D300" s="17" t="s">
        <v>102</v>
      </c>
      <c r="E300" s="18">
        <v>20.0</v>
      </c>
      <c r="F300" s="17" t="s">
        <v>48</v>
      </c>
      <c r="G300" s="19">
        <v>40.17</v>
      </c>
      <c r="H300" s="18">
        <v>2.0120227E7</v>
      </c>
      <c r="I300">
        <f t="shared" si="1"/>
        <v>803.4</v>
      </c>
      <c r="L300" s="18"/>
    </row>
    <row r="301">
      <c r="A301" s="17" t="s">
        <v>251</v>
      </c>
      <c r="B301" s="17" t="s">
        <v>252</v>
      </c>
      <c r="C301" s="17" t="s">
        <v>46</v>
      </c>
      <c r="D301" s="17" t="s">
        <v>47</v>
      </c>
      <c r="E301" s="18">
        <v>7.0</v>
      </c>
      <c r="F301" s="17" t="s">
        <v>48</v>
      </c>
      <c r="G301" s="19">
        <v>48.95</v>
      </c>
      <c r="H301" s="18">
        <v>2.0120222E7</v>
      </c>
      <c r="I301">
        <f t="shared" si="1"/>
        <v>342.65</v>
      </c>
      <c r="L301" s="18"/>
    </row>
    <row r="302">
      <c r="A302" s="17" t="s">
        <v>251</v>
      </c>
      <c r="B302" s="17" t="s">
        <v>252</v>
      </c>
      <c r="C302" s="17" t="s">
        <v>46</v>
      </c>
      <c r="D302" s="17" t="s">
        <v>47</v>
      </c>
      <c r="E302" s="18">
        <v>60.0</v>
      </c>
      <c r="F302" s="17" t="s">
        <v>48</v>
      </c>
      <c r="G302" s="19">
        <v>48.95</v>
      </c>
      <c r="H302" s="18">
        <v>2.0120606E7</v>
      </c>
      <c r="I302">
        <f t="shared" si="1"/>
        <v>2937</v>
      </c>
      <c r="L302" s="18"/>
    </row>
    <row r="303">
      <c r="A303" s="17" t="s">
        <v>251</v>
      </c>
      <c r="B303" s="17" t="s">
        <v>253</v>
      </c>
      <c r="C303" s="17" t="s">
        <v>76</v>
      </c>
      <c r="D303" s="17" t="s">
        <v>102</v>
      </c>
      <c r="E303" s="18">
        <v>10.0</v>
      </c>
      <c r="F303" s="17" t="s">
        <v>48</v>
      </c>
      <c r="G303" s="19">
        <v>25.69</v>
      </c>
      <c r="H303" s="18">
        <v>2.0120207E7</v>
      </c>
      <c r="I303">
        <f t="shared" si="1"/>
        <v>256.9</v>
      </c>
      <c r="L303" s="18"/>
    </row>
    <row r="304">
      <c r="A304" s="17" t="s">
        <v>251</v>
      </c>
      <c r="B304" s="17" t="s">
        <v>252</v>
      </c>
      <c r="C304" s="17" t="s">
        <v>88</v>
      </c>
      <c r="D304" s="17" t="s">
        <v>102</v>
      </c>
      <c r="E304" s="18">
        <v>25.0</v>
      </c>
      <c r="F304" s="17" t="s">
        <v>48</v>
      </c>
      <c r="G304" s="19">
        <v>40.17</v>
      </c>
      <c r="H304" s="18">
        <v>2.0120426E7</v>
      </c>
      <c r="I304">
        <f t="shared" si="1"/>
        <v>1004.25</v>
      </c>
      <c r="L304" s="18"/>
    </row>
    <row r="305">
      <c r="A305" s="17" t="s">
        <v>254</v>
      </c>
      <c r="B305" s="17" t="s">
        <v>255</v>
      </c>
      <c r="C305" s="17" t="s">
        <v>46</v>
      </c>
      <c r="D305" s="17" t="s">
        <v>47</v>
      </c>
      <c r="E305" s="18">
        <v>22.0</v>
      </c>
      <c r="F305" s="17" t="s">
        <v>48</v>
      </c>
      <c r="G305" s="19">
        <v>48.95</v>
      </c>
      <c r="H305" s="18">
        <v>2.0120405E7</v>
      </c>
      <c r="I305">
        <f t="shared" si="1"/>
        <v>1076.9</v>
      </c>
      <c r="L305" s="18"/>
    </row>
    <row r="306">
      <c r="A306" s="17" t="s">
        <v>254</v>
      </c>
      <c r="B306" s="17" t="s">
        <v>255</v>
      </c>
      <c r="C306" s="17" t="s">
        <v>88</v>
      </c>
      <c r="D306" s="17" t="s">
        <v>102</v>
      </c>
      <c r="E306" s="18">
        <v>22.0</v>
      </c>
      <c r="F306" s="17" t="s">
        <v>48</v>
      </c>
      <c r="G306" s="19">
        <v>40.17</v>
      </c>
      <c r="H306" s="18">
        <v>2.0120423E7</v>
      </c>
      <c r="I306">
        <f t="shared" si="1"/>
        <v>883.74</v>
      </c>
      <c r="L306" s="18"/>
    </row>
    <row r="307">
      <c r="A307" s="17" t="s">
        <v>256</v>
      </c>
      <c r="B307" s="17" t="s">
        <v>257</v>
      </c>
      <c r="C307" s="17" t="s">
        <v>46</v>
      </c>
      <c r="D307" s="17" t="s">
        <v>52</v>
      </c>
      <c r="E307" s="18">
        <v>11.0</v>
      </c>
      <c r="F307" s="17" t="s">
        <v>37</v>
      </c>
      <c r="G307" s="19">
        <v>50.81</v>
      </c>
      <c r="H307" s="20">
        <v>41598.0</v>
      </c>
      <c r="I307">
        <f t="shared" si="1"/>
        <v>558.91</v>
      </c>
      <c r="L307" s="18"/>
    </row>
    <row r="308">
      <c r="A308" s="17" t="s">
        <v>256</v>
      </c>
      <c r="B308" s="17" t="s">
        <v>258</v>
      </c>
      <c r="C308" s="17" t="s">
        <v>46</v>
      </c>
      <c r="D308" s="17" t="s">
        <v>52</v>
      </c>
      <c r="E308" s="18">
        <v>17.0</v>
      </c>
      <c r="F308" s="17" t="s">
        <v>37</v>
      </c>
      <c r="G308" s="19">
        <v>50.81</v>
      </c>
      <c r="H308" s="20">
        <v>41662.0</v>
      </c>
      <c r="I308">
        <f t="shared" si="1"/>
        <v>863.77</v>
      </c>
      <c r="L308" s="18"/>
    </row>
    <row r="309">
      <c r="A309" s="17" t="s">
        <v>256</v>
      </c>
      <c r="B309" s="17" t="s">
        <v>257</v>
      </c>
      <c r="C309" s="17" t="s">
        <v>76</v>
      </c>
      <c r="D309" s="17" t="s">
        <v>77</v>
      </c>
      <c r="E309" s="18">
        <v>20.0</v>
      </c>
      <c r="F309" s="17" t="s">
        <v>37</v>
      </c>
      <c r="G309" s="19">
        <v>25.69</v>
      </c>
      <c r="H309" s="20">
        <v>41395.0</v>
      </c>
      <c r="I309">
        <f t="shared" si="1"/>
        <v>513.8</v>
      </c>
      <c r="L309" s="18"/>
    </row>
    <row r="310">
      <c r="A310" s="17" t="s">
        <v>256</v>
      </c>
      <c r="B310" s="17" t="s">
        <v>257</v>
      </c>
      <c r="C310" s="17" t="s">
        <v>76</v>
      </c>
      <c r="D310" s="17" t="s">
        <v>77</v>
      </c>
      <c r="E310" s="18">
        <v>20.0</v>
      </c>
      <c r="F310" s="17" t="s">
        <v>37</v>
      </c>
      <c r="G310" s="19">
        <v>26.6</v>
      </c>
      <c r="H310" s="20">
        <v>41599.0</v>
      </c>
      <c r="I310">
        <f t="shared" si="1"/>
        <v>532</v>
      </c>
      <c r="L310" s="18"/>
    </row>
    <row r="311">
      <c r="A311" s="17" t="s">
        <v>256</v>
      </c>
      <c r="B311" s="17" t="s">
        <v>257</v>
      </c>
      <c r="C311" s="17" t="s">
        <v>96</v>
      </c>
      <c r="D311" s="17" t="s">
        <v>77</v>
      </c>
      <c r="E311" s="18">
        <v>20.0</v>
      </c>
      <c r="F311" s="17" t="s">
        <v>37</v>
      </c>
      <c r="G311" s="19">
        <v>106.92</v>
      </c>
      <c r="H311" s="20">
        <v>41409.0</v>
      </c>
      <c r="I311">
        <f t="shared" si="1"/>
        <v>2138.4</v>
      </c>
      <c r="L311" s="18"/>
    </row>
    <row r="312">
      <c r="A312" s="17" t="s">
        <v>256</v>
      </c>
      <c r="B312" s="17" t="s">
        <v>259</v>
      </c>
      <c r="C312" s="17" t="s">
        <v>76</v>
      </c>
      <c r="D312" s="17" t="s">
        <v>77</v>
      </c>
      <c r="E312" s="18">
        <v>19.0</v>
      </c>
      <c r="F312" s="17" t="s">
        <v>37</v>
      </c>
      <c r="G312" s="19">
        <v>25.69</v>
      </c>
      <c r="H312" s="20">
        <v>41403.0</v>
      </c>
      <c r="I312">
        <f t="shared" si="1"/>
        <v>488.11</v>
      </c>
      <c r="L312" s="18"/>
    </row>
    <row r="313">
      <c r="A313" s="17" t="s">
        <v>256</v>
      </c>
      <c r="B313" s="17" t="s">
        <v>259</v>
      </c>
      <c r="C313" s="17" t="s">
        <v>76</v>
      </c>
      <c r="D313" s="17" t="s">
        <v>77</v>
      </c>
      <c r="E313" s="18">
        <v>50.0</v>
      </c>
      <c r="F313" s="17" t="s">
        <v>37</v>
      </c>
      <c r="G313" s="19">
        <v>25.69</v>
      </c>
      <c r="H313" s="20">
        <v>41457.0</v>
      </c>
      <c r="I313">
        <f t="shared" si="1"/>
        <v>1284.5</v>
      </c>
      <c r="L313" s="18"/>
    </row>
    <row r="314">
      <c r="A314" s="17" t="s">
        <v>256</v>
      </c>
      <c r="B314" s="17" t="s">
        <v>260</v>
      </c>
      <c r="C314" s="17" t="s">
        <v>76</v>
      </c>
      <c r="D314" s="17" t="s">
        <v>77</v>
      </c>
      <c r="E314" s="18">
        <v>10.0</v>
      </c>
      <c r="F314" s="17" t="s">
        <v>37</v>
      </c>
      <c r="G314" s="19">
        <v>25.69</v>
      </c>
      <c r="H314" s="20">
        <v>41423.0</v>
      </c>
      <c r="I314">
        <f t="shared" si="1"/>
        <v>256.9</v>
      </c>
      <c r="L314" s="18"/>
    </row>
    <row r="315">
      <c r="A315" s="17" t="s">
        <v>256</v>
      </c>
      <c r="B315" s="17" t="s">
        <v>261</v>
      </c>
      <c r="C315" s="17" t="s">
        <v>76</v>
      </c>
      <c r="D315" s="17" t="s">
        <v>77</v>
      </c>
      <c r="E315" s="18">
        <v>12.0</v>
      </c>
      <c r="F315" s="17" t="s">
        <v>37</v>
      </c>
      <c r="G315" s="19">
        <v>26.6</v>
      </c>
      <c r="H315" s="20">
        <v>41597.0</v>
      </c>
      <c r="I315">
        <f t="shared" si="1"/>
        <v>319.2</v>
      </c>
      <c r="L315" s="18"/>
    </row>
    <row r="316">
      <c r="A316" s="17" t="s">
        <v>256</v>
      </c>
      <c r="B316" s="17" t="s">
        <v>261</v>
      </c>
      <c r="C316" s="17" t="s">
        <v>76</v>
      </c>
      <c r="D316" s="17" t="s">
        <v>77</v>
      </c>
      <c r="E316" s="18">
        <v>12.0</v>
      </c>
      <c r="F316" s="17" t="s">
        <v>37</v>
      </c>
      <c r="G316" s="19">
        <v>26.6</v>
      </c>
      <c r="H316" s="20">
        <v>41612.0</v>
      </c>
      <c r="I316">
        <f t="shared" si="1"/>
        <v>319.2</v>
      </c>
      <c r="L316" s="18"/>
    </row>
    <row r="317">
      <c r="A317" s="17" t="s">
        <v>262</v>
      </c>
      <c r="B317" s="17" t="s">
        <v>125</v>
      </c>
      <c r="C317" s="17" t="s">
        <v>76</v>
      </c>
      <c r="D317" s="17" t="s">
        <v>102</v>
      </c>
      <c r="E317" s="18">
        <v>4.0</v>
      </c>
      <c r="F317" s="17" t="s">
        <v>48</v>
      </c>
      <c r="G317" s="19">
        <v>25.69</v>
      </c>
      <c r="H317" s="18">
        <v>2.0120119E7</v>
      </c>
      <c r="I317">
        <f t="shared" si="1"/>
        <v>102.76</v>
      </c>
      <c r="L317" s="18"/>
    </row>
    <row r="318">
      <c r="A318" s="17" t="s">
        <v>263</v>
      </c>
      <c r="B318" s="17" t="s">
        <v>34</v>
      </c>
      <c r="C318" s="17" t="s">
        <v>46</v>
      </c>
      <c r="D318" s="17" t="s">
        <v>47</v>
      </c>
      <c r="E318" s="18">
        <v>7.0</v>
      </c>
      <c r="F318" s="17" t="s">
        <v>48</v>
      </c>
      <c r="G318" s="19">
        <v>48.95</v>
      </c>
      <c r="H318" s="18">
        <v>2.0120803E7</v>
      </c>
      <c r="I318">
        <f t="shared" si="1"/>
        <v>342.65</v>
      </c>
      <c r="L318" s="18"/>
    </row>
    <row r="319">
      <c r="A319" s="17" t="s">
        <v>263</v>
      </c>
      <c r="B319" s="17" t="s">
        <v>264</v>
      </c>
      <c r="C319" s="17" t="s">
        <v>46</v>
      </c>
      <c r="D319" s="17" t="s">
        <v>47</v>
      </c>
      <c r="E319" s="18">
        <v>30.0</v>
      </c>
      <c r="F319" s="17" t="s">
        <v>48</v>
      </c>
      <c r="G319" s="19">
        <v>48.95</v>
      </c>
      <c r="H319" s="18">
        <v>2.0120814E7</v>
      </c>
      <c r="I319">
        <f t="shared" si="1"/>
        <v>1468.5</v>
      </c>
      <c r="L319" s="18"/>
    </row>
    <row r="320">
      <c r="A320" s="17" t="s">
        <v>263</v>
      </c>
      <c r="B320" s="17" t="s">
        <v>34</v>
      </c>
      <c r="C320" s="17" t="s">
        <v>46</v>
      </c>
      <c r="D320" s="17" t="s">
        <v>52</v>
      </c>
      <c r="E320" s="18">
        <v>7.0</v>
      </c>
      <c r="F320" s="17" t="s">
        <v>37</v>
      </c>
      <c r="G320" s="19">
        <v>47.98</v>
      </c>
      <c r="H320" s="20">
        <v>41118.0</v>
      </c>
      <c r="I320">
        <f t="shared" si="1"/>
        <v>335.86</v>
      </c>
      <c r="L320" s="18"/>
    </row>
    <row r="321">
      <c r="A321" s="17" t="s">
        <v>263</v>
      </c>
      <c r="B321" s="17" t="s">
        <v>264</v>
      </c>
      <c r="C321" s="17" t="s">
        <v>46</v>
      </c>
      <c r="D321" s="17" t="s">
        <v>52</v>
      </c>
      <c r="E321" s="18">
        <v>30.0</v>
      </c>
      <c r="F321" s="17" t="s">
        <v>37</v>
      </c>
      <c r="G321" s="19">
        <v>47.98</v>
      </c>
      <c r="H321" s="20">
        <v>41118.0</v>
      </c>
      <c r="I321">
        <f t="shared" si="1"/>
        <v>1439.4</v>
      </c>
      <c r="L321" s="18"/>
    </row>
    <row r="322">
      <c r="A322" s="17" t="s">
        <v>263</v>
      </c>
      <c r="B322" s="17" t="s">
        <v>265</v>
      </c>
      <c r="C322" s="17" t="s">
        <v>76</v>
      </c>
      <c r="D322" s="17" t="s">
        <v>77</v>
      </c>
      <c r="E322" s="18">
        <v>100.0</v>
      </c>
      <c r="F322" s="17" t="s">
        <v>37</v>
      </c>
      <c r="G322" s="19">
        <v>26.6</v>
      </c>
      <c r="H322" s="20">
        <v>41621.0</v>
      </c>
      <c r="I322">
        <f t="shared" si="1"/>
        <v>2660</v>
      </c>
      <c r="L322" s="18"/>
    </row>
    <row r="323">
      <c r="A323" s="17" t="s">
        <v>263</v>
      </c>
      <c r="B323" s="17" t="s">
        <v>265</v>
      </c>
      <c r="C323" s="17" t="s">
        <v>88</v>
      </c>
      <c r="D323" s="17" t="s">
        <v>77</v>
      </c>
      <c r="E323" s="18">
        <v>150.0</v>
      </c>
      <c r="F323" s="17" t="s">
        <v>37</v>
      </c>
      <c r="G323" s="19">
        <v>40.17</v>
      </c>
      <c r="H323" s="20">
        <v>41506.0</v>
      </c>
      <c r="I323">
        <f t="shared" si="1"/>
        <v>6025.5</v>
      </c>
      <c r="L323" s="18"/>
    </row>
    <row r="324">
      <c r="A324" s="17" t="s">
        <v>263</v>
      </c>
      <c r="B324" s="17" t="s">
        <v>266</v>
      </c>
      <c r="C324" s="17" t="s">
        <v>76</v>
      </c>
      <c r="D324" s="17" t="s">
        <v>77</v>
      </c>
      <c r="E324" s="18">
        <v>20.0</v>
      </c>
      <c r="F324" s="17" t="s">
        <v>37</v>
      </c>
      <c r="G324" s="19">
        <v>25.69</v>
      </c>
      <c r="H324" s="20">
        <v>41261.0</v>
      </c>
      <c r="I324">
        <f t="shared" si="1"/>
        <v>513.8</v>
      </c>
      <c r="L324" s="18"/>
    </row>
    <row r="325">
      <c r="A325" s="17" t="s">
        <v>263</v>
      </c>
      <c r="B325" s="17" t="s">
        <v>267</v>
      </c>
      <c r="C325" s="17" t="s">
        <v>96</v>
      </c>
      <c r="D325" s="17" t="s">
        <v>77</v>
      </c>
      <c r="E325" s="18">
        <v>19.0</v>
      </c>
      <c r="F325" s="17" t="s">
        <v>37</v>
      </c>
      <c r="G325" s="19">
        <v>111.59</v>
      </c>
      <c r="H325" s="20">
        <v>41722.0</v>
      </c>
      <c r="I325">
        <f t="shared" si="1"/>
        <v>2120.21</v>
      </c>
      <c r="L325" s="18"/>
    </row>
    <row r="326">
      <c r="A326" s="17" t="s">
        <v>263</v>
      </c>
      <c r="B326" s="17" t="s">
        <v>172</v>
      </c>
      <c r="C326" s="17" t="s">
        <v>76</v>
      </c>
      <c r="D326" s="17" t="s">
        <v>77</v>
      </c>
      <c r="E326" s="18">
        <v>10.0</v>
      </c>
      <c r="F326" s="17" t="s">
        <v>37</v>
      </c>
      <c r="G326" s="19">
        <v>25.69</v>
      </c>
      <c r="H326" s="20">
        <v>41548.0</v>
      </c>
      <c r="I326">
        <f t="shared" si="1"/>
        <v>256.9</v>
      </c>
      <c r="L326" s="18"/>
    </row>
    <row r="327">
      <c r="A327" s="17" t="s">
        <v>263</v>
      </c>
      <c r="B327" s="17" t="s">
        <v>172</v>
      </c>
      <c r="C327" s="17" t="s">
        <v>76</v>
      </c>
      <c r="D327" s="17" t="s">
        <v>77</v>
      </c>
      <c r="E327" s="18">
        <v>50.0</v>
      </c>
      <c r="F327" s="17" t="s">
        <v>37</v>
      </c>
      <c r="G327" s="19">
        <v>26.6</v>
      </c>
      <c r="H327" s="20">
        <v>41598.0</v>
      </c>
      <c r="I327">
        <f t="shared" si="1"/>
        <v>1330</v>
      </c>
      <c r="L327" s="18"/>
    </row>
    <row r="328">
      <c r="A328" s="17" t="s">
        <v>263</v>
      </c>
      <c r="B328" s="17" t="s">
        <v>172</v>
      </c>
      <c r="C328" s="17" t="s">
        <v>96</v>
      </c>
      <c r="D328" s="17" t="s">
        <v>77</v>
      </c>
      <c r="E328" s="18">
        <v>33.0</v>
      </c>
      <c r="F328" s="17" t="s">
        <v>37</v>
      </c>
      <c r="G328" s="19">
        <v>111.59</v>
      </c>
      <c r="H328" s="20">
        <v>41625.0</v>
      </c>
      <c r="I328">
        <f t="shared" si="1"/>
        <v>3682.47</v>
      </c>
      <c r="L328" s="18"/>
    </row>
    <row r="329">
      <c r="A329" s="17" t="s">
        <v>263</v>
      </c>
      <c r="B329" s="17" t="s">
        <v>62</v>
      </c>
      <c r="C329" s="17" t="s">
        <v>76</v>
      </c>
      <c r="D329" s="17" t="s">
        <v>102</v>
      </c>
      <c r="E329" s="18">
        <v>6.0</v>
      </c>
      <c r="F329" s="17" t="s">
        <v>48</v>
      </c>
      <c r="G329" s="19">
        <v>25.69</v>
      </c>
      <c r="H329" s="18">
        <v>2.0120308E7</v>
      </c>
      <c r="I329">
        <f t="shared" si="1"/>
        <v>154.14</v>
      </c>
      <c r="L329" s="18"/>
    </row>
    <row r="330">
      <c r="A330" s="17" t="s">
        <v>263</v>
      </c>
      <c r="B330" s="17" t="s">
        <v>268</v>
      </c>
      <c r="C330" s="17" t="s">
        <v>76</v>
      </c>
      <c r="D330" s="17" t="s">
        <v>102</v>
      </c>
      <c r="E330" s="18">
        <v>15.0</v>
      </c>
      <c r="F330" s="17" t="s">
        <v>48</v>
      </c>
      <c r="G330" s="19">
        <v>25.69</v>
      </c>
      <c r="H330" s="18">
        <v>2.0120323E7</v>
      </c>
      <c r="I330">
        <f t="shared" si="1"/>
        <v>385.35</v>
      </c>
      <c r="L330" s="18"/>
    </row>
    <row r="331">
      <c r="A331" s="17" t="s">
        <v>263</v>
      </c>
      <c r="B331" s="17" t="s">
        <v>268</v>
      </c>
      <c r="C331" s="17" t="s">
        <v>76</v>
      </c>
      <c r="D331" s="17" t="s">
        <v>102</v>
      </c>
      <c r="E331" s="18">
        <v>16.0</v>
      </c>
      <c r="F331" s="17" t="s">
        <v>48</v>
      </c>
      <c r="G331" s="19">
        <v>25.69</v>
      </c>
      <c r="H331" s="18">
        <v>2.0120502E7</v>
      </c>
      <c r="I331">
        <f t="shared" si="1"/>
        <v>411.04</v>
      </c>
      <c r="L331" s="18"/>
    </row>
    <row r="332">
      <c r="A332" s="17" t="s">
        <v>269</v>
      </c>
      <c r="B332" s="17" t="s">
        <v>270</v>
      </c>
      <c r="C332" s="17" t="s">
        <v>35</v>
      </c>
      <c r="D332" s="17" t="s">
        <v>36</v>
      </c>
      <c r="E332" s="18">
        <v>1.0</v>
      </c>
      <c r="F332" s="17" t="s">
        <v>37</v>
      </c>
      <c r="G332" s="19">
        <v>14.22</v>
      </c>
      <c r="H332" s="20">
        <v>40572.0</v>
      </c>
      <c r="I332">
        <f t="shared" si="1"/>
        <v>14.22</v>
      </c>
      <c r="L332" s="18"/>
    </row>
    <row r="333">
      <c r="A333" s="17" t="s">
        <v>269</v>
      </c>
      <c r="B333" s="17" t="s">
        <v>271</v>
      </c>
      <c r="C333" s="17" t="s">
        <v>46</v>
      </c>
      <c r="D333" s="17" t="s">
        <v>47</v>
      </c>
      <c r="E333" s="18">
        <v>23.0</v>
      </c>
      <c r="F333" s="17" t="s">
        <v>48</v>
      </c>
      <c r="G333" s="19">
        <v>48.95</v>
      </c>
      <c r="H333" s="18">
        <v>2.0120802E7</v>
      </c>
      <c r="I333">
        <f t="shared" si="1"/>
        <v>1125.85</v>
      </c>
      <c r="L333" s="18"/>
    </row>
    <row r="334">
      <c r="A334" s="17" t="s">
        <v>269</v>
      </c>
      <c r="B334" s="17" t="s">
        <v>270</v>
      </c>
      <c r="C334" s="17" t="s">
        <v>46</v>
      </c>
      <c r="D334" s="17" t="s">
        <v>47</v>
      </c>
      <c r="E334" s="18">
        <v>10.0</v>
      </c>
      <c r="F334" s="17" t="s">
        <v>48</v>
      </c>
      <c r="G334" s="19">
        <v>48.95</v>
      </c>
      <c r="H334" s="18">
        <v>2.0120208E7</v>
      </c>
      <c r="I334">
        <f t="shared" si="1"/>
        <v>489.5</v>
      </c>
      <c r="L334" s="18"/>
    </row>
    <row r="335">
      <c r="A335" s="17" t="s">
        <v>269</v>
      </c>
      <c r="B335" s="17" t="s">
        <v>270</v>
      </c>
      <c r="C335" s="17" t="s">
        <v>46</v>
      </c>
      <c r="D335" s="17" t="s">
        <v>47</v>
      </c>
      <c r="E335" s="18">
        <v>27.0</v>
      </c>
      <c r="F335" s="17" t="s">
        <v>48</v>
      </c>
      <c r="G335" s="19">
        <v>48.95</v>
      </c>
      <c r="H335" s="18">
        <v>2.0120208E7</v>
      </c>
      <c r="I335">
        <f t="shared" si="1"/>
        <v>1321.65</v>
      </c>
      <c r="L335" s="29"/>
    </row>
    <row r="336">
      <c r="A336" s="17" t="s">
        <v>269</v>
      </c>
      <c r="B336" s="17" t="s">
        <v>270</v>
      </c>
      <c r="C336" s="17" t="s">
        <v>46</v>
      </c>
      <c r="D336" s="17" t="s">
        <v>47</v>
      </c>
      <c r="E336" s="18">
        <v>49.0</v>
      </c>
      <c r="F336" s="17" t="s">
        <v>48</v>
      </c>
      <c r="G336" s="19">
        <v>48.95</v>
      </c>
      <c r="H336" s="18">
        <v>2.0120208E7</v>
      </c>
      <c r="I336">
        <f t="shared" si="1"/>
        <v>2398.55</v>
      </c>
      <c r="L336" s="29"/>
    </row>
    <row r="337">
      <c r="A337" s="17" t="s">
        <v>269</v>
      </c>
      <c r="B337" s="17" t="s">
        <v>271</v>
      </c>
      <c r="C337" s="17" t="s">
        <v>46</v>
      </c>
      <c r="D337" s="17" t="s">
        <v>52</v>
      </c>
      <c r="E337" s="18">
        <v>23.0</v>
      </c>
      <c r="F337" s="17" t="s">
        <v>37</v>
      </c>
      <c r="G337" s="19">
        <v>47.98</v>
      </c>
      <c r="H337" s="20">
        <v>41118.0</v>
      </c>
      <c r="I337">
        <f t="shared" si="1"/>
        <v>1103.54</v>
      </c>
      <c r="L337" s="29"/>
    </row>
    <row r="338">
      <c r="A338" s="17" t="s">
        <v>269</v>
      </c>
      <c r="B338" s="17" t="s">
        <v>272</v>
      </c>
      <c r="C338" s="17" t="s">
        <v>46</v>
      </c>
      <c r="D338" s="17" t="s">
        <v>52</v>
      </c>
      <c r="E338" s="18">
        <v>5.0</v>
      </c>
      <c r="F338" s="17" t="s">
        <v>37</v>
      </c>
      <c r="G338" s="19">
        <v>50.81</v>
      </c>
      <c r="H338" s="20">
        <v>41627.0</v>
      </c>
      <c r="I338">
        <f t="shared" si="1"/>
        <v>254.05</v>
      </c>
      <c r="L338" s="29"/>
    </row>
    <row r="339">
      <c r="A339" s="17" t="s">
        <v>269</v>
      </c>
      <c r="B339" s="17" t="s">
        <v>272</v>
      </c>
      <c r="C339" s="17" t="s">
        <v>46</v>
      </c>
      <c r="D339" s="17" t="s">
        <v>52</v>
      </c>
      <c r="E339" s="18">
        <v>34.0</v>
      </c>
      <c r="F339" s="17" t="s">
        <v>37</v>
      </c>
      <c r="G339" s="19">
        <v>50.81</v>
      </c>
      <c r="H339" s="20">
        <v>41627.0</v>
      </c>
      <c r="I339">
        <f t="shared" si="1"/>
        <v>1727.54</v>
      </c>
      <c r="L339" s="29"/>
    </row>
    <row r="340">
      <c r="A340" s="17" t="s">
        <v>269</v>
      </c>
      <c r="B340" s="17" t="s">
        <v>272</v>
      </c>
      <c r="C340" s="17" t="s">
        <v>46</v>
      </c>
      <c r="D340" s="17" t="s">
        <v>52</v>
      </c>
      <c r="E340" s="18">
        <v>36.0</v>
      </c>
      <c r="F340" s="17" t="s">
        <v>37</v>
      </c>
      <c r="G340" s="19">
        <v>50.81</v>
      </c>
      <c r="H340" s="20">
        <v>41627.0</v>
      </c>
      <c r="I340">
        <f t="shared" si="1"/>
        <v>1829.16</v>
      </c>
      <c r="L340" s="29"/>
    </row>
    <row r="341">
      <c r="A341" s="17" t="s">
        <v>269</v>
      </c>
      <c r="B341" s="17" t="s">
        <v>273</v>
      </c>
      <c r="C341" s="17" t="s">
        <v>46</v>
      </c>
      <c r="D341" s="17" t="s">
        <v>52</v>
      </c>
      <c r="E341" s="18">
        <v>1.0</v>
      </c>
      <c r="F341" s="17" t="s">
        <v>37</v>
      </c>
      <c r="G341" s="19">
        <v>50.81</v>
      </c>
      <c r="H341" s="20">
        <v>41647.0</v>
      </c>
      <c r="I341">
        <f t="shared" si="1"/>
        <v>50.81</v>
      </c>
      <c r="L341" s="29"/>
    </row>
    <row r="342">
      <c r="A342" s="17" t="s">
        <v>269</v>
      </c>
      <c r="B342" s="17" t="s">
        <v>273</v>
      </c>
      <c r="C342" s="17" t="s">
        <v>46</v>
      </c>
      <c r="D342" s="17" t="s">
        <v>52</v>
      </c>
      <c r="E342" s="18">
        <v>4.0</v>
      </c>
      <c r="F342" s="17" t="s">
        <v>37</v>
      </c>
      <c r="G342" s="19">
        <v>50.81</v>
      </c>
      <c r="H342" s="20">
        <v>41647.0</v>
      </c>
      <c r="I342">
        <f t="shared" si="1"/>
        <v>203.24</v>
      </c>
      <c r="L342" s="29"/>
    </row>
    <row r="343">
      <c r="A343" s="17" t="s">
        <v>269</v>
      </c>
      <c r="B343" s="17" t="s">
        <v>274</v>
      </c>
      <c r="C343" s="17" t="s">
        <v>46</v>
      </c>
      <c r="D343" s="17" t="s">
        <v>52</v>
      </c>
      <c r="E343" s="18">
        <v>16.0</v>
      </c>
      <c r="F343" s="17" t="s">
        <v>37</v>
      </c>
      <c r="G343" s="19">
        <v>50.81</v>
      </c>
      <c r="H343" s="20">
        <v>41690.0</v>
      </c>
      <c r="I343">
        <f t="shared" si="1"/>
        <v>812.96</v>
      </c>
      <c r="L343" s="29"/>
    </row>
    <row r="344">
      <c r="A344" s="17" t="s">
        <v>269</v>
      </c>
      <c r="B344" s="17" t="s">
        <v>275</v>
      </c>
      <c r="C344" s="17" t="s">
        <v>46</v>
      </c>
      <c r="D344" s="17" t="s">
        <v>52</v>
      </c>
      <c r="E344" s="18">
        <v>30.0</v>
      </c>
      <c r="F344" s="17" t="s">
        <v>37</v>
      </c>
      <c r="G344" s="19">
        <v>50.81</v>
      </c>
      <c r="H344" s="20">
        <v>41584.0</v>
      </c>
      <c r="I344">
        <f t="shared" si="1"/>
        <v>1524.3</v>
      </c>
      <c r="L344" s="29"/>
    </row>
    <row r="345">
      <c r="A345" s="17" t="s">
        <v>269</v>
      </c>
      <c r="B345" s="17" t="s">
        <v>270</v>
      </c>
      <c r="C345" s="17" t="s">
        <v>46</v>
      </c>
      <c r="D345" s="17" t="s">
        <v>52</v>
      </c>
      <c r="E345" s="18">
        <v>10.0</v>
      </c>
      <c r="F345" s="17" t="s">
        <v>37</v>
      </c>
      <c r="G345" s="19">
        <v>50.81</v>
      </c>
      <c r="H345" s="20">
        <v>41576.0</v>
      </c>
      <c r="I345">
        <f t="shared" si="1"/>
        <v>508.1</v>
      </c>
      <c r="L345" s="29"/>
    </row>
    <row r="346">
      <c r="A346" s="17" t="s">
        <v>269</v>
      </c>
      <c r="B346" s="17" t="s">
        <v>270</v>
      </c>
      <c r="C346" s="17" t="s">
        <v>46</v>
      </c>
      <c r="D346" s="17" t="s">
        <v>52</v>
      </c>
      <c r="E346" s="18">
        <v>9.0</v>
      </c>
      <c r="F346" s="17" t="s">
        <v>37</v>
      </c>
      <c r="G346" s="19">
        <v>50.81</v>
      </c>
      <c r="H346" s="20">
        <v>41751.0</v>
      </c>
      <c r="I346">
        <f t="shared" si="1"/>
        <v>457.29</v>
      </c>
      <c r="L346" s="29"/>
    </row>
    <row r="347">
      <c r="A347" s="17" t="s">
        <v>269</v>
      </c>
      <c r="B347" s="17" t="s">
        <v>276</v>
      </c>
      <c r="C347" s="17" t="s">
        <v>46</v>
      </c>
      <c r="D347" s="17" t="s">
        <v>52</v>
      </c>
      <c r="E347" s="18">
        <v>5.0</v>
      </c>
      <c r="F347" s="17" t="s">
        <v>37</v>
      </c>
      <c r="G347" s="19">
        <v>50.81</v>
      </c>
      <c r="H347" s="20">
        <v>41695.0</v>
      </c>
      <c r="I347">
        <f t="shared" si="1"/>
        <v>254.05</v>
      </c>
      <c r="L347" s="29"/>
    </row>
    <row r="348">
      <c r="A348" s="17" t="s">
        <v>269</v>
      </c>
      <c r="B348" s="17" t="s">
        <v>64</v>
      </c>
      <c r="C348" s="17" t="s">
        <v>46</v>
      </c>
      <c r="D348" s="17" t="s">
        <v>52</v>
      </c>
      <c r="E348" s="18">
        <v>8.0</v>
      </c>
      <c r="F348" s="17" t="s">
        <v>37</v>
      </c>
      <c r="G348" s="19">
        <v>47.98</v>
      </c>
      <c r="H348" s="20">
        <v>41248.0</v>
      </c>
      <c r="I348">
        <f t="shared" si="1"/>
        <v>383.84</v>
      </c>
      <c r="L348" s="29"/>
    </row>
    <row r="349">
      <c r="A349" s="17" t="s">
        <v>269</v>
      </c>
      <c r="B349" s="17" t="s">
        <v>277</v>
      </c>
      <c r="C349" s="17" t="s">
        <v>46</v>
      </c>
      <c r="D349" s="17" t="s">
        <v>52</v>
      </c>
      <c r="E349" s="18">
        <v>22.0</v>
      </c>
      <c r="F349" s="17" t="s">
        <v>37</v>
      </c>
      <c r="G349" s="19">
        <v>48.95</v>
      </c>
      <c r="H349" s="20">
        <v>41523.0</v>
      </c>
      <c r="I349">
        <f t="shared" si="1"/>
        <v>1076.9</v>
      </c>
      <c r="L349" s="29"/>
    </row>
    <row r="350">
      <c r="A350" s="17" t="s">
        <v>269</v>
      </c>
      <c r="B350" s="17" t="s">
        <v>277</v>
      </c>
      <c r="C350" s="17" t="s">
        <v>46</v>
      </c>
      <c r="D350" s="17" t="s">
        <v>52</v>
      </c>
      <c r="E350" s="18">
        <v>30.0</v>
      </c>
      <c r="F350" s="17" t="s">
        <v>37</v>
      </c>
      <c r="G350" s="19">
        <v>48.95</v>
      </c>
      <c r="H350" s="20">
        <v>41541.0</v>
      </c>
      <c r="I350">
        <f t="shared" si="1"/>
        <v>1468.5</v>
      </c>
      <c r="L350" s="29"/>
    </row>
    <row r="351">
      <c r="A351" s="17" t="s">
        <v>269</v>
      </c>
      <c r="B351" s="17" t="s">
        <v>277</v>
      </c>
      <c r="C351" s="17" t="s">
        <v>46</v>
      </c>
      <c r="D351" s="17" t="s">
        <v>52</v>
      </c>
      <c r="E351" s="18">
        <v>3.0</v>
      </c>
      <c r="F351" s="17" t="s">
        <v>37</v>
      </c>
      <c r="G351" s="19">
        <v>50.81</v>
      </c>
      <c r="H351" s="20">
        <v>41583.0</v>
      </c>
      <c r="I351">
        <f t="shared" si="1"/>
        <v>152.43</v>
      </c>
      <c r="L351" s="29"/>
    </row>
    <row r="352">
      <c r="A352" s="17" t="s">
        <v>269</v>
      </c>
      <c r="B352" s="17" t="s">
        <v>278</v>
      </c>
      <c r="C352" s="17" t="s">
        <v>46</v>
      </c>
      <c r="D352" s="17" t="s">
        <v>52</v>
      </c>
      <c r="E352" s="18">
        <v>12.0</v>
      </c>
      <c r="F352" s="17" t="s">
        <v>37</v>
      </c>
      <c r="G352" s="19">
        <v>50.81</v>
      </c>
      <c r="H352" s="20">
        <v>41675.0</v>
      </c>
      <c r="I352">
        <f t="shared" si="1"/>
        <v>609.72</v>
      </c>
      <c r="L352" s="29"/>
    </row>
    <row r="353">
      <c r="A353" s="17" t="s">
        <v>269</v>
      </c>
      <c r="B353" s="17" t="s">
        <v>279</v>
      </c>
      <c r="C353" s="17" t="s">
        <v>46</v>
      </c>
      <c r="D353" s="17" t="s">
        <v>52</v>
      </c>
      <c r="E353" s="18">
        <v>5.0</v>
      </c>
      <c r="F353" s="17" t="s">
        <v>37</v>
      </c>
      <c r="G353" s="19">
        <v>48.95</v>
      </c>
      <c r="H353" s="20">
        <v>41494.0</v>
      </c>
      <c r="I353">
        <f t="shared" si="1"/>
        <v>244.75</v>
      </c>
      <c r="L353" s="29"/>
    </row>
    <row r="354">
      <c r="A354" s="17" t="s">
        <v>269</v>
      </c>
      <c r="B354" s="17" t="s">
        <v>272</v>
      </c>
      <c r="C354" s="17" t="s">
        <v>76</v>
      </c>
      <c r="D354" s="17" t="s">
        <v>77</v>
      </c>
      <c r="E354" s="18">
        <v>5.0</v>
      </c>
      <c r="F354" s="17" t="s">
        <v>37</v>
      </c>
      <c r="G354" s="19">
        <v>25.69</v>
      </c>
      <c r="H354" s="20">
        <v>41120.0</v>
      </c>
      <c r="I354">
        <f t="shared" si="1"/>
        <v>128.45</v>
      </c>
      <c r="L354" s="29"/>
    </row>
    <row r="355">
      <c r="A355" s="17" t="s">
        <v>269</v>
      </c>
      <c r="B355" s="17" t="s">
        <v>280</v>
      </c>
      <c r="C355" s="17" t="s">
        <v>76</v>
      </c>
      <c r="D355" s="17" t="s">
        <v>77</v>
      </c>
      <c r="E355" s="18">
        <v>17.0</v>
      </c>
      <c r="F355" s="17" t="s">
        <v>37</v>
      </c>
      <c r="G355" s="19">
        <v>25.69</v>
      </c>
      <c r="H355" s="20">
        <v>41537.0</v>
      </c>
      <c r="I355">
        <f t="shared" si="1"/>
        <v>436.73</v>
      </c>
      <c r="L355" s="29"/>
    </row>
    <row r="356">
      <c r="A356" s="17" t="s">
        <v>269</v>
      </c>
      <c r="B356" s="17" t="s">
        <v>281</v>
      </c>
      <c r="C356" s="17" t="s">
        <v>76</v>
      </c>
      <c r="D356" s="17" t="s">
        <v>77</v>
      </c>
      <c r="E356" s="18">
        <v>3.0</v>
      </c>
      <c r="F356" s="17" t="s">
        <v>37</v>
      </c>
      <c r="G356" s="19">
        <v>25.69</v>
      </c>
      <c r="H356" s="20">
        <v>41126.0</v>
      </c>
      <c r="I356">
        <f t="shared" si="1"/>
        <v>77.07</v>
      </c>
      <c r="L356" s="29"/>
    </row>
    <row r="357">
      <c r="A357" s="17" t="s">
        <v>269</v>
      </c>
      <c r="B357" s="17" t="s">
        <v>281</v>
      </c>
      <c r="C357" s="17" t="s">
        <v>76</v>
      </c>
      <c r="D357" s="17" t="s">
        <v>77</v>
      </c>
      <c r="E357" s="18">
        <v>3.0</v>
      </c>
      <c r="F357" s="17" t="s">
        <v>37</v>
      </c>
      <c r="G357" s="19">
        <v>25.69</v>
      </c>
      <c r="H357" s="20">
        <v>41128.0</v>
      </c>
      <c r="I357">
        <f t="shared" si="1"/>
        <v>77.07</v>
      </c>
      <c r="L357" s="29"/>
    </row>
    <row r="358">
      <c r="A358" s="17" t="s">
        <v>269</v>
      </c>
      <c r="B358" s="17" t="s">
        <v>274</v>
      </c>
      <c r="C358" s="17" t="s">
        <v>76</v>
      </c>
      <c r="D358" s="17" t="s">
        <v>77</v>
      </c>
      <c r="E358" s="18">
        <v>18.0</v>
      </c>
      <c r="F358" s="17" t="s">
        <v>37</v>
      </c>
      <c r="G358" s="19">
        <v>26.6</v>
      </c>
      <c r="H358" s="20">
        <v>41738.0</v>
      </c>
      <c r="I358">
        <f t="shared" si="1"/>
        <v>478.8</v>
      </c>
      <c r="L358" s="29"/>
    </row>
    <row r="359">
      <c r="A359" s="17" t="s">
        <v>269</v>
      </c>
      <c r="B359" s="17" t="s">
        <v>282</v>
      </c>
      <c r="C359" s="17" t="s">
        <v>88</v>
      </c>
      <c r="D359" s="17" t="s">
        <v>77</v>
      </c>
      <c r="E359" s="18">
        <v>30.0</v>
      </c>
      <c r="F359" s="17" t="s">
        <v>37</v>
      </c>
      <c r="G359" s="19">
        <v>41.81</v>
      </c>
      <c r="H359" s="20">
        <v>41591.0</v>
      </c>
      <c r="I359">
        <f t="shared" si="1"/>
        <v>1254.3</v>
      </c>
      <c r="L359" s="29"/>
    </row>
    <row r="360">
      <c r="A360" s="17" t="s">
        <v>269</v>
      </c>
      <c r="B360" s="17" t="s">
        <v>270</v>
      </c>
      <c r="C360" s="17" t="s">
        <v>76</v>
      </c>
      <c r="D360" s="17" t="s">
        <v>77</v>
      </c>
      <c r="E360" s="18">
        <v>3.0</v>
      </c>
      <c r="F360" s="17" t="s">
        <v>37</v>
      </c>
      <c r="G360" s="19">
        <v>25.69</v>
      </c>
      <c r="H360" s="20">
        <v>41354.0</v>
      </c>
      <c r="I360">
        <f t="shared" si="1"/>
        <v>77.07</v>
      </c>
      <c r="L360" s="29"/>
    </row>
    <row r="361">
      <c r="A361" s="17" t="s">
        <v>269</v>
      </c>
      <c r="B361" s="17" t="s">
        <v>283</v>
      </c>
      <c r="C361" s="17" t="s">
        <v>76</v>
      </c>
      <c r="D361" s="17" t="s">
        <v>77</v>
      </c>
      <c r="E361" s="18">
        <v>15.0</v>
      </c>
      <c r="F361" s="17" t="s">
        <v>37</v>
      </c>
      <c r="G361" s="19">
        <v>25.69</v>
      </c>
      <c r="H361" s="20">
        <v>41125.0</v>
      </c>
      <c r="I361">
        <f t="shared" si="1"/>
        <v>385.35</v>
      </c>
      <c r="K361" s="30"/>
      <c r="L361" s="29"/>
    </row>
    <row r="362">
      <c r="A362" s="17" t="s">
        <v>269</v>
      </c>
      <c r="B362" s="17" t="s">
        <v>284</v>
      </c>
      <c r="C362" s="17" t="s">
        <v>76</v>
      </c>
      <c r="D362" s="17" t="s">
        <v>77</v>
      </c>
      <c r="E362" s="18">
        <v>20.0</v>
      </c>
      <c r="F362" s="17" t="s">
        <v>37</v>
      </c>
      <c r="G362" s="19">
        <v>25.69</v>
      </c>
      <c r="H362" s="20">
        <v>41099.0</v>
      </c>
      <c r="I362">
        <f t="shared" si="1"/>
        <v>513.8</v>
      </c>
      <c r="K362" s="30"/>
      <c r="L362" s="29"/>
    </row>
    <row r="363">
      <c r="A363" s="17" t="s">
        <v>269</v>
      </c>
      <c r="B363" s="17" t="s">
        <v>285</v>
      </c>
      <c r="C363" s="17" t="s">
        <v>96</v>
      </c>
      <c r="D363" s="17" t="s">
        <v>77</v>
      </c>
      <c r="E363" s="18">
        <v>30.0</v>
      </c>
      <c r="F363" s="17" t="s">
        <v>37</v>
      </c>
      <c r="G363" s="19">
        <v>106.92</v>
      </c>
      <c r="H363" s="20">
        <v>41409.0</v>
      </c>
      <c r="I363">
        <f t="shared" si="1"/>
        <v>3207.6</v>
      </c>
      <c r="K363" s="30"/>
      <c r="L363" s="29"/>
    </row>
    <row r="364">
      <c r="A364" s="17" t="s">
        <v>269</v>
      </c>
      <c r="B364" s="17" t="s">
        <v>277</v>
      </c>
      <c r="C364" s="17" t="s">
        <v>76</v>
      </c>
      <c r="D364" s="17" t="s">
        <v>77</v>
      </c>
      <c r="E364" s="18">
        <v>10.0</v>
      </c>
      <c r="F364" s="17" t="s">
        <v>37</v>
      </c>
      <c r="G364" s="19">
        <v>25.69</v>
      </c>
      <c r="H364" s="20">
        <v>41255.0</v>
      </c>
      <c r="I364">
        <f t="shared" si="1"/>
        <v>256.9</v>
      </c>
      <c r="K364" s="30"/>
      <c r="L364" s="29"/>
    </row>
    <row r="365">
      <c r="A365" s="17" t="s">
        <v>269</v>
      </c>
      <c r="B365" s="17" t="s">
        <v>277</v>
      </c>
      <c r="C365" s="17" t="s">
        <v>96</v>
      </c>
      <c r="D365" s="17" t="s">
        <v>77</v>
      </c>
      <c r="E365" s="18">
        <v>10.0</v>
      </c>
      <c r="F365" s="17" t="s">
        <v>37</v>
      </c>
      <c r="G365" s="19">
        <v>106.92</v>
      </c>
      <c r="H365" s="20">
        <v>41408.0</v>
      </c>
      <c r="I365">
        <f t="shared" si="1"/>
        <v>1069.2</v>
      </c>
      <c r="K365" s="30"/>
      <c r="L365" s="29"/>
    </row>
    <row r="366">
      <c r="A366" s="17" t="s">
        <v>269</v>
      </c>
      <c r="B366" s="17" t="s">
        <v>277</v>
      </c>
      <c r="C366" s="17" t="s">
        <v>96</v>
      </c>
      <c r="D366" s="17" t="s">
        <v>77</v>
      </c>
      <c r="E366" s="18">
        <v>10.0</v>
      </c>
      <c r="F366" s="17" t="s">
        <v>37</v>
      </c>
      <c r="G366" s="19">
        <v>106.92</v>
      </c>
      <c r="H366" s="20">
        <v>41409.0</v>
      </c>
      <c r="I366">
        <f t="shared" si="1"/>
        <v>1069.2</v>
      </c>
      <c r="K366" s="30"/>
      <c r="L366" s="29"/>
    </row>
    <row r="367">
      <c r="A367" s="17" t="s">
        <v>269</v>
      </c>
      <c r="B367" s="17" t="s">
        <v>191</v>
      </c>
      <c r="C367" s="17" t="s">
        <v>76</v>
      </c>
      <c r="D367" s="17" t="s">
        <v>77</v>
      </c>
      <c r="E367" s="18">
        <v>2.0</v>
      </c>
      <c r="F367" s="17" t="s">
        <v>37</v>
      </c>
      <c r="G367" s="19">
        <v>25.69</v>
      </c>
      <c r="H367" s="20">
        <v>41530.0</v>
      </c>
      <c r="I367">
        <f t="shared" si="1"/>
        <v>51.38</v>
      </c>
      <c r="K367" s="30"/>
      <c r="L367" s="29"/>
    </row>
    <row r="368">
      <c r="A368" s="17" t="s">
        <v>269</v>
      </c>
      <c r="B368" s="17" t="s">
        <v>286</v>
      </c>
      <c r="C368" s="17" t="s">
        <v>96</v>
      </c>
      <c r="D368" s="17" t="s">
        <v>77</v>
      </c>
      <c r="E368" s="18">
        <v>20.0</v>
      </c>
      <c r="F368" s="17" t="s">
        <v>37</v>
      </c>
      <c r="G368" s="19">
        <v>106.92</v>
      </c>
      <c r="H368" s="20">
        <v>41467.0</v>
      </c>
      <c r="I368">
        <f t="shared" si="1"/>
        <v>2138.4</v>
      </c>
      <c r="K368" s="30"/>
      <c r="L368" s="29"/>
    </row>
    <row r="369">
      <c r="A369" s="17" t="s">
        <v>269</v>
      </c>
      <c r="B369" s="17" t="s">
        <v>271</v>
      </c>
      <c r="C369" s="17" t="s">
        <v>76</v>
      </c>
      <c r="D369" s="17" t="s">
        <v>102</v>
      </c>
      <c r="E369" s="18">
        <v>24.0</v>
      </c>
      <c r="F369" s="17" t="s">
        <v>48</v>
      </c>
      <c r="G369" s="19">
        <v>25.69</v>
      </c>
      <c r="H369" s="18">
        <v>2.0120223E7</v>
      </c>
      <c r="I369">
        <f t="shared" si="1"/>
        <v>616.56</v>
      </c>
      <c r="K369" s="30"/>
      <c r="L369" s="29"/>
    </row>
    <row r="370">
      <c r="A370" s="17" t="s">
        <v>269</v>
      </c>
      <c r="B370" s="17" t="s">
        <v>272</v>
      </c>
      <c r="C370" s="17" t="s">
        <v>76</v>
      </c>
      <c r="D370" s="17" t="s">
        <v>102</v>
      </c>
      <c r="E370" s="18">
        <v>5.0</v>
      </c>
      <c r="F370" s="17" t="s">
        <v>48</v>
      </c>
      <c r="G370" s="19">
        <v>25.69</v>
      </c>
      <c r="H370" s="18">
        <v>2.0120803E7</v>
      </c>
      <c r="I370">
        <f t="shared" si="1"/>
        <v>128.45</v>
      </c>
      <c r="K370" s="30"/>
      <c r="L370" s="29"/>
    </row>
    <row r="371">
      <c r="A371" s="17" t="s">
        <v>269</v>
      </c>
      <c r="B371" s="17" t="s">
        <v>270</v>
      </c>
      <c r="C371" s="17" t="s">
        <v>76</v>
      </c>
      <c r="D371" s="17" t="s">
        <v>102</v>
      </c>
      <c r="E371" s="18">
        <v>1.0</v>
      </c>
      <c r="F371" s="17" t="s">
        <v>48</v>
      </c>
      <c r="G371" s="19">
        <v>25.69</v>
      </c>
      <c r="H371" s="18">
        <v>2.0120321E7</v>
      </c>
      <c r="I371">
        <f t="shared" si="1"/>
        <v>25.69</v>
      </c>
      <c r="K371" s="30"/>
      <c r="L371" s="29"/>
    </row>
    <row r="372">
      <c r="A372" s="17" t="s">
        <v>269</v>
      </c>
      <c r="B372" s="17" t="s">
        <v>270</v>
      </c>
      <c r="C372" s="17" t="s">
        <v>76</v>
      </c>
      <c r="D372" s="17" t="s">
        <v>102</v>
      </c>
      <c r="E372" s="18">
        <v>40.0</v>
      </c>
      <c r="F372" s="17" t="s">
        <v>48</v>
      </c>
      <c r="G372" s="19">
        <v>25.69</v>
      </c>
      <c r="H372" s="18">
        <v>2.0120321E7</v>
      </c>
      <c r="I372">
        <f t="shared" si="1"/>
        <v>1027.6</v>
      </c>
      <c r="K372" s="30"/>
      <c r="L372" s="29"/>
    </row>
    <row r="373">
      <c r="A373" s="17" t="s">
        <v>269</v>
      </c>
      <c r="B373" s="17" t="s">
        <v>270</v>
      </c>
      <c r="C373" s="17" t="s">
        <v>76</v>
      </c>
      <c r="D373" s="17" t="s">
        <v>102</v>
      </c>
      <c r="E373" s="18">
        <v>20.0</v>
      </c>
      <c r="F373" s="17" t="s">
        <v>48</v>
      </c>
      <c r="G373" s="19">
        <v>25.69</v>
      </c>
      <c r="H373" s="18">
        <v>2.0120321E7</v>
      </c>
      <c r="I373">
        <f t="shared" si="1"/>
        <v>513.8</v>
      </c>
      <c r="K373" s="30"/>
      <c r="L373" s="29"/>
    </row>
    <row r="374">
      <c r="A374" s="17" t="s">
        <v>269</v>
      </c>
      <c r="B374" s="17" t="s">
        <v>283</v>
      </c>
      <c r="C374" s="17" t="s">
        <v>88</v>
      </c>
      <c r="D374" s="17" t="s">
        <v>102</v>
      </c>
      <c r="E374" s="18">
        <v>40.0</v>
      </c>
      <c r="F374" s="17" t="s">
        <v>48</v>
      </c>
      <c r="G374" s="19">
        <v>40.17</v>
      </c>
      <c r="H374" s="18">
        <v>2.0120606E7</v>
      </c>
      <c r="I374">
        <f t="shared" si="1"/>
        <v>1606.8</v>
      </c>
      <c r="K374" s="30"/>
      <c r="L374" s="29"/>
    </row>
    <row r="375">
      <c r="A375" s="17" t="s">
        <v>269</v>
      </c>
      <c r="B375" s="17" t="s">
        <v>284</v>
      </c>
      <c r="C375" s="17" t="s">
        <v>76</v>
      </c>
      <c r="D375" s="17" t="s">
        <v>102</v>
      </c>
      <c r="E375" s="18">
        <v>20.0</v>
      </c>
      <c r="F375" s="17" t="s">
        <v>48</v>
      </c>
      <c r="G375" s="19">
        <v>25.69</v>
      </c>
      <c r="H375" s="18">
        <v>2.0120726E7</v>
      </c>
      <c r="I375">
        <f t="shared" si="1"/>
        <v>513.8</v>
      </c>
      <c r="K375" s="30"/>
      <c r="L375" s="29"/>
    </row>
    <row r="376">
      <c r="A376" s="17" t="s">
        <v>269</v>
      </c>
      <c r="B376" s="17" t="s">
        <v>287</v>
      </c>
      <c r="C376" s="17" t="s">
        <v>88</v>
      </c>
      <c r="D376" s="17" t="s">
        <v>102</v>
      </c>
      <c r="E376" s="18">
        <v>51.0</v>
      </c>
      <c r="F376" s="17" t="s">
        <v>48</v>
      </c>
      <c r="G376" s="19">
        <v>40.17</v>
      </c>
      <c r="H376" s="18">
        <v>2.0120614E7</v>
      </c>
      <c r="I376">
        <f t="shared" si="1"/>
        <v>2048.67</v>
      </c>
      <c r="K376" s="30"/>
      <c r="L376" s="29"/>
    </row>
    <row r="377">
      <c r="A377" s="17" t="s">
        <v>269</v>
      </c>
      <c r="B377" s="17" t="s">
        <v>288</v>
      </c>
      <c r="C377" s="17" t="s">
        <v>76</v>
      </c>
      <c r="D377" s="17" t="s">
        <v>102</v>
      </c>
      <c r="E377" s="18">
        <v>20.0</v>
      </c>
      <c r="F377" s="17" t="s">
        <v>48</v>
      </c>
      <c r="G377" s="19">
        <v>25.69</v>
      </c>
      <c r="H377" s="18">
        <v>2.0120628E7</v>
      </c>
      <c r="I377">
        <f t="shared" si="1"/>
        <v>513.8</v>
      </c>
      <c r="K377" s="30"/>
      <c r="L377" s="29"/>
    </row>
    <row r="378">
      <c r="A378" s="17" t="s">
        <v>269</v>
      </c>
      <c r="B378" s="17" t="s">
        <v>289</v>
      </c>
      <c r="C378" s="17" t="s">
        <v>88</v>
      </c>
      <c r="D378" s="17" t="s">
        <v>102</v>
      </c>
      <c r="E378" s="18">
        <v>7.0</v>
      </c>
      <c r="F378" s="17" t="s">
        <v>48</v>
      </c>
      <c r="G378" s="19">
        <v>40.17</v>
      </c>
      <c r="H378" s="18">
        <v>2.0120608E7</v>
      </c>
      <c r="I378">
        <f t="shared" si="1"/>
        <v>281.19</v>
      </c>
      <c r="K378" s="30"/>
      <c r="L378" s="29"/>
    </row>
    <row r="379">
      <c r="A379" s="17" t="s">
        <v>269</v>
      </c>
      <c r="B379" s="17" t="s">
        <v>279</v>
      </c>
      <c r="C379" s="17" t="s">
        <v>76</v>
      </c>
      <c r="D379" s="17" t="s">
        <v>102</v>
      </c>
      <c r="E379" s="18">
        <v>25.0</v>
      </c>
      <c r="F379" s="17" t="s">
        <v>48</v>
      </c>
      <c r="G379" s="19">
        <v>25.69</v>
      </c>
      <c r="H379" s="18">
        <v>2.0120508E7</v>
      </c>
      <c r="I379">
        <f t="shared" si="1"/>
        <v>642.25</v>
      </c>
      <c r="K379" s="30"/>
      <c r="L379" s="29"/>
    </row>
    <row r="380">
      <c r="A380" s="17" t="s">
        <v>269</v>
      </c>
      <c r="B380" s="17" t="s">
        <v>279</v>
      </c>
      <c r="C380" s="17" t="s">
        <v>76</v>
      </c>
      <c r="D380" s="17" t="s">
        <v>102</v>
      </c>
      <c r="E380" s="18">
        <v>30.0</v>
      </c>
      <c r="F380" s="17" t="s">
        <v>48</v>
      </c>
      <c r="G380" s="19">
        <v>25.69</v>
      </c>
      <c r="H380" s="18">
        <v>2.0120508E7</v>
      </c>
      <c r="I380">
        <f t="shared" si="1"/>
        <v>770.7</v>
      </c>
      <c r="K380" s="30"/>
      <c r="L380" s="29"/>
    </row>
    <row r="381">
      <c r="A381" s="17" t="s">
        <v>269</v>
      </c>
      <c r="B381" s="17" t="s">
        <v>279</v>
      </c>
      <c r="C381" s="17" t="s">
        <v>76</v>
      </c>
      <c r="D381" s="17" t="s">
        <v>102</v>
      </c>
      <c r="E381" s="18">
        <v>13.0</v>
      </c>
      <c r="F381" s="17" t="s">
        <v>48</v>
      </c>
      <c r="G381" s="19">
        <v>25.69</v>
      </c>
      <c r="H381" s="18">
        <v>2.0120508E7</v>
      </c>
      <c r="I381">
        <f t="shared" si="1"/>
        <v>333.97</v>
      </c>
      <c r="K381" s="30"/>
      <c r="L381" s="29"/>
    </row>
    <row r="382">
      <c r="A382" s="17" t="s">
        <v>269</v>
      </c>
      <c r="B382" s="17" t="s">
        <v>279</v>
      </c>
      <c r="C382" s="17" t="s">
        <v>76</v>
      </c>
      <c r="D382" s="17" t="s">
        <v>102</v>
      </c>
      <c r="E382" s="18">
        <v>20.0</v>
      </c>
      <c r="F382" s="17" t="s">
        <v>48</v>
      </c>
      <c r="G382" s="19">
        <v>25.69</v>
      </c>
      <c r="H382" s="18">
        <v>2.0120508E7</v>
      </c>
      <c r="I382">
        <f t="shared" si="1"/>
        <v>513.8</v>
      </c>
      <c r="K382" s="30"/>
      <c r="L382" s="29"/>
    </row>
    <row r="383">
      <c r="A383" s="17" t="s">
        <v>290</v>
      </c>
      <c r="B383" s="17" t="s">
        <v>291</v>
      </c>
      <c r="C383" s="17" t="s">
        <v>46</v>
      </c>
      <c r="D383" s="17" t="s">
        <v>52</v>
      </c>
      <c r="E383" s="18">
        <v>15.0</v>
      </c>
      <c r="F383" s="17" t="s">
        <v>37</v>
      </c>
      <c r="G383" s="19">
        <v>50.81</v>
      </c>
      <c r="H383" s="20">
        <v>41673.0</v>
      </c>
      <c r="I383">
        <f t="shared" si="1"/>
        <v>762.15</v>
      </c>
      <c r="K383" s="30"/>
      <c r="L383" s="29"/>
    </row>
    <row r="384">
      <c r="A384" s="17" t="s">
        <v>290</v>
      </c>
      <c r="B384" s="17" t="s">
        <v>291</v>
      </c>
      <c r="C384" s="17" t="s">
        <v>46</v>
      </c>
      <c r="D384" s="17" t="s">
        <v>52</v>
      </c>
      <c r="E384" s="18">
        <v>30.0</v>
      </c>
      <c r="F384" s="17" t="s">
        <v>37</v>
      </c>
      <c r="G384" s="19">
        <v>50.81</v>
      </c>
      <c r="H384" s="20">
        <v>41752.0</v>
      </c>
      <c r="I384">
        <f t="shared" si="1"/>
        <v>1524.3</v>
      </c>
      <c r="K384" s="30"/>
      <c r="L384" s="29"/>
    </row>
    <row r="385">
      <c r="A385" s="17" t="s">
        <v>290</v>
      </c>
      <c r="B385" s="17" t="s">
        <v>291</v>
      </c>
      <c r="C385" s="17" t="s">
        <v>76</v>
      </c>
      <c r="D385" s="17" t="s">
        <v>77</v>
      </c>
      <c r="E385" s="18">
        <v>3.0</v>
      </c>
      <c r="F385" s="17" t="s">
        <v>37</v>
      </c>
      <c r="G385" s="19">
        <v>26.6</v>
      </c>
      <c r="H385" s="20">
        <v>41604.0</v>
      </c>
      <c r="I385">
        <f t="shared" si="1"/>
        <v>79.8</v>
      </c>
      <c r="K385" s="30"/>
      <c r="L385" s="29"/>
    </row>
    <row r="386">
      <c r="A386" s="17" t="s">
        <v>290</v>
      </c>
      <c r="B386" s="17" t="s">
        <v>291</v>
      </c>
      <c r="C386" s="17" t="s">
        <v>83</v>
      </c>
      <c r="D386" s="17" t="s">
        <v>77</v>
      </c>
      <c r="E386" s="18">
        <v>33.0</v>
      </c>
      <c r="F386" s="17" t="s">
        <v>37</v>
      </c>
      <c r="G386" s="19">
        <v>26.65</v>
      </c>
      <c r="H386" s="20">
        <v>41653.0</v>
      </c>
      <c r="I386">
        <f t="shared" si="1"/>
        <v>879.45</v>
      </c>
      <c r="K386" s="30"/>
      <c r="L386" s="29"/>
    </row>
    <row r="387">
      <c r="A387" s="17" t="s">
        <v>290</v>
      </c>
      <c r="B387" s="17" t="s">
        <v>291</v>
      </c>
      <c r="C387" s="17" t="s">
        <v>76</v>
      </c>
      <c r="D387" s="17" t="s">
        <v>102</v>
      </c>
      <c r="E387" s="18">
        <v>30.0</v>
      </c>
      <c r="F387" s="17" t="s">
        <v>48</v>
      </c>
      <c r="G387" s="19">
        <v>25.69</v>
      </c>
      <c r="H387" s="18">
        <v>2.0120201E7</v>
      </c>
      <c r="I387">
        <f t="shared" si="1"/>
        <v>770.7</v>
      </c>
      <c r="K387" s="30"/>
      <c r="L387" s="29"/>
    </row>
    <row r="388">
      <c r="A388" s="17" t="s">
        <v>290</v>
      </c>
      <c r="B388" s="17" t="s">
        <v>291</v>
      </c>
      <c r="C388" s="17" t="s">
        <v>76</v>
      </c>
      <c r="D388" s="17" t="s">
        <v>102</v>
      </c>
      <c r="E388" s="18">
        <v>33.0</v>
      </c>
      <c r="F388" s="17" t="s">
        <v>48</v>
      </c>
      <c r="G388" s="19">
        <v>25.69</v>
      </c>
      <c r="H388" s="18">
        <v>2.0120423E7</v>
      </c>
      <c r="I388">
        <f t="shared" si="1"/>
        <v>847.77</v>
      </c>
      <c r="K388" s="30"/>
      <c r="L388" s="29"/>
    </row>
    <row r="389">
      <c r="A389" s="17" t="s">
        <v>292</v>
      </c>
      <c r="B389" s="17" t="s">
        <v>293</v>
      </c>
      <c r="C389" s="17" t="s">
        <v>46</v>
      </c>
      <c r="D389" s="17" t="s">
        <v>47</v>
      </c>
      <c r="E389" s="18">
        <v>84.0</v>
      </c>
      <c r="F389" s="17" t="s">
        <v>48</v>
      </c>
      <c r="G389" s="19">
        <v>48.95</v>
      </c>
      <c r="H389" s="18">
        <v>2.0120216E7</v>
      </c>
      <c r="I389">
        <f t="shared" si="1"/>
        <v>4111.8</v>
      </c>
      <c r="K389" s="30"/>
      <c r="L389" s="29"/>
    </row>
    <row r="390">
      <c r="A390" s="17" t="s">
        <v>292</v>
      </c>
      <c r="B390" s="17" t="s">
        <v>294</v>
      </c>
      <c r="C390" s="17" t="s">
        <v>46</v>
      </c>
      <c r="D390" s="17" t="s">
        <v>52</v>
      </c>
      <c r="E390" s="18">
        <v>1.0</v>
      </c>
      <c r="F390" s="17" t="s">
        <v>37</v>
      </c>
      <c r="G390" s="19">
        <v>50.81</v>
      </c>
      <c r="H390" s="20">
        <v>41583.0</v>
      </c>
      <c r="I390">
        <f t="shared" si="1"/>
        <v>50.81</v>
      </c>
      <c r="K390" s="30"/>
      <c r="L390" s="29"/>
    </row>
    <row r="391">
      <c r="A391" s="17" t="s">
        <v>292</v>
      </c>
      <c r="B391" s="17" t="s">
        <v>295</v>
      </c>
      <c r="C391" s="17" t="s">
        <v>76</v>
      </c>
      <c r="D391" s="17" t="s">
        <v>77</v>
      </c>
      <c r="E391" s="18">
        <v>17.0</v>
      </c>
      <c r="F391" s="17" t="s">
        <v>37</v>
      </c>
      <c r="G391" s="19">
        <v>25.69</v>
      </c>
      <c r="H391" s="20">
        <v>41211.0</v>
      </c>
      <c r="I391">
        <f t="shared" si="1"/>
        <v>436.73</v>
      </c>
      <c r="L391" s="8"/>
    </row>
    <row r="392">
      <c r="A392" s="17" t="s">
        <v>292</v>
      </c>
      <c r="B392" s="17" t="s">
        <v>293</v>
      </c>
      <c r="C392" s="17" t="s">
        <v>76</v>
      </c>
      <c r="D392" s="17" t="s">
        <v>77</v>
      </c>
      <c r="E392" s="18">
        <v>50.0</v>
      </c>
      <c r="F392" s="17" t="s">
        <v>37</v>
      </c>
      <c r="G392" s="19">
        <v>25.69</v>
      </c>
      <c r="H392" s="20">
        <v>41132.0</v>
      </c>
      <c r="I392">
        <f t="shared" si="1"/>
        <v>1284.5</v>
      </c>
      <c r="L392" s="8"/>
    </row>
    <row r="393">
      <c r="A393" s="17" t="s">
        <v>292</v>
      </c>
      <c r="B393" s="17" t="s">
        <v>296</v>
      </c>
      <c r="C393" s="17" t="s">
        <v>76</v>
      </c>
      <c r="D393" s="17" t="s">
        <v>77</v>
      </c>
      <c r="E393" s="18">
        <v>25.0</v>
      </c>
      <c r="F393" s="17" t="s">
        <v>37</v>
      </c>
      <c r="G393" s="19">
        <v>25.69</v>
      </c>
      <c r="H393" s="20">
        <v>41137.0</v>
      </c>
      <c r="I393">
        <f t="shared" si="1"/>
        <v>642.25</v>
      </c>
      <c r="L393" s="8"/>
    </row>
    <row r="394">
      <c r="A394" s="17" t="s">
        <v>292</v>
      </c>
      <c r="B394" s="17" t="s">
        <v>296</v>
      </c>
      <c r="C394" s="17" t="s">
        <v>76</v>
      </c>
      <c r="D394" s="17" t="s">
        <v>77</v>
      </c>
      <c r="E394" s="18">
        <v>11.0</v>
      </c>
      <c r="F394" s="17" t="s">
        <v>37</v>
      </c>
      <c r="G394" s="19">
        <v>25.69</v>
      </c>
      <c r="H394" s="20">
        <v>41355.0</v>
      </c>
      <c r="I394">
        <f t="shared" si="1"/>
        <v>282.59</v>
      </c>
      <c r="L394" s="8"/>
    </row>
    <row r="395">
      <c r="A395" s="17" t="s">
        <v>292</v>
      </c>
      <c r="B395" s="17" t="s">
        <v>297</v>
      </c>
      <c r="C395" s="17" t="s">
        <v>76</v>
      </c>
      <c r="D395" s="17" t="s">
        <v>102</v>
      </c>
      <c r="E395" s="18">
        <v>5.0</v>
      </c>
      <c r="F395" s="17" t="s">
        <v>48</v>
      </c>
      <c r="G395" s="19">
        <v>25.69</v>
      </c>
      <c r="H395" s="18">
        <v>2.0120626E7</v>
      </c>
      <c r="I395">
        <f t="shared" si="1"/>
        <v>128.45</v>
      </c>
      <c r="L395" s="8"/>
    </row>
    <row r="396">
      <c r="A396" s="17" t="s">
        <v>292</v>
      </c>
      <c r="B396" s="17" t="s">
        <v>293</v>
      </c>
      <c r="C396" s="17" t="s">
        <v>76</v>
      </c>
      <c r="D396" s="17" t="s">
        <v>102</v>
      </c>
      <c r="E396" s="18">
        <v>9.0</v>
      </c>
      <c r="F396" s="17" t="s">
        <v>48</v>
      </c>
      <c r="G396" s="19">
        <v>25.69</v>
      </c>
      <c r="H396" s="18">
        <v>2.0120113E7</v>
      </c>
      <c r="I396">
        <f t="shared" si="1"/>
        <v>231.21</v>
      </c>
      <c r="L396" s="8"/>
    </row>
    <row r="397">
      <c r="A397" s="17" t="s">
        <v>292</v>
      </c>
      <c r="B397" s="17" t="s">
        <v>293</v>
      </c>
      <c r="C397" s="17" t="s">
        <v>76</v>
      </c>
      <c r="D397" s="17" t="s">
        <v>102</v>
      </c>
      <c r="E397" s="18">
        <v>20.0</v>
      </c>
      <c r="F397" s="17" t="s">
        <v>48</v>
      </c>
      <c r="G397" s="19">
        <v>25.69</v>
      </c>
      <c r="H397" s="18">
        <v>2.0120113E7</v>
      </c>
      <c r="I397">
        <f t="shared" si="1"/>
        <v>513.8</v>
      </c>
      <c r="L397" s="8"/>
    </row>
    <row r="398">
      <c r="A398" s="17" t="s">
        <v>292</v>
      </c>
      <c r="B398" s="17" t="s">
        <v>293</v>
      </c>
      <c r="C398" s="17" t="s">
        <v>83</v>
      </c>
      <c r="D398" s="17" t="s">
        <v>102</v>
      </c>
      <c r="E398" s="18">
        <v>25.0</v>
      </c>
      <c r="F398" s="17" t="s">
        <v>48</v>
      </c>
      <c r="G398" s="19">
        <v>25.62</v>
      </c>
      <c r="H398" s="18">
        <v>2.0120112E7</v>
      </c>
      <c r="I398">
        <f t="shared" si="1"/>
        <v>640.5</v>
      </c>
      <c r="L398" s="8"/>
    </row>
    <row r="399">
      <c r="A399" s="17" t="s">
        <v>292</v>
      </c>
      <c r="B399" s="17" t="s">
        <v>294</v>
      </c>
      <c r="C399" s="17" t="s">
        <v>76</v>
      </c>
      <c r="D399" s="17" t="s">
        <v>102</v>
      </c>
      <c r="E399" s="18">
        <v>60.0</v>
      </c>
      <c r="F399" s="17" t="s">
        <v>48</v>
      </c>
      <c r="G399" s="19">
        <v>25.69</v>
      </c>
      <c r="H399" s="18">
        <v>2.0120705E7</v>
      </c>
      <c r="I399">
        <f t="shared" si="1"/>
        <v>1541.4</v>
      </c>
      <c r="L399" s="8"/>
    </row>
    <row r="400">
      <c r="A400" s="17" t="s">
        <v>292</v>
      </c>
      <c r="B400" s="17" t="s">
        <v>294</v>
      </c>
      <c r="C400" s="17" t="s">
        <v>76</v>
      </c>
      <c r="D400" s="17" t="s">
        <v>102</v>
      </c>
      <c r="E400" s="18">
        <v>100.0</v>
      </c>
      <c r="F400" s="17" t="s">
        <v>48</v>
      </c>
      <c r="G400" s="19">
        <v>25.69</v>
      </c>
      <c r="H400" s="18">
        <v>2.0120712E7</v>
      </c>
      <c r="I400">
        <f t="shared" si="1"/>
        <v>2569</v>
      </c>
      <c r="L400" s="8"/>
    </row>
    <row r="401">
      <c r="A401" s="17" t="s">
        <v>292</v>
      </c>
      <c r="B401" s="17" t="s">
        <v>293</v>
      </c>
      <c r="C401" s="17" t="s">
        <v>117</v>
      </c>
      <c r="D401" s="17" t="s">
        <v>118</v>
      </c>
      <c r="E401" s="18">
        <v>50.0</v>
      </c>
      <c r="F401" s="17" t="s">
        <v>48</v>
      </c>
      <c r="G401" s="19">
        <v>1.0</v>
      </c>
      <c r="H401" s="18">
        <v>2.0120313E7</v>
      </c>
      <c r="I401">
        <f t="shared" si="1"/>
        <v>50</v>
      </c>
      <c r="L401" s="8"/>
    </row>
    <row r="402">
      <c r="A402" s="17" t="s">
        <v>292</v>
      </c>
      <c r="B402" s="17" t="s">
        <v>293</v>
      </c>
      <c r="C402" s="17" t="s">
        <v>117</v>
      </c>
      <c r="D402" s="17" t="s">
        <v>118</v>
      </c>
      <c r="E402" s="18">
        <v>76.0</v>
      </c>
      <c r="F402" s="17" t="s">
        <v>48</v>
      </c>
      <c r="G402" s="19">
        <v>1.0</v>
      </c>
      <c r="H402" s="18">
        <v>2.0120322E7</v>
      </c>
      <c r="I402">
        <f t="shared" si="1"/>
        <v>76</v>
      </c>
      <c r="L402" s="8"/>
    </row>
    <row r="403">
      <c r="A403" s="17" t="s">
        <v>298</v>
      </c>
      <c r="B403" s="17" t="s">
        <v>299</v>
      </c>
      <c r="C403" s="17" t="s">
        <v>76</v>
      </c>
      <c r="D403" s="17" t="s">
        <v>77</v>
      </c>
      <c r="E403" s="18">
        <v>25.0</v>
      </c>
      <c r="F403" s="17" t="s">
        <v>37</v>
      </c>
      <c r="G403" s="19">
        <v>25.69</v>
      </c>
      <c r="H403" s="20">
        <v>41541.0</v>
      </c>
      <c r="I403">
        <f t="shared" si="1"/>
        <v>642.25</v>
      </c>
      <c r="L403" s="8"/>
    </row>
    <row r="404">
      <c r="A404" s="17" t="s">
        <v>298</v>
      </c>
      <c r="B404" s="17" t="s">
        <v>299</v>
      </c>
      <c r="C404" s="17" t="s">
        <v>88</v>
      </c>
      <c r="D404" s="17" t="s">
        <v>77</v>
      </c>
      <c r="E404" s="18">
        <v>1.0</v>
      </c>
      <c r="F404" s="17" t="s">
        <v>37</v>
      </c>
      <c r="G404" s="19">
        <v>40.17</v>
      </c>
      <c r="H404" s="20">
        <v>41500.0</v>
      </c>
      <c r="I404">
        <f t="shared" si="1"/>
        <v>40.17</v>
      </c>
      <c r="L404" s="8"/>
    </row>
    <row r="405">
      <c r="A405" s="17" t="s">
        <v>300</v>
      </c>
      <c r="B405" s="17" t="s">
        <v>176</v>
      </c>
      <c r="C405" s="17" t="s">
        <v>76</v>
      </c>
      <c r="D405" s="17" t="s">
        <v>102</v>
      </c>
      <c r="E405" s="18">
        <v>30.0</v>
      </c>
      <c r="F405" s="17" t="s">
        <v>48</v>
      </c>
      <c r="G405" s="19">
        <v>25.69</v>
      </c>
      <c r="H405" s="18">
        <v>2.0120514E7</v>
      </c>
      <c r="I405">
        <f t="shared" si="1"/>
        <v>770.7</v>
      </c>
      <c r="L405" s="8"/>
    </row>
    <row r="406">
      <c r="A406" s="31" t="s">
        <v>0</v>
      </c>
      <c r="B406" s="31" t="s">
        <v>2</v>
      </c>
      <c r="C406" s="31" t="s">
        <v>3</v>
      </c>
      <c r="D406" s="31" t="s">
        <v>5</v>
      </c>
      <c r="E406" s="31" t="s">
        <v>6</v>
      </c>
      <c r="F406" s="31" t="s">
        <v>7</v>
      </c>
      <c r="G406" s="31" t="s">
        <v>8</v>
      </c>
      <c r="H406" s="31" t="s">
        <v>9</v>
      </c>
      <c r="I406" s="31" t="s">
        <v>10</v>
      </c>
    </row>
    <row r="407">
      <c r="A407" s="3" t="s">
        <v>301</v>
      </c>
      <c r="E407" s="32">
        <f>SUM(E3:E405)</f>
        <v>10009</v>
      </c>
      <c r="G407" s="33">
        <f>SUM(G3:G405)</f>
        <v>15217.45</v>
      </c>
      <c r="I407" s="34">
        <f>SUM(I3:I405)</f>
        <v>378338.9</v>
      </c>
    </row>
    <row r="408">
      <c r="A408" s="35"/>
      <c r="E408" s="32"/>
      <c r="G408" s="5"/>
      <c r="I408" s="34"/>
    </row>
    <row r="409">
      <c r="A409" s="35"/>
      <c r="E409" s="32"/>
      <c r="G409" s="5"/>
      <c r="I409" s="34"/>
    </row>
    <row r="410">
      <c r="A410" s="36"/>
      <c r="E410" s="32"/>
      <c r="G410" s="5"/>
      <c r="I410" s="37"/>
    </row>
    <row r="411">
      <c r="A411" s="8"/>
      <c r="B411" s="8"/>
      <c r="C411" s="35"/>
      <c r="D411" s="35"/>
      <c r="E411" s="8"/>
      <c r="F411" s="35"/>
      <c r="G411" s="8"/>
      <c r="H411" s="8"/>
      <c r="I411" s="35"/>
      <c r="K411" s="5"/>
    </row>
    <row r="412">
      <c r="A412" s="38"/>
      <c r="B412" s="8"/>
      <c r="C412" s="8"/>
      <c r="D412" s="8"/>
      <c r="E412" s="11"/>
      <c r="F412" s="8"/>
      <c r="G412" s="13"/>
      <c r="H412" s="8"/>
      <c r="I412" s="39"/>
      <c r="K412" s="19"/>
      <c r="L412" s="18"/>
    </row>
    <row r="413">
      <c r="A413" s="17"/>
      <c r="B413" s="17"/>
      <c r="C413" s="17"/>
      <c r="D413" s="17"/>
      <c r="E413" s="18"/>
      <c r="F413" s="17"/>
      <c r="G413" s="19"/>
      <c r="H413" s="20"/>
      <c r="K413" s="19"/>
      <c r="L413" s="18"/>
    </row>
    <row r="414">
      <c r="A414" s="17"/>
      <c r="B414" s="17"/>
      <c r="C414" s="17"/>
      <c r="D414" s="17"/>
      <c r="E414" s="18"/>
      <c r="F414" s="17"/>
      <c r="G414" s="19"/>
      <c r="H414" s="20"/>
      <c r="K414" s="19"/>
      <c r="L414" s="18"/>
    </row>
    <row r="415">
      <c r="A415" s="17"/>
      <c r="B415" s="17"/>
      <c r="C415" s="17"/>
      <c r="D415" s="17"/>
      <c r="E415" s="18"/>
      <c r="F415" s="17"/>
      <c r="G415" s="19"/>
      <c r="H415" s="18"/>
      <c r="K415" s="19"/>
      <c r="L415" s="18"/>
    </row>
    <row r="416">
      <c r="A416" s="17"/>
      <c r="B416" s="17"/>
      <c r="C416" s="17"/>
      <c r="D416" s="17"/>
      <c r="E416" s="18"/>
      <c r="F416" s="17"/>
      <c r="G416" s="19"/>
      <c r="H416" s="20"/>
      <c r="K416" s="19"/>
      <c r="L416" s="18"/>
    </row>
    <row r="417">
      <c r="A417" s="17"/>
      <c r="B417" s="17"/>
      <c r="C417" s="17"/>
      <c r="D417" s="17"/>
      <c r="E417" s="18"/>
      <c r="F417" s="17"/>
      <c r="G417" s="19"/>
      <c r="H417" s="18"/>
      <c r="K417" s="19"/>
      <c r="L417" s="18"/>
    </row>
    <row r="418">
      <c r="A418" s="17"/>
      <c r="B418" s="17"/>
      <c r="C418" s="17"/>
      <c r="D418" s="17"/>
      <c r="E418" s="18"/>
      <c r="F418" s="17"/>
      <c r="G418" s="19"/>
      <c r="H418" s="18"/>
      <c r="K418" s="19"/>
      <c r="L418" s="18"/>
    </row>
    <row r="419">
      <c r="A419" s="17"/>
      <c r="B419" s="17"/>
      <c r="C419" s="17"/>
      <c r="D419" s="17"/>
      <c r="E419" s="18"/>
      <c r="F419" s="17"/>
      <c r="G419" s="19"/>
      <c r="H419" s="18"/>
      <c r="K419" s="19"/>
      <c r="L419" s="18"/>
    </row>
    <row r="420">
      <c r="A420" s="17"/>
      <c r="B420" s="17"/>
      <c r="C420" s="17"/>
      <c r="D420" s="17"/>
      <c r="E420" s="18"/>
      <c r="F420" s="17"/>
      <c r="G420" s="19"/>
      <c r="H420" s="20"/>
      <c r="K420" s="19"/>
      <c r="L420" s="18"/>
    </row>
    <row r="421">
      <c r="A421" s="17"/>
      <c r="B421" s="17"/>
      <c r="C421" s="17"/>
      <c r="D421" s="17"/>
      <c r="E421" s="18"/>
      <c r="F421" s="17"/>
      <c r="G421" s="19"/>
      <c r="H421" s="20"/>
      <c r="K421" s="19"/>
      <c r="L421" s="18"/>
    </row>
    <row r="422">
      <c r="A422" s="17"/>
      <c r="B422" s="17"/>
      <c r="C422" s="17"/>
      <c r="D422" s="17"/>
      <c r="E422" s="18"/>
      <c r="F422" s="17"/>
      <c r="G422" s="19"/>
      <c r="H422" s="20"/>
      <c r="K422" s="19"/>
      <c r="L422" s="18"/>
    </row>
    <row r="423">
      <c r="A423" s="17"/>
      <c r="B423" s="17"/>
      <c r="C423" s="17"/>
      <c r="D423" s="17"/>
      <c r="E423" s="18"/>
      <c r="F423" s="17"/>
      <c r="G423" s="19"/>
      <c r="H423" s="20"/>
      <c r="K423" s="19"/>
      <c r="L423" s="18"/>
    </row>
    <row r="424">
      <c r="A424" s="17"/>
      <c r="B424" s="17"/>
      <c r="C424" s="17"/>
      <c r="D424" s="17"/>
      <c r="E424" s="18"/>
      <c r="F424" s="17"/>
      <c r="G424" s="19"/>
      <c r="H424" s="20"/>
      <c r="K424" s="19"/>
      <c r="L424" s="18"/>
    </row>
    <row r="425">
      <c r="A425" s="17"/>
      <c r="B425" s="17"/>
      <c r="C425" s="17"/>
      <c r="D425" s="17"/>
      <c r="E425" s="18"/>
      <c r="F425" s="17"/>
      <c r="G425" s="19"/>
      <c r="H425" s="20"/>
      <c r="K425" s="19"/>
      <c r="L425" s="18"/>
    </row>
    <row r="426">
      <c r="A426" s="17"/>
      <c r="B426" s="17"/>
      <c r="C426" s="17"/>
      <c r="D426" s="17"/>
      <c r="E426" s="18"/>
      <c r="F426" s="17"/>
      <c r="G426" s="19"/>
      <c r="H426" s="20"/>
      <c r="K426" s="19"/>
      <c r="L426" s="18"/>
    </row>
    <row r="427">
      <c r="A427" s="17"/>
      <c r="B427" s="17"/>
      <c r="C427" s="17"/>
      <c r="D427" s="17"/>
      <c r="E427" s="18"/>
      <c r="F427" s="17"/>
      <c r="G427" s="19"/>
      <c r="H427" s="20"/>
      <c r="K427" s="19"/>
      <c r="L427" s="18"/>
    </row>
    <row r="428">
      <c r="A428" s="17"/>
      <c r="B428" s="17"/>
      <c r="C428" s="17"/>
      <c r="D428" s="17"/>
      <c r="E428" s="18"/>
      <c r="F428" s="17"/>
      <c r="G428" s="19"/>
      <c r="H428" s="20"/>
      <c r="K428" s="19"/>
      <c r="L428" s="18"/>
    </row>
    <row r="429">
      <c r="A429" s="17"/>
      <c r="B429" s="17"/>
      <c r="C429" s="17"/>
      <c r="D429" s="17"/>
      <c r="E429" s="18"/>
      <c r="F429" s="17"/>
      <c r="G429" s="19"/>
      <c r="H429" s="20"/>
      <c r="K429" s="19"/>
      <c r="L429" s="18"/>
    </row>
    <row r="430">
      <c r="A430" s="17"/>
      <c r="B430" s="17"/>
      <c r="C430" s="17"/>
      <c r="D430" s="17"/>
      <c r="E430" s="18"/>
      <c r="F430" s="17"/>
      <c r="G430" s="19"/>
      <c r="H430" s="20"/>
      <c r="K430" s="19"/>
      <c r="L430" s="18"/>
    </row>
    <row r="431">
      <c r="A431" s="17"/>
      <c r="B431" s="17"/>
      <c r="C431" s="17"/>
      <c r="D431" s="17"/>
      <c r="E431" s="18"/>
      <c r="F431" s="17"/>
      <c r="G431" s="19"/>
      <c r="H431" s="20"/>
      <c r="K431" s="19"/>
      <c r="L431" s="18"/>
    </row>
    <row r="432">
      <c r="A432" s="17"/>
      <c r="B432" s="17"/>
      <c r="C432" s="17"/>
      <c r="D432" s="17"/>
      <c r="E432" s="18"/>
      <c r="F432" s="17"/>
      <c r="G432" s="19"/>
      <c r="H432" s="20"/>
      <c r="K432" s="19"/>
      <c r="L432" s="18"/>
    </row>
    <row r="433">
      <c r="A433" s="17"/>
      <c r="B433" s="17"/>
      <c r="C433" s="17"/>
      <c r="D433" s="17"/>
      <c r="E433" s="18"/>
      <c r="F433" s="17"/>
      <c r="G433" s="19"/>
      <c r="H433" s="20"/>
      <c r="K433" s="19"/>
      <c r="L433" s="18"/>
    </row>
    <row r="434">
      <c r="A434" s="17"/>
      <c r="B434" s="17"/>
      <c r="C434" s="17"/>
      <c r="D434" s="17"/>
      <c r="E434" s="18"/>
      <c r="F434" s="17"/>
      <c r="G434" s="19"/>
      <c r="H434" s="20"/>
      <c r="K434" s="19"/>
      <c r="L434" s="18"/>
    </row>
    <row r="435">
      <c r="A435" s="17"/>
      <c r="B435" s="17"/>
      <c r="C435" s="17"/>
      <c r="D435" s="17"/>
      <c r="E435" s="18"/>
      <c r="F435" s="17"/>
      <c r="G435" s="19"/>
      <c r="H435" s="20"/>
      <c r="K435" s="19"/>
      <c r="L435" s="18"/>
    </row>
    <row r="436">
      <c r="A436" s="17"/>
      <c r="B436" s="17"/>
      <c r="C436" s="17"/>
      <c r="D436" s="17"/>
      <c r="E436" s="18"/>
      <c r="F436" s="17"/>
      <c r="G436" s="19"/>
      <c r="H436" s="20"/>
      <c r="K436" s="19"/>
      <c r="L436" s="18"/>
    </row>
    <row r="437">
      <c r="A437" s="17"/>
      <c r="B437" s="17"/>
      <c r="C437" s="17"/>
      <c r="D437" s="17"/>
      <c r="E437" s="18"/>
      <c r="F437" s="17"/>
      <c r="G437" s="19"/>
      <c r="H437" s="20"/>
      <c r="K437" s="19"/>
      <c r="L437" s="18"/>
    </row>
    <row r="438">
      <c r="A438" s="17"/>
      <c r="B438" s="17"/>
      <c r="C438" s="17"/>
      <c r="D438" s="17"/>
      <c r="E438" s="18"/>
      <c r="F438" s="17"/>
      <c r="G438" s="19"/>
      <c r="H438" s="20"/>
      <c r="K438" s="19"/>
      <c r="L438" s="18"/>
    </row>
    <row r="439">
      <c r="A439" s="17"/>
      <c r="B439" s="17"/>
      <c r="C439" s="17"/>
      <c r="D439" s="17"/>
      <c r="E439" s="18"/>
      <c r="F439" s="17"/>
      <c r="G439" s="19"/>
      <c r="H439" s="20"/>
      <c r="K439" s="19"/>
      <c r="L439" s="18"/>
    </row>
    <row r="440">
      <c r="A440" s="17"/>
      <c r="B440" s="17"/>
      <c r="C440" s="17"/>
      <c r="D440" s="17"/>
      <c r="E440" s="18"/>
      <c r="F440" s="17"/>
      <c r="G440" s="19"/>
      <c r="H440" s="20"/>
      <c r="K440" s="19"/>
      <c r="L440" s="18"/>
    </row>
    <row r="441">
      <c r="A441" s="17"/>
      <c r="B441" s="17"/>
      <c r="C441" s="17"/>
      <c r="D441" s="17"/>
      <c r="E441" s="18"/>
      <c r="F441" s="17"/>
      <c r="G441" s="19"/>
      <c r="H441" s="20"/>
      <c r="K441" s="19"/>
      <c r="L441" s="18"/>
    </row>
    <row r="442">
      <c r="A442" s="17"/>
      <c r="B442" s="17"/>
      <c r="C442" s="17"/>
      <c r="D442" s="17"/>
      <c r="E442" s="18"/>
      <c r="F442" s="17"/>
      <c r="G442" s="19"/>
      <c r="H442" s="20"/>
      <c r="K442" s="19"/>
      <c r="L442" s="18"/>
    </row>
    <row r="443">
      <c r="A443" s="17"/>
      <c r="B443" s="17"/>
      <c r="C443" s="17"/>
      <c r="D443" s="17"/>
      <c r="E443" s="18"/>
      <c r="F443" s="17"/>
      <c r="G443" s="19"/>
      <c r="H443" s="20"/>
      <c r="K443" s="19"/>
      <c r="L443" s="18"/>
    </row>
    <row r="444">
      <c r="A444" s="17"/>
      <c r="B444" s="17"/>
      <c r="C444" s="17"/>
      <c r="D444" s="17"/>
      <c r="E444" s="18"/>
      <c r="F444" s="17"/>
      <c r="G444" s="19"/>
      <c r="H444" s="20"/>
      <c r="K444" s="19"/>
      <c r="L444" s="18"/>
    </row>
    <row r="445">
      <c r="A445" s="17"/>
      <c r="B445" s="17"/>
      <c r="C445" s="17"/>
      <c r="D445" s="17"/>
      <c r="E445" s="18"/>
      <c r="F445" s="17"/>
      <c r="G445" s="19"/>
      <c r="H445" s="20"/>
      <c r="K445" s="19"/>
      <c r="L445" s="18"/>
    </row>
    <row r="446">
      <c r="A446" s="17"/>
      <c r="B446" s="17"/>
      <c r="C446" s="17"/>
      <c r="D446" s="17"/>
      <c r="E446" s="18"/>
      <c r="F446" s="17"/>
      <c r="G446" s="19"/>
      <c r="H446" s="20"/>
      <c r="K446" s="19"/>
      <c r="L446" s="18"/>
    </row>
    <row r="447">
      <c r="A447" s="17"/>
      <c r="B447" s="17"/>
      <c r="C447" s="17"/>
      <c r="D447" s="17"/>
      <c r="E447" s="18"/>
      <c r="F447" s="17"/>
      <c r="G447" s="19"/>
      <c r="H447" s="20"/>
      <c r="K447" s="19"/>
      <c r="L447" s="18"/>
    </row>
    <row r="448">
      <c r="A448" s="17"/>
      <c r="B448" s="17"/>
      <c r="C448" s="17"/>
      <c r="D448" s="17"/>
      <c r="E448" s="18"/>
      <c r="F448" s="17"/>
      <c r="G448" s="19"/>
      <c r="H448" s="20"/>
      <c r="K448" s="19"/>
      <c r="L448" s="18"/>
    </row>
    <row r="449">
      <c r="A449" s="17"/>
      <c r="B449" s="17"/>
      <c r="C449" s="17"/>
      <c r="D449" s="17"/>
      <c r="E449" s="18"/>
      <c r="F449" s="17"/>
      <c r="G449" s="19"/>
      <c r="H449" s="20"/>
      <c r="K449" s="19"/>
      <c r="L449" s="18"/>
    </row>
    <row r="450">
      <c r="A450" s="17"/>
      <c r="B450" s="17"/>
      <c r="C450" s="17"/>
      <c r="D450" s="17"/>
      <c r="E450" s="18"/>
      <c r="F450" s="17"/>
      <c r="G450" s="19"/>
      <c r="H450" s="20"/>
      <c r="K450" s="19"/>
      <c r="L450" s="18"/>
    </row>
    <row r="451">
      <c r="A451" s="17"/>
      <c r="B451" s="17"/>
      <c r="C451" s="17"/>
      <c r="D451" s="17"/>
      <c r="E451" s="18"/>
      <c r="F451" s="17"/>
      <c r="G451" s="19"/>
      <c r="H451" s="20"/>
      <c r="K451" s="19"/>
      <c r="L451" s="18"/>
    </row>
    <row r="452">
      <c r="A452" s="17"/>
      <c r="B452" s="17"/>
      <c r="C452" s="17"/>
      <c r="D452" s="17"/>
      <c r="E452" s="18"/>
      <c r="F452" s="17"/>
      <c r="G452" s="19"/>
      <c r="H452" s="20"/>
      <c r="K452" s="19"/>
      <c r="L452" s="18"/>
    </row>
    <row r="453">
      <c r="A453" s="17"/>
      <c r="B453" s="17"/>
      <c r="C453" s="17"/>
      <c r="D453" s="17"/>
      <c r="E453" s="18"/>
      <c r="F453" s="17"/>
      <c r="G453" s="19"/>
      <c r="H453" s="20"/>
      <c r="K453" s="19"/>
      <c r="L453" s="18"/>
    </row>
    <row r="454">
      <c r="A454" s="17"/>
      <c r="B454" s="17"/>
      <c r="C454" s="17"/>
      <c r="D454" s="17"/>
      <c r="E454" s="18"/>
      <c r="F454" s="17"/>
      <c r="G454" s="19"/>
      <c r="H454" s="20"/>
      <c r="K454" s="19"/>
      <c r="L454" s="18"/>
    </row>
    <row r="455">
      <c r="A455" s="17"/>
      <c r="B455" s="17"/>
      <c r="C455" s="17"/>
      <c r="D455" s="17"/>
      <c r="E455" s="18"/>
      <c r="F455" s="17"/>
      <c r="G455" s="19"/>
      <c r="H455" s="20"/>
      <c r="K455" s="19"/>
      <c r="L455" s="18"/>
    </row>
    <row r="456">
      <c r="A456" s="17"/>
      <c r="B456" s="17"/>
      <c r="C456" s="17"/>
      <c r="D456" s="17"/>
      <c r="E456" s="18"/>
      <c r="F456" s="17"/>
      <c r="G456" s="19"/>
      <c r="H456" s="20"/>
      <c r="K456" s="19"/>
      <c r="L456" s="18"/>
    </row>
    <row r="457">
      <c r="A457" s="17"/>
      <c r="B457" s="17"/>
      <c r="C457" s="17"/>
      <c r="D457" s="17"/>
      <c r="E457" s="18"/>
      <c r="F457" s="17"/>
      <c r="G457" s="19"/>
      <c r="H457" s="20"/>
      <c r="K457" s="19"/>
      <c r="L457" s="18"/>
    </row>
    <row r="458">
      <c r="A458" s="17"/>
      <c r="B458" s="17"/>
      <c r="C458" s="17"/>
      <c r="D458" s="17"/>
      <c r="E458" s="18"/>
      <c r="F458" s="17"/>
      <c r="G458" s="19"/>
      <c r="H458" s="20"/>
      <c r="K458" s="19"/>
      <c r="L458" s="18"/>
    </row>
    <row r="459">
      <c r="A459" s="17"/>
      <c r="B459" s="17"/>
      <c r="C459" s="17"/>
      <c r="D459" s="17"/>
      <c r="E459" s="18"/>
      <c r="F459" s="17"/>
      <c r="G459" s="19"/>
      <c r="H459" s="20"/>
      <c r="K459" s="19"/>
      <c r="L459" s="18"/>
    </row>
    <row r="460">
      <c r="A460" s="17"/>
      <c r="B460" s="17"/>
      <c r="C460" s="17"/>
      <c r="D460" s="17"/>
      <c r="E460" s="18"/>
      <c r="F460" s="17"/>
      <c r="G460" s="19"/>
      <c r="H460" s="20"/>
      <c r="K460" s="19"/>
      <c r="L460" s="18"/>
    </row>
    <row r="461">
      <c r="A461" s="17"/>
      <c r="B461" s="17"/>
      <c r="C461" s="17"/>
      <c r="D461" s="17"/>
      <c r="E461" s="18"/>
      <c r="F461" s="17"/>
      <c r="G461" s="19"/>
      <c r="H461" s="20"/>
      <c r="K461" s="19"/>
      <c r="L461" s="18"/>
    </row>
    <row r="462">
      <c r="A462" s="17"/>
      <c r="B462" s="17"/>
      <c r="C462" s="17"/>
      <c r="D462" s="17"/>
      <c r="E462" s="18"/>
      <c r="F462" s="17"/>
      <c r="G462" s="19"/>
      <c r="H462" s="18"/>
      <c r="K462" s="19"/>
      <c r="L462" s="18"/>
    </row>
    <row r="463">
      <c r="A463" s="17"/>
      <c r="B463" s="17"/>
      <c r="C463" s="17"/>
      <c r="D463" s="17"/>
      <c r="E463" s="18"/>
      <c r="F463" s="17"/>
      <c r="G463" s="19"/>
      <c r="H463" s="18"/>
      <c r="K463" s="19"/>
      <c r="L463" s="18"/>
    </row>
    <row r="464">
      <c r="A464" s="17"/>
      <c r="B464" s="17"/>
      <c r="C464" s="17"/>
      <c r="D464" s="17"/>
      <c r="E464" s="18"/>
      <c r="F464" s="17"/>
      <c r="G464" s="19"/>
      <c r="H464" s="18"/>
      <c r="K464" s="19"/>
      <c r="L464" s="18"/>
    </row>
    <row r="465">
      <c r="A465" s="17"/>
      <c r="B465" s="17"/>
      <c r="C465" s="17"/>
      <c r="D465" s="17"/>
      <c r="E465" s="18"/>
      <c r="F465" s="17"/>
      <c r="G465" s="19"/>
      <c r="H465" s="18"/>
      <c r="K465" s="19"/>
      <c r="L465" s="18"/>
    </row>
    <row r="466">
      <c r="A466" s="17"/>
      <c r="B466" s="17"/>
      <c r="C466" s="17"/>
      <c r="D466" s="17"/>
      <c r="E466" s="18"/>
      <c r="F466" s="17"/>
      <c r="G466" s="19"/>
      <c r="H466" s="18"/>
      <c r="K466" s="19"/>
      <c r="L466" s="18"/>
    </row>
    <row r="467">
      <c r="A467" s="17"/>
      <c r="B467" s="17"/>
      <c r="C467" s="17"/>
      <c r="D467" s="17"/>
      <c r="E467" s="18"/>
      <c r="F467" s="17"/>
      <c r="G467" s="19"/>
      <c r="H467" s="18"/>
      <c r="K467" s="19"/>
      <c r="L467" s="18"/>
    </row>
    <row r="468">
      <c r="A468" s="17"/>
      <c r="B468" s="17"/>
      <c r="C468" s="17"/>
      <c r="D468" s="17"/>
      <c r="E468" s="18"/>
      <c r="F468" s="17"/>
      <c r="G468" s="19"/>
      <c r="H468" s="18"/>
      <c r="K468" s="19"/>
      <c r="L468" s="18"/>
    </row>
    <row r="469">
      <c r="A469" s="17"/>
      <c r="B469" s="17"/>
      <c r="C469" s="17"/>
      <c r="D469" s="17"/>
      <c r="E469" s="18"/>
      <c r="F469" s="17"/>
      <c r="G469" s="19"/>
      <c r="H469" s="18"/>
      <c r="K469" s="19"/>
      <c r="L469" s="18"/>
    </row>
    <row r="470">
      <c r="A470" s="17"/>
      <c r="B470" s="17"/>
      <c r="C470" s="17"/>
      <c r="D470" s="17"/>
      <c r="E470" s="18"/>
      <c r="F470" s="17"/>
      <c r="G470" s="19"/>
      <c r="H470" s="18"/>
      <c r="K470" s="19"/>
      <c r="L470" s="18"/>
    </row>
    <row r="471">
      <c r="A471" s="17"/>
      <c r="B471" s="17"/>
      <c r="C471" s="17"/>
      <c r="D471" s="17"/>
      <c r="E471" s="18"/>
      <c r="F471" s="17"/>
      <c r="G471" s="19"/>
      <c r="H471" s="18"/>
      <c r="K471" s="19"/>
      <c r="L471" s="18"/>
    </row>
    <row r="472">
      <c r="A472" s="17"/>
      <c r="B472" s="17"/>
      <c r="C472" s="17"/>
      <c r="D472" s="17"/>
      <c r="E472" s="18"/>
      <c r="F472" s="17"/>
      <c r="G472" s="19"/>
      <c r="H472" s="18"/>
      <c r="K472" s="19"/>
      <c r="L472" s="18"/>
    </row>
    <row r="473">
      <c r="A473" s="17"/>
      <c r="B473" s="17"/>
      <c r="C473" s="17"/>
      <c r="D473" s="17"/>
      <c r="E473" s="18"/>
      <c r="F473" s="17"/>
      <c r="G473" s="19"/>
      <c r="H473" s="18"/>
      <c r="K473" s="19"/>
      <c r="L473" s="18"/>
    </row>
    <row r="474">
      <c r="A474" s="17"/>
      <c r="B474" s="17"/>
      <c r="C474" s="17"/>
      <c r="D474" s="17"/>
      <c r="E474" s="18"/>
      <c r="F474" s="17"/>
      <c r="G474" s="19"/>
      <c r="H474" s="18"/>
      <c r="K474" s="19"/>
      <c r="L474" s="18"/>
    </row>
    <row r="475">
      <c r="A475" s="17"/>
      <c r="B475" s="17"/>
      <c r="C475" s="17"/>
      <c r="D475" s="17"/>
      <c r="E475" s="18"/>
      <c r="F475" s="17"/>
      <c r="G475" s="19"/>
      <c r="H475" s="18"/>
      <c r="K475" s="19"/>
      <c r="L475" s="18"/>
    </row>
    <row r="476">
      <c r="A476" s="17"/>
      <c r="B476" s="17"/>
      <c r="C476" s="17"/>
      <c r="D476" s="17"/>
      <c r="E476" s="18"/>
      <c r="F476" s="17"/>
      <c r="G476" s="19"/>
      <c r="H476" s="18"/>
      <c r="K476" s="19"/>
      <c r="L476" s="18"/>
    </row>
    <row r="477">
      <c r="A477" s="17"/>
      <c r="B477" s="17"/>
      <c r="C477" s="17"/>
      <c r="D477" s="17"/>
      <c r="E477" s="18"/>
      <c r="F477" s="17"/>
      <c r="G477" s="19"/>
      <c r="H477" s="18"/>
      <c r="K477" s="19"/>
      <c r="L477" s="18"/>
    </row>
    <row r="478">
      <c r="A478" s="17"/>
      <c r="B478" s="17"/>
      <c r="C478" s="17"/>
      <c r="D478" s="17"/>
      <c r="E478" s="18"/>
      <c r="F478" s="17"/>
      <c r="G478" s="19"/>
      <c r="H478" s="18"/>
      <c r="K478" s="19"/>
      <c r="L478" s="18"/>
    </row>
    <row r="479">
      <c r="A479" s="17"/>
      <c r="B479" s="17"/>
      <c r="C479" s="17"/>
      <c r="D479" s="17"/>
      <c r="E479" s="18"/>
      <c r="F479" s="17"/>
      <c r="G479" s="19"/>
      <c r="H479" s="18"/>
      <c r="K479" s="19"/>
      <c r="L479" s="18"/>
    </row>
    <row r="480">
      <c r="A480" s="17"/>
      <c r="B480" s="17"/>
      <c r="C480" s="17"/>
      <c r="D480" s="17"/>
      <c r="E480" s="18"/>
      <c r="F480" s="17"/>
      <c r="G480" s="19"/>
      <c r="H480" s="18"/>
      <c r="K480" s="19"/>
      <c r="L480" s="18"/>
    </row>
    <row r="481">
      <c r="A481" s="17"/>
      <c r="B481" s="17"/>
      <c r="C481" s="17"/>
      <c r="D481" s="17"/>
      <c r="E481" s="18"/>
      <c r="F481" s="17"/>
      <c r="G481" s="19"/>
      <c r="H481" s="18"/>
      <c r="K481" s="19"/>
      <c r="L481" s="18"/>
    </row>
    <row r="482">
      <c r="A482" s="17"/>
      <c r="B482" s="17"/>
      <c r="C482" s="17"/>
      <c r="D482" s="17"/>
      <c r="E482" s="18"/>
      <c r="F482" s="17"/>
      <c r="G482" s="19"/>
      <c r="H482" s="18"/>
      <c r="K482" s="19"/>
      <c r="L482" s="18"/>
    </row>
    <row r="483">
      <c r="A483" s="17"/>
      <c r="B483" s="17"/>
      <c r="C483" s="17"/>
      <c r="D483" s="17"/>
      <c r="E483" s="18"/>
      <c r="F483" s="17"/>
      <c r="G483" s="19"/>
      <c r="H483" s="18"/>
      <c r="K483" s="19"/>
      <c r="L483" s="18"/>
    </row>
    <row r="484">
      <c r="A484" s="17"/>
      <c r="B484" s="17"/>
      <c r="C484" s="17"/>
      <c r="D484" s="17"/>
      <c r="E484" s="18"/>
      <c r="F484" s="17"/>
      <c r="G484" s="19"/>
      <c r="H484" s="18"/>
      <c r="K484" s="19"/>
      <c r="L484" s="18"/>
    </row>
    <row r="485">
      <c r="A485" s="17"/>
      <c r="B485" s="17"/>
      <c r="C485" s="17"/>
      <c r="D485" s="17"/>
      <c r="E485" s="18"/>
      <c r="F485" s="17"/>
      <c r="G485" s="19"/>
      <c r="H485" s="18"/>
      <c r="K485" s="19"/>
      <c r="L485" s="18"/>
    </row>
    <row r="486">
      <c r="A486" s="17"/>
      <c r="B486" s="17"/>
      <c r="C486" s="17"/>
      <c r="D486" s="17"/>
      <c r="E486" s="18"/>
      <c r="F486" s="17"/>
      <c r="G486" s="19"/>
      <c r="H486" s="18"/>
      <c r="K486" s="19"/>
      <c r="L486" s="18"/>
    </row>
    <row r="487">
      <c r="A487" s="17"/>
      <c r="B487" s="17"/>
      <c r="C487" s="17"/>
      <c r="D487" s="17"/>
      <c r="E487" s="18"/>
      <c r="F487" s="17"/>
      <c r="G487" s="19"/>
      <c r="H487" s="18"/>
      <c r="K487" s="19"/>
      <c r="L487" s="18"/>
    </row>
    <row r="488">
      <c r="A488" s="17"/>
      <c r="B488" s="17"/>
      <c r="C488" s="17"/>
      <c r="D488" s="17"/>
      <c r="E488" s="18"/>
      <c r="F488" s="17"/>
      <c r="G488" s="19"/>
      <c r="H488" s="18"/>
      <c r="K488" s="19"/>
      <c r="L488" s="18"/>
    </row>
    <row r="489">
      <c r="A489" s="17"/>
      <c r="B489" s="17"/>
      <c r="C489" s="17"/>
      <c r="D489" s="17"/>
      <c r="E489" s="18"/>
      <c r="F489" s="17"/>
      <c r="G489" s="19"/>
      <c r="H489" s="18"/>
      <c r="K489" s="19"/>
      <c r="L489" s="18"/>
    </row>
    <row r="490">
      <c r="A490" s="17"/>
      <c r="B490" s="17"/>
      <c r="C490" s="17"/>
      <c r="D490" s="17"/>
      <c r="E490" s="18"/>
      <c r="F490" s="17"/>
      <c r="G490" s="19"/>
      <c r="H490" s="18"/>
      <c r="K490" s="19"/>
      <c r="L490" s="18"/>
    </row>
    <row r="491">
      <c r="A491" s="17"/>
      <c r="B491" s="17"/>
      <c r="C491" s="17"/>
      <c r="D491" s="17"/>
      <c r="E491" s="18"/>
      <c r="F491" s="17"/>
      <c r="G491" s="19"/>
      <c r="H491" s="18"/>
      <c r="K491" s="19"/>
      <c r="L491" s="18"/>
    </row>
    <row r="492">
      <c r="A492" s="17"/>
      <c r="B492" s="17"/>
      <c r="C492" s="17"/>
      <c r="D492" s="17"/>
      <c r="E492" s="18"/>
      <c r="F492" s="17"/>
      <c r="G492" s="19"/>
      <c r="H492" s="20"/>
      <c r="K492" s="19"/>
      <c r="L492" s="18"/>
    </row>
    <row r="493">
      <c r="A493" s="17"/>
      <c r="B493" s="17"/>
      <c r="C493" s="17"/>
      <c r="D493" s="17"/>
      <c r="E493" s="18"/>
      <c r="F493" s="17"/>
      <c r="G493" s="19"/>
      <c r="H493" s="20"/>
      <c r="K493" s="19"/>
      <c r="L493" s="18"/>
    </row>
    <row r="494">
      <c r="A494" s="17"/>
      <c r="B494" s="17"/>
      <c r="C494" s="17"/>
      <c r="D494" s="17"/>
      <c r="E494" s="18"/>
      <c r="F494" s="17"/>
      <c r="G494" s="19"/>
      <c r="H494" s="20"/>
      <c r="K494" s="19"/>
      <c r="L494" s="18"/>
    </row>
    <row r="495">
      <c r="A495" s="17"/>
      <c r="B495" s="17"/>
      <c r="C495" s="17"/>
      <c r="D495" s="17"/>
      <c r="E495" s="18"/>
      <c r="F495" s="17"/>
      <c r="G495" s="19"/>
      <c r="H495" s="20"/>
      <c r="K495" s="19"/>
      <c r="L495" s="18"/>
    </row>
    <row r="496">
      <c r="A496" s="17"/>
      <c r="B496" s="17"/>
      <c r="C496" s="17"/>
      <c r="D496" s="17"/>
      <c r="E496" s="18"/>
      <c r="F496" s="17"/>
      <c r="G496" s="19"/>
      <c r="H496" s="20"/>
      <c r="K496" s="19"/>
      <c r="L496" s="18"/>
    </row>
    <row r="497">
      <c r="A497" s="17"/>
      <c r="B497" s="17"/>
      <c r="C497" s="17"/>
      <c r="D497" s="17"/>
      <c r="E497" s="18"/>
      <c r="F497" s="17"/>
      <c r="G497" s="19"/>
      <c r="H497" s="20"/>
      <c r="K497" s="19"/>
      <c r="L497" s="18"/>
    </row>
    <row r="498">
      <c r="A498" s="17"/>
      <c r="B498" s="17"/>
      <c r="C498" s="17"/>
      <c r="D498" s="17"/>
      <c r="E498" s="18"/>
      <c r="F498" s="17"/>
      <c r="G498" s="19"/>
      <c r="H498" s="20"/>
      <c r="K498" s="19"/>
      <c r="L498" s="18"/>
    </row>
    <row r="499">
      <c r="A499" s="17"/>
      <c r="B499" s="17"/>
      <c r="C499" s="17"/>
      <c r="D499" s="17"/>
      <c r="E499" s="18"/>
      <c r="F499" s="17"/>
      <c r="G499" s="19"/>
      <c r="H499" s="20"/>
      <c r="K499" s="19"/>
      <c r="L499" s="18"/>
    </row>
    <row r="500">
      <c r="A500" s="17"/>
      <c r="B500" s="17"/>
      <c r="C500" s="17"/>
      <c r="D500" s="17"/>
      <c r="E500" s="18"/>
      <c r="F500" s="17"/>
      <c r="G500" s="19"/>
      <c r="H500" s="20"/>
      <c r="K500" s="19"/>
      <c r="L500" s="18"/>
    </row>
    <row r="501">
      <c r="A501" s="17"/>
      <c r="B501" s="17"/>
      <c r="C501" s="17"/>
      <c r="D501" s="17"/>
      <c r="E501" s="18"/>
      <c r="F501" s="17"/>
      <c r="G501" s="19"/>
      <c r="H501" s="20"/>
      <c r="K501" s="19"/>
      <c r="L501" s="18"/>
    </row>
    <row r="502">
      <c r="A502" s="17"/>
      <c r="B502" s="17"/>
      <c r="C502" s="17"/>
      <c r="D502" s="17"/>
      <c r="E502" s="18"/>
      <c r="F502" s="17"/>
      <c r="G502" s="19"/>
      <c r="H502" s="20"/>
      <c r="K502" s="19"/>
      <c r="L502" s="18"/>
    </row>
    <row r="503">
      <c r="A503" s="17"/>
      <c r="B503" s="17"/>
      <c r="C503" s="17"/>
      <c r="D503" s="17"/>
      <c r="E503" s="18"/>
      <c r="F503" s="17"/>
      <c r="G503" s="19"/>
      <c r="H503" s="18"/>
      <c r="K503" s="19"/>
      <c r="L503" s="18"/>
    </row>
    <row r="504">
      <c r="A504" s="17"/>
      <c r="B504" s="17"/>
      <c r="C504" s="17"/>
      <c r="D504" s="17"/>
      <c r="E504" s="18"/>
      <c r="F504" s="17"/>
      <c r="G504" s="19"/>
      <c r="H504" s="18"/>
      <c r="K504" s="19"/>
      <c r="L504" s="18"/>
    </row>
    <row r="505">
      <c r="A505" s="17"/>
      <c r="B505" s="17"/>
      <c r="C505" s="17"/>
      <c r="D505" s="17"/>
      <c r="E505" s="18"/>
      <c r="F505" s="17"/>
      <c r="G505" s="19"/>
      <c r="H505" s="18"/>
      <c r="K505" s="19"/>
      <c r="L505" s="18"/>
    </row>
    <row r="506">
      <c r="A506" s="17"/>
      <c r="B506" s="17"/>
      <c r="C506" s="17"/>
      <c r="D506" s="17"/>
      <c r="E506" s="18"/>
      <c r="F506" s="17"/>
      <c r="G506" s="19"/>
      <c r="H506" s="18"/>
      <c r="K506" s="19"/>
      <c r="L506" s="18"/>
    </row>
    <row r="507">
      <c r="A507" s="17"/>
      <c r="B507" s="17"/>
      <c r="C507" s="17"/>
      <c r="D507" s="17"/>
      <c r="E507" s="18"/>
      <c r="F507" s="17"/>
      <c r="G507" s="19"/>
      <c r="H507" s="18"/>
      <c r="K507" s="19"/>
      <c r="L507" s="18"/>
    </row>
    <row r="508">
      <c r="A508" s="17"/>
      <c r="B508" s="17"/>
      <c r="C508" s="17"/>
      <c r="D508" s="17"/>
      <c r="E508" s="18"/>
      <c r="F508" s="17"/>
      <c r="G508" s="19"/>
      <c r="H508" s="20"/>
      <c r="K508" s="19"/>
      <c r="L508" s="18"/>
    </row>
    <row r="509">
      <c r="A509" s="17"/>
      <c r="B509" s="17"/>
      <c r="C509" s="17"/>
      <c r="D509" s="17"/>
      <c r="E509" s="18"/>
      <c r="F509" s="17"/>
      <c r="G509" s="19"/>
      <c r="H509" s="20"/>
      <c r="K509" s="19"/>
      <c r="L509" s="18"/>
    </row>
    <row r="510">
      <c r="A510" s="17"/>
      <c r="B510" s="17"/>
      <c r="C510" s="17"/>
      <c r="D510" s="17"/>
      <c r="E510" s="18"/>
      <c r="F510" s="17"/>
      <c r="G510" s="19"/>
      <c r="H510" s="20"/>
      <c r="K510" s="19"/>
      <c r="L510" s="18"/>
    </row>
    <row r="511">
      <c r="A511" s="17"/>
      <c r="B511" s="17"/>
      <c r="C511" s="17"/>
      <c r="D511" s="17"/>
      <c r="E511" s="18"/>
      <c r="F511" s="17"/>
      <c r="G511" s="19"/>
      <c r="H511" s="20"/>
      <c r="K511" s="19"/>
      <c r="L511" s="18"/>
    </row>
    <row r="512">
      <c r="A512" s="17"/>
      <c r="B512" s="17"/>
      <c r="C512" s="17"/>
      <c r="D512" s="17"/>
      <c r="E512" s="18"/>
      <c r="F512" s="17"/>
      <c r="G512" s="19"/>
      <c r="H512" s="20"/>
      <c r="K512" s="19"/>
      <c r="L512" s="18"/>
    </row>
    <row r="513">
      <c r="A513" s="17"/>
      <c r="B513" s="17"/>
      <c r="C513" s="17"/>
      <c r="D513" s="17"/>
      <c r="E513" s="18"/>
      <c r="F513" s="17"/>
      <c r="G513" s="19"/>
      <c r="H513" s="20"/>
      <c r="K513" s="19"/>
      <c r="L513" s="18"/>
    </row>
    <row r="514">
      <c r="A514" s="17"/>
      <c r="B514" s="17"/>
      <c r="C514" s="17"/>
      <c r="D514" s="17"/>
      <c r="E514" s="18"/>
      <c r="F514" s="17"/>
      <c r="G514" s="19"/>
      <c r="H514" s="20"/>
      <c r="K514" s="19"/>
      <c r="L514" s="18"/>
    </row>
    <row r="515">
      <c r="A515" s="17"/>
      <c r="B515" s="17"/>
      <c r="C515" s="17"/>
      <c r="D515" s="17"/>
      <c r="E515" s="18"/>
      <c r="F515" s="17"/>
      <c r="G515" s="19"/>
      <c r="H515" s="20"/>
      <c r="K515" s="19"/>
      <c r="L515" s="18"/>
    </row>
    <row r="516">
      <c r="A516" s="17"/>
      <c r="B516" s="17"/>
      <c r="C516" s="17"/>
      <c r="D516" s="17"/>
      <c r="E516" s="18"/>
      <c r="F516" s="17"/>
      <c r="G516" s="19"/>
      <c r="H516" s="20"/>
      <c r="K516" s="19"/>
      <c r="L516" s="18"/>
    </row>
    <row r="517">
      <c r="A517" s="17"/>
      <c r="B517" s="17"/>
      <c r="C517" s="17"/>
      <c r="D517" s="17"/>
      <c r="E517" s="18"/>
      <c r="F517" s="17"/>
      <c r="G517" s="19"/>
      <c r="H517" s="20"/>
      <c r="K517" s="19"/>
      <c r="L517" s="18"/>
    </row>
    <row r="518">
      <c r="A518" s="17"/>
      <c r="B518" s="17"/>
      <c r="C518" s="17"/>
      <c r="D518" s="17"/>
      <c r="E518" s="18"/>
      <c r="F518" s="17"/>
      <c r="G518" s="19"/>
      <c r="H518" s="20"/>
      <c r="K518" s="19"/>
      <c r="L518" s="18"/>
    </row>
    <row r="519">
      <c r="A519" s="17"/>
      <c r="B519" s="17"/>
      <c r="C519" s="17"/>
      <c r="D519" s="17"/>
      <c r="E519" s="18"/>
      <c r="F519" s="17"/>
      <c r="G519" s="19"/>
      <c r="H519" s="20"/>
      <c r="K519" s="19"/>
      <c r="L519" s="18"/>
    </row>
    <row r="520">
      <c r="A520" s="17"/>
      <c r="B520" s="17"/>
      <c r="C520" s="17"/>
      <c r="D520" s="17"/>
      <c r="E520" s="18"/>
      <c r="F520" s="17"/>
      <c r="G520" s="19"/>
      <c r="H520" s="20"/>
      <c r="K520" s="19"/>
      <c r="L520" s="18"/>
    </row>
    <row r="521">
      <c r="A521" s="17"/>
      <c r="B521" s="17"/>
      <c r="C521" s="17"/>
      <c r="D521" s="17"/>
      <c r="E521" s="18"/>
      <c r="F521" s="17"/>
      <c r="G521" s="19"/>
      <c r="H521" s="20"/>
      <c r="K521" s="19"/>
      <c r="L521" s="18"/>
    </row>
    <row r="522">
      <c r="A522" s="17"/>
      <c r="B522" s="17"/>
      <c r="C522" s="17"/>
      <c r="D522" s="17"/>
      <c r="E522" s="18"/>
      <c r="F522" s="17"/>
      <c r="G522" s="19"/>
      <c r="H522" s="20"/>
      <c r="K522" s="19"/>
      <c r="L522" s="18"/>
    </row>
    <row r="523">
      <c r="A523" s="17"/>
      <c r="B523" s="17"/>
      <c r="C523" s="17"/>
      <c r="D523" s="17"/>
      <c r="E523" s="18"/>
      <c r="F523" s="17"/>
      <c r="G523" s="19"/>
      <c r="H523" s="18"/>
      <c r="K523" s="19"/>
      <c r="L523" s="18"/>
    </row>
    <row r="524">
      <c r="A524" s="17"/>
      <c r="B524" s="17"/>
      <c r="C524" s="17"/>
      <c r="D524" s="17"/>
      <c r="E524" s="18"/>
      <c r="F524" s="17"/>
      <c r="G524" s="19"/>
      <c r="H524" s="18"/>
      <c r="K524" s="19"/>
      <c r="L524" s="18"/>
    </row>
    <row r="525">
      <c r="A525" s="17"/>
      <c r="B525" s="17"/>
      <c r="C525" s="17"/>
      <c r="D525" s="17"/>
      <c r="E525" s="18"/>
      <c r="F525" s="17"/>
      <c r="G525" s="19"/>
      <c r="H525" s="18"/>
      <c r="K525" s="19"/>
      <c r="L525" s="18"/>
    </row>
    <row r="526">
      <c r="A526" s="17"/>
      <c r="B526" s="17"/>
      <c r="C526" s="17"/>
      <c r="D526" s="17"/>
      <c r="E526" s="18"/>
      <c r="F526" s="17"/>
      <c r="G526" s="19"/>
      <c r="H526" s="18"/>
      <c r="K526" s="19"/>
      <c r="L526" s="18"/>
    </row>
    <row r="527">
      <c r="A527" s="17"/>
      <c r="B527" s="17"/>
      <c r="C527" s="17"/>
      <c r="D527" s="17"/>
      <c r="E527" s="18"/>
      <c r="F527" s="17"/>
      <c r="G527" s="19"/>
      <c r="H527" s="18"/>
      <c r="K527" s="19"/>
      <c r="L527" s="18"/>
    </row>
    <row r="528">
      <c r="A528" s="17"/>
      <c r="B528" s="17"/>
      <c r="C528" s="17"/>
      <c r="D528" s="17"/>
      <c r="E528" s="18"/>
      <c r="F528" s="17"/>
      <c r="G528" s="19"/>
      <c r="H528" s="18"/>
      <c r="K528" s="19"/>
      <c r="L528" s="18"/>
    </row>
    <row r="529">
      <c r="A529" s="17"/>
      <c r="B529" s="17"/>
      <c r="C529" s="17"/>
      <c r="D529" s="17"/>
      <c r="E529" s="18"/>
      <c r="F529" s="17"/>
      <c r="G529" s="19"/>
      <c r="H529" s="18"/>
      <c r="K529" s="19"/>
      <c r="L529" s="18"/>
    </row>
    <row r="530">
      <c r="A530" s="17"/>
      <c r="B530" s="17"/>
      <c r="C530" s="17"/>
      <c r="D530" s="17"/>
      <c r="E530" s="18"/>
      <c r="F530" s="17"/>
      <c r="G530" s="19"/>
      <c r="H530" s="18"/>
      <c r="K530" s="19"/>
      <c r="L530" s="18"/>
    </row>
    <row r="531">
      <c r="A531" s="17"/>
      <c r="B531" s="17"/>
      <c r="C531" s="17"/>
      <c r="D531" s="17"/>
      <c r="E531" s="18"/>
      <c r="F531" s="17"/>
      <c r="G531" s="19"/>
      <c r="H531" s="18"/>
      <c r="K531" s="19"/>
      <c r="L531" s="18"/>
    </row>
    <row r="532">
      <c r="A532" s="17"/>
      <c r="B532" s="17"/>
      <c r="C532" s="17"/>
      <c r="D532" s="17"/>
      <c r="E532" s="18"/>
      <c r="F532" s="17"/>
      <c r="G532" s="19"/>
      <c r="H532" s="18"/>
      <c r="K532" s="19"/>
      <c r="L532" s="18"/>
    </row>
    <row r="533">
      <c r="A533" s="17"/>
      <c r="B533" s="17"/>
      <c r="C533" s="17"/>
      <c r="D533" s="17"/>
      <c r="E533" s="18"/>
      <c r="F533" s="17"/>
      <c r="G533" s="19"/>
      <c r="H533" s="18"/>
      <c r="K533" s="19"/>
      <c r="L533" s="18"/>
    </row>
    <row r="534">
      <c r="A534" s="17"/>
      <c r="B534" s="17"/>
      <c r="C534" s="17"/>
      <c r="D534" s="17"/>
      <c r="E534" s="18"/>
      <c r="F534" s="17"/>
      <c r="G534" s="19"/>
      <c r="H534" s="18"/>
      <c r="K534" s="19"/>
      <c r="L534" s="18"/>
    </row>
    <row r="535">
      <c r="A535" s="17"/>
      <c r="B535" s="17"/>
      <c r="C535" s="17"/>
      <c r="D535" s="17"/>
      <c r="E535" s="18"/>
      <c r="F535" s="17"/>
      <c r="G535" s="19"/>
      <c r="H535" s="20"/>
      <c r="K535" s="19"/>
      <c r="L535" s="18"/>
    </row>
    <row r="536">
      <c r="A536" s="17"/>
      <c r="B536" s="17"/>
      <c r="C536" s="17"/>
      <c r="D536" s="17"/>
      <c r="E536" s="18"/>
      <c r="F536" s="17"/>
      <c r="G536" s="19"/>
      <c r="H536" s="20"/>
      <c r="K536" s="19"/>
      <c r="L536" s="18"/>
    </row>
    <row r="537">
      <c r="A537" s="17"/>
      <c r="B537" s="17"/>
      <c r="C537" s="17"/>
      <c r="D537" s="17"/>
      <c r="E537" s="18"/>
      <c r="F537" s="17"/>
      <c r="G537" s="19"/>
      <c r="H537" s="20"/>
      <c r="K537" s="19"/>
      <c r="L537" s="18"/>
    </row>
    <row r="538">
      <c r="A538" s="17"/>
      <c r="B538" s="17"/>
      <c r="C538" s="17"/>
      <c r="D538" s="17"/>
      <c r="E538" s="18"/>
      <c r="F538" s="17"/>
      <c r="G538" s="19"/>
      <c r="H538" s="20"/>
      <c r="K538" s="19"/>
      <c r="L538" s="18"/>
    </row>
    <row r="539">
      <c r="A539" s="17"/>
      <c r="B539" s="17"/>
      <c r="C539" s="17"/>
      <c r="D539" s="17"/>
      <c r="E539" s="18"/>
      <c r="F539" s="17"/>
      <c r="G539" s="19"/>
      <c r="H539" s="20"/>
      <c r="K539" s="19"/>
      <c r="L539" s="18"/>
    </row>
    <row r="540">
      <c r="A540" s="17"/>
      <c r="B540" s="17"/>
      <c r="C540" s="17"/>
      <c r="D540" s="17"/>
      <c r="E540" s="18"/>
      <c r="F540" s="17"/>
      <c r="G540" s="19"/>
      <c r="H540" s="20"/>
      <c r="K540" s="19"/>
      <c r="L540" s="18"/>
    </row>
    <row r="541">
      <c r="A541" s="17"/>
      <c r="B541" s="17"/>
      <c r="C541" s="17"/>
      <c r="D541" s="17"/>
      <c r="E541" s="18"/>
      <c r="F541" s="17"/>
      <c r="G541" s="19"/>
      <c r="H541" s="20"/>
      <c r="K541" s="19"/>
      <c r="L541" s="18"/>
    </row>
    <row r="542">
      <c r="A542" s="17"/>
      <c r="B542" s="17"/>
      <c r="C542" s="17"/>
      <c r="D542" s="17"/>
      <c r="E542" s="18"/>
      <c r="F542" s="17"/>
      <c r="G542" s="19"/>
      <c r="H542" s="20"/>
      <c r="K542" s="19"/>
      <c r="L542" s="18"/>
    </row>
    <row r="543">
      <c r="A543" s="17"/>
      <c r="B543" s="17"/>
      <c r="C543" s="17"/>
      <c r="D543" s="17"/>
      <c r="E543" s="18"/>
      <c r="F543" s="17"/>
      <c r="G543" s="19"/>
      <c r="H543" s="20"/>
      <c r="K543" s="19"/>
      <c r="L543" s="18"/>
    </row>
    <row r="544">
      <c r="A544" s="17"/>
      <c r="B544" s="17"/>
      <c r="C544" s="17"/>
      <c r="D544" s="17"/>
      <c r="E544" s="18"/>
      <c r="F544" s="17"/>
      <c r="G544" s="19"/>
      <c r="H544" s="18"/>
      <c r="K544" s="19"/>
      <c r="L544" s="18"/>
    </row>
    <row r="545">
      <c r="A545" s="17"/>
      <c r="B545" s="17"/>
      <c r="C545" s="17"/>
      <c r="D545" s="17"/>
      <c r="E545" s="18"/>
      <c r="F545" s="17"/>
      <c r="G545" s="19"/>
      <c r="H545" s="18"/>
      <c r="K545" s="19"/>
      <c r="L545" s="18"/>
    </row>
    <row r="546">
      <c r="A546" s="17"/>
      <c r="B546" s="17"/>
      <c r="C546" s="17"/>
      <c r="D546" s="17"/>
      <c r="E546" s="18"/>
      <c r="F546" s="17"/>
      <c r="G546" s="19"/>
      <c r="H546" s="18"/>
      <c r="K546" s="19"/>
      <c r="L546" s="18"/>
    </row>
    <row r="547">
      <c r="A547" s="17"/>
      <c r="B547" s="17"/>
      <c r="C547" s="17"/>
      <c r="D547" s="17"/>
      <c r="E547" s="18"/>
      <c r="F547" s="17"/>
      <c r="G547" s="19"/>
      <c r="H547" s="18"/>
      <c r="K547" s="19"/>
      <c r="L547" s="18"/>
    </row>
    <row r="548">
      <c r="A548" s="17"/>
      <c r="B548" s="17"/>
      <c r="C548" s="17"/>
      <c r="D548" s="17"/>
      <c r="E548" s="18"/>
      <c r="F548" s="17"/>
      <c r="G548" s="19"/>
      <c r="H548" s="20"/>
      <c r="K548" s="19"/>
      <c r="L548" s="18"/>
    </row>
    <row r="549">
      <c r="A549" s="17"/>
      <c r="B549" s="17"/>
      <c r="C549" s="17"/>
      <c r="D549" s="17"/>
      <c r="E549" s="18"/>
      <c r="F549" s="17"/>
      <c r="G549" s="19"/>
      <c r="H549" s="18"/>
      <c r="K549" s="19"/>
      <c r="L549" s="18"/>
    </row>
    <row r="550">
      <c r="A550" s="17"/>
      <c r="B550" s="17"/>
      <c r="C550" s="17"/>
      <c r="D550" s="17"/>
      <c r="E550" s="18"/>
      <c r="F550" s="17"/>
      <c r="G550" s="19"/>
      <c r="H550" s="18"/>
      <c r="K550" s="19"/>
      <c r="L550" s="18"/>
    </row>
    <row r="551">
      <c r="A551" s="17"/>
      <c r="B551" s="17"/>
      <c r="C551" s="17"/>
      <c r="D551" s="17"/>
      <c r="E551" s="18"/>
      <c r="F551" s="17"/>
      <c r="G551" s="19"/>
      <c r="H551" s="20"/>
      <c r="K551" s="19"/>
      <c r="L551" s="18"/>
    </row>
    <row r="552">
      <c r="A552" s="17"/>
      <c r="B552" s="17"/>
      <c r="C552" s="17"/>
      <c r="D552" s="17"/>
      <c r="E552" s="18"/>
      <c r="F552" s="17"/>
      <c r="G552" s="19"/>
      <c r="H552" s="20"/>
      <c r="K552" s="19"/>
      <c r="L552" s="18"/>
    </row>
    <row r="553">
      <c r="A553" s="17"/>
      <c r="B553" s="17"/>
      <c r="C553" s="17"/>
      <c r="D553" s="17"/>
      <c r="E553" s="18"/>
      <c r="F553" s="17"/>
      <c r="G553" s="19"/>
      <c r="H553" s="18"/>
      <c r="K553" s="19"/>
      <c r="L553" s="18"/>
    </row>
    <row r="554">
      <c r="A554" s="17"/>
      <c r="B554" s="17"/>
      <c r="C554" s="17"/>
      <c r="D554" s="17"/>
      <c r="E554" s="18"/>
      <c r="F554" s="17"/>
      <c r="G554" s="19"/>
      <c r="H554" s="18"/>
      <c r="K554" s="19"/>
      <c r="L554" s="18"/>
    </row>
    <row r="555">
      <c r="A555" s="17"/>
      <c r="B555" s="17"/>
      <c r="C555" s="17"/>
      <c r="D555" s="17"/>
      <c r="E555" s="18"/>
      <c r="F555" s="17"/>
      <c r="G555" s="19"/>
      <c r="H555" s="20"/>
      <c r="K555" s="19"/>
      <c r="L555" s="18"/>
    </row>
    <row r="556">
      <c r="A556" s="17"/>
      <c r="B556" s="17"/>
      <c r="C556" s="17"/>
      <c r="D556" s="17"/>
      <c r="E556" s="18"/>
      <c r="F556" s="17"/>
      <c r="G556" s="19"/>
      <c r="H556" s="20"/>
      <c r="K556" s="19"/>
      <c r="L556" s="18"/>
    </row>
    <row r="557">
      <c r="A557" s="17"/>
      <c r="B557" s="17"/>
      <c r="C557" s="17"/>
      <c r="D557" s="17"/>
      <c r="E557" s="18"/>
      <c r="F557" s="17"/>
      <c r="G557" s="19"/>
      <c r="H557" s="18"/>
      <c r="K557" s="19"/>
      <c r="L557" s="18"/>
    </row>
    <row r="558">
      <c r="A558" s="17"/>
      <c r="B558" s="17"/>
      <c r="C558" s="17"/>
      <c r="D558" s="17"/>
      <c r="E558" s="18"/>
      <c r="F558" s="17"/>
      <c r="G558" s="19"/>
      <c r="H558" s="18"/>
      <c r="K558" s="19"/>
      <c r="L558" s="18"/>
    </row>
    <row r="559">
      <c r="A559" s="17"/>
      <c r="B559" s="17"/>
      <c r="C559" s="17"/>
      <c r="D559" s="17"/>
      <c r="E559" s="18"/>
      <c r="F559" s="17"/>
      <c r="G559" s="19"/>
      <c r="H559" s="18"/>
      <c r="K559" s="19"/>
      <c r="L559" s="18"/>
    </row>
    <row r="560">
      <c r="A560" s="17"/>
      <c r="B560" s="17"/>
      <c r="C560" s="17"/>
      <c r="D560" s="17"/>
      <c r="E560" s="18"/>
      <c r="F560" s="17"/>
      <c r="G560" s="19"/>
      <c r="H560" s="20"/>
      <c r="K560" s="19"/>
      <c r="L560" s="18"/>
    </row>
    <row r="561">
      <c r="A561" s="17"/>
      <c r="B561" s="17"/>
      <c r="C561" s="17"/>
      <c r="D561" s="17"/>
      <c r="E561" s="18"/>
      <c r="F561" s="17"/>
      <c r="G561" s="19"/>
      <c r="H561" s="20"/>
      <c r="K561" s="19"/>
      <c r="L561" s="18"/>
    </row>
    <row r="562">
      <c r="A562" s="17"/>
      <c r="B562" s="17"/>
      <c r="C562" s="17"/>
      <c r="D562" s="17"/>
      <c r="E562" s="18"/>
      <c r="F562" s="17"/>
      <c r="G562" s="19"/>
      <c r="H562" s="20"/>
      <c r="K562" s="19"/>
      <c r="L562" s="18"/>
    </row>
    <row r="563">
      <c r="A563" s="17"/>
      <c r="B563" s="17"/>
      <c r="C563" s="17"/>
      <c r="D563" s="17"/>
      <c r="E563" s="18"/>
      <c r="F563" s="17"/>
      <c r="G563" s="19"/>
      <c r="H563" s="20"/>
      <c r="K563" s="19"/>
      <c r="L563" s="18"/>
    </row>
    <row r="564">
      <c r="A564" s="17"/>
      <c r="B564" s="17"/>
      <c r="C564" s="17"/>
      <c r="D564" s="17"/>
      <c r="E564" s="18"/>
      <c r="F564" s="17"/>
      <c r="G564" s="19"/>
      <c r="H564" s="20"/>
      <c r="K564" s="19"/>
      <c r="L564" s="18"/>
    </row>
    <row r="565">
      <c r="A565" s="17"/>
      <c r="B565" s="17"/>
      <c r="C565" s="17"/>
      <c r="D565" s="17"/>
      <c r="E565" s="18"/>
      <c r="F565" s="17"/>
      <c r="G565" s="19"/>
      <c r="H565" s="20"/>
      <c r="K565" s="19"/>
      <c r="L565" s="18"/>
    </row>
    <row r="566">
      <c r="A566" s="17"/>
      <c r="B566" s="17"/>
      <c r="C566" s="17"/>
      <c r="D566" s="17"/>
      <c r="E566" s="18"/>
      <c r="F566" s="17"/>
      <c r="G566" s="19"/>
      <c r="H566" s="20"/>
      <c r="K566" s="19"/>
      <c r="L566" s="18"/>
    </row>
    <row r="567">
      <c r="A567" s="17"/>
      <c r="B567" s="17"/>
      <c r="C567" s="17"/>
      <c r="D567" s="17"/>
      <c r="E567" s="18"/>
      <c r="F567" s="17"/>
      <c r="G567" s="19"/>
      <c r="H567" s="20"/>
      <c r="K567" s="19"/>
      <c r="L567" s="18"/>
    </row>
    <row r="568">
      <c r="A568" s="17"/>
      <c r="B568" s="17"/>
      <c r="C568" s="17"/>
      <c r="D568" s="17"/>
      <c r="E568" s="18"/>
      <c r="F568" s="17"/>
      <c r="G568" s="19"/>
      <c r="H568" s="20"/>
      <c r="K568" s="19"/>
      <c r="L568" s="18"/>
    </row>
    <row r="569">
      <c r="A569" s="17"/>
      <c r="B569" s="17"/>
      <c r="C569" s="17"/>
      <c r="D569" s="17"/>
      <c r="E569" s="18"/>
      <c r="F569" s="17"/>
      <c r="G569" s="19"/>
      <c r="H569" s="20"/>
      <c r="K569" s="19"/>
      <c r="L569" s="18"/>
    </row>
    <row r="570">
      <c r="A570" s="17"/>
      <c r="B570" s="17"/>
      <c r="C570" s="17"/>
      <c r="D570" s="17"/>
      <c r="E570" s="18"/>
      <c r="F570" s="17"/>
      <c r="G570" s="19"/>
      <c r="H570" s="20"/>
      <c r="K570" s="19"/>
      <c r="L570" s="18"/>
    </row>
    <row r="571">
      <c r="A571" s="17"/>
      <c r="B571" s="17"/>
      <c r="C571" s="17"/>
      <c r="D571" s="17"/>
      <c r="E571" s="18"/>
      <c r="F571" s="17"/>
      <c r="G571" s="19"/>
      <c r="H571" s="20"/>
      <c r="K571" s="19"/>
      <c r="L571" s="18"/>
    </row>
    <row r="572">
      <c r="A572" s="17"/>
      <c r="B572" s="17"/>
      <c r="C572" s="17"/>
      <c r="D572" s="17"/>
      <c r="E572" s="18"/>
      <c r="F572" s="17"/>
      <c r="G572" s="19"/>
      <c r="H572" s="20"/>
      <c r="K572" s="19"/>
      <c r="L572" s="18"/>
    </row>
    <row r="573">
      <c r="A573" s="17"/>
      <c r="B573" s="17"/>
      <c r="C573" s="17"/>
      <c r="D573" s="17"/>
      <c r="E573" s="18"/>
      <c r="F573" s="17"/>
      <c r="G573" s="19"/>
      <c r="H573" s="20"/>
      <c r="K573" s="19"/>
      <c r="L573" s="18"/>
    </row>
    <row r="574">
      <c r="A574" s="17"/>
      <c r="B574" s="17"/>
      <c r="C574" s="17"/>
      <c r="D574" s="17"/>
      <c r="E574" s="18"/>
      <c r="F574" s="17"/>
      <c r="G574" s="19"/>
      <c r="H574" s="20"/>
      <c r="K574" s="19"/>
      <c r="L574" s="18"/>
    </row>
    <row r="575">
      <c r="A575" s="17"/>
      <c r="B575" s="17"/>
      <c r="C575" s="17"/>
      <c r="D575" s="17"/>
      <c r="E575" s="18"/>
      <c r="F575" s="17"/>
      <c r="G575" s="19"/>
      <c r="H575" s="20"/>
      <c r="K575" s="19"/>
      <c r="L575" s="18"/>
    </row>
    <row r="576">
      <c r="A576" s="17"/>
      <c r="B576" s="17"/>
      <c r="C576" s="17"/>
      <c r="D576" s="17"/>
      <c r="E576" s="18"/>
      <c r="F576" s="17"/>
      <c r="G576" s="19"/>
      <c r="H576" s="20"/>
      <c r="K576" s="19"/>
      <c r="L576" s="18"/>
    </row>
    <row r="577">
      <c r="A577" s="17"/>
      <c r="B577" s="17"/>
      <c r="C577" s="17"/>
      <c r="D577" s="17"/>
      <c r="E577" s="18"/>
      <c r="F577" s="17"/>
      <c r="G577" s="19"/>
      <c r="H577" s="18"/>
      <c r="K577" s="19"/>
      <c r="L577" s="18"/>
    </row>
    <row r="578">
      <c r="A578" s="17"/>
      <c r="B578" s="17"/>
      <c r="C578" s="17"/>
      <c r="D578" s="17"/>
      <c r="E578" s="18"/>
      <c r="F578" s="17"/>
      <c r="G578" s="19"/>
      <c r="H578" s="18"/>
      <c r="K578" s="19"/>
      <c r="L578" s="18"/>
    </row>
    <row r="579">
      <c r="A579" s="17"/>
      <c r="B579" s="17"/>
      <c r="C579" s="17"/>
      <c r="D579" s="17"/>
      <c r="E579" s="18"/>
      <c r="F579" s="17"/>
      <c r="G579" s="19"/>
      <c r="H579" s="18"/>
      <c r="K579" s="19"/>
      <c r="L579" s="18"/>
    </row>
    <row r="580">
      <c r="A580" s="17"/>
      <c r="B580" s="17"/>
      <c r="C580" s="17"/>
      <c r="D580" s="17"/>
      <c r="E580" s="18"/>
      <c r="F580" s="17"/>
      <c r="G580" s="19"/>
      <c r="H580" s="18"/>
      <c r="K580" s="19"/>
      <c r="L580" s="18"/>
    </row>
    <row r="581">
      <c r="A581" s="17"/>
      <c r="B581" s="17"/>
      <c r="C581" s="17"/>
      <c r="D581" s="17"/>
      <c r="E581" s="18"/>
      <c r="F581" s="17"/>
      <c r="G581" s="19"/>
      <c r="H581" s="18"/>
      <c r="K581" s="19"/>
      <c r="L581" s="18"/>
    </row>
    <row r="582">
      <c r="A582" s="17"/>
      <c r="B582" s="17"/>
      <c r="C582" s="17"/>
      <c r="D582" s="17"/>
      <c r="E582" s="18"/>
      <c r="F582" s="17"/>
      <c r="G582" s="19"/>
      <c r="H582" s="18"/>
      <c r="K582" s="19"/>
      <c r="L582" s="18"/>
    </row>
    <row r="583">
      <c r="A583" s="17"/>
      <c r="B583" s="17"/>
      <c r="C583" s="17"/>
      <c r="D583" s="17"/>
      <c r="E583" s="18"/>
      <c r="F583" s="17"/>
      <c r="G583" s="19"/>
      <c r="H583" s="18"/>
      <c r="K583" s="19"/>
      <c r="L583" s="18"/>
    </row>
    <row r="584">
      <c r="A584" s="17"/>
      <c r="B584" s="17"/>
      <c r="C584" s="17"/>
      <c r="D584" s="17"/>
      <c r="E584" s="18"/>
      <c r="F584" s="17"/>
      <c r="G584" s="19"/>
      <c r="H584" s="18"/>
      <c r="K584" s="19"/>
      <c r="L584" s="18"/>
    </row>
    <row r="585">
      <c r="A585" s="17"/>
      <c r="B585" s="17"/>
      <c r="C585" s="17"/>
      <c r="D585" s="17"/>
      <c r="E585" s="18"/>
      <c r="F585" s="17"/>
      <c r="G585" s="19"/>
      <c r="H585" s="18"/>
      <c r="K585" s="19"/>
      <c r="L585" s="18"/>
    </row>
    <row r="586">
      <c r="A586" s="17"/>
      <c r="B586" s="17"/>
      <c r="C586" s="17"/>
      <c r="D586" s="17"/>
      <c r="E586" s="18"/>
      <c r="F586" s="17"/>
      <c r="G586" s="19"/>
      <c r="H586" s="18"/>
      <c r="K586" s="19"/>
      <c r="L586" s="18"/>
    </row>
    <row r="587">
      <c r="A587" s="17"/>
      <c r="B587" s="17"/>
      <c r="C587" s="17"/>
      <c r="D587" s="17"/>
      <c r="E587" s="18"/>
      <c r="F587" s="17"/>
      <c r="G587" s="19"/>
      <c r="H587" s="18"/>
      <c r="K587" s="19"/>
      <c r="L587" s="18"/>
    </row>
    <row r="588">
      <c r="A588" s="17"/>
      <c r="B588" s="17"/>
      <c r="C588" s="17"/>
      <c r="D588" s="17"/>
      <c r="E588" s="18"/>
      <c r="F588" s="17"/>
      <c r="G588" s="19"/>
      <c r="H588" s="18"/>
      <c r="K588" s="19"/>
      <c r="L588" s="18"/>
    </row>
    <row r="589">
      <c r="A589" s="17"/>
      <c r="B589" s="17"/>
      <c r="C589" s="17"/>
      <c r="D589" s="17"/>
      <c r="E589" s="18"/>
      <c r="F589" s="17"/>
      <c r="G589" s="19"/>
      <c r="H589" s="18"/>
      <c r="K589" s="19"/>
      <c r="L589" s="18"/>
    </row>
    <row r="590">
      <c r="A590" s="17"/>
      <c r="B590" s="17"/>
      <c r="C590" s="17"/>
      <c r="D590" s="17"/>
      <c r="E590" s="18"/>
      <c r="F590" s="17"/>
      <c r="G590" s="19"/>
      <c r="H590" s="20"/>
      <c r="K590" s="19"/>
      <c r="L590" s="18"/>
    </row>
    <row r="591">
      <c r="A591" s="17"/>
      <c r="B591" s="17"/>
      <c r="C591" s="17"/>
      <c r="D591" s="17"/>
      <c r="E591" s="18"/>
      <c r="F591" s="17"/>
      <c r="G591" s="19"/>
      <c r="H591" s="20"/>
      <c r="K591" s="19"/>
      <c r="L591" s="18"/>
    </row>
    <row r="592">
      <c r="A592" s="17"/>
      <c r="B592" s="17"/>
      <c r="C592" s="17"/>
      <c r="D592" s="17"/>
      <c r="E592" s="18"/>
      <c r="F592" s="17"/>
      <c r="G592" s="19"/>
      <c r="H592" s="20"/>
      <c r="K592" s="19"/>
      <c r="L592" s="18"/>
    </row>
    <row r="593">
      <c r="A593" s="17"/>
      <c r="B593" s="17"/>
      <c r="C593" s="17"/>
      <c r="D593" s="17"/>
      <c r="E593" s="18"/>
      <c r="F593" s="17"/>
      <c r="G593" s="19"/>
      <c r="H593" s="20"/>
      <c r="K593" s="19"/>
      <c r="L593" s="18"/>
    </row>
    <row r="594">
      <c r="A594" s="17"/>
      <c r="B594" s="17"/>
      <c r="C594" s="17"/>
      <c r="D594" s="17"/>
      <c r="E594" s="18"/>
      <c r="F594" s="17"/>
      <c r="G594" s="19"/>
      <c r="H594" s="20"/>
      <c r="K594" s="19"/>
      <c r="L594" s="18"/>
    </row>
    <row r="595">
      <c r="A595" s="17"/>
      <c r="B595" s="17"/>
      <c r="C595" s="17"/>
      <c r="D595" s="17"/>
      <c r="E595" s="18"/>
      <c r="F595" s="17"/>
      <c r="G595" s="19"/>
      <c r="H595" s="20"/>
      <c r="K595" s="19"/>
      <c r="L595" s="18"/>
    </row>
    <row r="596">
      <c r="A596" s="17"/>
      <c r="B596" s="17"/>
      <c r="C596" s="17"/>
      <c r="D596" s="17"/>
      <c r="E596" s="18"/>
      <c r="F596" s="17"/>
      <c r="G596" s="19"/>
      <c r="H596" s="20"/>
      <c r="K596" s="19"/>
      <c r="L596" s="18"/>
    </row>
    <row r="597">
      <c r="A597" s="17"/>
      <c r="B597" s="17"/>
      <c r="C597" s="17"/>
      <c r="D597" s="17"/>
      <c r="E597" s="18"/>
      <c r="F597" s="17"/>
      <c r="G597" s="19"/>
      <c r="H597" s="20"/>
      <c r="K597" s="19"/>
      <c r="L597" s="18"/>
    </row>
    <row r="598">
      <c r="A598" s="17"/>
      <c r="B598" s="17"/>
      <c r="C598" s="17"/>
      <c r="D598" s="17"/>
      <c r="E598" s="18"/>
      <c r="F598" s="17"/>
      <c r="G598" s="19"/>
      <c r="H598" s="20"/>
      <c r="K598" s="19"/>
      <c r="L598" s="18"/>
    </row>
    <row r="599">
      <c r="A599" s="17"/>
      <c r="B599" s="17"/>
      <c r="C599" s="17"/>
      <c r="D599" s="17"/>
      <c r="E599" s="18"/>
      <c r="F599" s="17"/>
      <c r="G599" s="19"/>
      <c r="H599" s="20"/>
      <c r="K599" s="19"/>
      <c r="L599" s="18"/>
    </row>
    <row r="600">
      <c r="A600" s="17"/>
      <c r="B600" s="17"/>
      <c r="C600" s="17"/>
      <c r="D600" s="17"/>
      <c r="E600" s="18"/>
      <c r="F600" s="17"/>
      <c r="G600" s="19"/>
      <c r="H600" s="20"/>
      <c r="K600" s="19"/>
      <c r="L600" s="18"/>
    </row>
    <row r="601">
      <c r="A601" s="17"/>
      <c r="B601" s="17"/>
      <c r="C601" s="17"/>
      <c r="D601" s="17"/>
      <c r="E601" s="18"/>
      <c r="F601" s="17"/>
      <c r="G601" s="19"/>
      <c r="H601" s="20"/>
      <c r="K601" s="19"/>
      <c r="L601" s="18"/>
    </row>
    <row r="602">
      <c r="A602" s="17"/>
      <c r="B602" s="17"/>
      <c r="C602" s="17"/>
      <c r="D602" s="17"/>
      <c r="E602" s="18"/>
      <c r="F602" s="17"/>
      <c r="G602" s="19"/>
      <c r="H602" s="20"/>
      <c r="K602" s="19"/>
      <c r="L602" s="18"/>
    </row>
    <row r="603">
      <c r="A603" s="17"/>
      <c r="B603" s="17"/>
      <c r="C603" s="17"/>
      <c r="D603" s="17"/>
      <c r="E603" s="18"/>
      <c r="F603" s="17"/>
      <c r="G603" s="19"/>
      <c r="H603" s="18"/>
      <c r="K603" s="19"/>
      <c r="L603" s="18"/>
    </row>
    <row r="604">
      <c r="A604" s="17"/>
      <c r="B604" s="17"/>
      <c r="C604" s="17"/>
      <c r="D604" s="17"/>
      <c r="E604" s="18"/>
      <c r="F604" s="17"/>
      <c r="G604" s="19"/>
      <c r="H604" s="18"/>
      <c r="K604" s="19"/>
      <c r="L604" s="18"/>
    </row>
    <row r="605">
      <c r="A605" s="17"/>
      <c r="B605" s="17"/>
      <c r="C605" s="17"/>
      <c r="D605" s="17"/>
      <c r="E605" s="18"/>
      <c r="F605" s="17"/>
      <c r="G605" s="19"/>
      <c r="H605" s="18"/>
      <c r="K605" s="19"/>
      <c r="L605" s="18"/>
    </row>
    <row r="606">
      <c r="A606" s="17"/>
      <c r="B606" s="17"/>
      <c r="C606" s="17"/>
      <c r="D606" s="17"/>
      <c r="E606" s="18"/>
      <c r="F606" s="17"/>
      <c r="G606" s="19"/>
      <c r="H606" s="18"/>
      <c r="K606" s="19"/>
      <c r="L606" s="18"/>
    </row>
    <row r="607">
      <c r="A607" s="17"/>
      <c r="B607" s="17"/>
      <c r="C607" s="17"/>
      <c r="D607" s="17"/>
      <c r="E607" s="18"/>
      <c r="F607" s="17"/>
      <c r="G607" s="19"/>
      <c r="H607" s="18"/>
      <c r="K607" s="19"/>
      <c r="L607" s="18"/>
    </row>
    <row r="608">
      <c r="A608" s="17"/>
      <c r="B608" s="17"/>
      <c r="C608" s="17"/>
      <c r="D608" s="17"/>
      <c r="E608" s="18"/>
      <c r="F608" s="17"/>
      <c r="G608" s="19"/>
      <c r="H608" s="18"/>
      <c r="K608" s="19"/>
      <c r="L608" s="18"/>
    </row>
    <row r="609">
      <c r="A609" s="17"/>
      <c r="B609" s="17"/>
      <c r="C609" s="17"/>
      <c r="D609" s="17"/>
      <c r="E609" s="18"/>
      <c r="F609" s="17"/>
      <c r="G609" s="19"/>
      <c r="H609" s="20"/>
      <c r="K609" s="19"/>
      <c r="L609" s="18"/>
    </row>
    <row r="610">
      <c r="A610" s="17"/>
      <c r="B610" s="17"/>
      <c r="C610" s="17"/>
      <c r="D610" s="17"/>
      <c r="E610" s="18"/>
      <c r="F610" s="17"/>
      <c r="G610" s="19"/>
      <c r="H610" s="20"/>
      <c r="K610" s="19"/>
      <c r="L610" s="18"/>
    </row>
    <row r="611">
      <c r="A611" s="17"/>
      <c r="B611" s="17"/>
      <c r="C611" s="17"/>
      <c r="D611" s="17"/>
      <c r="E611" s="18"/>
      <c r="F611" s="17"/>
      <c r="G611" s="19"/>
      <c r="H611" s="20"/>
      <c r="K611" s="19"/>
      <c r="L611" s="18"/>
    </row>
    <row r="612">
      <c r="A612" s="17"/>
      <c r="B612" s="17"/>
      <c r="C612" s="17"/>
      <c r="D612" s="17"/>
      <c r="E612" s="18"/>
      <c r="F612" s="17"/>
      <c r="G612" s="19"/>
      <c r="H612" s="20"/>
      <c r="K612" s="19"/>
      <c r="L612" s="18"/>
    </row>
    <row r="613">
      <c r="A613" s="17"/>
      <c r="B613" s="17"/>
      <c r="C613" s="17"/>
      <c r="D613" s="17"/>
      <c r="E613" s="18"/>
      <c r="F613" s="17"/>
      <c r="G613" s="19"/>
      <c r="H613" s="20"/>
      <c r="K613" s="19"/>
      <c r="L613" s="18"/>
    </row>
    <row r="614">
      <c r="A614" s="17"/>
      <c r="B614" s="17"/>
      <c r="C614" s="17"/>
      <c r="D614" s="17"/>
      <c r="E614" s="18"/>
      <c r="F614" s="17"/>
      <c r="G614" s="19"/>
      <c r="H614" s="20"/>
      <c r="K614" s="19"/>
      <c r="L614" s="18"/>
    </row>
    <row r="615">
      <c r="A615" s="17"/>
      <c r="B615" s="17"/>
      <c r="C615" s="17"/>
      <c r="D615" s="17"/>
      <c r="E615" s="18"/>
      <c r="F615" s="17"/>
      <c r="G615" s="19"/>
      <c r="H615" s="20"/>
      <c r="K615" s="19"/>
      <c r="L615" s="18"/>
    </row>
    <row r="616">
      <c r="A616" s="17"/>
      <c r="B616" s="17"/>
      <c r="C616" s="17"/>
      <c r="D616" s="17"/>
      <c r="E616" s="18"/>
      <c r="F616" s="17"/>
      <c r="G616" s="19"/>
      <c r="H616" s="20"/>
      <c r="K616" s="19"/>
      <c r="L616" s="18"/>
    </row>
    <row r="617">
      <c r="A617" s="17"/>
      <c r="B617" s="17"/>
      <c r="C617" s="17"/>
      <c r="D617" s="17"/>
      <c r="E617" s="18"/>
      <c r="F617" s="17"/>
      <c r="G617" s="19"/>
      <c r="H617" s="20"/>
      <c r="K617" s="19"/>
      <c r="L617" s="18"/>
    </row>
    <row r="618">
      <c r="A618" s="17"/>
      <c r="B618" s="17"/>
      <c r="C618" s="17"/>
      <c r="D618" s="17"/>
      <c r="E618" s="18"/>
      <c r="F618" s="17"/>
      <c r="G618" s="19"/>
      <c r="H618" s="20"/>
      <c r="K618" s="19"/>
      <c r="L618" s="18"/>
    </row>
    <row r="619">
      <c r="A619" s="17"/>
      <c r="B619" s="17"/>
      <c r="C619" s="17"/>
      <c r="D619" s="17"/>
      <c r="E619" s="18"/>
      <c r="F619" s="17"/>
      <c r="G619" s="19"/>
      <c r="H619" s="18"/>
      <c r="K619" s="19"/>
      <c r="L619" s="18"/>
    </row>
    <row r="620">
      <c r="A620" s="17"/>
      <c r="B620" s="17"/>
      <c r="C620" s="17"/>
      <c r="D620" s="17"/>
      <c r="E620" s="18"/>
      <c r="F620" s="17"/>
      <c r="G620" s="19"/>
      <c r="H620" s="18"/>
      <c r="K620" s="19"/>
      <c r="L620" s="18"/>
    </row>
    <row r="621">
      <c r="A621" s="17"/>
      <c r="B621" s="17"/>
      <c r="C621" s="17"/>
      <c r="D621" s="17"/>
      <c r="E621" s="18"/>
      <c r="F621" s="17"/>
      <c r="G621" s="19"/>
      <c r="H621" s="18"/>
      <c r="K621" s="19"/>
      <c r="L621" s="18"/>
    </row>
    <row r="622">
      <c r="A622" s="17"/>
      <c r="B622" s="17"/>
      <c r="C622" s="17"/>
      <c r="D622" s="17"/>
      <c r="E622" s="18"/>
      <c r="F622" s="17"/>
      <c r="G622" s="19"/>
      <c r="H622" s="20"/>
      <c r="K622" s="19"/>
      <c r="L622" s="18"/>
    </row>
    <row r="623">
      <c r="A623" s="17"/>
      <c r="B623" s="17"/>
      <c r="C623" s="17"/>
      <c r="D623" s="17"/>
      <c r="E623" s="18"/>
      <c r="F623" s="17"/>
      <c r="G623" s="19"/>
      <c r="H623" s="20"/>
      <c r="K623" s="19"/>
      <c r="L623" s="18"/>
    </row>
    <row r="624">
      <c r="A624" s="17"/>
      <c r="B624" s="17"/>
      <c r="C624" s="17"/>
      <c r="D624" s="17"/>
      <c r="E624" s="18"/>
      <c r="F624" s="17"/>
      <c r="G624" s="19"/>
      <c r="H624" s="20"/>
      <c r="K624" s="19"/>
      <c r="L624" s="18"/>
    </row>
    <row r="625">
      <c r="A625" s="17"/>
      <c r="B625" s="17"/>
      <c r="C625" s="17"/>
      <c r="D625" s="17"/>
      <c r="E625" s="18"/>
      <c r="F625" s="17"/>
      <c r="G625" s="19"/>
      <c r="H625" s="20"/>
      <c r="K625" s="19"/>
      <c r="L625" s="18"/>
    </row>
    <row r="626">
      <c r="A626" s="17"/>
      <c r="B626" s="17"/>
      <c r="C626" s="17"/>
      <c r="D626" s="17"/>
      <c r="E626" s="18"/>
      <c r="F626" s="17"/>
      <c r="G626" s="19"/>
      <c r="H626" s="20"/>
      <c r="K626" s="19"/>
      <c r="L626" s="18"/>
    </row>
    <row r="627">
      <c r="A627" s="17"/>
      <c r="B627" s="17"/>
      <c r="C627" s="17"/>
      <c r="D627" s="17"/>
      <c r="E627" s="18"/>
      <c r="F627" s="17"/>
      <c r="G627" s="19"/>
      <c r="H627" s="20"/>
      <c r="K627" s="19"/>
      <c r="L627" s="18"/>
    </row>
    <row r="628">
      <c r="A628" s="17"/>
      <c r="B628" s="17"/>
      <c r="C628" s="17"/>
      <c r="D628" s="17"/>
      <c r="E628" s="18"/>
      <c r="F628" s="17"/>
      <c r="G628" s="19"/>
      <c r="H628" s="20"/>
      <c r="K628" s="19"/>
      <c r="L628" s="18"/>
    </row>
    <row r="629">
      <c r="A629" s="17"/>
      <c r="B629" s="17"/>
      <c r="C629" s="17"/>
      <c r="D629" s="17"/>
      <c r="E629" s="18"/>
      <c r="F629" s="17"/>
      <c r="G629" s="19"/>
      <c r="H629" s="20"/>
      <c r="K629" s="19"/>
      <c r="L629" s="18"/>
    </row>
    <row r="630">
      <c r="A630" s="17"/>
      <c r="B630" s="17"/>
      <c r="C630" s="17"/>
      <c r="D630" s="17"/>
      <c r="E630" s="18"/>
      <c r="F630" s="17"/>
      <c r="G630" s="19"/>
      <c r="H630" s="18"/>
      <c r="K630" s="19"/>
      <c r="L630" s="18"/>
    </row>
    <row r="631">
      <c r="A631" s="17"/>
      <c r="B631" s="17"/>
      <c r="C631" s="17"/>
      <c r="D631" s="17"/>
      <c r="E631" s="18"/>
      <c r="F631" s="17"/>
      <c r="G631" s="19"/>
      <c r="H631" s="18"/>
      <c r="K631" s="19"/>
      <c r="L631" s="18"/>
    </row>
    <row r="632">
      <c r="A632" s="17"/>
      <c r="B632" s="17"/>
      <c r="C632" s="17"/>
      <c r="D632" s="17"/>
      <c r="E632" s="18"/>
      <c r="F632" s="17"/>
      <c r="G632" s="19"/>
      <c r="H632" s="18"/>
      <c r="K632" s="19"/>
      <c r="L632" s="18"/>
    </row>
    <row r="633">
      <c r="A633" s="17"/>
      <c r="B633" s="17"/>
      <c r="C633" s="17"/>
      <c r="D633" s="17"/>
      <c r="E633" s="18"/>
      <c r="F633" s="17"/>
      <c r="G633" s="19"/>
      <c r="H633" s="18"/>
      <c r="K633" s="19"/>
      <c r="L633" s="18"/>
    </row>
    <row r="634">
      <c r="A634" s="17"/>
      <c r="B634" s="17"/>
      <c r="C634" s="17"/>
      <c r="D634" s="17"/>
      <c r="E634" s="18"/>
      <c r="F634" s="17"/>
      <c r="G634" s="19"/>
      <c r="H634" s="18"/>
      <c r="K634" s="19"/>
      <c r="L634" s="18"/>
    </row>
    <row r="635">
      <c r="A635" s="17"/>
      <c r="B635" s="17"/>
      <c r="C635" s="17"/>
      <c r="D635" s="17"/>
      <c r="E635" s="18"/>
      <c r="F635" s="17"/>
      <c r="G635" s="19"/>
      <c r="H635" s="20"/>
      <c r="K635" s="19"/>
      <c r="L635" s="18"/>
    </row>
    <row r="636">
      <c r="A636" s="17"/>
      <c r="B636" s="17"/>
      <c r="C636" s="17"/>
      <c r="D636" s="17"/>
      <c r="E636" s="18"/>
      <c r="F636" s="17"/>
      <c r="G636" s="19"/>
      <c r="H636" s="18"/>
      <c r="K636" s="19"/>
      <c r="L636" s="18"/>
    </row>
    <row r="637">
      <c r="A637" s="17"/>
      <c r="B637" s="17"/>
      <c r="C637" s="17"/>
      <c r="D637" s="17"/>
      <c r="E637" s="18"/>
      <c r="F637" s="17"/>
      <c r="G637" s="19"/>
      <c r="H637" s="20"/>
      <c r="K637" s="19"/>
      <c r="L637" s="18"/>
    </row>
    <row r="638">
      <c r="A638" s="17"/>
      <c r="B638" s="17"/>
      <c r="C638" s="17"/>
      <c r="D638" s="17"/>
      <c r="E638" s="18"/>
      <c r="F638" s="17"/>
      <c r="G638" s="19"/>
      <c r="H638" s="20"/>
      <c r="K638" s="19"/>
      <c r="L638" s="18"/>
    </row>
    <row r="639">
      <c r="A639" s="17"/>
      <c r="B639" s="17"/>
      <c r="C639" s="17"/>
      <c r="D639" s="17"/>
      <c r="E639" s="18"/>
      <c r="F639" s="17"/>
      <c r="G639" s="19"/>
      <c r="H639" s="20"/>
      <c r="K639" s="19"/>
      <c r="L639" s="18"/>
    </row>
    <row r="640">
      <c r="A640" s="17"/>
      <c r="B640" s="17"/>
      <c r="C640" s="17"/>
      <c r="D640" s="17"/>
      <c r="E640" s="18"/>
      <c r="F640" s="17"/>
      <c r="G640" s="19"/>
      <c r="H640" s="20"/>
      <c r="K640" s="19"/>
      <c r="L640" s="18"/>
    </row>
    <row r="641">
      <c r="A641" s="17"/>
      <c r="B641" s="17"/>
      <c r="C641" s="17"/>
      <c r="D641" s="17"/>
      <c r="E641" s="18"/>
      <c r="F641" s="17"/>
      <c r="G641" s="19"/>
      <c r="H641" s="18"/>
      <c r="K641" s="19"/>
      <c r="L641" s="18"/>
    </row>
    <row r="642">
      <c r="A642" s="17"/>
      <c r="B642" s="17"/>
      <c r="C642" s="17"/>
      <c r="D642" s="17"/>
      <c r="E642" s="18"/>
      <c r="F642" s="17"/>
      <c r="G642" s="19"/>
      <c r="H642" s="18"/>
      <c r="K642" s="19"/>
      <c r="L642" s="18"/>
    </row>
    <row r="643">
      <c r="A643" s="17"/>
      <c r="B643" s="17"/>
      <c r="C643" s="17"/>
      <c r="D643" s="17"/>
      <c r="E643" s="18"/>
      <c r="F643" s="17"/>
      <c r="G643" s="19"/>
      <c r="H643" s="18"/>
      <c r="K643" s="19"/>
      <c r="L643" s="18"/>
    </row>
    <row r="644">
      <c r="A644" s="17"/>
      <c r="B644" s="17"/>
      <c r="C644" s="17"/>
      <c r="D644" s="17"/>
      <c r="E644" s="18"/>
      <c r="F644" s="17"/>
      <c r="G644" s="19"/>
      <c r="H644" s="20"/>
      <c r="K644" s="19"/>
      <c r="L644" s="18"/>
    </row>
    <row r="645">
      <c r="A645" s="17"/>
      <c r="B645" s="17"/>
      <c r="C645" s="17"/>
      <c r="D645" s="17"/>
      <c r="E645" s="18"/>
      <c r="F645" s="17"/>
      <c r="G645" s="19"/>
      <c r="H645" s="20"/>
      <c r="K645" s="19"/>
      <c r="L645" s="18"/>
    </row>
    <row r="646">
      <c r="A646" s="17"/>
      <c r="B646" s="17"/>
      <c r="C646" s="17"/>
      <c r="D646" s="17"/>
      <c r="E646" s="18"/>
      <c r="F646" s="17"/>
      <c r="G646" s="19"/>
      <c r="H646" s="20"/>
      <c r="K646" s="19"/>
      <c r="L646" s="18"/>
    </row>
    <row r="647">
      <c r="A647" s="17"/>
      <c r="B647" s="17"/>
      <c r="C647" s="17"/>
      <c r="D647" s="17"/>
      <c r="E647" s="18"/>
      <c r="F647" s="17"/>
      <c r="G647" s="19"/>
      <c r="H647" s="20"/>
      <c r="K647" s="19"/>
      <c r="L647" s="18"/>
    </row>
    <row r="648">
      <c r="A648" s="17"/>
      <c r="B648" s="17"/>
      <c r="C648" s="17"/>
      <c r="D648" s="17"/>
      <c r="E648" s="18"/>
      <c r="F648" s="17"/>
      <c r="G648" s="19"/>
      <c r="H648" s="20"/>
      <c r="K648" s="19"/>
      <c r="L648" s="18"/>
    </row>
    <row r="649">
      <c r="A649" s="17"/>
      <c r="B649" s="17"/>
      <c r="C649" s="17"/>
      <c r="D649" s="17"/>
      <c r="E649" s="18"/>
      <c r="F649" s="17"/>
      <c r="G649" s="19"/>
      <c r="H649" s="20"/>
      <c r="K649" s="19"/>
      <c r="L649" s="18"/>
    </row>
    <row r="650">
      <c r="A650" s="17"/>
      <c r="B650" s="17"/>
      <c r="C650" s="17"/>
      <c r="D650" s="17"/>
      <c r="E650" s="18"/>
      <c r="F650" s="17"/>
      <c r="G650" s="19"/>
      <c r="H650" s="20"/>
      <c r="K650" s="19"/>
      <c r="L650" s="18"/>
    </row>
    <row r="651">
      <c r="A651" s="17"/>
      <c r="B651" s="17"/>
      <c r="C651" s="17"/>
      <c r="D651" s="17"/>
      <c r="E651" s="18"/>
      <c r="F651" s="17"/>
      <c r="G651" s="19"/>
      <c r="H651" s="20"/>
      <c r="K651" s="19"/>
      <c r="L651" s="18"/>
    </row>
    <row r="652">
      <c r="A652" s="17"/>
      <c r="B652" s="17"/>
      <c r="C652" s="17"/>
      <c r="D652" s="17"/>
      <c r="E652" s="18"/>
      <c r="F652" s="17"/>
      <c r="G652" s="19"/>
      <c r="H652" s="20"/>
      <c r="K652" s="19"/>
      <c r="L652" s="18"/>
    </row>
    <row r="653">
      <c r="A653" s="17"/>
      <c r="B653" s="17"/>
      <c r="C653" s="17"/>
      <c r="D653" s="17"/>
      <c r="E653" s="18"/>
      <c r="F653" s="17"/>
      <c r="G653" s="19"/>
      <c r="H653" s="20"/>
      <c r="K653" s="19"/>
      <c r="L653" s="18"/>
    </row>
    <row r="654">
      <c r="A654" s="17"/>
      <c r="B654" s="17"/>
      <c r="C654" s="17"/>
      <c r="D654" s="17"/>
      <c r="E654" s="18"/>
      <c r="F654" s="17"/>
      <c r="G654" s="19"/>
      <c r="H654" s="20"/>
      <c r="K654" s="19"/>
      <c r="L654" s="18"/>
    </row>
    <row r="655">
      <c r="A655" s="17"/>
      <c r="B655" s="17"/>
      <c r="C655" s="17"/>
      <c r="D655" s="17"/>
      <c r="E655" s="18"/>
      <c r="F655" s="17"/>
      <c r="G655" s="19"/>
      <c r="H655" s="20"/>
      <c r="K655" s="19"/>
      <c r="L655" s="18"/>
    </row>
    <row r="656">
      <c r="A656" s="17"/>
      <c r="B656" s="17"/>
      <c r="C656" s="17"/>
      <c r="D656" s="17"/>
      <c r="E656" s="18"/>
      <c r="F656" s="17"/>
      <c r="G656" s="19"/>
      <c r="H656" s="20"/>
      <c r="K656" s="19"/>
      <c r="L656" s="18"/>
    </row>
    <row r="657">
      <c r="A657" s="17"/>
      <c r="B657" s="17"/>
      <c r="C657" s="17"/>
      <c r="D657" s="17"/>
      <c r="E657" s="18"/>
      <c r="F657" s="17"/>
      <c r="G657" s="19"/>
      <c r="H657" s="20"/>
      <c r="K657" s="19"/>
      <c r="L657" s="18"/>
    </row>
    <row r="658">
      <c r="A658" s="17"/>
      <c r="B658" s="17"/>
      <c r="C658" s="17"/>
      <c r="D658" s="17"/>
      <c r="E658" s="18"/>
      <c r="F658" s="17"/>
      <c r="G658" s="19"/>
      <c r="H658" s="20"/>
      <c r="K658" s="19"/>
      <c r="L658" s="18"/>
    </row>
    <row r="659">
      <c r="A659" s="17"/>
      <c r="B659" s="17"/>
      <c r="C659" s="17"/>
      <c r="D659" s="17"/>
      <c r="E659" s="18"/>
      <c r="F659" s="17"/>
      <c r="G659" s="19"/>
      <c r="H659" s="20"/>
      <c r="K659" s="19"/>
      <c r="L659" s="18"/>
    </row>
    <row r="660">
      <c r="A660" s="17"/>
      <c r="B660" s="17"/>
      <c r="C660" s="17"/>
      <c r="D660" s="17"/>
      <c r="E660" s="18"/>
      <c r="F660" s="17"/>
      <c r="G660" s="19"/>
      <c r="H660" s="20"/>
      <c r="K660" s="19"/>
      <c r="L660" s="18"/>
    </row>
    <row r="661">
      <c r="A661" s="17"/>
      <c r="B661" s="17"/>
      <c r="C661" s="17"/>
      <c r="D661" s="17"/>
      <c r="E661" s="18"/>
      <c r="F661" s="17"/>
      <c r="G661" s="19"/>
      <c r="H661" s="20"/>
      <c r="K661" s="19"/>
      <c r="L661" s="18"/>
    </row>
    <row r="662">
      <c r="A662" s="17"/>
      <c r="B662" s="17"/>
      <c r="C662" s="17"/>
      <c r="D662" s="17"/>
      <c r="E662" s="18"/>
      <c r="F662" s="17"/>
      <c r="G662" s="19"/>
      <c r="H662" s="20"/>
      <c r="K662" s="19"/>
      <c r="L662" s="18"/>
    </row>
    <row r="663">
      <c r="A663" s="17"/>
      <c r="B663" s="17"/>
      <c r="C663" s="17"/>
      <c r="D663" s="17"/>
      <c r="E663" s="18"/>
      <c r="F663" s="17"/>
      <c r="G663" s="19"/>
      <c r="H663" s="18"/>
      <c r="K663" s="19"/>
      <c r="L663" s="18"/>
    </row>
    <row r="664">
      <c r="A664" s="17"/>
      <c r="B664" s="17"/>
      <c r="C664" s="17"/>
      <c r="D664" s="17"/>
      <c r="E664" s="18"/>
      <c r="F664" s="17"/>
      <c r="G664" s="19"/>
      <c r="H664" s="18"/>
      <c r="K664" s="19"/>
      <c r="L664" s="18"/>
    </row>
    <row r="665">
      <c r="A665" s="17"/>
      <c r="B665" s="17"/>
      <c r="C665" s="17"/>
      <c r="D665" s="17"/>
      <c r="E665" s="18"/>
      <c r="F665" s="17"/>
      <c r="G665" s="19"/>
      <c r="H665" s="18"/>
      <c r="K665" s="19"/>
      <c r="L665" s="18"/>
    </row>
    <row r="666">
      <c r="A666" s="17"/>
      <c r="B666" s="17"/>
      <c r="C666" s="17"/>
      <c r="D666" s="17"/>
      <c r="E666" s="18"/>
      <c r="F666" s="17"/>
      <c r="G666" s="19"/>
      <c r="H666" s="18"/>
      <c r="K666" s="19"/>
      <c r="L666" s="18"/>
    </row>
    <row r="667">
      <c r="A667" s="17"/>
      <c r="B667" s="17"/>
      <c r="C667" s="17"/>
      <c r="D667" s="17"/>
      <c r="E667" s="18"/>
      <c r="F667" s="17"/>
      <c r="G667" s="19"/>
      <c r="H667" s="18"/>
      <c r="K667" s="19"/>
      <c r="L667" s="18"/>
    </row>
    <row r="668">
      <c r="A668" s="17"/>
      <c r="B668" s="17"/>
      <c r="C668" s="17"/>
      <c r="D668" s="17"/>
      <c r="E668" s="18"/>
      <c r="F668" s="17"/>
      <c r="G668" s="19"/>
      <c r="H668" s="18"/>
      <c r="K668" s="19"/>
      <c r="L668" s="18"/>
    </row>
    <row r="669">
      <c r="A669" s="17"/>
      <c r="B669" s="17"/>
      <c r="C669" s="17"/>
      <c r="D669" s="17"/>
      <c r="E669" s="18"/>
      <c r="F669" s="17"/>
      <c r="G669" s="19"/>
      <c r="H669" s="20"/>
      <c r="K669" s="19"/>
      <c r="L669" s="18"/>
    </row>
    <row r="670">
      <c r="A670" s="17"/>
      <c r="B670" s="17"/>
      <c r="C670" s="17"/>
      <c r="D670" s="17"/>
      <c r="E670" s="18"/>
      <c r="F670" s="17"/>
      <c r="G670" s="19"/>
      <c r="H670" s="20"/>
      <c r="K670" s="19"/>
      <c r="L670" s="18"/>
    </row>
    <row r="671">
      <c r="A671" s="17"/>
      <c r="B671" s="17"/>
      <c r="C671" s="17"/>
      <c r="D671" s="17"/>
      <c r="E671" s="18"/>
      <c r="F671" s="17"/>
      <c r="G671" s="19"/>
      <c r="H671" s="18"/>
      <c r="K671" s="19"/>
      <c r="L671" s="18"/>
    </row>
    <row r="672">
      <c r="A672" s="17"/>
      <c r="B672" s="17"/>
      <c r="C672" s="17"/>
      <c r="D672" s="17"/>
      <c r="E672" s="18"/>
      <c r="F672" s="17"/>
      <c r="G672" s="19"/>
      <c r="H672" s="20"/>
      <c r="K672" s="19"/>
      <c r="L672" s="18"/>
    </row>
    <row r="673">
      <c r="A673" s="17"/>
      <c r="B673" s="17"/>
      <c r="C673" s="17"/>
      <c r="D673" s="17"/>
      <c r="E673" s="18"/>
      <c r="F673" s="17"/>
      <c r="G673" s="19"/>
      <c r="H673" s="20"/>
      <c r="K673" s="19"/>
      <c r="L673" s="18"/>
    </row>
    <row r="674">
      <c r="A674" s="17"/>
      <c r="B674" s="17"/>
      <c r="C674" s="17"/>
      <c r="D674" s="17"/>
      <c r="E674" s="18"/>
      <c r="F674" s="17"/>
      <c r="G674" s="19"/>
      <c r="H674" s="18"/>
      <c r="K674" s="19"/>
      <c r="L674" s="18"/>
    </row>
    <row r="675">
      <c r="A675" s="17"/>
      <c r="B675" s="17"/>
      <c r="C675" s="17"/>
      <c r="D675" s="17"/>
      <c r="E675" s="18"/>
      <c r="F675" s="17"/>
      <c r="G675" s="19"/>
      <c r="H675" s="20"/>
      <c r="K675" s="19"/>
      <c r="L675" s="18"/>
    </row>
    <row r="676">
      <c r="A676" s="17"/>
      <c r="B676" s="17"/>
      <c r="C676" s="17"/>
      <c r="D676" s="17"/>
      <c r="E676" s="18"/>
      <c r="F676" s="17"/>
      <c r="G676" s="19"/>
      <c r="H676" s="20"/>
      <c r="K676" s="19"/>
      <c r="L676" s="18"/>
    </row>
    <row r="677">
      <c r="A677" s="17"/>
      <c r="B677" s="17"/>
      <c r="C677" s="17"/>
      <c r="D677" s="17"/>
      <c r="E677" s="18"/>
      <c r="F677" s="17"/>
      <c r="G677" s="19"/>
      <c r="H677" s="20"/>
      <c r="K677" s="19"/>
      <c r="L677" s="18"/>
    </row>
    <row r="678">
      <c r="A678" s="17"/>
      <c r="B678" s="17"/>
      <c r="C678" s="17"/>
      <c r="D678" s="17"/>
      <c r="E678" s="18"/>
      <c r="F678" s="17"/>
      <c r="G678" s="19"/>
      <c r="H678" s="20"/>
      <c r="K678" s="19"/>
      <c r="L678" s="18"/>
    </row>
    <row r="679">
      <c r="A679" s="17"/>
      <c r="B679" s="17"/>
      <c r="C679" s="17"/>
      <c r="D679" s="17"/>
      <c r="E679" s="18"/>
      <c r="F679" s="17"/>
      <c r="G679" s="19"/>
      <c r="H679" s="20"/>
      <c r="K679" s="19"/>
      <c r="L679" s="18"/>
    </row>
    <row r="680">
      <c r="A680" s="17"/>
      <c r="B680" s="17"/>
      <c r="C680" s="17"/>
      <c r="D680" s="17"/>
      <c r="E680" s="18"/>
      <c r="F680" s="17"/>
      <c r="G680" s="19"/>
      <c r="H680" s="18"/>
      <c r="K680" s="19"/>
      <c r="L680" s="18"/>
    </row>
    <row r="681">
      <c r="A681" s="17"/>
      <c r="B681" s="17"/>
      <c r="C681" s="17"/>
      <c r="D681" s="17"/>
      <c r="E681" s="18"/>
      <c r="F681" s="17"/>
      <c r="G681" s="19"/>
      <c r="H681" s="20"/>
      <c r="K681" s="19"/>
      <c r="L681" s="18"/>
    </row>
    <row r="682">
      <c r="A682" s="17"/>
      <c r="B682" s="17"/>
      <c r="C682" s="17"/>
      <c r="D682" s="17"/>
      <c r="E682" s="18"/>
      <c r="F682" s="17"/>
      <c r="G682" s="19"/>
      <c r="H682" s="20"/>
      <c r="K682" s="19"/>
      <c r="L682" s="18"/>
    </row>
    <row r="683">
      <c r="A683" s="17"/>
      <c r="B683" s="17"/>
      <c r="C683" s="17"/>
      <c r="D683" s="17"/>
      <c r="E683" s="18"/>
      <c r="F683" s="17"/>
      <c r="G683" s="19"/>
      <c r="H683" s="20"/>
      <c r="K683" s="19"/>
      <c r="L683" s="18"/>
    </row>
    <row r="684">
      <c r="A684" s="17"/>
      <c r="B684" s="17"/>
      <c r="C684" s="17"/>
      <c r="D684" s="17"/>
      <c r="E684" s="18"/>
      <c r="F684" s="17"/>
      <c r="G684" s="19"/>
      <c r="H684" s="18"/>
      <c r="K684" s="19"/>
      <c r="L684" s="18"/>
    </row>
    <row r="685">
      <c r="A685" s="17"/>
      <c r="B685" s="17"/>
      <c r="C685" s="17"/>
      <c r="D685" s="17"/>
      <c r="E685" s="18"/>
      <c r="F685" s="17"/>
      <c r="G685" s="19"/>
      <c r="H685" s="18"/>
      <c r="K685" s="19"/>
      <c r="L685" s="18"/>
    </row>
    <row r="686">
      <c r="A686" s="17"/>
      <c r="B686" s="17"/>
      <c r="C686" s="17"/>
      <c r="D686" s="17"/>
      <c r="E686" s="18"/>
      <c r="F686" s="17"/>
      <c r="G686" s="19"/>
      <c r="H686" s="18"/>
      <c r="K686" s="19"/>
      <c r="L686" s="18"/>
    </row>
    <row r="687">
      <c r="A687" s="17"/>
      <c r="B687" s="17"/>
      <c r="C687" s="17"/>
      <c r="D687" s="17"/>
      <c r="E687" s="18"/>
      <c r="F687" s="17"/>
      <c r="G687" s="19"/>
      <c r="H687" s="18"/>
      <c r="K687" s="19"/>
      <c r="L687" s="18"/>
    </row>
    <row r="688">
      <c r="A688" s="17"/>
      <c r="B688" s="17"/>
      <c r="C688" s="17"/>
      <c r="D688" s="17"/>
      <c r="E688" s="18"/>
      <c r="F688" s="17"/>
      <c r="G688" s="19"/>
      <c r="H688" s="18"/>
      <c r="K688" s="19"/>
      <c r="L688" s="18"/>
    </row>
    <row r="689">
      <c r="A689" s="17"/>
      <c r="B689" s="17"/>
      <c r="C689" s="17"/>
      <c r="D689" s="17"/>
      <c r="E689" s="18"/>
      <c r="F689" s="17"/>
      <c r="G689" s="19"/>
      <c r="H689" s="18"/>
      <c r="K689" s="19"/>
      <c r="L689" s="18"/>
    </row>
    <row r="690">
      <c r="A690" s="17"/>
      <c r="B690" s="17"/>
      <c r="C690" s="17"/>
      <c r="D690" s="17"/>
      <c r="E690" s="18"/>
      <c r="F690" s="17"/>
      <c r="G690" s="19"/>
      <c r="H690" s="20"/>
      <c r="K690" s="19"/>
      <c r="L690" s="18"/>
    </row>
    <row r="691">
      <c r="A691" s="17"/>
      <c r="B691" s="17"/>
      <c r="C691" s="17"/>
      <c r="D691" s="17"/>
      <c r="E691" s="18"/>
      <c r="F691" s="17"/>
      <c r="G691" s="19"/>
      <c r="H691" s="20"/>
      <c r="K691" s="19"/>
      <c r="L691" s="18"/>
    </row>
    <row r="692">
      <c r="A692" s="17"/>
      <c r="B692" s="17"/>
      <c r="C692" s="17"/>
      <c r="D692" s="17"/>
      <c r="E692" s="18"/>
      <c r="F692" s="17"/>
      <c r="G692" s="19"/>
      <c r="H692" s="20"/>
      <c r="K692" s="19"/>
      <c r="L692" s="18"/>
    </row>
    <row r="693">
      <c r="A693" s="17"/>
      <c r="B693" s="17"/>
      <c r="C693" s="17"/>
      <c r="D693" s="17"/>
      <c r="E693" s="18"/>
      <c r="F693" s="17"/>
      <c r="G693" s="19"/>
      <c r="H693" s="20"/>
      <c r="K693" s="19"/>
      <c r="L693" s="18"/>
    </row>
    <row r="694">
      <c r="A694" s="17"/>
      <c r="B694" s="17"/>
      <c r="C694" s="17"/>
      <c r="D694" s="17"/>
      <c r="E694" s="18"/>
      <c r="F694" s="17"/>
      <c r="G694" s="19"/>
      <c r="H694" s="20"/>
      <c r="K694" s="19"/>
      <c r="L694" s="18"/>
    </row>
    <row r="695">
      <c r="A695" s="17"/>
      <c r="B695" s="17"/>
      <c r="C695" s="17"/>
      <c r="D695" s="17"/>
      <c r="E695" s="18"/>
      <c r="F695" s="17"/>
      <c r="G695" s="19"/>
      <c r="H695" s="20"/>
      <c r="K695" s="19"/>
      <c r="L695" s="18"/>
    </row>
    <row r="696">
      <c r="A696" s="17"/>
      <c r="B696" s="17"/>
      <c r="C696" s="17"/>
      <c r="D696" s="17"/>
      <c r="E696" s="18"/>
      <c r="F696" s="17"/>
      <c r="G696" s="19"/>
      <c r="H696" s="20"/>
      <c r="K696" s="19"/>
      <c r="L696" s="18"/>
    </row>
    <row r="697">
      <c r="A697" s="17"/>
      <c r="B697" s="17"/>
      <c r="C697" s="17"/>
      <c r="D697" s="17"/>
      <c r="E697" s="18"/>
      <c r="F697" s="17"/>
      <c r="G697" s="19"/>
      <c r="H697" s="20"/>
      <c r="K697" s="19"/>
      <c r="L697" s="18"/>
    </row>
    <row r="698">
      <c r="A698" s="17"/>
      <c r="B698" s="17"/>
      <c r="C698" s="17"/>
      <c r="D698" s="17"/>
      <c r="E698" s="18"/>
      <c r="F698" s="17"/>
      <c r="G698" s="19"/>
      <c r="H698" s="20"/>
      <c r="K698" s="19"/>
      <c r="L698" s="18"/>
    </row>
    <row r="699">
      <c r="A699" s="17"/>
      <c r="B699" s="17"/>
      <c r="C699" s="17"/>
      <c r="D699" s="17"/>
      <c r="E699" s="18"/>
      <c r="F699" s="17"/>
      <c r="G699" s="19"/>
      <c r="H699" s="20"/>
      <c r="K699" s="19"/>
      <c r="L699" s="18"/>
    </row>
    <row r="700">
      <c r="A700" s="17"/>
      <c r="B700" s="17"/>
      <c r="C700" s="17"/>
      <c r="D700" s="17"/>
      <c r="E700" s="18"/>
      <c r="F700" s="17"/>
      <c r="G700" s="19"/>
      <c r="H700" s="18"/>
      <c r="K700" s="19"/>
      <c r="L700" s="18"/>
    </row>
    <row r="701">
      <c r="A701" s="17"/>
      <c r="B701" s="17"/>
      <c r="C701" s="17"/>
      <c r="D701" s="17"/>
      <c r="E701" s="18"/>
      <c r="F701" s="17"/>
      <c r="G701" s="19"/>
      <c r="H701" s="18"/>
      <c r="K701" s="19"/>
      <c r="L701" s="18"/>
    </row>
    <row r="702">
      <c r="A702" s="17"/>
      <c r="B702" s="17"/>
      <c r="C702" s="17"/>
      <c r="D702" s="17"/>
      <c r="E702" s="18"/>
      <c r="F702" s="17"/>
      <c r="G702" s="19"/>
      <c r="H702" s="18"/>
      <c r="K702" s="19"/>
      <c r="L702" s="18"/>
    </row>
    <row r="703">
      <c r="A703" s="17"/>
      <c r="B703" s="17"/>
      <c r="C703" s="17"/>
      <c r="D703" s="17"/>
      <c r="E703" s="18"/>
      <c r="F703" s="17"/>
      <c r="G703" s="19"/>
      <c r="H703" s="20"/>
      <c r="K703" s="19"/>
      <c r="L703" s="18"/>
    </row>
    <row r="704">
      <c r="A704" s="17"/>
      <c r="B704" s="17"/>
      <c r="C704" s="17"/>
      <c r="D704" s="17"/>
      <c r="E704" s="18"/>
      <c r="F704" s="17"/>
      <c r="G704" s="19"/>
      <c r="H704" s="20"/>
      <c r="K704" s="19"/>
      <c r="L704" s="18"/>
    </row>
    <row r="705">
      <c r="A705" s="17"/>
      <c r="B705" s="17"/>
      <c r="C705" s="17"/>
      <c r="D705" s="17"/>
      <c r="E705" s="18"/>
      <c r="F705" s="17"/>
      <c r="G705" s="19"/>
      <c r="H705" s="20"/>
      <c r="K705" s="19"/>
      <c r="L705" s="18"/>
    </row>
    <row r="706">
      <c r="A706" s="17"/>
      <c r="B706" s="17"/>
      <c r="C706" s="17"/>
      <c r="D706" s="17"/>
      <c r="E706" s="18"/>
      <c r="F706" s="17"/>
      <c r="G706" s="19"/>
      <c r="H706" s="20"/>
      <c r="K706" s="19"/>
      <c r="L706" s="18"/>
    </row>
    <row r="707">
      <c r="A707" s="17"/>
      <c r="B707" s="17"/>
      <c r="C707" s="17"/>
      <c r="D707" s="17"/>
      <c r="E707" s="18"/>
      <c r="F707" s="17"/>
      <c r="G707" s="19"/>
      <c r="H707" s="20"/>
      <c r="K707" s="19"/>
      <c r="L707" s="18"/>
    </row>
    <row r="708">
      <c r="A708" s="17"/>
      <c r="B708" s="17"/>
      <c r="C708" s="17"/>
      <c r="D708" s="17"/>
      <c r="E708" s="18"/>
      <c r="F708" s="17"/>
      <c r="G708" s="19"/>
      <c r="H708" s="20"/>
      <c r="K708" s="19"/>
      <c r="L708" s="18"/>
    </row>
    <row r="709">
      <c r="A709" s="17"/>
      <c r="B709" s="17"/>
      <c r="C709" s="17"/>
      <c r="D709" s="17"/>
      <c r="E709" s="18"/>
      <c r="F709" s="17"/>
      <c r="G709" s="19"/>
      <c r="H709" s="20"/>
      <c r="K709" s="19"/>
      <c r="L709" s="18"/>
    </row>
    <row r="710">
      <c r="A710" s="17"/>
      <c r="B710" s="17"/>
      <c r="C710" s="17"/>
      <c r="D710" s="17"/>
      <c r="E710" s="18"/>
      <c r="F710" s="17"/>
      <c r="G710" s="19"/>
      <c r="H710" s="18"/>
      <c r="K710" s="19"/>
      <c r="L710" s="18"/>
    </row>
    <row r="711">
      <c r="A711" s="17"/>
      <c r="B711" s="17"/>
      <c r="C711" s="17"/>
      <c r="D711" s="17"/>
      <c r="E711" s="18"/>
      <c r="F711" s="17"/>
      <c r="G711" s="19"/>
      <c r="H711" s="18"/>
      <c r="K711" s="19"/>
      <c r="L711" s="18"/>
    </row>
    <row r="712">
      <c r="A712" s="17"/>
      <c r="B712" s="17"/>
      <c r="C712" s="17"/>
      <c r="D712" s="17"/>
      <c r="E712" s="18"/>
      <c r="F712" s="17"/>
      <c r="G712" s="19"/>
      <c r="H712" s="18"/>
      <c r="K712" s="19"/>
      <c r="L712" s="18"/>
    </row>
    <row r="713">
      <c r="A713" s="17"/>
      <c r="B713" s="17"/>
      <c r="C713" s="17"/>
      <c r="D713" s="17"/>
      <c r="E713" s="18"/>
      <c r="F713" s="17"/>
      <c r="G713" s="19"/>
      <c r="H713" s="20"/>
      <c r="K713" s="19"/>
      <c r="L713" s="18"/>
    </row>
    <row r="714">
      <c r="A714" s="17"/>
      <c r="B714" s="17"/>
      <c r="C714" s="17"/>
      <c r="D714" s="17"/>
      <c r="E714" s="18"/>
      <c r="F714" s="17"/>
      <c r="G714" s="19"/>
      <c r="H714" s="18"/>
      <c r="K714" s="19"/>
      <c r="L714" s="18"/>
    </row>
    <row r="715">
      <c r="A715" s="17"/>
      <c r="B715" s="17"/>
      <c r="C715" s="17"/>
      <c r="D715" s="17"/>
      <c r="E715" s="18"/>
      <c r="F715" s="17"/>
      <c r="G715" s="19"/>
      <c r="H715" s="18"/>
      <c r="K715" s="19"/>
      <c r="L715" s="18"/>
    </row>
    <row r="716">
      <c r="A716" s="17"/>
      <c r="B716" s="17"/>
      <c r="C716" s="17"/>
      <c r="D716" s="17"/>
      <c r="E716" s="18"/>
      <c r="F716" s="17"/>
      <c r="G716" s="19"/>
      <c r="H716" s="18"/>
      <c r="K716" s="19"/>
      <c r="L716" s="18"/>
    </row>
    <row r="717">
      <c r="A717" s="17"/>
      <c r="B717" s="17"/>
      <c r="C717" s="17"/>
      <c r="D717" s="17"/>
      <c r="E717" s="18"/>
      <c r="F717" s="17"/>
      <c r="G717" s="19"/>
      <c r="H717" s="18"/>
      <c r="K717" s="19"/>
      <c r="L717" s="18"/>
    </row>
    <row r="718">
      <c r="A718" s="17"/>
      <c r="B718" s="17"/>
      <c r="C718" s="17"/>
      <c r="D718" s="17"/>
      <c r="E718" s="18"/>
      <c r="F718" s="17"/>
      <c r="G718" s="19"/>
      <c r="H718" s="20"/>
      <c r="K718" s="19"/>
      <c r="L718" s="18"/>
    </row>
    <row r="719">
      <c r="A719" s="17"/>
      <c r="B719" s="17"/>
      <c r="C719" s="17"/>
      <c r="D719" s="17"/>
      <c r="E719" s="18"/>
      <c r="F719" s="17"/>
      <c r="G719" s="19"/>
      <c r="H719" s="20"/>
      <c r="K719" s="19"/>
      <c r="L719" s="18"/>
    </row>
    <row r="720">
      <c r="A720" s="17"/>
      <c r="B720" s="17"/>
      <c r="C720" s="17"/>
      <c r="D720" s="17"/>
      <c r="E720" s="18"/>
      <c r="F720" s="17"/>
      <c r="G720" s="19"/>
      <c r="H720" s="20"/>
      <c r="K720" s="19"/>
      <c r="L720" s="18"/>
    </row>
    <row r="721">
      <c r="A721" s="17"/>
      <c r="B721" s="17"/>
      <c r="C721" s="17"/>
      <c r="D721" s="17"/>
      <c r="E721" s="18"/>
      <c r="F721" s="17"/>
      <c r="G721" s="19"/>
      <c r="H721" s="20"/>
      <c r="K721" s="19"/>
      <c r="L721" s="18"/>
    </row>
    <row r="722">
      <c r="A722" s="17"/>
      <c r="B722" s="17"/>
      <c r="C722" s="17"/>
      <c r="D722" s="17"/>
      <c r="E722" s="18"/>
      <c r="F722" s="17"/>
      <c r="G722" s="19"/>
      <c r="H722" s="20"/>
      <c r="K722" s="19"/>
      <c r="L722" s="18"/>
    </row>
    <row r="723">
      <c r="A723" s="17"/>
      <c r="B723" s="17"/>
      <c r="C723" s="17"/>
      <c r="D723" s="17"/>
      <c r="E723" s="18"/>
      <c r="F723" s="17"/>
      <c r="G723" s="19"/>
      <c r="H723" s="20"/>
      <c r="K723" s="19"/>
      <c r="L723" s="18"/>
    </row>
    <row r="724">
      <c r="A724" s="17"/>
      <c r="B724" s="17"/>
      <c r="C724" s="17"/>
      <c r="D724" s="17"/>
      <c r="E724" s="18"/>
      <c r="F724" s="17"/>
      <c r="G724" s="19"/>
      <c r="H724" s="20"/>
      <c r="K724" s="19"/>
      <c r="L724" s="18"/>
    </row>
    <row r="725">
      <c r="A725" s="17"/>
      <c r="B725" s="17"/>
      <c r="C725" s="17"/>
      <c r="D725" s="17"/>
      <c r="E725" s="18"/>
      <c r="F725" s="17"/>
      <c r="G725" s="19"/>
      <c r="H725" s="20"/>
      <c r="K725" s="19"/>
      <c r="L725" s="18"/>
    </row>
    <row r="726">
      <c r="A726" s="17"/>
      <c r="B726" s="17"/>
      <c r="C726" s="17"/>
      <c r="D726" s="17"/>
      <c r="E726" s="18"/>
      <c r="F726" s="17"/>
      <c r="G726" s="19"/>
      <c r="H726" s="20"/>
      <c r="K726" s="19"/>
      <c r="L726" s="18"/>
    </row>
    <row r="727">
      <c r="A727" s="17"/>
      <c r="B727" s="17"/>
      <c r="C727" s="17"/>
      <c r="D727" s="17"/>
      <c r="E727" s="18"/>
      <c r="F727" s="17"/>
      <c r="G727" s="19"/>
      <c r="H727" s="20"/>
      <c r="K727" s="19"/>
      <c r="L727" s="18"/>
    </row>
    <row r="728">
      <c r="A728" s="17"/>
      <c r="B728" s="17"/>
      <c r="C728" s="17"/>
      <c r="D728" s="17"/>
      <c r="E728" s="18"/>
      <c r="F728" s="17"/>
      <c r="G728" s="19"/>
      <c r="H728" s="20"/>
      <c r="K728" s="19"/>
      <c r="L728" s="18"/>
    </row>
    <row r="729">
      <c r="A729" s="17"/>
      <c r="B729" s="17"/>
      <c r="C729" s="17"/>
      <c r="D729" s="17"/>
      <c r="E729" s="18"/>
      <c r="F729" s="17"/>
      <c r="G729" s="19"/>
      <c r="H729" s="20"/>
      <c r="K729" s="19"/>
      <c r="L729" s="18"/>
    </row>
    <row r="730">
      <c r="A730" s="17"/>
      <c r="B730" s="17"/>
      <c r="C730" s="17"/>
      <c r="D730" s="17"/>
      <c r="E730" s="18"/>
      <c r="F730" s="17"/>
      <c r="G730" s="19"/>
      <c r="H730" s="20"/>
      <c r="K730" s="19"/>
      <c r="L730" s="18"/>
    </row>
    <row r="731">
      <c r="A731" s="17"/>
      <c r="B731" s="17"/>
      <c r="C731" s="17"/>
      <c r="D731" s="17"/>
      <c r="E731" s="18"/>
      <c r="F731" s="17"/>
      <c r="G731" s="19"/>
      <c r="H731" s="20"/>
      <c r="K731" s="19"/>
      <c r="L731" s="18"/>
    </row>
    <row r="732">
      <c r="A732" s="17"/>
      <c r="B732" s="17"/>
      <c r="C732" s="17"/>
      <c r="D732" s="17"/>
      <c r="E732" s="18"/>
      <c r="F732" s="17"/>
      <c r="G732" s="19"/>
      <c r="H732" s="20"/>
      <c r="K732" s="19"/>
      <c r="L732" s="18"/>
    </row>
    <row r="733">
      <c r="A733" s="17"/>
      <c r="B733" s="17"/>
      <c r="C733" s="17"/>
      <c r="D733" s="17"/>
      <c r="E733" s="18"/>
      <c r="F733" s="17"/>
      <c r="G733" s="19"/>
      <c r="H733" s="20"/>
      <c r="K733" s="19"/>
      <c r="L733" s="18"/>
    </row>
    <row r="734">
      <c r="A734" s="17"/>
      <c r="B734" s="17"/>
      <c r="C734" s="17"/>
      <c r="D734" s="17"/>
      <c r="E734" s="18"/>
      <c r="F734" s="17"/>
      <c r="G734" s="19"/>
      <c r="H734" s="20"/>
      <c r="K734" s="19"/>
      <c r="L734" s="18"/>
    </row>
    <row r="735">
      <c r="A735" s="17"/>
      <c r="B735" s="17"/>
      <c r="C735" s="17"/>
      <c r="D735" s="17"/>
      <c r="E735" s="18"/>
      <c r="F735" s="17"/>
      <c r="G735" s="19"/>
      <c r="H735" s="20"/>
      <c r="K735" s="19"/>
      <c r="L735" s="18"/>
    </row>
    <row r="736">
      <c r="A736" s="17"/>
      <c r="B736" s="17"/>
      <c r="C736" s="17"/>
      <c r="D736" s="17"/>
      <c r="E736" s="18"/>
      <c r="F736" s="17"/>
      <c r="G736" s="19"/>
      <c r="H736" s="20"/>
      <c r="K736" s="19"/>
      <c r="L736" s="18"/>
    </row>
    <row r="737">
      <c r="A737" s="17"/>
      <c r="B737" s="17"/>
      <c r="C737" s="17"/>
      <c r="D737" s="17"/>
      <c r="E737" s="18"/>
      <c r="F737" s="17"/>
      <c r="G737" s="19"/>
      <c r="H737" s="20"/>
      <c r="K737" s="19"/>
      <c r="L737" s="18"/>
    </row>
    <row r="738">
      <c r="A738" s="17"/>
      <c r="B738" s="17"/>
      <c r="C738" s="17"/>
      <c r="D738" s="17"/>
      <c r="E738" s="18"/>
      <c r="F738" s="17"/>
      <c r="G738" s="19"/>
      <c r="H738" s="20"/>
      <c r="K738" s="19"/>
      <c r="L738" s="18"/>
    </row>
    <row r="739">
      <c r="A739" s="17"/>
      <c r="B739" s="17"/>
      <c r="C739" s="17"/>
      <c r="D739" s="17"/>
      <c r="E739" s="18"/>
      <c r="F739" s="17"/>
      <c r="G739" s="19"/>
      <c r="H739" s="20"/>
      <c r="K739" s="19"/>
      <c r="L739" s="18"/>
    </row>
    <row r="740">
      <c r="A740" s="17"/>
      <c r="B740" s="17"/>
      <c r="C740" s="17"/>
      <c r="D740" s="17"/>
      <c r="E740" s="18"/>
      <c r="F740" s="17"/>
      <c r="G740" s="19"/>
      <c r="H740" s="20"/>
      <c r="K740" s="19"/>
      <c r="L740" s="18"/>
    </row>
    <row r="741">
      <c r="A741" s="17"/>
      <c r="B741" s="17"/>
      <c r="C741" s="17"/>
      <c r="D741" s="17"/>
      <c r="E741" s="18"/>
      <c r="F741" s="17"/>
      <c r="G741" s="19"/>
      <c r="H741" s="20"/>
      <c r="K741" s="19"/>
      <c r="L741" s="18"/>
    </row>
    <row r="742">
      <c r="A742" s="17"/>
      <c r="B742" s="17"/>
      <c r="C742" s="17"/>
      <c r="D742" s="17"/>
      <c r="E742" s="18"/>
      <c r="F742" s="17"/>
      <c r="G742" s="19"/>
      <c r="H742" s="20"/>
      <c r="K742" s="19"/>
      <c r="L742" s="18"/>
    </row>
    <row r="743">
      <c r="A743" s="17"/>
      <c r="B743" s="17"/>
      <c r="C743" s="17"/>
      <c r="D743" s="17"/>
      <c r="E743" s="18"/>
      <c r="F743" s="17"/>
      <c r="G743" s="19"/>
      <c r="H743" s="20"/>
      <c r="K743" s="19"/>
      <c r="L743" s="18"/>
    </row>
    <row r="744">
      <c r="A744" s="17"/>
      <c r="B744" s="17"/>
      <c r="C744" s="17"/>
      <c r="D744" s="17"/>
      <c r="E744" s="18"/>
      <c r="F744" s="17"/>
      <c r="G744" s="19"/>
      <c r="H744" s="20"/>
      <c r="K744" s="19"/>
      <c r="L744" s="18"/>
    </row>
    <row r="745">
      <c r="A745" s="17"/>
      <c r="B745" s="17"/>
      <c r="C745" s="17"/>
      <c r="D745" s="17"/>
      <c r="E745" s="18"/>
      <c r="F745" s="17"/>
      <c r="G745" s="19"/>
      <c r="H745" s="20"/>
      <c r="K745" s="19"/>
      <c r="L745" s="18"/>
    </row>
    <row r="746">
      <c r="A746" s="17"/>
      <c r="B746" s="17"/>
      <c r="C746" s="17"/>
      <c r="D746" s="17"/>
      <c r="E746" s="18"/>
      <c r="F746" s="17"/>
      <c r="G746" s="19"/>
      <c r="H746" s="20"/>
      <c r="K746" s="19"/>
      <c r="L746" s="18"/>
    </row>
    <row r="747">
      <c r="A747" s="17"/>
      <c r="B747" s="17"/>
      <c r="C747" s="17"/>
      <c r="D747" s="17"/>
      <c r="E747" s="18"/>
      <c r="F747" s="17"/>
      <c r="G747" s="19"/>
      <c r="H747" s="20"/>
      <c r="K747" s="19"/>
      <c r="L747" s="18"/>
    </row>
    <row r="748">
      <c r="A748" s="17"/>
      <c r="B748" s="17"/>
      <c r="C748" s="17"/>
      <c r="D748" s="17"/>
      <c r="E748" s="18"/>
      <c r="F748" s="17"/>
      <c r="G748" s="19"/>
      <c r="H748" s="20"/>
      <c r="K748" s="19"/>
      <c r="L748" s="18"/>
    </row>
    <row r="749">
      <c r="A749" s="17"/>
      <c r="B749" s="17"/>
      <c r="C749" s="17"/>
      <c r="D749" s="17"/>
      <c r="E749" s="18"/>
      <c r="F749" s="17"/>
      <c r="G749" s="19"/>
      <c r="H749" s="20"/>
      <c r="K749" s="19"/>
      <c r="L749" s="18"/>
    </row>
    <row r="750">
      <c r="A750" s="17"/>
      <c r="B750" s="17"/>
      <c r="C750" s="17"/>
      <c r="D750" s="17"/>
      <c r="E750" s="18"/>
      <c r="F750" s="17"/>
      <c r="G750" s="19"/>
      <c r="H750" s="18"/>
      <c r="K750" s="19"/>
      <c r="L750" s="18"/>
    </row>
    <row r="751">
      <c r="A751" s="17"/>
      <c r="B751" s="17"/>
      <c r="C751" s="17"/>
      <c r="D751" s="17"/>
      <c r="E751" s="18"/>
      <c r="F751" s="17"/>
      <c r="G751" s="19"/>
      <c r="H751" s="18"/>
      <c r="K751" s="19"/>
      <c r="L751" s="18"/>
    </row>
    <row r="752">
      <c r="A752" s="17"/>
      <c r="B752" s="17"/>
      <c r="C752" s="17"/>
      <c r="D752" s="17"/>
      <c r="E752" s="18"/>
      <c r="F752" s="17"/>
      <c r="G752" s="19"/>
      <c r="H752" s="18"/>
      <c r="K752" s="19"/>
      <c r="L752" s="18"/>
    </row>
    <row r="753">
      <c r="A753" s="17"/>
      <c r="B753" s="17"/>
      <c r="C753" s="17"/>
      <c r="D753" s="17"/>
      <c r="E753" s="18"/>
      <c r="F753" s="17"/>
      <c r="G753" s="19"/>
      <c r="H753" s="18"/>
      <c r="K753" s="19"/>
      <c r="L753" s="18"/>
    </row>
    <row r="754">
      <c r="A754" s="17"/>
      <c r="B754" s="17"/>
      <c r="C754" s="17"/>
      <c r="D754" s="17"/>
      <c r="E754" s="18"/>
      <c r="F754" s="17"/>
      <c r="G754" s="19"/>
      <c r="H754" s="18"/>
      <c r="K754" s="19"/>
      <c r="L754" s="18"/>
    </row>
    <row r="755">
      <c r="A755" s="17"/>
      <c r="B755" s="17"/>
      <c r="C755" s="17"/>
      <c r="D755" s="17"/>
      <c r="E755" s="18"/>
      <c r="F755" s="17"/>
      <c r="G755" s="19"/>
      <c r="H755" s="18"/>
      <c r="K755" s="19"/>
      <c r="L755" s="18"/>
    </row>
    <row r="756">
      <c r="A756" s="17"/>
      <c r="B756" s="17"/>
      <c r="C756" s="17"/>
      <c r="D756" s="17"/>
      <c r="E756" s="18"/>
      <c r="F756" s="17"/>
      <c r="G756" s="19"/>
      <c r="H756" s="18"/>
      <c r="K756" s="19"/>
      <c r="L756" s="18"/>
    </row>
    <row r="757">
      <c r="A757" s="17"/>
      <c r="B757" s="17"/>
      <c r="C757" s="17"/>
      <c r="D757" s="17"/>
      <c r="E757" s="18"/>
      <c r="F757" s="17"/>
      <c r="G757" s="19"/>
      <c r="H757" s="18"/>
      <c r="K757" s="19"/>
      <c r="L757" s="18"/>
    </row>
    <row r="758">
      <c r="A758" s="17"/>
      <c r="B758" s="17"/>
      <c r="C758" s="17"/>
      <c r="D758" s="17"/>
      <c r="E758" s="18"/>
      <c r="F758" s="17"/>
      <c r="G758" s="19"/>
      <c r="H758" s="18"/>
      <c r="K758" s="19"/>
      <c r="L758" s="18"/>
    </row>
    <row r="759">
      <c r="A759" s="17"/>
      <c r="B759" s="17"/>
      <c r="C759" s="17"/>
      <c r="D759" s="17"/>
      <c r="E759" s="18"/>
      <c r="F759" s="17"/>
      <c r="G759" s="19"/>
      <c r="H759" s="18"/>
      <c r="K759" s="19"/>
      <c r="L759" s="18"/>
    </row>
    <row r="760">
      <c r="A760" s="17"/>
      <c r="B760" s="17"/>
      <c r="C760" s="17"/>
      <c r="D760" s="17"/>
      <c r="E760" s="18"/>
      <c r="F760" s="17"/>
      <c r="G760" s="19"/>
      <c r="H760" s="18"/>
      <c r="K760" s="19"/>
      <c r="L760" s="18"/>
    </row>
    <row r="761">
      <c r="A761" s="17"/>
      <c r="B761" s="17"/>
      <c r="C761" s="17"/>
      <c r="D761" s="17"/>
      <c r="E761" s="18"/>
      <c r="F761" s="17"/>
      <c r="G761" s="19"/>
      <c r="H761" s="18"/>
      <c r="K761" s="19"/>
      <c r="L761" s="18"/>
    </row>
    <row r="762">
      <c r="A762" s="17"/>
      <c r="B762" s="17"/>
      <c r="C762" s="17"/>
      <c r="D762" s="17"/>
      <c r="E762" s="18"/>
      <c r="F762" s="17"/>
      <c r="G762" s="19"/>
      <c r="H762" s="18"/>
      <c r="K762" s="19"/>
      <c r="L762" s="18"/>
    </row>
    <row r="763">
      <c r="A763" s="17"/>
      <c r="B763" s="17"/>
      <c r="C763" s="17"/>
      <c r="D763" s="17"/>
      <c r="E763" s="18"/>
      <c r="F763" s="17"/>
      <c r="G763" s="19"/>
      <c r="H763" s="18"/>
      <c r="K763" s="19"/>
      <c r="L763" s="18"/>
    </row>
    <row r="764">
      <c r="A764" s="17"/>
      <c r="B764" s="17"/>
      <c r="C764" s="17"/>
      <c r="D764" s="17"/>
      <c r="E764" s="18"/>
      <c r="F764" s="17"/>
      <c r="G764" s="19"/>
      <c r="H764" s="20"/>
      <c r="K764" s="19"/>
      <c r="L764" s="18"/>
    </row>
    <row r="765">
      <c r="A765" s="17"/>
      <c r="B765" s="17"/>
      <c r="C765" s="17"/>
      <c r="D765" s="17"/>
      <c r="E765" s="18"/>
      <c r="F765" s="17"/>
      <c r="G765" s="19"/>
      <c r="H765" s="20"/>
      <c r="K765" s="19"/>
      <c r="L765" s="18"/>
    </row>
    <row r="766">
      <c r="A766" s="17"/>
      <c r="B766" s="17"/>
      <c r="C766" s="17"/>
      <c r="D766" s="17"/>
      <c r="E766" s="18"/>
      <c r="F766" s="17"/>
      <c r="G766" s="19"/>
      <c r="H766" s="20"/>
      <c r="K766" s="19"/>
      <c r="L766" s="18"/>
    </row>
    <row r="767">
      <c r="A767" s="17"/>
      <c r="B767" s="17"/>
      <c r="C767" s="17"/>
      <c r="D767" s="17"/>
      <c r="E767" s="18"/>
      <c r="F767" s="17"/>
      <c r="G767" s="19"/>
      <c r="H767" s="20"/>
      <c r="K767" s="19"/>
      <c r="L767" s="18"/>
    </row>
    <row r="768">
      <c r="A768" s="17"/>
      <c r="B768" s="17"/>
      <c r="C768" s="17"/>
      <c r="D768" s="17"/>
      <c r="E768" s="18"/>
      <c r="F768" s="17"/>
      <c r="G768" s="19"/>
      <c r="H768" s="18"/>
      <c r="K768" s="19"/>
      <c r="L768" s="18"/>
    </row>
    <row r="769">
      <c r="A769" s="17"/>
      <c r="B769" s="17"/>
      <c r="C769" s="17"/>
      <c r="D769" s="17"/>
      <c r="E769" s="18"/>
      <c r="F769" s="17"/>
      <c r="G769" s="19"/>
      <c r="H769" s="18"/>
      <c r="K769" s="19"/>
      <c r="L769" s="18"/>
    </row>
    <row r="770">
      <c r="A770" s="17"/>
      <c r="B770" s="17"/>
      <c r="C770" s="17"/>
      <c r="D770" s="17"/>
      <c r="E770" s="18"/>
      <c r="F770" s="17"/>
      <c r="G770" s="19"/>
      <c r="H770" s="20"/>
      <c r="K770" s="19"/>
      <c r="L770" s="18"/>
    </row>
    <row r="771">
      <c r="A771" s="17"/>
      <c r="B771" s="17"/>
      <c r="C771" s="17"/>
      <c r="D771" s="17"/>
      <c r="E771" s="18"/>
      <c r="F771" s="17"/>
      <c r="G771" s="19"/>
      <c r="H771" s="20"/>
      <c r="K771" s="19"/>
      <c r="L771" s="18"/>
    </row>
    <row r="772">
      <c r="A772" s="17"/>
      <c r="B772" s="17"/>
      <c r="C772" s="17"/>
      <c r="D772" s="17"/>
      <c r="E772" s="18"/>
      <c r="F772" s="17"/>
      <c r="G772" s="19"/>
      <c r="H772" s="20"/>
      <c r="K772" s="19"/>
      <c r="L772" s="18"/>
    </row>
    <row r="773">
      <c r="A773" s="17"/>
      <c r="B773" s="17"/>
      <c r="C773" s="17"/>
      <c r="D773" s="17"/>
      <c r="E773" s="18"/>
      <c r="F773" s="17"/>
      <c r="G773" s="19"/>
      <c r="H773" s="20"/>
      <c r="K773" s="19"/>
      <c r="L773" s="18"/>
    </row>
    <row r="774">
      <c r="A774" s="17"/>
      <c r="B774" s="17"/>
      <c r="C774" s="17"/>
      <c r="D774" s="17"/>
      <c r="E774" s="18"/>
      <c r="F774" s="17"/>
      <c r="G774" s="19"/>
      <c r="H774" s="20"/>
      <c r="K774" s="19"/>
      <c r="L774" s="18"/>
    </row>
    <row r="775">
      <c r="A775" s="17"/>
      <c r="B775" s="17"/>
      <c r="C775" s="17"/>
      <c r="D775" s="17"/>
      <c r="E775" s="18"/>
      <c r="F775" s="17"/>
      <c r="G775" s="19"/>
      <c r="H775" s="18"/>
      <c r="K775" s="19"/>
      <c r="L775" s="18"/>
    </row>
    <row r="776">
      <c r="A776" s="17"/>
      <c r="B776" s="17"/>
      <c r="C776" s="17"/>
      <c r="D776" s="17"/>
      <c r="E776" s="18"/>
      <c r="F776" s="17"/>
      <c r="G776" s="19"/>
      <c r="H776" s="18"/>
      <c r="K776" s="19"/>
      <c r="L776" s="18"/>
    </row>
    <row r="777">
      <c r="A777" s="17"/>
      <c r="B777" s="17"/>
      <c r="C777" s="17"/>
      <c r="D777" s="17"/>
      <c r="E777" s="18"/>
      <c r="F777" s="17"/>
      <c r="G777" s="19"/>
      <c r="H777" s="18"/>
      <c r="K777" s="19"/>
      <c r="L777" s="18"/>
    </row>
    <row r="778">
      <c r="A778" s="17"/>
      <c r="B778" s="17"/>
      <c r="C778" s="17"/>
      <c r="D778" s="17"/>
      <c r="E778" s="18"/>
      <c r="F778" s="17"/>
      <c r="G778" s="19"/>
      <c r="H778" s="18"/>
      <c r="K778" s="19"/>
      <c r="L778" s="18"/>
    </row>
    <row r="779">
      <c r="A779" s="17"/>
      <c r="B779" s="17"/>
      <c r="C779" s="17"/>
      <c r="D779" s="17"/>
      <c r="E779" s="18"/>
      <c r="F779" s="17"/>
      <c r="G779" s="19"/>
      <c r="H779" s="18"/>
      <c r="K779" s="19"/>
      <c r="L779" s="18"/>
    </row>
    <row r="780">
      <c r="A780" s="17"/>
      <c r="B780" s="17"/>
      <c r="C780" s="17"/>
      <c r="D780" s="17"/>
      <c r="E780" s="18"/>
      <c r="F780" s="17"/>
      <c r="G780" s="19"/>
      <c r="H780" s="20"/>
      <c r="K780" s="19"/>
      <c r="L780" s="18"/>
    </row>
    <row r="781">
      <c r="A781" s="17"/>
      <c r="B781" s="17"/>
      <c r="C781" s="17"/>
      <c r="D781" s="17"/>
      <c r="E781" s="18"/>
      <c r="F781" s="17"/>
      <c r="G781" s="19"/>
      <c r="H781" s="20"/>
      <c r="K781" s="19"/>
      <c r="L781" s="18"/>
    </row>
    <row r="782">
      <c r="A782" s="17"/>
      <c r="B782" s="17"/>
      <c r="C782" s="17"/>
      <c r="D782" s="17"/>
      <c r="E782" s="18"/>
      <c r="F782" s="17"/>
      <c r="G782" s="19"/>
      <c r="H782" s="18"/>
    </row>
    <row r="783">
      <c r="A783" s="5"/>
      <c r="B783" s="5"/>
      <c r="C783" s="5"/>
      <c r="D783" s="5"/>
      <c r="E783" s="5"/>
      <c r="F783" s="5"/>
      <c r="G783" s="5"/>
      <c r="H783" s="5"/>
      <c r="I783" s="5"/>
    </row>
    <row r="784">
      <c r="A784" s="35"/>
      <c r="E784" s="32"/>
      <c r="G784" s="5"/>
      <c r="I784" s="37"/>
    </row>
    <row r="785">
      <c r="A785" s="35"/>
      <c r="E785" s="32"/>
      <c r="G785" s="5"/>
      <c r="I785" s="34"/>
    </row>
    <row r="786">
      <c r="A786" s="35"/>
      <c r="E786" s="32"/>
      <c r="G786" s="5"/>
      <c r="I786" s="34"/>
    </row>
    <row r="787">
      <c r="A787" s="35"/>
      <c r="E787" s="32"/>
      <c r="G787" s="5"/>
      <c r="I787" s="34"/>
    </row>
    <row r="788">
      <c r="A788" s="35"/>
      <c r="E788" s="32"/>
      <c r="G788" s="5"/>
      <c r="I788" s="34"/>
    </row>
    <row r="789">
      <c r="A789" s="35"/>
      <c r="E789" s="32"/>
      <c r="G789" s="5"/>
      <c r="I789" s="34"/>
    </row>
    <row r="790">
      <c r="A790" s="35"/>
      <c r="E790" s="32"/>
      <c r="G790" s="5"/>
      <c r="I790" s="34"/>
    </row>
    <row r="791">
      <c r="A791" s="35"/>
      <c r="E791" s="32"/>
      <c r="G791" s="5"/>
      <c r="I791" s="34"/>
    </row>
    <row r="792">
      <c r="A792" s="35"/>
      <c r="E792" s="32"/>
      <c r="G792" s="5"/>
      <c r="I792" s="34"/>
    </row>
    <row r="793">
      <c r="A793" s="35"/>
      <c r="E793" s="32"/>
      <c r="G793" s="5"/>
      <c r="I793" s="34"/>
    </row>
    <row r="794">
      <c r="A794" s="35"/>
      <c r="E794" s="32"/>
      <c r="G794" s="5"/>
      <c r="I794" s="34"/>
    </row>
    <row r="795">
      <c r="A795" s="35"/>
      <c r="E795" s="32"/>
      <c r="G795" s="5"/>
      <c r="I795" s="34"/>
    </row>
    <row r="796">
      <c r="A796" s="35"/>
      <c r="E796" s="32"/>
      <c r="G796" s="5"/>
      <c r="I796" s="34"/>
    </row>
    <row r="797">
      <c r="A797" s="35"/>
      <c r="E797" s="32"/>
      <c r="G797" s="5"/>
      <c r="I797" s="34"/>
    </row>
    <row r="798">
      <c r="A798" s="35"/>
      <c r="E798" s="32"/>
      <c r="G798" s="5"/>
      <c r="I798" s="34"/>
    </row>
    <row r="799">
      <c r="A799" s="35"/>
      <c r="E799" s="32"/>
      <c r="G799" s="5"/>
      <c r="I799" s="34"/>
    </row>
    <row r="800">
      <c r="A800" s="35"/>
      <c r="E800" s="32"/>
      <c r="G800" s="5"/>
      <c r="I800" s="34"/>
    </row>
    <row r="801">
      <c r="A801" s="35"/>
      <c r="E801" s="32"/>
      <c r="G801" s="5"/>
      <c r="I801" s="34"/>
    </row>
    <row r="802">
      <c r="A802" s="35"/>
      <c r="E802" s="32"/>
      <c r="G802" s="5"/>
      <c r="I802" s="34"/>
    </row>
    <row r="803">
      <c r="A803" s="35"/>
      <c r="E803" s="32"/>
      <c r="G803" s="5"/>
      <c r="I803" s="34"/>
    </row>
    <row r="804">
      <c r="A804" s="35"/>
      <c r="E804" s="32"/>
      <c r="G804" s="5"/>
      <c r="I804" s="34"/>
    </row>
    <row r="805">
      <c r="A805" s="35"/>
      <c r="E805" s="32"/>
      <c r="G805" s="5"/>
      <c r="I805" s="34"/>
    </row>
    <row r="806">
      <c r="A806" s="35"/>
      <c r="E806" s="32"/>
      <c r="G806" s="5"/>
      <c r="I806" s="34"/>
    </row>
    <row r="807">
      <c r="A807" s="35"/>
      <c r="E807" s="32"/>
      <c r="G807" s="5"/>
      <c r="I807" s="34"/>
    </row>
    <row r="808">
      <c r="A808" s="35"/>
      <c r="E808" s="32"/>
      <c r="G808" s="5"/>
      <c r="I808" s="34"/>
    </row>
    <row r="809">
      <c r="A809" s="35"/>
      <c r="E809" s="32"/>
      <c r="G809" s="5"/>
      <c r="I809" s="34"/>
    </row>
    <row r="810">
      <c r="A810" s="35"/>
      <c r="E810" s="32"/>
      <c r="G810" s="5"/>
      <c r="I810" s="34"/>
    </row>
    <row r="811">
      <c r="A811" s="35"/>
      <c r="E811" s="32"/>
      <c r="G811" s="5"/>
      <c r="I811" s="34"/>
    </row>
    <row r="812">
      <c r="A812" s="35"/>
      <c r="E812" s="32"/>
      <c r="G812" s="5"/>
      <c r="I812" s="34"/>
    </row>
    <row r="813">
      <c r="A813" s="35"/>
      <c r="E813" s="32"/>
      <c r="G813" s="5"/>
      <c r="I813" s="34"/>
    </row>
    <row r="814">
      <c r="A814" s="35"/>
      <c r="E814" s="32"/>
      <c r="G814" s="5"/>
      <c r="I814" s="34"/>
    </row>
    <row r="815">
      <c r="A815" s="35"/>
      <c r="E815" s="32"/>
      <c r="G815" s="5"/>
      <c r="I815" s="34"/>
    </row>
    <row r="816">
      <c r="A816" s="35"/>
      <c r="E816" s="32"/>
      <c r="G816" s="5"/>
      <c r="I816" s="34"/>
    </row>
    <row r="817">
      <c r="A817" s="35"/>
      <c r="E817" s="32"/>
      <c r="G817" s="5"/>
      <c r="I817" s="34"/>
    </row>
    <row r="818">
      <c r="A818" s="35"/>
      <c r="E818" s="32"/>
      <c r="G818" s="5"/>
      <c r="I818" s="34"/>
    </row>
    <row r="819">
      <c r="A819" s="35"/>
      <c r="E819" s="32"/>
      <c r="G819" s="5"/>
      <c r="I819" s="34"/>
    </row>
    <row r="820">
      <c r="A820" s="35"/>
      <c r="E820" s="32"/>
      <c r="G820" s="5"/>
      <c r="I820" s="34"/>
    </row>
    <row r="821">
      <c r="A821" s="35"/>
      <c r="E821" s="32"/>
      <c r="G821" s="5"/>
      <c r="I821" s="34"/>
    </row>
    <row r="822">
      <c r="A822" s="35"/>
      <c r="E822" s="32"/>
      <c r="G822" s="5"/>
      <c r="I822" s="34"/>
    </row>
    <row r="823">
      <c r="A823" s="35"/>
      <c r="E823" s="32"/>
      <c r="G823" s="5"/>
      <c r="I823" s="34"/>
    </row>
    <row r="824">
      <c r="A824" s="35"/>
      <c r="E824" s="32"/>
      <c r="G824" s="5"/>
      <c r="I824" s="34"/>
    </row>
    <row r="825">
      <c r="A825" s="35"/>
      <c r="E825" s="32"/>
      <c r="G825" s="5"/>
      <c r="I825" s="34"/>
    </row>
    <row r="826">
      <c r="A826" s="35"/>
      <c r="E826" s="32"/>
      <c r="G826" s="5"/>
      <c r="I826" s="34"/>
    </row>
    <row r="827">
      <c r="A827" s="35"/>
      <c r="E827" s="32"/>
      <c r="G827" s="5"/>
      <c r="I827" s="34"/>
    </row>
    <row r="828">
      <c r="A828" s="35"/>
      <c r="E828" s="32"/>
      <c r="G828" s="5"/>
      <c r="I828" s="34"/>
    </row>
    <row r="829">
      <c r="A829" s="35"/>
      <c r="E829" s="32"/>
      <c r="G829" s="5"/>
      <c r="I829" s="34"/>
    </row>
    <row r="830">
      <c r="A830" s="35"/>
      <c r="E830" s="32"/>
      <c r="G830" s="5"/>
      <c r="I830" s="34"/>
    </row>
    <row r="831">
      <c r="A831" s="35"/>
      <c r="E831" s="32"/>
      <c r="G831" s="5"/>
      <c r="I831" s="34"/>
    </row>
    <row r="832">
      <c r="A832" s="35"/>
      <c r="E832" s="32"/>
      <c r="G832" s="5"/>
      <c r="I832" s="34"/>
    </row>
    <row r="833">
      <c r="A833" s="35"/>
      <c r="E833" s="32"/>
      <c r="G833" s="5"/>
      <c r="I833" s="34"/>
    </row>
    <row r="834">
      <c r="A834" s="35"/>
      <c r="E834" s="32"/>
      <c r="G834" s="5"/>
      <c r="I834" s="34"/>
    </row>
    <row r="835">
      <c r="A835" s="35"/>
      <c r="E835" s="32"/>
      <c r="G835" s="5"/>
      <c r="I835" s="34"/>
    </row>
    <row r="836">
      <c r="A836" s="35"/>
      <c r="E836" s="32"/>
      <c r="G836" s="5"/>
      <c r="I836" s="34"/>
    </row>
    <row r="837">
      <c r="A837" s="35"/>
      <c r="E837" s="32"/>
      <c r="G837" s="5"/>
      <c r="I837" s="34"/>
    </row>
    <row r="838">
      <c r="A838" s="35"/>
      <c r="E838" s="32"/>
      <c r="G838" s="5"/>
      <c r="I838" s="34"/>
    </row>
    <row r="839">
      <c r="A839" s="35"/>
      <c r="E839" s="32"/>
      <c r="G839" s="5"/>
      <c r="I839" s="34"/>
    </row>
    <row r="840">
      <c r="A840" s="35"/>
      <c r="E840" s="32"/>
      <c r="G840" s="5"/>
      <c r="I840" s="34"/>
    </row>
    <row r="841">
      <c r="A841" s="35"/>
      <c r="E841" s="32"/>
      <c r="G841" s="5"/>
      <c r="I841" s="34"/>
    </row>
    <row r="842">
      <c r="A842" s="35"/>
      <c r="E842" s="32"/>
      <c r="G842" s="5"/>
      <c r="I842" s="34"/>
    </row>
    <row r="843">
      <c r="A843" s="35"/>
      <c r="E843" s="32"/>
      <c r="G843" s="5"/>
      <c r="I843" s="34"/>
    </row>
    <row r="844">
      <c r="A844" s="35"/>
      <c r="E844" s="32"/>
      <c r="G844" s="5"/>
      <c r="I844" s="34"/>
    </row>
    <row r="845">
      <c r="A845" s="35"/>
      <c r="E845" s="32"/>
      <c r="G845" s="5"/>
      <c r="I845" s="34"/>
    </row>
    <row r="846">
      <c r="A846" s="35"/>
      <c r="E846" s="32"/>
      <c r="G846" s="5"/>
      <c r="I846" s="34"/>
    </row>
    <row r="847">
      <c r="A847" s="35"/>
      <c r="E847" s="32"/>
      <c r="G847" s="5"/>
      <c r="I847" s="34"/>
    </row>
    <row r="848">
      <c r="A848" s="35"/>
      <c r="E848" s="32"/>
      <c r="G848" s="5"/>
      <c r="I848" s="34"/>
    </row>
    <row r="849">
      <c r="A849" s="35"/>
      <c r="E849" s="32"/>
      <c r="G849" s="5"/>
      <c r="I849" s="34"/>
    </row>
    <row r="850">
      <c r="A850" s="35"/>
      <c r="E850" s="32"/>
      <c r="G850" s="5"/>
      <c r="I850" s="34"/>
    </row>
    <row r="851">
      <c r="A851" s="35"/>
      <c r="E851" s="32"/>
      <c r="G851" s="5"/>
      <c r="I851" s="34"/>
    </row>
    <row r="852">
      <c r="A852" s="35"/>
      <c r="E852" s="32"/>
      <c r="G852" s="5"/>
      <c r="I852" s="34"/>
    </row>
    <row r="853">
      <c r="A853" s="35"/>
      <c r="E853" s="32"/>
      <c r="G853" s="5"/>
      <c r="I853" s="34"/>
    </row>
    <row r="854">
      <c r="A854" s="35"/>
      <c r="E854" s="32"/>
      <c r="G854" s="5"/>
      <c r="I854" s="34"/>
    </row>
    <row r="855">
      <c r="A855" s="35"/>
      <c r="E855" s="32"/>
      <c r="G855" s="5"/>
      <c r="I855" s="34"/>
    </row>
    <row r="856">
      <c r="A856" s="35"/>
      <c r="E856" s="32"/>
      <c r="G856" s="5"/>
      <c r="I856" s="34"/>
    </row>
    <row r="857">
      <c r="A857" s="35"/>
      <c r="E857" s="32"/>
      <c r="G857" s="5"/>
      <c r="I857" s="34"/>
    </row>
    <row r="858">
      <c r="A858" s="35"/>
      <c r="E858" s="32"/>
      <c r="G858" s="5"/>
      <c r="I858" s="34"/>
    </row>
    <row r="859">
      <c r="A859" s="35"/>
      <c r="E859" s="32"/>
      <c r="G859" s="5"/>
      <c r="I859" s="34"/>
    </row>
    <row r="860">
      <c r="A860" s="35"/>
      <c r="E860" s="32"/>
      <c r="G860" s="5"/>
      <c r="I860" s="34"/>
    </row>
    <row r="861">
      <c r="A861" s="35"/>
      <c r="E861" s="32"/>
      <c r="G861" s="5"/>
      <c r="I861" s="34"/>
    </row>
    <row r="862">
      <c r="A862" s="35"/>
      <c r="E862" s="32"/>
      <c r="G862" s="5"/>
      <c r="I862" s="34"/>
    </row>
    <row r="863">
      <c r="A863" s="35"/>
      <c r="E863" s="32"/>
      <c r="G863" s="5"/>
      <c r="I863" s="34"/>
    </row>
    <row r="864">
      <c r="A864" s="35"/>
      <c r="E864" s="32"/>
      <c r="G864" s="5"/>
      <c r="I864" s="34"/>
    </row>
    <row r="865">
      <c r="A865" s="35"/>
      <c r="E865" s="32"/>
      <c r="G865" s="5"/>
      <c r="I865" s="34"/>
    </row>
    <row r="866">
      <c r="A866" s="35"/>
      <c r="E866" s="32"/>
      <c r="G866" s="5"/>
      <c r="I866" s="34"/>
    </row>
    <row r="867">
      <c r="A867" s="35"/>
      <c r="E867" s="32"/>
      <c r="G867" s="5"/>
      <c r="I867" s="34"/>
    </row>
    <row r="868">
      <c r="A868" s="35"/>
      <c r="E868" s="32"/>
      <c r="G868" s="5"/>
      <c r="I868" s="34"/>
    </row>
    <row r="869">
      <c r="A869" s="35"/>
      <c r="E869" s="32"/>
      <c r="G869" s="5"/>
      <c r="I869" s="34"/>
    </row>
    <row r="870">
      <c r="A870" s="35"/>
      <c r="E870" s="32"/>
      <c r="G870" s="5"/>
      <c r="I870" s="34"/>
    </row>
    <row r="871">
      <c r="A871" s="35"/>
      <c r="E871" s="32"/>
      <c r="G871" s="5"/>
      <c r="I871" s="34"/>
    </row>
    <row r="872">
      <c r="A872" s="35"/>
      <c r="E872" s="32"/>
      <c r="G872" s="5"/>
      <c r="I872" s="34"/>
    </row>
    <row r="873">
      <c r="A873" s="35"/>
      <c r="E873" s="32"/>
      <c r="G873" s="5"/>
      <c r="I873" s="34"/>
    </row>
    <row r="874">
      <c r="A874" s="35"/>
      <c r="E874" s="32"/>
      <c r="G874" s="5"/>
      <c r="I874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4" t="s">
        <v>17</v>
      </c>
      <c r="B1" s="26">
        <v>52.0</v>
      </c>
      <c r="C1" s="18">
        <v>52.0</v>
      </c>
      <c r="D1" s="17"/>
      <c r="E1" s="5" t="s">
        <v>0</v>
      </c>
      <c r="F1" s="5" t="s">
        <v>10</v>
      </c>
      <c r="G1" s="5" t="s">
        <v>51</v>
      </c>
      <c r="H1" s="18"/>
    </row>
    <row r="2">
      <c r="A2" s="24" t="s">
        <v>17</v>
      </c>
      <c r="B2" s="26">
        <v>192.6</v>
      </c>
      <c r="C2" s="18">
        <v>30.0</v>
      </c>
      <c r="D2" s="17"/>
      <c r="E2" s="5" t="s">
        <v>17</v>
      </c>
      <c r="F2" s="27">
        <f t="shared" ref="F2:G2" si="1">SUM(B1:B74)</f>
        <v>49108.6</v>
      </c>
      <c r="G2">
        <f t="shared" si="1"/>
        <v>1486</v>
      </c>
      <c r="H2" s="18"/>
    </row>
    <row r="3">
      <c r="A3" s="24" t="s">
        <v>17</v>
      </c>
      <c r="B3" s="26">
        <v>113.76</v>
      </c>
      <c r="C3" s="18">
        <v>8.0</v>
      </c>
      <c r="D3" s="17"/>
      <c r="E3" s="5" t="s">
        <v>53</v>
      </c>
      <c r="F3" s="28"/>
      <c r="G3" s="19"/>
      <c r="H3" s="20"/>
    </row>
    <row r="4">
      <c r="A4" s="24" t="s">
        <v>17</v>
      </c>
      <c r="B4" s="26">
        <v>56.88</v>
      </c>
      <c r="C4" s="18">
        <v>4.0</v>
      </c>
      <c r="D4" s="17"/>
      <c r="E4" s="5" t="s">
        <v>54</v>
      </c>
      <c r="F4" s="27">
        <f t="shared" ref="F4:G4" si="2">SUM(B75:B97)</f>
        <v>44002.05</v>
      </c>
      <c r="G4">
        <f t="shared" si="2"/>
        <v>1141</v>
      </c>
      <c r="H4" s="20"/>
    </row>
    <row r="5">
      <c r="A5" s="24" t="s">
        <v>17</v>
      </c>
      <c r="B5" s="26">
        <v>1409.1000000000001</v>
      </c>
      <c r="C5" s="18">
        <v>55.0</v>
      </c>
      <c r="D5" s="17"/>
      <c r="E5" s="5" t="s">
        <v>56</v>
      </c>
      <c r="F5" s="27">
        <f t="shared" ref="F5:G5" si="3">SUM(B98:B103)</f>
        <v>3818.44</v>
      </c>
      <c r="G5">
        <f t="shared" si="3"/>
        <v>126</v>
      </c>
      <c r="H5" s="20"/>
    </row>
    <row r="6">
      <c r="A6" s="24" t="s">
        <v>17</v>
      </c>
      <c r="B6" s="26">
        <v>1409.1000000000001</v>
      </c>
      <c r="C6" s="18">
        <v>55.0</v>
      </c>
      <c r="D6" s="17"/>
      <c r="E6" s="5" t="s">
        <v>58</v>
      </c>
      <c r="F6" s="27">
        <f t="shared" ref="F6:G6" si="4">SUM(B104:B134)</f>
        <v>34253.42</v>
      </c>
      <c r="G6">
        <f t="shared" si="4"/>
        <v>946</v>
      </c>
      <c r="H6" s="18"/>
    </row>
    <row r="7">
      <c r="A7" s="24" t="s">
        <v>17</v>
      </c>
      <c r="B7" s="26">
        <v>1335.88</v>
      </c>
      <c r="C7" s="18">
        <v>52.0</v>
      </c>
      <c r="D7" s="17"/>
      <c r="E7" s="5" t="s">
        <v>59</v>
      </c>
      <c r="F7" s="27">
        <f t="shared" ref="F7:G7" si="5">SUM(B135:B146)</f>
        <v>4287.85</v>
      </c>
      <c r="G7">
        <f t="shared" si="5"/>
        <v>141</v>
      </c>
      <c r="H7" s="20"/>
    </row>
    <row r="8">
      <c r="A8" s="24" t="s">
        <v>17</v>
      </c>
      <c r="B8" s="26">
        <v>51.38</v>
      </c>
      <c r="C8" s="18">
        <v>2.0</v>
      </c>
      <c r="D8" s="17"/>
      <c r="E8" s="5" t="s">
        <v>60</v>
      </c>
      <c r="F8" s="27">
        <f t="shared" ref="F8:G8" si="6">SUM(B147,B148)</f>
        <v>1328.94</v>
      </c>
      <c r="G8">
        <f t="shared" si="6"/>
        <v>30</v>
      </c>
      <c r="H8" s="20"/>
    </row>
    <row r="9">
      <c r="A9" s="24" t="s">
        <v>17</v>
      </c>
      <c r="B9" s="26">
        <v>77.07000000000001</v>
      </c>
      <c r="C9" s="18">
        <v>3.0</v>
      </c>
      <c r="D9" s="17"/>
      <c r="E9" s="5" t="s">
        <v>61</v>
      </c>
      <c r="F9" s="27">
        <f t="shared" ref="F9:G9" si="7">SUM(B149:B152)</f>
        <v>1584.84</v>
      </c>
      <c r="G9">
        <f t="shared" si="7"/>
        <v>28</v>
      </c>
      <c r="H9" s="20"/>
    </row>
    <row r="10">
      <c r="A10" s="24" t="s">
        <v>17</v>
      </c>
      <c r="B10" s="26">
        <v>385.35</v>
      </c>
      <c r="C10" s="18">
        <v>15.0</v>
      </c>
      <c r="D10" s="17"/>
      <c r="E10" s="5" t="s">
        <v>63</v>
      </c>
      <c r="F10" s="27">
        <f t="shared" ref="F10:G10" si="8">SUM(B153:B156)</f>
        <v>4514.65</v>
      </c>
      <c r="G10">
        <f t="shared" si="8"/>
        <v>176</v>
      </c>
      <c r="H10" s="20"/>
    </row>
    <row r="11">
      <c r="A11" s="24" t="s">
        <v>17</v>
      </c>
      <c r="B11" s="26">
        <v>899.1500000000001</v>
      </c>
      <c r="C11" s="18">
        <v>35.0</v>
      </c>
      <c r="D11" s="17"/>
      <c r="E11" s="5" t="s">
        <v>65</v>
      </c>
      <c r="F11" s="27">
        <f t="shared" ref="F11:G11" si="9">SUM(B157:B192)</f>
        <v>37650.84</v>
      </c>
      <c r="G11">
        <f t="shared" si="9"/>
        <v>1244</v>
      </c>
      <c r="H11" s="20"/>
    </row>
    <row r="12">
      <c r="A12" s="24" t="s">
        <v>17</v>
      </c>
      <c r="B12" s="26">
        <v>385.35</v>
      </c>
      <c r="C12" s="18">
        <v>15.0</v>
      </c>
      <c r="D12" s="17"/>
      <c r="E12" s="5" t="s">
        <v>67</v>
      </c>
      <c r="F12" s="27"/>
      <c r="G12" s="19"/>
      <c r="H12" s="20"/>
    </row>
    <row r="13">
      <c r="A13" s="24" t="s">
        <v>17</v>
      </c>
      <c r="B13" s="26">
        <v>642.25</v>
      </c>
      <c r="C13" s="18">
        <v>25.0</v>
      </c>
      <c r="D13" s="17"/>
      <c r="E13" s="5" t="s">
        <v>68</v>
      </c>
      <c r="F13" s="27"/>
      <c r="G13" s="19"/>
      <c r="H13" s="20"/>
    </row>
    <row r="14">
      <c r="A14" s="24" t="s">
        <v>17</v>
      </c>
      <c r="B14" s="26">
        <v>1541.4</v>
      </c>
      <c r="C14" s="18">
        <v>60.0</v>
      </c>
      <c r="D14" s="17"/>
      <c r="E14" s="5" t="s">
        <v>70</v>
      </c>
      <c r="F14" s="27">
        <f t="shared" ref="F14:G14" si="10">SUM(B193:B208)</f>
        <v>7089.49</v>
      </c>
      <c r="G14">
        <f t="shared" si="10"/>
        <v>170</v>
      </c>
      <c r="H14" s="20"/>
    </row>
    <row r="15">
      <c r="A15" s="24" t="s">
        <v>17</v>
      </c>
      <c r="B15" s="26">
        <v>1027.6000000000001</v>
      </c>
      <c r="C15" s="18">
        <v>40.0</v>
      </c>
      <c r="D15" s="17"/>
      <c r="E15" s="5" t="s">
        <v>71</v>
      </c>
      <c r="F15" s="27">
        <f t="shared" ref="F15:G15" si="11">SUM(B209:B225)</f>
        <v>13100.86</v>
      </c>
      <c r="G15">
        <f t="shared" si="11"/>
        <v>209</v>
      </c>
      <c r="H15" s="20"/>
    </row>
    <row r="16">
      <c r="A16" s="24" t="s">
        <v>17</v>
      </c>
      <c r="B16" s="26">
        <v>179.83</v>
      </c>
      <c r="C16" s="18">
        <v>7.0</v>
      </c>
      <c r="D16" s="17"/>
      <c r="E16" s="5" t="s">
        <v>74</v>
      </c>
      <c r="F16" s="28">
        <f t="shared" ref="F16:G16" si="12">SUM(B226)</f>
        <v>256.9</v>
      </c>
      <c r="G16" s="5">
        <f t="shared" si="12"/>
        <v>10</v>
      </c>
      <c r="H16" s="20"/>
    </row>
    <row r="17">
      <c r="A17" s="24" t="s">
        <v>17</v>
      </c>
      <c r="B17" s="26">
        <v>1592.78</v>
      </c>
      <c r="C17" s="18">
        <v>62.0</v>
      </c>
      <c r="D17" s="17"/>
      <c r="E17" s="5" t="s">
        <v>79</v>
      </c>
      <c r="F17" s="27"/>
      <c r="G17" s="19"/>
      <c r="H17" s="20"/>
    </row>
    <row r="18">
      <c r="A18" s="24" t="s">
        <v>17</v>
      </c>
      <c r="B18" s="26">
        <v>693.63</v>
      </c>
      <c r="C18" s="18">
        <v>27.0</v>
      </c>
      <c r="D18" s="17"/>
      <c r="E18" s="5" t="s">
        <v>80</v>
      </c>
      <c r="F18" s="27">
        <f t="shared" ref="F18:G18" si="13">SUM(B227:B238)</f>
        <v>5515.9</v>
      </c>
      <c r="G18">
        <f t="shared" si="13"/>
        <v>166</v>
      </c>
      <c r="H18" s="20"/>
    </row>
    <row r="19">
      <c r="A19" s="24" t="s">
        <v>17</v>
      </c>
      <c r="B19" s="26">
        <v>513.8000000000001</v>
      </c>
      <c r="C19" s="18">
        <v>20.0</v>
      </c>
      <c r="D19" s="17"/>
      <c r="E19" s="5" t="s">
        <v>81</v>
      </c>
      <c r="F19" s="27">
        <f t="shared" ref="F19:G19" si="14">SUM(B239:B240)</f>
        <v>3032.37</v>
      </c>
      <c r="G19">
        <f t="shared" si="14"/>
        <v>43</v>
      </c>
      <c r="H19" s="20"/>
    </row>
    <row r="20">
      <c r="A20" s="24" t="s">
        <v>17</v>
      </c>
      <c r="B20" s="26">
        <v>385.35</v>
      </c>
      <c r="C20" s="18">
        <v>15.0</v>
      </c>
      <c r="D20" s="17"/>
      <c r="E20" s="5" t="s">
        <v>84</v>
      </c>
      <c r="F20" s="27">
        <f t="shared" ref="F20:G20" si="15">SUM(B241)</f>
        <v>685.3</v>
      </c>
      <c r="G20">
        <f t="shared" si="15"/>
        <v>14</v>
      </c>
      <c r="H20" s="20"/>
    </row>
    <row r="21">
      <c r="A21" s="24" t="s">
        <v>17</v>
      </c>
      <c r="B21" s="26">
        <v>154.14000000000001</v>
      </c>
      <c r="C21" s="18">
        <v>6.0</v>
      </c>
      <c r="D21" s="17"/>
      <c r="E21" s="5" t="s">
        <v>85</v>
      </c>
      <c r="F21" s="27">
        <f t="shared" ref="F21:G21" si="16">SUM(B242:B246)</f>
        <v>3677.7</v>
      </c>
      <c r="G21">
        <f t="shared" si="16"/>
        <v>138</v>
      </c>
      <c r="H21" s="20"/>
    </row>
    <row r="22">
      <c r="A22" s="24" t="s">
        <v>17</v>
      </c>
      <c r="B22" s="26">
        <v>565.1800000000001</v>
      </c>
      <c r="C22" s="18">
        <v>22.0</v>
      </c>
      <c r="D22" s="17"/>
      <c r="E22" s="5" t="s">
        <v>86</v>
      </c>
      <c r="F22" s="27">
        <f t="shared" ref="F22:G22" si="17">SUM(B247)</f>
        <v>513.8</v>
      </c>
      <c r="G22">
        <f t="shared" si="17"/>
        <v>20</v>
      </c>
      <c r="H22" s="20"/>
    </row>
    <row r="23">
      <c r="A23" s="24" t="s">
        <v>17</v>
      </c>
      <c r="B23" s="26">
        <v>1541.4</v>
      </c>
      <c r="C23" s="18">
        <v>60.0</v>
      </c>
      <c r="D23" s="17"/>
      <c r="E23" s="5" t="s">
        <v>87</v>
      </c>
      <c r="F23" s="27">
        <f t="shared" ref="F23:G23" si="18">SUM(B248:B275)</f>
        <v>45882.21</v>
      </c>
      <c r="G23">
        <f t="shared" si="18"/>
        <v>889</v>
      </c>
      <c r="H23" s="18"/>
    </row>
    <row r="24">
      <c r="A24" s="24" t="s">
        <v>17</v>
      </c>
      <c r="B24" s="26">
        <v>51.38</v>
      </c>
      <c r="C24" s="18">
        <v>2.0</v>
      </c>
      <c r="D24" s="17"/>
      <c r="E24" s="5" t="s">
        <v>89</v>
      </c>
      <c r="F24" s="27"/>
      <c r="G24" s="19"/>
      <c r="H24" s="18"/>
    </row>
    <row r="25">
      <c r="A25" s="24" t="s">
        <v>17</v>
      </c>
      <c r="B25" s="26">
        <v>77.07000000000001</v>
      </c>
      <c r="C25" s="18">
        <v>3.0</v>
      </c>
      <c r="D25" s="17"/>
      <c r="E25" s="5" t="s">
        <v>90</v>
      </c>
      <c r="F25" s="27"/>
      <c r="G25" s="19"/>
      <c r="H25" s="18"/>
    </row>
    <row r="26">
      <c r="A26" s="24" t="s">
        <v>17</v>
      </c>
      <c r="B26" s="26">
        <v>128.45000000000002</v>
      </c>
      <c r="C26" s="18">
        <v>5.0</v>
      </c>
      <c r="D26" s="17"/>
      <c r="E26" s="5" t="s">
        <v>92</v>
      </c>
      <c r="F26" s="27">
        <f t="shared" ref="F26:G26" si="19">SUM(B276)</f>
        <v>50.32</v>
      </c>
      <c r="G26">
        <f t="shared" si="19"/>
        <v>2</v>
      </c>
      <c r="H26" s="18"/>
    </row>
    <row r="27">
      <c r="A27" s="24" t="s">
        <v>17</v>
      </c>
      <c r="B27" s="26">
        <v>154.14000000000001</v>
      </c>
      <c r="C27" s="18">
        <v>6.0</v>
      </c>
      <c r="D27" s="17"/>
      <c r="E27" s="5" t="s">
        <v>94</v>
      </c>
      <c r="F27" s="27">
        <f t="shared" ref="F27:G27" si="20">SUM(B277)</f>
        <v>146.85</v>
      </c>
      <c r="G27">
        <f t="shared" si="20"/>
        <v>3</v>
      </c>
      <c r="H27" s="18"/>
    </row>
    <row r="28">
      <c r="A28" s="24" t="s">
        <v>17</v>
      </c>
      <c r="B28" s="26">
        <v>51.38</v>
      </c>
      <c r="C28" s="18">
        <v>2.0</v>
      </c>
      <c r="D28" s="17"/>
      <c r="E28" s="5" t="s">
        <v>95</v>
      </c>
      <c r="F28" s="27"/>
      <c r="G28" s="19"/>
      <c r="H28" s="18"/>
    </row>
    <row r="29">
      <c r="A29" s="24" t="s">
        <v>17</v>
      </c>
      <c r="B29" s="26">
        <v>385.35</v>
      </c>
      <c r="C29" s="18">
        <v>15.0</v>
      </c>
      <c r="D29" s="17"/>
      <c r="E29" s="5" t="s">
        <v>97</v>
      </c>
      <c r="F29" s="27"/>
      <c r="G29" s="19"/>
      <c r="H29" s="18"/>
    </row>
    <row r="30">
      <c r="A30" s="24" t="s">
        <v>17</v>
      </c>
      <c r="B30" s="26">
        <v>642.25</v>
      </c>
      <c r="C30" s="18">
        <v>25.0</v>
      </c>
      <c r="D30" s="17"/>
      <c r="E30" s="5" t="s">
        <v>98</v>
      </c>
      <c r="F30" s="27">
        <f t="shared" ref="F30:G30" si="21">SUM(B278:B279)</f>
        <v>976.22</v>
      </c>
      <c r="G30">
        <f t="shared" si="21"/>
        <v>38</v>
      </c>
      <c r="H30" s="18"/>
    </row>
    <row r="31">
      <c r="A31" s="24" t="s">
        <v>17</v>
      </c>
      <c r="B31" s="26">
        <v>513.8000000000001</v>
      </c>
      <c r="C31" s="18">
        <v>20.0</v>
      </c>
      <c r="D31" s="17"/>
      <c r="E31" s="5" t="s">
        <v>99</v>
      </c>
      <c r="F31" s="27"/>
      <c r="G31" s="19"/>
      <c r="H31" s="18"/>
    </row>
    <row r="32">
      <c r="A32" s="24" t="s">
        <v>17</v>
      </c>
      <c r="B32" s="26">
        <v>1284.5</v>
      </c>
      <c r="C32" s="18">
        <v>50.0</v>
      </c>
      <c r="D32" s="17"/>
      <c r="E32" s="5" t="s">
        <v>100</v>
      </c>
      <c r="F32" s="27">
        <f t="shared" ref="F32:G32" si="22">SUM(B280:B282)</f>
        <v>1486.55</v>
      </c>
      <c r="G32">
        <f t="shared" si="22"/>
        <v>47</v>
      </c>
      <c r="H32" s="18"/>
    </row>
    <row r="33">
      <c r="A33" s="24" t="s">
        <v>17</v>
      </c>
      <c r="B33" s="26">
        <v>256.90000000000003</v>
      </c>
      <c r="C33" s="18">
        <v>10.0</v>
      </c>
      <c r="D33" s="17"/>
      <c r="E33" s="5" t="s">
        <v>103</v>
      </c>
      <c r="F33" s="27"/>
      <c r="G33" s="19"/>
      <c r="H33" s="18"/>
    </row>
    <row r="34">
      <c r="A34" s="24" t="s">
        <v>17</v>
      </c>
      <c r="B34" s="26">
        <v>154.14000000000001</v>
      </c>
      <c r="C34" s="18">
        <v>6.0</v>
      </c>
      <c r="D34" s="17"/>
      <c r="E34" s="5" t="s">
        <v>104</v>
      </c>
      <c r="F34" s="27">
        <f t="shared" ref="F34:G34" si="23">SUM(B283)</f>
        <v>205.52</v>
      </c>
      <c r="G34">
        <f t="shared" si="23"/>
        <v>8</v>
      </c>
      <c r="H34" s="18"/>
    </row>
    <row r="35">
      <c r="A35" s="24" t="s">
        <v>17</v>
      </c>
      <c r="B35" s="26">
        <v>25.69</v>
      </c>
      <c r="C35" s="18">
        <v>1.0</v>
      </c>
      <c r="D35" s="17"/>
      <c r="E35" s="5" t="s">
        <v>105</v>
      </c>
      <c r="F35" s="27"/>
      <c r="G35" s="19"/>
      <c r="H35" s="18"/>
    </row>
    <row r="36">
      <c r="A36" s="24" t="s">
        <v>17</v>
      </c>
      <c r="B36" s="26">
        <v>25.69</v>
      </c>
      <c r="C36" s="18">
        <v>1.0</v>
      </c>
      <c r="D36" s="17"/>
      <c r="E36" s="5" t="s">
        <v>106</v>
      </c>
      <c r="F36" s="27">
        <f t="shared" ref="F36:G36" si="24">SUM(B284:B290)</f>
        <v>5903.65</v>
      </c>
      <c r="G36">
        <f t="shared" si="24"/>
        <v>201</v>
      </c>
      <c r="H36" s="18"/>
    </row>
    <row r="37">
      <c r="A37" s="24" t="s">
        <v>17</v>
      </c>
      <c r="B37" s="26">
        <v>513.8000000000001</v>
      </c>
      <c r="C37" s="18">
        <v>20.0</v>
      </c>
      <c r="D37" s="17"/>
      <c r="E37" s="5" t="s">
        <v>107</v>
      </c>
      <c r="F37" s="27">
        <f t="shared" ref="F37:G37" si="25">SUM(B291:B294)</f>
        <v>12680.34</v>
      </c>
      <c r="G37">
        <f t="shared" si="25"/>
        <v>207</v>
      </c>
      <c r="H37" s="18"/>
    </row>
    <row r="38">
      <c r="A38" s="24" t="s">
        <v>17</v>
      </c>
      <c r="B38" s="26">
        <v>565.1800000000001</v>
      </c>
      <c r="C38" s="18">
        <v>22.0</v>
      </c>
      <c r="D38" s="17"/>
      <c r="E38" s="5" t="s">
        <v>108</v>
      </c>
      <c r="F38" s="27">
        <f t="shared" ref="F38:G38" si="26">SUM(B295)</f>
        <v>803.4</v>
      </c>
      <c r="G38">
        <f t="shared" si="26"/>
        <v>20</v>
      </c>
      <c r="H38" s="18"/>
    </row>
    <row r="39">
      <c r="A39" s="24" t="s">
        <v>17</v>
      </c>
      <c r="B39" s="26">
        <v>385.35</v>
      </c>
      <c r="C39" s="18">
        <v>15.0</v>
      </c>
      <c r="D39" s="17"/>
      <c r="E39" s="5" t="s">
        <v>109</v>
      </c>
      <c r="F39" s="27">
        <f t="shared" ref="F39:G39" si="27">SUM(B296:B299)</f>
        <v>4540.8</v>
      </c>
      <c r="G39">
        <f t="shared" si="27"/>
        <v>102</v>
      </c>
      <c r="H39" s="18"/>
    </row>
    <row r="40">
      <c r="A40" s="24" t="s">
        <v>17</v>
      </c>
      <c r="B40" s="26">
        <v>565.1800000000001</v>
      </c>
      <c r="C40" s="18">
        <v>22.0</v>
      </c>
      <c r="D40" s="17"/>
      <c r="E40" s="5" t="s">
        <v>111</v>
      </c>
      <c r="F40" s="27">
        <f t="shared" ref="F40:G40" si="28">SUM(B300:B301)</f>
        <v>1960.64</v>
      </c>
      <c r="G40">
        <f t="shared" si="28"/>
        <v>44</v>
      </c>
      <c r="H40" s="18"/>
    </row>
    <row r="41">
      <c r="A41" s="24" t="s">
        <v>17</v>
      </c>
      <c r="B41" s="26">
        <v>642.25</v>
      </c>
      <c r="C41" s="18">
        <v>25.0</v>
      </c>
      <c r="D41" s="17"/>
      <c r="E41" s="5" t="s">
        <v>112</v>
      </c>
      <c r="F41" s="27">
        <f t="shared" ref="F41:G41" si="29">SUM(B302:B311)</f>
        <v>7274.79</v>
      </c>
      <c r="G41">
        <f t="shared" si="29"/>
        <v>191</v>
      </c>
      <c r="H41" s="18"/>
    </row>
    <row r="42">
      <c r="A42" s="24" t="s">
        <v>17</v>
      </c>
      <c r="B42" s="26">
        <v>399.0</v>
      </c>
      <c r="C42" s="18">
        <v>15.0</v>
      </c>
      <c r="D42" s="17"/>
      <c r="E42" s="5" t="s">
        <v>113</v>
      </c>
      <c r="F42" s="27">
        <f t="shared" ref="F42:G42" si="30">SUM(B312)</f>
        <v>102.76</v>
      </c>
      <c r="G42">
        <f t="shared" si="30"/>
        <v>4</v>
      </c>
      <c r="H42" s="20"/>
    </row>
    <row r="43">
      <c r="A43" s="24" t="s">
        <v>17</v>
      </c>
      <c r="B43" s="26">
        <v>212.8</v>
      </c>
      <c r="C43" s="18">
        <v>8.0</v>
      </c>
      <c r="D43" s="17"/>
      <c r="E43" s="5" t="s">
        <v>114</v>
      </c>
      <c r="F43" s="27">
        <f t="shared" ref="F43:G43" si="31">SUM(B313:B326)</f>
        <v>21125.82</v>
      </c>
      <c r="G43">
        <f t="shared" si="31"/>
        <v>493</v>
      </c>
      <c r="H43" s="20"/>
    </row>
    <row r="44">
      <c r="A44" s="24" t="s">
        <v>17</v>
      </c>
      <c r="B44" s="26">
        <v>159.89999999999998</v>
      </c>
      <c r="C44" s="18">
        <v>6.0</v>
      </c>
      <c r="D44" s="17"/>
      <c r="E44" s="5" t="s">
        <v>115</v>
      </c>
      <c r="F44" s="27">
        <f t="shared" ref="F44:G44" si="32">SUM(B327:B377)</f>
        <v>38769.35</v>
      </c>
      <c r="G44">
        <f t="shared" si="32"/>
        <v>875</v>
      </c>
      <c r="H44" s="20"/>
    </row>
    <row r="45">
      <c r="A45" s="24" t="s">
        <v>17</v>
      </c>
      <c r="B45" s="26">
        <v>80.34</v>
      </c>
      <c r="C45" s="18">
        <v>2.0</v>
      </c>
      <c r="D45" s="17"/>
      <c r="E45" s="5" t="s">
        <v>116</v>
      </c>
      <c r="F45" s="27">
        <f t="shared" ref="F45:G45" si="33">SUM(B378:B383)</f>
        <v>4864.17</v>
      </c>
      <c r="G45">
        <f t="shared" si="33"/>
        <v>144</v>
      </c>
      <c r="H45" s="20"/>
    </row>
    <row r="46">
      <c r="A46" s="24" t="s">
        <v>17</v>
      </c>
      <c r="B46" s="26">
        <v>1205.1000000000001</v>
      </c>
      <c r="C46" s="18">
        <v>30.0</v>
      </c>
      <c r="D46" s="17"/>
      <c r="E46" s="5" t="s">
        <v>119</v>
      </c>
      <c r="F46" s="27"/>
      <c r="G46" s="19"/>
      <c r="H46" s="18"/>
    </row>
    <row r="47">
      <c r="A47" s="24" t="s">
        <v>17</v>
      </c>
      <c r="B47" s="26">
        <v>959.5999999999999</v>
      </c>
      <c r="C47" s="18">
        <v>20.0</v>
      </c>
      <c r="D47" s="17"/>
      <c r="E47" s="5" t="s">
        <v>120</v>
      </c>
      <c r="F47" s="27"/>
      <c r="G47" s="19"/>
      <c r="H47" s="20"/>
    </row>
    <row r="48">
      <c r="A48" s="24" t="s">
        <v>17</v>
      </c>
      <c r="B48" s="26">
        <v>95.96</v>
      </c>
      <c r="C48" s="18">
        <v>2.0</v>
      </c>
      <c r="D48" s="17"/>
      <c r="E48" s="5" t="s">
        <v>121</v>
      </c>
      <c r="F48" s="27">
        <f t="shared" ref="F48:G48" si="34">SUM(B383:B396)</f>
        <v>14032.53</v>
      </c>
      <c r="G48">
        <f t="shared" si="34"/>
        <v>562</v>
      </c>
      <c r="H48" s="20"/>
    </row>
    <row r="49">
      <c r="A49" s="24" t="s">
        <v>17</v>
      </c>
      <c r="B49" s="26">
        <v>479.79999999999995</v>
      </c>
      <c r="C49" s="18">
        <v>10.0</v>
      </c>
      <c r="D49" s="17"/>
      <c r="E49" s="5" t="s">
        <v>126</v>
      </c>
      <c r="F49" s="27">
        <f t="shared" ref="F49:G49" si="35">SUM(B398:B399)</f>
        <v>1537.2</v>
      </c>
      <c r="G49">
        <f t="shared" si="35"/>
        <v>60</v>
      </c>
      <c r="H49" s="20"/>
    </row>
    <row r="50">
      <c r="A50" s="24" t="s">
        <v>17</v>
      </c>
      <c r="B50" s="26">
        <v>575.76</v>
      </c>
      <c r="C50" s="18">
        <v>12.0</v>
      </c>
      <c r="D50" s="17"/>
      <c r="E50" s="5" t="s">
        <v>127</v>
      </c>
      <c r="F50" s="27">
        <f t="shared" ref="F50:G50" si="36">SUM(B400:B401)</f>
        <v>682.42</v>
      </c>
      <c r="G50">
        <f t="shared" si="36"/>
        <v>26</v>
      </c>
      <c r="H50" s="20"/>
    </row>
    <row r="51">
      <c r="A51" s="24" t="s">
        <v>17</v>
      </c>
      <c r="B51" s="26">
        <v>1439.3999999999999</v>
      </c>
      <c r="C51" s="18">
        <v>30.0</v>
      </c>
      <c r="D51" s="17"/>
      <c r="E51" s="5" t="s">
        <v>129</v>
      </c>
      <c r="F51" s="27"/>
      <c r="G51" s="19"/>
      <c r="H51" s="20"/>
    </row>
    <row r="52">
      <c r="A52" s="24" t="s">
        <v>17</v>
      </c>
      <c r="B52" s="26">
        <v>1919.1999999999998</v>
      </c>
      <c r="C52" s="18">
        <v>40.0</v>
      </c>
      <c r="D52" s="17"/>
      <c r="E52" s="5" t="s">
        <v>130</v>
      </c>
      <c r="F52" s="27">
        <f t="shared" ref="F52:G52" si="37">SUM(B402)</f>
        <v>770.7</v>
      </c>
      <c r="G52">
        <f t="shared" si="37"/>
        <v>30</v>
      </c>
      <c r="H52" s="20"/>
    </row>
    <row r="53">
      <c r="A53" s="24" t="s">
        <v>17</v>
      </c>
      <c r="B53" s="26">
        <v>2399.0</v>
      </c>
      <c r="C53" s="18">
        <v>50.0</v>
      </c>
      <c r="D53" s="17"/>
      <c r="E53" s="17"/>
      <c r="F53" s="27"/>
      <c r="H53" s="20"/>
    </row>
    <row r="54">
      <c r="A54" s="24" t="s">
        <v>17</v>
      </c>
      <c r="B54" s="26">
        <v>431.82</v>
      </c>
      <c r="C54" s="18">
        <v>9.0</v>
      </c>
      <c r="D54" s="17"/>
      <c r="E54" s="17"/>
      <c r="F54" s="27">
        <f t="shared" ref="F54:G54" si="38">SUM(F2:F52)</f>
        <v>378218.19</v>
      </c>
      <c r="G54">
        <f t="shared" si="38"/>
        <v>10034</v>
      </c>
      <c r="H54" s="20"/>
    </row>
    <row r="55">
      <c r="A55" s="24" t="s">
        <v>17</v>
      </c>
      <c r="B55" s="26">
        <v>1199.5</v>
      </c>
      <c r="C55" s="18">
        <v>25.0</v>
      </c>
      <c r="D55" s="17"/>
      <c r="E55" s="17"/>
      <c r="G55" s="19"/>
      <c r="H55" s="20"/>
    </row>
    <row r="56">
      <c r="A56" s="24" t="s">
        <v>17</v>
      </c>
      <c r="B56" s="26">
        <v>959.5999999999999</v>
      </c>
      <c r="C56" s="18">
        <v>20.0</v>
      </c>
      <c r="D56" s="17"/>
      <c r="E56" s="17"/>
      <c r="G56" s="19"/>
      <c r="H56" s="20"/>
    </row>
    <row r="57">
      <c r="A57" s="24" t="s">
        <v>17</v>
      </c>
      <c r="B57" s="26">
        <v>1919.1999999999998</v>
      </c>
      <c r="C57" s="18">
        <v>40.0</v>
      </c>
      <c r="D57" s="17"/>
      <c r="E57" s="17"/>
      <c r="G57" s="19"/>
      <c r="H57" s="20"/>
    </row>
    <row r="58">
      <c r="A58" s="24" t="s">
        <v>17</v>
      </c>
      <c r="B58" s="26">
        <v>719.6999999999999</v>
      </c>
      <c r="C58" s="18">
        <v>15.0</v>
      </c>
      <c r="D58" s="17"/>
      <c r="E58" s="17"/>
      <c r="G58" s="19"/>
      <c r="H58" s="20"/>
    </row>
    <row r="59">
      <c r="A59" s="24" t="s">
        <v>17</v>
      </c>
      <c r="B59" s="26">
        <v>959.5999999999999</v>
      </c>
      <c r="C59" s="18">
        <v>20.0</v>
      </c>
      <c r="D59" s="17"/>
      <c r="E59" s="17"/>
      <c r="G59" s="19"/>
      <c r="H59" s="20"/>
    </row>
    <row r="60">
      <c r="A60" s="24" t="s">
        <v>17</v>
      </c>
      <c r="B60" s="26">
        <v>1199.5</v>
      </c>
      <c r="C60" s="18">
        <v>25.0</v>
      </c>
      <c r="D60" s="17"/>
      <c r="E60" s="17"/>
      <c r="G60" s="19"/>
      <c r="H60" s="20"/>
    </row>
    <row r="61">
      <c r="A61" s="24" t="s">
        <v>17</v>
      </c>
      <c r="B61" s="26">
        <v>383.84</v>
      </c>
      <c r="C61" s="18">
        <v>8.0</v>
      </c>
      <c r="D61" s="17"/>
      <c r="E61" s="17"/>
      <c r="G61" s="19"/>
      <c r="H61" s="20"/>
    </row>
    <row r="62">
      <c r="A62" s="24" t="s">
        <v>17</v>
      </c>
      <c r="B62" s="26">
        <v>1199.5</v>
      </c>
      <c r="C62" s="18">
        <v>25.0</v>
      </c>
      <c r="D62" s="17"/>
      <c r="E62" s="17"/>
      <c r="G62" s="19"/>
      <c r="H62" s="20"/>
    </row>
    <row r="63">
      <c r="A63" s="24" t="s">
        <v>17</v>
      </c>
      <c r="B63" s="26">
        <v>244.75</v>
      </c>
      <c r="C63" s="18">
        <v>5.0</v>
      </c>
      <c r="D63" s="17"/>
      <c r="E63" s="17"/>
      <c r="G63" s="19"/>
      <c r="H63" s="18"/>
    </row>
    <row r="64">
      <c r="A64" s="24" t="s">
        <v>17</v>
      </c>
      <c r="B64" s="26">
        <v>97.9</v>
      </c>
      <c r="C64" s="18">
        <v>2.0</v>
      </c>
      <c r="D64" s="17"/>
      <c r="E64" s="17"/>
      <c r="G64" s="19"/>
      <c r="H64" s="20"/>
    </row>
    <row r="65">
      <c r="A65" s="24" t="s">
        <v>17</v>
      </c>
      <c r="B65" s="26">
        <v>979.0</v>
      </c>
      <c r="C65" s="18">
        <v>20.0</v>
      </c>
      <c r="D65" s="17"/>
      <c r="E65" s="17"/>
      <c r="G65" s="19"/>
      <c r="H65" s="18"/>
    </row>
    <row r="66">
      <c r="A66" s="24" t="s">
        <v>17</v>
      </c>
      <c r="B66" s="26">
        <v>1958.0</v>
      </c>
      <c r="C66" s="18">
        <v>40.0</v>
      </c>
      <c r="D66" s="17"/>
      <c r="E66" s="17"/>
      <c r="G66" s="19"/>
      <c r="H66" s="18"/>
    </row>
    <row r="67">
      <c r="A67" s="24" t="s">
        <v>17</v>
      </c>
      <c r="B67" s="26">
        <v>391.6</v>
      </c>
      <c r="C67" s="18">
        <v>8.0</v>
      </c>
      <c r="D67" s="17"/>
      <c r="E67" s="17"/>
      <c r="G67" s="19"/>
      <c r="H67" s="18"/>
    </row>
    <row r="68">
      <c r="A68" s="24" t="s">
        <v>17</v>
      </c>
      <c r="B68" s="26">
        <v>508.1</v>
      </c>
      <c r="C68" s="18">
        <v>10.0</v>
      </c>
      <c r="D68" s="17"/>
      <c r="E68" s="17"/>
      <c r="G68" s="19"/>
      <c r="H68" s="20"/>
    </row>
    <row r="69">
      <c r="A69" s="24" t="s">
        <v>17</v>
      </c>
      <c r="B69" s="26">
        <v>1067.01</v>
      </c>
      <c r="C69" s="18">
        <v>21.0</v>
      </c>
      <c r="D69" s="17"/>
      <c r="E69" s="17"/>
      <c r="G69" s="19"/>
      <c r="H69" s="20"/>
    </row>
    <row r="70">
      <c r="A70" s="24" t="s">
        <v>17</v>
      </c>
      <c r="B70" s="26">
        <v>152.43</v>
      </c>
      <c r="C70" s="18">
        <v>3.0</v>
      </c>
      <c r="D70" s="17"/>
      <c r="E70" s="17"/>
      <c r="G70" s="19"/>
      <c r="H70" s="20"/>
    </row>
    <row r="71">
      <c r="A71" s="24" t="s">
        <v>17</v>
      </c>
      <c r="B71" s="26">
        <v>355.67</v>
      </c>
      <c r="C71" s="18">
        <v>7.0</v>
      </c>
      <c r="D71" s="17"/>
      <c r="E71" s="17"/>
      <c r="G71" s="19"/>
      <c r="H71" s="20"/>
    </row>
    <row r="72">
      <c r="A72" s="24" t="s">
        <v>17</v>
      </c>
      <c r="B72" s="26">
        <v>355.67</v>
      </c>
      <c r="C72" s="18">
        <v>7.0</v>
      </c>
      <c r="D72" s="17"/>
      <c r="E72" s="17"/>
      <c r="G72" s="19"/>
      <c r="H72" s="20"/>
    </row>
    <row r="73">
      <c r="A73" s="24" t="s">
        <v>17</v>
      </c>
      <c r="B73" s="26">
        <v>762.1500000000001</v>
      </c>
      <c r="C73" s="18">
        <v>15.0</v>
      </c>
      <c r="D73" s="17"/>
      <c r="E73" s="17"/>
      <c r="G73" s="19"/>
      <c r="H73" s="20"/>
    </row>
    <row r="74">
      <c r="A74" s="24" t="s">
        <v>17</v>
      </c>
      <c r="B74" s="26">
        <v>1710.72</v>
      </c>
      <c r="C74" s="18">
        <v>16.0</v>
      </c>
      <c r="D74" s="17"/>
      <c r="E74" s="17"/>
      <c r="G74" s="19"/>
      <c r="H74" s="20"/>
    </row>
    <row r="75">
      <c r="A75" s="24" t="s">
        <v>54</v>
      </c>
      <c r="B75" s="26">
        <v>102.76</v>
      </c>
      <c r="C75" s="18">
        <v>4.0</v>
      </c>
      <c r="D75" s="17"/>
      <c r="E75" s="17"/>
      <c r="G75" s="19"/>
      <c r="H75" s="20"/>
    </row>
    <row r="76">
      <c r="A76" s="24" t="s">
        <v>54</v>
      </c>
      <c r="B76" s="26">
        <v>333.97</v>
      </c>
      <c r="C76" s="18">
        <v>13.0</v>
      </c>
      <c r="D76" s="17"/>
      <c r="E76" s="17"/>
      <c r="G76" s="19"/>
      <c r="H76" s="20"/>
    </row>
    <row r="77">
      <c r="A77" s="24" t="s">
        <v>54</v>
      </c>
      <c r="B77" s="26">
        <v>436.73</v>
      </c>
      <c r="C77" s="18">
        <v>17.0</v>
      </c>
      <c r="D77" s="17"/>
      <c r="E77" s="17"/>
      <c r="G77" s="19"/>
      <c r="H77" s="20"/>
    </row>
    <row r="78">
      <c r="A78" s="24" t="s">
        <v>54</v>
      </c>
      <c r="B78" s="26">
        <v>462.42</v>
      </c>
      <c r="C78" s="18">
        <v>18.0</v>
      </c>
      <c r="D78" s="17"/>
      <c r="E78" s="17"/>
      <c r="G78" s="19"/>
      <c r="H78" s="20"/>
    </row>
    <row r="79">
      <c r="A79" s="24" t="s">
        <v>54</v>
      </c>
      <c r="B79" s="26">
        <v>1053.29</v>
      </c>
      <c r="C79" s="18">
        <v>41.0</v>
      </c>
      <c r="D79" s="17"/>
      <c r="E79" s="17"/>
      <c r="G79" s="19"/>
      <c r="H79" s="20"/>
    </row>
    <row r="80">
      <c r="A80" s="24" t="s">
        <v>54</v>
      </c>
      <c r="B80" s="26">
        <v>1746.92</v>
      </c>
      <c r="C80" s="18">
        <v>68.0</v>
      </c>
      <c r="D80" s="17"/>
      <c r="E80" s="17"/>
      <c r="G80" s="19"/>
      <c r="H80" s="20"/>
    </row>
    <row r="81">
      <c r="A81" s="24" t="s">
        <v>54</v>
      </c>
      <c r="B81" s="26">
        <v>513.8000000000001</v>
      </c>
      <c r="C81" s="18">
        <v>20.0</v>
      </c>
      <c r="D81" s="17"/>
      <c r="E81" s="17"/>
      <c r="G81" s="19"/>
      <c r="H81" s="20"/>
    </row>
    <row r="82">
      <c r="A82" s="24" t="s">
        <v>54</v>
      </c>
      <c r="B82" s="26">
        <v>667.94</v>
      </c>
      <c r="C82" s="18">
        <v>26.0</v>
      </c>
      <c r="D82" s="17"/>
      <c r="E82" s="17"/>
      <c r="G82" s="19"/>
      <c r="H82" s="20"/>
    </row>
    <row r="83">
      <c r="A83" s="24" t="s">
        <v>54</v>
      </c>
      <c r="B83" s="26">
        <v>667.94</v>
      </c>
      <c r="C83" s="18">
        <v>26.0</v>
      </c>
      <c r="D83" s="17"/>
      <c r="E83" s="17"/>
      <c r="G83" s="19"/>
      <c r="H83" s="18"/>
    </row>
    <row r="84">
      <c r="A84" s="24" t="s">
        <v>54</v>
      </c>
      <c r="B84" s="26">
        <v>77.07000000000001</v>
      </c>
      <c r="C84" s="18">
        <v>3.0</v>
      </c>
      <c r="D84" s="17"/>
      <c r="E84" s="17"/>
      <c r="G84" s="19"/>
      <c r="H84" s="18"/>
    </row>
    <row r="85">
      <c r="A85" s="24" t="s">
        <v>54</v>
      </c>
      <c r="B85" s="26">
        <v>266.0</v>
      </c>
      <c r="C85" s="18">
        <v>10.0</v>
      </c>
      <c r="D85" s="17"/>
      <c r="E85" s="17"/>
      <c r="G85" s="19"/>
      <c r="H85" s="20"/>
    </row>
    <row r="86">
      <c r="A86" s="24" t="s">
        <v>54</v>
      </c>
      <c r="B86" s="26">
        <v>2008.5</v>
      </c>
      <c r="C86" s="18">
        <v>50.0</v>
      </c>
      <c r="D86" s="17"/>
      <c r="E86" s="17"/>
      <c r="G86" s="19"/>
      <c r="H86" s="18"/>
    </row>
    <row r="87">
      <c r="A87" s="24" t="s">
        <v>54</v>
      </c>
      <c r="B87" s="26">
        <v>8034.0</v>
      </c>
      <c r="C87" s="18">
        <v>200.0</v>
      </c>
      <c r="D87" s="17"/>
      <c r="E87" s="17"/>
      <c r="G87" s="19"/>
      <c r="H87" s="18"/>
    </row>
    <row r="88">
      <c r="A88" s="24" t="s">
        <v>54</v>
      </c>
      <c r="B88" s="26">
        <v>803.4000000000001</v>
      </c>
      <c r="C88" s="18">
        <v>20.0</v>
      </c>
      <c r="D88" s="17"/>
      <c r="E88" s="17"/>
      <c r="G88" s="19"/>
      <c r="H88" s="18"/>
    </row>
    <row r="89">
      <c r="A89" s="24" t="s">
        <v>54</v>
      </c>
      <c r="B89" s="26">
        <v>682.89</v>
      </c>
      <c r="C89" s="18">
        <v>17.0</v>
      </c>
      <c r="D89" s="17"/>
      <c r="E89" s="17"/>
      <c r="G89" s="19"/>
      <c r="H89" s="18"/>
    </row>
    <row r="90">
      <c r="A90" s="24" t="s">
        <v>54</v>
      </c>
      <c r="B90" s="26">
        <v>8034.0</v>
      </c>
      <c r="C90" s="18">
        <v>200.0</v>
      </c>
      <c r="D90" s="17"/>
      <c r="E90" s="17"/>
      <c r="G90" s="19"/>
      <c r="H90" s="18"/>
    </row>
    <row r="91">
      <c r="A91" s="24" t="s">
        <v>54</v>
      </c>
      <c r="B91" s="26">
        <v>7592.13</v>
      </c>
      <c r="C91" s="18">
        <v>189.0</v>
      </c>
      <c r="D91" s="17"/>
      <c r="E91" s="17"/>
      <c r="G91" s="19"/>
      <c r="H91" s="18"/>
    </row>
    <row r="92">
      <c r="A92" s="24" t="s">
        <v>54</v>
      </c>
      <c r="B92" s="26">
        <v>7196.999999999999</v>
      </c>
      <c r="C92" s="18">
        <v>150.0</v>
      </c>
      <c r="D92" s="17"/>
      <c r="E92" s="17"/>
      <c r="G92" s="19"/>
      <c r="H92" s="20"/>
    </row>
    <row r="93">
      <c r="A93" s="24" t="s">
        <v>54</v>
      </c>
      <c r="B93" s="26">
        <v>527.78</v>
      </c>
      <c r="C93" s="18">
        <v>11.0</v>
      </c>
      <c r="D93" s="17"/>
      <c r="E93" s="17"/>
      <c r="G93" s="19"/>
      <c r="H93" s="20"/>
    </row>
    <row r="94">
      <c r="A94" s="24" t="s">
        <v>54</v>
      </c>
      <c r="B94" s="26">
        <v>191.92</v>
      </c>
      <c r="C94" s="18">
        <v>4.0</v>
      </c>
      <c r="D94" s="17"/>
      <c r="E94" s="17"/>
      <c r="G94" s="19"/>
      <c r="H94" s="20"/>
    </row>
    <row r="95">
      <c r="A95" s="24" t="s">
        <v>54</v>
      </c>
      <c r="B95" s="26">
        <v>2063.14</v>
      </c>
      <c r="C95" s="18">
        <v>43.0</v>
      </c>
      <c r="D95" s="17"/>
      <c r="E95" s="17"/>
      <c r="G95" s="19"/>
      <c r="H95" s="20"/>
    </row>
    <row r="96">
      <c r="A96" s="24" t="s">
        <v>54</v>
      </c>
      <c r="B96" s="26">
        <v>244.75</v>
      </c>
      <c r="C96" s="18">
        <v>5.0</v>
      </c>
      <c r="D96" s="17"/>
      <c r="E96" s="17"/>
      <c r="G96" s="19"/>
      <c r="H96" s="18"/>
    </row>
    <row r="97">
      <c r="A97" s="24" t="s">
        <v>54</v>
      </c>
      <c r="B97" s="26">
        <v>293.70000000000005</v>
      </c>
      <c r="C97" s="18">
        <v>6.0</v>
      </c>
      <c r="D97" s="17"/>
      <c r="E97" s="17"/>
      <c r="G97" s="19"/>
      <c r="H97" s="18"/>
    </row>
    <row r="98">
      <c r="A98" s="24" t="s">
        <v>56</v>
      </c>
      <c r="B98" s="26">
        <v>642.25</v>
      </c>
      <c r="C98" s="18">
        <v>25.0</v>
      </c>
      <c r="D98" s="17"/>
      <c r="E98" s="17"/>
      <c r="G98" s="19"/>
      <c r="H98" s="18"/>
    </row>
    <row r="99">
      <c r="A99" s="24" t="s">
        <v>56</v>
      </c>
      <c r="B99" s="26">
        <v>154.14000000000001</v>
      </c>
      <c r="C99" s="18">
        <v>6.0</v>
      </c>
      <c r="D99" s="17"/>
      <c r="E99" s="17"/>
      <c r="G99" s="19"/>
      <c r="H99" s="18"/>
    </row>
    <row r="100">
      <c r="A100" s="24" t="s">
        <v>56</v>
      </c>
      <c r="B100" s="26">
        <v>642.25</v>
      </c>
      <c r="C100" s="18">
        <v>25.0</v>
      </c>
      <c r="D100" s="17"/>
      <c r="E100" s="17"/>
      <c r="G100" s="19"/>
      <c r="H100" s="18"/>
    </row>
    <row r="101">
      <c r="A101" s="24" t="s">
        <v>56</v>
      </c>
      <c r="B101" s="26">
        <v>385.35</v>
      </c>
      <c r="C101" s="18">
        <v>15.0</v>
      </c>
      <c r="D101" s="17"/>
      <c r="E101" s="17"/>
      <c r="G101" s="19"/>
      <c r="H101" s="18"/>
    </row>
    <row r="102">
      <c r="A102" s="24" t="s">
        <v>56</v>
      </c>
      <c r="B102" s="26">
        <v>770.7</v>
      </c>
      <c r="C102" s="18">
        <v>30.0</v>
      </c>
      <c r="D102" s="17"/>
      <c r="E102" s="17"/>
      <c r="G102" s="19"/>
      <c r="H102" s="18"/>
    </row>
    <row r="103">
      <c r="A103" s="24" t="s">
        <v>56</v>
      </c>
      <c r="B103" s="26">
        <v>1223.75</v>
      </c>
      <c r="C103" s="18">
        <v>25.0</v>
      </c>
      <c r="D103" s="17"/>
      <c r="E103" s="17"/>
      <c r="G103" s="19"/>
      <c r="H103" s="18"/>
    </row>
    <row r="104">
      <c r="A104" s="24" t="s">
        <v>58</v>
      </c>
      <c r="B104" s="26">
        <v>12.84</v>
      </c>
      <c r="C104" s="18">
        <v>2.0</v>
      </c>
      <c r="D104" s="17"/>
      <c r="E104" s="17"/>
      <c r="G104" s="19"/>
      <c r="H104" s="18"/>
    </row>
    <row r="105">
      <c r="A105" s="24" t="s">
        <v>58</v>
      </c>
      <c r="B105" s="26">
        <v>12.84</v>
      </c>
      <c r="C105" s="18">
        <v>2.0</v>
      </c>
      <c r="D105" s="17"/>
      <c r="E105" s="17"/>
      <c r="G105" s="19"/>
      <c r="H105" s="18"/>
    </row>
    <row r="106">
      <c r="A106" s="24" t="s">
        <v>58</v>
      </c>
      <c r="B106" s="26">
        <v>435.54</v>
      </c>
      <c r="C106" s="18">
        <v>17.0</v>
      </c>
      <c r="D106" s="17"/>
      <c r="E106" s="17"/>
      <c r="G106" s="19"/>
      <c r="H106" s="20"/>
    </row>
    <row r="107">
      <c r="A107" s="24" t="s">
        <v>58</v>
      </c>
      <c r="B107" s="26">
        <v>384.3</v>
      </c>
      <c r="C107" s="18">
        <v>15.0</v>
      </c>
      <c r="D107" s="17"/>
      <c r="E107" s="17"/>
      <c r="G107" s="19"/>
      <c r="H107" s="20"/>
    </row>
    <row r="108">
      <c r="A108" s="24" t="s">
        <v>58</v>
      </c>
      <c r="B108" s="26">
        <v>538.02</v>
      </c>
      <c r="C108" s="18">
        <v>21.0</v>
      </c>
      <c r="D108" s="17"/>
      <c r="E108" s="17"/>
      <c r="G108" s="19"/>
      <c r="H108" s="18"/>
    </row>
    <row r="109">
      <c r="A109" s="24" t="s">
        <v>58</v>
      </c>
      <c r="B109" s="26">
        <v>1255.38</v>
      </c>
      <c r="C109" s="18">
        <v>49.0</v>
      </c>
      <c r="D109" s="17"/>
      <c r="E109" s="17"/>
      <c r="G109" s="19"/>
      <c r="H109" s="18"/>
    </row>
    <row r="110">
      <c r="A110" s="24" t="s">
        <v>58</v>
      </c>
      <c r="B110" s="26">
        <v>256.2</v>
      </c>
      <c r="C110" s="18">
        <v>10.0</v>
      </c>
      <c r="D110" s="17"/>
      <c r="E110" s="17"/>
      <c r="G110" s="19"/>
      <c r="H110" s="18"/>
    </row>
    <row r="111">
      <c r="A111" s="24" t="s">
        <v>58</v>
      </c>
      <c r="B111" s="26">
        <v>256.2</v>
      </c>
      <c r="C111" s="18">
        <v>10.0</v>
      </c>
      <c r="D111" s="17"/>
      <c r="E111" s="17"/>
      <c r="G111" s="19"/>
      <c r="H111" s="18"/>
    </row>
    <row r="112">
      <c r="A112" s="24" t="s">
        <v>58</v>
      </c>
      <c r="B112" s="26">
        <v>1284.5</v>
      </c>
      <c r="C112" s="18">
        <v>50.0</v>
      </c>
      <c r="D112" s="17"/>
      <c r="E112" s="17"/>
      <c r="G112" s="19"/>
      <c r="H112" s="20"/>
    </row>
    <row r="113">
      <c r="A113" s="24" t="s">
        <v>58</v>
      </c>
      <c r="B113" s="26">
        <v>411.04</v>
      </c>
      <c r="C113" s="18">
        <v>16.0</v>
      </c>
      <c r="D113" s="17"/>
      <c r="E113" s="17"/>
      <c r="G113" s="19"/>
      <c r="H113" s="20"/>
    </row>
    <row r="114">
      <c r="A114" s="24" t="s">
        <v>58</v>
      </c>
      <c r="B114" s="26">
        <v>1233.1200000000001</v>
      </c>
      <c r="C114" s="18">
        <v>48.0</v>
      </c>
      <c r="D114" s="17"/>
      <c r="E114" s="17"/>
      <c r="G114" s="19"/>
      <c r="H114" s="20"/>
    </row>
    <row r="115">
      <c r="A115" s="24" t="s">
        <v>58</v>
      </c>
      <c r="B115" s="26">
        <v>2209.34</v>
      </c>
      <c r="C115" s="18">
        <v>86.0</v>
      </c>
      <c r="D115" s="17"/>
      <c r="E115" s="17"/>
      <c r="G115" s="19"/>
      <c r="H115" s="18"/>
    </row>
    <row r="116">
      <c r="A116" s="24" t="s">
        <v>58</v>
      </c>
      <c r="B116" s="26">
        <v>1027.6000000000001</v>
      </c>
      <c r="C116" s="18">
        <v>40.0</v>
      </c>
      <c r="D116" s="17"/>
      <c r="E116" s="17"/>
      <c r="G116" s="19"/>
      <c r="H116" s="18"/>
    </row>
    <row r="117">
      <c r="A117" s="24" t="s">
        <v>58</v>
      </c>
      <c r="B117" s="26">
        <v>513.8000000000001</v>
      </c>
      <c r="C117" s="18">
        <v>20.0</v>
      </c>
      <c r="D117" s="17"/>
      <c r="E117" s="17"/>
      <c r="G117" s="19"/>
      <c r="H117" s="18"/>
    </row>
    <row r="118">
      <c r="A118" s="24" t="s">
        <v>58</v>
      </c>
      <c r="B118" s="26">
        <v>1064.0</v>
      </c>
      <c r="C118" s="18">
        <v>40.0</v>
      </c>
      <c r="D118" s="17"/>
      <c r="E118" s="17"/>
      <c r="G118" s="19"/>
      <c r="H118" s="20"/>
    </row>
    <row r="119">
      <c r="A119" s="24" t="s">
        <v>58</v>
      </c>
      <c r="B119" s="26">
        <v>691.6</v>
      </c>
      <c r="C119" s="18">
        <v>26.0</v>
      </c>
      <c r="D119" s="17"/>
      <c r="E119" s="17"/>
      <c r="G119" s="19"/>
      <c r="H119" s="20"/>
    </row>
    <row r="120">
      <c r="A120" s="24" t="s">
        <v>58</v>
      </c>
      <c r="B120" s="26">
        <v>1918.8</v>
      </c>
      <c r="C120" s="18">
        <v>72.0</v>
      </c>
      <c r="D120" s="17"/>
      <c r="E120" s="17"/>
      <c r="G120" s="19"/>
      <c r="H120" s="20"/>
    </row>
    <row r="121">
      <c r="A121" s="24" t="s">
        <v>58</v>
      </c>
      <c r="B121" s="26">
        <v>1195.5</v>
      </c>
      <c r="C121" s="18">
        <v>30.0</v>
      </c>
      <c r="D121" s="17"/>
      <c r="E121" s="17"/>
      <c r="G121" s="19"/>
      <c r="H121" s="18"/>
    </row>
    <row r="122">
      <c r="A122" s="24" t="s">
        <v>58</v>
      </c>
      <c r="B122" s="26">
        <v>2410.2000000000003</v>
      </c>
      <c r="C122" s="18">
        <v>60.0</v>
      </c>
      <c r="D122" s="17"/>
      <c r="E122" s="17"/>
      <c r="G122" s="19"/>
      <c r="H122" s="20"/>
    </row>
    <row r="123">
      <c r="A123" s="24" t="s">
        <v>58</v>
      </c>
      <c r="B123" s="26">
        <v>482.04</v>
      </c>
      <c r="C123" s="18">
        <v>12.0</v>
      </c>
      <c r="D123" s="17"/>
      <c r="E123" s="17"/>
      <c r="G123" s="19"/>
      <c r="H123" s="20"/>
    </row>
    <row r="124">
      <c r="A124" s="24" t="s">
        <v>58</v>
      </c>
      <c r="B124" s="26">
        <v>602.5500000000001</v>
      </c>
      <c r="C124" s="18">
        <v>15.0</v>
      </c>
      <c r="D124" s="17"/>
      <c r="E124" s="17"/>
      <c r="G124" s="19"/>
      <c r="H124" s="20"/>
    </row>
    <row r="125">
      <c r="A125" s="24" t="s">
        <v>58</v>
      </c>
      <c r="B125" s="26">
        <v>482.04</v>
      </c>
      <c r="C125" s="18">
        <v>12.0</v>
      </c>
      <c r="D125" s="17"/>
      <c r="E125" s="17"/>
      <c r="G125" s="19"/>
      <c r="H125" s="20"/>
    </row>
    <row r="126">
      <c r="A126" s="24" t="s">
        <v>58</v>
      </c>
      <c r="B126" s="26">
        <v>1205.1000000000001</v>
      </c>
      <c r="C126" s="18">
        <v>30.0</v>
      </c>
      <c r="D126" s="17"/>
      <c r="E126" s="17"/>
      <c r="G126" s="19"/>
      <c r="H126" s="18"/>
    </row>
    <row r="127">
      <c r="A127" s="24" t="s">
        <v>58</v>
      </c>
      <c r="B127" s="26">
        <v>1205.1000000000001</v>
      </c>
      <c r="C127" s="18">
        <v>30.0</v>
      </c>
      <c r="D127" s="17"/>
      <c r="E127" s="17"/>
      <c r="G127" s="19"/>
      <c r="H127" s="18"/>
    </row>
    <row r="128">
      <c r="A128" s="24" t="s">
        <v>58</v>
      </c>
      <c r="B128" s="26">
        <v>602.5500000000001</v>
      </c>
      <c r="C128" s="18">
        <v>15.0</v>
      </c>
      <c r="D128" s="17"/>
      <c r="E128" s="17"/>
      <c r="G128" s="19"/>
      <c r="H128" s="18"/>
    </row>
    <row r="129">
      <c r="A129" s="24" t="s">
        <v>58</v>
      </c>
      <c r="B129" s="26">
        <v>2508.6000000000004</v>
      </c>
      <c r="C129" s="18">
        <v>60.0</v>
      </c>
      <c r="D129" s="17"/>
      <c r="E129" s="17"/>
      <c r="G129" s="19"/>
      <c r="H129" s="20"/>
    </row>
    <row r="130">
      <c r="A130" s="24" t="s">
        <v>58</v>
      </c>
      <c r="B130" s="26">
        <v>2399.0</v>
      </c>
      <c r="C130" s="18">
        <v>50.0</v>
      </c>
      <c r="D130" s="17"/>
      <c r="E130" s="17"/>
      <c r="G130" s="19"/>
      <c r="H130" s="20"/>
    </row>
    <row r="131">
      <c r="A131" s="24" t="s">
        <v>58</v>
      </c>
      <c r="B131" s="26">
        <v>2399.0</v>
      </c>
      <c r="C131" s="18">
        <v>50.0</v>
      </c>
      <c r="D131" s="17"/>
      <c r="E131" s="17"/>
      <c r="G131" s="19"/>
      <c r="H131" s="20"/>
    </row>
    <row r="132">
      <c r="A132" s="24" t="s">
        <v>58</v>
      </c>
      <c r="B132" s="26">
        <v>254.05</v>
      </c>
      <c r="C132" s="18">
        <v>5.0</v>
      </c>
      <c r="D132" s="17"/>
      <c r="E132" s="17"/>
      <c r="G132" s="19"/>
      <c r="H132" s="20"/>
    </row>
    <row r="133">
      <c r="A133" s="24" t="s">
        <v>58</v>
      </c>
      <c r="B133" s="26">
        <v>762.1500000000001</v>
      </c>
      <c r="C133" s="18">
        <v>15.0</v>
      </c>
      <c r="D133" s="17"/>
      <c r="E133" s="17"/>
      <c r="G133" s="19"/>
      <c r="H133" s="20"/>
    </row>
    <row r="134">
      <c r="A134" s="24" t="s">
        <v>58</v>
      </c>
      <c r="B134" s="26">
        <v>4240.42</v>
      </c>
      <c r="C134" s="18">
        <v>38.0</v>
      </c>
      <c r="D134" s="17"/>
      <c r="E134" s="17"/>
      <c r="G134" s="19"/>
      <c r="H134" s="20"/>
    </row>
    <row r="135">
      <c r="A135" s="24" t="s">
        <v>59</v>
      </c>
      <c r="B135" s="26">
        <v>282.59000000000003</v>
      </c>
      <c r="C135" s="18">
        <v>11.0</v>
      </c>
      <c r="D135" s="17"/>
      <c r="E135" s="17"/>
      <c r="G135" s="19"/>
      <c r="H135" s="20"/>
    </row>
    <row r="136">
      <c r="A136" s="24" t="s">
        <v>59</v>
      </c>
      <c r="B136" s="26">
        <v>231.21</v>
      </c>
      <c r="C136" s="18">
        <v>9.0</v>
      </c>
      <c r="D136" s="17"/>
      <c r="E136" s="17"/>
      <c r="G136" s="19"/>
      <c r="H136" s="20"/>
    </row>
    <row r="137">
      <c r="A137" s="24" t="s">
        <v>59</v>
      </c>
      <c r="B137" s="26">
        <v>256.90000000000003</v>
      </c>
      <c r="C137" s="18">
        <v>10.0</v>
      </c>
      <c r="D137" s="17"/>
      <c r="E137" s="17"/>
      <c r="G137" s="19"/>
      <c r="H137" s="20"/>
    </row>
    <row r="138">
      <c r="A138" s="24" t="s">
        <v>59</v>
      </c>
      <c r="B138" s="26">
        <v>25.69</v>
      </c>
      <c r="C138" s="18">
        <v>1.0</v>
      </c>
      <c r="D138" s="17"/>
      <c r="E138" s="17"/>
      <c r="G138" s="19"/>
      <c r="H138" s="20"/>
    </row>
    <row r="139">
      <c r="A139" s="24" t="s">
        <v>59</v>
      </c>
      <c r="B139" s="26">
        <v>77.07000000000001</v>
      </c>
      <c r="C139" s="18">
        <v>3.0</v>
      </c>
      <c r="D139" s="17"/>
      <c r="E139" s="17"/>
      <c r="G139" s="19"/>
      <c r="H139" s="20"/>
    </row>
    <row r="140">
      <c r="A140" s="24" t="s">
        <v>59</v>
      </c>
      <c r="B140" s="26">
        <v>25.69</v>
      </c>
      <c r="C140" s="18">
        <v>1.0</v>
      </c>
      <c r="D140" s="17"/>
      <c r="E140" s="17"/>
      <c r="G140" s="19"/>
      <c r="H140" s="20"/>
    </row>
    <row r="141">
      <c r="A141" s="24" t="s">
        <v>59</v>
      </c>
      <c r="B141" s="26">
        <v>1104.67</v>
      </c>
      <c r="C141" s="18">
        <v>43.0</v>
      </c>
      <c r="D141" s="17"/>
      <c r="E141" s="17"/>
      <c r="G141" s="19"/>
      <c r="H141" s="18"/>
    </row>
    <row r="142">
      <c r="A142" s="24" t="s">
        <v>59</v>
      </c>
      <c r="B142" s="26">
        <v>282.59000000000003</v>
      </c>
      <c r="C142" s="18">
        <v>11.0</v>
      </c>
      <c r="D142" s="17"/>
      <c r="E142" s="17"/>
      <c r="G142" s="19"/>
      <c r="H142" s="18"/>
    </row>
    <row r="143">
      <c r="A143" s="24" t="s">
        <v>59</v>
      </c>
      <c r="B143" s="26">
        <v>256.90000000000003</v>
      </c>
      <c r="C143" s="18">
        <v>10.0</v>
      </c>
      <c r="D143" s="17"/>
      <c r="E143" s="17"/>
      <c r="G143" s="19"/>
      <c r="H143" s="18"/>
    </row>
    <row r="144">
      <c r="A144" s="24" t="s">
        <v>59</v>
      </c>
      <c r="B144" s="26">
        <v>106.4</v>
      </c>
      <c r="C144" s="18">
        <v>4.0</v>
      </c>
      <c r="D144" s="17"/>
      <c r="E144" s="17"/>
      <c r="G144" s="19"/>
      <c r="H144" s="20"/>
    </row>
    <row r="145">
      <c r="A145" s="24" t="s">
        <v>59</v>
      </c>
      <c r="B145" s="26">
        <v>1254.3000000000002</v>
      </c>
      <c r="C145" s="18">
        <v>30.0</v>
      </c>
      <c r="D145" s="17"/>
      <c r="E145" s="17"/>
      <c r="G145" s="19"/>
      <c r="H145" s="20"/>
    </row>
    <row r="146">
      <c r="A146" s="24" t="s">
        <v>59</v>
      </c>
      <c r="B146" s="26">
        <v>383.84</v>
      </c>
      <c r="C146" s="18">
        <v>8.0</v>
      </c>
      <c r="D146" s="17"/>
      <c r="E146" s="17"/>
      <c r="G146" s="19"/>
      <c r="H146" s="20"/>
    </row>
    <row r="147">
      <c r="A147" s="24" t="s">
        <v>60</v>
      </c>
      <c r="B147" s="26">
        <v>154.14000000000001</v>
      </c>
      <c r="C147" s="18">
        <v>6.0</v>
      </c>
      <c r="D147" s="17"/>
      <c r="E147" s="17"/>
      <c r="G147" s="19"/>
      <c r="H147" s="20"/>
    </row>
    <row r="148">
      <c r="A148" s="24" t="s">
        <v>60</v>
      </c>
      <c r="B148" s="26">
        <v>1174.8000000000002</v>
      </c>
      <c r="C148" s="18">
        <v>24.0</v>
      </c>
      <c r="D148" s="17"/>
      <c r="E148" s="17"/>
      <c r="G148" s="19"/>
      <c r="H148" s="18"/>
    </row>
    <row r="149">
      <c r="A149" s="24" t="s">
        <v>61</v>
      </c>
      <c r="B149" s="26">
        <v>179.83</v>
      </c>
      <c r="C149" s="18">
        <v>7.0</v>
      </c>
      <c r="D149" s="17"/>
      <c r="E149" s="17"/>
      <c r="G149" s="19"/>
      <c r="H149" s="18"/>
    </row>
    <row r="150">
      <c r="A150" s="24" t="s">
        <v>61</v>
      </c>
      <c r="B150" s="26">
        <v>128.45000000000002</v>
      </c>
      <c r="C150" s="18">
        <v>5.0</v>
      </c>
      <c r="D150" s="17"/>
      <c r="E150" s="17"/>
      <c r="G150" s="19"/>
      <c r="H150" s="18"/>
    </row>
    <row r="151">
      <c r="A151" s="24" t="s">
        <v>61</v>
      </c>
      <c r="B151" s="26">
        <v>383.84</v>
      </c>
      <c r="C151" s="18">
        <v>8.0</v>
      </c>
      <c r="D151" s="17"/>
      <c r="E151" s="17"/>
      <c r="G151" s="19"/>
      <c r="H151" s="20"/>
    </row>
    <row r="152">
      <c r="A152" s="24" t="s">
        <v>61</v>
      </c>
      <c r="B152" s="26">
        <v>892.72</v>
      </c>
      <c r="C152" s="18">
        <v>8.0</v>
      </c>
      <c r="D152" s="17"/>
      <c r="E152" s="17"/>
      <c r="G152" s="19"/>
      <c r="H152" s="20"/>
    </row>
    <row r="153">
      <c r="A153" s="24" t="s">
        <v>63</v>
      </c>
      <c r="B153" s="26">
        <v>512.4</v>
      </c>
      <c r="C153" s="18">
        <v>20.0</v>
      </c>
      <c r="D153" s="17"/>
      <c r="E153" s="17"/>
      <c r="G153" s="19"/>
      <c r="H153" s="20"/>
    </row>
    <row r="154">
      <c r="A154" s="24" t="s">
        <v>63</v>
      </c>
      <c r="B154" s="26">
        <v>1972.74</v>
      </c>
      <c r="C154" s="18">
        <v>77.0</v>
      </c>
      <c r="D154" s="17"/>
      <c r="E154" s="17"/>
      <c r="G154" s="19"/>
      <c r="H154" s="20"/>
    </row>
    <row r="155">
      <c r="A155" s="24" t="s">
        <v>63</v>
      </c>
      <c r="B155" s="26">
        <v>1618.47</v>
      </c>
      <c r="C155" s="18">
        <v>63.0</v>
      </c>
      <c r="D155" s="17"/>
      <c r="E155" s="17"/>
      <c r="G155" s="19"/>
      <c r="H155" s="20"/>
    </row>
    <row r="156">
      <c r="A156" s="24" t="s">
        <v>63</v>
      </c>
      <c r="B156" s="26">
        <v>411.04</v>
      </c>
      <c r="C156" s="18">
        <v>16.0</v>
      </c>
      <c r="D156" s="17"/>
      <c r="E156" s="17"/>
      <c r="G156" s="19"/>
      <c r="H156" s="20"/>
    </row>
    <row r="157">
      <c r="A157" s="24" t="s">
        <v>65</v>
      </c>
      <c r="B157" s="26">
        <v>8.0</v>
      </c>
      <c r="C157" s="18">
        <v>8.0</v>
      </c>
      <c r="D157" s="17"/>
      <c r="E157" s="17"/>
      <c r="G157" s="19"/>
      <c r="H157" s="18"/>
    </row>
    <row r="158">
      <c r="A158" s="24" t="s">
        <v>65</v>
      </c>
      <c r="B158" s="26">
        <v>10.0</v>
      </c>
      <c r="C158" s="18">
        <v>10.0</v>
      </c>
      <c r="D158" s="17"/>
      <c r="E158" s="17"/>
      <c r="G158" s="19"/>
      <c r="H158" s="18"/>
    </row>
    <row r="159">
      <c r="A159" s="24" t="s">
        <v>65</v>
      </c>
      <c r="B159" s="26">
        <v>40.0</v>
      </c>
      <c r="C159" s="18">
        <v>40.0</v>
      </c>
      <c r="D159" s="17"/>
      <c r="E159" s="17"/>
      <c r="G159" s="19"/>
      <c r="H159" s="18"/>
    </row>
    <row r="160">
      <c r="A160" s="24" t="s">
        <v>65</v>
      </c>
      <c r="B160" s="26">
        <v>4.0</v>
      </c>
      <c r="C160" s="18">
        <v>4.0</v>
      </c>
      <c r="D160" s="17"/>
      <c r="E160" s="17"/>
      <c r="G160" s="19"/>
      <c r="H160" s="18"/>
    </row>
    <row r="161">
      <c r="A161" s="24" t="s">
        <v>65</v>
      </c>
      <c r="B161" s="26">
        <v>153.72</v>
      </c>
      <c r="C161" s="18">
        <v>6.0</v>
      </c>
      <c r="D161" s="17"/>
      <c r="E161" s="17"/>
      <c r="G161" s="19"/>
      <c r="H161" s="20"/>
    </row>
    <row r="162">
      <c r="A162" s="24" t="s">
        <v>65</v>
      </c>
      <c r="B162" s="26">
        <v>1027.6000000000001</v>
      </c>
      <c r="C162" s="18">
        <v>40.0</v>
      </c>
      <c r="D162" s="17"/>
      <c r="E162" s="17"/>
      <c r="G162" s="19"/>
      <c r="H162" s="20"/>
    </row>
    <row r="163">
      <c r="A163" s="24" t="s">
        <v>65</v>
      </c>
      <c r="B163" s="26">
        <v>256.90000000000003</v>
      </c>
      <c r="C163" s="18">
        <v>10.0</v>
      </c>
      <c r="D163" s="17"/>
      <c r="E163" s="17"/>
      <c r="G163" s="19"/>
      <c r="H163" s="20"/>
    </row>
    <row r="164">
      <c r="A164" s="24" t="s">
        <v>65</v>
      </c>
      <c r="B164" s="26">
        <v>642.25</v>
      </c>
      <c r="C164" s="18">
        <v>25.0</v>
      </c>
      <c r="D164" s="17"/>
      <c r="E164" s="17"/>
      <c r="G164" s="19"/>
      <c r="H164" s="20"/>
    </row>
    <row r="165">
      <c r="A165" s="24" t="s">
        <v>65</v>
      </c>
      <c r="B165" s="26">
        <v>770.7</v>
      </c>
      <c r="C165" s="18">
        <v>30.0</v>
      </c>
      <c r="D165" s="17"/>
      <c r="E165" s="17"/>
      <c r="G165" s="19"/>
      <c r="H165" s="20"/>
    </row>
    <row r="166">
      <c r="A166" s="24" t="s">
        <v>65</v>
      </c>
      <c r="B166" s="26">
        <v>51.38</v>
      </c>
      <c r="C166" s="18">
        <v>2.0</v>
      </c>
      <c r="D166" s="17"/>
      <c r="E166" s="17"/>
      <c r="G166" s="19"/>
      <c r="H166" s="20"/>
    </row>
    <row r="167">
      <c r="A167" s="24" t="s">
        <v>65</v>
      </c>
      <c r="B167" s="26">
        <v>513.8000000000001</v>
      </c>
      <c r="C167" s="18">
        <v>20.0</v>
      </c>
      <c r="D167" s="17"/>
      <c r="E167" s="17"/>
      <c r="G167" s="19"/>
      <c r="H167" s="20"/>
    </row>
    <row r="168">
      <c r="A168" s="24" t="s">
        <v>65</v>
      </c>
      <c r="B168" s="26">
        <v>205.52</v>
      </c>
      <c r="C168" s="18">
        <v>8.0</v>
      </c>
      <c r="D168" s="17"/>
      <c r="E168" s="17"/>
      <c r="G168" s="19"/>
      <c r="H168" s="20"/>
    </row>
    <row r="169">
      <c r="A169" s="24" t="s">
        <v>65</v>
      </c>
      <c r="B169" s="26">
        <v>205.52</v>
      </c>
      <c r="C169" s="18">
        <v>8.0</v>
      </c>
      <c r="D169" s="17"/>
      <c r="E169" s="17"/>
      <c r="G169" s="19"/>
      <c r="H169" s="20"/>
    </row>
    <row r="170">
      <c r="A170" s="24" t="s">
        <v>65</v>
      </c>
      <c r="B170" s="26">
        <v>179.83</v>
      </c>
      <c r="C170" s="18">
        <v>7.0</v>
      </c>
      <c r="D170" s="17"/>
      <c r="E170" s="17"/>
      <c r="G170" s="19"/>
      <c r="H170" s="20"/>
    </row>
    <row r="171">
      <c r="A171" s="24" t="s">
        <v>65</v>
      </c>
      <c r="B171" s="26">
        <v>179.83</v>
      </c>
      <c r="C171" s="18">
        <v>7.0</v>
      </c>
      <c r="D171" s="17"/>
      <c r="E171" s="17"/>
      <c r="G171" s="19"/>
      <c r="H171" s="18"/>
    </row>
    <row r="172">
      <c r="A172" s="24" t="s">
        <v>65</v>
      </c>
      <c r="B172" s="26">
        <v>231.21</v>
      </c>
      <c r="C172" s="18">
        <v>9.0</v>
      </c>
      <c r="D172" s="17"/>
      <c r="E172" s="17"/>
      <c r="G172" s="19"/>
      <c r="H172" s="18"/>
    </row>
    <row r="173">
      <c r="A173" s="24" t="s">
        <v>65</v>
      </c>
      <c r="B173" s="26">
        <v>385.35</v>
      </c>
      <c r="C173" s="18">
        <v>15.0</v>
      </c>
      <c r="D173" s="17"/>
      <c r="E173" s="17"/>
      <c r="G173" s="19"/>
      <c r="H173" s="18"/>
    </row>
    <row r="174">
      <c r="A174" s="24" t="s">
        <v>65</v>
      </c>
      <c r="B174" s="26">
        <v>513.8000000000001</v>
      </c>
      <c r="C174" s="18">
        <v>20.0</v>
      </c>
      <c r="D174" s="17"/>
      <c r="E174" s="17"/>
      <c r="G174" s="19"/>
      <c r="H174" s="18"/>
    </row>
    <row r="175">
      <c r="A175" s="24" t="s">
        <v>65</v>
      </c>
      <c r="B175" s="26">
        <v>77.07000000000001</v>
      </c>
      <c r="C175" s="18">
        <v>3.0</v>
      </c>
      <c r="D175" s="17"/>
      <c r="E175" s="17"/>
      <c r="G175" s="19"/>
      <c r="H175" s="18"/>
    </row>
    <row r="176">
      <c r="A176" s="24" t="s">
        <v>65</v>
      </c>
      <c r="B176" s="26">
        <v>770.7</v>
      </c>
      <c r="C176" s="18">
        <v>30.0</v>
      </c>
      <c r="D176" s="17"/>
      <c r="E176" s="17"/>
      <c r="G176" s="19"/>
      <c r="H176" s="18"/>
    </row>
    <row r="177">
      <c r="A177" s="24" t="s">
        <v>65</v>
      </c>
      <c r="B177" s="26">
        <v>1926.75</v>
      </c>
      <c r="C177" s="18">
        <v>75.0</v>
      </c>
      <c r="D177" s="17"/>
      <c r="E177" s="17"/>
      <c r="G177" s="19"/>
      <c r="H177" s="18"/>
    </row>
    <row r="178">
      <c r="A178" s="24" t="s">
        <v>65</v>
      </c>
      <c r="B178" s="26">
        <v>6422.5</v>
      </c>
      <c r="C178" s="18">
        <v>250.0</v>
      </c>
      <c r="D178" s="17"/>
      <c r="E178" s="17"/>
      <c r="G178" s="19"/>
      <c r="H178" s="18"/>
    </row>
    <row r="179">
      <c r="A179" s="24" t="s">
        <v>65</v>
      </c>
      <c r="B179" s="26">
        <v>1053.29</v>
      </c>
      <c r="C179" s="18">
        <v>41.0</v>
      </c>
      <c r="D179" s="17"/>
      <c r="E179" s="17"/>
      <c r="G179" s="19"/>
      <c r="H179" s="18"/>
    </row>
    <row r="180">
      <c r="A180" s="24" t="s">
        <v>65</v>
      </c>
      <c r="B180" s="26">
        <v>957.6</v>
      </c>
      <c r="C180" s="18">
        <v>36.0</v>
      </c>
      <c r="D180" s="17"/>
      <c r="E180" s="17"/>
      <c r="G180" s="19"/>
      <c r="H180" s="20"/>
    </row>
    <row r="181">
      <c r="A181" s="24" t="s">
        <v>65</v>
      </c>
      <c r="B181" s="26">
        <v>1330.0</v>
      </c>
      <c r="C181" s="18">
        <v>50.0</v>
      </c>
      <c r="D181" s="17"/>
      <c r="E181" s="17"/>
      <c r="G181" s="19"/>
      <c r="H181" s="20"/>
    </row>
    <row r="182">
      <c r="A182" s="24" t="s">
        <v>65</v>
      </c>
      <c r="B182" s="26">
        <v>1995.0</v>
      </c>
      <c r="C182" s="18">
        <v>75.0</v>
      </c>
      <c r="D182" s="17"/>
      <c r="E182" s="17"/>
      <c r="G182" s="19"/>
      <c r="H182" s="20"/>
    </row>
    <row r="183">
      <c r="A183" s="24" t="s">
        <v>65</v>
      </c>
      <c r="B183" s="26">
        <v>399.0</v>
      </c>
      <c r="C183" s="18">
        <v>15.0</v>
      </c>
      <c r="D183" s="17"/>
      <c r="E183" s="17"/>
      <c r="G183" s="19"/>
      <c r="H183" s="20"/>
    </row>
    <row r="184">
      <c r="A184" s="24" t="s">
        <v>65</v>
      </c>
      <c r="B184" s="26">
        <v>13256.1</v>
      </c>
      <c r="C184" s="18">
        <v>330.0</v>
      </c>
      <c r="D184" s="17"/>
      <c r="E184" s="17"/>
      <c r="G184" s="19"/>
      <c r="H184" s="20"/>
    </row>
    <row r="185">
      <c r="A185" s="24" t="s">
        <v>65</v>
      </c>
      <c r="B185" s="26">
        <v>803.4000000000001</v>
      </c>
      <c r="C185" s="18">
        <v>20.0</v>
      </c>
      <c r="D185" s="17"/>
      <c r="E185" s="17"/>
      <c r="G185" s="19"/>
      <c r="H185" s="18"/>
    </row>
    <row r="186">
      <c r="A186" s="24" t="s">
        <v>65</v>
      </c>
      <c r="B186" s="26">
        <v>239.89999999999998</v>
      </c>
      <c r="C186" s="18">
        <v>5.0</v>
      </c>
      <c r="D186" s="17"/>
      <c r="E186" s="17"/>
      <c r="G186" s="19"/>
      <c r="H186" s="20"/>
    </row>
    <row r="187">
      <c r="A187" s="24" t="s">
        <v>65</v>
      </c>
      <c r="B187" s="26">
        <v>239.89999999999998</v>
      </c>
      <c r="C187" s="18">
        <v>5.0</v>
      </c>
      <c r="D187" s="17"/>
      <c r="E187" s="17"/>
      <c r="G187" s="19"/>
      <c r="H187" s="20"/>
    </row>
    <row r="188">
      <c r="A188" s="24" t="s">
        <v>65</v>
      </c>
      <c r="B188" s="26">
        <v>97.9</v>
      </c>
      <c r="C188" s="18">
        <v>2.0</v>
      </c>
      <c r="D188" s="17"/>
      <c r="E188" s="17"/>
      <c r="G188" s="19"/>
      <c r="H188" s="18"/>
    </row>
    <row r="189">
      <c r="A189" s="24" t="s">
        <v>65</v>
      </c>
      <c r="B189" s="26">
        <v>244.75</v>
      </c>
      <c r="C189" s="18">
        <v>5.0</v>
      </c>
      <c r="D189" s="17"/>
      <c r="E189" s="17"/>
      <c r="G189" s="19"/>
      <c r="H189" s="18"/>
    </row>
    <row r="190">
      <c r="A190" s="24" t="s">
        <v>65</v>
      </c>
      <c r="B190" s="26">
        <v>244.75</v>
      </c>
      <c r="C190" s="18">
        <v>5.0</v>
      </c>
      <c r="D190" s="17"/>
      <c r="E190" s="17"/>
      <c r="G190" s="19"/>
      <c r="H190" s="18"/>
    </row>
    <row r="191">
      <c r="A191" s="24" t="s">
        <v>65</v>
      </c>
      <c r="B191" s="26">
        <v>762.1500000000001</v>
      </c>
      <c r="C191" s="18">
        <v>15.0</v>
      </c>
      <c r="D191" s="17"/>
      <c r="E191" s="17"/>
      <c r="G191" s="19"/>
      <c r="H191" s="20"/>
    </row>
    <row r="192">
      <c r="A192" s="24" t="s">
        <v>65</v>
      </c>
      <c r="B192" s="26">
        <v>1450.67</v>
      </c>
      <c r="C192" s="18">
        <v>13.0</v>
      </c>
      <c r="D192" s="17"/>
      <c r="E192" s="17"/>
      <c r="G192" s="19"/>
      <c r="H192" s="20"/>
    </row>
    <row r="193">
      <c r="A193" s="24" t="s">
        <v>70</v>
      </c>
      <c r="B193" s="26">
        <v>128.1</v>
      </c>
      <c r="C193" s="18">
        <v>5.0</v>
      </c>
      <c r="D193" s="17"/>
      <c r="E193" s="17"/>
      <c r="G193" s="19"/>
      <c r="H193" s="20"/>
    </row>
    <row r="194">
      <c r="A194" s="24" t="s">
        <v>70</v>
      </c>
      <c r="B194" s="26">
        <v>385.35</v>
      </c>
      <c r="C194" s="18">
        <v>15.0</v>
      </c>
      <c r="D194" s="17"/>
      <c r="E194" s="17"/>
      <c r="G194" s="19"/>
      <c r="H194" s="20"/>
    </row>
    <row r="195">
      <c r="A195" s="24" t="s">
        <v>70</v>
      </c>
      <c r="B195" s="26">
        <v>179.83</v>
      </c>
      <c r="C195" s="18">
        <v>7.0</v>
      </c>
      <c r="D195" s="17"/>
      <c r="E195" s="17"/>
      <c r="G195" s="19"/>
      <c r="H195" s="18"/>
    </row>
    <row r="196">
      <c r="A196" s="24" t="s">
        <v>70</v>
      </c>
      <c r="B196" s="26">
        <v>256.90000000000003</v>
      </c>
      <c r="C196" s="18">
        <v>10.0</v>
      </c>
      <c r="D196" s="17"/>
      <c r="E196" s="17"/>
      <c r="G196" s="19"/>
      <c r="H196" s="18"/>
    </row>
    <row r="197">
      <c r="A197" s="24" t="s">
        <v>70</v>
      </c>
      <c r="B197" s="26">
        <v>26.6</v>
      </c>
      <c r="C197" s="18">
        <v>1.0</v>
      </c>
      <c r="D197" s="17"/>
      <c r="E197" s="17"/>
      <c r="G197" s="19"/>
      <c r="H197" s="20"/>
    </row>
    <row r="198">
      <c r="A198" s="24" t="s">
        <v>70</v>
      </c>
      <c r="B198" s="26">
        <v>345.8</v>
      </c>
      <c r="C198" s="18">
        <v>13.0</v>
      </c>
      <c r="D198" s="17"/>
      <c r="E198" s="17"/>
      <c r="G198" s="19"/>
      <c r="H198" s="20"/>
    </row>
    <row r="199">
      <c r="A199" s="24" t="s">
        <v>70</v>
      </c>
      <c r="B199" s="26">
        <v>53.2</v>
      </c>
      <c r="C199" s="18">
        <v>2.0</v>
      </c>
      <c r="D199" s="17"/>
      <c r="E199" s="17"/>
      <c r="G199" s="19"/>
      <c r="H199" s="20"/>
    </row>
    <row r="200">
      <c r="A200" s="24" t="s">
        <v>70</v>
      </c>
      <c r="B200" s="26">
        <v>266.0</v>
      </c>
      <c r="C200" s="18">
        <v>10.0</v>
      </c>
      <c r="D200" s="17"/>
      <c r="E200" s="17"/>
      <c r="G200" s="19"/>
      <c r="H200" s="20"/>
    </row>
    <row r="201">
      <c r="A201" s="24" t="s">
        <v>70</v>
      </c>
      <c r="B201" s="26">
        <v>266.0</v>
      </c>
      <c r="C201" s="18">
        <v>10.0</v>
      </c>
      <c r="D201" s="17"/>
      <c r="E201" s="17"/>
      <c r="G201" s="19"/>
      <c r="H201" s="20"/>
    </row>
    <row r="202">
      <c r="A202" s="24" t="s">
        <v>70</v>
      </c>
      <c r="B202" s="26">
        <v>923.9100000000001</v>
      </c>
      <c r="C202" s="18">
        <v>23.0</v>
      </c>
      <c r="D202" s="17"/>
      <c r="E202" s="17"/>
      <c r="G202" s="19"/>
      <c r="H202" s="18"/>
    </row>
    <row r="203">
      <c r="A203" s="24" t="s">
        <v>70</v>
      </c>
      <c r="B203" s="26">
        <v>287.88</v>
      </c>
      <c r="C203" s="18">
        <v>6.0</v>
      </c>
      <c r="D203" s="17"/>
      <c r="E203" s="17"/>
      <c r="G203" s="19"/>
      <c r="H203" s="20"/>
    </row>
    <row r="204">
      <c r="A204" s="24" t="s">
        <v>70</v>
      </c>
      <c r="B204" s="26">
        <v>143.94</v>
      </c>
      <c r="C204" s="18">
        <v>3.0</v>
      </c>
      <c r="D204" s="17"/>
      <c r="E204" s="17"/>
      <c r="G204" s="19"/>
      <c r="H204" s="20"/>
    </row>
    <row r="205">
      <c r="A205" s="24" t="s">
        <v>70</v>
      </c>
      <c r="B205" s="26">
        <v>143.94</v>
      </c>
      <c r="C205" s="18">
        <v>3.0</v>
      </c>
      <c r="D205" s="17"/>
      <c r="E205" s="17"/>
      <c r="G205" s="19"/>
      <c r="H205" s="20"/>
    </row>
    <row r="206">
      <c r="A206" s="24" t="s">
        <v>70</v>
      </c>
      <c r="B206" s="26">
        <v>2399.0</v>
      </c>
      <c r="C206" s="18">
        <v>50.0</v>
      </c>
      <c r="D206" s="17"/>
      <c r="E206" s="17"/>
      <c r="G206" s="19"/>
      <c r="H206" s="20"/>
    </row>
    <row r="207">
      <c r="A207" s="24" t="s">
        <v>70</v>
      </c>
      <c r="B207" s="26">
        <v>1069.2</v>
      </c>
      <c r="C207" s="18">
        <v>10.0</v>
      </c>
      <c r="D207" s="17"/>
      <c r="E207" s="17"/>
      <c r="G207" s="19"/>
      <c r="H207" s="20"/>
    </row>
    <row r="208">
      <c r="A208" s="24" t="s">
        <v>70</v>
      </c>
      <c r="B208" s="26">
        <v>213.84</v>
      </c>
      <c r="C208" s="18">
        <v>2.0</v>
      </c>
      <c r="D208" s="17"/>
      <c r="E208" s="17"/>
      <c r="G208" s="19"/>
      <c r="H208" s="20"/>
    </row>
    <row r="209">
      <c r="A209" s="24" t="s">
        <v>71</v>
      </c>
      <c r="B209" s="26">
        <v>128.45000000000002</v>
      </c>
      <c r="C209" s="18">
        <v>5.0</v>
      </c>
      <c r="D209" s="17"/>
      <c r="E209" s="17"/>
      <c r="G209" s="19"/>
      <c r="H209" s="20"/>
    </row>
    <row r="210">
      <c r="A210" s="24" t="s">
        <v>71</v>
      </c>
      <c r="B210" s="26">
        <v>128.45000000000002</v>
      </c>
      <c r="C210" s="18">
        <v>5.0</v>
      </c>
      <c r="D210" s="17"/>
      <c r="E210" s="17"/>
      <c r="G210" s="19"/>
      <c r="H210" s="20"/>
    </row>
    <row r="211">
      <c r="A211" s="24" t="s">
        <v>71</v>
      </c>
      <c r="B211" s="26">
        <v>256.90000000000003</v>
      </c>
      <c r="C211" s="18">
        <v>10.0</v>
      </c>
      <c r="D211" s="17"/>
      <c r="E211" s="17"/>
      <c r="G211" s="19"/>
      <c r="H211" s="20"/>
    </row>
    <row r="212">
      <c r="A212" s="24" t="s">
        <v>71</v>
      </c>
      <c r="B212" s="26">
        <v>513.8000000000001</v>
      </c>
      <c r="C212" s="18">
        <v>20.0</v>
      </c>
      <c r="D212" s="17"/>
      <c r="E212" s="17"/>
      <c r="G212" s="19"/>
      <c r="H212" s="20"/>
    </row>
    <row r="213">
      <c r="A213" s="24" t="s">
        <v>71</v>
      </c>
      <c r="B213" s="26">
        <v>128.45000000000002</v>
      </c>
      <c r="C213" s="18">
        <v>5.0</v>
      </c>
      <c r="D213" s="17"/>
      <c r="E213" s="17"/>
      <c r="G213" s="19"/>
      <c r="H213" s="18"/>
    </row>
    <row r="214">
      <c r="A214" s="24" t="s">
        <v>71</v>
      </c>
      <c r="B214" s="26">
        <v>25.69</v>
      </c>
      <c r="C214" s="18">
        <v>1.0</v>
      </c>
      <c r="D214" s="17"/>
      <c r="E214" s="17"/>
      <c r="G214" s="19"/>
      <c r="H214" s="18"/>
    </row>
    <row r="215">
      <c r="A215" s="24" t="s">
        <v>71</v>
      </c>
      <c r="B215" s="26">
        <v>539.49</v>
      </c>
      <c r="C215" s="18">
        <v>21.0</v>
      </c>
      <c r="D215" s="17"/>
      <c r="E215" s="17"/>
      <c r="G215" s="19"/>
      <c r="H215" s="18"/>
    </row>
    <row r="216">
      <c r="A216" s="24" t="s">
        <v>71</v>
      </c>
      <c r="B216" s="26">
        <v>212.8</v>
      </c>
      <c r="C216" s="18">
        <v>8.0</v>
      </c>
      <c r="D216" s="17"/>
      <c r="E216" s="17"/>
      <c r="G216" s="19"/>
      <c r="H216" s="20"/>
    </row>
    <row r="217">
      <c r="A217" s="24" t="s">
        <v>71</v>
      </c>
      <c r="B217" s="26">
        <v>527.78</v>
      </c>
      <c r="C217" s="18">
        <v>11.0</v>
      </c>
      <c r="D217" s="17"/>
      <c r="E217" s="17"/>
      <c r="G217" s="19"/>
      <c r="H217" s="20"/>
    </row>
    <row r="218">
      <c r="A218" s="24" t="s">
        <v>71</v>
      </c>
      <c r="B218" s="26">
        <v>95.96</v>
      </c>
      <c r="C218" s="18">
        <v>2.0</v>
      </c>
      <c r="D218" s="17"/>
      <c r="E218" s="17"/>
      <c r="G218" s="19"/>
      <c r="H218" s="20"/>
    </row>
    <row r="219">
      <c r="A219" s="24" t="s">
        <v>71</v>
      </c>
      <c r="B219" s="26">
        <v>479.79999999999995</v>
      </c>
      <c r="C219" s="18">
        <v>10.0</v>
      </c>
      <c r="D219" s="17"/>
      <c r="E219" s="17"/>
      <c r="G219" s="19"/>
      <c r="H219" s="20"/>
    </row>
    <row r="220">
      <c r="A220" s="24" t="s">
        <v>71</v>
      </c>
      <c r="B220" s="26">
        <v>335.85999999999996</v>
      </c>
      <c r="C220" s="18">
        <v>7.0</v>
      </c>
      <c r="D220" s="17"/>
      <c r="E220" s="17"/>
      <c r="G220" s="19"/>
      <c r="H220" s="20"/>
    </row>
    <row r="221">
      <c r="A221" s="24" t="s">
        <v>71</v>
      </c>
      <c r="B221" s="26">
        <v>47.98</v>
      </c>
      <c r="C221" s="18">
        <v>1.0</v>
      </c>
      <c r="D221" s="17"/>
      <c r="E221" s="17"/>
      <c r="G221" s="19"/>
      <c r="H221" s="20"/>
    </row>
    <row r="222">
      <c r="A222" s="24" t="s">
        <v>71</v>
      </c>
      <c r="B222" s="26">
        <v>97.9</v>
      </c>
      <c r="C222" s="18">
        <v>2.0</v>
      </c>
      <c r="D222" s="17"/>
      <c r="E222" s="17"/>
      <c r="G222" s="19"/>
      <c r="H222" s="18"/>
    </row>
    <row r="223">
      <c r="A223" s="24" t="s">
        <v>71</v>
      </c>
      <c r="B223" s="26">
        <v>538.45</v>
      </c>
      <c r="C223" s="18">
        <v>11.0</v>
      </c>
      <c r="D223" s="17"/>
      <c r="E223" s="17"/>
      <c r="G223" s="19"/>
      <c r="H223" s="18"/>
    </row>
    <row r="224">
      <c r="A224" s="24" t="s">
        <v>71</v>
      </c>
      <c r="B224" s="26">
        <v>489.5</v>
      </c>
      <c r="C224" s="18">
        <v>10.0</v>
      </c>
      <c r="D224" s="17"/>
      <c r="E224" s="17"/>
      <c r="G224" s="19"/>
      <c r="H224" s="18"/>
    </row>
    <row r="225">
      <c r="A225" s="24" t="s">
        <v>71</v>
      </c>
      <c r="B225" s="26">
        <v>8553.6</v>
      </c>
      <c r="C225" s="18">
        <v>80.0</v>
      </c>
      <c r="D225" s="17"/>
      <c r="E225" s="17"/>
      <c r="G225" s="19"/>
      <c r="H225" s="20"/>
    </row>
    <row r="226">
      <c r="A226" s="24" t="s">
        <v>74</v>
      </c>
      <c r="B226" s="26">
        <v>256.90000000000003</v>
      </c>
      <c r="C226" s="18">
        <v>10.0</v>
      </c>
      <c r="D226" s="17"/>
      <c r="E226" s="17"/>
      <c r="G226" s="19"/>
      <c r="H226" s="18"/>
    </row>
    <row r="227">
      <c r="A227" s="24" t="s">
        <v>80</v>
      </c>
      <c r="B227" s="26">
        <v>513.8000000000001</v>
      </c>
      <c r="C227" s="18">
        <v>20.0</v>
      </c>
      <c r="D227" s="17"/>
      <c r="E227" s="17"/>
      <c r="G227" s="19"/>
      <c r="H227" s="20"/>
    </row>
    <row r="228">
      <c r="A228" s="24" t="s">
        <v>80</v>
      </c>
      <c r="B228" s="26">
        <v>102.76</v>
      </c>
      <c r="C228" s="18">
        <v>4.0</v>
      </c>
      <c r="D228" s="17"/>
      <c r="E228" s="17"/>
      <c r="G228" s="19"/>
      <c r="H228" s="20"/>
    </row>
    <row r="229">
      <c r="A229" s="24" t="s">
        <v>80</v>
      </c>
      <c r="B229" s="26">
        <v>513.8000000000001</v>
      </c>
      <c r="C229" s="18">
        <v>20.0</v>
      </c>
      <c r="D229" s="17"/>
      <c r="E229" s="17"/>
      <c r="G229" s="19"/>
      <c r="H229" s="20"/>
    </row>
    <row r="230">
      <c r="A230" s="24" t="s">
        <v>80</v>
      </c>
      <c r="B230" s="26">
        <v>385.35</v>
      </c>
      <c r="C230" s="18">
        <v>15.0</v>
      </c>
      <c r="D230" s="17"/>
      <c r="E230" s="17"/>
      <c r="G230" s="19"/>
      <c r="H230" s="20"/>
    </row>
    <row r="231">
      <c r="A231" s="24" t="s">
        <v>80</v>
      </c>
      <c r="B231" s="26">
        <v>359.66</v>
      </c>
      <c r="C231" s="18">
        <v>14.0</v>
      </c>
      <c r="D231" s="17"/>
      <c r="E231" s="17"/>
      <c r="G231" s="19"/>
      <c r="H231" s="20"/>
    </row>
    <row r="232">
      <c r="A232" s="24" t="s">
        <v>80</v>
      </c>
      <c r="B232" s="26">
        <v>308.28000000000003</v>
      </c>
      <c r="C232" s="18">
        <v>12.0</v>
      </c>
      <c r="D232" s="17"/>
      <c r="E232" s="17"/>
      <c r="G232" s="19"/>
      <c r="H232" s="20"/>
    </row>
    <row r="233">
      <c r="A233" s="24" t="s">
        <v>80</v>
      </c>
      <c r="B233" s="26">
        <v>77.07000000000001</v>
      </c>
      <c r="C233" s="18">
        <v>3.0</v>
      </c>
      <c r="D233" s="17"/>
      <c r="E233" s="17"/>
      <c r="G233" s="19"/>
      <c r="H233" s="18"/>
    </row>
    <row r="234">
      <c r="A234" s="24" t="s">
        <v>80</v>
      </c>
      <c r="B234" s="26">
        <v>51.38</v>
      </c>
      <c r="C234" s="18">
        <v>2.0</v>
      </c>
      <c r="D234" s="17"/>
      <c r="E234" s="17"/>
      <c r="G234" s="19"/>
      <c r="H234" s="18"/>
    </row>
    <row r="235">
      <c r="A235" s="24" t="s">
        <v>80</v>
      </c>
      <c r="B235" s="26">
        <v>256.90000000000003</v>
      </c>
      <c r="C235" s="18">
        <v>10.0</v>
      </c>
      <c r="D235" s="17"/>
      <c r="E235" s="17"/>
      <c r="G235" s="19"/>
      <c r="H235" s="18"/>
    </row>
    <row r="236">
      <c r="A236" s="24" t="s">
        <v>80</v>
      </c>
      <c r="B236" s="26">
        <v>385.35</v>
      </c>
      <c r="C236" s="18">
        <v>15.0</v>
      </c>
      <c r="D236" s="17"/>
      <c r="E236" s="17"/>
      <c r="G236" s="19"/>
      <c r="H236" s="18"/>
    </row>
    <row r="237">
      <c r="A237" s="24" t="s">
        <v>80</v>
      </c>
      <c r="B237" s="26">
        <v>783.2</v>
      </c>
      <c r="C237" s="18">
        <v>16.0</v>
      </c>
      <c r="D237" s="17"/>
      <c r="E237" s="17"/>
      <c r="G237" s="19"/>
      <c r="H237" s="20"/>
    </row>
    <row r="238">
      <c r="A238" s="24" t="s">
        <v>80</v>
      </c>
      <c r="B238" s="26">
        <v>1778.3500000000001</v>
      </c>
      <c r="C238" s="18">
        <v>35.0</v>
      </c>
      <c r="D238" s="17"/>
      <c r="E238" s="17"/>
      <c r="G238" s="19"/>
      <c r="H238" s="20"/>
    </row>
    <row r="239">
      <c r="A239" s="24" t="s">
        <v>156</v>
      </c>
      <c r="B239" s="26">
        <v>1321.65</v>
      </c>
      <c r="C239" s="18">
        <v>27.0</v>
      </c>
      <c r="D239" s="17"/>
      <c r="E239" s="17"/>
      <c r="G239" s="19"/>
      <c r="H239" s="18"/>
    </row>
    <row r="240">
      <c r="A240" s="24" t="s">
        <v>156</v>
      </c>
      <c r="B240" s="26">
        <v>1710.72</v>
      </c>
      <c r="C240" s="18">
        <v>16.0</v>
      </c>
      <c r="D240" s="17"/>
      <c r="E240" s="17"/>
      <c r="G240" s="19"/>
      <c r="H240" s="20"/>
    </row>
    <row r="241">
      <c r="A241" s="24" t="s">
        <v>84</v>
      </c>
      <c r="B241" s="26">
        <v>685.3000000000001</v>
      </c>
      <c r="C241" s="18">
        <v>14.0</v>
      </c>
      <c r="D241" s="17"/>
      <c r="E241" s="17"/>
      <c r="G241" s="19"/>
      <c r="H241" s="18"/>
    </row>
    <row r="242">
      <c r="A242" s="24" t="s">
        <v>85</v>
      </c>
      <c r="B242" s="26">
        <v>106.6</v>
      </c>
      <c r="C242" s="18">
        <v>4.0</v>
      </c>
      <c r="D242" s="17"/>
      <c r="E242" s="17"/>
      <c r="G242" s="19"/>
      <c r="H242" s="20"/>
    </row>
    <row r="243">
      <c r="A243" s="24" t="s">
        <v>85</v>
      </c>
      <c r="B243" s="26">
        <v>133.25</v>
      </c>
      <c r="C243" s="18">
        <v>5.0</v>
      </c>
      <c r="D243" s="17"/>
      <c r="E243" s="17"/>
      <c r="G243" s="19"/>
      <c r="H243" s="20"/>
    </row>
    <row r="244">
      <c r="A244" s="24" t="s">
        <v>85</v>
      </c>
      <c r="B244" s="26">
        <v>26.65</v>
      </c>
      <c r="C244" s="18">
        <v>1.0</v>
      </c>
      <c r="D244" s="17"/>
      <c r="E244" s="17"/>
      <c r="G244" s="19"/>
      <c r="H244" s="20"/>
    </row>
    <row r="245">
      <c r="A245" s="24" t="s">
        <v>85</v>
      </c>
      <c r="B245" s="26">
        <v>79.94999999999999</v>
      </c>
      <c r="C245" s="18">
        <v>3.0</v>
      </c>
      <c r="D245" s="17"/>
      <c r="E245" s="17"/>
      <c r="G245" s="19"/>
      <c r="H245" s="20"/>
    </row>
    <row r="246">
      <c r="A246" s="24" t="s">
        <v>85</v>
      </c>
      <c r="B246" s="26">
        <v>3331.25</v>
      </c>
      <c r="C246" s="18">
        <v>125.0</v>
      </c>
      <c r="D246" s="17"/>
      <c r="E246" s="17"/>
      <c r="G246" s="19"/>
      <c r="H246" s="20"/>
    </row>
    <row r="247">
      <c r="A247" s="24" t="s">
        <v>86</v>
      </c>
      <c r="B247" s="26">
        <v>513.8000000000001</v>
      </c>
      <c r="C247" s="18">
        <v>20.0</v>
      </c>
      <c r="D247" s="17"/>
      <c r="E247" s="17"/>
      <c r="G247" s="19"/>
      <c r="H247" s="18"/>
    </row>
    <row r="248">
      <c r="A248" s="24" t="s">
        <v>87</v>
      </c>
      <c r="B248" s="26">
        <v>153.72</v>
      </c>
      <c r="C248" s="18">
        <v>6.0</v>
      </c>
      <c r="D248" s="17"/>
      <c r="E248" s="17"/>
      <c r="G248" s="19"/>
      <c r="H248" s="20"/>
    </row>
    <row r="249">
      <c r="A249" s="24" t="s">
        <v>87</v>
      </c>
      <c r="B249" s="26">
        <v>385.35</v>
      </c>
      <c r="C249" s="18">
        <v>15.0</v>
      </c>
      <c r="D249" s="17"/>
      <c r="E249" s="17"/>
      <c r="G249" s="19"/>
      <c r="H249" s="20"/>
    </row>
    <row r="250">
      <c r="A250" s="24" t="s">
        <v>87</v>
      </c>
      <c r="B250" s="26">
        <v>1027.6000000000001</v>
      </c>
      <c r="C250" s="18">
        <v>40.0</v>
      </c>
      <c r="D250" s="17"/>
      <c r="E250" s="17"/>
      <c r="G250" s="19"/>
      <c r="H250" s="20"/>
    </row>
    <row r="251">
      <c r="A251" s="24" t="s">
        <v>87</v>
      </c>
      <c r="B251" s="26">
        <v>128.45000000000002</v>
      </c>
      <c r="C251" s="18">
        <v>5.0</v>
      </c>
      <c r="D251" s="17"/>
      <c r="E251" s="17"/>
      <c r="G251" s="19"/>
      <c r="H251" s="20"/>
    </row>
    <row r="252">
      <c r="A252" s="24" t="s">
        <v>87</v>
      </c>
      <c r="B252" s="26">
        <v>256.90000000000003</v>
      </c>
      <c r="C252" s="18">
        <v>10.0</v>
      </c>
      <c r="D252" s="17"/>
      <c r="E252" s="17"/>
      <c r="G252" s="19"/>
      <c r="H252" s="20"/>
    </row>
    <row r="253">
      <c r="A253" s="24" t="s">
        <v>87</v>
      </c>
      <c r="B253" s="26">
        <v>1027.6000000000001</v>
      </c>
      <c r="C253" s="18">
        <v>40.0</v>
      </c>
      <c r="D253" s="17"/>
      <c r="E253" s="17"/>
      <c r="G253" s="19"/>
      <c r="H253" s="20"/>
    </row>
    <row r="254">
      <c r="A254" s="24" t="s">
        <v>87</v>
      </c>
      <c r="B254" s="26">
        <v>256.90000000000003</v>
      </c>
      <c r="C254" s="18">
        <v>10.0</v>
      </c>
      <c r="D254" s="17"/>
      <c r="E254" s="17"/>
      <c r="G254" s="19"/>
      <c r="H254" s="18"/>
    </row>
    <row r="255">
      <c r="A255" s="24" t="s">
        <v>87</v>
      </c>
      <c r="B255" s="26">
        <v>51.38</v>
      </c>
      <c r="C255" s="18">
        <v>2.0</v>
      </c>
      <c r="D255" s="17"/>
      <c r="E255" s="17"/>
      <c r="G255" s="19"/>
      <c r="H255" s="18"/>
    </row>
    <row r="256">
      <c r="A256" s="24" t="s">
        <v>87</v>
      </c>
      <c r="B256" s="26">
        <v>385.35</v>
      </c>
      <c r="C256" s="18">
        <v>15.0</v>
      </c>
      <c r="D256" s="17"/>
      <c r="E256" s="17"/>
      <c r="G256" s="19"/>
      <c r="H256" s="18"/>
    </row>
    <row r="257">
      <c r="A257" s="24" t="s">
        <v>87</v>
      </c>
      <c r="B257" s="26">
        <v>638.4000000000001</v>
      </c>
      <c r="C257" s="18">
        <v>24.0</v>
      </c>
      <c r="D257" s="17"/>
      <c r="E257" s="17"/>
      <c r="G257" s="19"/>
      <c r="H257" s="20"/>
    </row>
    <row r="258">
      <c r="A258" s="24" t="s">
        <v>87</v>
      </c>
      <c r="B258" s="26">
        <v>2008.5</v>
      </c>
      <c r="C258" s="18">
        <v>50.0</v>
      </c>
      <c r="D258" s="17"/>
      <c r="E258" s="17"/>
      <c r="G258" s="19"/>
      <c r="H258" s="18"/>
    </row>
    <row r="259">
      <c r="A259" s="24" t="s">
        <v>87</v>
      </c>
      <c r="B259" s="26">
        <v>959.5999999999999</v>
      </c>
      <c r="C259" s="18">
        <v>20.0</v>
      </c>
      <c r="D259" s="17"/>
      <c r="E259" s="17"/>
      <c r="G259" s="19"/>
      <c r="H259" s="20"/>
    </row>
    <row r="260">
      <c r="A260" s="24" t="s">
        <v>87</v>
      </c>
      <c r="B260" s="26">
        <v>431.82</v>
      </c>
      <c r="C260" s="18">
        <v>9.0</v>
      </c>
      <c r="D260" s="17"/>
      <c r="E260" s="17"/>
      <c r="G260" s="19"/>
      <c r="H260" s="20"/>
    </row>
    <row r="261">
      <c r="A261" s="24" t="s">
        <v>87</v>
      </c>
      <c r="B261" s="26">
        <v>48.95</v>
      </c>
      <c r="C261" s="18">
        <v>1.0</v>
      </c>
      <c r="D261" s="17"/>
      <c r="E261" s="17"/>
      <c r="G261" s="19"/>
      <c r="H261" s="18"/>
    </row>
    <row r="262">
      <c r="A262" s="24" t="s">
        <v>87</v>
      </c>
      <c r="B262" s="26">
        <v>1958.0</v>
      </c>
      <c r="C262" s="18">
        <v>40.0</v>
      </c>
      <c r="D262" s="17"/>
      <c r="E262" s="17"/>
      <c r="G262" s="19"/>
      <c r="H262" s="18"/>
    </row>
    <row r="263">
      <c r="A263" s="24" t="s">
        <v>87</v>
      </c>
      <c r="B263" s="26">
        <v>508.1</v>
      </c>
      <c r="C263" s="18">
        <v>10.0</v>
      </c>
      <c r="D263" s="17"/>
      <c r="E263" s="17"/>
      <c r="G263" s="19"/>
      <c r="H263" s="20"/>
    </row>
    <row r="264">
      <c r="A264" s="24" t="s">
        <v>87</v>
      </c>
      <c r="B264" s="26">
        <v>1829.16</v>
      </c>
      <c r="C264" s="18">
        <v>36.0</v>
      </c>
      <c r="D264" s="17"/>
      <c r="E264" s="17"/>
      <c r="G264" s="19"/>
      <c r="H264" s="20"/>
    </row>
    <row r="265">
      <c r="A265" s="24" t="s">
        <v>87</v>
      </c>
      <c r="B265" s="26">
        <v>406.48</v>
      </c>
      <c r="C265" s="18">
        <v>8.0</v>
      </c>
      <c r="D265" s="17"/>
      <c r="E265" s="17"/>
      <c r="G265" s="19"/>
      <c r="H265" s="20"/>
    </row>
    <row r="266">
      <c r="A266" s="24" t="s">
        <v>87</v>
      </c>
      <c r="B266" s="26">
        <v>1117.8200000000002</v>
      </c>
      <c r="C266" s="18">
        <v>22.0</v>
      </c>
      <c r="D266" s="17"/>
      <c r="E266" s="17"/>
      <c r="G266" s="19"/>
      <c r="H266" s="20"/>
    </row>
    <row r="267">
      <c r="A267" s="24" t="s">
        <v>87</v>
      </c>
      <c r="B267" s="26">
        <v>10162.0</v>
      </c>
      <c r="C267" s="18">
        <v>200.0</v>
      </c>
      <c r="D267" s="17"/>
      <c r="E267" s="17"/>
      <c r="G267" s="19"/>
      <c r="H267" s="20"/>
    </row>
    <row r="268">
      <c r="A268" s="24" t="s">
        <v>87</v>
      </c>
      <c r="B268" s="26">
        <v>10162.0</v>
      </c>
      <c r="C268" s="18">
        <v>200.0</v>
      </c>
      <c r="D268" s="17"/>
      <c r="E268" s="17"/>
      <c r="G268" s="19"/>
      <c r="H268" s="20"/>
    </row>
    <row r="269">
      <c r="A269" s="24" t="s">
        <v>87</v>
      </c>
      <c r="B269" s="26">
        <v>152.43</v>
      </c>
      <c r="C269" s="18">
        <v>3.0</v>
      </c>
      <c r="D269" s="17"/>
      <c r="E269" s="17"/>
      <c r="G269" s="19"/>
      <c r="H269" s="20"/>
    </row>
    <row r="270">
      <c r="A270" s="24" t="s">
        <v>87</v>
      </c>
      <c r="B270" s="26">
        <v>508.1</v>
      </c>
      <c r="C270" s="18">
        <v>10.0</v>
      </c>
      <c r="D270" s="17"/>
      <c r="E270" s="17"/>
      <c r="G270" s="19"/>
      <c r="H270" s="20"/>
    </row>
    <row r="271">
      <c r="A271" s="24" t="s">
        <v>87</v>
      </c>
      <c r="B271" s="26">
        <v>355.67</v>
      </c>
      <c r="C271" s="18">
        <v>7.0</v>
      </c>
      <c r="D271" s="17"/>
      <c r="E271" s="17"/>
      <c r="G271" s="19"/>
      <c r="H271" s="20"/>
    </row>
    <row r="272">
      <c r="A272" s="24" t="s">
        <v>87</v>
      </c>
      <c r="B272" s="26">
        <v>254.05</v>
      </c>
      <c r="C272" s="18">
        <v>5.0</v>
      </c>
      <c r="D272" s="17"/>
      <c r="E272" s="17"/>
      <c r="G272" s="19"/>
      <c r="H272" s="20"/>
    </row>
    <row r="273">
      <c r="A273" s="24" t="s">
        <v>87</v>
      </c>
      <c r="B273" s="26">
        <v>457.08000000000004</v>
      </c>
      <c r="C273" s="18">
        <v>6.0</v>
      </c>
      <c r="D273" s="17"/>
      <c r="E273" s="17"/>
      <c r="G273" s="19"/>
      <c r="H273" s="20"/>
    </row>
    <row r="274">
      <c r="A274" s="24" t="s">
        <v>87</v>
      </c>
      <c r="B274" s="26">
        <v>8019.0</v>
      </c>
      <c r="C274" s="18">
        <v>75.0</v>
      </c>
      <c r="D274" s="17"/>
      <c r="E274" s="17"/>
      <c r="G274" s="19"/>
      <c r="H274" s="20"/>
    </row>
    <row r="275">
      <c r="A275" s="24" t="s">
        <v>87</v>
      </c>
      <c r="B275" s="26">
        <v>2231.8</v>
      </c>
      <c r="C275" s="18">
        <v>20.0</v>
      </c>
      <c r="D275" s="17"/>
      <c r="E275" s="17"/>
      <c r="G275" s="19"/>
      <c r="H275" s="20"/>
    </row>
    <row r="276">
      <c r="A276" s="24" t="s">
        <v>92</v>
      </c>
      <c r="B276" s="26">
        <v>50.32</v>
      </c>
      <c r="C276" s="18">
        <v>2.0</v>
      </c>
      <c r="D276" s="17"/>
      <c r="E276" s="17"/>
      <c r="G276" s="19"/>
      <c r="H276" s="18"/>
    </row>
    <row r="277">
      <c r="A277" s="24" t="s">
        <v>94</v>
      </c>
      <c r="B277" s="26">
        <v>146.85000000000002</v>
      </c>
      <c r="C277" s="18">
        <v>3.0</v>
      </c>
      <c r="D277" s="17"/>
      <c r="E277" s="17"/>
      <c r="G277" s="19"/>
      <c r="H277" s="18"/>
    </row>
    <row r="278">
      <c r="A278" s="24" t="s">
        <v>98</v>
      </c>
      <c r="B278" s="26">
        <v>770.7</v>
      </c>
      <c r="C278" s="18">
        <v>30.0</v>
      </c>
      <c r="D278" s="17"/>
      <c r="E278" s="17"/>
      <c r="G278" s="19"/>
      <c r="H278" s="20"/>
    </row>
    <row r="279">
      <c r="A279" s="24" t="s">
        <v>98</v>
      </c>
      <c r="B279" s="26">
        <v>205.52</v>
      </c>
      <c r="C279" s="18">
        <v>8.0</v>
      </c>
      <c r="D279" s="17"/>
      <c r="E279" s="17"/>
      <c r="G279" s="19"/>
      <c r="H279" s="18"/>
    </row>
    <row r="280">
      <c r="A280" s="24" t="s">
        <v>100</v>
      </c>
      <c r="B280" s="26">
        <v>770.7</v>
      </c>
      <c r="C280" s="18">
        <v>30.0</v>
      </c>
      <c r="D280" s="17"/>
      <c r="E280" s="17"/>
      <c r="G280" s="19"/>
      <c r="H280" s="20"/>
    </row>
    <row r="281">
      <c r="A281" s="24" t="s">
        <v>100</v>
      </c>
      <c r="B281" s="26">
        <v>128.45000000000002</v>
      </c>
      <c r="C281" s="18">
        <v>5.0</v>
      </c>
      <c r="D281" s="17"/>
      <c r="E281" s="17"/>
      <c r="G281" s="19"/>
      <c r="H281" s="18"/>
    </row>
    <row r="282">
      <c r="A282" s="24" t="s">
        <v>100</v>
      </c>
      <c r="B282" s="26">
        <v>587.4000000000001</v>
      </c>
      <c r="C282" s="18">
        <v>12.0</v>
      </c>
      <c r="D282" s="17"/>
      <c r="E282" s="17"/>
      <c r="G282" s="19"/>
      <c r="H282" s="20"/>
    </row>
    <row r="283">
      <c r="A283" s="24" t="s">
        <v>104</v>
      </c>
      <c r="B283" s="26">
        <v>205.52</v>
      </c>
      <c r="C283" s="18">
        <v>8.0</v>
      </c>
      <c r="D283" s="17"/>
      <c r="E283" s="17"/>
      <c r="G283" s="19"/>
      <c r="H283" s="20"/>
    </row>
    <row r="284">
      <c r="A284" s="24" t="s">
        <v>106</v>
      </c>
      <c r="B284" s="26">
        <v>513.8000000000001</v>
      </c>
      <c r="C284" s="18">
        <v>20.0</v>
      </c>
      <c r="D284" s="17"/>
      <c r="E284" s="17"/>
      <c r="G284" s="19"/>
      <c r="H284" s="20"/>
    </row>
    <row r="285">
      <c r="A285" s="24" t="s">
        <v>106</v>
      </c>
      <c r="B285" s="26">
        <v>2569.0</v>
      </c>
      <c r="C285" s="18">
        <v>100.0</v>
      </c>
      <c r="D285" s="17"/>
      <c r="E285" s="17"/>
      <c r="G285" s="19"/>
      <c r="H285" s="20"/>
    </row>
    <row r="286">
      <c r="A286" s="24" t="s">
        <v>106</v>
      </c>
      <c r="B286" s="26">
        <v>256.90000000000003</v>
      </c>
      <c r="C286" s="18">
        <v>10.0</v>
      </c>
      <c r="D286" s="17"/>
      <c r="E286" s="17"/>
      <c r="G286" s="19"/>
      <c r="H286" s="20"/>
    </row>
    <row r="287">
      <c r="A287" s="24" t="s">
        <v>106</v>
      </c>
      <c r="B287" s="26">
        <v>1064.0</v>
      </c>
      <c r="C287" s="18">
        <v>40.0</v>
      </c>
      <c r="D287" s="17"/>
      <c r="E287" s="17"/>
      <c r="G287" s="19"/>
      <c r="H287" s="20"/>
    </row>
    <row r="288">
      <c r="A288" s="24" t="s">
        <v>106</v>
      </c>
      <c r="B288" s="26">
        <v>241.02</v>
      </c>
      <c r="C288" s="18">
        <v>6.0</v>
      </c>
      <c r="D288" s="17"/>
      <c r="E288" s="17"/>
      <c r="G288" s="19"/>
      <c r="H288" s="18"/>
    </row>
    <row r="289">
      <c r="A289" s="24" t="s">
        <v>106</v>
      </c>
      <c r="B289" s="26">
        <v>191.92</v>
      </c>
      <c r="C289" s="18">
        <v>4.0</v>
      </c>
      <c r="D289" s="17"/>
      <c r="E289" s="17"/>
      <c r="G289" s="19"/>
      <c r="H289" s="20"/>
    </row>
    <row r="290">
      <c r="A290" s="24" t="s">
        <v>106</v>
      </c>
      <c r="B290" s="26">
        <v>1067.01</v>
      </c>
      <c r="C290" s="18">
        <v>21.0</v>
      </c>
      <c r="D290" s="17"/>
      <c r="E290" s="17"/>
      <c r="G290" s="19"/>
      <c r="H290" s="20"/>
    </row>
    <row r="291">
      <c r="A291" s="24" t="s">
        <v>107</v>
      </c>
      <c r="B291" s="26">
        <v>589.26</v>
      </c>
      <c r="C291" s="18">
        <v>23.0</v>
      </c>
      <c r="D291" s="17"/>
      <c r="E291" s="17"/>
      <c r="G291" s="19"/>
      <c r="H291" s="20"/>
    </row>
    <row r="292">
      <c r="A292" s="24" t="s">
        <v>107</v>
      </c>
      <c r="B292" s="26">
        <v>1127.28</v>
      </c>
      <c r="C292" s="18">
        <v>44.0</v>
      </c>
      <c r="D292" s="17"/>
      <c r="E292" s="17"/>
      <c r="G292" s="19"/>
      <c r="H292" s="20"/>
    </row>
    <row r="293">
      <c r="A293" s="24" t="s">
        <v>107</v>
      </c>
      <c r="B293" s="26">
        <v>2410.2000000000003</v>
      </c>
      <c r="C293" s="18">
        <v>60.0</v>
      </c>
      <c r="D293" s="17"/>
      <c r="E293" s="17"/>
      <c r="G293" s="19"/>
      <c r="H293" s="18"/>
    </row>
    <row r="294">
      <c r="A294" s="24" t="s">
        <v>107</v>
      </c>
      <c r="B294" s="26">
        <v>8553.6</v>
      </c>
      <c r="C294" s="18">
        <v>80.0</v>
      </c>
      <c r="D294" s="17"/>
      <c r="E294" s="17"/>
      <c r="G294" s="19"/>
      <c r="H294" s="20"/>
    </row>
    <row r="295">
      <c r="A295" s="24" t="s">
        <v>108</v>
      </c>
      <c r="B295" s="26">
        <v>803.4000000000001</v>
      </c>
      <c r="C295" s="18">
        <v>20.0</v>
      </c>
      <c r="D295" s="17"/>
      <c r="E295" s="17"/>
      <c r="G295" s="19"/>
      <c r="H295" s="18"/>
    </row>
    <row r="296">
      <c r="A296" s="24" t="s">
        <v>109</v>
      </c>
      <c r="B296" s="26">
        <v>256.90000000000003</v>
      </c>
      <c r="C296" s="18">
        <v>10.0</v>
      </c>
      <c r="D296" s="17"/>
      <c r="E296" s="17"/>
      <c r="G296" s="19"/>
      <c r="H296" s="18"/>
    </row>
    <row r="297">
      <c r="A297" s="24" t="s">
        <v>109</v>
      </c>
      <c r="B297" s="26">
        <v>1004.25</v>
      </c>
      <c r="C297" s="18">
        <v>25.0</v>
      </c>
      <c r="D297" s="17"/>
      <c r="E297" s="17"/>
      <c r="G297" s="19"/>
      <c r="H297" s="18"/>
    </row>
    <row r="298">
      <c r="A298" s="24" t="s">
        <v>109</v>
      </c>
      <c r="B298" s="26">
        <v>342.65000000000003</v>
      </c>
      <c r="C298" s="18">
        <v>7.0</v>
      </c>
      <c r="D298" s="17"/>
      <c r="E298" s="17"/>
      <c r="G298" s="19"/>
      <c r="H298" s="18"/>
    </row>
    <row r="299">
      <c r="A299" s="24" t="s">
        <v>109</v>
      </c>
      <c r="B299" s="26">
        <v>2937.0</v>
      </c>
      <c r="C299" s="18">
        <v>60.0</v>
      </c>
      <c r="D299" s="17"/>
      <c r="E299" s="17"/>
      <c r="G299" s="19"/>
      <c r="H299" s="18"/>
    </row>
    <row r="300">
      <c r="A300" s="24" t="s">
        <v>111</v>
      </c>
      <c r="B300" s="26">
        <v>883.74</v>
      </c>
      <c r="C300" s="18">
        <v>22.0</v>
      </c>
      <c r="D300" s="17"/>
      <c r="E300" s="17"/>
      <c r="G300" s="19"/>
      <c r="H300" s="18"/>
    </row>
    <row r="301">
      <c r="A301" s="24" t="s">
        <v>111</v>
      </c>
      <c r="B301" s="26">
        <v>1076.9</v>
      </c>
      <c r="C301" s="18">
        <v>22.0</v>
      </c>
      <c r="D301" s="17"/>
      <c r="E301" s="17"/>
      <c r="G301" s="19"/>
      <c r="H301" s="18"/>
    </row>
    <row r="302">
      <c r="A302" s="24" t="s">
        <v>112</v>
      </c>
      <c r="B302" s="26">
        <v>513.8000000000001</v>
      </c>
      <c r="C302" s="18">
        <v>20.0</v>
      </c>
      <c r="D302" s="17"/>
      <c r="E302" s="17"/>
      <c r="G302" s="19"/>
      <c r="H302" s="20"/>
    </row>
    <row r="303">
      <c r="A303" s="24" t="s">
        <v>112</v>
      </c>
      <c r="B303" s="26">
        <v>488.11</v>
      </c>
      <c r="C303" s="18">
        <v>19.0</v>
      </c>
      <c r="D303" s="17"/>
      <c r="E303" s="17"/>
      <c r="G303" s="19"/>
      <c r="H303" s="20"/>
    </row>
    <row r="304">
      <c r="A304" s="24" t="s">
        <v>112</v>
      </c>
      <c r="B304" s="26">
        <v>1284.5</v>
      </c>
      <c r="C304" s="18">
        <v>50.0</v>
      </c>
      <c r="D304" s="17"/>
      <c r="E304" s="17"/>
      <c r="G304" s="19"/>
      <c r="H304" s="20"/>
    </row>
    <row r="305">
      <c r="A305" s="24" t="s">
        <v>112</v>
      </c>
      <c r="B305" s="26">
        <v>256.90000000000003</v>
      </c>
      <c r="C305" s="18">
        <v>10.0</v>
      </c>
      <c r="D305" s="17"/>
      <c r="E305" s="17"/>
      <c r="G305" s="19"/>
      <c r="H305" s="20"/>
    </row>
    <row r="306">
      <c r="A306" s="24" t="s">
        <v>112</v>
      </c>
      <c r="B306" s="26">
        <v>532.0</v>
      </c>
      <c r="C306" s="18">
        <v>20.0</v>
      </c>
      <c r="D306" s="17"/>
      <c r="E306" s="17"/>
      <c r="G306" s="19"/>
      <c r="H306" s="20"/>
    </row>
    <row r="307">
      <c r="A307" s="24" t="s">
        <v>112</v>
      </c>
      <c r="B307" s="26">
        <v>319.20000000000005</v>
      </c>
      <c r="C307" s="18">
        <v>12.0</v>
      </c>
      <c r="D307" s="17"/>
      <c r="E307" s="17"/>
      <c r="G307" s="19"/>
      <c r="H307" s="20"/>
    </row>
    <row r="308">
      <c r="A308" s="24" t="s">
        <v>112</v>
      </c>
      <c r="B308" s="26">
        <v>319.20000000000005</v>
      </c>
      <c r="C308" s="18">
        <v>12.0</v>
      </c>
      <c r="D308" s="17"/>
      <c r="E308" s="17"/>
      <c r="G308" s="19"/>
      <c r="H308" s="20"/>
    </row>
    <row r="309">
      <c r="A309" s="24" t="s">
        <v>112</v>
      </c>
      <c r="B309" s="26">
        <v>558.9100000000001</v>
      </c>
      <c r="C309" s="18">
        <v>11.0</v>
      </c>
      <c r="D309" s="17"/>
      <c r="E309" s="17"/>
      <c r="G309" s="19"/>
      <c r="H309" s="20"/>
    </row>
    <row r="310">
      <c r="A310" s="24" t="s">
        <v>112</v>
      </c>
      <c r="B310" s="26">
        <v>863.77</v>
      </c>
      <c r="C310" s="18">
        <v>17.0</v>
      </c>
      <c r="D310" s="17"/>
      <c r="E310" s="17"/>
      <c r="G310" s="19"/>
      <c r="H310" s="20"/>
    </row>
    <row r="311">
      <c r="A311" s="24" t="s">
        <v>112</v>
      </c>
      <c r="B311" s="26">
        <v>2138.4</v>
      </c>
      <c r="C311" s="18">
        <v>20.0</v>
      </c>
      <c r="D311" s="17"/>
      <c r="E311" s="17"/>
      <c r="G311" s="19"/>
      <c r="H311" s="20"/>
    </row>
    <row r="312">
      <c r="A312" s="24" t="s">
        <v>113</v>
      </c>
      <c r="B312" s="26">
        <v>102.76</v>
      </c>
      <c r="C312" s="18">
        <v>4.0</v>
      </c>
      <c r="D312" s="17"/>
      <c r="E312" s="17"/>
      <c r="G312" s="19"/>
      <c r="H312" s="18"/>
    </row>
    <row r="313">
      <c r="A313" s="24" t="s">
        <v>114</v>
      </c>
      <c r="B313" s="26">
        <v>513.8000000000001</v>
      </c>
      <c r="C313" s="18">
        <v>20.0</v>
      </c>
      <c r="D313" s="17"/>
      <c r="E313" s="17"/>
      <c r="G313" s="19"/>
      <c r="H313" s="20"/>
    </row>
    <row r="314">
      <c r="A314" s="24" t="s">
        <v>114</v>
      </c>
      <c r="B314" s="26">
        <v>256.90000000000003</v>
      </c>
      <c r="C314" s="18">
        <v>10.0</v>
      </c>
      <c r="D314" s="17"/>
      <c r="E314" s="17"/>
      <c r="G314" s="19"/>
      <c r="H314" s="20"/>
    </row>
    <row r="315">
      <c r="A315" s="24" t="s">
        <v>114</v>
      </c>
      <c r="B315" s="26">
        <v>154.14000000000001</v>
      </c>
      <c r="C315" s="18">
        <v>6.0</v>
      </c>
      <c r="D315" s="17"/>
      <c r="E315" s="17"/>
      <c r="G315" s="19"/>
      <c r="H315" s="18"/>
    </row>
    <row r="316">
      <c r="A316" s="24" t="s">
        <v>114</v>
      </c>
      <c r="B316" s="26">
        <v>385.35</v>
      </c>
      <c r="C316" s="18">
        <v>15.0</v>
      </c>
      <c r="D316" s="17"/>
      <c r="E316" s="17"/>
      <c r="G316" s="19"/>
      <c r="H316" s="18"/>
    </row>
    <row r="317">
      <c r="A317" s="24" t="s">
        <v>114</v>
      </c>
      <c r="B317" s="26">
        <v>411.04</v>
      </c>
      <c r="C317" s="18">
        <v>16.0</v>
      </c>
      <c r="D317" s="17"/>
      <c r="E317" s="17"/>
      <c r="G317" s="19"/>
      <c r="H317" s="18"/>
    </row>
    <row r="318">
      <c r="A318" s="24" t="s">
        <v>114</v>
      </c>
      <c r="B318" s="26">
        <v>2660.0</v>
      </c>
      <c r="C318" s="18">
        <v>100.0</v>
      </c>
      <c r="D318" s="17"/>
      <c r="E318" s="17"/>
      <c r="G318" s="19"/>
      <c r="H318" s="20"/>
    </row>
    <row r="319">
      <c r="A319" s="24" t="s">
        <v>114</v>
      </c>
      <c r="B319" s="26">
        <v>1330.0</v>
      </c>
      <c r="C319" s="18">
        <v>50.0</v>
      </c>
      <c r="D319" s="17"/>
      <c r="E319" s="17"/>
      <c r="G319" s="19"/>
      <c r="H319" s="20"/>
    </row>
    <row r="320">
      <c r="A320" s="24" t="s">
        <v>114</v>
      </c>
      <c r="B320" s="26">
        <v>6025.5</v>
      </c>
      <c r="C320" s="18">
        <v>150.0</v>
      </c>
      <c r="D320" s="17"/>
      <c r="E320" s="17"/>
      <c r="G320" s="19"/>
      <c r="H320" s="20"/>
    </row>
    <row r="321">
      <c r="A321" s="24" t="s">
        <v>114</v>
      </c>
      <c r="B321" s="26">
        <v>335.85999999999996</v>
      </c>
      <c r="C321" s="18">
        <v>7.0</v>
      </c>
      <c r="D321" s="17"/>
      <c r="E321" s="17"/>
      <c r="G321" s="19"/>
      <c r="H321" s="20"/>
    </row>
    <row r="322">
      <c r="A322" s="24" t="s">
        <v>114</v>
      </c>
      <c r="B322" s="26">
        <v>1439.3999999999999</v>
      </c>
      <c r="C322" s="18">
        <v>30.0</v>
      </c>
      <c r="D322" s="17"/>
      <c r="E322" s="17"/>
      <c r="G322" s="19"/>
      <c r="H322" s="20"/>
    </row>
    <row r="323">
      <c r="A323" s="24" t="s">
        <v>114</v>
      </c>
      <c r="B323" s="26">
        <v>342.65000000000003</v>
      </c>
      <c r="C323" s="18">
        <v>7.0</v>
      </c>
      <c r="D323" s="17"/>
      <c r="E323" s="17"/>
      <c r="G323" s="19"/>
      <c r="H323" s="18"/>
    </row>
    <row r="324">
      <c r="A324" s="24" t="s">
        <v>114</v>
      </c>
      <c r="B324" s="26">
        <v>1468.5</v>
      </c>
      <c r="C324" s="18">
        <v>30.0</v>
      </c>
      <c r="D324" s="17"/>
      <c r="E324" s="17"/>
      <c r="G324" s="19"/>
      <c r="H324" s="18"/>
    </row>
    <row r="325">
      <c r="A325" s="24" t="s">
        <v>114</v>
      </c>
      <c r="B325" s="26">
        <v>2120.21</v>
      </c>
      <c r="C325" s="18">
        <v>19.0</v>
      </c>
      <c r="D325" s="17"/>
      <c r="E325" s="17"/>
      <c r="G325" s="19"/>
      <c r="H325" s="20"/>
    </row>
    <row r="326">
      <c r="A326" s="24" t="s">
        <v>114</v>
      </c>
      <c r="B326" s="26">
        <v>3682.4700000000003</v>
      </c>
      <c r="C326" s="18">
        <v>33.0</v>
      </c>
      <c r="D326" s="17"/>
      <c r="E326" s="17"/>
      <c r="G326" s="19"/>
      <c r="H326" s="20"/>
    </row>
    <row r="327">
      <c r="A327" s="24" t="s">
        <v>115</v>
      </c>
      <c r="B327" s="26">
        <v>14.22</v>
      </c>
      <c r="C327" s="18">
        <v>1.0</v>
      </c>
      <c r="D327" s="17"/>
      <c r="E327" s="17"/>
      <c r="G327" s="19"/>
      <c r="H327" s="20"/>
    </row>
    <row r="328">
      <c r="A328" s="24" t="s">
        <v>115</v>
      </c>
      <c r="B328" s="26">
        <v>128.45000000000002</v>
      </c>
      <c r="C328" s="18">
        <v>5.0</v>
      </c>
      <c r="D328" s="17"/>
      <c r="E328" s="17"/>
      <c r="G328" s="19"/>
      <c r="H328" s="20"/>
    </row>
    <row r="329">
      <c r="A329" s="24" t="s">
        <v>115</v>
      </c>
      <c r="B329" s="26">
        <v>436.73</v>
      </c>
      <c r="C329" s="18">
        <v>17.0</v>
      </c>
      <c r="D329" s="17"/>
      <c r="E329" s="17"/>
      <c r="G329" s="19"/>
      <c r="H329" s="20"/>
    </row>
    <row r="330">
      <c r="A330" s="24" t="s">
        <v>115</v>
      </c>
      <c r="B330" s="26">
        <v>77.07000000000001</v>
      </c>
      <c r="C330" s="18">
        <v>3.0</v>
      </c>
      <c r="D330" s="17"/>
      <c r="E330" s="17"/>
      <c r="G330" s="19"/>
      <c r="H330" s="20"/>
    </row>
    <row r="331">
      <c r="A331" s="24" t="s">
        <v>115</v>
      </c>
      <c r="B331" s="26">
        <v>77.07000000000001</v>
      </c>
      <c r="C331" s="18">
        <v>3.0</v>
      </c>
      <c r="D331" s="17"/>
      <c r="E331" s="17"/>
      <c r="G331" s="19"/>
      <c r="H331" s="20"/>
    </row>
    <row r="332">
      <c r="A332" s="24" t="s">
        <v>115</v>
      </c>
      <c r="B332" s="26">
        <v>77.07000000000001</v>
      </c>
      <c r="C332" s="18">
        <v>3.0</v>
      </c>
      <c r="D332" s="17"/>
      <c r="E332" s="17"/>
      <c r="G332" s="19"/>
      <c r="H332" s="20"/>
    </row>
    <row r="333">
      <c r="A333" s="24" t="s">
        <v>115</v>
      </c>
      <c r="B333" s="26">
        <v>385.35</v>
      </c>
      <c r="C333" s="18">
        <v>15.0</v>
      </c>
      <c r="D333" s="17"/>
      <c r="E333" s="17"/>
      <c r="G333" s="19"/>
      <c r="H333" s="20"/>
    </row>
    <row r="334">
      <c r="A334" s="24" t="s">
        <v>115</v>
      </c>
      <c r="B334" s="26">
        <v>513.8000000000001</v>
      </c>
      <c r="C334" s="18">
        <v>20.0</v>
      </c>
      <c r="D334" s="17"/>
      <c r="E334" s="17"/>
      <c r="G334" s="19"/>
      <c r="H334" s="20"/>
    </row>
    <row r="335">
      <c r="A335" s="24" t="s">
        <v>115</v>
      </c>
      <c r="B335" s="26">
        <v>256.90000000000003</v>
      </c>
      <c r="C335" s="18">
        <v>10.0</v>
      </c>
      <c r="D335" s="17"/>
      <c r="E335" s="17"/>
      <c r="G335" s="19"/>
      <c r="H335" s="20"/>
    </row>
    <row r="336">
      <c r="A336" s="24" t="s">
        <v>115</v>
      </c>
      <c r="B336" s="26">
        <v>51.38</v>
      </c>
      <c r="C336" s="18">
        <v>2.0</v>
      </c>
      <c r="D336" s="17"/>
      <c r="E336" s="17"/>
      <c r="G336" s="19"/>
      <c r="H336" s="20"/>
    </row>
    <row r="337">
      <c r="A337" s="24" t="s">
        <v>115</v>
      </c>
      <c r="B337" s="26">
        <v>616.5600000000001</v>
      </c>
      <c r="C337" s="18">
        <v>24.0</v>
      </c>
      <c r="D337" s="17"/>
      <c r="E337" s="17"/>
      <c r="G337" s="19"/>
      <c r="H337" s="18"/>
    </row>
    <row r="338">
      <c r="A338" s="24" t="s">
        <v>115</v>
      </c>
      <c r="B338" s="26">
        <v>128.45000000000002</v>
      </c>
      <c r="C338" s="18">
        <v>5.0</v>
      </c>
      <c r="D338" s="17"/>
      <c r="E338" s="17"/>
      <c r="G338" s="19"/>
      <c r="H338" s="18"/>
    </row>
    <row r="339">
      <c r="A339" s="24" t="s">
        <v>115</v>
      </c>
      <c r="B339" s="26">
        <v>25.69</v>
      </c>
      <c r="C339" s="18">
        <v>1.0</v>
      </c>
      <c r="D339" s="17"/>
      <c r="E339" s="17"/>
      <c r="G339" s="19"/>
      <c r="H339" s="18"/>
    </row>
    <row r="340">
      <c r="A340" s="24" t="s">
        <v>115</v>
      </c>
      <c r="B340" s="26">
        <v>1027.6000000000001</v>
      </c>
      <c r="C340" s="18">
        <v>40.0</v>
      </c>
      <c r="D340" s="17"/>
      <c r="E340" s="17"/>
      <c r="G340" s="19"/>
      <c r="H340" s="18"/>
    </row>
    <row r="341">
      <c r="A341" s="24" t="s">
        <v>115</v>
      </c>
      <c r="B341" s="26">
        <v>513.8000000000001</v>
      </c>
      <c r="C341" s="18">
        <v>20.0</v>
      </c>
      <c r="D341" s="17"/>
      <c r="E341" s="17"/>
      <c r="G341" s="19"/>
      <c r="H341" s="18"/>
    </row>
    <row r="342">
      <c r="A342" s="24" t="s">
        <v>115</v>
      </c>
      <c r="B342" s="26">
        <v>513.8000000000001</v>
      </c>
      <c r="C342" s="18">
        <v>20.0</v>
      </c>
      <c r="D342" s="17"/>
      <c r="E342" s="17"/>
      <c r="G342" s="19"/>
      <c r="H342" s="18"/>
    </row>
    <row r="343">
      <c r="A343" s="24" t="s">
        <v>115</v>
      </c>
      <c r="B343" s="26">
        <v>513.8000000000001</v>
      </c>
      <c r="C343" s="18">
        <v>20.0</v>
      </c>
      <c r="D343" s="17"/>
      <c r="E343" s="17"/>
      <c r="G343" s="19"/>
      <c r="H343" s="18"/>
    </row>
    <row r="344">
      <c r="A344" s="24" t="s">
        <v>115</v>
      </c>
      <c r="B344" s="26">
        <v>642.25</v>
      </c>
      <c r="C344" s="18">
        <v>25.0</v>
      </c>
      <c r="D344" s="17"/>
      <c r="E344" s="17"/>
      <c r="G344" s="19"/>
      <c r="H344" s="18"/>
    </row>
    <row r="345">
      <c r="A345" s="24" t="s">
        <v>115</v>
      </c>
      <c r="B345" s="26">
        <v>770.7</v>
      </c>
      <c r="C345" s="18">
        <v>30.0</v>
      </c>
      <c r="D345" s="17"/>
      <c r="E345" s="17"/>
      <c r="G345" s="19"/>
      <c r="H345" s="18"/>
    </row>
    <row r="346">
      <c r="A346" s="24" t="s">
        <v>115</v>
      </c>
      <c r="B346" s="26">
        <v>333.97</v>
      </c>
      <c r="C346" s="18">
        <v>13.0</v>
      </c>
      <c r="D346" s="17"/>
      <c r="E346" s="17"/>
      <c r="G346" s="19"/>
      <c r="H346" s="18"/>
    </row>
    <row r="347">
      <c r="A347" s="24" t="s">
        <v>115</v>
      </c>
      <c r="B347" s="26">
        <v>513.8000000000001</v>
      </c>
      <c r="C347" s="18">
        <v>20.0</v>
      </c>
      <c r="D347" s="17"/>
      <c r="E347" s="17"/>
      <c r="G347" s="19"/>
      <c r="H347" s="18"/>
    </row>
    <row r="348">
      <c r="A348" s="24" t="s">
        <v>115</v>
      </c>
      <c r="B348" s="26">
        <v>478.8</v>
      </c>
      <c r="C348" s="18">
        <v>18.0</v>
      </c>
      <c r="D348" s="17"/>
      <c r="E348" s="17"/>
      <c r="G348" s="19"/>
      <c r="H348" s="20"/>
    </row>
    <row r="349">
      <c r="A349" s="24" t="s">
        <v>115</v>
      </c>
      <c r="B349" s="26">
        <v>1606.8000000000002</v>
      </c>
      <c r="C349" s="18">
        <v>40.0</v>
      </c>
      <c r="D349" s="17"/>
      <c r="E349" s="17"/>
      <c r="G349" s="19"/>
      <c r="H349" s="18"/>
    </row>
    <row r="350">
      <c r="A350" s="24" t="s">
        <v>115</v>
      </c>
      <c r="B350" s="26">
        <v>2048.67</v>
      </c>
      <c r="C350" s="18">
        <v>51.0</v>
      </c>
      <c r="D350" s="17"/>
      <c r="E350" s="17"/>
      <c r="G350" s="19"/>
      <c r="H350" s="18"/>
    </row>
    <row r="351">
      <c r="A351" s="24" t="s">
        <v>115</v>
      </c>
      <c r="B351" s="26">
        <v>281.19</v>
      </c>
      <c r="C351" s="18">
        <v>7.0</v>
      </c>
      <c r="D351" s="17"/>
      <c r="E351" s="17"/>
      <c r="G351" s="19"/>
      <c r="H351" s="18"/>
    </row>
    <row r="352">
      <c r="A352" s="24" t="s">
        <v>115</v>
      </c>
      <c r="B352" s="26">
        <v>1254.3000000000002</v>
      </c>
      <c r="C352" s="18">
        <v>30.0</v>
      </c>
      <c r="D352" s="17"/>
      <c r="E352" s="17"/>
      <c r="G352" s="19"/>
      <c r="H352" s="20"/>
    </row>
    <row r="353">
      <c r="A353" s="24" t="s">
        <v>115</v>
      </c>
      <c r="B353" s="26">
        <v>1103.54</v>
      </c>
      <c r="C353" s="18">
        <v>23.0</v>
      </c>
      <c r="D353" s="17"/>
      <c r="E353" s="17"/>
      <c r="G353" s="19"/>
      <c r="H353" s="20"/>
    </row>
    <row r="354">
      <c r="A354" s="24" t="s">
        <v>115</v>
      </c>
      <c r="B354" s="26">
        <v>383.84</v>
      </c>
      <c r="C354" s="18">
        <v>8.0</v>
      </c>
      <c r="D354" s="17"/>
      <c r="E354" s="17"/>
      <c r="G354" s="19"/>
      <c r="H354" s="20"/>
    </row>
    <row r="355">
      <c r="A355" s="24" t="s">
        <v>115</v>
      </c>
      <c r="B355" s="26">
        <v>1125.8500000000001</v>
      </c>
      <c r="C355" s="18">
        <v>23.0</v>
      </c>
      <c r="D355" s="17"/>
      <c r="E355" s="17"/>
      <c r="G355" s="19"/>
      <c r="H355" s="18"/>
    </row>
    <row r="356">
      <c r="A356" s="24" t="s">
        <v>115</v>
      </c>
      <c r="B356" s="26">
        <v>489.5</v>
      </c>
      <c r="C356" s="18">
        <v>10.0</v>
      </c>
      <c r="D356" s="17"/>
      <c r="E356" s="17"/>
      <c r="G356" s="19"/>
      <c r="H356" s="18"/>
    </row>
    <row r="357">
      <c r="A357" s="24" t="s">
        <v>115</v>
      </c>
      <c r="B357" s="26">
        <v>1321.65</v>
      </c>
      <c r="C357" s="18">
        <v>27.0</v>
      </c>
      <c r="D357" s="17"/>
      <c r="E357" s="17"/>
      <c r="G357" s="19"/>
      <c r="H357" s="18"/>
    </row>
    <row r="358">
      <c r="A358" s="24" t="s">
        <v>115</v>
      </c>
      <c r="B358" s="26">
        <v>2398.55</v>
      </c>
      <c r="C358" s="18">
        <v>49.0</v>
      </c>
      <c r="D358" s="17"/>
      <c r="E358" s="17"/>
      <c r="G358" s="19"/>
      <c r="H358" s="18"/>
    </row>
    <row r="359">
      <c r="A359" s="24" t="s">
        <v>115</v>
      </c>
      <c r="B359" s="26">
        <v>1076.9</v>
      </c>
      <c r="C359" s="18">
        <v>22.0</v>
      </c>
      <c r="D359" s="17"/>
      <c r="E359" s="17"/>
      <c r="G359" s="19"/>
      <c r="H359" s="20"/>
    </row>
    <row r="360">
      <c r="A360" s="24" t="s">
        <v>115</v>
      </c>
      <c r="B360" s="26">
        <v>1468.5</v>
      </c>
      <c r="C360" s="18">
        <v>30.0</v>
      </c>
      <c r="D360" s="17"/>
      <c r="E360" s="17"/>
      <c r="G360" s="19"/>
      <c r="H360" s="20"/>
    </row>
    <row r="361">
      <c r="A361" s="24" t="s">
        <v>115</v>
      </c>
      <c r="B361" s="26">
        <v>244.75</v>
      </c>
      <c r="C361" s="18">
        <v>5.0</v>
      </c>
      <c r="D361" s="17"/>
      <c r="E361" s="17"/>
      <c r="G361" s="19"/>
      <c r="H361" s="20"/>
    </row>
    <row r="362">
      <c r="A362" s="24" t="s">
        <v>115</v>
      </c>
      <c r="B362" s="26">
        <v>254.05</v>
      </c>
      <c r="C362" s="18">
        <v>5.0</v>
      </c>
      <c r="D362" s="17"/>
      <c r="E362" s="17"/>
      <c r="G362" s="19"/>
      <c r="H362" s="20"/>
    </row>
    <row r="363">
      <c r="A363" s="24" t="s">
        <v>115</v>
      </c>
      <c r="B363" s="26">
        <v>1727.54</v>
      </c>
      <c r="C363" s="18">
        <v>34.0</v>
      </c>
      <c r="D363" s="17"/>
      <c r="E363" s="17"/>
      <c r="G363" s="19"/>
      <c r="H363" s="20"/>
    </row>
    <row r="364">
      <c r="A364" s="24" t="s">
        <v>115</v>
      </c>
      <c r="B364" s="26">
        <v>1829.16</v>
      </c>
      <c r="C364" s="18">
        <v>36.0</v>
      </c>
      <c r="D364" s="17"/>
      <c r="E364" s="17"/>
      <c r="G364" s="19"/>
      <c r="H364" s="20"/>
    </row>
    <row r="365">
      <c r="A365" s="24" t="s">
        <v>115</v>
      </c>
      <c r="B365" s="26">
        <v>50.81</v>
      </c>
      <c r="C365" s="18">
        <v>1.0</v>
      </c>
      <c r="D365" s="17"/>
      <c r="E365" s="17"/>
      <c r="G365" s="19"/>
      <c r="H365" s="20"/>
    </row>
    <row r="366">
      <c r="A366" s="24" t="s">
        <v>115</v>
      </c>
      <c r="B366" s="26">
        <v>203.24</v>
      </c>
      <c r="C366" s="18">
        <v>4.0</v>
      </c>
      <c r="D366" s="17"/>
      <c r="E366" s="17"/>
      <c r="G366" s="19"/>
      <c r="H366" s="20"/>
    </row>
    <row r="367">
      <c r="A367" s="24" t="s">
        <v>115</v>
      </c>
      <c r="B367" s="26">
        <v>812.96</v>
      </c>
      <c r="C367" s="18">
        <v>16.0</v>
      </c>
      <c r="D367" s="17"/>
      <c r="E367" s="17"/>
      <c r="G367" s="19"/>
      <c r="H367" s="20"/>
    </row>
    <row r="368">
      <c r="A368" s="24" t="s">
        <v>115</v>
      </c>
      <c r="B368" s="26">
        <v>1524.3000000000002</v>
      </c>
      <c r="C368" s="18">
        <v>30.0</v>
      </c>
      <c r="D368" s="17"/>
      <c r="E368" s="17"/>
      <c r="G368" s="19"/>
      <c r="H368" s="20"/>
    </row>
    <row r="369">
      <c r="A369" s="24" t="s">
        <v>115</v>
      </c>
      <c r="B369" s="26">
        <v>508.1</v>
      </c>
      <c r="C369" s="18">
        <v>10.0</v>
      </c>
      <c r="D369" s="17"/>
      <c r="E369" s="17"/>
      <c r="G369" s="19"/>
      <c r="H369" s="20"/>
    </row>
    <row r="370">
      <c r="A370" s="24" t="s">
        <v>115</v>
      </c>
      <c r="B370" s="26">
        <v>457.29</v>
      </c>
      <c r="C370" s="18">
        <v>9.0</v>
      </c>
      <c r="D370" s="17"/>
      <c r="E370" s="17"/>
      <c r="G370" s="19"/>
      <c r="H370" s="20"/>
    </row>
    <row r="371">
      <c r="A371" s="24" t="s">
        <v>115</v>
      </c>
      <c r="B371" s="26">
        <v>254.05</v>
      </c>
      <c r="C371" s="18">
        <v>5.0</v>
      </c>
      <c r="D371" s="17"/>
      <c r="E371" s="17"/>
      <c r="G371" s="19"/>
      <c r="H371" s="20"/>
    </row>
    <row r="372">
      <c r="A372" s="24" t="s">
        <v>115</v>
      </c>
      <c r="B372" s="26">
        <v>152.43</v>
      </c>
      <c r="C372" s="18">
        <v>3.0</v>
      </c>
      <c r="D372" s="17"/>
      <c r="E372" s="17"/>
      <c r="G372" s="19"/>
      <c r="H372" s="20"/>
    </row>
    <row r="373">
      <c r="A373" s="24" t="s">
        <v>115</v>
      </c>
      <c r="B373" s="26">
        <v>609.72</v>
      </c>
      <c r="C373" s="18">
        <v>12.0</v>
      </c>
      <c r="D373" s="17"/>
      <c r="E373" s="17"/>
      <c r="G373" s="19"/>
      <c r="H373" s="20"/>
    </row>
    <row r="374">
      <c r="A374" s="24" t="s">
        <v>115</v>
      </c>
      <c r="B374" s="26">
        <v>3207.6</v>
      </c>
      <c r="C374" s="18">
        <v>30.0</v>
      </c>
      <c r="D374" s="17"/>
      <c r="E374" s="17"/>
      <c r="G374" s="19"/>
      <c r="H374" s="20"/>
    </row>
    <row r="375">
      <c r="A375" s="24" t="s">
        <v>115</v>
      </c>
      <c r="B375" s="26">
        <v>1069.2</v>
      </c>
      <c r="C375" s="18">
        <v>10.0</v>
      </c>
      <c r="D375" s="17"/>
      <c r="E375" s="17"/>
      <c r="G375" s="19"/>
      <c r="H375" s="20"/>
    </row>
    <row r="376">
      <c r="A376" s="24" t="s">
        <v>115</v>
      </c>
      <c r="B376" s="26">
        <v>1069.2</v>
      </c>
      <c r="C376" s="18">
        <v>10.0</v>
      </c>
      <c r="D376" s="17"/>
      <c r="E376" s="17"/>
      <c r="G376" s="19"/>
      <c r="H376" s="20"/>
    </row>
    <row r="377">
      <c r="A377" s="24" t="s">
        <v>115</v>
      </c>
      <c r="B377" s="26">
        <v>2138.4</v>
      </c>
      <c r="C377" s="18">
        <v>20.0</v>
      </c>
      <c r="D377" s="17"/>
      <c r="E377" s="17"/>
      <c r="G377" s="19"/>
      <c r="H377" s="20"/>
    </row>
    <row r="378">
      <c r="A378" s="24" t="s">
        <v>116</v>
      </c>
      <c r="B378" s="26">
        <v>770.7</v>
      </c>
      <c r="C378" s="18">
        <v>30.0</v>
      </c>
      <c r="D378" s="17"/>
      <c r="E378" s="17"/>
      <c r="G378" s="19"/>
      <c r="H378" s="18"/>
    </row>
    <row r="379">
      <c r="A379" s="24" t="s">
        <v>116</v>
      </c>
      <c r="B379" s="26">
        <v>847.7700000000001</v>
      </c>
      <c r="C379" s="18">
        <v>33.0</v>
      </c>
      <c r="D379" s="17"/>
      <c r="E379" s="17"/>
      <c r="G379" s="19"/>
      <c r="H379" s="18"/>
    </row>
    <row r="380">
      <c r="A380" s="24" t="s">
        <v>116</v>
      </c>
      <c r="B380" s="26">
        <v>79.80000000000001</v>
      </c>
      <c r="C380" s="18">
        <v>3.0</v>
      </c>
      <c r="D380" s="17"/>
      <c r="E380" s="17"/>
      <c r="G380" s="19"/>
      <c r="H380" s="20"/>
    </row>
    <row r="381">
      <c r="A381" s="24" t="s">
        <v>116</v>
      </c>
      <c r="B381" s="26">
        <v>879.4499999999999</v>
      </c>
      <c r="C381" s="18">
        <v>33.0</v>
      </c>
      <c r="D381" s="17"/>
      <c r="E381" s="17"/>
      <c r="G381" s="19"/>
      <c r="H381" s="20"/>
    </row>
    <row r="382">
      <c r="A382" s="24" t="s">
        <v>116</v>
      </c>
      <c r="B382" s="26">
        <v>762.1500000000001</v>
      </c>
      <c r="C382" s="18">
        <v>15.0</v>
      </c>
      <c r="D382" s="17"/>
      <c r="E382" s="17"/>
      <c r="G382" s="19"/>
      <c r="H382" s="20"/>
    </row>
    <row r="383">
      <c r="A383" s="24" t="s">
        <v>116</v>
      </c>
      <c r="B383" s="26">
        <v>1524.3000000000002</v>
      </c>
      <c r="C383" s="18">
        <v>30.0</v>
      </c>
      <c r="D383" s="17"/>
      <c r="E383" s="17"/>
      <c r="G383" s="19"/>
      <c r="H383" s="20"/>
    </row>
    <row r="384">
      <c r="A384" s="24" t="s">
        <v>121</v>
      </c>
      <c r="B384" s="26">
        <v>50.0</v>
      </c>
      <c r="C384" s="18">
        <v>50.0</v>
      </c>
      <c r="D384" s="17"/>
      <c r="E384" s="17"/>
      <c r="G384" s="19"/>
      <c r="H384" s="18"/>
    </row>
    <row r="385">
      <c r="A385" s="24" t="s">
        <v>121</v>
      </c>
      <c r="B385" s="26">
        <v>76.0</v>
      </c>
      <c r="C385" s="18">
        <v>76.0</v>
      </c>
      <c r="D385" s="17"/>
      <c r="E385" s="17"/>
      <c r="G385" s="19"/>
      <c r="H385" s="18"/>
    </row>
    <row r="386">
      <c r="A386" s="24" t="s">
        <v>121</v>
      </c>
      <c r="B386" s="26">
        <v>640.5</v>
      </c>
      <c r="C386" s="18">
        <v>25.0</v>
      </c>
      <c r="D386" s="17"/>
      <c r="E386" s="17"/>
      <c r="G386" s="19"/>
      <c r="H386" s="18"/>
    </row>
    <row r="387">
      <c r="A387" s="24" t="s">
        <v>121</v>
      </c>
      <c r="B387" s="26">
        <v>436.73</v>
      </c>
      <c r="C387" s="18">
        <v>17.0</v>
      </c>
      <c r="D387" s="17"/>
      <c r="E387" s="17"/>
      <c r="G387" s="19"/>
      <c r="H387" s="20"/>
    </row>
    <row r="388">
      <c r="A388" s="24" t="s">
        <v>121</v>
      </c>
      <c r="B388" s="26">
        <v>1284.5</v>
      </c>
      <c r="C388" s="18">
        <v>50.0</v>
      </c>
      <c r="D388" s="17"/>
      <c r="E388" s="17"/>
      <c r="G388" s="19"/>
      <c r="H388" s="20"/>
    </row>
    <row r="389">
      <c r="A389" s="24" t="s">
        <v>121</v>
      </c>
      <c r="B389" s="26">
        <v>642.25</v>
      </c>
      <c r="C389" s="18">
        <v>25.0</v>
      </c>
      <c r="D389" s="17"/>
      <c r="E389" s="17"/>
      <c r="G389" s="19"/>
      <c r="H389" s="20"/>
    </row>
    <row r="390">
      <c r="A390" s="24" t="s">
        <v>121</v>
      </c>
      <c r="B390" s="26">
        <v>282.59000000000003</v>
      </c>
      <c r="C390" s="18">
        <v>11.0</v>
      </c>
      <c r="D390" s="17"/>
      <c r="E390" s="17"/>
      <c r="G390" s="19"/>
      <c r="H390" s="20"/>
    </row>
    <row r="391">
      <c r="A391" s="24" t="s">
        <v>121</v>
      </c>
      <c r="B391" s="26">
        <v>128.45000000000002</v>
      </c>
      <c r="C391" s="18">
        <v>5.0</v>
      </c>
      <c r="D391" s="17"/>
      <c r="E391" s="17"/>
      <c r="G391" s="19"/>
      <c r="H391" s="18"/>
    </row>
    <row r="392">
      <c r="A392" s="24" t="s">
        <v>121</v>
      </c>
      <c r="B392" s="26">
        <v>231.21</v>
      </c>
      <c r="C392" s="18">
        <v>9.0</v>
      </c>
      <c r="D392" s="17"/>
      <c r="E392" s="17"/>
      <c r="G392" s="19"/>
      <c r="H392" s="18"/>
    </row>
    <row r="393">
      <c r="A393" s="24" t="s">
        <v>121</v>
      </c>
      <c r="B393" s="26">
        <v>513.8000000000001</v>
      </c>
      <c r="C393" s="18">
        <v>20.0</v>
      </c>
      <c r="D393" s="17"/>
      <c r="E393" s="17"/>
      <c r="G393" s="19"/>
      <c r="H393" s="18"/>
    </row>
    <row r="394">
      <c r="A394" s="24" t="s">
        <v>121</v>
      </c>
      <c r="B394" s="26">
        <v>1541.4</v>
      </c>
      <c r="C394" s="18">
        <v>60.0</v>
      </c>
      <c r="D394" s="17"/>
      <c r="E394" s="17"/>
      <c r="G394" s="19"/>
      <c r="H394" s="18"/>
    </row>
    <row r="395">
      <c r="A395" s="24" t="s">
        <v>121</v>
      </c>
      <c r="B395" s="26">
        <v>2569.0</v>
      </c>
      <c r="C395" s="18">
        <v>100.0</v>
      </c>
      <c r="D395" s="17"/>
      <c r="E395" s="17"/>
      <c r="G395" s="19"/>
      <c r="H395" s="18"/>
    </row>
    <row r="396">
      <c r="A396" s="24" t="s">
        <v>121</v>
      </c>
      <c r="B396" s="26">
        <v>4111.8</v>
      </c>
      <c r="C396" s="18">
        <v>84.0</v>
      </c>
      <c r="D396" s="17"/>
      <c r="E396" s="17"/>
      <c r="G396" s="19"/>
      <c r="H396" s="18"/>
    </row>
    <row r="397">
      <c r="A397" s="24" t="s">
        <v>121</v>
      </c>
      <c r="B397" s="26">
        <v>50.81</v>
      </c>
      <c r="C397" s="18">
        <v>1.0</v>
      </c>
      <c r="D397" s="17"/>
      <c r="E397" s="17"/>
      <c r="G397" s="19"/>
      <c r="H397" s="20"/>
    </row>
    <row r="398">
      <c r="A398" s="24" t="s">
        <v>175</v>
      </c>
      <c r="B398" s="26">
        <v>256.2</v>
      </c>
      <c r="C398" s="18">
        <v>10.0</v>
      </c>
      <c r="D398" s="17"/>
      <c r="E398" s="17"/>
      <c r="G398" s="19"/>
      <c r="H398" s="18"/>
    </row>
    <row r="399">
      <c r="A399" s="24" t="s">
        <v>175</v>
      </c>
      <c r="B399" s="26">
        <v>1281.0</v>
      </c>
      <c r="C399" s="18">
        <v>50.0</v>
      </c>
      <c r="D399" s="17"/>
      <c r="E399" s="17"/>
      <c r="G399" s="19"/>
      <c r="H399" s="18"/>
    </row>
    <row r="400">
      <c r="A400" s="24" t="s">
        <v>127</v>
      </c>
      <c r="B400" s="26">
        <v>642.25</v>
      </c>
      <c r="C400" s="18">
        <v>25.0</v>
      </c>
      <c r="D400" s="17"/>
      <c r="E400" s="17"/>
      <c r="G400" s="19"/>
      <c r="H400" s="20"/>
    </row>
    <row r="401">
      <c r="A401" s="24" t="s">
        <v>127</v>
      </c>
      <c r="B401" s="26">
        <v>40.17</v>
      </c>
      <c r="C401" s="18">
        <v>1.0</v>
      </c>
      <c r="D401" s="17"/>
      <c r="E401" s="17"/>
      <c r="G401" s="19"/>
      <c r="H401" s="20"/>
    </row>
    <row r="402">
      <c r="A402" s="24" t="s">
        <v>130</v>
      </c>
      <c r="B402" s="26">
        <v>770.7</v>
      </c>
      <c r="C402" s="18">
        <v>30.0</v>
      </c>
      <c r="D402" s="17"/>
      <c r="E402" s="17"/>
      <c r="G402" s="19"/>
      <c r="H402" s="18"/>
    </row>
    <row r="403">
      <c r="A403" s="17"/>
      <c r="B403" s="17"/>
      <c r="C403" s="17"/>
      <c r="D403" s="17"/>
      <c r="E403" s="18"/>
      <c r="F403" s="19"/>
      <c r="G403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29.14"/>
  </cols>
  <sheetData>
    <row r="1">
      <c r="A1" s="2" t="s">
        <v>1</v>
      </c>
      <c r="B1" s="4" t="s">
        <v>4</v>
      </c>
      <c r="C1" s="9"/>
      <c r="D1" s="9"/>
    </row>
    <row r="2">
      <c r="G2" s="10" t="s">
        <v>13</v>
      </c>
    </row>
    <row r="3">
      <c r="A3" s="2" t="s">
        <v>14</v>
      </c>
      <c r="B3" s="9"/>
      <c r="C3" s="9"/>
      <c r="D3" s="9"/>
      <c r="E3" s="9"/>
      <c r="G3" s="12" t="s">
        <v>15</v>
      </c>
    </row>
    <row r="4">
      <c r="A4" s="4" t="s">
        <v>16</v>
      </c>
      <c r="B4" s="9"/>
      <c r="C4" s="9"/>
      <c r="D4" s="9"/>
      <c r="E4" s="9"/>
      <c r="G4" s="10" t="s">
        <v>18</v>
      </c>
    </row>
    <row r="5">
      <c r="A5" s="4" t="s">
        <v>19</v>
      </c>
      <c r="B5" s="9"/>
      <c r="C5" s="9"/>
      <c r="D5" s="9"/>
      <c r="E5" s="9"/>
    </row>
    <row r="6">
      <c r="A6" s="4" t="s">
        <v>20</v>
      </c>
      <c r="B6" s="9"/>
      <c r="C6" s="9"/>
      <c r="D6" s="9"/>
      <c r="E6" s="9"/>
    </row>
    <row r="7">
      <c r="A7" s="4" t="s">
        <v>21</v>
      </c>
      <c r="B7" s="9"/>
      <c r="C7" s="9"/>
      <c r="D7" s="9"/>
      <c r="E7" s="9"/>
    </row>
    <row r="8">
      <c r="A8" s="4" t="s">
        <v>22</v>
      </c>
      <c r="B8" s="9"/>
      <c r="C8" s="9"/>
      <c r="D8" s="9"/>
      <c r="E8" s="9"/>
    </row>
    <row r="9">
      <c r="A9" s="4" t="s">
        <v>23</v>
      </c>
      <c r="B9" s="9"/>
      <c r="C9" s="9"/>
      <c r="D9" s="9"/>
      <c r="E9" s="9"/>
    </row>
    <row r="10">
      <c r="A10" s="4" t="s">
        <v>25</v>
      </c>
      <c r="B10" s="9"/>
      <c r="C10" s="9"/>
      <c r="D10" s="9"/>
      <c r="E10" s="9"/>
    </row>
    <row r="11">
      <c r="A11" s="4" t="s">
        <v>26</v>
      </c>
      <c r="B11" s="9"/>
      <c r="C11" s="9"/>
      <c r="D11" s="9"/>
      <c r="E11" s="9"/>
    </row>
    <row r="12">
      <c r="A12" s="4" t="s">
        <v>25</v>
      </c>
      <c r="B12" s="9"/>
      <c r="C12" s="9"/>
      <c r="D12" s="9"/>
      <c r="E12" s="9"/>
    </row>
    <row r="13">
      <c r="A13" s="4" t="s">
        <v>28</v>
      </c>
      <c r="B13" s="9"/>
      <c r="C13" s="9"/>
      <c r="D13" s="9"/>
      <c r="E13" s="9"/>
    </row>
    <row r="14">
      <c r="A14" s="4" t="s">
        <v>29</v>
      </c>
      <c r="B14" s="9"/>
      <c r="C14" s="9"/>
      <c r="D14" s="9"/>
      <c r="E14" s="9"/>
    </row>
    <row r="15">
      <c r="A15" s="4" t="s">
        <v>30</v>
      </c>
      <c r="B15" s="9"/>
      <c r="C15" s="9"/>
      <c r="D15" s="9"/>
      <c r="E15" s="9"/>
    </row>
    <row r="16">
      <c r="A16" s="4" t="s">
        <v>29</v>
      </c>
      <c r="B16" s="9"/>
      <c r="C16" s="9"/>
      <c r="D16" s="9"/>
      <c r="E16" s="9"/>
    </row>
  </sheetData>
  <hyperlinks>
    <hyperlink r:id="rId1" ref="B1"/>
    <hyperlink r:id="rId2" ref="G2"/>
    <hyperlink r:id="rId3" ref="A4"/>
    <hyperlink r:id="rId4" ref="G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</hyperlinks>
  <drawing r:id="rId17"/>
</worksheet>
</file>