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Harshitha\Desktop\Data analysis Projects\"/>
    </mc:Choice>
  </mc:AlternateContent>
  <xr:revisionPtr revIDLastSave="0" documentId="13_ncr:1_{D11D5708-2421-42DF-B56A-0248920A3E53}" xr6:coauthVersionLast="47" xr6:coauthVersionMax="47" xr10:uidLastSave="{00000000-0000-0000-0000-000000000000}"/>
  <bookViews>
    <workbookView xWindow="-110" yWindow="-110" windowWidth="22620" windowHeight="13500" tabRatio="1000" activeTab="8" xr2:uid="{00000000-000D-0000-FFFF-FFFF00000000}"/>
  </bookViews>
  <sheets>
    <sheet name="Sales vs Profit(Combo chart)" sheetId="3" r:id="rId1"/>
    <sheet name="Categorys' Profit(Waterfall)" sheetId="4" r:id="rId2"/>
    <sheet name="Pie chart" sheetId="5" r:id="rId3"/>
    <sheet name="map" sheetId="6" r:id="rId4"/>
    <sheet name="Top 5 categories" sheetId="7" r:id="rId5"/>
    <sheet name="KPI" sheetId="8" r:id="rId6"/>
    <sheet name="KPI(YOY growth)" sheetId="9" r:id="rId7"/>
    <sheet name="Data" sheetId="1" r:id="rId8"/>
    <sheet name="Data Visualization" sheetId="10" r:id="rId9"/>
    <sheet name="Insights" sheetId="14" r:id="rId10"/>
  </sheets>
  <definedNames>
    <definedName name="_xlchart.v1.0" hidden="1">'Categorys'' Profit(Waterfall)'!$D$4:$D$7</definedName>
    <definedName name="_xlchart.v1.1" hidden="1">'Categorys'' Profit(Waterfall)'!$E$3</definedName>
    <definedName name="_xlchart.v1.11" hidden="1">'Categorys'' Profit(Waterfall)'!$D$4:$D$7</definedName>
    <definedName name="_xlchart.v1.12" hidden="1">'Categorys'' Profit(Waterfall)'!$E$3</definedName>
    <definedName name="_xlchart.v1.13" hidden="1">'Categorys'' Profit(Waterfall)'!$E$4:$E$7</definedName>
    <definedName name="_xlchart.v1.2" hidden="1">'Categorys'' Profit(Waterfall)'!$E$4:$E$7</definedName>
    <definedName name="_xlchart.v5.10" hidden="1">map!$E$4:$E$53</definedName>
    <definedName name="_xlchart.v5.3" hidden="1">map!$D$3</definedName>
    <definedName name="_xlchart.v5.4" hidden="1">map!$D$4:$D$53</definedName>
    <definedName name="_xlchart.v5.5" hidden="1">map!$E$3</definedName>
    <definedName name="_xlchart.v5.6" hidden="1">map!$E$4:$E$53</definedName>
    <definedName name="_xlchart.v5.7" hidden="1">map!$D$3</definedName>
    <definedName name="_xlchart.v5.8" hidden="1">map!$D$4:$D$53</definedName>
    <definedName name="_xlchart.v5.9" hidden="1">map!$E$3</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 i="4" l="1"/>
  <c r="D5" i="4"/>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4" i="6"/>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5" i="9"/>
  <c r="B16" i="9"/>
  <c r="B17" i="9"/>
  <c r="B13" i="9"/>
  <c r="K18" i="8"/>
  <c r="B14" i="9"/>
  <c r="E34" i="6"/>
  <c r="E5" i="6"/>
  <c r="E18" i="6"/>
  <c r="E51" i="6"/>
  <c r="E9" i="6"/>
  <c r="E25" i="6"/>
  <c r="E6" i="4"/>
  <c r="E31" i="6"/>
  <c r="E20" i="6"/>
  <c r="E21" i="6"/>
  <c r="E11" i="6"/>
  <c r="E13" i="6"/>
  <c r="E47" i="6"/>
  <c r="E5" i="4"/>
  <c r="E4" i="4"/>
  <c r="E26" i="6"/>
  <c r="E29" i="6"/>
  <c r="E42" i="6"/>
  <c r="E27" i="6"/>
  <c r="E14" i="6"/>
  <c r="E46" i="6"/>
  <c r="E17" i="6"/>
  <c r="E32" i="6"/>
  <c r="E24" i="6"/>
  <c r="E18" i="8"/>
  <c r="E10" i="6"/>
  <c r="E23" i="6"/>
  <c r="E7" i="6"/>
  <c r="E28" i="6"/>
  <c r="E37" i="6"/>
  <c r="E38" i="6"/>
  <c r="E15" i="6"/>
  <c r="E33" i="6"/>
  <c r="E35" i="6"/>
  <c r="E6" i="6"/>
  <c r="E44" i="6"/>
  <c r="E4" i="6"/>
  <c r="B18" i="8"/>
  <c r="E22" i="6"/>
  <c r="E12" i="6"/>
  <c r="E19" i="6"/>
  <c r="E36" i="6"/>
  <c r="E8" i="6"/>
  <c r="E48" i="6"/>
  <c r="E49" i="6"/>
  <c r="E50" i="6"/>
  <c r="E16" i="6"/>
  <c r="E40" i="6"/>
  <c r="E45" i="6"/>
  <c r="E52" i="6"/>
  <c r="E30" i="6"/>
  <c r="E43" i="6"/>
  <c r="H18" i="8"/>
  <c r="N18" i="8"/>
  <c r="E41" i="6"/>
  <c r="E39" i="6"/>
</calcChain>
</file>

<file path=xl/sharedStrings.xml><?xml version="1.0" encoding="utf-8"?>
<sst xmlns="http://schemas.openxmlformats.org/spreadsheetml/2006/main" count="130154" uniqueCount="10976">
  <si>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</si>
  <si>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</si>
  <si>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</si>
  <si>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</si>
  <si>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</si>
  <si>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</si>
  <si>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</si>
  <si>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</si>
  <si>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</si>
  <si>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</si>
  <si>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</si>
  <si>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</si>
  <si>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</si>
  <si>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</si>
  <si>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</si>
  <si>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</si>
  <si>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</si>
  <si>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</si>
  <si>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</si>
  <si>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</si>
  <si>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</si>
  <si>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</si>
  <si>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</si>
  <si>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</si>
  <si>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</si>
  <si>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</si>
  <si>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</si>
  <si>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</si>
  <si>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</si>
  <si>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</si>
  <si>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</si>
  <si>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</si>
  <si>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</si>
  <si>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</si>
  <si>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</si>
  <si>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</si>
  <si>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</si>
  <si>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</si>
  <si>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</si>
  <si>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</si>
  <si>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</si>
  <si>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</si>
  <si>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</si>
  <si>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</si>
  <si>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</si>
  <si>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</si>
  <si>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</si>
  <si>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</si>
  <si>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</si>
  <si>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</si>
  <si>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</si>
  <si>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</si>
  <si>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</si>
  <si>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</si>
  <si>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</si>
  <si>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</si>
  <si>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</si>
  <si>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</si>
  <si>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</si>
  <si>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</si>
  <si>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</si>
  <si>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</si>
  <si>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</si>
  <si>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</si>
  <si>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</si>
  <si>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</si>
  <si>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</si>
  <si>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</si>
  <si>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</si>
  <si>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</si>
  <si>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</si>
  <si>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</si>
  <si>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</si>
  <si>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</si>
  <si>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</si>
  <si>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</si>
  <si>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</si>
  <si>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</si>
  <si>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</si>
  <si>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</si>
  <si>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</si>
  <si>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</si>
  <si>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</si>
  <si>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</si>
  <si>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</si>
  <si>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</si>
  <si>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</si>
  <si>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</si>
  <si>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</si>
  <si>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</si>
  <si>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</si>
  <si>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</si>
  <si>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</si>
  <si>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</si>
  <si>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</si>
  <si>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</si>
  <si>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</si>
  <si>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</si>
  <si>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</si>
  <si>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</si>
  <si>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</si>
  <si>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</si>
  <si>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</si>
  <si>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</si>
  <si>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</si>
  <si>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</si>
  <si>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</si>
  <si>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</si>
  <si>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</si>
  <si>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</si>
  <si>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</si>
  <si>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</si>
  <si>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</si>
  <si>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</si>
  <si>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</si>
  <si>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</si>
  <si>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</si>
  <si>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</si>
  <si>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</si>
  <si>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</si>
  <si>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</si>
  <si>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</si>
  <si>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</si>
  <si>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</si>
  <si>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</si>
  <si>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</si>
  <si>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</si>
  <si>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</si>
  <si>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</si>
  <si>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</si>
  <si>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</si>
  <si>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</si>
  <si>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</si>
  <si>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</si>
  <si>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</si>
  <si>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</si>
  <si>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</si>
  <si>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</si>
  <si>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</si>
  <si>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</si>
  <si>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</si>
  <si>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</si>
  <si>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</si>
  <si>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</si>
  <si>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</si>
  <si>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</si>
  <si>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</si>
  <si>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</si>
  <si>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</si>
  <si>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</si>
  <si>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</si>
  <si>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</si>
  <si>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</si>
  <si>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</si>
  <si>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</si>
  <si>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</si>
  <si>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</si>
  <si>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</si>
  <si>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</si>
  <si>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</si>
  <si>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</si>
  <si>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</si>
  <si>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</si>
  <si>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</si>
  <si>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</si>
  <si>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</si>
  <si>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</si>
  <si>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</si>
  <si>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</si>
  <si>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</si>
  <si>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</si>
  <si>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</si>
  <si>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</si>
  <si>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</si>
  <si>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</si>
  <si>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</si>
  <si>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</si>
  <si>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</si>
  <si>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</si>
  <si>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</si>
  <si>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</si>
  <si>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</si>
  <si>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</si>
  <si>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</si>
  <si>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</si>
  <si>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</si>
  <si>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</si>
  <si>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</si>
  <si>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</si>
  <si>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</si>
  <si>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</si>
  <si>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</si>
  <si>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</si>
  <si>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</si>
  <si>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</si>
  <si>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</si>
  <si>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</si>
  <si>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</si>
  <si>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</si>
  <si>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</si>
  <si>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</si>
  <si>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</si>
  <si>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</si>
  <si>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</si>
  <si>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</si>
  <si>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</si>
  <si>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</si>
  <si>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</si>
  <si>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</si>
  <si>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</si>
  <si>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</si>
  <si>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</si>
  <si>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</si>
  <si>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</si>
  <si>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</si>
  <si>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</si>
  <si>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</si>
  <si>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</si>
  <si>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</si>
  <si>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</si>
  <si>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</si>
  <si>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</si>
  <si>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</si>
  <si>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</si>
  <si>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</si>
  <si>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</si>
  <si>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</si>
  <si>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</si>
  <si>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</si>
  <si>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</si>
  <si>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</si>
  <si>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</si>
  <si>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</si>
  <si>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</si>
  <si>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</si>
  <si>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</si>
  <si>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</si>
  <si>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</si>
  <si>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</si>
  <si>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</si>
  <si>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</si>
  <si>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</si>
  <si>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</si>
  <si>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</si>
  <si>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</si>
  <si>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</si>
  <si>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</si>
  <si>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</si>
  <si>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</si>
  <si>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</si>
  <si>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</si>
  <si>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</si>
  <si>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</si>
  <si>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</si>
  <si>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</si>
  <si>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</si>
  <si>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</si>
  <si>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</si>
  <si>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</si>
  <si>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</si>
  <si>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</si>
  <si>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</si>
  <si>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</si>
  <si>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</si>
  <si>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</si>
  <si>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</si>
  <si>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</si>
  <si>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</si>
  <si>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</si>
  <si>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</si>
  <si>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</si>
  <si>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</si>
  <si>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</si>
  <si>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</si>
  <si>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</si>
  <si>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</si>
  <si>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</si>
  <si>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</si>
  <si>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</si>
  <si>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</si>
  <si>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</si>
  <si>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</si>
  <si>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</si>
  <si>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</si>
  <si>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</si>
  <si>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</si>
  <si>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</si>
  <si>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</si>
  <si>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</si>
  <si>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</si>
  <si>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</si>
  <si>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</si>
  <si>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</si>
  <si>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</si>
  <si>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</si>
  <si>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</si>
  <si>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</si>
  <si>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</si>
  <si>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</si>
  <si>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</si>
  <si>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</si>
  <si>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</si>
  <si>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</si>
  <si>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</si>
  <si>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</si>
  <si>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</si>
  <si>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</si>
  <si>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</si>
  <si>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</si>
  <si>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</si>
  <si>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</si>
  <si>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</si>
  <si>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</si>
  <si>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</si>
  <si>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</si>
  <si>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</si>
  <si>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</si>
  <si>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</si>
  <si>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</si>
  <si>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</si>
  <si>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</si>
  <si>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</si>
  <si>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</si>
  <si>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</si>
  <si>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</si>
  <si>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</si>
  <si>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</si>
  <si>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</si>
  <si>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</si>
  <si>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</si>
  <si>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</si>
  <si>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</si>
  <si>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</si>
  <si>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</si>
  <si>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</si>
  <si>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</si>
  <si>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</si>
  <si>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</si>
  <si>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</si>
  <si>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</si>
  <si>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</si>
  <si>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</si>
  <si>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</si>
  <si>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</si>
  <si>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</si>
  <si>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</si>
  <si>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</si>
  <si>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</si>
  <si>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</si>
  <si>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</si>
  <si>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</si>
  <si>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</si>
  <si>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</si>
  <si>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</si>
  <si>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</si>
  <si>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</si>
  <si>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</si>
  <si>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</si>
  <si>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</si>
  <si>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</si>
  <si>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</si>
  <si>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</si>
  <si>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</si>
  <si>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</si>
  <si>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</si>
  <si>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</si>
  <si>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</si>
  <si>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</si>
  <si>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</si>
  <si>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</si>
  <si>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</si>
  <si>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</si>
  <si>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</si>
  <si>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</si>
  <si>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</si>
  <si>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</si>
  <si>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</si>
  <si>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</si>
  <si>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</si>
  <si>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</si>
  <si>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</si>
  <si>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</si>
  <si>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</si>
  <si>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</si>
  <si>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</si>
  <si>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</si>
  <si>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</si>
  <si>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</si>
  <si>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</si>
  <si>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</si>
  <si>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</si>
  <si>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</si>
  <si>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</si>
  <si>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</si>
  <si>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</si>
  <si>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</si>
  <si>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</si>
  <si>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</si>
  <si>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</si>
  <si>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</si>
  <si>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</si>
  <si>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</si>
  <si>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</si>
  <si>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</si>
  <si>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</si>
  <si>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</si>
  <si>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</si>
  <si>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</si>
  <si>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</si>
  <si>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</si>
  <si>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</si>
  <si>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</si>
  <si>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</si>
  <si>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</si>
  <si>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</si>
  <si>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</si>
  <si>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</si>
  <si>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</si>
  <si>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</si>
  <si>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</si>
  <si>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</si>
  <si>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</si>
  <si>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</si>
  <si>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</si>
  <si>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</si>
  <si>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</si>
  <si>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</si>
  <si>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</si>
  <si>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</si>
  <si>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</si>
  <si>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</si>
  <si>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</si>
  <si>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</si>
  <si>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</si>
  <si>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</si>
  <si>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</si>
  <si>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</si>
  <si>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</si>
  <si>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</si>
  <si>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</si>
  <si>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</si>
  <si>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</si>
  <si>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</si>
  <si>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</si>
  <si>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</si>
  <si>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</si>
  <si>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</si>
  <si>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</si>
  <si>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</si>
  <si>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</si>
  <si>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</si>
  <si>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</si>
  <si>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</si>
  <si>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</si>
  <si>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</si>
  <si>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</si>
  <si>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</si>
  <si>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</si>
  <si>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</si>
  <si>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</si>
  <si>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</si>
  <si>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</si>
  <si>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</si>
  <si>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</si>
  <si>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</si>
  <si>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</si>
  <si>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</si>
  <si>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</si>
  <si>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</si>
  <si>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</si>
  <si>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</si>
  <si>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</si>
  <si>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</si>
  <si>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</si>
  <si>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</si>
  <si>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</si>
  <si>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</si>
  <si>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</si>
  <si>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</si>
  <si>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</si>
  <si>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</si>
  <si>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</si>
  <si>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</si>
  <si>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</si>
  <si>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</si>
  <si>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</si>
  <si>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</si>
  <si>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</si>
  <si>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</si>
  <si>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</si>
  <si>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</si>
  <si>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</si>
  <si>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</si>
  <si>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</si>
  <si>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</si>
  <si>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</si>
  <si>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</si>
  <si>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</si>
  <si>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</si>
  <si>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</si>
  <si>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</si>
  <si>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</si>
  <si>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</si>
  <si>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</si>
  <si>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</si>
  <si>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</si>
  <si>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</si>
  <si>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</si>
  <si>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</si>
  <si>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</si>
  <si>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</si>
  <si>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</si>
  <si>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</si>
  <si>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</si>
  <si>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</si>
  <si>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</si>
  <si>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</si>
  <si>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</si>
  <si>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</si>
  <si>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</si>
  <si>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</si>
  <si>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</si>
  <si>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</si>
  <si>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</si>
  <si>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</si>
  <si>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</si>
  <si>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</si>
  <si>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</si>
  <si>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</si>
  <si>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</si>
  <si>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</si>
  <si>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</si>
  <si>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</si>
  <si>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</si>
  <si>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</si>
  <si>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</si>
  <si>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</si>
  <si>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</si>
  <si>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</si>
  <si>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</si>
  <si>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</si>
  <si>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</si>
  <si>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</si>
  <si>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</si>
  <si>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</si>
  <si>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</si>
  <si>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</si>
  <si>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</si>
  <si>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</si>
  <si>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</si>
  <si>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</si>
  <si>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</si>
  <si>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</si>
  <si>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</si>
  <si>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</si>
  <si>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</si>
  <si>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</si>
  <si>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</si>
  <si>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</si>
  <si>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</si>
  <si>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</si>
  <si>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</si>
  <si>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</si>
  <si>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</si>
  <si>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</si>
  <si>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</si>
  <si>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</si>
  <si>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</si>
  <si>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</si>
  <si>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</si>
  <si>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</si>
  <si>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</si>
  <si>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</si>
  <si>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</si>
  <si>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</si>
  <si>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</si>
  <si>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</si>
  <si>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</si>
  <si>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</si>
  <si>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</si>
  <si>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</si>
  <si>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</si>
  <si>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</si>
  <si>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</si>
  <si>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</si>
  <si>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</si>
  <si>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</si>
  <si>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</si>
  <si>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</si>
  <si>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</si>
  <si>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</si>
  <si>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</si>
  <si>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</si>
  <si>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</si>
  <si>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</si>
  <si>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</si>
  <si>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</si>
  <si>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</si>
  <si>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</si>
  <si>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</si>
  <si>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</si>
  <si>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</si>
  <si>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</si>
  <si>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</si>
  <si>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</si>
  <si>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</si>
  <si>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</si>
  <si>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</si>
  <si>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</si>
  <si>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</si>
  <si>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</si>
  <si>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</si>
  <si>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</si>
  <si>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</si>
  <si>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</si>
  <si>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</si>
  <si>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</si>
  <si>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</si>
  <si>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</si>
  <si>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</si>
  <si>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</si>
  <si>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</si>
  <si>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</si>
  <si>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</si>
  <si>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</si>
  <si>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</si>
  <si>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</si>
  <si>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</si>
  <si>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</si>
  <si>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</si>
  <si>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</si>
  <si>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</si>
  <si>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</si>
  <si>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</si>
  <si>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</si>
  <si>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</si>
  <si>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</si>
  <si>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</si>
  <si>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</si>
  <si>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</si>
  <si>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</si>
  <si>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</si>
  <si>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</si>
  <si>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</si>
  <si>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</si>
  <si>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</si>
  <si>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</si>
  <si>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</si>
  <si>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</si>
  <si>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</si>
  <si>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</si>
  <si>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</si>
  <si>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</si>
  <si>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</si>
  <si>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</si>
  <si>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</si>
  <si>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</si>
  <si>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</si>
  <si>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</si>
  <si>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</si>
  <si>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</si>
  <si>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</si>
  <si>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</si>
  <si>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</si>
  <si>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</si>
  <si>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</si>
  <si>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</si>
  <si>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</si>
  <si>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</si>
  <si>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</si>
  <si>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</si>
  <si>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</si>
  <si>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</si>
  <si>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</si>
  <si>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</si>
  <si>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</si>
  <si>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</si>
  <si>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</si>
  <si>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</si>
  <si>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</si>
  <si>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</si>
  <si>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</si>
  <si>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</si>
  <si>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</si>
  <si>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</si>
  <si>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</si>
  <si>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</si>
  <si>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</si>
  <si>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</si>
  <si>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</si>
  <si>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</si>
  <si>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</si>
  <si>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</si>
  <si>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</si>
  <si>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</si>
  <si>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</si>
  <si>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</si>
  <si>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</si>
  <si>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</si>
  <si>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</si>
  <si>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</si>
  <si>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</si>
  <si>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</si>
  <si>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</si>
  <si>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</si>
  <si>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</si>
  <si>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</si>
  <si>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</si>
  <si>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</si>
  <si>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</si>
  <si>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</si>
  <si>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</si>
  <si>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</si>
  <si>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</si>
  <si>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</si>
  <si>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</si>
  <si>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</si>
  <si>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</si>
  <si>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</si>
  <si>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</si>
  <si>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</si>
  <si>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</si>
  <si>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</si>
  <si>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</si>
  <si>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</si>
  <si>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</si>
  <si>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</si>
  <si>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</si>
  <si>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</si>
  <si>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</si>
  <si>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</si>
  <si>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</si>
  <si>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</si>
  <si>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</si>
  <si>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</si>
  <si>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</si>
  <si>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</si>
  <si>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</si>
  <si>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</si>
  <si>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</si>
  <si>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</si>
  <si>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</si>
  <si>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</si>
  <si>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</si>
  <si>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</si>
  <si>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</si>
  <si>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</si>
  <si>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</si>
  <si>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</si>
  <si>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</si>
  <si>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</si>
  <si>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</si>
  <si>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</si>
  <si>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</si>
  <si>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</si>
  <si>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</si>
  <si>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</si>
  <si>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</si>
  <si>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</si>
  <si>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</si>
  <si>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</si>
  <si>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</si>
  <si>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</si>
  <si>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</si>
  <si>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</si>
  <si>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</si>
  <si>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</si>
  <si>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</si>
  <si>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</si>
  <si>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</si>
  <si>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</si>
  <si>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</si>
  <si>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</si>
  <si>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</si>
  <si>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</si>
  <si>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</si>
  <si>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</si>
  <si>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</si>
  <si>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</si>
  <si>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</si>
  <si>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</si>
  <si>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</si>
  <si>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</si>
  <si>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</si>
  <si>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</si>
  <si>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</si>
  <si>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</si>
  <si>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</si>
  <si>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</si>
  <si>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</si>
  <si>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</si>
  <si>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</si>
  <si>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</si>
  <si>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</si>
  <si>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</si>
  <si>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</si>
  <si>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</si>
  <si>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</si>
  <si>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</si>
  <si>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</si>
  <si>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</si>
  <si>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</si>
  <si>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</si>
  <si>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</si>
  <si>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</si>
  <si>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</si>
  <si>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</si>
  <si>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</si>
  <si>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</si>
  <si>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</si>
  <si>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</si>
  <si>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</si>
  <si>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</si>
  <si>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</si>
  <si>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</si>
  <si>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</si>
  <si>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</si>
  <si>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</si>
  <si>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</si>
  <si>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</si>
  <si>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</si>
  <si>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</si>
  <si>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</si>
  <si>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</si>
  <si>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</si>
  <si>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</si>
  <si>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</si>
  <si>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</si>
  <si>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</si>
  <si>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</si>
  <si>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</si>
  <si>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</si>
  <si>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</si>
  <si>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</si>
  <si>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</si>
  <si>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</si>
  <si>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</si>
  <si>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</si>
  <si>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</si>
  <si>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</si>
  <si>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</si>
  <si>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</si>
  <si>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</si>
  <si>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</si>
  <si>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</si>
  <si>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</si>
  <si>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</si>
  <si>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</si>
  <si>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</si>
  <si>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</si>
  <si>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</si>
  <si>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</si>
  <si>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</si>
  <si>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</si>
  <si>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</si>
  <si>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</si>
  <si>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</si>
  <si>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</si>
  <si>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</si>
  <si>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</si>
  <si>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</si>
  <si>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</si>
  <si>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</si>
  <si>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</si>
  <si>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</si>
  <si>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</si>
  <si>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</si>
  <si>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</si>
  <si>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</si>
  <si>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</si>
  <si>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</si>
  <si>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</si>
  <si>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</si>
  <si>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</si>
  <si>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</si>
  <si>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</si>
  <si>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</si>
  <si>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</si>
  <si>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</si>
  <si>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</si>
  <si>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</si>
  <si>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</si>
  <si>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</si>
  <si>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</si>
  <si>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</si>
  <si>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</si>
  <si>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</si>
  <si>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</si>
  <si>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</si>
  <si>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</si>
  <si>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</si>
  <si>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</si>
  <si>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</si>
  <si>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</si>
  <si>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</si>
  <si>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</si>
  <si>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</si>
  <si>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</si>
  <si>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</si>
  <si>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</si>
  <si>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</si>
  <si>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</si>
  <si>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</si>
  <si>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</si>
  <si>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</si>
  <si>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</si>
  <si>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</si>
  <si>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</si>
  <si>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</si>
  <si>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</si>
  <si>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</si>
  <si>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</si>
  <si>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</si>
  <si>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</si>
  <si>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</si>
  <si>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</si>
  <si>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</si>
  <si>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</si>
  <si>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</si>
  <si>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</si>
  <si>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</si>
  <si>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</si>
  <si>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</si>
  <si>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</si>
  <si>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</si>
  <si>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</si>
  <si>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</si>
  <si>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</si>
  <si>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</si>
  <si>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</si>
  <si>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</si>
  <si>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</si>
  <si>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</si>
  <si>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</si>
  <si>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</si>
  <si>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</si>
  <si>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</si>
  <si>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</si>
  <si>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</si>
  <si>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</si>
  <si>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</si>
  <si>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</si>
  <si>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</si>
  <si>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</si>
  <si>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</si>
  <si>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</si>
  <si>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</si>
  <si>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</si>
  <si>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</si>
  <si>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</si>
  <si>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</si>
  <si>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</si>
  <si>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</si>
  <si>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</si>
  <si>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</si>
  <si>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</si>
  <si>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</si>
  <si>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</si>
  <si>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</si>
  <si>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</si>
  <si>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</si>
  <si>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</si>
  <si>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</si>
  <si>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</si>
  <si>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</si>
  <si>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</si>
  <si>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</si>
  <si>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</si>
  <si>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</si>
  <si>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</si>
  <si>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</si>
  <si>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</si>
  <si>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</si>
  <si>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</si>
  <si>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</si>
  <si>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</si>
  <si>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</si>
  <si>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</si>
  <si>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</si>
  <si>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</si>
  <si>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</si>
  <si>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</si>
  <si>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</si>
  <si>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</si>
  <si>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</si>
  <si>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</si>
  <si>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</si>
  <si>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</si>
  <si>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</si>
  <si>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</si>
  <si>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</si>
  <si>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</si>
  <si>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</si>
  <si>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</si>
  <si>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</si>
  <si>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</si>
  <si>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</si>
  <si>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</si>
  <si>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</si>
  <si>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</si>
  <si>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</si>
  <si>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</si>
  <si>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</si>
  <si>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</si>
  <si>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</si>
  <si>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</si>
  <si>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</si>
  <si>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</si>
  <si>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</si>
  <si>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</si>
  <si>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</si>
  <si>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</si>
  <si>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</si>
  <si>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</si>
  <si>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</si>
  <si>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</si>
  <si>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</si>
  <si>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</si>
  <si>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</si>
  <si>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</si>
  <si>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</si>
  <si>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</si>
  <si>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</si>
  <si>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</si>
  <si>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</si>
  <si>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</si>
  <si>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</si>
  <si>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</si>
  <si>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</si>
  <si>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</si>
  <si>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</si>
  <si>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</si>
  <si>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</si>
  <si>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</si>
  <si>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</si>
  <si>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</si>
  <si>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</si>
  <si>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</si>
  <si>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</si>
  <si>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</si>
  <si>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</si>
  <si>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</si>
  <si>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</si>
  <si>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</si>
  <si>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</si>
  <si>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</si>
  <si>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</si>
  <si>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</si>
  <si>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</si>
  <si>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</si>
  <si>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</si>
  <si>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</si>
  <si>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</si>
  <si>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</si>
  <si>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</si>
  <si>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</si>
  <si>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</si>
  <si>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</si>
  <si>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</si>
  <si>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</si>
  <si>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</si>
  <si>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</si>
  <si>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</si>
  <si>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</si>
  <si>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</si>
  <si>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</si>
  <si>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</si>
  <si>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</si>
  <si>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</si>
  <si>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</si>
  <si>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</si>
  <si>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</si>
  <si>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</si>
  <si>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</si>
  <si>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</si>
  <si>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</si>
  <si>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</si>
  <si>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</si>
  <si>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</si>
  <si>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</si>
  <si>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</si>
  <si>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</si>
  <si>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</si>
  <si>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</si>
  <si>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</si>
  <si>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</si>
  <si>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</si>
  <si>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</si>
  <si>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</si>
  <si>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</si>
  <si>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</si>
  <si>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</si>
  <si>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</si>
  <si>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</si>
  <si>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</si>
  <si>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</si>
  <si>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</si>
  <si>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</si>
  <si>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</si>
  <si>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</si>
  <si>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</si>
  <si>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</si>
  <si>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</si>
  <si>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</si>
  <si>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</si>
  <si>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</si>
  <si>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</si>
  <si>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</si>
  <si>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</si>
  <si>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</si>
  <si>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</si>
  <si>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</si>
  <si>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</si>
  <si>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</si>
  <si>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</si>
  <si>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</si>
  <si>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</si>
  <si>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</si>
  <si>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</si>
  <si>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</si>
  <si>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</si>
  <si>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</si>
  <si>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</si>
  <si>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</si>
  <si>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</si>
  <si>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</si>
  <si>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</si>
  <si>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</si>
  <si>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</si>
  <si>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</si>
  <si>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</si>
  <si>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</si>
  <si>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</si>
  <si>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</si>
  <si>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</si>
  <si>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</si>
  <si>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</si>
  <si>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</si>
  <si>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</si>
  <si>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</si>
  <si>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</si>
  <si>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</si>
  <si>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</si>
  <si>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</si>
  <si>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</si>
  <si>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</si>
  <si>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</si>
  <si>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</si>
  <si>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</si>
  <si>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</si>
  <si>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</si>
  <si>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</si>
  <si>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</si>
  <si>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</si>
  <si>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</si>
  <si>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</si>
  <si>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</si>
  <si>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</si>
  <si>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</si>
  <si>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</si>
  <si>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</si>
  <si>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</si>
  <si>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</si>
  <si>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</si>
  <si>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</si>
  <si>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</si>
  <si>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</si>
  <si>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</si>
  <si>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</si>
  <si>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</si>
  <si>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</si>
  <si>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</si>
  <si>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</si>
  <si>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</si>
  <si>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</si>
  <si>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</si>
  <si>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</si>
  <si>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</si>
  <si>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</si>
  <si>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</si>
  <si>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</si>
  <si>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</si>
  <si>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</si>
  <si>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</si>
  <si>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</si>
  <si>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</si>
  <si>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</si>
  <si>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</si>
  <si>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</si>
  <si>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</si>
  <si>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</si>
  <si>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</si>
  <si>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</si>
  <si>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</si>
  <si>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</si>
  <si>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</si>
  <si>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</si>
  <si>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</si>
  <si>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</si>
  <si>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</si>
  <si>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</si>
  <si>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</si>
  <si>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</si>
  <si>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</si>
  <si>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</si>
  <si>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</si>
  <si>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</si>
  <si>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</si>
  <si>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</si>
  <si>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</si>
  <si>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</si>
  <si>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</si>
  <si>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</si>
  <si>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</si>
  <si>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</si>
  <si>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</si>
  <si>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</si>
  <si>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</si>
  <si>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</si>
  <si>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</si>
  <si>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</si>
  <si>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</si>
  <si>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</si>
  <si>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</si>
  <si>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</si>
  <si>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</si>
  <si>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</si>
  <si>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</si>
  <si>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</si>
  <si>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</si>
  <si>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</si>
  <si>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</si>
  <si>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</si>
  <si>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</si>
  <si>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</si>
  <si>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</si>
  <si>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</si>
  <si>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</si>
  <si>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</si>
  <si>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</si>
  <si>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</si>
  <si>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</si>
  <si>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</si>
  <si>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</si>
  <si>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</si>
  <si>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</si>
  <si>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</si>
  <si>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</si>
  <si>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</si>
  <si>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</si>
  <si>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</si>
  <si>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</si>
  <si>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</si>
  <si>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</si>
  <si>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</si>
  <si>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</si>
  <si>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</si>
  <si>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</si>
  <si>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</si>
  <si>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</si>
  <si>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</si>
  <si>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</si>
  <si>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</si>
  <si>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</si>
  <si>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</si>
  <si>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</si>
  <si>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</si>
  <si>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</si>
  <si>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</si>
  <si>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</si>
  <si>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</si>
  <si>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</si>
  <si>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</si>
  <si>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</si>
  <si>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</si>
  <si>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</si>
  <si>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</si>
  <si>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</si>
  <si>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</si>
  <si>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</si>
  <si>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</si>
  <si>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</si>
  <si>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</si>
  <si>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</si>
  <si>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</si>
  <si>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</si>
  <si>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</si>
  <si>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</si>
  <si>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</si>
  <si>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</si>
  <si>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</si>
  <si>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</si>
  <si>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</si>
  <si>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</si>
  <si>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</si>
  <si>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</si>
  <si>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</si>
  <si>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</si>
  <si>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</si>
  <si>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</si>
  <si>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</si>
  <si>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</si>
  <si>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</si>
  <si>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</si>
  <si>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</si>
  <si>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</si>
  <si>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</si>
  <si>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</si>
  <si>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</si>
  <si>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</si>
  <si>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</si>
  <si>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</si>
  <si>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</si>
  <si>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</si>
  <si>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</si>
  <si>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</si>
  <si>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</si>
  <si>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</si>
  <si>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</si>
  <si>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</si>
  <si>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</si>
  <si>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</si>
  <si>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</si>
  <si>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</si>
  <si>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</si>
  <si>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</si>
  <si>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</si>
  <si>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</si>
  <si>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</si>
  <si>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</si>
  <si>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</si>
  <si>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</si>
  <si>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</si>
  <si>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</si>
  <si>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</si>
  <si>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</si>
  <si>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</si>
  <si>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</si>
  <si>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</si>
  <si>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</si>
  <si>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</si>
  <si>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</si>
  <si>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</si>
  <si>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</si>
  <si>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</si>
  <si>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</si>
  <si>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</si>
  <si>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</si>
  <si>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</si>
  <si>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</si>
  <si>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</si>
  <si>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</si>
  <si>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</si>
  <si>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</si>
  <si>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</si>
  <si>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</si>
  <si>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</si>
  <si>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</si>
  <si>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</si>
  <si>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</si>
  <si>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</si>
  <si>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</si>
  <si>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</si>
  <si>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</si>
  <si>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</si>
  <si>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</si>
  <si>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</si>
  <si>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</si>
  <si>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</si>
  <si>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</si>
  <si>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</si>
  <si>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</si>
  <si>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</si>
  <si>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</si>
  <si>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</si>
  <si>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</si>
  <si>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</si>
  <si>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</si>
  <si>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</si>
  <si>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</si>
  <si>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</si>
  <si>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</si>
  <si>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</si>
  <si>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</si>
  <si>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</si>
  <si>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</si>
  <si>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</si>
  <si>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</si>
  <si>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</si>
  <si>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</si>
  <si>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</si>
  <si>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</si>
  <si>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</si>
  <si>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</si>
  <si>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</si>
  <si>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</si>
  <si>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</si>
  <si>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</si>
  <si>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</si>
  <si>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</si>
  <si>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</si>
  <si>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</si>
  <si>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</si>
  <si>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</si>
  <si>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</si>
  <si>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</si>
  <si>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</si>
  <si>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</si>
  <si>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</si>
  <si>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</si>
  <si>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</si>
  <si>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</si>
  <si>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</si>
  <si>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</si>
  <si>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</si>
  <si>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</si>
  <si>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</si>
  <si>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</si>
  <si>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</si>
  <si>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</si>
  <si>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</si>
  <si>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</si>
  <si>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</si>
  <si>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</si>
  <si>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</si>
  <si>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</si>
  <si>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</si>
  <si>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</si>
  <si>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</si>
  <si>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</si>
  <si>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</si>
  <si>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</si>
  <si>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</si>
  <si>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</si>
  <si>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</si>
  <si>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</si>
  <si>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</si>
  <si>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</si>
  <si>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</si>
  <si>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</si>
  <si>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</si>
  <si>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</si>
  <si>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</si>
  <si>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</si>
  <si>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</si>
  <si>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</si>
  <si>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</si>
  <si>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</si>
  <si>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</si>
  <si>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</si>
  <si>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</si>
  <si>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</si>
  <si>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</si>
  <si>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</si>
  <si>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</si>
  <si>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</si>
  <si>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</si>
  <si>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</si>
  <si>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</si>
  <si>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</si>
  <si>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</si>
  <si>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</si>
  <si>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</si>
  <si>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</si>
  <si>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</si>
  <si>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</si>
  <si>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</si>
  <si>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</si>
  <si>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</si>
  <si>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</si>
  <si>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</si>
  <si>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</si>
  <si>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</si>
  <si>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</si>
  <si>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</si>
  <si>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</si>
  <si>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</si>
  <si>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</si>
  <si>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</si>
  <si>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</si>
  <si>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</si>
  <si>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</si>
  <si>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</si>
  <si>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</si>
  <si>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</si>
  <si>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</si>
  <si>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</si>
  <si>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</si>
  <si>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</si>
  <si>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</si>
  <si>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</si>
  <si>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</si>
  <si>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</si>
  <si>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</si>
  <si>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</si>
  <si>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</si>
  <si>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</si>
  <si>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</si>
  <si>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</si>
  <si>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</si>
  <si>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</si>
  <si>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</si>
  <si>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</si>
  <si>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</si>
  <si>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</si>
  <si>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</si>
  <si>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</si>
  <si>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</si>
  <si>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</si>
  <si>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</si>
  <si>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</si>
  <si>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</si>
  <si>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</si>
  <si>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</si>
  <si>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</si>
  <si>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</si>
  <si>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</si>
  <si>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</si>
  <si>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</si>
  <si>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</si>
  <si>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</si>
  <si>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</si>
  <si>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</si>
  <si>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</si>
  <si>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</si>
  <si>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</si>
  <si>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</si>
  <si>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</si>
  <si>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</si>
  <si>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</si>
  <si>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</si>
  <si>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</si>
  <si>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</si>
  <si>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</si>
  <si>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</si>
  <si>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</si>
  <si>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</si>
  <si>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</si>
  <si>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</si>
  <si>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</si>
  <si>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</si>
  <si>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</si>
  <si>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</si>
  <si>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</si>
  <si>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</si>
  <si>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</si>
  <si>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</si>
  <si>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</si>
  <si>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</si>
  <si>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</si>
  <si>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</si>
  <si>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</si>
  <si>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</si>
  <si>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</si>
  <si>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</si>
  <si>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</si>
  <si>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</si>
  <si>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</si>
  <si>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</si>
  <si>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</si>
  <si>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</si>
  <si>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</si>
  <si>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</si>
  <si>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</si>
  <si>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</si>
  <si>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</si>
  <si>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</si>
  <si>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</si>
  <si>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</si>
  <si>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</si>
  <si>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</si>
  <si>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</si>
  <si>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</si>
  <si>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</si>
  <si>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</si>
  <si>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</si>
  <si>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</si>
  <si>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</si>
  <si>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</si>
  <si>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</si>
  <si>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</si>
  <si>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</si>
  <si>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</si>
  <si>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</si>
  <si>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</si>
  <si>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</si>
  <si>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</si>
  <si>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</si>
  <si>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</si>
  <si>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</si>
  <si>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</si>
  <si>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</si>
  <si>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</si>
  <si>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</si>
  <si>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</si>
  <si>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</si>
  <si>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</si>
  <si>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</si>
  <si>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</si>
  <si>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</si>
  <si>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</si>
  <si>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</si>
  <si>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</si>
  <si>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</si>
  <si>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</si>
  <si>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</si>
  <si>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</si>
  <si>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</si>
  <si>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</si>
  <si>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</si>
  <si>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</si>
  <si>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</si>
  <si>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</si>
  <si>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</si>
  <si>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</si>
  <si>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</si>
  <si>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</si>
  <si>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</si>
  <si>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</si>
  <si>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</si>
  <si>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</si>
  <si>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</si>
  <si>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</si>
  <si>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</si>
  <si>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</si>
  <si>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</si>
  <si>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</si>
  <si>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</si>
  <si>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</si>
  <si>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</si>
  <si>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</si>
  <si>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</si>
  <si>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</si>
  <si>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</si>
  <si>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</si>
  <si>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</si>
  <si>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</si>
  <si>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</si>
  <si>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</si>
  <si>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</si>
  <si>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</si>
  <si>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</si>
  <si>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</si>
  <si>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</si>
  <si>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</si>
  <si>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</si>
  <si>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</si>
  <si>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</si>
  <si>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</si>
  <si>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</si>
  <si>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</si>
  <si>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</si>
  <si>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</si>
  <si>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</si>
  <si>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</si>
  <si>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</si>
  <si>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</si>
  <si>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</si>
  <si>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</si>
  <si>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</si>
  <si>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</si>
  <si>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</si>
  <si>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</si>
  <si>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</si>
  <si>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</si>
  <si>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</si>
  <si>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</si>
  <si>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</si>
  <si>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</si>
  <si>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</si>
  <si>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</si>
  <si>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</si>
  <si>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</si>
  <si>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</si>
  <si>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</si>
  <si>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</si>
  <si>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</si>
  <si>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</si>
  <si>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</si>
  <si>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</si>
  <si>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</si>
  <si>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</si>
  <si>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</si>
  <si>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</si>
  <si>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</si>
  <si>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</si>
  <si>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</si>
  <si>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</si>
  <si>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</si>
  <si>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</si>
  <si>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</si>
  <si>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</si>
  <si>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</si>
  <si>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</si>
  <si>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</si>
  <si>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</si>
  <si>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</si>
  <si>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</si>
  <si>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</si>
  <si>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</si>
  <si>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</si>
  <si>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</si>
  <si>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</si>
  <si>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</si>
  <si>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</si>
  <si>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</si>
  <si>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</si>
  <si>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</si>
  <si>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</si>
  <si>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</si>
  <si>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</si>
  <si>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</si>
  <si>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</si>
  <si>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</si>
  <si>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</si>
  <si>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</si>
  <si>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</si>
  <si>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</si>
  <si>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</si>
  <si>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</si>
  <si>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</si>
  <si>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</si>
  <si>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</si>
  <si>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</si>
  <si>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</si>
  <si>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</si>
  <si>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</si>
  <si>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</si>
  <si>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</si>
  <si>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</si>
  <si>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</si>
  <si>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</si>
  <si>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</si>
  <si>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</si>
  <si>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</si>
  <si>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</si>
  <si>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</si>
  <si>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</si>
  <si>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</si>
  <si>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</si>
  <si>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</si>
  <si>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</si>
  <si>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</si>
  <si>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</si>
  <si>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</si>
  <si>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</si>
  <si>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</si>
  <si>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</si>
  <si>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</si>
  <si>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</si>
  <si>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</si>
  <si>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</si>
  <si>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</si>
  <si>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</si>
  <si>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</si>
  <si>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</si>
  <si>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</si>
  <si>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</si>
  <si>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</si>
  <si>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</si>
  <si>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</si>
  <si>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</si>
  <si>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</si>
  <si>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</si>
  <si>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</si>
  <si>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</si>
  <si>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</si>
  <si>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</si>
  <si>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</si>
  <si>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</si>
  <si>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</si>
  <si>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</si>
  <si>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</si>
  <si>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</si>
  <si>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</si>
  <si>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</si>
  <si>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</si>
  <si>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</si>
  <si>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</si>
  <si>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</si>
  <si>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</si>
  <si>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</si>
  <si>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</si>
  <si>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</si>
  <si>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</si>
  <si>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</si>
  <si>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</si>
  <si>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</si>
  <si>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</si>
  <si>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</si>
  <si>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</si>
  <si>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</si>
  <si>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</si>
  <si>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</si>
  <si>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</si>
  <si>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</si>
  <si>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</si>
  <si>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</si>
  <si>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</si>
  <si>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</si>
  <si>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</si>
  <si>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</si>
  <si>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</si>
  <si>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</si>
  <si>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</si>
  <si>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</si>
  <si>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</si>
  <si>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</si>
  <si>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</si>
  <si>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</si>
  <si>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</si>
  <si>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</si>
  <si>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</si>
  <si>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</si>
  <si>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</si>
  <si>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</si>
  <si>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</si>
  <si>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</si>
  <si>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</si>
  <si>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</si>
  <si>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</si>
  <si>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</si>
  <si>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</si>
  <si>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</si>
  <si>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</si>
  <si>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</si>
  <si>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</si>
  <si>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</si>
  <si>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</si>
  <si>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</si>
  <si>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</si>
  <si>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</si>
  <si>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</si>
  <si>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</si>
  <si>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</si>
  <si>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</si>
  <si>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</si>
  <si>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</si>
  <si>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</si>
  <si>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</si>
  <si>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</si>
  <si>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</si>
  <si>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</si>
  <si>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</si>
  <si>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</si>
  <si>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</si>
  <si>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</si>
  <si>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</si>
  <si>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</si>
  <si>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</si>
  <si>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</si>
  <si>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</si>
  <si>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</si>
  <si>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</si>
  <si>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</si>
  <si>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</si>
  <si>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</si>
  <si>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</si>
  <si>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</si>
  <si>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</si>
  <si>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</si>
  <si>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</si>
  <si>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</si>
  <si>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</si>
  <si>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</si>
  <si>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</si>
  <si>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</si>
  <si>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</si>
  <si>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</si>
  <si>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</si>
  <si>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</si>
  <si>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</si>
  <si>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</si>
  <si>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</si>
  <si>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</si>
  <si>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</si>
  <si>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</si>
  <si>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</si>
  <si>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</si>
  <si>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</si>
  <si>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</si>
  <si>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</si>
  <si>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</si>
  <si>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</si>
  <si>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</si>
  <si>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</si>
  <si>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</si>
  <si>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</si>
  <si>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</si>
  <si>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</si>
  <si>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</si>
  <si>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</si>
  <si>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</si>
  <si>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</si>
  <si>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</si>
  <si>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</si>
  <si>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</si>
  <si>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</si>
  <si>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</si>
  <si>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</si>
  <si>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</si>
  <si>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</si>
  <si>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</si>
  <si>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</si>
  <si>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</si>
  <si>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</si>
  <si>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</si>
  <si>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</si>
  <si>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</si>
  <si>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</si>
  <si>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</si>
  <si>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</si>
  <si>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</si>
  <si>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</si>
  <si>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</si>
  <si>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</si>
  <si>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</si>
  <si>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</si>
  <si>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</si>
  <si>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</si>
  <si>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</si>
  <si>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</si>
  <si>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</si>
  <si>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</si>
  <si>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</si>
  <si>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</si>
  <si>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</si>
  <si>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</si>
  <si>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</si>
  <si>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</si>
  <si>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</si>
  <si>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</si>
  <si>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</si>
  <si>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</si>
  <si>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</si>
  <si>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</si>
  <si>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</si>
  <si>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</si>
  <si>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</si>
  <si>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</si>
  <si>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</si>
  <si>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</si>
  <si>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</si>
  <si>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</si>
  <si>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</si>
  <si>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</si>
  <si>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</si>
  <si>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</si>
  <si>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</si>
  <si>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</si>
  <si>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</si>
  <si>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</si>
  <si>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</si>
  <si>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</si>
  <si>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</si>
  <si>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</si>
  <si>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</si>
  <si>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</si>
  <si>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</si>
  <si>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</si>
  <si>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</si>
  <si>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</si>
  <si>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</si>
  <si>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</si>
  <si>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</si>
  <si>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</si>
  <si>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</si>
  <si>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</si>
  <si>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</si>
  <si>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</si>
  <si>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</si>
  <si>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</si>
  <si>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</si>
  <si>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</si>
  <si>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</si>
  <si>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</si>
  <si>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</si>
  <si>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</si>
  <si>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</si>
  <si>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</si>
  <si>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</si>
  <si>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</si>
  <si>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</si>
  <si>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</si>
  <si>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</si>
  <si>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</si>
  <si>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</si>
  <si>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</si>
  <si>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</si>
  <si>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</si>
  <si>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</si>
  <si>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</si>
  <si>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</si>
  <si>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</si>
  <si>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</si>
  <si>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</si>
  <si>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</si>
  <si>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</si>
  <si>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</si>
  <si>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</si>
  <si>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</si>
  <si>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</si>
  <si>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</si>
  <si>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</si>
  <si>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</si>
  <si>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</si>
  <si>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</si>
  <si>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</si>
  <si>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</si>
  <si>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</si>
  <si>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</si>
  <si>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</si>
  <si>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</si>
  <si>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</si>
  <si>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</si>
  <si>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</si>
  <si>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</si>
  <si>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</si>
  <si>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</si>
  <si>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</si>
  <si>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</si>
  <si>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</si>
  <si>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</si>
  <si>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</si>
  <si>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</si>
  <si>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</si>
  <si>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</si>
  <si>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</si>
  <si>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</si>
  <si>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</si>
  <si>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</si>
  <si>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</si>
  <si>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</si>
  <si>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</si>
  <si>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</si>
  <si>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</si>
  <si>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</si>
  <si>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</si>
  <si>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</si>
  <si>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</si>
  <si>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</si>
  <si>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</si>
  <si>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</si>
  <si>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</si>
  <si>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</si>
  <si>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</si>
  <si>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</si>
  <si>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</si>
  <si>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</si>
  <si>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</si>
  <si>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</si>
  <si>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</si>
  <si>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</si>
  <si>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</si>
  <si>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</si>
  <si>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</si>
  <si>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</si>
  <si>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</si>
  <si>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</si>
  <si>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</si>
  <si>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</si>
  <si>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</si>
  <si>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</si>
  <si>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</si>
  <si>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</si>
  <si>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</si>
  <si>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</si>
  <si>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</si>
  <si>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</si>
  <si>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</si>
  <si>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</si>
  <si>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</si>
  <si>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</si>
  <si>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</si>
  <si>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</si>
  <si>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</si>
  <si>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</si>
  <si>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</si>
  <si>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</si>
  <si>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</si>
  <si>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</si>
  <si>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</si>
  <si>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</si>
  <si>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</si>
  <si>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</si>
  <si>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</si>
  <si>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</si>
  <si>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</si>
  <si>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</si>
  <si>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</si>
  <si>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</si>
  <si>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</si>
  <si>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</si>
  <si>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</si>
  <si>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</si>
  <si>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</si>
  <si>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</si>
  <si>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</si>
  <si>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</si>
  <si>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</si>
  <si>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</si>
  <si>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</si>
  <si>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</si>
  <si>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</si>
  <si>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</si>
  <si>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</si>
  <si>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</si>
  <si>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</si>
  <si>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</si>
  <si>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</si>
  <si>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</si>
  <si>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</si>
  <si>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</si>
  <si>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</si>
  <si>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</si>
  <si>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</si>
  <si>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</si>
  <si>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</si>
  <si>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</si>
  <si>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</si>
  <si>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</si>
  <si>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</si>
  <si>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</si>
  <si>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</si>
  <si>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</si>
  <si>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</si>
  <si>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</si>
  <si>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</si>
  <si>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</si>
  <si>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</si>
  <si>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</si>
  <si>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</si>
  <si>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</si>
  <si>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</si>
  <si>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</si>
  <si>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</si>
  <si>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</si>
  <si>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</si>
  <si>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</si>
  <si>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</si>
  <si>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</si>
  <si>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</si>
  <si>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</si>
  <si>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</si>
  <si>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</si>
  <si>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</si>
  <si>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</si>
  <si>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</si>
  <si>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</si>
  <si>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</si>
  <si>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</si>
  <si>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</si>
  <si>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</si>
  <si>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</si>
  <si>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</si>
  <si>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</si>
  <si>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</si>
  <si>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</si>
  <si>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</si>
  <si>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</si>
  <si>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</si>
  <si>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</si>
  <si>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</si>
  <si>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</si>
  <si>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</si>
  <si>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</si>
  <si>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</si>
  <si>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</si>
  <si>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</si>
  <si>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</si>
  <si>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</si>
  <si>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</si>
  <si>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</si>
  <si>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</si>
  <si>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</si>
  <si>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</si>
  <si>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</si>
  <si>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</si>
  <si>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</si>
  <si>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</si>
  <si>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</si>
  <si>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</si>
  <si>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</si>
  <si>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</si>
  <si>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</si>
  <si>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</si>
  <si>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</si>
  <si>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</si>
  <si>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</si>
  <si>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</si>
  <si>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</si>
  <si>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</si>
  <si>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</si>
  <si>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</si>
  <si>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</si>
  <si>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</si>
  <si>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</si>
  <si>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</si>
  <si>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</si>
  <si>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</si>
  <si>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</si>
  <si>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</si>
  <si>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</si>
  <si>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</si>
  <si>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</si>
  <si>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</si>
  <si>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</si>
  <si>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</si>
  <si>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</si>
  <si>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</si>
  <si>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</si>
  <si>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</si>
  <si>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</si>
  <si>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</si>
  <si>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</si>
  <si>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</si>
  <si>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</si>
  <si>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</si>
  <si>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</si>
  <si>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</si>
  <si>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</si>
  <si>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</si>
  <si>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</si>
  <si>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</si>
  <si>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</si>
  <si>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</si>
  <si>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</si>
  <si>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</si>
  <si>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</si>
  <si>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</si>
  <si>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</si>
  <si>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</si>
  <si>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</si>
  <si>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</si>
  <si>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</si>
  <si>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</si>
  <si>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</si>
  <si>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</si>
  <si>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</si>
  <si>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</si>
  <si>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</si>
  <si>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</si>
  <si>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</si>
  <si>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</si>
  <si>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</si>
  <si>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</si>
  <si>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</si>
  <si>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</si>
  <si>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</si>
  <si>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</si>
  <si>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</si>
  <si>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</si>
  <si>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</si>
  <si>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</si>
  <si>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</si>
  <si>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</si>
  <si>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</si>
  <si>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</si>
  <si>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</si>
  <si>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</si>
  <si>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</si>
  <si>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</si>
  <si>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</si>
  <si>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</si>
  <si>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</si>
  <si>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</si>
  <si>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</si>
  <si>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</si>
  <si>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</si>
  <si>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</si>
  <si>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</si>
  <si>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</si>
  <si>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</si>
  <si>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</si>
  <si>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</si>
  <si>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</si>
  <si>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</si>
  <si>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</si>
  <si>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</si>
  <si>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</si>
  <si>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</si>
  <si>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</si>
  <si>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</si>
  <si>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</si>
  <si>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</si>
  <si>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</si>
  <si>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</si>
  <si>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</si>
  <si>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</si>
  <si>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</si>
  <si>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</si>
  <si>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</si>
  <si>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</si>
  <si>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</si>
  <si>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</si>
  <si>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</si>
  <si>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</si>
  <si>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</si>
  <si>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</si>
  <si>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</si>
  <si>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</si>
  <si>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</si>
  <si>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</si>
  <si>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</si>
  <si>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</si>
  <si>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</si>
  <si>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</si>
  <si>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</si>
  <si>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</si>
  <si>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</si>
  <si>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</si>
  <si>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</si>
  <si>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</si>
  <si>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</si>
  <si>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</si>
  <si>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</si>
  <si>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</si>
  <si>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</si>
  <si>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</si>
  <si>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</si>
  <si>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</si>
  <si>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</si>
  <si>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</si>
  <si>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</si>
  <si>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</si>
  <si>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</si>
  <si>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</si>
  <si>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</si>
  <si>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</si>
  <si>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</si>
  <si>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</si>
  <si>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</si>
  <si>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</si>
  <si>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</si>
  <si>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</si>
  <si>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</si>
  <si>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</si>
  <si>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</si>
  <si>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</si>
  <si>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</si>
  <si>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</si>
  <si>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</si>
  <si>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</si>
  <si>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</si>
  <si>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</si>
  <si>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</si>
  <si>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</si>
  <si>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</si>
  <si>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</si>
  <si>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</si>
  <si>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</si>
  <si>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</si>
  <si>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</si>
  <si>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</si>
  <si>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</si>
  <si>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</si>
  <si>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</si>
  <si>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</si>
  <si>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</si>
  <si>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</si>
  <si>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</si>
  <si>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</si>
  <si>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</si>
  <si>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</si>
  <si>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</si>
  <si>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</si>
  <si>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</si>
  <si>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</si>
  <si>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</si>
  <si>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</si>
  <si>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</si>
  <si>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</si>
  <si>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</si>
  <si>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</si>
  <si>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</si>
  <si>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</si>
  <si>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</si>
  <si>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</si>
  <si>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</si>
  <si>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</si>
  <si>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</si>
  <si>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</si>
  <si>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</si>
  <si>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</si>
  <si>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</si>
  <si>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</si>
  <si>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</si>
  <si>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</si>
  <si>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</si>
  <si>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</si>
  <si>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</si>
  <si>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</si>
  <si>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</si>
  <si>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</si>
  <si>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</si>
  <si>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</si>
  <si>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</si>
  <si>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</si>
  <si>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</si>
  <si>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</si>
  <si>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</si>
  <si>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</si>
  <si>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</si>
  <si>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</si>
  <si>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</si>
  <si>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</si>
  <si>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</si>
  <si>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</si>
  <si>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</si>
  <si>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</si>
  <si>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</si>
  <si>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</si>
  <si>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</si>
  <si>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</si>
  <si>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</si>
  <si>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</si>
  <si>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</si>
  <si>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</si>
  <si>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</si>
  <si>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</si>
  <si>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</si>
  <si>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</si>
  <si>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</si>
  <si>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</si>
  <si>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</si>
  <si>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</si>
  <si>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</si>
  <si>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</si>
  <si>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</si>
  <si>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</si>
  <si>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</si>
  <si>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</si>
  <si>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</si>
  <si>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</si>
  <si>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</si>
  <si>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</si>
  <si>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</si>
  <si>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</si>
  <si>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</si>
  <si>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</si>
  <si>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</si>
  <si>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</si>
  <si>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</si>
  <si>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</si>
  <si>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</si>
  <si>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</si>
  <si>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</si>
  <si>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</si>
  <si>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</si>
  <si>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</si>
  <si>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</si>
  <si>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</si>
  <si>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</si>
  <si>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</si>
  <si>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</si>
  <si>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</si>
  <si>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</si>
  <si>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</si>
  <si>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</si>
  <si>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</si>
  <si>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</si>
  <si>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</si>
  <si>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</si>
  <si>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</si>
  <si>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</si>
  <si>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</si>
  <si>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</si>
  <si>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</si>
  <si>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</si>
  <si>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</si>
  <si>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</si>
  <si>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</si>
  <si>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</si>
  <si>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</si>
  <si>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</si>
  <si>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</si>
  <si>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</si>
  <si>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</si>
  <si>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</si>
  <si>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</si>
  <si>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</si>
  <si>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</si>
  <si>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</si>
  <si>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</si>
  <si>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</si>
  <si>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</si>
  <si>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</si>
  <si>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</si>
  <si>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</si>
  <si>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</si>
  <si>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</si>
  <si>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</si>
  <si>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</si>
  <si>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</si>
  <si>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</si>
  <si>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</si>
  <si>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</si>
  <si>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</si>
  <si>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</si>
  <si>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</si>
  <si>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</si>
  <si>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</si>
  <si>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</si>
  <si>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</si>
  <si>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</si>
  <si>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</si>
  <si>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</si>
  <si>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</si>
  <si>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</si>
  <si>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</si>
  <si>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</si>
  <si>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</si>
  <si>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</si>
  <si>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</si>
  <si>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</si>
  <si>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</si>
  <si>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</si>
  <si>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</si>
  <si>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</si>
  <si>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</si>
  <si>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</si>
  <si>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</si>
  <si>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</si>
  <si>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</si>
  <si>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</si>
  <si>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</si>
  <si>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</si>
  <si>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</si>
  <si>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</si>
  <si>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</si>
  <si>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</si>
  <si>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</si>
  <si>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</si>
  <si>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</si>
  <si>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</si>
  <si>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</si>
  <si>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</si>
  <si>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</si>
  <si>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</si>
  <si>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</si>
  <si>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</si>
  <si>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</si>
  <si>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</si>
  <si>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</si>
  <si>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</si>
  <si>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</si>
  <si>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</si>
  <si>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</si>
  <si>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</si>
  <si>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</si>
  <si>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</si>
  <si>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</si>
  <si>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</si>
  <si>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</si>
  <si>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</si>
  <si>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</si>
  <si>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</si>
  <si>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</si>
  <si>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</si>
  <si>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</si>
  <si>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</si>
  <si>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</si>
  <si>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</si>
  <si>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</si>
  <si>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</si>
  <si>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</si>
  <si>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</si>
  <si>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</si>
  <si>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</si>
  <si>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</si>
  <si>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</si>
  <si>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</si>
  <si>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</si>
  <si>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</si>
  <si>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</si>
  <si>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</si>
  <si>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</si>
  <si>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</si>
  <si>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</si>
  <si>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</si>
  <si>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</si>
  <si>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</si>
  <si>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</si>
  <si>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</si>
  <si>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</si>
  <si>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</si>
  <si>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</si>
  <si>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</si>
  <si>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</si>
  <si>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</si>
  <si>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</si>
  <si>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</si>
  <si>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</si>
  <si>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</si>
  <si>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</si>
  <si>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</si>
  <si>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</si>
  <si>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</si>
  <si>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</si>
  <si>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</si>
  <si>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</si>
  <si>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</si>
  <si>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</si>
  <si>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</si>
  <si>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</si>
  <si>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</si>
  <si>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</si>
  <si>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</si>
  <si>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</si>
  <si>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</si>
  <si>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</si>
  <si>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</si>
  <si>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</si>
  <si>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</si>
  <si>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</si>
  <si>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</si>
  <si>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</si>
  <si>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</si>
  <si>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</si>
  <si>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</si>
  <si>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</si>
  <si>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</si>
  <si>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</si>
  <si>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</si>
  <si>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</si>
  <si>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</si>
  <si>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</si>
  <si>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</si>
  <si>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</si>
  <si>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</si>
  <si>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</si>
  <si>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</si>
  <si>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</si>
  <si>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</si>
  <si>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</si>
  <si>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</si>
  <si>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</si>
  <si>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</si>
  <si>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</si>
  <si>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</si>
  <si>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</si>
  <si>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</si>
  <si>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</si>
  <si>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</si>
  <si>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</si>
  <si>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</si>
  <si>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</si>
  <si>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</si>
  <si>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</si>
  <si>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</si>
  <si>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</si>
  <si>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</si>
  <si>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</si>
  <si>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</si>
  <si>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</si>
  <si>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</si>
  <si>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</si>
  <si>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</si>
  <si>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</si>
  <si>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</si>
  <si>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</si>
  <si>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</si>
  <si>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</si>
  <si>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</si>
  <si>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</si>
  <si>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</si>
  <si>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</si>
  <si>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</si>
  <si>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</si>
  <si>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</si>
  <si>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</si>
  <si>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</si>
  <si>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</si>
  <si>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</si>
  <si>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</si>
  <si>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</si>
  <si>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</si>
  <si>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</si>
  <si>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</si>
  <si>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</si>
  <si>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</si>
  <si>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</si>
  <si>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</si>
  <si>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</si>
  <si>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</si>
  <si>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</si>
  <si>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</si>
  <si>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</si>
  <si>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</si>
  <si>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</si>
  <si>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</si>
  <si>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</si>
  <si>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</si>
  <si>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</si>
  <si>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</si>
  <si>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</si>
  <si>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</si>
  <si>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</si>
  <si>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</si>
  <si>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</si>
  <si>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</si>
  <si>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</si>
  <si>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</si>
  <si>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</si>
  <si>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</si>
  <si>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</si>
  <si>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</si>
  <si>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</si>
  <si>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</si>
  <si>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</si>
  <si>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</si>
  <si>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</si>
  <si>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</si>
  <si>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</si>
  <si>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</si>
  <si>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</si>
  <si>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</si>
  <si>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</si>
  <si>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</si>
  <si>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</si>
  <si>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</si>
  <si>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</si>
  <si>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</si>
  <si>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</si>
  <si>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</si>
  <si>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</si>
  <si>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</si>
  <si>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</si>
  <si>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</si>
  <si>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</si>
  <si>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</si>
  <si>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</si>
  <si>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</si>
  <si>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</si>
  <si>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</si>
  <si>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</si>
  <si>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</si>
  <si>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</si>
  <si>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</si>
  <si>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</si>
  <si>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</si>
  <si>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</si>
  <si>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</si>
  <si>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</si>
  <si>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</si>
  <si>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</si>
  <si>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</si>
  <si>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</si>
  <si>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</si>
  <si>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</si>
  <si>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</si>
  <si>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</si>
  <si>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</si>
  <si>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</si>
  <si>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</si>
  <si>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</si>
  <si>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</si>
  <si>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</si>
  <si>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</si>
  <si>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</si>
  <si>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</si>
  <si>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</si>
  <si>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</si>
  <si>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</si>
  <si>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</si>
  <si>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</si>
  <si>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</si>
  <si>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</si>
  <si>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</si>
  <si>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</si>
  <si>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</si>
  <si>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</si>
  <si>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</si>
  <si>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</si>
  <si>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</si>
  <si>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</si>
  <si>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</si>
  <si>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</si>
  <si>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</si>
  <si>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</si>
  <si>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</si>
  <si>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</si>
  <si>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</si>
  <si>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</si>
  <si>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</si>
  <si>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</si>
  <si>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</si>
  <si>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</si>
  <si>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</si>
  <si>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</si>
  <si>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</si>
  <si>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</si>
  <si>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</si>
  <si>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</si>
  <si>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</si>
  <si>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</si>
  <si>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</si>
  <si>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</si>
  <si>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</si>
  <si>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</si>
  <si>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</si>
  <si>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</si>
  <si>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</si>
  <si>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</si>
  <si>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</si>
  <si>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</si>
  <si>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</si>
  <si>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</si>
  <si>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</si>
  <si>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</si>
  <si>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</si>
  <si>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</si>
  <si>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</si>
  <si>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</si>
  <si>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</si>
  <si>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</si>
  <si>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</si>
  <si>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</si>
  <si>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</si>
  <si>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</si>
  <si>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</si>
  <si>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</si>
  <si>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</si>
  <si>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</si>
  <si>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</si>
  <si>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</si>
  <si>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</si>
  <si>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</si>
  <si>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</si>
  <si>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</si>
  <si>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</si>
  <si>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</si>
  <si>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</si>
  <si>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</si>
  <si>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</si>
  <si>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</si>
  <si>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</si>
  <si>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</si>
  <si>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</si>
  <si>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</si>
  <si>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</si>
  <si>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</si>
  <si>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</si>
  <si>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</si>
  <si>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</si>
  <si>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</si>
  <si>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</si>
  <si>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</si>
  <si>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</si>
  <si>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</si>
  <si>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</si>
  <si>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</si>
  <si>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</si>
  <si>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</si>
  <si>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</si>
  <si>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</si>
  <si>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</si>
  <si>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</si>
  <si>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</si>
  <si>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</si>
  <si>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</si>
  <si>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</si>
  <si>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</si>
  <si>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</si>
  <si>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</si>
  <si>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</si>
  <si>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</si>
  <si>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</si>
  <si>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</si>
  <si>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</si>
  <si>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</si>
  <si>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</si>
  <si>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</si>
  <si>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</si>
  <si>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</si>
  <si>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</si>
  <si>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</si>
  <si>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</si>
  <si>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</si>
  <si>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</si>
  <si>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</si>
  <si>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</si>
  <si>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</si>
  <si>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</si>
  <si>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</si>
  <si>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</si>
  <si>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</si>
  <si>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</si>
  <si>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</si>
  <si>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</si>
  <si>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</si>
  <si>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</si>
  <si>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</si>
  <si>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</si>
  <si>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</si>
  <si>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</si>
  <si>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</si>
  <si>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</si>
  <si>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</si>
  <si>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</si>
  <si>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</si>
  <si>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</si>
  <si>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</si>
  <si>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</si>
  <si>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</si>
  <si>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</si>
  <si>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</si>
  <si>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</si>
  <si>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</si>
  <si>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</si>
  <si>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</si>
  <si>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</si>
  <si>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</si>
  <si>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</si>
  <si>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</si>
  <si>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</si>
  <si>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</si>
  <si>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</si>
  <si>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</si>
  <si>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</si>
  <si>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</si>
  <si>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</si>
  <si>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</si>
  <si>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</si>
  <si>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</si>
  <si>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</si>
  <si>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</si>
  <si>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</si>
  <si>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</si>
  <si>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</si>
  <si>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</si>
  <si>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</si>
  <si>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</si>
  <si>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</si>
  <si>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</si>
  <si>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</si>
  <si>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</si>
  <si>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</si>
  <si>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</si>
  <si>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</si>
  <si>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</si>
  <si>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</si>
  <si>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</si>
  <si>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</si>
  <si>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</si>
  <si>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</si>
  <si>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</si>
  <si>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</si>
  <si>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</si>
  <si>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</si>
  <si>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</si>
  <si>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</si>
  <si>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</si>
  <si>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</si>
  <si>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</si>
  <si>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</si>
  <si>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</si>
  <si>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</si>
  <si>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</si>
  <si>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</si>
  <si>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</si>
  <si>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</si>
  <si>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</si>
  <si>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</si>
  <si>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</si>
  <si>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</si>
  <si>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</si>
  <si>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</si>
  <si>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</si>
  <si>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</si>
  <si>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</si>
  <si>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</si>
  <si>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</si>
  <si>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</si>
  <si>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</si>
  <si>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</si>
  <si>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</si>
  <si>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</si>
  <si>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</si>
  <si>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</si>
  <si>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</si>
  <si>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</si>
  <si>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</si>
  <si>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</si>
  <si>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</si>
  <si>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</si>
  <si>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</si>
  <si>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</si>
  <si>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</si>
  <si>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</si>
  <si>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</si>
  <si>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</si>
  <si>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</si>
  <si>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</si>
  <si>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</si>
  <si>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</si>
  <si>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</si>
  <si>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</si>
  <si>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</si>
  <si>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</si>
  <si>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</si>
  <si>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</si>
  <si>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</si>
  <si>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</si>
  <si>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</si>
  <si>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</si>
  <si>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</si>
  <si>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</si>
  <si>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</si>
  <si>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</si>
  <si>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</si>
  <si>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</si>
  <si>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</si>
  <si>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</si>
  <si>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</si>
  <si>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</si>
  <si>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</si>
  <si>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</si>
  <si>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</si>
  <si>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</si>
  <si>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</si>
  <si>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</si>
  <si>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</si>
  <si>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</si>
  <si>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</si>
  <si>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</si>
  <si>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</si>
  <si>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</si>
  <si>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</si>
  <si>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</si>
  <si>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</si>
  <si>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</si>
  <si>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</si>
  <si>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</si>
  <si>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</si>
  <si>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</si>
  <si>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</si>
  <si>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</si>
  <si>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</si>
  <si>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</si>
  <si>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</si>
  <si>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</si>
  <si>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</si>
  <si>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</si>
  <si>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</si>
  <si>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</si>
  <si>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</si>
  <si>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</si>
  <si>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</si>
  <si>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</si>
  <si>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</si>
  <si>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</si>
  <si>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</si>
  <si>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</si>
  <si>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</si>
  <si>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</si>
  <si>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</si>
  <si>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</si>
  <si>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</si>
  <si>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</si>
  <si>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</si>
  <si>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</si>
  <si>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</si>
  <si>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</si>
  <si>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</si>
  <si>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</si>
  <si>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</si>
  <si>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</si>
  <si>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</si>
  <si>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</si>
  <si>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</si>
  <si>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</si>
  <si>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</si>
  <si>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</si>
  <si>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</si>
  <si>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</si>
  <si>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</si>
  <si>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</si>
  <si>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</si>
  <si>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</si>
  <si>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</si>
  <si>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</si>
  <si>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</si>
  <si>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</si>
  <si>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</si>
  <si>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</si>
  <si>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</si>
  <si>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</si>
  <si>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</si>
  <si>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</si>
  <si>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</si>
  <si>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</si>
  <si>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</si>
  <si>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</si>
  <si>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</si>
  <si>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</si>
  <si>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</si>
  <si>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</si>
  <si>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</si>
  <si>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</si>
  <si>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</si>
  <si>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</si>
  <si>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</si>
  <si>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</si>
  <si>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</si>
  <si>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</si>
  <si>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</si>
  <si>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</si>
  <si>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</si>
  <si>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</si>
  <si>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</si>
  <si>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</si>
  <si>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</si>
  <si>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</si>
  <si>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</si>
  <si>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</si>
  <si>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</si>
  <si>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</si>
  <si>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</si>
  <si>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</si>
  <si>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</si>
  <si>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</si>
  <si>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</si>
  <si>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</si>
  <si>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</si>
  <si>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</si>
  <si>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</si>
  <si>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</si>
  <si>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</si>
  <si>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</si>
  <si>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</si>
  <si>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</si>
  <si>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</si>
  <si>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</si>
  <si>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</si>
  <si>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</si>
  <si>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</si>
  <si>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</si>
  <si>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</si>
  <si>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</si>
  <si>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</si>
  <si>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</si>
  <si>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</si>
  <si>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</si>
  <si>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</si>
  <si>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</si>
  <si>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</si>
  <si>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</si>
  <si>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</si>
  <si>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</si>
  <si>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</si>
  <si>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</si>
  <si>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</si>
  <si>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</si>
  <si>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</si>
  <si>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</si>
  <si>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</si>
  <si>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</si>
  <si>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</si>
  <si>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</si>
  <si>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</si>
  <si>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</si>
  <si>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</si>
  <si>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</si>
  <si>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</si>
  <si>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</si>
  <si>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</si>
  <si>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</si>
  <si>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</si>
  <si>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</si>
  <si>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</si>
  <si>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</si>
  <si>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</si>
  <si>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</si>
  <si>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</si>
  <si>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</si>
  <si>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</si>
  <si>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</si>
  <si>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</si>
  <si>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</si>
  <si>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</si>
  <si>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</si>
  <si>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</si>
  <si>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</si>
  <si>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</si>
  <si>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</si>
  <si>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</si>
  <si>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</si>
  <si>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</si>
  <si>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</si>
  <si>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</si>
  <si>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</si>
  <si>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</si>
  <si>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</si>
  <si>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</si>
  <si>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</si>
  <si>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</si>
  <si>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</si>
  <si>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</si>
  <si>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</si>
  <si>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</si>
  <si>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</si>
  <si>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</si>
  <si>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</si>
  <si>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</si>
  <si>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</si>
  <si>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</si>
  <si>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</si>
  <si>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</si>
  <si>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</si>
  <si>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</si>
  <si>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</si>
  <si>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</si>
  <si>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</si>
  <si>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</si>
  <si>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</si>
  <si>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</si>
  <si>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</si>
  <si>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</si>
  <si>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</si>
  <si>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</si>
  <si>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</si>
  <si>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</si>
  <si>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</si>
  <si>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</si>
  <si>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</si>
  <si>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</si>
  <si>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</si>
  <si>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</si>
  <si>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</si>
  <si>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</si>
  <si>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</si>
  <si>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</si>
  <si>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</si>
  <si>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</si>
  <si>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</si>
  <si>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</si>
  <si>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</si>
  <si>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</si>
  <si>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</si>
  <si>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</si>
  <si>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</si>
  <si>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</si>
  <si>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</si>
  <si>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</si>
  <si>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</si>
  <si>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</si>
  <si>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</si>
  <si>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</si>
  <si>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</si>
  <si>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</si>
  <si>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</si>
  <si>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</si>
  <si>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</si>
  <si>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</si>
  <si>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</si>
  <si>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</si>
  <si>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</si>
  <si>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</si>
  <si>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</si>
  <si>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</si>
  <si>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</si>
  <si>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</si>
  <si>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</si>
  <si>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</si>
  <si>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</si>
  <si>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</si>
  <si>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</si>
  <si>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</si>
  <si>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</si>
  <si>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</si>
  <si>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</si>
  <si>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</si>
  <si>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</si>
  <si>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</si>
  <si>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</si>
  <si>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</si>
  <si>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</si>
  <si>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</si>
  <si>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</si>
  <si>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</si>
  <si>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</si>
  <si>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</si>
  <si>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</si>
  <si>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</si>
  <si>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</si>
  <si>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</si>
  <si>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</si>
  <si>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</si>
  <si>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</si>
  <si>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</si>
  <si>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</si>
  <si>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</si>
  <si>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</si>
  <si>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</si>
  <si>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</si>
  <si>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</si>
  <si>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</si>
  <si>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</si>
  <si>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</si>
  <si>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</si>
  <si>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</si>
  <si>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</si>
  <si>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</si>
  <si>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</si>
  <si>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</si>
  <si>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</si>
  <si>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</si>
  <si>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</si>
  <si>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</si>
  <si>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</si>
  <si>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</si>
  <si>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</si>
  <si>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</si>
  <si>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</si>
  <si>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</si>
  <si>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</si>
  <si>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</si>
  <si>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</si>
  <si>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</si>
  <si>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</si>
  <si>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</si>
  <si>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</si>
  <si>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</si>
  <si>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</si>
  <si>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</si>
  <si>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</si>
  <si>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</si>
  <si>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</si>
  <si>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</si>
  <si>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</si>
  <si>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</si>
  <si>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</si>
  <si>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</si>
  <si>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</si>
  <si>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</si>
  <si>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</si>
  <si>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</si>
  <si>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</si>
  <si>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</si>
  <si>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</si>
  <si>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</si>
  <si>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</si>
  <si>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</si>
  <si>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</si>
  <si>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</si>
  <si>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</si>
  <si>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</si>
  <si>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</si>
  <si>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</si>
  <si>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</si>
  <si>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</si>
  <si>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</si>
  <si>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</si>
  <si>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</si>
  <si>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</si>
  <si>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</si>
  <si>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</si>
  <si>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</si>
  <si>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</si>
  <si>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</si>
  <si>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</si>
  <si>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</si>
  <si>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</si>
  <si>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</si>
  <si>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</si>
  <si>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</si>
  <si>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</si>
  <si>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</si>
  <si>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</si>
  <si>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</si>
  <si>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</si>
  <si>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</si>
  <si>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</si>
  <si>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</si>
  <si>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</si>
  <si>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</si>
  <si>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</si>
  <si>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</si>
  <si>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</si>
  <si>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</si>
  <si>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</si>
  <si>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</si>
  <si>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</si>
  <si>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</si>
  <si>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</si>
  <si>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</si>
  <si>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</si>
  <si>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</si>
  <si>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</si>
  <si>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</si>
  <si>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</si>
  <si>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</si>
  <si>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</si>
  <si>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</si>
  <si>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</si>
  <si>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</si>
  <si>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</si>
  <si>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</si>
  <si>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</si>
  <si>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</si>
  <si>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</si>
  <si>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</si>
  <si>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</si>
  <si>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</si>
  <si>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</si>
  <si>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</si>
  <si>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</si>
  <si>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</si>
  <si>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</si>
  <si>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</si>
  <si>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</si>
  <si>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</si>
  <si>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</si>
  <si>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</si>
  <si>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</si>
  <si>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</si>
  <si>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</si>
  <si>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</si>
  <si>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</si>
  <si>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</si>
  <si>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</si>
  <si>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</si>
  <si>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</si>
  <si>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</si>
  <si>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</si>
  <si>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</si>
  <si>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</si>
  <si>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</si>
  <si>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</si>
  <si>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</si>
  <si>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</si>
  <si>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</si>
  <si>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</si>
  <si>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</si>
  <si>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</si>
  <si>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</si>
  <si>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</si>
  <si>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</si>
  <si>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</si>
  <si>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</si>
  <si>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</si>
  <si>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</si>
  <si>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</si>
  <si>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</si>
  <si>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</si>
  <si>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</si>
  <si>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</si>
  <si>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</si>
  <si>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</si>
  <si>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</si>
  <si>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</si>
  <si>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</si>
  <si>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</si>
  <si>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</si>
  <si>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</si>
  <si>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</si>
  <si>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</si>
  <si>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</si>
  <si>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</si>
  <si>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</si>
  <si>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</si>
  <si>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</si>
  <si>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</si>
  <si>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</si>
  <si>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</si>
  <si>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</si>
  <si>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</si>
  <si>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</si>
  <si>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</si>
  <si>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</si>
  <si>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</si>
  <si>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</si>
  <si>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</si>
  <si>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</si>
  <si>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</si>
  <si>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</si>
  <si>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</si>
  <si>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</si>
  <si>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</si>
  <si>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</si>
  <si>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</si>
  <si>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</si>
  <si>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</si>
  <si>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</si>
  <si>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</si>
  <si>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</si>
  <si>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</si>
  <si>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</si>
  <si>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</si>
  <si>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</si>
  <si>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</si>
  <si>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</si>
  <si>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</si>
  <si>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</si>
  <si>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</si>
  <si>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</si>
  <si>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</si>
  <si>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</si>
  <si>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</si>
  <si>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</si>
  <si>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</si>
  <si>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</si>
  <si>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</si>
  <si>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</si>
  <si>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</si>
  <si>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</si>
  <si>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</si>
  <si>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</si>
  <si>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</si>
  <si>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</si>
  <si>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</si>
  <si>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</si>
  <si>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</si>
  <si>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</si>
  <si>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</si>
  <si>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</si>
  <si>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</si>
  <si>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</si>
  <si>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</si>
  <si>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</si>
  <si>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</si>
  <si>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</si>
  <si>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</si>
  <si>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</si>
  <si>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</si>
  <si>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</si>
  <si>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</si>
  <si>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</si>
  <si>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</si>
  <si>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</si>
  <si>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</si>
  <si>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</si>
  <si>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</si>
  <si>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</si>
  <si>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</si>
  <si>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</si>
  <si>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</si>
  <si>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</si>
  <si>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</si>
  <si>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</si>
  <si>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</si>
  <si>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</si>
  <si>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</si>
  <si>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</si>
  <si>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</si>
  <si>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</si>
  <si>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</si>
  <si>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</si>
  <si>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</si>
  <si>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</si>
  <si>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</si>
  <si>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</si>
  <si>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</si>
  <si>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</si>
  <si>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</si>
  <si>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</si>
  <si>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</si>
  <si>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</si>
  <si>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</si>
  <si>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</si>
  <si>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</si>
  <si>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</si>
  <si>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</si>
  <si>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</si>
  <si>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</si>
  <si>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</si>
  <si>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</si>
  <si>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</si>
  <si>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</si>
  <si>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</si>
  <si>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</si>
  <si>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</si>
  <si>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</si>
  <si>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</si>
  <si>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</si>
  <si>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</si>
  <si>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</si>
  <si>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</si>
  <si>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</si>
  <si>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</si>
  <si>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</si>
  <si>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</si>
  <si>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</si>
  <si>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</si>
  <si>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</si>
  <si>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</si>
  <si>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</si>
  <si>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</si>
  <si>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</si>
  <si>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</si>
  <si>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</si>
  <si>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</si>
  <si>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</si>
  <si>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</si>
  <si>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</si>
  <si>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</si>
  <si>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</si>
  <si>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</si>
  <si>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</si>
  <si>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</si>
  <si>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</si>
  <si>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</si>
  <si>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</si>
  <si>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</si>
  <si>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</si>
  <si>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</si>
  <si>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</si>
  <si>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</si>
  <si>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</si>
  <si>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</si>
  <si>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</si>
  <si>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</si>
  <si>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</si>
  <si>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</si>
  <si>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</si>
  <si>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</si>
  <si>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</si>
  <si>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</si>
  <si>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</si>
  <si>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</si>
  <si>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</si>
  <si>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</si>
  <si>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</si>
  <si>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</si>
  <si>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</si>
  <si>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</si>
  <si>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</si>
  <si>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</si>
  <si>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</si>
  <si>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</si>
  <si>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</si>
  <si>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</si>
  <si>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</si>
  <si>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</si>
  <si>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</si>
  <si>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</si>
  <si>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</si>
  <si>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</si>
  <si>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</si>
  <si>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</si>
  <si>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</si>
  <si>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</si>
  <si>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</si>
  <si>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</si>
  <si>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</si>
  <si>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</si>
  <si>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</si>
  <si>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</si>
  <si>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</si>
  <si>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</si>
  <si>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</si>
  <si>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</si>
  <si>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</si>
  <si>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</si>
  <si>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</si>
  <si>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</si>
  <si>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</si>
  <si>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</si>
  <si>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</si>
  <si>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</si>
  <si>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</si>
  <si>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</si>
  <si>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</si>
  <si>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</si>
  <si>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</si>
  <si>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</si>
  <si>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</si>
  <si>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</si>
  <si>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</si>
  <si>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</si>
  <si>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</si>
  <si>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</si>
  <si>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</si>
  <si>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</si>
  <si>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</si>
  <si>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</si>
  <si>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</si>
  <si>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</si>
  <si>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</si>
  <si>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</si>
  <si>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</si>
  <si>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</si>
  <si>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</si>
  <si>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</si>
  <si>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</si>
  <si>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</si>
  <si>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</si>
  <si>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</si>
  <si>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</si>
  <si>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</si>
  <si>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</si>
  <si>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</si>
  <si>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</si>
  <si>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</si>
  <si>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</si>
  <si>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</si>
  <si>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</si>
  <si>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</si>
  <si>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</si>
  <si>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</si>
  <si>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</si>
  <si>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</si>
  <si>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</si>
  <si>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</si>
  <si>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</si>
  <si>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</si>
  <si>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</si>
  <si>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</si>
  <si>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</si>
  <si>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</si>
  <si>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</si>
  <si>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</si>
  <si>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</si>
  <si>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</si>
  <si>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</si>
  <si>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</si>
  <si>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</si>
  <si>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</si>
  <si>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</si>
  <si>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</si>
  <si>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</si>
  <si>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</si>
  <si>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</si>
  <si>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</si>
  <si>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</si>
  <si>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</si>
  <si>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</si>
  <si>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</si>
  <si>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</si>
  <si>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</si>
  <si>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</si>
  <si>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</si>
  <si>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</si>
  <si>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</si>
  <si>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</si>
  <si>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</si>
  <si>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</si>
  <si>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</si>
  <si>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</si>
  <si>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</si>
  <si>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</si>
  <si>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</si>
  <si>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</si>
  <si>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</si>
  <si>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</si>
  <si>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</si>
  <si>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</si>
  <si>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</si>
  <si>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</si>
  <si>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</si>
  <si>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</si>
  <si>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</si>
  <si>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</si>
  <si>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</si>
  <si>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</si>
  <si>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</si>
  <si>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</si>
  <si>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</si>
  <si>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</si>
  <si>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</si>
  <si>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</si>
  <si>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</si>
  <si>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</si>
  <si>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</si>
  <si>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</si>
  <si>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</si>
  <si>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</si>
  <si>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</si>
  <si>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</si>
  <si>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</si>
  <si>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</si>
  <si>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</si>
  <si>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</si>
  <si>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</si>
  <si>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</si>
  <si>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</si>
  <si>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</si>
  <si>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</si>
  <si>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</si>
  <si>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</si>
  <si>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</si>
  <si>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</si>
  <si>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</si>
  <si>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</si>
  <si>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</si>
  <si>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</si>
  <si>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</si>
  <si>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</si>
  <si>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</si>
  <si>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</si>
  <si>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</si>
  <si>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</si>
  <si>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</si>
  <si>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</si>
  <si>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</si>
  <si>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</si>
  <si>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</si>
  <si>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</si>
  <si>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</si>
  <si>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</si>
  <si>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</si>
  <si>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</si>
  <si>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</si>
  <si>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</si>
  <si>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</si>
  <si>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</si>
  <si>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</si>
  <si>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</si>
  <si>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</si>
  <si>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</si>
  <si>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</si>
  <si>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</si>
  <si>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</si>
  <si>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</si>
  <si>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</si>
  <si>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</si>
  <si>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</si>
  <si>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</si>
  <si>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</si>
  <si>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</si>
  <si>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</si>
  <si>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</si>
  <si>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</si>
  <si>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</si>
  <si>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</si>
  <si>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</si>
  <si>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</si>
  <si>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</si>
  <si>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</si>
  <si>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</si>
  <si>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</si>
  <si>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</si>
  <si>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</si>
  <si>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</si>
  <si>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</si>
  <si>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</si>
  <si>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</si>
  <si>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</si>
  <si>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</si>
  <si>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</si>
  <si>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</si>
  <si>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</si>
  <si>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</si>
  <si>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</si>
  <si>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</si>
  <si>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</si>
  <si>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</si>
  <si>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</si>
  <si>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</si>
  <si>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</si>
  <si>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</si>
  <si>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</si>
  <si>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</si>
  <si>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</si>
  <si>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</si>
  <si>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</si>
  <si>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</si>
  <si>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</si>
  <si>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</si>
  <si>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</si>
  <si>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</si>
  <si>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</si>
  <si>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</si>
  <si>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</si>
  <si>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</si>
  <si>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</si>
  <si>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</si>
  <si>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</si>
  <si>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</si>
  <si>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</si>
  <si>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</si>
  <si>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</si>
  <si>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</si>
  <si>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</si>
  <si>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</si>
  <si>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</si>
  <si>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</si>
  <si>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</si>
  <si>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</si>
  <si>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</si>
  <si>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</si>
  <si>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</si>
  <si>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</si>
  <si>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</si>
  <si>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</si>
  <si>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</si>
  <si>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</si>
  <si>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</si>
  <si>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</si>
  <si>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</si>
  <si>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</si>
  <si>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</si>
  <si>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</si>
  <si>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</si>
  <si>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</si>
  <si>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</si>
  <si>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</si>
  <si>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</si>
  <si>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</si>
  <si>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</si>
  <si>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</si>
  <si>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</si>
  <si>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</si>
  <si>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</si>
  <si>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</si>
  <si>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</si>
  <si>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</si>
  <si>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</si>
  <si>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</si>
  <si>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</si>
  <si>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</si>
  <si>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</si>
  <si>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</si>
  <si>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</si>
  <si>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</si>
  <si>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</si>
  <si>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</si>
  <si>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</si>
  <si>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</si>
  <si>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</si>
  <si>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</si>
  <si>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</si>
  <si>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</si>
  <si>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</si>
  <si>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</si>
  <si>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</si>
  <si>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</si>
  <si>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</si>
  <si>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</si>
  <si>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</si>
  <si>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</si>
  <si>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</si>
  <si>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</si>
  <si>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</si>
  <si>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</si>
  <si>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</si>
  <si>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</si>
  <si>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</si>
  <si>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</si>
  <si>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</si>
  <si>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</si>
  <si>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</si>
  <si>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</si>
  <si>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</si>
  <si>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</si>
  <si>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</si>
  <si>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</si>
  <si>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</si>
  <si>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</si>
  <si>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</si>
  <si>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</si>
  <si>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</si>
  <si>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</si>
  <si>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</si>
  <si>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</si>
  <si>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</si>
  <si>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</si>
  <si>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</si>
  <si>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</si>
  <si>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</si>
  <si>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</si>
  <si>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</si>
  <si>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</si>
  <si>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</si>
  <si>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</si>
  <si>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</si>
  <si>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</si>
  <si>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</si>
  <si>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</si>
  <si>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</si>
  <si>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</si>
  <si>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</si>
  <si>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</si>
  <si>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</si>
  <si>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</si>
  <si>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</si>
  <si>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</si>
  <si>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</si>
  <si>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</si>
  <si>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</si>
  <si>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</si>
  <si>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</si>
  <si>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</si>
  <si>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</si>
  <si>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</si>
  <si>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</si>
  <si>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</si>
  <si>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</si>
  <si>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</si>
  <si>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</si>
  <si>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</si>
  <si>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</si>
  <si>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</si>
  <si>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</si>
  <si>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</si>
  <si>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</si>
  <si>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</si>
  <si>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</si>
  <si>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</si>
  <si>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</si>
  <si>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</si>
  <si>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</si>
  <si>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</si>
  <si>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</si>
  <si>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</si>
  <si>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</si>
  <si>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</si>
  <si>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</si>
  <si>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</si>
  <si>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</si>
  <si>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</si>
  <si>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</si>
  <si>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</si>
  <si>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</si>
  <si>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</si>
  <si>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</si>
  <si>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</si>
  <si>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</si>
  <si>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</si>
  <si>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</si>
  <si>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</si>
  <si>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</si>
  <si>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</si>
  <si>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</si>
  <si>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</si>
  <si>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</si>
  <si>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</si>
  <si>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</si>
  <si>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</si>
  <si>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</si>
  <si>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</si>
  <si>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</si>
  <si>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</si>
  <si>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</si>
  <si>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</si>
  <si>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</si>
  <si>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</si>
  <si>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</si>
  <si>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</si>
  <si>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</si>
  <si>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</si>
  <si>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</si>
  <si>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</si>
  <si>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</si>
  <si>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</si>
  <si>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</si>
  <si>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</si>
  <si>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</si>
  <si>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</si>
  <si>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</si>
  <si>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</si>
  <si>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</si>
  <si>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</si>
  <si>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</si>
  <si>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</si>
  <si>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</si>
  <si>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</si>
  <si>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</si>
  <si>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</si>
  <si>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</si>
  <si>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</si>
  <si>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</si>
  <si>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</si>
  <si>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</si>
  <si>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</si>
  <si>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</si>
  <si>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</si>
  <si>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</si>
  <si>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</si>
  <si>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</si>
  <si>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</si>
  <si>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</si>
  <si>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</si>
  <si>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</si>
  <si>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</si>
  <si>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</si>
  <si>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</si>
  <si>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</si>
  <si>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</si>
  <si>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</si>
  <si>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</si>
  <si>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</si>
  <si>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</si>
  <si>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</si>
  <si>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</si>
  <si>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</si>
  <si>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</si>
  <si>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</si>
  <si>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</si>
  <si>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</si>
  <si>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</si>
  <si>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</si>
  <si>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</si>
  <si>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</si>
  <si>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</si>
  <si>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</si>
  <si>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</si>
  <si>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</si>
  <si>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</si>
  <si>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</si>
  <si>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</si>
  <si>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</si>
  <si>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</si>
  <si>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</si>
  <si>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</si>
  <si>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</si>
  <si>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</si>
  <si>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</si>
  <si>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</si>
  <si>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</si>
  <si>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</si>
  <si>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</si>
  <si>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</si>
  <si>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</si>
  <si>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</si>
  <si>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</si>
  <si>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</si>
  <si>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</si>
  <si>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</si>
  <si>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</si>
  <si>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</si>
  <si>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</si>
  <si>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</si>
  <si>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</si>
  <si>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</si>
  <si>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</si>
  <si>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</si>
  <si>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</si>
  <si>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</si>
  <si>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</si>
  <si>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</si>
  <si>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</si>
  <si>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</si>
  <si>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</si>
  <si>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</si>
  <si>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</si>
  <si>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</si>
  <si>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</si>
  <si>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</si>
  <si>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</si>
  <si>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</si>
  <si>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</si>
  <si>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</si>
  <si>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</si>
  <si>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</si>
  <si>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</si>
  <si>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</si>
  <si>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</si>
  <si>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</si>
  <si>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</si>
  <si>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</si>
  <si>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</si>
  <si>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</si>
  <si>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</si>
  <si>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</si>
  <si>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</si>
  <si>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</si>
  <si>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</si>
  <si>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</si>
  <si>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</si>
  <si>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</si>
  <si>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</si>
  <si>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</si>
  <si>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</si>
  <si>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</si>
  <si>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</si>
  <si>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</si>
  <si>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</si>
  <si>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</si>
  <si>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</si>
  <si>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</si>
  <si>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</si>
  <si>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</si>
  <si>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</si>
  <si>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</si>
  <si>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</si>
  <si>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</si>
  <si>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</si>
  <si>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</si>
  <si>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</si>
  <si>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</si>
  <si>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</si>
  <si>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</si>
  <si>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</si>
  <si>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</si>
  <si>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</si>
  <si>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</si>
  <si>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</si>
  <si>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</si>
  <si>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</si>
  <si>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</si>
  <si>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</si>
  <si>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</si>
  <si>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</si>
  <si>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</si>
  <si>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</si>
  <si>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</si>
  <si>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</si>
  <si>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</si>
  <si>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</si>
  <si>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</si>
  <si>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</si>
  <si>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</si>
  <si>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</si>
  <si>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</si>
  <si>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</si>
  <si>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</si>
  <si>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</si>
  <si>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</si>
  <si>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</si>
  <si>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</si>
  <si>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</si>
  <si>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</si>
  <si>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</si>
  <si>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</si>
  <si>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</si>
  <si>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</si>
  <si>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</si>
  <si>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</si>
  <si>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</si>
  <si>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</si>
  <si>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</si>
  <si>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</si>
  <si>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</si>
  <si>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</si>
  <si>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</si>
  <si>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</si>
  <si>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</si>
  <si>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</si>
  <si>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</si>
  <si>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</si>
  <si>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</si>
  <si>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</si>
  <si>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</si>
  <si>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</si>
  <si>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</si>
  <si>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</si>
  <si>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</si>
  <si>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</si>
  <si>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</si>
  <si>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</si>
  <si>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</si>
  <si>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</si>
  <si>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</si>
  <si>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</si>
  <si>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</si>
  <si>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</si>
  <si>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</si>
  <si>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</si>
  <si>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</si>
  <si>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</si>
  <si>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</si>
  <si>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</si>
  <si>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</si>
  <si>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</si>
  <si>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</si>
  <si>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</si>
  <si>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</si>
  <si>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</si>
  <si>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</si>
  <si>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</si>
  <si>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</si>
  <si>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</si>
  <si>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</si>
  <si>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</si>
  <si>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</si>
  <si>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</si>
  <si>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</si>
  <si>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</si>
  <si>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</si>
  <si>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</si>
  <si>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</si>
  <si>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</si>
  <si>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</si>
  <si>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</si>
  <si>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</si>
  <si>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</si>
  <si>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</si>
  <si>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</si>
  <si>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</si>
  <si>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</si>
  <si>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</si>
  <si>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</si>
  <si>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</si>
  <si>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</si>
  <si>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</si>
  <si>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</si>
  <si>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</si>
  <si>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</si>
  <si>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</si>
  <si>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</si>
  <si>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</si>
  <si>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</si>
  <si>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</si>
  <si>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</si>
  <si>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</si>
  <si>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</si>
  <si>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</si>
  <si>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</si>
  <si>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</si>
  <si>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</si>
  <si>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</si>
  <si>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</si>
  <si>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</si>
  <si>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</si>
  <si>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</si>
  <si>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</si>
  <si>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</si>
  <si>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</si>
  <si>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</si>
  <si>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</si>
  <si>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</si>
  <si>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</si>
  <si>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</si>
  <si>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</si>
  <si>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</si>
  <si>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</si>
  <si>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</si>
  <si>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</si>
  <si>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</si>
  <si>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</si>
  <si>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</si>
  <si>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</si>
  <si>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</si>
  <si>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</si>
  <si>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</si>
  <si>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</si>
  <si>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</si>
  <si>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</si>
  <si>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</si>
  <si>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</si>
  <si>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</si>
  <si>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</si>
  <si>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</si>
  <si>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</si>
  <si>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</si>
  <si>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</si>
  <si>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</si>
  <si>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</si>
  <si>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</si>
  <si>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</si>
  <si>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</si>
  <si>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</si>
  <si>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</si>
  <si>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</si>
  <si>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</si>
  <si>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</si>
  <si>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</si>
  <si>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</si>
  <si>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</si>
  <si>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</si>
  <si>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</si>
  <si>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</si>
  <si>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</si>
  <si>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</si>
  <si>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</si>
  <si>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</si>
  <si>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</si>
  <si>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</si>
  <si>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</si>
  <si>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</si>
  <si>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</si>
  <si>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</si>
  <si>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</si>
  <si>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</si>
  <si>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</si>
  <si>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</si>
  <si>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</si>
  <si>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</si>
  <si>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</si>
  <si>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</si>
  <si>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</si>
  <si>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</si>
  <si>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</si>
  <si>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</si>
  <si>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</si>
  <si>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</si>
  <si>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</si>
  <si>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</si>
  <si>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</si>
  <si>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</si>
  <si>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</si>
  <si>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</si>
  <si>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</si>
  <si>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</si>
  <si>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</si>
  <si>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</si>
  <si>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</si>
  <si>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</si>
  <si>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</si>
  <si>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</si>
  <si>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</si>
  <si>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</si>
  <si>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</si>
  <si>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</si>
  <si>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</si>
  <si>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</si>
  <si>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</si>
  <si>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</si>
  <si>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</si>
  <si>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</si>
  <si>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</si>
  <si>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</si>
  <si>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</si>
  <si>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</si>
  <si>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</si>
  <si>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</si>
  <si>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</si>
  <si>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</si>
  <si>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</si>
  <si>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</si>
  <si>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</si>
  <si>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</si>
  <si>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</si>
  <si>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</si>
  <si>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</si>
  <si>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</si>
  <si>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</si>
  <si>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</si>
  <si>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</si>
  <si>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</si>
  <si>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</si>
  <si>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</si>
  <si>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</si>
  <si>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</si>
  <si>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</si>
  <si>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</si>
  <si>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</si>
  <si>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</si>
  <si>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</si>
  <si>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</si>
  <si>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</si>
  <si>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</si>
  <si>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</si>
  <si>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</si>
  <si>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</si>
  <si>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</si>
  <si>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</si>
  <si>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</si>
  <si>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</si>
  <si>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</si>
  <si>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</si>
  <si>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</si>
  <si>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</si>
  <si>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</si>
  <si>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</si>
  <si>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</si>
  <si>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</si>
  <si>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</si>
  <si>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</si>
  <si>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</si>
  <si>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</si>
  <si>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</si>
  <si>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</si>
  <si>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</si>
  <si>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</si>
  <si>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</si>
  <si>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</si>
  <si>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</si>
  <si>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</si>
  <si>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</si>
  <si>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</si>
  <si>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</si>
  <si>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</si>
  <si>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</si>
  <si>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</si>
  <si>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</si>
  <si>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</si>
  <si>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</si>
  <si>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</si>
  <si>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</si>
  <si>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</si>
  <si>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</si>
  <si>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</si>
  <si>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</si>
  <si>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</si>
  <si>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</si>
  <si>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</si>
  <si>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</si>
  <si>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</si>
  <si>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</si>
  <si>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</si>
  <si>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</si>
  <si>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</si>
  <si>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</si>
  <si>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</si>
  <si>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</si>
  <si>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</si>
  <si>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</si>
  <si>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</si>
  <si>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</si>
  <si>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</si>
  <si>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</si>
  <si>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</si>
  <si>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</si>
  <si>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</si>
  <si>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</si>
  <si>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</si>
  <si>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</si>
  <si>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</si>
  <si>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</si>
  <si>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</si>
  <si>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</si>
  <si>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</si>
  <si>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</si>
  <si>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</si>
  <si>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</si>
  <si>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</si>
  <si>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</si>
  <si>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</si>
  <si>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</si>
  <si>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</si>
  <si>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</si>
  <si>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</si>
  <si>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</si>
  <si>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</si>
  <si>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</si>
  <si>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</si>
  <si>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</si>
  <si>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</si>
  <si>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</si>
  <si>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</si>
  <si>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</si>
  <si>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</si>
  <si>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</si>
  <si>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</si>
  <si>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</si>
  <si>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</si>
  <si>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</si>
  <si>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</si>
  <si>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</si>
  <si>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</si>
  <si>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</si>
  <si>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</si>
  <si>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</si>
  <si>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</si>
  <si>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</si>
  <si>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</si>
  <si>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</si>
  <si>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</si>
  <si>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</si>
  <si>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</si>
  <si>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</si>
  <si>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</si>
  <si>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</si>
  <si>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</si>
  <si>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</si>
  <si>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</si>
  <si>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</si>
  <si>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</si>
  <si>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</si>
  <si>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</si>
  <si>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</si>
  <si>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</si>
  <si>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</si>
  <si>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</si>
  <si>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</si>
  <si>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</si>
  <si>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</si>
  <si>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</si>
  <si>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</si>
  <si>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</si>
  <si>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</si>
  <si>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</si>
  <si>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</si>
  <si>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</si>
  <si>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</si>
  <si>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</si>
  <si>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</si>
  <si>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</si>
  <si>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</si>
  <si>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</si>
  <si>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</si>
  <si>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</si>
  <si>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</si>
  <si>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</si>
  <si>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</si>
  <si>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</si>
  <si>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</si>
  <si>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</si>
  <si>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</si>
  <si>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</si>
  <si>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</si>
  <si>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</si>
  <si>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</si>
  <si>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</si>
  <si>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</si>
  <si>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</si>
  <si>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</si>
  <si>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</si>
  <si>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</si>
  <si>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</si>
  <si>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</si>
  <si>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</si>
  <si>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</si>
  <si>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</si>
  <si>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</si>
  <si>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</si>
  <si>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</si>
  <si>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</si>
  <si>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</si>
  <si>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</si>
  <si>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</si>
  <si>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</si>
  <si>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</si>
  <si>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</si>
  <si>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</si>
  <si>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</si>
  <si>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</si>
  <si>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</si>
  <si>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</si>
  <si>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</si>
  <si>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</si>
  <si>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</si>
  <si>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</si>
  <si>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</si>
  <si>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</si>
  <si>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</si>
  <si>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</si>
  <si>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</si>
  <si>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</si>
  <si>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</si>
  <si>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</si>
  <si>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</si>
  <si>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</si>
  <si>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</si>
  <si>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</si>
  <si>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</si>
  <si>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</si>
  <si>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</si>
  <si>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</si>
  <si>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</si>
  <si>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</si>
  <si>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</si>
  <si>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</si>
  <si>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</si>
  <si>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</si>
  <si>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</si>
  <si>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</si>
  <si>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</si>
  <si>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</si>
  <si>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</si>
  <si>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</si>
  <si>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</si>
  <si>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</si>
  <si>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</si>
  <si>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</si>
  <si>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</si>
  <si>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</si>
  <si>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</si>
  <si>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</si>
  <si>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</si>
  <si>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</si>
  <si>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</si>
  <si>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</si>
  <si>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</si>
  <si>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</si>
  <si>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</si>
  <si>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</si>
  <si>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</si>
  <si>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</si>
  <si>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</si>
  <si>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</si>
  <si>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</si>
  <si>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</si>
  <si>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</si>
  <si>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</si>
  <si>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</si>
  <si>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</si>
  <si>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</si>
  <si>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</si>
  <si>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</si>
  <si>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</si>
  <si>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</si>
  <si>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</si>
  <si>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</si>
  <si>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</si>
  <si>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</si>
  <si>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</si>
  <si>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</si>
  <si>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</si>
  <si>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</si>
  <si>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</si>
  <si>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</si>
  <si>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</si>
  <si>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</si>
  <si>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</si>
  <si>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</si>
  <si>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</si>
  <si>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</si>
  <si>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</si>
  <si>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</si>
  <si>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</si>
  <si>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</si>
  <si>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</si>
  <si>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</si>
  <si>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</si>
  <si>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</si>
  <si>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</si>
  <si>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</si>
  <si>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</si>
  <si>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</si>
  <si>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</si>
  <si>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</si>
  <si>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</si>
  <si>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</si>
  <si>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</si>
  <si>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</si>
  <si>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</si>
  <si>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</si>
  <si>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</si>
  <si>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</si>
  <si>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</si>
  <si>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</si>
  <si>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</si>
  <si>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</si>
  <si>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</si>
  <si>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</si>
  <si>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</si>
  <si>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</si>
  <si>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</si>
  <si>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</si>
  <si>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</si>
  <si>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</si>
  <si>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</si>
  <si>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</si>
  <si>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</si>
  <si>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</si>
  <si>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</si>
  <si>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</si>
  <si>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</si>
  <si>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</si>
  <si>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</si>
  <si>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</si>
  <si>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</si>
  <si>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</si>
  <si>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</si>
  <si>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</si>
  <si>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</si>
  <si>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</si>
  <si>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</si>
  <si>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</si>
  <si>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</si>
  <si>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</si>
  <si>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</si>
  <si>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</si>
  <si>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</si>
  <si>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</si>
  <si>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</si>
  <si>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</si>
  <si>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</si>
  <si>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</si>
  <si>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</si>
  <si>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</si>
  <si>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</si>
  <si>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</si>
  <si>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</si>
  <si>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</si>
  <si>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</si>
  <si>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</si>
  <si>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</si>
  <si>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</si>
  <si>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</si>
  <si>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</si>
  <si>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</si>
  <si>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</si>
  <si>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</si>
  <si>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</si>
  <si>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</si>
  <si>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</si>
  <si>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</si>
  <si>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</si>
  <si>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</si>
  <si>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</si>
  <si>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</si>
  <si>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</si>
  <si>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</si>
  <si>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</si>
  <si>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</si>
  <si>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</si>
  <si>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</si>
  <si>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</si>
  <si>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</si>
  <si>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</si>
  <si>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</si>
  <si>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</si>
  <si>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</si>
  <si>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</si>
  <si>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</si>
  <si>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</si>
  <si>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</si>
  <si>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</si>
  <si>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</si>
  <si>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</si>
  <si>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</si>
  <si>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</si>
  <si>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</si>
  <si>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</si>
  <si>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</si>
  <si>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</si>
  <si>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</si>
  <si>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</si>
  <si>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</si>
  <si>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</si>
  <si>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</si>
  <si>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</si>
  <si>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</si>
  <si>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</si>
  <si>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</si>
  <si>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</si>
  <si>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</si>
  <si>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</si>
  <si>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</si>
  <si>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</si>
  <si>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</si>
  <si>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</si>
  <si>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</si>
  <si>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</si>
  <si>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</si>
  <si>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</si>
  <si>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</si>
  <si>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</si>
  <si>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</si>
  <si>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</si>
  <si>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</si>
  <si>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</si>
  <si>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</si>
  <si>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</si>
  <si>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</si>
  <si>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</si>
  <si>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</si>
  <si>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</si>
  <si>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</si>
  <si>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</si>
  <si>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</si>
  <si>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</si>
  <si>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</si>
  <si>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</si>
  <si>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</si>
  <si>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</si>
  <si>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</si>
  <si>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</si>
  <si>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</si>
  <si>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</si>
  <si>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</si>
  <si>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</si>
  <si>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</si>
  <si>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</si>
  <si>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</si>
  <si>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</si>
  <si>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</si>
  <si>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</si>
  <si>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</si>
  <si>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</si>
  <si>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</si>
  <si>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</si>
  <si>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</si>
  <si>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</si>
  <si>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</si>
  <si>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</si>
  <si>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</si>
  <si>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</si>
  <si>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</si>
  <si>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</si>
  <si>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</si>
  <si>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</si>
  <si>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</si>
  <si>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</si>
  <si>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</si>
  <si>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</si>
  <si>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</si>
  <si>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</si>
  <si>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</si>
  <si>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</si>
  <si>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</si>
  <si>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</si>
  <si>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</si>
  <si>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</si>
  <si>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</si>
  <si>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</si>
  <si>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</si>
  <si>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</si>
  <si>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</si>
  <si>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</si>
  <si>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</si>
  <si>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</si>
  <si>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</si>
  <si>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</si>
  <si>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</si>
  <si>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</si>
  <si>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</si>
  <si>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</si>
  <si>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</si>
  <si>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</si>
  <si>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</si>
  <si>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</si>
  <si>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</si>
  <si>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</si>
  <si>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</si>
  <si>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</si>
  <si>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</si>
  <si>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</si>
  <si>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</si>
  <si>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</si>
  <si>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</si>
  <si>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</si>
  <si>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</si>
  <si>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</si>
  <si>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</si>
  <si>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</si>
  <si>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</si>
  <si>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</si>
  <si>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</si>
  <si>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</si>
  <si>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</si>
  <si>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</si>
  <si>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</si>
  <si>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</si>
  <si>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</si>
  <si>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</si>
  <si>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</si>
  <si>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</si>
  <si>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</si>
  <si>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</si>
  <si>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</si>
  <si>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</si>
  <si>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</si>
  <si>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</si>
  <si>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</si>
  <si>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</si>
  <si>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</si>
  <si>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</si>
  <si>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</si>
  <si>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</si>
  <si>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</si>
  <si>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</si>
  <si>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</si>
  <si>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</si>
  <si>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</si>
  <si>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</si>
  <si>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</si>
  <si>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</si>
  <si>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</si>
  <si>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</si>
  <si>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</si>
  <si>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</si>
  <si>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</si>
  <si>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</si>
  <si>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</si>
  <si>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</si>
  <si>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</si>
  <si>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</si>
  <si>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</si>
  <si>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</si>
  <si>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</si>
  <si>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</si>
  <si>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</si>
  <si>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</si>
  <si>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</si>
  <si>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</si>
  <si>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</si>
  <si>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</si>
  <si>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</si>
  <si>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</si>
  <si>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</si>
  <si>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</si>
  <si>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</si>
  <si>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</si>
  <si>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</si>
  <si>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</si>
  <si>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</si>
  <si>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</si>
  <si>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</si>
  <si>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</si>
  <si>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</si>
  <si>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</si>
  <si>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</si>
  <si>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</si>
  <si>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</si>
  <si>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</si>
  <si>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</si>
  <si>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</si>
  <si>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</si>
  <si>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</si>
  <si>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</si>
  <si>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</si>
  <si>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</si>
  <si>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</si>
  <si>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</si>
  <si>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</si>
  <si>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</si>
  <si>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</si>
  <si>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</si>
  <si>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</si>
  <si>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</si>
  <si>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</si>
  <si>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</si>
  <si>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</si>
  <si>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</si>
  <si>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</si>
  <si>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</si>
  <si>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</si>
  <si>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</si>
  <si>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</si>
  <si>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</si>
  <si>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</si>
  <si>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</si>
  <si>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</si>
  <si>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</si>
  <si>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</si>
  <si>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</si>
  <si>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</si>
  <si>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</si>
  <si>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</si>
  <si>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</si>
  <si>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</si>
  <si>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</si>
  <si>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</si>
  <si>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</si>
  <si>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</si>
  <si>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</si>
  <si>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</si>
  <si>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</si>
  <si>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</si>
  <si>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</si>
  <si>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</si>
  <si>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</si>
  <si>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</si>
  <si>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</si>
  <si>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</si>
  <si>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</si>
  <si>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</si>
  <si>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</si>
  <si>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</si>
  <si>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</si>
  <si>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</si>
  <si>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</si>
  <si>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</si>
  <si>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</si>
  <si>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</si>
  <si>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</si>
  <si>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</si>
  <si>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</si>
  <si>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</si>
  <si>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</si>
  <si>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</si>
  <si>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</si>
  <si>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</si>
  <si>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</si>
  <si>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</si>
  <si>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</si>
  <si>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</si>
  <si>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</si>
  <si>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</si>
  <si>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</si>
  <si>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</si>
  <si>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</si>
  <si>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</si>
  <si>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</si>
  <si>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</si>
  <si>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</si>
  <si>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</si>
  <si>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</si>
  <si>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</si>
  <si>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</si>
  <si>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</si>
  <si>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</si>
  <si>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</si>
  <si>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</si>
  <si>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</si>
  <si>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</si>
  <si>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</si>
  <si>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</si>
  <si>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</si>
  <si>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</si>
  <si>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</si>
  <si>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</si>
  <si>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</si>
  <si>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</si>
  <si>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</si>
  <si>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</si>
  <si>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</si>
  <si>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</si>
  <si>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</si>
  <si>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</si>
  <si>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</si>
  <si>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</si>
  <si>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</si>
  <si>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</si>
  <si>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</si>
  <si>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</si>
  <si>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</si>
  <si>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</si>
  <si>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</si>
  <si>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</si>
  <si>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</si>
  <si>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</si>
  <si>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</si>
  <si>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</si>
  <si>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</si>
  <si>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</si>
  <si>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</si>
  <si>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</si>
  <si>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</si>
  <si>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</si>
  <si>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</si>
  <si>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</si>
  <si>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</si>
  <si>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</si>
  <si>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</si>
  <si>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</si>
  <si>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</si>
  <si>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</si>
  <si>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</si>
  <si>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</si>
  <si>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</si>
  <si>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</si>
  <si>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</si>
  <si>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</si>
  <si>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</si>
  <si>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</si>
  <si>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</si>
  <si>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</si>
  <si>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</si>
  <si>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</si>
  <si>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</si>
  <si>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</si>
  <si>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</si>
  <si>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</si>
  <si>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</si>
  <si>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</si>
  <si>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</si>
  <si>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</si>
  <si>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</si>
  <si>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</si>
  <si>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</si>
  <si>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</si>
  <si>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</si>
  <si>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</si>
  <si>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</si>
  <si>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</si>
  <si>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</si>
  <si>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</si>
  <si>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</si>
  <si>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</si>
  <si>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</si>
  <si>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</si>
  <si>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</si>
  <si>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</si>
  <si>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</si>
  <si>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</si>
  <si>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</si>
  <si>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</si>
  <si>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</si>
  <si>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</si>
  <si>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</si>
  <si>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</si>
  <si>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</si>
  <si>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</si>
  <si>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</si>
  <si>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</si>
  <si>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</si>
  <si>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</si>
  <si>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</si>
  <si>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</si>
  <si>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</si>
  <si>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</si>
  <si>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</si>
  <si>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</si>
  <si>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</si>
  <si>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</si>
  <si>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</si>
  <si>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</si>
  <si>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</si>
  <si>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</si>
  <si>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</si>
  <si>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</si>
  <si>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</si>
  <si>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</si>
  <si>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</si>
  <si>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</si>
  <si>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</si>
  <si>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</si>
  <si>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</si>
  <si>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</si>
  <si>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</si>
  <si>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</si>
  <si>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</si>
  <si>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</si>
  <si>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</si>
  <si>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</si>
  <si>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</si>
  <si>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</si>
  <si>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</si>
  <si>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</si>
  <si>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</si>
  <si>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</si>
  <si>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</si>
  <si>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</si>
  <si>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</si>
  <si>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</si>
  <si>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</si>
  <si>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</si>
  <si>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</si>
  <si>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</si>
  <si>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</si>
  <si>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</si>
  <si>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</si>
  <si>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</si>
  <si>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</si>
  <si>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</si>
  <si>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</si>
  <si>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</si>
  <si>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</si>
  <si>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</si>
  <si>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</si>
  <si>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</si>
  <si>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</si>
  <si>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</si>
  <si>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</si>
  <si>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</si>
  <si>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</si>
  <si>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</si>
  <si>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</si>
  <si>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</si>
  <si>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</si>
  <si>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</si>
  <si>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</si>
  <si>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</si>
  <si>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</si>
  <si>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</si>
  <si>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</si>
  <si>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</si>
  <si>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</si>
  <si>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</si>
  <si>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</si>
  <si>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</si>
  <si>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</si>
  <si>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</si>
  <si>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</si>
  <si>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</si>
  <si>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</si>
  <si>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</si>
  <si>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</si>
  <si>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</si>
  <si>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</si>
  <si>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</si>
  <si>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</si>
  <si>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</si>
  <si>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</si>
  <si>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</si>
  <si>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</si>
  <si>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</si>
  <si>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</si>
  <si>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</si>
  <si>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</si>
  <si>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</si>
  <si>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</si>
  <si>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</si>
  <si>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</si>
  <si>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</si>
  <si>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</si>
  <si>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</si>
  <si>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</si>
  <si>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</si>
  <si>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</si>
  <si>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</si>
  <si>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</si>
  <si>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</si>
  <si>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</si>
  <si>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</si>
  <si>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</si>
  <si>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</si>
  <si>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</si>
  <si>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</si>
  <si>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</si>
  <si>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</si>
  <si>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</si>
  <si>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</si>
  <si>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</si>
  <si>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</si>
  <si>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</si>
  <si>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</si>
  <si>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</si>
  <si>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</si>
  <si>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</si>
  <si>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</si>
  <si>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</si>
  <si>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</si>
  <si>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</si>
  <si>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</si>
  <si>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</si>
  <si>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</si>
  <si>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</si>
  <si>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</si>
  <si>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</si>
  <si>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</si>
  <si>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</si>
  <si>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</si>
  <si>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</si>
  <si>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</si>
  <si>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</si>
  <si>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</si>
  <si>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</si>
  <si>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</si>
  <si>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</si>
  <si>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</si>
  <si>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</si>
  <si>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</si>
  <si>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</si>
  <si>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</si>
  <si>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</si>
  <si>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</si>
  <si>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</si>
  <si>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</si>
  <si>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</si>
  <si>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</si>
  <si>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</si>
  <si>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</si>
  <si>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</si>
  <si>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</si>
  <si>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</si>
  <si>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</si>
  <si>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</si>
  <si>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</si>
  <si>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</si>
  <si>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</si>
  <si>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</si>
  <si>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</si>
  <si>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</si>
  <si>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</si>
  <si>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</si>
  <si>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</si>
  <si>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</si>
  <si>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</si>
  <si>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</si>
  <si>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</si>
  <si>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</si>
  <si>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</si>
  <si>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</si>
  <si>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</si>
  <si>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</si>
  <si>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</si>
  <si>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</si>
  <si>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</si>
  <si>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</si>
  <si>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</si>
  <si>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</si>
  <si>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</si>
  <si>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</si>
  <si>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</si>
  <si>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</si>
  <si>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</si>
  <si>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</si>
  <si>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</si>
  <si>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</si>
  <si>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</si>
  <si>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</si>
  <si>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</si>
  <si>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</si>
  <si>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</si>
  <si>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</si>
  <si>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</si>
  <si>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</si>
  <si>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</si>
  <si>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</si>
  <si>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</si>
  <si>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</si>
  <si>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</si>
  <si>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</si>
  <si>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</si>
  <si>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</si>
  <si>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</si>
  <si>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</si>
  <si>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</si>
  <si>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</si>
  <si>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</si>
  <si>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</si>
  <si>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</si>
  <si>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</si>
  <si>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</si>
  <si>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</si>
  <si>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</si>
  <si>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</si>
  <si>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</si>
  <si>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</si>
  <si>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</si>
  <si>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</si>
  <si>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</si>
  <si>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</si>
  <si>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</si>
  <si>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</si>
  <si>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</si>
  <si>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</si>
  <si>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</si>
  <si>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</si>
  <si>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</si>
  <si>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</si>
  <si>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</si>
  <si>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</si>
  <si>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</si>
  <si>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</si>
  <si>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</si>
  <si>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</si>
  <si>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</si>
  <si>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</si>
  <si>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</si>
  <si>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</si>
  <si>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</si>
  <si>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</si>
  <si>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</si>
  <si>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</si>
  <si>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</si>
  <si>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</si>
  <si>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</si>
  <si>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</si>
  <si>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</si>
  <si>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</si>
  <si>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</si>
  <si>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</si>
  <si>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</si>
  <si>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</si>
  <si>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</si>
  <si>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</si>
  <si>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</si>
  <si>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</si>
  <si>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</si>
  <si>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</si>
  <si>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</si>
  <si>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</si>
  <si>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</si>
  <si>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</si>
  <si>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</si>
  <si>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</si>
  <si>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</si>
  <si>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</si>
  <si>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</si>
  <si>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</si>
  <si>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</si>
  <si>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</si>
  <si>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</si>
  <si>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</si>
  <si>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</si>
  <si>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</si>
  <si>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</si>
  <si>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</si>
  <si>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</si>
  <si>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</si>
  <si>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</si>
  <si>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</si>
  <si>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</si>
  <si>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</si>
  <si>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</si>
  <si>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</si>
  <si>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</si>
  <si>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</si>
  <si>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</si>
  <si>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</si>
  <si>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</si>
  <si>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</si>
  <si>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</si>
  <si>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</si>
  <si>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</si>
  <si>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</si>
  <si>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</si>
  <si>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</si>
  <si>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</si>
  <si>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</si>
  <si>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</si>
  <si>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</si>
  <si>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</si>
  <si>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</si>
  <si>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</si>
  <si>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</si>
  <si>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</si>
  <si>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</si>
  <si>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</si>
  <si>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</si>
  <si>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</si>
  <si>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</si>
  <si>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</si>
  <si>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</si>
  <si>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</si>
  <si>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</si>
  <si>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</si>
  <si>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</si>
  <si>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</si>
  <si>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</si>
  <si>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</si>
  <si>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</si>
  <si>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</si>
  <si>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</si>
  <si>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</si>
  <si>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</si>
  <si>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</si>
  <si>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</si>
  <si>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</si>
  <si>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</si>
  <si>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</si>
  <si>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</si>
  <si>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</si>
  <si>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</si>
  <si>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</si>
  <si>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</si>
  <si>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</si>
  <si>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</si>
  <si>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</si>
  <si>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</si>
  <si>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</si>
  <si>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</si>
  <si>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</si>
  <si>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</si>
  <si>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</si>
  <si>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</si>
  <si>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</si>
  <si>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</si>
  <si>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</si>
  <si>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</si>
  <si>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</si>
  <si>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</si>
  <si>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</si>
  <si>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</si>
  <si>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</si>
  <si>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</si>
  <si>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</si>
  <si>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</si>
  <si>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</si>
  <si>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</si>
  <si>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</si>
  <si>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</si>
  <si>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</si>
  <si>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</si>
  <si>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</si>
  <si>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</si>
  <si>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</si>
  <si>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</si>
  <si>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</si>
  <si>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</si>
  <si>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</si>
  <si>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</si>
  <si>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</si>
  <si>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</si>
  <si>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</si>
  <si>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</si>
  <si>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</si>
  <si>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</si>
  <si>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</si>
  <si>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</si>
  <si>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</si>
  <si>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</si>
  <si>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</si>
  <si>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</si>
  <si>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</si>
  <si>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</si>
  <si>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</si>
  <si>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</si>
  <si>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</si>
  <si>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</si>
  <si>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</si>
  <si>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</si>
  <si>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</si>
  <si>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</si>
  <si>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</si>
  <si>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</si>
  <si>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</si>
  <si>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</si>
  <si>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</si>
  <si>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</si>
  <si>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</si>
  <si>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</si>
  <si>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</si>
  <si>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</si>
  <si>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</si>
  <si>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</si>
  <si>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</si>
  <si>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</si>
  <si>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</si>
  <si>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</si>
  <si>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</si>
  <si>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</si>
  <si>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</si>
  <si>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</si>
  <si>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</si>
  <si>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</si>
  <si>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</si>
  <si>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</si>
  <si>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</si>
  <si>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</si>
  <si>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</si>
  <si>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</si>
  <si>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</si>
  <si>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</si>
  <si>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</si>
  <si>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</si>
  <si>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</si>
  <si>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</si>
  <si>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</si>
  <si>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</si>
  <si>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</si>
  <si>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</si>
  <si>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</si>
  <si>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</si>
  <si>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</si>
  <si>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</si>
  <si>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</si>
  <si>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</si>
  <si>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</si>
  <si>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</si>
  <si>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</si>
  <si>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</si>
  <si>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</si>
  <si>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</si>
  <si>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</si>
  <si>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</si>
  <si>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</si>
  <si>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</si>
  <si>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</si>
  <si>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</si>
  <si>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</si>
  <si>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</si>
  <si>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</si>
  <si>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</si>
  <si>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</si>
  <si>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</si>
  <si>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</si>
  <si>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</si>
  <si>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</si>
  <si>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</si>
  <si>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</si>
  <si>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</si>
  <si>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</si>
  <si>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</si>
  <si>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</si>
  <si>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</si>
  <si>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</si>
  <si>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</si>
  <si>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</si>
  <si>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</si>
  <si>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</si>
  <si>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</si>
  <si>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</si>
  <si>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</si>
  <si>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</si>
  <si>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</si>
  <si>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</si>
  <si>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</si>
  <si>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</si>
  <si>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</si>
  <si>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</si>
  <si>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</si>
  <si>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</si>
  <si>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</si>
  <si>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</si>
  <si>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</si>
  <si>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</si>
  <si>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</si>
  <si>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</si>
  <si>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</si>
  <si>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</si>
  <si>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</si>
  <si>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</si>
  <si>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</si>
  <si>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</si>
  <si>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</si>
  <si>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</si>
  <si>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</si>
  <si>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</si>
  <si>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</si>
  <si>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</si>
  <si>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</si>
  <si>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</si>
  <si>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</si>
  <si>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</si>
  <si>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</si>
  <si>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</si>
  <si>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</si>
  <si>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</si>
  <si>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</si>
  <si>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</si>
  <si>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</si>
  <si>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</si>
  <si>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</si>
  <si>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</si>
  <si>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</si>
  <si>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</si>
  <si>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</si>
  <si>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</si>
  <si>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</si>
  <si>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</si>
  <si>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</si>
  <si>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</si>
  <si>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</si>
  <si>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</si>
  <si>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</si>
  <si>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</si>
  <si>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</si>
  <si>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</si>
  <si>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</si>
  <si>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</si>
  <si>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</si>
  <si>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</si>
  <si>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</si>
  <si>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</si>
  <si>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</si>
  <si>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</si>
  <si>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</si>
  <si>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</si>
  <si>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</si>
  <si>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</si>
  <si>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</si>
  <si>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</si>
  <si>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</si>
  <si>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</si>
  <si>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</si>
  <si>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</si>
  <si>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</si>
  <si>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</si>
  <si>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</si>
  <si>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</si>
  <si>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</si>
  <si>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</si>
  <si>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</si>
  <si>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</si>
  <si>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</si>
  <si>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</si>
  <si>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</si>
  <si>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</si>
  <si>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</si>
  <si>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</si>
  <si>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</si>
  <si>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</si>
  <si>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</si>
  <si>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</si>
  <si>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</si>
  <si>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</si>
  <si>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</si>
  <si>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</si>
  <si>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</si>
  <si>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</si>
  <si>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</si>
  <si>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</si>
  <si>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</si>
  <si>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</si>
  <si>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</si>
  <si>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</si>
  <si>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</si>
  <si>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</si>
  <si>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</si>
  <si>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</si>
  <si>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</si>
  <si>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</si>
  <si>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</si>
  <si>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</si>
  <si>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</si>
  <si>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</si>
  <si>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</si>
  <si>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</si>
  <si>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</si>
  <si>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</si>
  <si>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</si>
  <si>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</si>
  <si>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</si>
  <si>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</si>
  <si>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</si>
  <si>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</si>
  <si>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</si>
  <si>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</si>
  <si>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</si>
  <si>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</si>
  <si>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</si>
  <si>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</si>
  <si>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</si>
  <si>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</si>
  <si>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</si>
  <si>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</si>
  <si>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</si>
  <si>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</si>
  <si>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</si>
  <si>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</si>
  <si>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</si>
  <si>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</si>
  <si>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</si>
  <si>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</si>
  <si>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</si>
  <si>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</si>
  <si>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</si>
  <si>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</si>
  <si>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</si>
  <si>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</si>
  <si>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</si>
  <si>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</si>
  <si>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</si>
  <si>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</si>
  <si>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</si>
  <si>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</si>
  <si>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</si>
  <si>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</si>
  <si>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</si>
  <si>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</si>
  <si>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</si>
  <si>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</si>
  <si>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</si>
  <si>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</si>
  <si>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</si>
  <si>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</si>
  <si>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</si>
  <si>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</si>
  <si>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</si>
  <si>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</si>
  <si>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</si>
  <si>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</si>
  <si>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</si>
  <si>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</si>
  <si>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</si>
  <si>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</si>
  <si>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</si>
  <si>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</si>
  <si>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</si>
  <si>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</si>
  <si>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</si>
  <si>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</si>
  <si>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</si>
  <si>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</si>
  <si>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</si>
  <si>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</si>
  <si>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</si>
  <si>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</si>
  <si>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</si>
  <si>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</si>
  <si>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</si>
  <si>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</si>
  <si>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</si>
  <si>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</si>
  <si>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</si>
  <si>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</si>
  <si>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</si>
  <si>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</si>
  <si>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</si>
  <si>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</si>
  <si>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</si>
  <si>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</si>
  <si>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</si>
  <si>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</si>
  <si>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</si>
  <si>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</si>
  <si>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</si>
  <si>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</si>
  <si>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</si>
  <si>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</si>
  <si>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</si>
  <si>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</si>
  <si>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</si>
  <si>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</si>
  <si>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</si>
  <si>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</si>
  <si>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</si>
  <si>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</si>
  <si>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</si>
  <si>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</si>
  <si>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</si>
  <si>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</si>
  <si>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</si>
  <si>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</si>
  <si>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</si>
  <si>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</si>
  <si>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</si>
  <si>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</si>
  <si>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</si>
  <si>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</si>
  <si>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</si>
  <si>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</si>
  <si>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</si>
  <si>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</si>
  <si>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</si>
  <si>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</si>
  <si>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</si>
  <si>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</si>
  <si>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</si>
  <si>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</si>
  <si>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</si>
  <si>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</si>
  <si>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</si>
  <si>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</si>
  <si>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</si>
  <si>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</si>
  <si>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</si>
  <si>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</si>
  <si>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</si>
  <si>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</si>
  <si>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</si>
  <si>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</si>
  <si>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</si>
  <si>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</si>
  <si>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</si>
  <si>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</si>
  <si>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</si>
  <si>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</si>
  <si>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</si>
  <si>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</si>
  <si>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</si>
  <si>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</si>
  <si>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</si>
  <si>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</si>
  <si>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</si>
  <si>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</si>
  <si>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</si>
  <si>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</si>
  <si>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</si>
  <si>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</si>
  <si>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</si>
  <si>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</si>
  <si>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</si>
  <si>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</si>
  <si>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</si>
  <si>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</si>
  <si>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</si>
  <si>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</si>
  <si>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</si>
  <si>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</si>
  <si>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</si>
  <si>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</si>
  <si>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</si>
  <si>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</si>
  <si>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</si>
  <si>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</si>
  <si>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</si>
  <si>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</si>
  <si>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</si>
  <si>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</si>
  <si>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</si>
  <si>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</si>
  <si>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</si>
  <si>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</si>
  <si>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</si>
  <si>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</si>
  <si>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</si>
  <si>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</si>
  <si>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</si>
  <si>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</si>
  <si>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</si>
  <si>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</si>
  <si>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</si>
  <si>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</si>
  <si>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</si>
  <si>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</si>
  <si>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</si>
  <si>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</si>
  <si>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</si>
  <si>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</si>
  <si>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</si>
  <si>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</si>
  <si>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</si>
  <si>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</si>
  <si>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</si>
  <si>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</si>
  <si>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</si>
  <si>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</si>
  <si>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</si>
  <si>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</si>
  <si>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</si>
  <si>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</si>
  <si>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</si>
  <si>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</si>
  <si>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</si>
  <si>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</si>
  <si>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</si>
  <si>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</si>
  <si>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</si>
  <si>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</si>
  <si>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</si>
  <si>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</si>
  <si>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</si>
  <si>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</si>
  <si>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</si>
  <si>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</si>
  <si>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</si>
  <si>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</si>
  <si>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</si>
  <si>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</si>
  <si>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</si>
  <si>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</si>
  <si>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</si>
  <si>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</si>
  <si>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</si>
  <si>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</si>
  <si>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</si>
  <si>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</si>
  <si>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</si>
  <si>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</si>
  <si>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</si>
  <si>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</si>
  <si>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</si>
  <si>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</si>
  <si>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</si>
  <si>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</si>
  <si>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</si>
  <si>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</si>
  <si>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</si>
  <si>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</si>
  <si>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</si>
  <si>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</si>
  <si>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</si>
  <si>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</si>
  <si>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</si>
  <si>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</si>
  <si>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</si>
  <si>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</si>
  <si>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</si>
  <si>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</si>
  <si>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</si>
  <si>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</si>
  <si>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</si>
  <si>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</si>
  <si>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</si>
  <si>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</si>
  <si>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</si>
  <si>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</si>
  <si>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</si>
  <si>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</si>
  <si>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</si>
  <si>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</si>
  <si>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</si>
  <si>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</si>
  <si>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</si>
  <si>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</si>
  <si>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</si>
  <si>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</si>
  <si>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</si>
  <si>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</si>
  <si>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</si>
  <si>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</si>
  <si>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</si>
  <si>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</si>
  <si>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</si>
  <si>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</si>
  <si>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</si>
  <si>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</si>
  <si>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</si>
  <si>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</si>
  <si>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</si>
  <si>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</si>
  <si>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</si>
  <si>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</si>
  <si>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</si>
  <si>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</si>
  <si>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</si>
  <si>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</si>
  <si>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</si>
  <si>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</si>
  <si>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</si>
  <si>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</si>
  <si>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</si>
  <si>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</si>
  <si>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</si>
  <si>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</si>
  <si>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</si>
  <si>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</si>
  <si>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</si>
  <si>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</si>
  <si>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</si>
  <si>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</si>
  <si>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</si>
  <si>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</si>
  <si>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</si>
  <si>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</si>
  <si>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</si>
  <si>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</si>
  <si>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</si>
  <si>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</si>
  <si>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</si>
  <si>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</si>
  <si>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</si>
  <si>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</si>
  <si>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</si>
  <si>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</si>
  <si>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</si>
  <si>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</si>
  <si>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</si>
  <si>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</si>
  <si>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</si>
  <si>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</si>
  <si>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</si>
  <si>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</si>
  <si>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</si>
  <si>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</si>
  <si>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</si>
  <si>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</si>
  <si>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</si>
  <si>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</si>
  <si>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</si>
  <si>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</si>
  <si>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</si>
  <si>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</si>
  <si>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</si>
  <si>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</si>
  <si>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</si>
  <si>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</si>
  <si>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</si>
  <si>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</si>
  <si>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</si>
  <si>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</si>
  <si>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</si>
  <si>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</si>
  <si>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</si>
  <si>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</si>
  <si>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</si>
  <si>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</si>
  <si>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</si>
  <si>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</si>
  <si>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</si>
  <si>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</si>
  <si>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</si>
  <si>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</si>
  <si>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</si>
  <si>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</si>
  <si>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</si>
  <si>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</si>
  <si>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</si>
  <si>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</si>
  <si>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</si>
  <si>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</si>
  <si>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</si>
  <si>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</si>
  <si>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</si>
  <si>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</si>
  <si>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</si>
  <si>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</si>
  <si>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</si>
  <si>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</si>
  <si>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</si>
  <si>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</si>
  <si>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</si>
  <si>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</si>
  <si>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</si>
  <si>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</si>
  <si>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</si>
  <si>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</si>
  <si>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</si>
  <si>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</si>
  <si>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</si>
  <si>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</si>
  <si>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</si>
  <si>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</si>
  <si>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</si>
  <si>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</si>
  <si>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</si>
  <si>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</si>
  <si>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</si>
  <si>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</si>
  <si>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</si>
  <si>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</si>
  <si>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</si>
  <si>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</si>
  <si>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</si>
  <si>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</si>
  <si>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</si>
  <si>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</si>
  <si>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</si>
  <si>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</si>
  <si>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</si>
  <si>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</si>
  <si>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</si>
  <si>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</si>
  <si>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</si>
  <si>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</si>
  <si>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</si>
  <si>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</si>
  <si>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</si>
  <si>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</si>
  <si>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</si>
  <si>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</si>
  <si>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</si>
  <si>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</si>
  <si>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</si>
  <si>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</si>
  <si>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</si>
  <si>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</si>
  <si>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</si>
  <si>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</si>
  <si>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</si>
  <si>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</si>
  <si>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</si>
  <si>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</si>
  <si>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</si>
  <si>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</si>
  <si>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</si>
  <si>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</si>
  <si>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</si>
  <si>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</si>
  <si>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</si>
  <si>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</si>
  <si>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</si>
  <si>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</si>
  <si>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</si>
  <si>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</si>
  <si>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</si>
  <si>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</si>
  <si>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</si>
  <si>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</si>
  <si>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</si>
  <si>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</si>
  <si>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</si>
  <si>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</si>
  <si>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</si>
  <si>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</si>
  <si>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</si>
  <si>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</si>
  <si>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</si>
  <si>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</si>
  <si>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</si>
  <si>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</si>
  <si>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</si>
  <si>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</si>
  <si>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</si>
  <si>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</si>
  <si>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</si>
  <si>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</si>
  <si>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</si>
  <si>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</si>
  <si>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</si>
  <si>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</si>
  <si>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</si>
  <si>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</si>
  <si>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</si>
  <si>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</si>
  <si>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</si>
  <si>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</si>
  <si>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</si>
  <si>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</si>
  <si>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</si>
  <si>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</si>
  <si>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</si>
  <si>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</si>
  <si>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</si>
  <si>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</si>
  <si>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</si>
  <si>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</si>
  <si>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</si>
  <si>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</si>
  <si>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</si>
  <si>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</si>
  <si>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</si>
  <si>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</si>
  <si>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</si>
  <si>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</si>
  <si>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</si>
  <si>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</si>
  <si>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</si>
  <si>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</si>
  <si>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</si>
  <si>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</si>
  <si>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</si>
  <si>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</si>
  <si>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</si>
  <si>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</si>
  <si>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</si>
  <si>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</si>
  <si>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</si>
  <si>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</si>
  <si>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</si>
  <si>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</si>
  <si>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</si>
  <si>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</si>
  <si>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</si>
  <si>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</si>
  <si>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</si>
  <si>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</si>
  <si>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</si>
  <si>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</si>
  <si>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</si>
  <si>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</si>
  <si>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</si>
  <si>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</si>
  <si>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</si>
  <si>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</si>
  <si>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</si>
  <si>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</si>
  <si>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</si>
  <si>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</si>
  <si>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</si>
  <si>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</si>
  <si>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</si>
  <si>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</si>
  <si>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</si>
  <si>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</si>
  <si>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</si>
  <si>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</si>
  <si>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</si>
  <si>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</si>
  <si>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</si>
  <si>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</si>
  <si>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</si>
  <si>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</si>
  <si>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</si>
  <si>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</si>
  <si>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</si>
  <si>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</si>
  <si>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</si>
  <si>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</si>
  <si>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</si>
  <si>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</si>
  <si>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</si>
  <si>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</si>
  <si>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</si>
  <si>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</si>
  <si>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</si>
  <si>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</si>
  <si>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</si>
  <si>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</si>
  <si>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</si>
  <si>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</si>
  <si>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</si>
  <si>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</si>
  <si>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</si>
  <si>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</si>
  <si>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</si>
  <si>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</si>
  <si>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</si>
  <si>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</si>
  <si>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</si>
  <si>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</si>
  <si>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</si>
  <si>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</si>
  <si>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</si>
  <si>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</si>
  <si>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</si>
  <si>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</si>
  <si>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</si>
  <si>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</si>
  <si>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</si>
  <si>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</si>
  <si>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</si>
  <si>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</si>
  <si>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</si>
  <si>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</si>
  <si>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</si>
  <si>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</si>
  <si>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</si>
  <si>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</si>
  <si>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</si>
  <si>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</si>
  <si>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</si>
  <si>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</si>
  <si>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</si>
  <si>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</si>
  <si>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</si>
  <si>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</si>
  <si>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</si>
  <si>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</si>
  <si>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</si>
  <si>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</si>
  <si>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</si>
  <si>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</si>
  <si>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</si>
  <si>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</si>
  <si>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</si>
  <si>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</si>
  <si>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</si>
  <si>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</si>
  <si>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</si>
  <si>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</si>
  <si>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</si>
  <si>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</si>
  <si>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</si>
  <si>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</si>
  <si>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</si>
  <si>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</si>
  <si>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</si>
  <si>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</si>
  <si>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</si>
  <si>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</si>
  <si>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</si>
  <si>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</si>
  <si>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</si>
  <si>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</si>
  <si>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</si>
  <si>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</si>
  <si>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</si>
  <si>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</si>
  <si>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</si>
  <si>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</si>
  <si>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</si>
  <si>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</si>
  <si>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</si>
  <si>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</si>
  <si>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</si>
  <si>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</si>
  <si>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</si>
  <si>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</si>
  <si>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</si>
  <si>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</si>
  <si>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</si>
  <si>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</si>
  <si>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</si>
  <si>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</si>
  <si>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</si>
  <si>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</si>
  <si>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</si>
  <si>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</si>
  <si>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</si>
  <si>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</si>
  <si>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</si>
  <si>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</si>
  <si>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</si>
  <si>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</si>
  <si>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</si>
  <si>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</si>
  <si>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</si>
  <si>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</si>
  <si>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</si>
  <si>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</si>
  <si>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</si>
  <si>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</si>
  <si>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</si>
  <si>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</si>
  <si>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</si>
  <si>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</si>
  <si>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</si>
  <si>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</si>
  <si>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</si>
  <si>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</si>
  <si>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</si>
  <si>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</si>
  <si>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</si>
  <si>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</si>
  <si>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</si>
  <si>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</si>
  <si>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</si>
  <si>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</si>
  <si>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</si>
  <si>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</si>
  <si>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</si>
  <si>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</si>
  <si>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</si>
  <si>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</si>
  <si>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</si>
  <si>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</si>
  <si>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</si>
  <si>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</si>
  <si>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</si>
  <si>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</si>
  <si>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</si>
  <si>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</si>
  <si>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</si>
  <si>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</si>
  <si>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</si>
  <si>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</si>
  <si>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</si>
  <si>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</si>
  <si>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</si>
  <si>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</si>
  <si>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</si>
  <si>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</si>
  <si>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</si>
  <si>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</si>
  <si>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</si>
  <si>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</si>
  <si>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</si>
  <si>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</si>
  <si>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</si>
  <si>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</si>
  <si>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</si>
  <si>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</si>
  <si>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</si>
  <si>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</si>
  <si>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</si>
  <si>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</si>
  <si>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</si>
  <si>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</si>
  <si>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</si>
  <si>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</si>
  <si>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</si>
  <si>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</si>
  <si>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</si>
  <si>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</si>
  <si>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</si>
  <si>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</si>
  <si>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</si>
  <si>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</si>
  <si>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</si>
  <si>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</si>
  <si>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</si>
  <si>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</si>
  <si>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</si>
  <si>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</si>
  <si>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</si>
  <si>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</si>
  <si>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</si>
  <si>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</si>
  <si>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</si>
  <si>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</si>
  <si>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</si>
  <si>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</si>
  <si>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</si>
  <si>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</si>
  <si>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</si>
  <si>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</si>
  <si>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</si>
  <si>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</si>
  <si>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</si>
  <si>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</si>
  <si>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</si>
  <si>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</si>
  <si>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</si>
  <si>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</si>
  <si>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</si>
  <si>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</si>
  <si>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</si>
  <si>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</si>
  <si>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</si>
  <si>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</si>
  <si>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</si>
  <si>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</si>
  <si>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</si>
  <si>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</si>
  <si>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</si>
  <si>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</si>
  <si>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</si>
  <si>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</si>
  <si>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</si>
  <si>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</si>
  <si>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</si>
  <si>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</si>
  <si>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</si>
  <si>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</si>
  <si>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</si>
  <si>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</si>
  <si>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</si>
  <si>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</si>
  <si>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</si>
  <si>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</si>
  <si>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</si>
  <si>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</si>
  <si>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</si>
  <si>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</si>
  <si>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</si>
  <si>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</si>
  <si>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</si>
  <si>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</si>
  <si>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</si>
  <si>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</si>
  <si>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</si>
  <si>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</si>
  <si>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</si>
  <si>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</si>
  <si>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</si>
  <si>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</si>
  <si>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</si>
  <si>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</si>
  <si>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</si>
  <si>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</si>
  <si>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</si>
  <si>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</si>
  <si>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</si>
  <si>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</si>
  <si>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</si>
  <si>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</si>
  <si>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</si>
  <si>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</si>
  <si>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</si>
  <si>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</si>
  <si>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</si>
  <si>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</si>
  <si>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</si>
  <si>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</si>
  <si>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</si>
  <si>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</si>
  <si>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</si>
  <si>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</si>
  <si>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</si>
  <si>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</si>
  <si>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</si>
  <si>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</si>
  <si>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</si>
  <si>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</si>
  <si>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</si>
  <si>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</si>
  <si>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</si>
  <si>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</si>
  <si>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</si>
  <si>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</si>
  <si>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</si>
  <si>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</si>
  <si>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</si>
  <si>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</si>
  <si>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</si>
  <si>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</si>
  <si>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</si>
  <si>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</si>
  <si>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</si>
  <si>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</si>
  <si>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</si>
  <si>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</si>
  <si>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</si>
  <si>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</si>
  <si>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</si>
  <si>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</si>
  <si>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</si>
  <si>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</si>
  <si>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</si>
  <si>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</si>
  <si>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</si>
  <si>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</si>
  <si>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</si>
  <si>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</si>
  <si>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</si>
  <si>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</si>
  <si>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</si>
  <si>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</si>
  <si>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</si>
  <si>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</si>
  <si>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</si>
  <si>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</si>
  <si>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</si>
  <si>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</si>
  <si>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</si>
  <si>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</si>
  <si>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</si>
  <si>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</si>
  <si>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</si>
  <si>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</si>
  <si>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</si>
  <si>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</si>
  <si>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</si>
  <si>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</si>
  <si>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</si>
  <si>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</si>
  <si>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</si>
  <si>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</si>
  <si>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</si>
  <si>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</si>
  <si>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</si>
  <si>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</si>
  <si>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</si>
  <si>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</si>
  <si>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</si>
  <si>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</si>
  <si>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</si>
  <si>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</si>
  <si>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</si>
  <si>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</si>
  <si>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</si>
  <si>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</si>
  <si>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</si>
  <si>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</si>
  <si>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</si>
  <si>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</si>
  <si>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</si>
  <si>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</si>
  <si>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</si>
  <si>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</si>
  <si>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</si>
  <si>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</si>
  <si>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</si>
  <si>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</si>
  <si>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</si>
  <si>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</si>
  <si>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</si>
  <si>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</si>
  <si>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</si>
  <si>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</si>
  <si>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</si>
  <si>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</si>
  <si>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</si>
  <si>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</si>
  <si>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</si>
  <si>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</si>
  <si>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</si>
  <si>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</si>
  <si>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</si>
  <si>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</si>
  <si>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</si>
  <si>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</si>
  <si>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</si>
  <si>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</si>
  <si>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</si>
  <si>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</si>
  <si>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</si>
  <si>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</si>
  <si>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</si>
  <si>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</si>
  <si>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</si>
  <si>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</si>
  <si>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</si>
  <si>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</si>
  <si>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</si>
  <si>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</si>
  <si>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</si>
  <si>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</si>
  <si>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</si>
  <si>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</si>
  <si>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</si>
  <si>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</si>
  <si>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</si>
  <si>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</si>
  <si>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</si>
  <si>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</si>
  <si>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</si>
  <si>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</si>
  <si>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</si>
  <si>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</si>
  <si>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</si>
  <si>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</si>
  <si>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</si>
  <si>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</si>
  <si>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</si>
  <si>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</si>
  <si>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</si>
  <si>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</si>
  <si>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</si>
  <si>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</si>
  <si>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</si>
  <si>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</si>
  <si>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</si>
  <si>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</si>
  <si>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</si>
  <si>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</si>
  <si>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</si>
  <si>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</si>
  <si>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</si>
  <si>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</si>
  <si>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</si>
  <si>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</si>
  <si>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</si>
  <si>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</si>
  <si>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</si>
  <si>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</si>
  <si>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</si>
  <si>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</si>
  <si>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</si>
  <si>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</si>
  <si>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</si>
  <si>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</si>
  <si>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</si>
  <si>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</si>
  <si>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</si>
  <si>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</si>
  <si>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</si>
  <si>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</si>
  <si>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</si>
  <si>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</si>
  <si>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</si>
  <si>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</si>
  <si>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</si>
  <si>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</si>
  <si>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</si>
  <si>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</si>
  <si>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</si>
  <si>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</si>
  <si>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</si>
  <si>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</si>
  <si>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</si>
  <si>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</si>
  <si>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</si>
  <si>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</si>
  <si>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</si>
  <si>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</si>
  <si>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</si>
  <si>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</si>
  <si>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</si>
  <si>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</si>
  <si>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</si>
  <si>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</si>
  <si>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</si>
  <si>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</si>
  <si>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</si>
  <si>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</si>
  <si>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</si>
  <si>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</si>
  <si>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</si>
  <si>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</si>
  <si>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</si>
  <si>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</si>
  <si>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</si>
  <si>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</si>
  <si>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</si>
  <si>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</si>
  <si>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</si>
  <si>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</si>
  <si>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</si>
  <si>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</si>
  <si>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</si>
  <si>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</si>
  <si>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</si>
  <si>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</si>
  <si>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</si>
  <si>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</si>
  <si>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</si>
  <si>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</si>
  <si>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</si>
  <si>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</si>
  <si>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</si>
  <si>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</si>
  <si>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</si>
  <si>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</si>
  <si>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</si>
  <si>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</si>
  <si>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</si>
  <si>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</si>
  <si>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</si>
  <si>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</si>
  <si>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</si>
  <si>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</si>
  <si>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</si>
  <si>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</si>
  <si>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</si>
  <si>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</si>
  <si>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</si>
  <si>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</si>
  <si>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</si>
  <si>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</si>
  <si>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</si>
  <si>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</si>
  <si>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</si>
  <si>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</si>
  <si>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</si>
  <si>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</si>
  <si>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</si>
  <si>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</si>
  <si>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</si>
  <si>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</si>
  <si>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</si>
  <si>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</si>
  <si>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</si>
  <si>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</si>
  <si>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</si>
  <si>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</si>
  <si>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</si>
  <si>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</si>
  <si>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</si>
  <si>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</si>
  <si>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</si>
  <si>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</si>
  <si>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</si>
  <si>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</si>
  <si>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</si>
  <si>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</si>
  <si>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</si>
  <si>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</si>
  <si>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</si>
  <si>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</si>
  <si>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</si>
  <si>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</si>
  <si>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</si>
  <si>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</si>
  <si>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</si>
  <si>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</si>
  <si>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</si>
  <si>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</si>
  <si>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</si>
  <si>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</si>
  <si>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</si>
  <si>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</si>
  <si>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</si>
  <si>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</si>
  <si>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</si>
  <si>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</si>
  <si>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</si>
  <si>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</si>
  <si>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</si>
  <si>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</si>
  <si>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</si>
  <si>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</si>
  <si>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</si>
  <si>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</si>
  <si>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</si>
  <si>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</si>
  <si>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</si>
  <si>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</si>
  <si>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</si>
  <si>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</si>
  <si>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</si>
  <si>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</si>
  <si>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</si>
  <si>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</si>
  <si>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</si>
  <si>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</si>
  <si>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</si>
  <si>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</si>
  <si>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</si>
  <si>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</si>
  <si>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</si>
  <si>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</si>
  <si>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</si>
  <si>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</si>
  <si>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</si>
  <si>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</si>
  <si>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</si>
  <si>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</si>
  <si>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</si>
  <si>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</si>
  <si>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</si>
  <si>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</si>
  <si>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</si>
  <si>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</si>
  <si>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</si>
  <si>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</si>
  <si>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</si>
  <si>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</si>
  <si>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</si>
  <si>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</si>
  <si>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</si>
  <si>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</si>
  <si>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</si>
  <si>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</si>
  <si>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</si>
  <si>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</si>
  <si>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</si>
  <si>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</si>
  <si>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</si>
  <si>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</si>
  <si>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</si>
  <si>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</si>
  <si>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</si>
  <si>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</si>
  <si>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</si>
  <si>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</si>
  <si>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</si>
  <si>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</si>
  <si>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</si>
  <si>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</si>
  <si>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</si>
  <si>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</si>
  <si>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</si>
  <si>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</si>
  <si>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</si>
  <si>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</si>
  <si>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</si>
  <si>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</si>
  <si>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</si>
  <si>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</si>
  <si>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</si>
  <si>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</si>
  <si>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</si>
  <si>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</si>
  <si>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</si>
  <si>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</si>
  <si>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</si>
  <si>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</si>
  <si>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</si>
  <si>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</si>
  <si>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</si>
  <si>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</si>
  <si>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</si>
  <si>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</si>
  <si>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</si>
  <si>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</si>
  <si>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</si>
  <si>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</si>
  <si>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</si>
  <si>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</si>
  <si>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</si>
  <si>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</si>
  <si>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</si>
  <si>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</si>
  <si>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</si>
  <si>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</si>
  <si>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</si>
  <si>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</si>
  <si>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</si>
  <si>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</si>
  <si>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</si>
  <si>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</si>
  <si>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</si>
  <si>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</si>
  <si>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</si>
  <si>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</si>
  <si>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</si>
  <si>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</si>
  <si>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</si>
  <si>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</si>
  <si>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</si>
  <si>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</si>
  <si>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</si>
  <si>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</si>
  <si>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</si>
  <si>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</si>
  <si>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</si>
  <si>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</si>
  <si>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</si>
  <si>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</si>
  <si>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</si>
  <si>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</si>
  <si>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</si>
  <si>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</si>
  <si>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</si>
  <si>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</si>
  <si>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</si>
  <si>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</si>
  <si>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</si>
  <si>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</si>
  <si>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</si>
  <si>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</si>
  <si>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</si>
  <si>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</si>
  <si>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</si>
  <si>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</si>
  <si>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</si>
  <si>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</si>
  <si>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</si>
  <si>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</si>
  <si>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</si>
  <si>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</si>
  <si>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</si>
  <si>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</si>
  <si>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</si>
  <si>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</si>
  <si>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</si>
  <si>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</si>
  <si>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</si>
  <si>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</si>
  <si>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</si>
  <si>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</si>
  <si>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</si>
  <si>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</si>
  <si>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</si>
  <si>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</si>
  <si>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</si>
  <si>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</si>
  <si>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</si>
  <si>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</si>
  <si>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</si>
  <si>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</si>
  <si>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</si>
  <si>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</si>
  <si>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</si>
  <si>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</si>
  <si>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</si>
  <si>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</si>
  <si>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</si>
  <si>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</si>
  <si>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</si>
  <si>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</si>
  <si>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</si>
  <si>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</si>
  <si>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</si>
  <si>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</si>
  <si>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</si>
  <si>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</si>
  <si>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</si>
  <si>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</si>
  <si>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</si>
  <si>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</si>
  <si>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</si>
  <si>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</si>
  <si>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</si>
  <si>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</si>
  <si>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</si>
  <si>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</si>
  <si>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</si>
  <si>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</si>
  <si>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</si>
  <si>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</si>
  <si>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</si>
  <si>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</si>
  <si>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</si>
  <si>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</si>
  <si>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</si>
  <si>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</si>
  <si>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</si>
  <si>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</si>
  <si>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</si>
  <si>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</si>
  <si>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</si>
  <si>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</si>
  <si>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</si>
  <si>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</si>
  <si>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</si>
  <si>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</si>
  <si>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</si>
  <si>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</si>
  <si>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</si>
  <si>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</si>
  <si>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</si>
  <si>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</si>
  <si>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</si>
  <si>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</si>
  <si>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</si>
  <si>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</si>
  <si>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</si>
  <si>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</si>
  <si>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</si>
  <si>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</si>
  <si>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</si>
  <si>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</si>
  <si>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</si>
  <si>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</si>
  <si>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</si>
  <si>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</si>
  <si>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</si>
  <si>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</si>
  <si>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</si>
  <si>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</si>
  <si>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</si>
  <si>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</si>
  <si>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</si>
  <si>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</si>
  <si>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</si>
  <si>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</si>
  <si>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</si>
  <si>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</si>
  <si>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</si>
  <si>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</si>
  <si>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</si>
  <si>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</si>
  <si>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</si>
  <si>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</si>
  <si>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</si>
  <si>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</si>
  <si>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</si>
  <si>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</si>
  <si>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</si>
  <si>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</si>
  <si>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</si>
  <si>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</si>
  <si>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</si>
  <si>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</si>
  <si>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</si>
  <si>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</si>
  <si>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</si>
  <si>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</si>
  <si>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</si>
  <si>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</si>
  <si>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</si>
  <si>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</si>
  <si>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</si>
  <si>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</si>
  <si>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</si>
  <si>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</si>
  <si>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</si>
  <si>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</si>
  <si>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</si>
  <si>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</si>
  <si>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</si>
  <si>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</si>
  <si>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</si>
  <si>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</si>
  <si>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</si>
  <si>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</si>
  <si>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</si>
  <si>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</si>
  <si>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</si>
  <si>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</si>
  <si>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</si>
  <si>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</si>
  <si>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</si>
  <si>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</si>
  <si>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</si>
  <si>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</si>
  <si>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</si>
  <si>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</si>
  <si>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</si>
  <si>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</si>
  <si>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</si>
  <si>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</si>
  <si>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</si>
  <si>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</si>
  <si>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</si>
  <si>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</si>
  <si>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</si>
  <si>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</si>
  <si>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</si>
  <si>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</si>
  <si>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</si>
  <si>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</si>
  <si>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</si>
  <si>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</si>
  <si>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</si>
  <si>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</si>
  <si>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</si>
  <si>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</si>
  <si>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</si>
  <si>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</si>
  <si>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</si>
  <si>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</si>
  <si>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</si>
  <si>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</si>
  <si>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</si>
  <si>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</si>
  <si>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</si>
  <si>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</si>
  <si>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</si>
  <si>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</si>
  <si>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</si>
  <si>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</si>
  <si>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</si>
  <si>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</si>
  <si>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</si>
  <si>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</si>
  <si>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</si>
  <si>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</si>
  <si>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</si>
  <si>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</si>
  <si>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</si>
  <si>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</si>
  <si>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</si>
  <si>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</si>
  <si>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</si>
  <si>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</si>
  <si>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</si>
  <si>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</si>
  <si>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</si>
  <si>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</si>
  <si>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</si>
  <si>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</si>
  <si>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</si>
  <si>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</si>
  <si>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</si>
  <si>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</si>
  <si>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</si>
  <si>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</si>
  <si>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</si>
  <si>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</si>
  <si>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</si>
  <si>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</si>
  <si>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</si>
  <si>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</si>
  <si>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</si>
  <si>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</si>
  <si>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</si>
  <si>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</si>
  <si>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</si>
  <si>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</si>
  <si>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</si>
  <si>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</si>
  <si>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</si>
  <si>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</si>
  <si>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</si>
  <si>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</si>
  <si>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</si>
  <si>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</si>
  <si>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</si>
  <si>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</si>
  <si>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</si>
  <si>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</si>
  <si>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</si>
  <si>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</si>
  <si>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</si>
  <si>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</si>
  <si>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</si>
  <si>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</si>
  <si>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</si>
  <si>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</si>
  <si>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</si>
  <si>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</si>
  <si>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</si>
  <si>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</si>
  <si>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</si>
  <si>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</si>
  <si>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</si>
  <si>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</si>
  <si>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</si>
  <si>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</si>
  <si>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</si>
  <si>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</si>
  <si>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</si>
  <si>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</si>
  <si>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</si>
  <si>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</si>
  <si>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</si>
  <si>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</si>
  <si>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</si>
  <si>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</si>
  <si>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</si>
  <si>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</si>
  <si>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</si>
  <si>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</si>
  <si>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</si>
  <si>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</si>
  <si>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</si>
  <si>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</si>
  <si>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</si>
  <si>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</si>
  <si>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</si>
  <si>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</si>
  <si>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</si>
  <si>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</si>
  <si>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</si>
  <si>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</si>
  <si>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</si>
  <si>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</si>
  <si>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</si>
  <si>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</si>
  <si>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</si>
  <si>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</si>
  <si>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</si>
  <si>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</si>
  <si>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</si>
  <si>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</si>
  <si>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</si>
  <si>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</si>
  <si>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</si>
  <si>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</si>
  <si>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</si>
  <si>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</si>
  <si>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</si>
  <si>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</si>
  <si>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</si>
  <si>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</si>
  <si>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</si>
  <si>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</si>
  <si>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</si>
  <si>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</si>
  <si>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</si>
  <si>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</si>
  <si>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</si>
  <si>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</si>
  <si>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</si>
  <si>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</si>
  <si>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</si>
  <si>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</si>
  <si>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</si>
  <si>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</si>
  <si>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</si>
  <si>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</si>
  <si>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</si>
  <si>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</si>
  <si>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</si>
  <si>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</si>
  <si>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</si>
  <si>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</si>
  <si>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</si>
  <si>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</si>
  <si>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</si>
  <si>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</si>
  <si>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</si>
  <si>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</si>
  <si>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</si>
  <si>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</si>
  <si>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</si>
  <si>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</si>
  <si>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</si>
  <si>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</si>
  <si>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</si>
  <si>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</si>
  <si>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</si>
  <si>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</si>
  <si>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</si>
  <si>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</si>
  <si>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</si>
  <si>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</si>
  <si>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</si>
  <si>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</si>
  <si>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</si>
  <si>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</si>
  <si>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</si>
  <si>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</si>
  <si>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</si>
  <si>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</si>
  <si>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</si>
  <si>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</si>
  <si>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</si>
  <si>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</si>
  <si>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</si>
  <si>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</si>
  <si>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</si>
  <si>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</si>
  <si>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</si>
  <si>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</si>
  <si>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</si>
  <si>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</si>
  <si>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</si>
  <si>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</si>
  <si>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</si>
  <si>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</si>
  <si>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</si>
  <si>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</si>
  <si>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</si>
  <si>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</si>
  <si>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</si>
  <si>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</si>
  <si>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</si>
  <si>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</si>
  <si>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</si>
  <si>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</si>
  <si>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</si>
  <si>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</si>
  <si>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</si>
  <si>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</si>
  <si>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</si>
  <si>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</si>
  <si>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</si>
  <si>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</si>
  <si>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</si>
  <si>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</si>
  <si>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</si>
  <si>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</si>
  <si>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</si>
  <si>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</si>
  <si>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</si>
  <si>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</si>
  <si>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</si>
  <si>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</si>
  <si>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</si>
  <si>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</si>
  <si>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</si>
  <si>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</si>
  <si>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</si>
  <si>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</si>
  <si>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</si>
  <si>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</si>
  <si>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</si>
  <si>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</si>
  <si>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</si>
  <si>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</si>
  <si>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</si>
  <si>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</si>
  <si>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</si>
  <si>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</si>
  <si>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</si>
  <si>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</si>
  <si>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</si>
  <si>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</si>
  <si>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</si>
  <si>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</si>
  <si>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</si>
  <si>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</si>
  <si>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</si>
  <si>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</si>
  <si>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</si>
  <si>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</si>
  <si>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</si>
  <si>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</si>
  <si>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</si>
  <si>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</si>
  <si>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</si>
  <si>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</si>
  <si>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</si>
  <si>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</si>
  <si>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</si>
  <si>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</si>
  <si>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</si>
  <si>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</si>
  <si>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</si>
  <si>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</si>
  <si>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</si>
  <si>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</si>
  <si>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</si>
  <si>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</si>
  <si>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</si>
  <si>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</si>
  <si>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</si>
  <si>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</si>
  <si>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</si>
  <si>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</si>
  <si>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</si>
  <si>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</si>
  <si>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</si>
  <si>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</si>
  <si>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</si>
  <si>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</si>
  <si>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</si>
  <si>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</si>
  <si>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</si>
  <si>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</si>
  <si>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</si>
  <si>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</si>
  <si>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</si>
  <si>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</si>
  <si>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</si>
  <si>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</si>
  <si>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</si>
  <si>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</si>
  <si>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</si>
  <si>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</si>
  <si>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</si>
  <si>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</si>
  <si>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</si>
  <si>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</si>
  <si>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</si>
  <si>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</si>
  <si>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</si>
  <si>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</si>
  <si>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</si>
  <si>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</si>
  <si>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</si>
  <si>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</si>
  <si>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</si>
  <si>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</si>
  <si>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</si>
  <si>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</si>
  <si>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</si>
  <si>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</si>
  <si>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</si>
  <si>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</si>
  <si>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</si>
  <si>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</si>
  <si>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</si>
  <si>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</si>
  <si>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</si>
  <si>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</si>
  <si>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</si>
  <si>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</si>
  <si>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</si>
  <si>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</si>
  <si>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</si>
  <si>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</si>
  <si>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</si>
  <si>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</si>
  <si>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</si>
  <si>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</si>
  <si>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</si>
  <si>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</si>
  <si>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</si>
  <si>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</si>
  <si>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</si>
  <si>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</si>
  <si>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</si>
  <si>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</si>
  <si>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</si>
  <si>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</si>
  <si>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</si>
  <si>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</si>
  <si>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</si>
  <si>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</si>
  <si>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</si>
  <si>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</si>
  <si>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</si>
  <si>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</si>
  <si>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</si>
  <si>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</si>
  <si>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</si>
  <si>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</si>
  <si>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</si>
  <si>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</si>
  <si>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</si>
  <si>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</si>
  <si>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</si>
  <si>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</si>
  <si>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</si>
  <si>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</si>
  <si>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</si>
  <si>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</si>
  <si>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</si>
  <si>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</si>
  <si>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</si>
  <si>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</si>
  <si>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</si>
  <si>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</si>
  <si>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</si>
  <si>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</si>
  <si>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</si>
  <si>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</si>
  <si>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</si>
  <si>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</si>
  <si>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</si>
  <si>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</si>
  <si>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</si>
  <si>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</si>
  <si>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</si>
  <si>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</si>
  <si>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</si>
  <si>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</si>
  <si>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</si>
  <si>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</si>
  <si>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</si>
  <si>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</si>
  <si>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</si>
  <si>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</si>
  <si>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</si>
  <si>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</si>
  <si>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</si>
  <si>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</si>
  <si>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</si>
  <si>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</si>
  <si>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</si>
  <si>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</si>
  <si>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</si>
  <si>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</si>
  <si>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</si>
  <si>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</si>
  <si>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</si>
  <si>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</si>
  <si>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</si>
  <si>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</si>
  <si>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</si>
  <si>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</si>
  <si>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</si>
  <si>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</si>
  <si>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</si>
  <si>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</si>
  <si>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</si>
  <si>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</si>
  <si>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</si>
  <si>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</si>
  <si>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</si>
  <si>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</si>
  <si>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</si>
  <si>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</si>
  <si>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</si>
  <si>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</si>
  <si>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</si>
  <si>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</si>
  <si>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</si>
  <si>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</si>
  <si>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</si>
  <si>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</si>
  <si>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</si>
  <si>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</si>
  <si>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</si>
  <si>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</si>
  <si>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</si>
  <si>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</si>
  <si>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</si>
  <si>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</si>
  <si>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</si>
  <si>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</si>
  <si>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</si>
  <si>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</si>
  <si>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</si>
  <si>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</si>
  <si>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</si>
  <si>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</si>
  <si>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</si>
  <si>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</si>
  <si>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</si>
  <si>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</si>
  <si>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</si>
  <si>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</si>
  <si>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</si>
  <si>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</si>
  <si>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</si>
  <si>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</si>
  <si>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</si>
  <si>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</si>
  <si>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</si>
  <si>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</si>
  <si>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</si>
  <si>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</si>
  <si>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</si>
  <si>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</si>
  <si>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</si>
  <si>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</si>
  <si>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</si>
  <si>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</si>
  <si>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</si>
  <si>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</si>
  <si>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</si>
  <si>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</si>
  <si>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</si>
  <si>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</si>
  <si>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</si>
  <si>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</si>
  <si>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</si>
  <si>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</si>
  <si>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</si>
  <si>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</si>
  <si>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</si>
  <si>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</si>
  <si>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</si>
  <si>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</si>
  <si>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</si>
  <si>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</si>
  <si>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</si>
  <si>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</si>
  <si>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</si>
  <si>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</si>
  <si>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</si>
  <si>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</si>
  <si>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</si>
  <si>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</si>
  <si>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</si>
  <si>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</si>
  <si>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</si>
  <si>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</si>
  <si>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</si>
  <si>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</si>
  <si>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</si>
  <si>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</si>
  <si>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</si>
  <si>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</si>
  <si>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</si>
  <si>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</si>
  <si>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</si>
  <si>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</si>
  <si>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</si>
  <si>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</si>
  <si>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</si>
  <si>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</si>
  <si>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</si>
  <si>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</si>
  <si>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</si>
  <si>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</si>
  <si>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</si>
  <si>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</si>
  <si>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</si>
  <si>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</si>
  <si>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</si>
  <si>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</si>
  <si>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</si>
  <si>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</si>
  <si>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</si>
  <si>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</si>
  <si>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</si>
  <si>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</si>
  <si>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</si>
  <si>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</si>
  <si>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</si>
  <si>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</si>
  <si>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</si>
  <si>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</si>
  <si>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</si>
  <si>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</si>
  <si>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</si>
  <si>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</si>
  <si>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</si>
  <si>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</si>
  <si>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</si>
  <si>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</si>
  <si>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</si>
  <si>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</si>
  <si>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</si>
  <si>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</si>
  <si>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</si>
  <si>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</si>
  <si>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</si>
  <si>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</si>
  <si>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</si>
  <si>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</si>
  <si>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</si>
  <si>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</si>
  <si>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</si>
  <si>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</si>
  <si>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</si>
  <si>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</si>
  <si>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</si>
  <si>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</si>
  <si>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</si>
  <si>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</si>
  <si>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</si>
  <si>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</si>
  <si>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</si>
  <si>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</si>
  <si>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</si>
  <si>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</si>
  <si>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</si>
  <si>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</si>
  <si>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</si>
  <si>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</si>
  <si>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</si>
  <si>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</si>
  <si>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</si>
  <si>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</si>
  <si>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</si>
  <si>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</si>
  <si>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</si>
  <si>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</si>
  <si>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</si>
  <si>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</si>
  <si>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</si>
  <si>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</si>
  <si>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</si>
  <si>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</si>
  <si>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</si>
  <si>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</si>
  <si>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</si>
  <si>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</si>
  <si>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</si>
  <si>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</si>
  <si>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</si>
  <si>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</si>
  <si>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</si>
  <si>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</si>
  <si>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</si>
  <si>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</si>
  <si>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</si>
  <si>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</si>
  <si>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</si>
  <si>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</si>
  <si>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</si>
  <si>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</si>
  <si>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</si>
  <si>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</si>
  <si>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</si>
  <si>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</si>
  <si>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</si>
  <si>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</si>
  <si>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</si>
  <si>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</si>
  <si>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</si>
  <si>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</si>
  <si>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</si>
  <si>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</si>
  <si>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</si>
  <si>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</si>
  <si>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</si>
  <si>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</si>
  <si>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</si>
  <si>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</si>
  <si>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</si>
  <si>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</si>
  <si>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</si>
  <si>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</si>
  <si>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</si>
  <si>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</si>
  <si>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</si>
  <si>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</si>
  <si>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</si>
  <si>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</si>
  <si>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</si>
  <si>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</si>
  <si>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</si>
  <si>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</si>
  <si>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</si>
  <si>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</si>
  <si>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</si>
  <si>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</si>
  <si>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</si>
  <si>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</si>
  <si>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</si>
  <si>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</si>
  <si>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</si>
  <si>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</si>
  <si>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</si>
  <si>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</si>
  <si>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</si>
  <si>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</si>
  <si>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</si>
  <si>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</si>
  <si>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</si>
  <si>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</si>
  <si>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</si>
  <si>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</si>
  <si>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</si>
  <si>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</si>
  <si>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</si>
  <si>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</si>
  <si>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</si>
  <si>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</si>
  <si>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</si>
  <si>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</si>
  <si>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</si>
  <si>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</si>
  <si>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</si>
  <si>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</si>
  <si>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</si>
  <si>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</si>
  <si>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</si>
  <si>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</si>
  <si>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</si>
  <si>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</si>
  <si>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</si>
  <si>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</si>
  <si>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</si>
  <si>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</si>
  <si>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</si>
  <si>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</si>
  <si>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</si>
  <si>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</si>
  <si>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</si>
  <si>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</si>
  <si>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</si>
  <si>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</si>
  <si>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</si>
  <si>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</si>
  <si>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</si>
  <si>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</si>
  <si>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</si>
  <si>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</si>
  <si>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</si>
  <si>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</si>
  <si>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</si>
  <si>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</si>
  <si>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</si>
  <si>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</si>
  <si>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</si>
  <si>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</si>
  <si>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</si>
  <si>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</si>
  <si>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</si>
  <si>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</si>
  <si>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</si>
  <si>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</si>
  <si>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</si>
  <si>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</si>
  <si>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</si>
  <si>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</si>
  <si>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</si>
  <si>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</si>
  <si>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</si>
  <si>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</si>
  <si>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</si>
  <si>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</si>
  <si>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</si>
  <si>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</si>
  <si>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</si>
  <si>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</si>
  <si>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</si>
  <si>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</si>
  <si>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</si>
  <si>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</si>
  <si>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</si>
  <si>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</si>
  <si>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</si>
  <si>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</si>
  <si>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</si>
  <si>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</si>
  <si>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</si>
  <si>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</si>
  <si>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</si>
  <si>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</si>
  <si>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</si>
  <si>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</si>
  <si>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</si>
  <si>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</si>
  <si>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</si>
  <si>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</si>
  <si>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</si>
  <si>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</si>
  <si>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</si>
  <si>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</si>
  <si>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</si>
  <si>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</si>
  <si>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</si>
  <si>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</si>
  <si>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</si>
  <si>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</si>
  <si>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</si>
  <si>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</si>
  <si>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</si>
  <si>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</si>
  <si>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</si>
  <si>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</si>
  <si>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</si>
  <si>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</si>
  <si>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</si>
  <si>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</si>
  <si>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</si>
  <si>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</si>
  <si>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</si>
  <si>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</si>
  <si>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</si>
  <si>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</si>
  <si>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</si>
  <si>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</si>
  <si>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</si>
  <si>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</si>
  <si>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</si>
  <si>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</si>
  <si>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</si>
  <si>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</si>
  <si>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</si>
  <si>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</si>
  <si>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</si>
  <si>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</si>
  <si>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</si>
  <si>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</si>
  <si>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</si>
  <si>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</si>
  <si>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</si>
  <si>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</si>
  <si>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</si>
  <si>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</si>
  <si>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</si>
  <si>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</si>
  <si>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</si>
  <si>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</si>
  <si>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</si>
  <si>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</si>
  <si>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</si>
  <si>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</si>
  <si>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</si>
  <si>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</si>
  <si>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</si>
  <si>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</si>
  <si>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</si>
  <si>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</si>
  <si>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</si>
  <si>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</si>
  <si>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</si>
  <si>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</si>
  <si>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</si>
  <si>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</si>
  <si>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</si>
  <si>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</si>
  <si>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</si>
  <si>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</si>
  <si>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</si>
  <si>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</si>
  <si>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</si>
  <si>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</si>
  <si>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</si>
  <si>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</si>
  <si>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</si>
  <si>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</si>
  <si>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</si>
  <si>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</si>
  <si>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</si>
  <si>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</si>
  <si>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</si>
  <si>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</si>
  <si>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</si>
  <si>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</si>
  <si>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</si>
  <si>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</si>
  <si>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</si>
  <si>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</si>
  <si>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</si>
  <si>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</si>
  <si>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</si>
  <si>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</si>
  <si>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</si>
  <si>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</si>
  <si>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</si>
  <si>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</si>
  <si>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</si>
  <si>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</si>
  <si>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</si>
  <si>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</si>
  <si>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</si>
  <si>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</si>
  <si>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</si>
  <si>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</si>
  <si>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</si>
  <si>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</si>
  <si>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</si>
  <si>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</si>
  <si>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</si>
  <si>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</si>
  <si>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</si>
  <si>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</si>
  <si>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</si>
  <si>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</si>
  <si>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</si>
  <si>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</si>
  <si>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</si>
  <si>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</si>
  <si>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</si>
  <si>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</si>
  <si>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</si>
  <si>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</si>
  <si>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</si>
  <si>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</si>
  <si>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</si>
  <si>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</si>
  <si>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</si>
  <si>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</si>
  <si>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</si>
  <si>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</si>
  <si>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</si>
  <si>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</si>
  <si>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</si>
  <si>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</si>
  <si>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</si>
  <si>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</si>
  <si>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</si>
  <si>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</si>
  <si>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</si>
  <si>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</si>
  <si>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</si>
  <si>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</si>
  <si>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</si>
  <si>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</si>
  <si>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</si>
  <si>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</si>
  <si>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</si>
  <si>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</si>
  <si>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</si>
  <si>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</si>
  <si>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</si>
  <si>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</si>
  <si>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</si>
  <si>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</si>
  <si>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</si>
  <si>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</si>
  <si>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</si>
  <si>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</si>
  <si>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</si>
  <si>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</si>
  <si>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</si>
  <si>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</si>
  <si>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</si>
  <si>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</si>
  <si>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</si>
  <si>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</si>
  <si>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</si>
  <si>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</si>
  <si>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</si>
  <si>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</si>
  <si>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</si>
  <si>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</si>
  <si>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</si>
  <si>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</si>
  <si>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</si>
  <si>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</si>
  <si>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</si>
  <si>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</si>
  <si>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</si>
  <si>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</si>
  <si>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</si>
  <si>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</si>
  <si>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</si>
  <si>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</si>
  <si>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</si>
  <si>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</si>
  <si>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</si>
  <si>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</si>
  <si>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</si>
  <si>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</si>
  <si>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</si>
  <si>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</si>
  <si>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</si>
  <si>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</si>
  <si>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</si>
  <si>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</si>
  <si>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</si>
  <si>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</si>
  <si>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</si>
  <si>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</si>
  <si>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</si>
  <si>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</si>
  <si>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</si>
  <si>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</si>
  <si>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</si>
  <si>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</si>
  <si>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</si>
  <si>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</si>
  <si>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</si>
  <si>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</si>
  <si>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</si>
  <si>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</si>
  <si>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</si>
  <si>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</si>
  <si>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</si>
  <si>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</si>
  <si>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</si>
  <si>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</si>
  <si>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</si>
  <si>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</si>
  <si>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</si>
  <si>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</si>
  <si>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</si>
  <si>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</si>
  <si>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</si>
  <si>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</si>
  <si>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</si>
  <si>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</si>
  <si>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</si>
  <si>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</si>
  <si>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</si>
  <si>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</si>
  <si>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</si>
  <si>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</si>
  <si>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</si>
  <si>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</si>
  <si>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</si>
  <si>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</si>
  <si>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</si>
  <si>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</si>
  <si>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</si>
  <si>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</si>
  <si>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</si>
  <si>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</si>
  <si>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</si>
  <si>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</si>
  <si>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</si>
  <si>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</si>
  <si>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</si>
  <si>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</si>
  <si>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</si>
  <si>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</si>
  <si>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</si>
  <si>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</si>
  <si>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</si>
  <si>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</si>
  <si>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</si>
  <si>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</si>
  <si>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</si>
  <si>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</si>
  <si>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</si>
  <si>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</si>
  <si>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</si>
  <si>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</si>
  <si>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</si>
  <si>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</si>
  <si>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</si>
  <si>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</si>
  <si>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</si>
  <si>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</si>
  <si>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</si>
  <si>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</si>
  <si>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</si>
  <si>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</si>
  <si>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</si>
  <si>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</si>
  <si>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</si>
  <si>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</si>
  <si>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</si>
  <si>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</si>
  <si>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</si>
  <si>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</si>
  <si>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</si>
  <si>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</si>
  <si>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</si>
  <si>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</si>
  <si>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</si>
  <si>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</si>
  <si>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</si>
  <si>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</si>
  <si>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</si>
  <si>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</si>
  <si>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</si>
  <si>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</si>
  <si>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</si>
  <si>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</si>
  <si>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</si>
  <si>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</si>
  <si>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</si>
  <si>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</si>
  <si>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</si>
  <si>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</si>
  <si>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</si>
  <si>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</si>
  <si>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</si>
  <si>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</si>
  <si>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</si>
  <si>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</si>
  <si>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</si>
  <si>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</si>
  <si>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</si>
  <si>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</si>
  <si>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</si>
  <si>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</si>
  <si>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</si>
  <si>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</si>
  <si>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</si>
  <si>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</si>
  <si>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</si>
  <si>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</si>
  <si>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</si>
  <si>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</si>
  <si>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</si>
  <si>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</si>
  <si>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</si>
  <si>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</si>
  <si>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</si>
  <si>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</si>
  <si>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</si>
  <si>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</si>
  <si>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</si>
  <si>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</si>
  <si>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</si>
  <si>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</si>
  <si>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</si>
  <si>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</si>
  <si>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</si>
  <si>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</si>
  <si>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</si>
  <si>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</si>
  <si>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</si>
  <si>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</si>
  <si>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</si>
  <si>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</si>
  <si>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</si>
  <si>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</si>
  <si>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</si>
  <si>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</si>
  <si>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</si>
  <si>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</si>
  <si>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</si>
  <si>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</si>
  <si>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</si>
  <si>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</si>
  <si>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</si>
  <si>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</si>
  <si>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</si>
  <si>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</si>
  <si>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</si>
  <si>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</si>
  <si>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</si>
  <si>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</si>
  <si>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</si>
  <si>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</si>
  <si>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</si>
  <si>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</si>
  <si>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</si>
  <si>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</si>
  <si>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</si>
  <si>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</si>
  <si>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</si>
  <si>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</si>
  <si>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</si>
  <si>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</si>
  <si>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</si>
  <si>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</si>
  <si>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</si>
  <si>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</si>
  <si>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</si>
  <si>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</si>
  <si>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</si>
  <si>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</si>
  <si>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</si>
  <si>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</si>
  <si>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</si>
  <si>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</si>
  <si>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</si>
  <si>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</si>
  <si>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</si>
  <si>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</si>
  <si>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</si>
  <si>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</si>
  <si>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</si>
  <si>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</si>
  <si>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</si>
  <si>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</si>
  <si>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</si>
  <si>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</si>
  <si>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</si>
  <si>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</si>
  <si>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</si>
  <si>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</si>
  <si>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</si>
  <si>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</si>
  <si>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</si>
  <si>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</si>
  <si>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</si>
  <si>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</si>
  <si>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</si>
  <si>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</si>
  <si>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</si>
  <si>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</si>
  <si>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</si>
  <si>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</si>
  <si>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</si>
  <si>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</si>
  <si>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</si>
  <si>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</si>
  <si>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</si>
  <si>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</si>
  <si>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</si>
  <si>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</si>
  <si>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</si>
  <si>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</si>
  <si>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</si>
  <si>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</si>
  <si>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</si>
  <si>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</si>
  <si>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</si>
  <si>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</si>
  <si>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</si>
  <si>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</si>
  <si>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</si>
  <si>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</si>
  <si>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</si>
  <si>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</si>
  <si>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</si>
  <si>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</si>
  <si>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</si>
  <si>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</si>
  <si>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</si>
  <si>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</si>
  <si>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</si>
  <si>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</si>
  <si>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</si>
  <si>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</si>
  <si>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</si>
  <si>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</si>
  <si>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</si>
  <si>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</si>
  <si>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</si>
  <si>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</si>
  <si>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</si>
  <si>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</si>
  <si>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</si>
  <si>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</si>
  <si>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</si>
  <si>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</si>
  <si>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</si>
  <si>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</si>
  <si>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</si>
  <si>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</si>
  <si>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</si>
  <si>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</si>
  <si>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</si>
  <si>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</si>
  <si>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</si>
  <si>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</si>
  <si>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</si>
  <si>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</si>
  <si>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</si>
  <si>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</si>
  <si>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</si>
  <si>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</si>
  <si>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</si>
  <si>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</si>
  <si>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</si>
  <si>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</si>
  <si>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</si>
  <si>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</si>
  <si>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</si>
  <si>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</si>
  <si>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</si>
  <si>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</si>
  <si>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</si>
  <si>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</si>
  <si>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</si>
  <si>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</si>
  <si>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</si>
  <si>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</si>
  <si>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</si>
  <si>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</si>
  <si>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</si>
  <si>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</si>
  <si>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</si>
  <si>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</si>
  <si>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</si>
  <si>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</si>
  <si>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</si>
  <si>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</si>
  <si>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</si>
  <si>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</si>
  <si>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</si>
  <si>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</si>
  <si>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</si>
  <si>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</si>
  <si>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</si>
  <si>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</si>
  <si>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</si>
  <si>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</si>
  <si>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</si>
  <si>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</si>
  <si>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</si>
  <si>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</si>
  <si>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</si>
  <si>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</si>
  <si>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</si>
  <si>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</si>
  <si>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</si>
  <si>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</si>
  <si>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</si>
  <si>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</si>
  <si>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</si>
  <si>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</si>
  <si>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</si>
  <si>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</si>
  <si>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</si>
  <si>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</si>
  <si>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</si>
  <si>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</si>
  <si>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</si>
  <si>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</si>
  <si>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</si>
  <si>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</si>
  <si>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</si>
  <si>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</si>
  <si>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</si>
  <si>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</si>
  <si>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</si>
  <si>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</si>
  <si>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</si>
  <si>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</si>
  <si>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</si>
  <si>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</si>
  <si>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</si>
  <si>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</si>
  <si>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</si>
  <si>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</si>
  <si>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</si>
  <si>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</si>
  <si>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</si>
  <si>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</si>
  <si>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</si>
  <si>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</si>
  <si>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</si>
  <si>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</si>
  <si>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</si>
  <si>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</si>
  <si>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</si>
  <si>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</si>
  <si>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</si>
  <si>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</si>
  <si>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</si>
  <si>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</si>
  <si>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</si>
  <si>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</si>
  <si>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</si>
  <si>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</si>
  <si>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</si>
  <si>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</si>
  <si>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</si>
  <si>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</si>
  <si>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</si>
  <si>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</si>
  <si>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</si>
  <si>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</si>
  <si>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</si>
  <si>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</si>
  <si>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</si>
  <si>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</si>
  <si>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</si>
  <si>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</si>
  <si>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</si>
  <si>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</si>
  <si>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</si>
  <si>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</si>
  <si>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</si>
  <si>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</si>
  <si>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</si>
  <si>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</si>
  <si>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</si>
  <si>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</si>
  <si>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</si>
  <si>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</si>
  <si>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</si>
  <si>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</si>
  <si>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</si>
  <si>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</si>
  <si>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</si>
  <si>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</si>
  <si>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</si>
  <si>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</si>
  <si>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</si>
  <si>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</si>
  <si>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</si>
  <si>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</si>
  <si>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</si>
  <si>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</si>
  <si>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</si>
  <si>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</si>
  <si>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</si>
  <si>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</si>
  <si>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</si>
  <si>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</si>
  <si>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</si>
  <si>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</si>
  <si>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</si>
  <si>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</si>
  <si>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</si>
  <si>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</si>
  <si>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</si>
  <si>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</si>
  <si>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</si>
  <si>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</si>
  <si>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</si>
  <si>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</si>
  <si>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</si>
  <si>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</si>
  <si>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</si>
  <si>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</si>
  <si>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</si>
  <si>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</si>
  <si>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</si>
  <si>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</si>
  <si>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</si>
  <si>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</si>
  <si>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</si>
  <si>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</si>
  <si>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</si>
  <si>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</si>
  <si>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</si>
  <si>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</si>
  <si>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</si>
  <si>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</si>
  <si>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</si>
  <si>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</si>
  <si>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</si>
  <si>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</si>
  <si>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</si>
  <si>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</si>
  <si>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</si>
  <si>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</si>
  <si>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</si>
  <si>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</si>
  <si>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</si>
  <si>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</si>
  <si>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</si>
  <si>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</si>
  <si>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</si>
  <si>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</si>
  <si>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</si>
  <si>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</si>
  <si>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</si>
  <si>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</si>
  <si>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</si>
  <si>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</si>
  <si>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</si>
  <si>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</si>
  <si>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</si>
  <si>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</si>
  <si>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</si>
  <si>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</si>
  <si>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</si>
  <si>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</si>
  <si>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</si>
  <si>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</si>
  <si>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</si>
  <si>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</si>
  <si>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</si>
  <si>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</si>
  <si>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</si>
  <si>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</si>
  <si>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</si>
  <si>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</si>
  <si>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</si>
  <si>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</si>
  <si>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</si>
  <si>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</si>
  <si>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</si>
  <si>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</si>
  <si>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</si>
  <si>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</si>
  <si>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</si>
  <si>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</si>
  <si>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</si>
  <si>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</si>
  <si>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</si>
  <si>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</si>
  <si>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</si>
  <si>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</si>
  <si>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</si>
  <si>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</si>
  <si>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</si>
  <si>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</si>
  <si>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</si>
  <si>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</si>
  <si>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</si>
  <si>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</si>
  <si>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</si>
  <si>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</si>
  <si>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</si>
  <si>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</si>
  <si>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</si>
  <si>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</si>
  <si>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</si>
  <si>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</si>
  <si>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</si>
  <si>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</si>
  <si>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</si>
  <si>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</si>
  <si>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</si>
  <si>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</si>
  <si>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</si>
  <si>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</si>
  <si>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</si>
  <si>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</si>
  <si>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</si>
  <si>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</si>
  <si>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</si>
  <si>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</si>
  <si>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</si>
  <si>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</si>
  <si>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</si>
  <si>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</si>
  <si>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</si>
  <si>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</si>
  <si>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</si>
  <si>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</si>
  <si>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</si>
  <si>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</si>
  <si>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</si>
  <si>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</si>
  <si>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</si>
  <si>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</si>
  <si>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</si>
  <si>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</si>
  <si>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</si>
  <si>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</si>
  <si>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</si>
  <si>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</si>
  <si>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</si>
  <si>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</si>
  <si>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</si>
  <si>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</si>
  <si>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</si>
  <si>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</si>
  <si>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</si>
  <si>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</si>
  <si>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</si>
  <si>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</si>
  <si>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</si>
  <si>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</si>
  <si>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</si>
  <si>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</si>
  <si>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</si>
  <si>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</si>
  <si>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</si>
  <si>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</si>
  <si>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</si>
  <si>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</si>
  <si>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</si>
  <si>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</si>
  <si>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</si>
  <si>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</si>
  <si>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</si>
  <si>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</si>
  <si>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</si>
  <si>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</si>
  <si>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</si>
  <si>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</si>
  <si>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</si>
  <si>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</si>
  <si>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</si>
  <si>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</si>
  <si>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</si>
  <si>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</si>
  <si>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</si>
  <si>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</si>
  <si>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</si>
  <si>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</si>
  <si>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</si>
  <si>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</si>
  <si>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</si>
  <si>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</si>
  <si>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</si>
  <si>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</si>
  <si>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</si>
  <si>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</si>
  <si>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</si>
  <si>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</si>
  <si>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</si>
  <si>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</si>
  <si>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</si>
  <si>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</si>
  <si>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</si>
  <si>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</si>
  <si>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</si>
  <si>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</si>
  <si>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</si>
  <si>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</si>
  <si>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</si>
  <si>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</si>
  <si>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</si>
  <si>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</si>
  <si>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</si>
  <si>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</si>
  <si>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</si>
  <si>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</si>
  <si>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</si>
  <si>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</si>
  <si>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</si>
  <si>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</si>
  <si>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</si>
  <si>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</si>
  <si>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</si>
  <si>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</si>
  <si>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</si>
  <si>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</si>
  <si>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</si>
  <si>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</si>
  <si>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</si>
  <si>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</si>
  <si>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</si>
  <si>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</si>
  <si>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</si>
  <si>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</si>
  <si>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</si>
  <si>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</si>
  <si>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</si>
  <si>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</si>
  <si>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</si>
  <si>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</si>
  <si>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</si>
  <si>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</si>
  <si>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</si>
  <si>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</si>
  <si>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</si>
  <si>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</si>
  <si>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</si>
  <si>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</si>
  <si>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</si>
  <si>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</si>
  <si>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</si>
  <si>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</si>
  <si>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</si>
  <si>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</si>
  <si>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</si>
  <si>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</si>
  <si>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</si>
  <si>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</si>
  <si>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</si>
  <si>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</si>
  <si>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</si>
  <si>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</si>
  <si>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</si>
  <si>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</si>
  <si>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</si>
  <si>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</si>
  <si>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</si>
  <si>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</si>
  <si>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</si>
  <si>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</si>
  <si>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</si>
  <si>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</si>
  <si>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</si>
  <si>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</si>
  <si>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</si>
  <si>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</si>
  <si>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</si>
  <si>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</si>
  <si>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</si>
  <si>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</si>
  <si>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</si>
  <si>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</si>
  <si>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</si>
  <si>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</si>
  <si>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</si>
  <si>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</si>
  <si>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</si>
  <si>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</si>
  <si>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</si>
  <si>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</si>
  <si>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</si>
  <si>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</si>
  <si>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</si>
  <si>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</si>
  <si>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</si>
  <si>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</si>
  <si>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</si>
  <si>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</si>
  <si>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</si>
  <si>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</si>
  <si>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</si>
  <si>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</si>
  <si>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</si>
  <si>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</si>
  <si>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</si>
  <si>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</si>
  <si>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</si>
  <si>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</si>
  <si>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</si>
  <si>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</si>
  <si>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</si>
  <si>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</si>
  <si>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</si>
  <si>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</si>
  <si>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</si>
  <si>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</si>
  <si>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</si>
  <si>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</si>
  <si>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</si>
  <si>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</si>
  <si>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</si>
  <si>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</si>
  <si>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</si>
  <si>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</si>
  <si>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</si>
  <si>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</si>
  <si>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</si>
  <si>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</si>
  <si>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</si>
  <si>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</si>
  <si>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</si>
  <si>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</si>
  <si>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</si>
  <si>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</si>
  <si>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</si>
  <si>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</si>
  <si>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</si>
  <si>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</si>
  <si>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</si>
  <si>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</si>
  <si>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</si>
  <si>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</si>
  <si>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</si>
  <si>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</si>
  <si>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</si>
  <si>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</si>
  <si>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</si>
  <si>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</si>
  <si>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</si>
  <si>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</si>
  <si>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</si>
  <si>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</si>
  <si>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</si>
  <si>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</si>
  <si>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</si>
  <si>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</si>
  <si>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</si>
  <si>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</si>
  <si>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</si>
  <si>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</si>
  <si>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</si>
  <si>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</si>
  <si>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</si>
  <si>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</si>
  <si>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</si>
  <si>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</si>
  <si>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</si>
  <si>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</si>
  <si>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</si>
  <si>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</si>
  <si>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</si>
  <si>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</si>
  <si>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</si>
  <si>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</si>
  <si>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</si>
  <si>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</si>
  <si>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</si>
  <si>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</si>
  <si>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</si>
  <si>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</si>
  <si>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</si>
  <si>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</si>
  <si>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</si>
  <si>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</si>
  <si>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</si>
  <si>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</si>
  <si>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</si>
  <si>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</si>
  <si>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</si>
  <si>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</si>
  <si>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</si>
  <si>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</si>
  <si>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</si>
  <si>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</si>
  <si>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</si>
  <si>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</si>
  <si>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</si>
  <si>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</si>
  <si>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</si>
  <si>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</si>
  <si>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</si>
  <si>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</si>
  <si>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</si>
  <si>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</si>
  <si>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</si>
  <si>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</si>
  <si>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</si>
  <si>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</si>
  <si>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</si>
  <si>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</si>
  <si>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</si>
  <si>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</si>
  <si>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</si>
  <si>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</si>
  <si>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</si>
  <si>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</si>
  <si>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</si>
  <si>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</si>
  <si>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</si>
  <si>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</si>
  <si>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</si>
  <si>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</si>
  <si>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</si>
  <si>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</si>
  <si>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</si>
  <si>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</si>
  <si>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</si>
  <si>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</si>
  <si>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</si>
  <si>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</si>
  <si>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</si>
  <si>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</si>
  <si>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</si>
  <si>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</si>
  <si>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</si>
  <si>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</si>
  <si>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</si>
  <si>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</si>
  <si>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</si>
  <si>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</si>
  <si>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</si>
  <si>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</si>
  <si>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</si>
  <si>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</si>
  <si>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</si>
  <si>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</si>
  <si>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</si>
  <si>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</si>
  <si>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</si>
  <si>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</si>
  <si>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</si>
  <si>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</si>
  <si>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</si>
  <si>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</si>
  <si>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</si>
  <si>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</si>
  <si>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</si>
  <si>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</si>
  <si>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</si>
  <si>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</si>
  <si>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</si>
  <si>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</si>
  <si>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</si>
  <si>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</si>
  <si>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</si>
  <si>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</si>
  <si>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</si>
  <si>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</si>
  <si>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</si>
  <si>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</si>
  <si>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</si>
  <si>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</si>
  <si>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</si>
  <si>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</si>
  <si>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</si>
  <si>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</si>
  <si>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</si>
  <si>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</si>
  <si>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</si>
  <si>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</si>
  <si>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</si>
  <si>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</si>
  <si>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</si>
  <si>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</si>
  <si>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</si>
  <si>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</si>
  <si>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</si>
  <si>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</si>
  <si>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</si>
  <si>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</si>
  <si>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</si>
  <si>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</si>
  <si>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</si>
  <si>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</si>
  <si>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</si>
  <si>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</si>
  <si>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</si>
  <si>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</si>
  <si>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</si>
  <si>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</si>
  <si>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</si>
  <si>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</si>
  <si>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</si>
  <si>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</si>
  <si>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</si>
  <si>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</si>
  <si>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</si>
  <si>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</si>
  <si>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</si>
  <si>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</si>
  <si>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</si>
  <si>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</si>
  <si>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</si>
  <si>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</si>
  <si>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</si>
  <si>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</si>
  <si>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</si>
  <si>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</si>
  <si>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</si>
  <si>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</si>
  <si>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</si>
  <si>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</si>
  <si>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</si>
  <si>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</si>
  <si>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</si>
  <si>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</si>
  <si>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</si>
  <si>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</si>
  <si>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</si>
  <si>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</si>
  <si>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</si>
  <si>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</si>
  <si>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</si>
  <si>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</si>
  <si>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</si>
  <si>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</si>
  <si>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</si>
  <si>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</si>
  <si>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</si>
  <si>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</si>
  <si>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</si>
  <si>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</si>
  <si>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</si>
  <si>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</si>
  <si>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</si>
  <si>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</si>
  <si>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</si>
  <si>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</si>
  <si>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</si>
  <si>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</si>
  <si>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</si>
  <si>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</si>
  <si>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</si>
  <si>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</si>
  <si>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</si>
  <si>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</si>
  <si>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</si>
  <si>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</si>
  <si>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</si>
  <si>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</si>
  <si>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</si>
  <si>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</si>
  <si>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</si>
  <si>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</si>
  <si>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</si>
  <si>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</si>
  <si>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</si>
  <si>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</si>
  <si>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</si>
  <si>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</si>
  <si>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</si>
  <si>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</si>
  <si>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</si>
  <si>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</si>
  <si>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</si>
  <si>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</si>
  <si>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</si>
  <si>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</si>
  <si>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</si>
  <si>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</si>
  <si>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</si>
  <si>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</si>
  <si>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</si>
  <si>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</si>
  <si>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</si>
  <si>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</si>
  <si>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</si>
  <si>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</si>
  <si>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</si>
  <si>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</si>
  <si>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</si>
  <si>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</si>
  <si>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</si>
  <si>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</si>
  <si>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</si>
  <si>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</si>
  <si>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</si>
  <si>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</si>
  <si>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</si>
  <si>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</si>
  <si>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</si>
  <si>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</si>
  <si>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</si>
  <si>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</si>
  <si>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</si>
  <si>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</si>
  <si>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</si>
  <si>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</si>
  <si>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</si>
  <si>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</si>
  <si>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</si>
  <si>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</si>
  <si>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</si>
  <si>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</si>
  <si>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</si>
  <si>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</si>
  <si>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</si>
  <si>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</si>
  <si>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</si>
  <si>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</si>
  <si>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</si>
  <si>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</si>
  <si>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</si>
  <si>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</si>
  <si>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</si>
  <si>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</si>
  <si>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</si>
  <si>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</si>
  <si>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</si>
  <si>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</si>
  <si>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</si>
  <si>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</si>
  <si>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</si>
  <si>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</si>
  <si>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</si>
  <si>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</si>
  <si>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</si>
  <si>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</si>
  <si>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</si>
  <si>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</si>
  <si>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</si>
  <si>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</si>
  <si>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</si>
  <si>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</si>
  <si>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</si>
  <si>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</si>
  <si>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</si>
  <si>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</si>
  <si>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</si>
  <si>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</si>
  <si>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</si>
  <si>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</si>
  <si>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</si>
  <si>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</si>
  <si>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</si>
  <si>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</si>
  <si>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</si>
  <si>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</si>
  <si>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</si>
  <si>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</si>
  <si>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</si>
  <si>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</si>
  <si>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</si>
  <si>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</si>
  <si>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</si>
  <si>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</si>
  <si>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</si>
  <si>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</si>
  <si>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</si>
  <si>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</si>
  <si>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</si>
  <si>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</si>
  <si>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</si>
  <si>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</si>
  <si>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</si>
  <si>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</si>
  <si>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</si>
  <si>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</si>
  <si>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</si>
  <si>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</si>
  <si>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</si>
  <si>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</si>
  <si>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</si>
  <si>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</si>
  <si>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</si>
  <si>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</si>
  <si>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</si>
  <si>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</si>
  <si>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</si>
  <si>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</si>
  <si>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</si>
  <si>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</si>
  <si>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</si>
  <si>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</si>
  <si>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</si>
  <si>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</si>
  <si>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</si>
  <si>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</si>
  <si>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</si>
  <si>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</si>
  <si>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</si>
  <si>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</si>
  <si>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</si>
  <si>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</si>
  <si>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</si>
  <si>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</si>
  <si>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</si>
  <si>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</si>
  <si>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</si>
  <si>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</si>
  <si>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</si>
  <si>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</si>
  <si>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</si>
  <si>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</si>
  <si>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</si>
  <si>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</si>
  <si>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</si>
  <si>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</si>
  <si>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</si>
  <si>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</si>
  <si>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</si>
  <si>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</si>
  <si>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</si>
  <si>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</si>
  <si>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</si>
  <si>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</si>
  <si>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</si>
  <si>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</si>
  <si>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</si>
  <si>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</si>
  <si>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</si>
  <si>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</si>
  <si>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</si>
  <si>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</si>
  <si>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</si>
  <si>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</si>
  <si>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</si>
  <si>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</si>
  <si>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</si>
  <si>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</si>
  <si>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</si>
  <si>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</si>
  <si>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</si>
  <si>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</si>
  <si>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</si>
  <si>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</si>
  <si>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</si>
  <si>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</si>
  <si>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</si>
  <si>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</si>
  <si>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</si>
  <si>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</si>
  <si>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</si>
  <si>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</si>
  <si>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</si>
  <si>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</si>
  <si>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</si>
  <si>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</si>
  <si>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</si>
  <si>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</si>
  <si>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</si>
  <si>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</si>
  <si>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</si>
  <si>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</si>
  <si>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</si>
  <si>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</si>
  <si>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</si>
  <si>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</si>
  <si>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</si>
  <si>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</si>
  <si>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</si>
  <si>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</si>
  <si>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</si>
  <si>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</si>
  <si>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</si>
  <si>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</si>
  <si>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</si>
  <si>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</si>
  <si>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</si>
  <si>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</si>
  <si>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</si>
  <si>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</si>
  <si>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</si>
  <si>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</si>
  <si>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</si>
  <si>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</si>
  <si>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</si>
  <si>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</si>
  <si>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</si>
  <si>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</si>
  <si>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</si>
  <si>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</si>
  <si>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</si>
  <si>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</si>
  <si>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</si>
  <si>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</si>
  <si>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</si>
  <si>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</si>
  <si>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</si>
  <si>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</si>
  <si>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</si>
  <si>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</si>
  <si>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</si>
  <si>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</si>
  <si>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</si>
  <si>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</si>
  <si>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</si>
  <si>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</si>
  <si>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</si>
  <si>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</si>
  <si>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</si>
  <si>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</si>
  <si>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</si>
  <si>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</si>
  <si>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</si>
  <si>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</si>
  <si>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</si>
  <si>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</si>
  <si>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</si>
  <si>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</si>
  <si>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</si>
  <si>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</si>
  <si>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</si>
  <si>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</si>
  <si>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</si>
  <si>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</si>
  <si>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</si>
  <si>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</si>
  <si>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</si>
  <si>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</si>
  <si>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</si>
  <si>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</si>
  <si>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</si>
  <si>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</si>
  <si>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</si>
  <si>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</si>
  <si>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</si>
  <si>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</si>
  <si>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</si>
  <si>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</si>
  <si>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</si>
  <si>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</si>
  <si>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</si>
  <si>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</si>
  <si>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</si>
  <si>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</si>
  <si>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</si>
  <si>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</si>
  <si>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</si>
  <si>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</si>
  <si>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</si>
  <si>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</si>
  <si>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</si>
  <si>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</si>
  <si>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</si>
  <si>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</si>
  <si>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</si>
  <si>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</si>
  <si>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</si>
  <si>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</si>
  <si>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</si>
  <si>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</si>
  <si>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</si>
  <si>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</si>
  <si>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</si>
  <si>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</si>
  <si>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</si>
  <si>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</si>
  <si>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</si>
  <si>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</si>
  <si>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</si>
  <si>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</si>
  <si>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</si>
  <si>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</si>
  <si>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</si>
  <si>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</si>
  <si>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</si>
  <si>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</si>
  <si>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</si>
  <si>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</si>
  <si>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</si>
  <si>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</si>
  <si>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</si>
  <si>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</si>
  <si>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</si>
  <si>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</si>
  <si>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</si>
  <si>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</si>
  <si>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</si>
  <si>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</si>
  <si>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</si>
  <si>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</si>
  <si>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</si>
  <si>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</si>
  <si>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</si>
  <si>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</si>
  <si>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</si>
  <si>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</si>
  <si>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</si>
  <si>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</si>
  <si>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</si>
  <si>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</si>
  <si>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</si>
  <si>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</si>
  <si>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</si>
  <si>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</si>
  <si>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</si>
  <si>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</si>
  <si>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</si>
  <si>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</si>
  <si>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</si>
  <si>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</si>
  <si>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</si>
  <si>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</si>
  <si>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</si>
  <si>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</si>
  <si>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</si>
  <si>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</si>
  <si>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</si>
  <si>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</si>
  <si>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</si>
  <si>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</si>
  <si>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</si>
  <si>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</si>
  <si>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</si>
  <si>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</si>
  <si>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</si>
  <si>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</si>
  <si>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</si>
  <si>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</si>
  <si>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</si>
  <si>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</si>
  <si>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</si>
  <si>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</si>
  <si>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</si>
  <si>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</si>
  <si>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</si>
  <si>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</si>
  <si>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</si>
  <si>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</si>
  <si>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</si>
  <si>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</si>
  <si>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</si>
  <si>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</si>
  <si>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</si>
  <si>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</si>
  <si>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</si>
  <si>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</si>
  <si>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</si>
  <si>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</si>
  <si>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</si>
  <si>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</si>
  <si>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</si>
  <si>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</si>
  <si>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</si>
  <si>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</si>
  <si>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</si>
  <si>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</si>
  <si>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</si>
  <si>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</si>
  <si>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</si>
  <si>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</si>
  <si>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</si>
  <si>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</si>
  <si>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</si>
  <si>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</si>
  <si>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</si>
  <si>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</si>
  <si>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</si>
  <si>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</si>
  <si>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</si>
  <si>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</si>
  <si>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</si>
  <si>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</si>
  <si>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</si>
  <si>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</si>
  <si>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</si>
  <si>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</si>
  <si>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</si>
  <si>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</si>
  <si>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</si>
  <si>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</si>
  <si>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</si>
  <si>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</si>
  <si>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</si>
  <si>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</si>
  <si>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</si>
  <si>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</si>
  <si>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</si>
  <si>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</si>
  <si>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</si>
  <si>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</si>
  <si>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</si>
  <si>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</si>
  <si>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</si>
  <si>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</si>
  <si>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</si>
  <si>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</si>
  <si>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</si>
  <si>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</si>
  <si>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</si>
  <si>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</si>
  <si>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</si>
  <si>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</si>
  <si>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</si>
  <si>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</si>
  <si>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</si>
  <si>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</si>
  <si>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</si>
  <si>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</si>
  <si>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</si>
  <si>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</si>
  <si>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</si>
  <si>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</si>
  <si>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</si>
  <si>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</si>
  <si>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</si>
  <si>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</si>
  <si>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</si>
  <si>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</si>
  <si>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</si>
  <si>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</si>
  <si>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</si>
  <si>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</si>
  <si>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</si>
  <si>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</si>
  <si>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</si>
  <si>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</si>
  <si>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</si>
  <si>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</si>
  <si>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</si>
  <si>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</si>
  <si>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</si>
  <si>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</si>
  <si>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</si>
  <si>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</si>
  <si>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</si>
  <si>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</si>
  <si>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</si>
  <si>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</si>
  <si>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</si>
  <si>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</si>
  <si>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</si>
  <si>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</si>
  <si>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</si>
  <si>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</si>
  <si>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</si>
  <si>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</si>
  <si>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</si>
  <si>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</si>
  <si>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</si>
  <si>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</si>
  <si>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</si>
  <si>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</si>
  <si>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</si>
  <si>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</si>
  <si>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</si>
  <si>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</si>
  <si>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</si>
  <si>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</si>
  <si>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</si>
  <si>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</si>
  <si>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</si>
  <si>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</si>
  <si>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</si>
  <si>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</si>
  <si>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</si>
  <si>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</si>
  <si>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</si>
  <si>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</si>
  <si>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</si>
  <si>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</si>
  <si>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</si>
  <si>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</si>
  <si>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</si>
  <si>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</si>
  <si>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</si>
  <si>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</si>
  <si>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</si>
  <si>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</si>
  <si>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</si>
  <si>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</si>
  <si>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</si>
  <si>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</si>
  <si>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</si>
  <si>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</si>
  <si>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</si>
  <si>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</si>
  <si>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</si>
  <si>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</si>
  <si>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</si>
  <si>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</si>
  <si>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</si>
  <si>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</si>
  <si>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</si>
  <si>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</si>
  <si>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</si>
  <si>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</si>
  <si>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</si>
  <si>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</si>
  <si>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</si>
  <si>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</si>
  <si>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</si>
  <si>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</si>
  <si>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</si>
  <si>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</si>
  <si>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</si>
  <si>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</si>
  <si>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</si>
  <si>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</si>
  <si>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</si>
  <si>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</si>
  <si>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</si>
  <si>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</si>
  <si>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</si>
  <si>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</si>
  <si>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</si>
  <si>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</si>
  <si>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</si>
  <si>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</si>
  <si>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</si>
  <si>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</si>
  <si>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</si>
  <si>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</si>
  <si>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</si>
  <si>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</si>
  <si>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</si>
  <si>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</si>
  <si>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</si>
  <si>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</si>
  <si>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</si>
  <si>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</si>
  <si>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</si>
  <si>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</si>
  <si>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</si>
  <si>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</si>
  <si>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</si>
  <si>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</si>
  <si>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</si>
  <si>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</si>
  <si>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</si>
  <si>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</si>
  <si>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</si>
  <si>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</si>
  <si>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</si>
  <si>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</si>
  <si>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</si>
  <si>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</si>
  <si>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</si>
  <si>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</si>
  <si>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</si>
  <si>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</si>
  <si>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</si>
  <si>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</si>
  <si>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</si>
  <si>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</si>
  <si>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</si>
  <si>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</si>
  <si>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</si>
  <si>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</si>
  <si>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</si>
  <si>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</si>
  <si>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</si>
  <si>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</si>
  <si>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</si>
  <si>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</si>
  <si>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</si>
  <si>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</si>
  <si>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</si>
  <si>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</si>
  <si>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</si>
  <si>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</si>
  <si>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</si>
  <si>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</si>
  <si>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</si>
  <si>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</si>
  <si>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</si>
  <si>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</si>
  <si>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</si>
  <si>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</si>
  <si>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</si>
  <si>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</si>
  <si>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</si>
  <si>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</si>
  <si>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</si>
  <si>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</si>
  <si>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</si>
  <si>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</si>
  <si>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</si>
  <si>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</si>
  <si>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</si>
  <si>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</si>
  <si>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</si>
  <si>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</si>
  <si>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</si>
  <si>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</si>
  <si>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</si>
  <si>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</si>
  <si>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</si>
  <si>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</si>
  <si>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</si>
  <si>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</si>
  <si>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</si>
  <si>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</si>
  <si>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</si>
  <si>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</si>
  <si>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</si>
  <si>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</si>
  <si>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</si>
  <si>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</si>
  <si>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</si>
  <si>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</si>
  <si>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</si>
  <si>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</si>
  <si>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</si>
  <si>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</si>
  <si>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</si>
  <si>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</si>
  <si>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</si>
  <si>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</si>
  <si>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</si>
  <si>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</si>
  <si>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</si>
  <si>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</si>
  <si>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</si>
  <si>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</si>
  <si>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</si>
  <si>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</si>
  <si>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</si>
  <si>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</si>
  <si>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</si>
  <si>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</si>
  <si>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</si>
  <si>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</si>
  <si>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</si>
  <si>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</si>
  <si>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</si>
  <si>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</si>
  <si>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</si>
  <si>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</si>
  <si>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</si>
  <si>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</si>
  <si>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</si>
  <si>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</si>
  <si>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</si>
  <si>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</si>
  <si>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</si>
  <si>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</si>
  <si>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</si>
  <si>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</si>
  <si>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</si>
  <si>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</si>
  <si>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</si>
  <si>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</si>
  <si>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</si>
  <si>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</si>
  <si>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</si>
  <si>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</si>
  <si>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</si>
  <si>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</si>
  <si>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</si>
  <si>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</si>
  <si>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</si>
  <si>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</si>
  <si>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</si>
  <si>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</si>
  <si>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</si>
  <si>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</si>
  <si>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</si>
  <si>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</si>
  <si>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</si>
  <si>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</si>
  <si>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</si>
  <si>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</si>
  <si>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</si>
  <si>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</si>
  <si>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</si>
  <si>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</si>
  <si>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</si>
  <si>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</si>
  <si>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</si>
  <si>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</si>
  <si>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</si>
  <si>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</si>
  <si>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</si>
  <si>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</si>
  <si>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</si>
  <si>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</si>
  <si>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</si>
  <si>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</si>
  <si>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</si>
  <si>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</si>
  <si>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</si>
  <si>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</si>
  <si>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</si>
  <si>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</si>
  <si>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</si>
  <si>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</si>
  <si>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</si>
  <si>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</si>
  <si>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</si>
  <si>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</si>
  <si>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</si>
  <si>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</si>
  <si>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</si>
  <si>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</si>
  <si>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</si>
  <si>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</si>
  <si>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</si>
  <si>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</si>
  <si>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</si>
  <si>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</si>
  <si>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</si>
  <si>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</si>
  <si>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</si>
  <si>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</si>
  <si>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</si>
  <si>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</si>
  <si>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</si>
  <si>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</si>
  <si>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</si>
  <si>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</si>
  <si>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</si>
  <si>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</si>
  <si>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</si>
  <si>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</si>
  <si>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</si>
  <si>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</si>
  <si>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</si>
  <si>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</si>
  <si>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</si>
  <si>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</si>
  <si>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</si>
  <si>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</si>
  <si>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</si>
  <si>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</si>
  <si>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</si>
  <si>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</si>
  <si>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</si>
  <si>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</si>
  <si>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</si>
  <si>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</si>
  <si>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</si>
  <si>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</si>
  <si>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</si>
  <si>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</si>
  <si>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</si>
  <si>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</si>
  <si>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</si>
  <si>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</si>
  <si>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</si>
  <si>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</si>
  <si>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</si>
  <si>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</si>
  <si>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</si>
  <si>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</si>
  <si>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</si>
  <si>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</si>
  <si>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</si>
  <si>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</si>
  <si>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</si>
  <si>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</si>
  <si>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</si>
  <si>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</si>
  <si>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</si>
  <si>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</si>
  <si>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</si>
  <si>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</si>
  <si>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</si>
  <si>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</si>
  <si>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</si>
  <si>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</si>
  <si>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</si>
  <si>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</si>
  <si>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</si>
  <si>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</si>
  <si>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</si>
  <si>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</si>
  <si>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</si>
  <si>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</si>
  <si>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</si>
  <si>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</si>
  <si>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</si>
  <si>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</si>
  <si>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</si>
  <si>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</si>
  <si>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</si>
  <si>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</si>
  <si>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</si>
  <si>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</si>
  <si>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</si>
  <si>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</si>
  <si>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</si>
  <si>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</si>
  <si>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</si>
  <si>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</si>
  <si>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</si>
  <si>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</si>
  <si>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</si>
  <si>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</si>
  <si>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</si>
  <si>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</si>
  <si>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</si>
  <si>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</si>
  <si>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</si>
  <si>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</si>
  <si>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</si>
  <si>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</si>
  <si>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</si>
  <si>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</si>
  <si>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</si>
  <si>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</si>
  <si>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</si>
  <si>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</si>
  <si>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</si>
  <si>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</si>
  <si>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</si>
  <si>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</si>
  <si>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</si>
  <si>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</si>
  <si>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</si>
  <si>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</si>
  <si>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</si>
  <si>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</si>
  <si>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</si>
  <si>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</si>
  <si>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</si>
  <si>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</si>
  <si>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</si>
  <si>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</si>
  <si>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</si>
  <si>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</si>
  <si>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</si>
  <si>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</si>
  <si>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</si>
  <si>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</si>
  <si>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</si>
  <si>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</si>
  <si>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</si>
  <si>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</si>
  <si>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</si>
  <si>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</si>
  <si>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</si>
  <si>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</si>
  <si>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</si>
  <si>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</si>
  <si>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</si>
  <si>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</si>
  <si>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</si>
  <si>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</si>
  <si>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</si>
  <si>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</si>
  <si>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</si>
  <si>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</si>
  <si>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</si>
  <si>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</si>
  <si>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</si>
  <si>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</si>
  <si>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</si>
  <si>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</si>
  <si>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</si>
  <si>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</si>
  <si>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</si>
  <si>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</si>
  <si>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</si>
  <si>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</si>
  <si>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</si>
  <si>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</si>
  <si>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</si>
  <si>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</si>
  <si>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</si>
  <si>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</si>
  <si>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</si>
  <si>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</si>
  <si>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</si>
  <si>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</si>
  <si>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</si>
  <si>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</si>
  <si>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</si>
  <si>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</si>
  <si>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</si>
  <si>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</si>
  <si>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</si>
  <si>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</si>
  <si>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</si>
  <si>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</si>
  <si>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</si>
  <si>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</si>
  <si>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</si>
  <si>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</si>
  <si>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</si>
  <si>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</si>
  <si>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</si>
  <si>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</si>
  <si>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</si>
  <si>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</si>
  <si>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</si>
  <si>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</si>
  <si>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</si>
  <si>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</si>
  <si>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</si>
  <si>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</si>
  <si>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</si>
  <si>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</si>
  <si>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</si>
  <si>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</si>
  <si>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</si>
  <si>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</si>
  <si>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</si>
  <si>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</si>
  <si>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</si>
  <si>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</si>
  <si>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</si>
  <si>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</si>
  <si>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</si>
  <si>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</si>
  <si>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</si>
  <si>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</si>
  <si>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</si>
  <si>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</si>
  <si>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</si>
  <si>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</si>
  <si>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</si>
  <si>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</si>
  <si>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</si>
  <si>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</si>
  <si>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</si>
  <si>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</si>
  <si>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</si>
  <si>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</si>
  <si>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</si>
  <si>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</si>
  <si>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</si>
  <si>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</si>
  <si>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</si>
  <si>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</si>
  <si>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</si>
  <si>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</si>
  <si>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</si>
  <si>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</si>
  <si>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</si>
  <si>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</si>
  <si>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</si>
  <si>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</si>
  <si>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</si>
  <si>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</si>
  <si>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</si>
  <si>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</si>
  <si>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</si>
  <si>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</si>
  <si>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</si>
  <si>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</si>
  <si>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</si>
  <si>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</si>
  <si>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</si>
  <si>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</si>
  <si>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</si>
  <si>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</si>
  <si>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</si>
  <si>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</si>
  <si>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</si>
  <si>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</si>
  <si>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</si>
  <si>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</si>
  <si>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</si>
  <si>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</si>
  <si>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</si>
  <si>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</si>
  <si>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</si>
  <si>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</si>
  <si>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</si>
  <si>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</si>
  <si>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</si>
  <si>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</si>
  <si>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</si>
  <si>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</si>
  <si>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</si>
  <si>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</si>
  <si>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</si>
  <si>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</si>
  <si>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</si>
  <si>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</si>
  <si>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</si>
  <si>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</si>
  <si>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</si>
  <si>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</si>
  <si>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</si>
  <si>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</si>
  <si>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</si>
  <si>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</si>
  <si>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</si>
  <si>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</si>
  <si>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</si>
  <si>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</si>
  <si>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</si>
  <si>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</si>
  <si>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</si>
  <si>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</si>
  <si>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</si>
  <si>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</si>
  <si>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</si>
  <si>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</si>
  <si>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</si>
  <si>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</si>
  <si>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</si>
  <si>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</si>
  <si>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</si>
  <si>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</si>
  <si>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</si>
  <si>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</si>
  <si>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</si>
  <si>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</si>
  <si>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</si>
  <si>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</si>
  <si>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</si>
  <si>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</si>
  <si>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</si>
  <si>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</si>
  <si>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</si>
  <si>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</si>
  <si>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</si>
  <si>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</si>
  <si>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</si>
  <si>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</si>
  <si>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</si>
  <si>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</si>
  <si>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</si>
  <si>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</si>
  <si>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</si>
  <si>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</si>
  <si>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</si>
  <si>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</si>
  <si>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</si>
  <si>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</si>
  <si>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</si>
  <si>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</si>
  <si>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</si>
  <si>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</si>
  <si>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</si>
  <si>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</si>
  <si>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</si>
  <si>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</si>
  <si>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</si>
  <si>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</si>
  <si>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</si>
  <si>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</si>
  <si>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</si>
  <si>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</si>
  <si>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</si>
  <si>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</si>
  <si>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</si>
  <si>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</si>
  <si>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</si>
  <si>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</si>
  <si>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</si>
  <si>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</si>
  <si>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</si>
  <si>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</si>
  <si>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</si>
  <si>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</si>
  <si>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</si>
  <si>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</si>
  <si>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</si>
  <si>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</si>
  <si>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</si>
  <si>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</si>
  <si>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</si>
  <si>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</si>
  <si>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</si>
  <si>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</si>
  <si>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</si>
  <si>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</si>
  <si>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</si>
  <si>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</si>
  <si>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</si>
  <si>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</si>
  <si>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</si>
  <si>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</si>
  <si>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</si>
  <si>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</si>
  <si>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</si>
  <si>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</si>
  <si>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</si>
  <si>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</si>
  <si>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</si>
  <si>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</si>
  <si>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</si>
  <si>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</si>
  <si>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</si>
  <si>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</si>
  <si>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</si>
  <si>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</si>
  <si>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</si>
  <si>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</si>
  <si>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</si>
  <si>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</si>
  <si>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</si>
  <si>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</si>
  <si>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</si>
  <si>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</si>
  <si>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</si>
  <si>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</si>
  <si>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</si>
  <si>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</si>
  <si>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</si>
  <si>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</si>
  <si>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</si>
  <si>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</si>
  <si>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</si>
  <si>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</si>
  <si>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</si>
  <si>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</si>
  <si>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</si>
  <si>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</si>
  <si>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</si>
  <si>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</si>
  <si>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</si>
  <si>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</si>
  <si>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</si>
  <si>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</si>
  <si>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</si>
  <si>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</si>
  <si>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</si>
  <si>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</si>
  <si>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</si>
  <si>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</si>
  <si>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</si>
  <si>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</si>
  <si>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</si>
  <si>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</si>
  <si>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</si>
  <si>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</si>
  <si>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</si>
  <si>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</si>
  <si>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</si>
  <si>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</si>
  <si>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</si>
  <si>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</si>
  <si>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</si>
  <si>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</si>
  <si>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</si>
  <si>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</si>
  <si>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</si>
  <si>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</si>
  <si>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</si>
  <si>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</si>
  <si>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</si>
  <si>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</si>
  <si>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</si>
  <si>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</si>
  <si>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</si>
  <si>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</si>
  <si>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</si>
  <si>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</si>
  <si>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</si>
  <si>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</si>
  <si>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</si>
  <si>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</si>
  <si>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</si>
  <si>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</si>
  <si>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</si>
  <si>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</si>
  <si>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</si>
  <si>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</si>
  <si>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</si>
  <si>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</si>
  <si>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</si>
  <si>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</si>
  <si>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</si>
  <si>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</si>
  <si>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</si>
  <si>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</si>
  <si>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</si>
  <si>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</si>
  <si>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</si>
  <si>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</si>
  <si>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</si>
  <si>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</si>
  <si>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</si>
  <si>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</si>
  <si>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</si>
  <si>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</si>
  <si>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</si>
  <si>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</si>
  <si>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</si>
  <si>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</si>
  <si>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</si>
  <si>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</si>
  <si>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</si>
  <si>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</si>
  <si>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</si>
  <si>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</si>
  <si>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</si>
  <si>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</si>
  <si>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</si>
  <si>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</si>
  <si>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</si>
  <si>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</si>
  <si>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</si>
  <si>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</si>
  <si>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</si>
  <si>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</si>
  <si>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</si>
  <si>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</si>
  <si>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</si>
  <si>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</si>
  <si>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</si>
  <si>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</si>
  <si>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</si>
  <si>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</si>
  <si>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</si>
  <si>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</si>
  <si>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</si>
  <si>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</si>
  <si>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</si>
  <si>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</si>
  <si>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</si>
  <si>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</si>
  <si>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</si>
  <si>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</si>
  <si>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</si>
  <si>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</si>
  <si>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</si>
  <si>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</si>
  <si>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</si>
  <si>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</si>
  <si>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</si>
  <si>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</si>
  <si>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</si>
  <si>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</si>
  <si>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</si>
  <si>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</si>
  <si>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</si>
  <si>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</si>
  <si>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</si>
  <si>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</si>
  <si>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</si>
  <si>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</si>
  <si>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</si>
  <si>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</si>
  <si>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</si>
  <si>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</si>
  <si>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</si>
  <si>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</si>
  <si>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</si>
  <si>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</si>
  <si>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</si>
  <si>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</si>
  <si>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</si>
  <si>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</si>
  <si>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</si>
  <si>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</si>
  <si>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</si>
  <si>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</si>
  <si>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</si>
  <si>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</si>
  <si>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</si>
  <si>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</si>
  <si>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</si>
  <si>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</si>
  <si>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</si>
  <si>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</si>
  <si>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</si>
  <si>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</si>
  <si>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</si>
  <si>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</si>
  <si>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</si>
  <si>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</si>
  <si>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</si>
  <si>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</si>
  <si>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</si>
  <si>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</si>
  <si>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</si>
  <si>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</si>
  <si>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</si>
  <si>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</si>
  <si>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</si>
  <si>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</si>
  <si>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</si>
  <si>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</si>
  <si>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</si>
  <si>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</si>
  <si>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</si>
  <si>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</si>
  <si>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</si>
  <si>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</si>
  <si>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</si>
  <si>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</si>
  <si>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</si>
  <si>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</si>
  <si>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</si>
  <si>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</si>
  <si>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</si>
  <si>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</si>
  <si>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</si>
  <si>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</si>
  <si>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</si>
  <si>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</si>
  <si>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</si>
  <si>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</si>
  <si>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</si>
  <si>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</si>
  <si>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</si>
  <si>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</si>
  <si>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</si>
  <si>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</si>
  <si>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</si>
  <si>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</si>
  <si>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</si>
  <si>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</si>
  <si>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</si>
  <si>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</si>
  <si>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</si>
  <si>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</si>
  <si>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</si>
  <si>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</si>
  <si>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</si>
  <si>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</si>
  <si>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</si>
  <si>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</si>
  <si>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</si>
  <si>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</si>
  <si>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</si>
  <si>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</si>
  <si>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</si>
  <si>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</si>
  <si>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</si>
  <si>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</si>
  <si>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</si>
  <si>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</si>
  <si>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</si>
  <si>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</si>
  <si>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</si>
  <si>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</si>
  <si>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</si>
  <si>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</si>
  <si>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</si>
  <si>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</si>
  <si>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</si>
  <si>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</si>
  <si>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</si>
  <si>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</si>
  <si>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</si>
  <si>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</si>
  <si>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</si>
  <si>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</si>
  <si>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</si>
  <si>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</si>
  <si>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</si>
  <si>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</si>
  <si>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</si>
  <si>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</si>
  <si>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</si>
  <si>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</si>
  <si>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</si>
  <si>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</si>
  <si>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</si>
  <si>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</si>
  <si>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</si>
  <si>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</si>
  <si>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</si>
  <si>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</si>
  <si>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</si>
  <si>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</si>
  <si>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</si>
  <si>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</si>
  <si>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</si>
  <si>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</si>
  <si>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</si>
  <si>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</si>
  <si>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</si>
  <si>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</si>
  <si>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</si>
  <si>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</si>
  <si>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</si>
  <si>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</si>
  <si>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</si>
  <si>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</si>
  <si>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</si>
  <si>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</si>
  <si>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</si>
  <si>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</si>
  <si>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</si>
  <si>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</si>
  <si>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</si>
  <si>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</si>
  <si>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</si>
  <si>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</si>
  <si>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</si>
  <si>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</si>
  <si>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</si>
  <si>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</si>
  <si>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</si>
  <si>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</si>
  <si>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</si>
  <si>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</si>
  <si>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</si>
  <si>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</si>
  <si>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</si>
  <si>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</si>
  <si>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</si>
  <si>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</si>
  <si>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</si>
  <si>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</si>
  <si>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</si>
  <si>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</si>
  <si>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</si>
  <si>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</si>
  <si>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</si>
  <si>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</si>
  <si>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</si>
  <si>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</si>
  <si>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</si>
  <si>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</si>
  <si>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</si>
  <si>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</si>
  <si>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</si>
  <si>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</si>
  <si>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</si>
  <si>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</si>
  <si>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</si>
  <si>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</si>
  <si>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</si>
  <si>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</si>
  <si>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</si>
  <si>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</si>
  <si>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</si>
  <si>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</si>
  <si>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</si>
  <si>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</si>
  <si>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</si>
  <si>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</si>
  <si>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</si>
  <si>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</si>
  <si>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</si>
  <si>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</si>
  <si>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</si>
  <si>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</si>
  <si>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</si>
  <si>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</si>
  <si>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</si>
  <si>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</si>
  <si>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</si>
  <si>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</si>
  <si>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</si>
  <si>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</si>
  <si>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</si>
  <si>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</si>
  <si>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</si>
  <si>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</si>
  <si>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</si>
  <si>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</si>
  <si>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</si>
  <si>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</si>
  <si>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</si>
  <si>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</si>
  <si>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</si>
  <si>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</si>
  <si>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</si>
  <si>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</si>
  <si>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</si>
  <si>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</si>
  <si>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</si>
  <si>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</si>
  <si>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</si>
  <si>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</si>
  <si>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</si>
  <si>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</si>
  <si>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</si>
  <si>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</si>
  <si>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</si>
  <si>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</si>
  <si>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</si>
  <si>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</si>
  <si>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</si>
  <si>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</si>
  <si>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</si>
  <si>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</si>
  <si>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</si>
  <si>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</si>
  <si>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</si>
  <si>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</si>
  <si>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</si>
  <si>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</si>
  <si>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</si>
  <si>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</si>
  <si>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</si>
  <si>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</si>
  <si>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</si>
  <si>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</si>
  <si>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</si>
  <si>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</si>
  <si>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</si>
  <si>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</si>
  <si>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</si>
  <si>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</si>
  <si>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</si>
  <si>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</si>
  <si>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</si>
  <si>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</si>
  <si>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</si>
  <si>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</si>
  <si>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</si>
  <si>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</si>
  <si>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</si>
  <si>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</si>
  <si>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</si>
  <si>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</si>
  <si>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</si>
  <si>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</si>
  <si>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</si>
  <si>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</si>
  <si>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</si>
  <si>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</si>
  <si>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</si>
  <si>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</si>
  <si>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</si>
  <si>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</si>
  <si>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</si>
  <si>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</si>
  <si>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</si>
  <si>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</si>
  <si>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</si>
  <si>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</si>
  <si>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</si>
  <si>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</si>
  <si>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</si>
  <si>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</si>
  <si>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</si>
  <si>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</si>
  <si>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</si>
  <si>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</si>
  <si>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</si>
  <si>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</si>
  <si>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</si>
  <si>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</si>
  <si>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</si>
  <si>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</si>
  <si>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</si>
  <si>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</si>
  <si>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</si>
  <si>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</si>
  <si>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</si>
  <si>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</si>
  <si>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</si>
  <si>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</si>
  <si>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</si>
  <si>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</si>
  <si>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</si>
  <si>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</si>
  <si>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</si>
  <si>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</si>
  <si>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</si>
  <si>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</si>
  <si>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</si>
  <si>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</si>
  <si>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</si>
  <si>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</si>
  <si>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</si>
  <si>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</si>
  <si>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</si>
  <si>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</si>
  <si>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</si>
  <si>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</si>
  <si>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</si>
  <si>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</si>
  <si>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</si>
  <si>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</si>
  <si>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</si>
  <si>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</si>
  <si>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</si>
  <si>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</si>
  <si>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</si>
  <si>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</si>
  <si>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</si>
  <si>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</si>
  <si>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</si>
  <si>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</si>
  <si>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</si>
  <si>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</si>
  <si>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</si>
  <si>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</si>
  <si>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</si>
  <si>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</si>
  <si>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</si>
  <si>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</si>
  <si>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</si>
  <si>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</si>
  <si>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</si>
  <si>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</si>
  <si>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</si>
  <si>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</si>
  <si>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</si>
  <si>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</si>
  <si>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</si>
  <si>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</si>
  <si>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</si>
  <si>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</si>
  <si>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</si>
  <si>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</si>
  <si>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</si>
  <si>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</si>
  <si>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</si>
  <si>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</si>
  <si>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</si>
  <si>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</si>
  <si>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</si>
  <si>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</si>
  <si>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</si>
  <si>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</si>
  <si>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</si>
  <si>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</si>
  <si>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</si>
  <si>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</si>
  <si>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</si>
  <si>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</si>
  <si>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</si>
  <si>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</si>
  <si>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</si>
  <si>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</si>
  <si>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</si>
  <si>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</si>
  <si>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</si>
  <si>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</si>
  <si>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</si>
  <si>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</si>
  <si>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</si>
  <si>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</si>
  <si>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</si>
  <si>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</si>
  <si>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</si>
  <si>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</si>
  <si>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</si>
  <si>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</si>
  <si>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</si>
  <si>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</si>
  <si>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</si>
  <si>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</si>
  <si>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</si>
  <si>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</si>
  <si>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</si>
  <si>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</si>
  <si>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</si>
  <si>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</si>
  <si>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</si>
  <si>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</si>
  <si>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</si>
  <si>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</si>
  <si>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</si>
  <si>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</si>
  <si>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</si>
  <si>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</si>
  <si>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</si>
  <si>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</si>
  <si>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</si>
  <si>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</si>
  <si>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</si>
  <si>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</si>
  <si>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</si>
  <si>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</si>
  <si>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</si>
  <si>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</si>
  <si>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</si>
  <si>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</si>
  <si>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</si>
  <si>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</si>
  <si>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</si>
  <si>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</si>
  <si>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</si>
  <si>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</si>
  <si>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</si>
  <si>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</si>
  <si>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</si>
  <si>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</si>
  <si>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</si>
  <si>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</si>
  <si>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</si>
  <si>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</si>
  <si>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</si>
  <si>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</si>
  <si>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</si>
  <si>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</si>
  <si>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</si>
  <si>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</si>
  <si>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</si>
  <si>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</si>
  <si>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</si>
  <si>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</si>
  <si>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</si>
  <si>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</si>
  <si>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</si>
  <si>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</si>
  <si>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</si>
  <si>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</si>
  <si>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</si>
  <si>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</si>
  <si>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</si>
  <si>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</si>
  <si>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</si>
  <si>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</si>
  <si>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</si>
  <si>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</si>
  <si>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</si>
  <si>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</si>
  <si>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</si>
  <si>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</si>
  <si>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</si>
  <si>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</si>
  <si>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</si>
  <si>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</si>
  <si>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</si>
  <si>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</si>
  <si>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</si>
  <si>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</si>
  <si>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</si>
  <si>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</si>
  <si>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</si>
  <si>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</si>
  <si>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</si>
  <si>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</si>
  <si>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</si>
  <si>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</si>
  <si>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</si>
  <si>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</si>
  <si>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</si>
  <si>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</si>
  <si>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</si>
  <si>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</si>
  <si>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</si>
  <si>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</si>
  <si>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</si>
  <si>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</si>
  <si>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</si>
  <si>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</si>
  <si>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</si>
  <si>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</si>
  <si>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</si>
  <si>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</si>
  <si>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</si>
  <si>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</si>
  <si>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</si>
  <si>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</si>
  <si>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</si>
  <si>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</si>
  <si>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</si>
  <si>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</si>
  <si>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</si>
  <si>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</si>
  <si>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</si>
  <si>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</si>
  <si>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</si>
  <si>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</si>
  <si>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</si>
  <si>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</si>
  <si>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</si>
  <si>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</si>
  <si>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</si>
  <si>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</si>
  <si>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</si>
  <si>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</si>
  <si>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</si>
  <si>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</si>
  <si>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</si>
  <si>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</si>
  <si>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</si>
  <si>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</si>
  <si>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</si>
  <si>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</si>
  <si>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</si>
  <si>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</si>
  <si>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</si>
  <si>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</si>
  <si>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</si>
  <si>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</si>
  <si>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</si>
  <si>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</si>
  <si>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</si>
  <si>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</si>
  <si>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</si>
  <si>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</si>
  <si>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</si>
  <si>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</si>
  <si>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</si>
  <si>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</si>
  <si>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</si>
  <si>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</si>
  <si>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</si>
  <si>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</si>
  <si>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</si>
  <si>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</si>
  <si>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</si>
  <si>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</si>
  <si>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</si>
  <si>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</si>
  <si>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</si>
  <si>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</si>
  <si>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</si>
  <si>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</si>
  <si>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</si>
  <si>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</si>
  <si>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</si>
  <si>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</si>
  <si>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</si>
  <si>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</si>
  <si>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</si>
  <si>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</si>
  <si>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</si>
  <si>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</si>
  <si>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</si>
  <si>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</si>
  <si>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</si>
  <si>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</si>
  <si>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</si>
  <si>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</si>
  <si>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</si>
  <si>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</si>
  <si>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</si>
  <si>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</si>
  <si>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</si>
  <si>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</si>
  <si>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</si>
  <si>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</si>
  <si>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</si>
  <si>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</si>
  <si>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</si>
  <si>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</si>
  <si>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</si>
  <si>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</si>
  <si>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</si>
  <si>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</si>
  <si>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</si>
  <si>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</si>
  <si>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</si>
  <si>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</si>
  <si>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</si>
  <si>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</si>
  <si>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 xml:space="preserve"> </t>
  </si>
  <si>
    <t>Sum of Quantity</t>
  </si>
  <si>
    <t>Count of Order ID</t>
  </si>
  <si>
    <t>P.M= total profit/total sales</t>
  </si>
  <si>
    <t>Sum of Profit Margin</t>
  </si>
  <si>
    <t xml:space="preserve">YOY Sales= </t>
  </si>
  <si>
    <t>YOY Profit</t>
  </si>
  <si>
    <t>YOY Quantity</t>
  </si>
  <si>
    <t>YOY Orders</t>
  </si>
  <si>
    <t>YOY PM</t>
  </si>
  <si>
    <t>Grandtotal</t>
  </si>
  <si>
    <r>
      <t>Best Sellers (2011-2014)</t>
    </r>
    <r>
      <rPr>
        <sz val="11"/>
        <color theme="1"/>
        <rFont val="Calibri"/>
        <scheme val="minor"/>
      </rPr>
      <t>:</t>
    </r>
  </si>
  <si>
    <r>
      <t>Products</t>
    </r>
    <r>
      <rPr>
        <sz val="11"/>
        <color theme="1"/>
        <rFont val="Calibri"/>
        <scheme val="minor"/>
      </rPr>
      <t>: Phones, Chairs, and Storage.</t>
    </r>
  </si>
  <si>
    <r>
      <t>Insight</t>
    </r>
    <r>
      <rPr>
        <sz val="11"/>
        <color theme="1"/>
        <rFont val="Calibri"/>
        <scheme val="minor"/>
      </rPr>
      <t>: These items consistently rank as the top sellers over the period from 2011 to 2014.</t>
    </r>
  </si>
  <si>
    <r>
      <t>Furniture Category</t>
    </r>
    <r>
      <rPr>
        <sz val="11"/>
        <color theme="1"/>
        <rFont val="Calibri"/>
        <scheme val="minor"/>
      </rPr>
      <t>:</t>
    </r>
  </si>
  <si>
    <r>
      <t>Sales Performance</t>
    </r>
    <r>
      <rPr>
        <sz val="11"/>
        <color theme="1"/>
        <rFont val="Calibri"/>
        <scheme val="minor"/>
      </rPr>
      <t>: Good sales overall.</t>
    </r>
  </si>
  <si>
    <r>
      <t>Profit Performance</t>
    </r>
    <r>
      <rPr>
        <sz val="11"/>
        <color theme="1"/>
        <rFont val="Calibri"/>
        <scheme val="minor"/>
      </rPr>
      <t>: Profit levels are not satisfactory for all years.</t>
    </r>
  </si>
  <si>
    <r>
      <t>Company Performance</t>
    </r>
    <r>
      <rPr>
        <sz val="11"/>
        <color theme="1"/>
        <rFont val="Calibri"/>
        <scheme val="minor"/>
      </rPr>
      <t>:</t>
    </r>
  </si>
  <si>
    <r>
      <t>Trend</t>
    </r>
    <r>
      <rPr>
        <sz val="11"/>
        <color theme="1"/>
        <rFont val="Calibri"/>
        <scheme val="minor"/>
      </rPr>
      <t>: Both sales and profit have been increasing year by year.</t>
    </r>
  </si>
  <si>
    <r>
      <t>Geographical Sales Distribution</t>
    </r>
    <r>
      <rPr>
        <sz val="11"/>
        <color theme="1"/>
        <rFont val="Calibri"/>
        <scheme val="minor"/>
      </rPr>
      <t>:</t>
    </r>
  </si>
  <si>
    <r>
      <t>Top States</t>
    </r>
    <r>
      <rPr>
        <sz val="11"/>
        <color theme="1"/>
        <rFont val="Calibri"/>
        <scheme val="minor"/>
      </rPr>
      <t>:</t>
    </r>
  </si>
  <si>
    <r>
      <t>California</t>
    </r>
    <r>
      <rPr>
        <sz val="11"/>
        <color theme="1"/>
        <rFont val="Calibri"/>
        <scheme val="minor"/>
      </rPr>
      <t>: The state with the highest sales.</t>
    </r>
  </si>
  <si>
    <r>
      <t>New York</t>
    </r>
    <r>
      <rPr>
        <sz val="11"/>
        <color theme="1"/>
        <rFont val="Calibri"/>
        <scheme val="minor"/>
      </rPr>
      <t>: The second-highest sales state.</t>
    </r>
  </si>
  <si>
    <r>
      <t>Growth Trends:</t>
    </r>
    <r>
      <rPr>
        <sz val="11"/>
        <color theme="1"/>
        <rFont val="Calibri"/>
        <scheme val="minor"/>
      </rPr>
      <t xml:space="preserve"> The YoY growth in sales, profit, quantity, and number of orders indicates a healthy business expansion.</t>
    </r>
  </si>
  <si>
    <r>
      <t>Profit Margin:</t>
    </r>
    <r>
      <rPr>
        <sz val="11"/>
        <color theme="1"/>
        <rFont val="Calibri"/>
        <scheme val="minor"/>
      </rPr>
      <t xml:space="preserve"> Despite the increase in sales and profit, the decline in profit margin (-5.15%) suggests increased costs or pricing pressures that need to be addressed.</t>
    </r>
  </si>
  <si>
    <r>
      <t>Product Focus:</t>
    </r>
    <r>
      <rPr>
        <sz val="11"/>
        <color theme="1"/>
        <rFont val="Calibri"/>
        <scheme val="minor"/>
      </rPr>
      <t xml:space="preserve"> Emphasizing high-performing categories like Technology and Office Supplies can further boost profitability.</t>
    </r>
  </si>
  <si>
    <r>
      <t>Geographic Strategy:</t>
    </r>
    <r>
      <rPr>
        <sz val="11"/>
        <color theme="1"/>
        <rFont val="Calibri"/>
        <scheme val="minor"/>
      </rPr>
      <t xml:space="preserve"> States with lower sales could benefit from targeted marketing campaigns or strategic initiatives to improve performance.</t>
    </r>
  </si>
  <si>
    <t>General Insights and Recommandations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</si>
</sst>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quot;$&quot;0.00,&quot;K&quot;"/>
    <numFmt numFmtId="166" formatCode="&quot;$&quot;#,##0.00"/>
    <numFmt numFmtId="167" formatCode="&quot;#&quot;\ 0"/>
  </numFmts>
  <fonts count="9"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Black"/>
      <family val="2"/>
    </font>
    <font>
      <b/>
      <sz val="11"/>
      <color theme="1"/>
      <name val="Calibri"/>
      <scheme val="minor"/>
    </font>
    <font>
      <b/>
      <sz val="13.5"/>
      <color theme="1"/>
      <name val="Calibri"/>
      <scheme val="minor"/>
    </font>
  </fonts>
  <fills count="2">
    <fill>
      <patternFill patternType="none"/>
    </fill>
    <fill>
      <patternFill patternType="gray125"/>
    </fill>
  </fills>
  <borders count="14">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4" fillId="0" borderId="0" applyFont="0" applyFill="0" applyBorder="0" applyAlignment="0" applyProtection="0"/>
  </cellStyleXfs>
  <cellXfs count="46">
    <xf numFmtId="0" fontId="0" fillId="0" borderId="0" xfId="0"/>
    <xf numFmtId="0" fontId="3" fillId="0" borderId="0" xfId="0" applyFont="1"/>
    <xf numFmtId="0" fontId="4" fillId="0" borderId="0" xfId="0" applyFont="1"/>
    <xf numFmtId="1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0" fontId="0" fillId="0" borderId="0" xfId="0" pivotButton="1"/>
    <xf numFmtId="0" fontId="0" fillId="0" borderId="0" xfId="0" applyAlignment="1">
      <alignment horizontal="left"/>
    </xf>
    <xf numFmtId="165" fontId="0" fillId="0" borderId="0" xfId="0" applyNumberFormat="1"/>
    <xf numFmtId="0" fontId="2" fillId="0" borderId="0" xfId="0" applyFont="1"/>
    <xf numFmtId="0" fontId="0" fillId="0" borderId="2" xfId="0" applyBorder="1" applyAlignment="1">
      <alignment horizontal="left"/>
    </xf>
    <xf numFmtId="165" fontId="2" fillId="0" borderId="0" xfId="0" applyNumberFormat="1" applyFont="1"/>
    <xf numFmtId="165" fontId="0" fillId="0" borderId="6" xfId="0" applyNumberFormat="1" applyBorder="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0" xfId="0" applyBorder="1"/>
    <xf numFmtId="0" fontId="0" fillId="0" borderId="3" xfId="0" applyBorder="1" applyAlignment="1">
      <alignment horizontal="left"/>
    </xf>
    <xf numFmtId="164" fontId="6" fillId="0" borderId="0" xfId="0" applyNumberFormat="1" applyFont="1"/>
    <xf numFmtId="165" fontId="0" fillId="0" borderId="4" xfId="0" applyNumberFormat="1" applyBorder="1"/>
    <xf numFmtId="165" fontId="0" fillId="0" borderId="5" xfId="0" applyNumberFormat="1" applyBorder="1"/>
    <xf numFmtId="0" fontId="1" fillId="0" borderId="2" xfId="0" applyFont="1" applyBorder="1" applyAlignment="1">
      <alignment horizontal="left"/>
    </xf>
    <xf numFmtId="0" fontId="7" fillId="0" borderId="0" xfId="0" applyFont="1"/>
    <xf numFmtId="0" fontId="0" fillId="0" borderId="0" xfId="0" applyAlignment="1">
      <alignment horizontal="left" vertical="center" indent="1"/>
    </xf>
    <xf numFmtId="0" fontId="7" fillId="0" borderId="0" xfId="0" applyFont="1" applyAlignment="1">
      <alignment horizontal="left" vertical="center" indent="1"/>
    </xf>
    <xf numFmtId="0" fontId="7" fillId="0" borderId="0" xfId="0" applyFont="1" applyAlignment="1">
      <alignment horizontal="left" vertical="center" indent="2"/>
    </xf>
    <xf numFmtId="0" fontId="8" fillId="0" borderId="0" xfId="0" applyFont="1" applyAlignment="1">
      <alignment vertical="center"/>
    </xf>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10" xfId="0" applyNumberFormat="1" applyBorder="1"/>
    <xf numFmtId="0" fontId="0" fillId="0" borderId="8" xfId="0" applyNumberFormat="1" applyBorder="1"/>
    <xf numFmtId="0" fontId="0" fillId="0" borderId="2" xfId="0" applyNumberFormat="1" applyBorder="1"/>
    <xf numFmtId="0" fontId="0" fillId="0" borderId="11" xfId="0" applyNumberFormat="1" applyBorder="1"/>
    <xf numFmtId="0" fontId="0" fillId="0" borderId="9" xfId="0" applyNumberFormat="1" applyBorder="1"/>
    <xf numFmtId="0" fontId="0" fillId="0" borderId="3" xfId="0" applyNumberFormat="1" applyBorder="1"/>
    <xf numFmtId="0" fontId="0" fillId="0" borderId="12" xfId="0" applyNumberFormat="1" applyBorder="1"/>
    <xf numFmtId="0" fontId="0" fillId="0" borderId="13" xfId="0" applyNumberFormat="1" applyBorder="1"/>
  </cellXfs>
  <cellStyles count="2">
    <cellStyle name="Normal" xfId="0" builtinId="0"/>
    <cellStyle name="Percent" xfId="1" builtinId="5"/>
  </cellStyles>
  <dxfs count="40">
    <dxf>
      <numFmt numFmtId="0" formatCode="General"/>
    </dxf>
    <dxf>
      <numFmt numFmtId="0" formatCode="General"/>
    </dxf>
    <dxf>
      <numFmt numFmtId="168" formatCode="&quot;$&quot;#,##0.00_);\(&quot;$&quot;#,##0.00\)"/>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68" formatCode="&quot;$&quot;#,##0.00_);\(&quot;$&quot;#,##0.00\)"/>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68" formatCode="&quot;$&quot;#,##0.00_);\(&quot;$&quot;#,##0.00\)"/>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68" formatCode="&quot;$&quot;#,##0.00_);\(&quot;$&quot;#,##0.00\)"/>
    </dxf>
    <dxf>
      <numFmt numFmtId="165" formatCode="&quot;$&quot;0.00,&quot;K&quot;"/>
    </dxf>
    <dxf>
      <numFmt numFmtId="165" formatCode="&quot;$&quot;0.00,&quot;K&quot;"/>
    </dxf>
    <dxf>
      <numFmt numFmtId="165" formatCode="&quot;$&quot;0.00,&quot;K&quot;"/>
    </dxf>
    <dxf>
      <numFmt numFmtId="165" formatCode="&quot;$&quot;0.00,&quot;K&quot;"/>
    </dxf>
    <dxf>
      <numFmt numFmtId="0" formatCode="General"/>
    </dxf>
    <dxf>
      <numFmt numFmtId="0" formatCode="General"/>
    </dxf>
    <dxf>
      <numFmt numFmtId="165" formatCode="&quot;$&quot;0.00,&quot;K&quot;"/>
    </dxf>
    <dxf>
      <numFmt numFmtId="165" formatCode="&quot;$&quot;0.00,&quot;K&quot;"/>
    </dxf>
    <dxf>
      <numFmt numFmtId="165" formatCode="&quot;$&quot;0.00,&quot;K&quot;"/>
    </dxf>
    <dxf>
      <numFmt numFmtId="165" formatCode="&quot;$&quot;0.00,&quot;K&quot;"/>
    </dxf>
    <dxf>
      <numFmt numFmtId="168" formatCode="&quot;$&quot;#,##0.00_);\(&quot;$&quot;#,##0.00\)"/>
    </dxf>
    <dxf>
      <font>
        <b/>
        <color theme="1"/>
      </font>
      <border>
        <bottom style="thin">
          <color theme="4"/>
        </bottom>
        <vertical/>
        <horizontal/>
      </border>
    </dxf>
    <dxf>
      <font>
        <color theme="1"/>
      </font>
      <fill>
        <patternFill>
          <bgColor theme="1" tint="0.14996795556505021"/>
        </patternFill>
      </fill>
      <border>
        <left style="thin">
          <color theme="4"/>
        </left>
        <right style="thin">
          <color theme="4"/>
        </right>
        <top style="thin">
          <color theme="4"/>
        </top>
        <bottom style="thin">
          <color theme="4"/>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Data-style" pivot="0" count="3" xr9:uid="{00000000-0011-0000-FFFF-FFFF00000000}">
      <tableStyleElement type="headerRow" dxfId="39"/>
      <tableStyleElement type="firstRowStripe" dxfId="38"/>
      <tableStyleElement type="secondRowStripe" dxfId="37"/>
    </tableStyle>
    <tableStyle name="MYFILTER" pivot="0" table="0" count="10" xr9:uid="{68D16C9C-E4A0-454F-AED3-96039D64635B}">
      <tableStyleElement type="wholeTable" dxfId="36"/>
      <tableStyleElement type="headerRow" dxfId="35"/>
    </tableStyle>
  </tableStyles>
  <colors>
    <mruColors>
      <color rgb="FF993366"/>
      <color rgb="FFA0608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99336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diagonalUp="0" diagonalDown="0">
            <left/>
            <right/>
            <top/>
            <bottom/>
            <vertical/>
            <horizontal/>
          </border>
        </dxf>
        <dxf>
          <font>
            <b val="0"/>
            <i val="0"/>
            <sz val="8"/>
            <color theme="0"/>
            <name val="Lato Black"/>
            <family val="2"/>
            <scheme val="none"/>
          </font>
          <fill>
            <patternFill patternType="solid">
              <fgColor theme="4" tint="0.59999389629810485"/>
              <bgColor theme="3" tint="0.14996795556505021"/>
            </patternFill>
          </fill>
          <border diagonalUp="0" diagonalDown="0">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FILT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vs Profit(Combo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'Sales vs Profit(Combo chart)'!$C$3</c:f>
              <c:strCache>
                <c:ptCount val="1"/>
                <c:pt idx="0">
                  <c:v>Sum of Profit</c:v>
                </c:pt>
              </c:strCache>
            </c:strRef>
          </c:tx>
          <c:spPr>
            <a:solidFill>
              <a:schemeClr val="accent2"/>
            </a:solidFill>
            <a:ln>
              <a:noFill/>
            </a:ln>
            <a:effectLst/>
          </c:spPr>
          <c:cat>
            <c:strRef>
              <c:f>'Sales vs Profit(Combo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B67C-4DAC-B620-0C2BC6CA109B}"/>
            </c:ext>
          </c:extLst>
        </c:ser>
        <c:dLbls>
          <c:showLegendKey val="0"/>
          <c:showVal val="0"/>
          <c:showCatName val="0"/>
          <c:showSerName val="0"/>
          <c:showPercent val="0"/>
          <c:showBubbleSize val="0"/>
        </c:dLbls>
        <c:axId val="1224923615"/>
        <c:axId val="1224923135"/>
      </c:areaChart>
      <c:barChart>
        <c:barDir val="col"/>
        <c:grouping val="clustered"/>
        <c:varyColors val="0"/>
        <c:ser>
          <c:idx val="0"/>
          <c:order val="0"/>
          <c:tx>
            <c:strRef>
              <c:f>'Sales vs Profit(Combo chart)'!$B$3</c:f>
              <c:strCache>
                <c:ptCount val="1"/>
                <c:pt idx="0">
                  <c:v>Sum of Sales</c:v>
                </c:pt>
              </c:strCache>
            </c:strRef>
          </c:tx>
          <c:spPr>
            <a:solidFill>
              <a:schemeClr val="accent1"/>
            </a:solidFill>
            <a:ln>
              <a:noFill/>
            </a:ln>
            <a:effectLst/>
          </c:spPr>
          <c:invertIfNegative val="0"/>
          <c:cat>
            <c:strRef>
              <c:f>'Sales vs Profit(Combo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67C-4DAC-B620-0C2BC6CA109B}"/>
            </c:ext>
          </c:extLst>
        </c:ser>
        <c:dLbls>
          <c:showLegendKey val="0"/>
          <c:showVal val="0"/>
          <c:showCatName val="0"/>
          <c:showSerName val="0"/>
          <c:showPercent val="0"/>
          <c:showBubbleSize val="0"/>
        </c:dLbls>
        <c:gapWidth val="219"/>
        <c:overlap val="-27"/>
        <c:axId val="1224927455"/>
        <c:axId val="1224930335"/>
      </c:barChart>
      <c:catAx>
        <c:axId val="122492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30335"/>
        <c:crosses val="autoZero"/>
        <c:auto val="1"/>
        <c:lblAlgn val="ctr"/>
        <c:lblOffset val="100"/>
        <c:noMultiLvlLbl val="0"/>
      </c:catAx>
      <c:valAx>
        <c:axId val="12249303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27455"/>
        <c:crosses val="autoZero"/>
        <c:crossBetween val="between"/>
      </c:valAx>
      <c:valAx>
        <c:axId val="1224923135"/>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23615"/>
        <c:crosses val="max"/>
        <c:crossBetween val="between"/>
      </c:valAx>
      <c:catAx>
        <c:axId val="1224923615"/>
        <c:scaling>
          <c:orientation val="minMax"/>
        </c:scaling>
        <c:delete val="1"/>
        <c:axPos val="b"/>
        <c:numFmt formatCode="General" sourceLinked="1"/>
        <c:majorTickMark val="out"/>
        <c:minorTickMark val="none"/>
        <c:tickLblPos val="nextTo"/>
        <c:crossAx val="12249231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45-4FCF-9DBF-F425ABA81D0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45-4FCF-9DBF-F425ABA81D0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45-4FCF-9DBF-F425ABA81D0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0F7-4376-A8D6-A55666923B03}"/>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categories!PivotTable5</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categories'!$B$3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5 categories'!$A$4:$A$9</c:f>
              <c:strCache>
                <c:ptCount val="5"/>
                <c:pt idx="0">
                  <c:v>Binders</c:v>
                </c:pt>
                <c:pt idx="1">
                  <c:v>Tables</c:v>
                </c:pt>
                <c:pt idx="2">
                  <c:v>Storage</c:v>
                </c:pt>
                <c:pt idx="3">
                  <c:v>Chairs</c:v>
                </c:pt>
                <c:pt idx="4">
                  <c:v>Phones</c:v>
                </c:pt>
              </c:strCache>
            </c:strRef>
          </c:cat>
          <c:val>
            <c:numRef>
              <c:f>'Top 5 categories'!$B$4:$B$9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E8A-4385-B32B-BA7A3C9C4669}"/>
            </c:ext>
          </c:extLst>
        </c:ser>
        <c:dLbls>
          <c:dLblPos val="inEnd"/>
          <c:showLegendKey val="0"/>
          <c:showVal val="1"/>
          <c:showCatName val="0"/>
          <c:showSerName val="0"/>
          <c:showPercent val="0"/>
          <c:showBubbleSize val="0"/>
        </c:dLbls>
        <c:gapWidth val="65"/>
        <c:axId val="1796726543"/>
        <c:axId val="1796744783"/>
      </c:barChart>
      <c:catAx>
        <c:axId val="179672654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96744783"/>
        <c:crosses val="autoZero"/>
        <c:auto val="1"/>
        <c:lblAlgn val="ctr"/>
        <c:lblOffset val="100"/>
        <c:noMultiLvlLbl val="0"/>
      </c:catAx>
      <c:valAx>
        <c:axId val="1796744783"/>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79672654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349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586206896551727E-2"/>
          <c:y val="0.19277108433734941"/>
          <c:w val="0.81034482758620685"/>
          <c:h val="0.46987951807228917"/>
        </c:manualLayout>
      </c:layout>
      <c:lineChart>
        <c:grouping val="standard"/>
        <c:varyColors val="0"/>
        <c:ser>
          <c:idx val="0"/>
          <c:order val="0"/>
          <c:tx>
            <c:strRef>
              <c:f>KPI!$B$3</c:f>
              <c:strCache>
                <c:ptCount val="1"/>
                <c:pt idx="0">
                  <c:v>Total</c:v>
                </c:pt>
              </c:strCache>
            </c:strRef>
          </c:tx>
          <c:spPr>
            <a:ln w="3492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875-4BCD-B765-F90977EE0485}"/>
            </c:ext>
          </c:extLst>
        </c:ser>
        <c:dLbls>
          <c:showLegendKey val="0"/>
          <c:showVal val="0"/>
          <c:showCatName val="0"/>
          <c:showSerName val="0"/>
          <c:showPercent val="0"/>
          <c:showBubbleSize val="0"/>
        </c:dLbls>
        <c:smooth val="0"/>
        <c:axId val="1796747183"/>
        <c:axId val="1796729903"/>
      </c:lineChart>
      <c:catAx>
        <c:axId val="1796747183"/>
        <c:scaling>
          <c:orientation val="minMax"/>
        </c:scaling>
        <c:delete val="1"/>
        <c:axPos val="b"/>
        <c:numFmt formatCode="General" sourceLinked="1"/>
        <c:majorTickMark val="none"/>
        <c:minorTickMark val="none"/>
        <c:tickLblPos val="nextTo"/>
        <c:crossAx val="1796729903"/>
        <c:crosses val="autoZero"/>
        <c:auto val="1"/>
        <c:lblAlgn val="ctr"/>
        <c:lblOffset val="100"/>
        <c:noMultiLvlLbl val="0"/>
      </c:catAx>
      <c:valAx>
        <c:axId val="1796729903"/>
        <c:scaling>
          <c:orientation val="minMax"/>
        </c:scaling>
        <c:delete val="1"/>
        <c:axPos val="l"/>
        <c:numFmt formatCode="General" sourceLinked="1"/>
        <c:majorTickMark val="none"/>
        <c:minorTickMark val="none"/>
        <c:tickLblPos val="nextTo"/>
        <c:crossAx val="179674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370185627249084E-2"/>
          <c:y val="0.33419908332353976"/>
          <c:w val="0.8294573643410853"/>
          <c:h val="0.52173913043478259"/>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081-4C83-857F-11CACD48E1E1}"/>
            </c:ext>
          </c:extLst>
        </c:ser>
        <c:dLbls>
          <c:showLegendKey val="0"/>
          <c:showVal val="0"/>
          <c:showCatName val="0"/>
          <c:showSerName val="0"/>
          <c:showPercent val="0"/>
          <c:showBubbleSize val="0"/>
        </c:dLbls>
        <c:smooth val="0"/>
        <c:axId val="1796731343"/>
        <c:axId val="1796745743"/>
      </c:lineChart>
      <c:catAx>
        <c:axId val="1796731343"/>
        <c:scaling>
          <c:orientation val="minMax"/>
        </c:scaling>
        <c:delete val="1"/>
        <c:axPos val="b"/>
        <c:numFmt formatCode="General" sourceLinked="1"/>
        <c:majorTickMark val="none"/>
        <c:minorTickMark val="none"/>
        <c:tickLblPos val="nextTo"/>
        <c:crossAx val="1796745743"/>
        <c:crosses val="autoZero"/>
        <c:auto val="1"/>
        <c:lblAlgn val="ctr"/>
        <c:lblOffset val="100"/>
        <c:noMultiLvlLbl val="0"/>
      </c:catAx>
      <c:valAx>
        <c:axId val="1796745743"/>
        <c:scaling>
          <c:orientation val="minMax"/>
        </c:scaling>
        <c:delete val="1"/>
        <c:axPos val="l"/>
        <c:numFmt formatCode="General" sourceLinked="1"/>
        <c:majorTickMark val="none"/>
        <c:minorTickMark val="none"/>
        <c:tickLblPos val="nextTo"/>
        <c:crossAx val="1796731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376068376068383E-2"/>
          <c:y val="0.20952380952380953"/>
          <c:w val="0.87464387464387461"/>
          <c:h val="0.580952380952381"/>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115-4FD7-A3E6-683A3F626653}"/>
            </c:ext>
          </c:extLst>
        </c:ser>
        <c:dLbls>
          <c:showLegendKey val="0"/>
          <c:showVal val="0"/>
          <c:showCatName val="0"/>
          <c:showSerName val="0"/>
          <c:showPercent val="0"/>
          <c:showBubbleSize val="0"/>
        </c:dLbls>
        <c:smooth val="0"/>
        <c:axId val="1705832975"/>
        <c:axId val="1705856495"/>
      </c:lineChart>
      <c:catAx>
        <c:axId val="1705832975"/>
        <c:scaling>
          <c:orientation val="minMax"/>
        </c:scaling>
        <c:delete val="1"/>
        <c:axPos val="b"/>
        <c:numFmt formatCode="General" sourceLinked="1"/>
        <c:majorTickMark val="none"/>
        <c:minorTickMark val="none"/>
        <c:tickLblPos val="nextTo"/>
        <c:crossAx val="1705856495"/>
        <c:crosses val="autoZero"/>
        <c:auto val="1"/>
        <c:lblAlgn val="ctr"/>
        <c:lblOffset val="100"/>
        <c:noMultiLvlLbl val="0"/>
      </c:catAx>
      <c:valAx>
        <c:axId val="1705856495"/>
        <c:scaling>
          <c:orientation val="minMax"/>
        </c:scaling>
        <c:delete val="1"/>
        <c:axPos val="l"/>
        <c:numFmt formatCode="General" sourceLinked="1"/>
        <c:majorTickMark val="none"/>
        <c:minorTickMark val="none"/>
        <c:tickLblPos val="nextTo"/>
        <c:crossAx val="170583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268765133171914E-2"/>
          <c:y val="0.22429906542056074"/>
          <c:w val="0.89346246973365617"/>
          <c:h val="0.58878504672897192"/>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4A3-4908-A6DD-3617B3EBF58F}"/>
            </c:ext>
          </c:extLst>
        </c:ser>
        <c:dLbls>
          <c:showLegendKey val="0"/>
          <c:showVal val="0"/>
          <c:showCatName val="0"/>
          <c:showSerName val="0"/>
          <c:showPercent val="0"/>
          <c:showBubbleSize val="0"/>
        </c:dLbls>
        <c:smooth val="0"/>
        <c:axId val="1796734703"/>
        <c:axId val="1796735183"/>
      </c:lineChart>
      <c:catAx>
        <c:axId val="1796734703"/>
        <c:scaling>
          <c:orientation val="minMax"/>
        </c:scaling>
        <c:delete val="1"/>
        <c:axPos val="b"/>
        <c:numFmt formatCode="General" sourceLinked="1"/>
        <c:majorTickMark val="none"/>
        <c:minorTickMark val="none"/>
        <c:tickLblPos val="nextTo"/>
        <c:crossAx val="1796735183"/>
        <c:crosses val="autoZero"/>
        <c:auto val="1"/>
        <c:lblAlgn val="ctr"/>
        <c:lblOffset val="100"/>
        <c:noMultiLvlLbl val="0"/>
      </c:catAx>
      <c:valAx>
        <c:axId val="1796735183"/>
        <c:scaling>
          <c:orientation val="minMax"/>
        </c:scaling>
        <c:delete val="1"/>
        <c:axPos val="l"/>
        <c:numFmt formatCode="General" sourceLinked="1"/>
        <c:majorTickMark val="none"/>
        <c:minorTickMark val="none"/>
        <c:tickLblPos val="nextTo"/>
        <c:crossAx val="1796734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3EA-4870-8B89-E3450C0DFC3F}"/>
            </c:ext>
          </c:extLst>
        </c:ser>
        <c:dLbls>
          <c:showLegendKey val="0"/>
          <c:showVal val="0"/>
          <c:showCatName val="0"/>
          <c:showSerName val="0"/>
          <c:showPercent val="0"/>
          <c:showBubbleSize val="0"/>
        </c:dLbls>
        <c:smooth val="0"/>
        <c:axId val="1796749583"/>
        <c:axId val="1796740943"/>
      </c:lineChart>
      <c:catAx>
        <c:axId val="1796749583"/>
        <c:scaling>
          <c:orientation val="minMax"/>
        </c:scaling>
        <c:delete val="1"/>
        <c:axPos val="b"/>
        <c:numFmt formatCode="General" sourceLinked="1"/>
        <c:majorTickMark val="none"/>
        <c:minorTickMark val="none"/>
        <c:tickLblPos val="nextTo"/>
        <c:crossAx val="1796740943"/>
        <c:crosses val="autoZero"/>
        <c:auto val="1"/>
        <c:lblAlgn val="ctr"/>
        <c:lblOffset val="100"/>
        <c:noMultiLvlLbl val="0"/>
      </c:catAx>
      <c:valAx>
        <c:axId val="1796740943"/>
        <c:scaling>
          <c:orientation val="minMax"/>
        </c:scaling>
        <c:delete val="1"/>
        <c:axPos val="l"/>
        <c:numFmt formatCode="General" sourceLinked="1"/>
        <c:majorTickMark val="none"/>
        <c:minorTickMark val="none"/>
        <c:tickLblPos val="nextTo"/>
        <c:crossAx val="179674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3"/>
  </c:pivotSource>
  <c:chart>
    <c:autoTitleDeleted val="1"/>
    <c:pivotFmts>
      <c:pivotFmt>
        <c:idx val="0"/>
        <c:spPr>
          <a:solidFill>
            <a:schemeClr val="accent1"/>
          </a:solidFill>
          <a:ln w="349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49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739942207896949E-2"/>
          <c:y val="0.21683961789271136"/>
          <c:w val="0.81034482758620685"/>
          <c:h val="0.46987951807228917"/>
        </c:manualLayout>
      </c:layout>
      <c:lineChart>
        <c:grouping val="standard"/>
        <c:varyColors val="0"/>
        <c:ser>
          <c:idx val="0"/>
          <c:order val="0"/>
          <c:tx>
            <c:strRef>
              <c:f>KPI!$B$3</c:f>
              <c:strCache>
                <c:ptCount val="1"/>
                <c:pt idx="0">
                  <c:v>Total</c:v>
                </c:pt>
              </c:strCache>
            </c:strRef>
          </c:tx>
          <c:spPr>
            <a:ln w="34925" cap="rnd">
              <a:solidFill>
                <a:schemeClr val="bg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758-4AB7-9375-D41457B123BF}"/>
            </c:ext>
          </c:extLst>
        </c:ser>
        <c:dLbls>
          <c:showLegendKey val="0"/>
          <c:showVal val="0"/>
          <c:showCatName val="0"/>
          <c:showSerName val="0"/>
          <c:showPercent val="0"/>
          <c:showBubbleSize val="0"/>
        </c:dLbls>
        <c:smooth val="0"/>
        <c:axId val="1796747183"/>
        <c:axId val="1796729903"/>
      </c:lineChart>
      <c:catAx>
        <c:axId val="1796747183"/>
        <c:scaling>
          <c:orientation val="minMax"/>
        </c:scaling>
        <c:delete val="1"/>
        <c:axPos val="b"/>
        <c:numFmt formatCode="General" sourceLinked="1"/>
        <c:majorTickMark val="none"/>
        <c:minorTickMark val="none"/>
        <c:tickLblPos val="nextTo"/>
        <c:crossAx val="1796729903"/>
        <c:crosses val="autoZero"/>
        <c:auto val="1"/>
        <c:lblAlgn val="ctr"/>
        <c:lblOffset val="100"/>
        <c:noMultiLvlLbl val="0"/>
      </c:catAx>
      <c:valAx>
        <c:axId val="1796729903"/>
        <c:scaling>
          <c:orientation val="minMax"/>
        </c:scaling>
        <c:delete val="1"/>
        <c:axPos val="l"/>
        <c:numFmt formatCode="General" sourceLinked="1"/>
        <c:majorTickMark val="none"/>
        <c:minorTickMark val="none"/>
        <c:tickLblPos val="nextTo"/>
        <c:crossAx val="179674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370185627249084E-2"/>
          <c:y val="0.33419908332353976"/>
          <c:w val="0.8294573643410853"/>
          <c:h val="0.52173913043478259"/>
        </c:manualLayout>
      </c:layout>
      <c:lineChart>
        <c:grouping val="standard"/>
        <c:varyColors val="0"/>
        <c:ser>
          <c:idx val="0"/>
          <c:order val="0"/>
          <c:tx>
            <c:strRef>
              <c:f>KPI!$E$3</c:f>
              <c:strCache>
                <c:ptCount val="1"/>
                <c:pt idx="0">
                  <c:v>Total</c:v>
                </c:pt>
              </c:strCache>
            </c:strRef>
          </c:tx>
          <c:spPr>
            <a:ln w="3492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46A-4AE3-9029-7428C97F7F08}"/>
            </c:ext>
          </c:extLst>
        </c:ser>
        <c:dLbls>
          <c:showLegendKey val="0"/>
          <c:showVal val="0"/>
          <c:showCatName val="0"/>
          <c:showSerName val="0"/>
          <c:showPercent val="0"/>
          <c:showBubbleSize val="0"/>
        </c:dLbls>
        <c:smooth val="0"/>
        <c:axId val="1796731343"/>
        <c:axId val="1796745743"/>
      </c:lineChart>
      <c:catAx>
        <c:axId val="1796731343"/>
        <c:scaling>
          <c:orientation val="minMax"/>
        </c:scaling>
        <c:delete val="1"/>
        <c:axPos val="b"/>
        <c:numFmt formatCode="General" sourceLinked="1"/>
        <c:majorTickMark val="none"/>
        <c:minorTickMark val="none"/>
        <c:tickLblPos val="nextTo"/>
        <c:crossAx val="1796745743"/>
        <c:crosses val="autoZero"/>
        <c:auto val="1"/>
        <c:lblAlgn val="ctr"/>
        <c:lblOffset val="100"/>
        <c:noMultiLvlLbl val="0"/>
      </c:catAx>
      <c:valAx>
        <c:axId val="1796745743"/>
        <c:scaling>
          <c:orientation val="minMax"/>
        </c:scaling>
        <c:delete val="1"/>
        <c:axPos val="l"/>
        <c:numFmt formatCode="General" sourceLinked="1"/>
        <c:majorTickMark val="none"/>
        <c:minorTickMark val="none"/>
        <c:tickLblPos val="nextTo"/>
        <c:crossAx val="1796731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376068376068383E-2"/>
          <c:y val="0.20952380952380953"/>
          <c:w val="0.87464387464387461"/>
          <c:h val="0.580952380952381"/>
        </c:manualLayout>
      </c:layout>
      <c:lineChart>
        <c:grouping val="standard"/>
        <c:varyColors val="0"/>
        <c:ser>
          <c:idx val="0"/>
          <c:order val="0"/>
          <c:tx>
            <c:strRef>
              <c:f>KPI!$H$3</c:f>
              <c:strCache>
                <c:ptCount val="1"/>
                <c:pt idx="0">
                  <c:v>Total</c:v>
                </c:pt>
              </c:strCache>
            </c:strRef>
          </c:tx>
          <c:spPr>
            <a:ln w="3492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718-4BBB-B9D2-DB54B05EF5B3}"/>
            </c:ext>
          </c:extLst>
        </c:ser>
        <c:dLbls>
          <c:showLegendKey val="0"/>
          <c:showVal val="0"/>
          <c:showCatName val="0"/>
          <c:showSerName val="0"/>
          <c:showPercent val="0"/>
          <c:showBubbleSize val="0"/>
        </c:dLbls>
        <c:smooth val="0"/>
        <c:axId val="1705832975"/>
        <c:axId val="1705856495"/>
      </c:lineChart>
      <c:catAx>
        <c:axId val="1705832975"/>
        <c:scaling>
          <c:orientation val="minMax"/>
        </c:scaling>
        <c:delete val="1"/>
        <c:axPos val="b"/>
        <c:numFmt formatCode="General" sourceLinked="1"/>
        <c:majorTickMark val="none"/>
        <c:minorTickMark val="none"/>
        <c:tickLblPos val="nextTo"/>
        <c:crossAx val="1705856495"/>
        <c:crosses val="autoZero"/>
        <c:auto val="1"/>
        <c:lblAlgn val="ctr"/>
        <c:lblOffset val="100"/>
        <c:noMultiLvlLbl val="0"/>
      </c:catAx>
      <c:valAx>
        <c:axId val="1705856495"/>
        <c:scaling>
          <c:orientation val="minMax"/>
        </c:scaling>
        <c:delete val="1"/>
        <c:axPos val="l"/>
        <c:numFmt formatCode="General" sourceLinked="1"/>
        <c:majorTickMark val="none"/>
        <c:minorTickMark val="none"/>
        <c:tickLblPos val="nextTo"/>
        <c:crossAx val="170583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268765133171914E-2"/>
          <c:y val="0.22429906542056074"/>
          <c:w val="0.89346246973365617"/>
          <c:h val="0.58878504672897192"/>
        </c:manualLayout>
      </c:layout>
      <c:lineChart>
        <c:grouping val="standard"/>
        <c:varyColors val="0"/>
        <c:ser>
          <c:idx val="0"/>
          <c:order val="0"/>
          <c:tx>
            <c:strRef>
              <c:f>KPI!$K$3</c:f>
              <c:strCache>
                <c:ptCount val="1"/>
                <c:pt idx="0">
                  <c:v>Total</c:v>
                </c:pt>
              </c:strCache>
            </c:strRef>
          </c:tx>
          <c:spPr>
            <a:ln w="3492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5F8-4C11-B759-7DEB436ECC77}"/>
            </c:ext>
          </c:extLst>
        </c:ser>
        <c:dLbls>
          <c:showLegendKey val="0"/>
          <c:showVal val="0"/>
          <c:showCatName val="0"/>
          <c:showSerName val="0"/>
          <c:showPercent val="0"/>
          <c:showBubbleSize val="0"/>
        </c:dLbls>
        <c:smooth val="0"/>
        <c:axId val="1796734703"/>
        <c:axId val="1796735183"/>
      </c:lineChart>
      <c:catAx>
        <c:axId val="1796734703"/>
        <c:scaling>
          <c:orientation val="minMax"/>
        </c:scaling>
        <c:delete val="1"/>
        <c:axPos val="b"/>
        <c:numFmt formatCode="General" sourceLinked="1"/>
        <c:majorTickMark val="none"/>
        <c:minorTickMark val="none"/>
        <c:tickLblPos val="nextTo"/>
        <c:crossAx val="1796735183"/>
        <c:crosses val="autoZero"/>
        <c:auto val="1"/>
        <c:lblAlgn val="ctr"/>
        <c:lblOffset val="100"/>
        <c:noMultiLvlLbl val="0"/>
      </c:catAx>
      <c:valAx>
        <c:axId val="1796735183"/>
        <c:scaling>
          <c:orientation val="minMax"/>
        </c:scaling>
        <c:delete val="1"/>
        <c:axPos val="l"/>
        <c:numFmt formatCode="General" sourceLinked="1"/>
        <c:majorTickMark val="none"/>
        <c:minorTickMark val="none"/>
        <c:tickLblPos val="nextTo"/>
        <c:crossAx val="1796734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454-46A5-844B-EF1971901747}"/>
            </c:ext>
          </c:extLst>
        </c:ser>
        <c:dLbls>
          <c:showLegendKey val="0"/>
          <c:showVal val="0"/>
          <c:showCatName val="0"/>
          <c:showSerName val="0"/>
          <c:showPercent val="0"/>
          <c:showBubbleSize val="0"/>
        </c:dLbls>
        <c:smooth val="0"/>
        <c:axId val="1796749583"/>
        <c:axId val="1796740943"/>
      </c:lineChart>
      <c:catAx>
        <c:axId val="1796749583"/>
        <c:scaling>
          <c:orientation val="minMax"/>
        </c:scaling>
        <c:delete val="1"/>
        <c:axPos val="b"/>
        <c:numFmt formatCode="General" sourceLinked="1"/>
        <c:majorTickMark val="none"/>
        <c:minorTickMark val="none"/>
        <c:tickLblPos val="nextTo"/>
        <c:crossAx val="1796740943"/>
        <c:crosses val="autoZero"/>
        <c:auto val="1"/>
        <c:lblAlgn val="ctr"/>
        <c:lblOffset val="100"/>
        <c:noMultiLvlLbl val="0"/>
      </c:catAx>
      <c:valAx>
        <c:axId val="1796740943"/>
        <c:scaling>
          <c:orientation val="minMax"/>
        </c:scaling>
        <c:delete val="1"/>
        <c:axPos val="l"/>
        <c:numFmt formatCode="General" sourceLinked="1"/>
        <c:majorTickMark val="none"/>
        <c:minorTickMark val="none"/>
        <c:tickLblPos val="nextTo"/>
        <c:crossAx val="179674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vs Profit(Combo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A06086"/>
          </a:solidFill>
          <a:ln w="1587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15589263876077"/>
          <c:y val="0.14191818127997158"/>
          <c:w val="0.74283807848269645"/>
          <c:h val="0.71373394115209288"/>
        </c:manualLayout>
      </c:layout>
      <c:areaChart>
        <c:grouping val="stacked"/>
        <c:varyColors val="0"/>
        <c:ser>
          <c:idx val="1"/>
          <c:order val="1"/>
          <c:tx>
            <c:strRef>
              <c:f>'Sales vs Profit(Combo chart)'!$C$3</c:f>
              <c:strCache>
                <c:ptCount val="1"/>
                <c:pt idx="0">
                  <c:v>Sum of Profit</c:v>
                </c:pt>
              </c:strCache>
            </c:strRef>
          </c:tx>
          <c:spPr>
            <a:solidFill>
              <a:schemeClr val="accent1"/>
            </a:solidFill>
            <a:ln>
              <a:noFill/>
            </a:ln>
            <a:effectLst/>
          </c:spPr>
          <c:cat>
            <c:strRef>
              <c:f>'Sales vs Profit(Combo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2586-45D5-9ED0-8AD9BF53AA22}"/>
            </c:ext>
          </c:extLst>
        </c:ser>
        <c:dLbls>
          <c:showLegendKey val="0"/>
          <c:showVal val="0"/>
          <c:showCatName val="0"/>
          <c:showSerName val="0"/>
          <c:showPercent val="0"/>
          <c:showBubbleSize val="0"/>
        </c:dLbls>
        <c:axId val="1224923615"/>
        <c:axId val="1224923135"/>
      </c:areaChart>
      <c:barChart>
        <c:barDir val="col"/>
        <c:grouping val="clustered"/>
        <c:varyColors val="0"/>
        <c:ser>
          <c:idx val="0"/>
          <c:order val="0"/>
          <c:tx>
            <c:strRef>
              <c:f>'Sales vs Profit(Combo chart)'!$B$3</c:f>
              <c:strCache>
                <c:ptCount val="1"/>
                <c:pt idx="0">
                  <c:v>Sum of Sales</c:v>
                </c:pt>
              </c:strCache>
            </c:strRef>
          </c:tx>
          <c:spPr>
            <a:solidFill>
              <a:srgbClr val="A06086"/>
            </a:solidFill>
            <a:ln w="15875">
              <a:noFill/>
            </a:ln>
            <a:effectLst/>
          </c:spPr>
          <c:invertIfNegative val="0"/>
          <c:cat>
            <c:strRef>
              <c:f>'Sales vs Profit(Combo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2586-45D5-9ED0-8AD9BF53AA22}"/>
            </c:ext>
          </c:extLst>
        </c:ser>
        <c:dLbls>
          <c:showLegendKey val="0"/>
          <c:showVal val="0"/>
          <c:showCatName val="0"/>
          <c:showSerName val="0"/>
          <c:showPercent val="0"/>
          <c:showBubbleSize val="0"/>
        </c:dLbls>
        <c:gapWidth val="134"/>
        <c:overlap val="-27"/>
        <c:axId val="1224927455"/>
        <c:axId val="1224930335"/>
      </c:barChart>
      <c:catAx>
        <c:axId val="122492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4930335"/>
        <c:crosses val="autoZero"/>
        <c:auto val="1"/>
        <c:lblAlgn val="ctr"/>
        <c:lblOffset val="100"/>
        <c:noMultiLvlLbl val="0"/>
      </c:catAx>
      <c:valAx>
        <c:axId val="122493033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4927455"/>
        <c:crosses val="autoZero"/>
        <c:crossBetween val="between"/>
      </c:valAx>
      <c:valAx>
        <c:axId val="122492313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4923615"/>
        <c:crosses val="max"/>
        <c:crossBetween val="between"/>
      </c:valAx>
      <c:catAx>
        <c:axId val="1224923615"/>
        <c:scaling>
          <c:orientation val="minMax"/>
        </c:scaling>
        <c:delete val="1"/>
        <c:axPos val="b"/>
        <c:numFmt formatCode="General" sourceLinked="1"/>
        <c:majorTickMark val="out"/>
        <c:minorTickMark val="none"/>
        <c:tickLblPos val="nextTo"/>
        <c:crossAx val="122492313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70C0"/>
          </a:solidFill>
          <a:ln w="19050">
            <a:noFill/>
          </a:ln>
          <a:effectLst/>
        </c:spPr>
        <c:dLbl>
          <c:idx val="0"/>
          <c:layout>
            <c:manualLayout>
              <c:x val="0.11045364891518737"/>
              <c:y val="-0.12549019607843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w="19050">
            <a:noFill/>
          </a:ln>
          <a:effectLst/>
        </c:spPr>
        <c:dLbl>
          <c:idx val="0"/>
          <c:layout>
            <c:manualLayout>
              <c:x val="0.10256410256410249"/>
              <c:y val="0.117647058823529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A06086"/>
          </a:solidFill>
          <a:ln w="19050">
            <a:noFill/>
          </a:ln>
          <a:effectLst/>
        </c:spPr>
        <c:dLbl>
          <c:idx val="0"/>
          <c:layout>
            <c:manualLayout>
              <c:x val="-0.10650887573964497"/>
              <c:y val="-0.133333333333333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282688036776467"/>
          <c:y val="0.23854253512428594"/>
          <c:w val="0.3137939710198947"/>
          <c:h val="0.62389624826308476"/>
        </c:manualLayout>
      </c:layout>
      <c:doughnutChart>
        <c:varyColors val="1"/>
        <c:ser>
          <c:idx val="0"/>
          <c:order val="0"/>
          <c:tx>
            <c:strRef>
              <c:f>'Pie chart'!$B$3</c:f>
              <c:strCache>
                <c:ptCount val="1"/>
                <c:pt idx="0">
                  <c:v>Total</c:v>
                </c:pt>
              </c:strCache>
            </c:strRef>
          </c:tx>
          <c:spPr>
            <a:ln>
              <a:noFill/>
            </a:ln>
          </c:spPr>
          <c:explosion val="1"/>
          <c:dPt>
            <c:idx val="0"/>
            <c:bubble3D val="0"/>
            <c:spPr>
              <a:solidFill>
                <a:srgbClr val="0070C0"/>
              </a:solidFill>
              <a:ln w="19050">
                <a:noFill/>
              </a:ln>
              <a:effectLst/>
            </c:spPr>
            <c:extLst>
              <c:ext xmlns:c16="http://schemas.microsoft.com/office/drawing/2014/chart" uri="{C3380CC4-5D6E-409C-BE32-E72D297353CC}">
                <c16:uniqueId val="{00000001-4C0A-4413-A276-9455A5B1B8CF}"/>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3-4C0A-4413-A276-9455A5B1B8CF}"/>
              </c:ext>
            </c:extLst>
          </c:dPt>
          <c:dPt>
            <c:idx val="2"/>
            <c:bubble3D val="0"/>
            <c:explosion val="3"/>
            <c:spPr>
              <a:solidFill>
                <a:srgbClr val="A06086"/>
              </a:solidFill>
              <a:ln w="19050">
                <a:noFill/>
              </a:ln>
              <a:effectLst/>
            </c:spPr>
            <c:extLst>
              <c:ext xmlns:c16="http://schemas.microsoft.com/office/drawing/2014/chart" uri="{C3380CC4-5D6E-409C-BE32-E72D297353CC}">
                <c16:uniqueId val="{00000005-4C0A-4413-A276-9455A5B1B8CF}"/>
              </c:ext>
            </c:extLst>
          </c:dPt>
          <c:dLbls>
            <c:dLbl>
              <c:idx val="0"/>
              <c:layout>
                <c:manualLayout>
                  <c:x val="0.11045364891518737"/>
                  <c:y val="-0.12549019607843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C0A-4413-A276-9455A5B1B8CF}"/>
                </c:ext>
              </c:extLst>
            </c:dLbl>
            <c:dLbl>
              <c:idx val="1"/>
              <c:layout>
                <c:manualLayout>
                  <c:x val="0.10256410256410249"/>
                  <c:y val="0.117647058823529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C0A-4413-A276-9455A5B1B8CF}"/>
                </c:ext>
              </c:extLst>
            </c:dLbl>
            <c:dLbl>
              <c:idx val="2"/>
              <c:layout>
                <c:manualLayout>
                  <c:x val="-0.10650887573964497"/>
                  <c:y val="-0.133333333333333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C0A-4413-A276-9455A5B1B8C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C0A-4413-A276-9455A5B1B8CF}"/>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categories!PivotTable5</c:name>
    <c:fmtId val="6"/>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0070C0"/>
              </a:gs>
              <a:gs pos="100000">
                <a:srgbClr val="A06086"/>
              </a:gs>
            </a:gsLst>
            <a:path path="circle">
              <a:fillToRect t="100000" r="100000"/>
            </a:path>
            <a:tileRect l="-100000" b="-100000"/>
          </a:gradFill>
          <a:ln w="9525" cap="flat" cmpd="sng" algn="ctr">
            <a:solidFill>
              <a:schemeClr val="lt1">
                <a:alpha val="50000"/>
              </a:schemeClr>
            </a:solidFill>
            <a:round/>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bar"/>
        <c:grouping val="clustered"/>
        <c:varyColors val="0"/>
        <c:ser>
          <c:idx val="0"/>
          <c:order val="0"/>
          <c:tx>
            <c:strRef>
              <c:f>'Top 5 categories'!$B$3</c:f>
              <c:strCache>
                <c:ptCount val="1"/>
                <c:pt idx="0">
                  <c:v>Total</c:v>
                </c:pt>
              </c:strCache>
            </c:strRef>
          </c:tx>
          <c:spPr>
            <a:gradFill flip="none" rotWithShape="1">
              <a:gsLst>
                <a:gs pos="0">
                  <a:srgbClr val="0070C0"/>
                </a:gs>
                <a:gs pos="100000">
                  <a:srgbClr val="A06086"/>
                </a:gs>
              </a:gsLst>
              <a:path path="circle">
                <a:fillToRect t="100000" r="100000"/>
              </a:path>
              <a:tileRect l="-100000" b="-100000"/>
            </a:gradFill>
            <a:ln w="9525" cap="flat" cmpd="sng" algn="ctr">
              <a:solidFill>
                <a:schemeClr val="lt1">
                  <a:alpha val="50000"/>
                </a:schemeClr>
              </a:solidFill>
              <a:round/>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dk1">
                          <a:lumMod val="50000"/>
                          <a:lumOff val="50000"/>
                        </a:schemeClr>
                      </a:solidFill>
                    </a:ln>
                    <a:effectLst/>
                  </c:spPr>
                </c15:leaderLines>
              </c:ext>
            </c:extLst>
          </c:dLbls>
          <c:cat>
            <c:strRef>
              <c:f>'Top 5 categories'!$A$4:$A$9</c:f>
              <c:strCache>
                <c:ptCount val="5"/>
                <c:pt idx="0">
                  <c:v>Binders</c:v>
                </c:pt>
                <c:pt idx="1">
                  <c:v>Tables</c:v>
                </c:pt>
                <c:pt idx="2">
                  <c:v>Storage</c:v>
                </c:pt>
                <c:pt idx="3">
                  <c:v>Chairs</c:v>
                </c:pt>
                <c:pt idx="4">
                  <c:v>Phones</c:v>
                </c:pt>
              </c:strCache>
            </c:strRef>
          </c:cat>
          <c:val>
            <c:numRef>
              <c:f>'Top 5 categories'!$B$4:$B$9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26F-423A-A3BA-B2838199358A}"/>
            </c:ext>
          </c:extLst>
        </c:ser>
        <c:dLbls>
          <c:dLblPos val="inEnd"/>
          <c:showLegendKey val="0"/>
          <c:showVal val="1"/>
          <c:showCatName val="0"/>
          <c:showSerName val="0"/>
          <c:showPercent val="0"/>
          <c:showBubbleSize val="0"/>
        </c:dLbls>
        <c:gapWidth val="65"/>
        <c:axId val="1796726543"/>
        <c:axId val="1796744783"/>
      </c:barChart>
      <c:catAx>
        <c:axId val="1796726543"/>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1796744783"/>
        <c:crosses val="autoZero"/>
        <c:auto val="1"/>
        <c:lblAlgn val="ctr"/>
        <c:lblOffset val="100"/>
        <c:noMultiLvlLbl val="0"/>
      </c:catAx>
      <c:valAx>
        <c:axId val="1796744783"/>
        <c:scaling>
          <c:orientation val="minMax"/>
        </c:scaling>
        <c:delete val="1"/>
        <c:axPos val="b"/>
        <c:numFmt formatCode="General" sourceLinked="1"/>
        <c:majorTickMark val="out"/>
        <c:minorTickMark val="none"/>
        <c:tickLblPos val="nextTo"/>
        <c:crossAx val="179672654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390AFD9E-372B-45D4-A2E6-8AC1A3592016}">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8D2B351C-97C6-42AC-A7BC-E24F1C8E432B}">
          <cx:tx>
            <cx:txData>
              <cx:f>_xlchart.v5.5</cx:f>
              <cx:v>Sales</cx:v>
            </cx:txData>
          </cx:tx>
          <cx:dataId val="0"/>
          <cx:layoutPr>
            <cx:geography cultureLanguage="en-US" cultureRegion="US" attribution="Powered by Bing">
              <cx:geoCache provider="{E9337A44-BEBE-4D9F-B70C-5C5E7DAFC167}">
                <cx:binary>1H1ZU9xK0vZfcfj6E6f2Uk3MmYiReqEbaIMBbzeKNmCptJVU2vXr32wWGzRgMzF8F93HcQjoLpSq
R7k9mZX886r/x1V6s7Xv+izNq39c9X+/j+q6+Mdff1VX0U22rQ4yfWVNZX7UB1cm+8v8+KGvbv66
tttO5+FfBGH211W0tfVN//5f/4TfFt6YY3O1rbXJz5obO3y8qZq0rn7z3rNvvdteZzqf6aq2+qrG
f7//d7r9vs2279/d5LWuh4uhuPn7/ZMPvX/31/RX/cdl36UgWd1cw1pKDqQQjAik0O2Lvn+Xmjy8
f9txxYHLEKUEEXX3erj2ZpvB+lcIdCvO9vra3lQV3NDt10cLn0gPPz9+/+7KNHm927QQ9u/v95e5
rm+u353X2/qmev9OV8a/+4BvdrdweX57z3893fZ//XPyA9iFyU8eITPdsj+99R/AfNbVlckrnT9s
z/8ODWMHgirFKWDzsPVPoFEHkhLFuaI/obt7LO6geZVIz4PzaOkEns+rvYRnc9O9W9/Y6mZ4Q3zQ
AaYKAUD4bv/JU9WRgJ90ORiHe/jYw7Xv8HmdTM8D9HjtBKHNei8ROtFXkQ63b6s/rmRSSfceAPcp
Pi4H/UFKKnX/vniKz2skeh6dXysn2Jzsp/b82+rR5G/pddgBUZQQF7M73ZBPocEYH4BX4kpwcatb
+Ck0rxDoeWR+LpwA8+9ve6k0/7bJNq+24BTfLB5gB65SLqKY3yEzURpFDhhVmHPu3hk9/nDt+3jg
FRK9BM3DvUyx+biX2Pgmz2+uan3V1A9b9AYxAT7gkmNOKb/bflCMxzGBhHCOuqBXZILLK6V5Hpon
iyfo+Bd7ic7FDaBTVTc3b4cN5RAqQ5SM3HvVmMQDEEpTRglnD6E2vP84XnuVSM8D9GjpBJ6LzV7C
429T/cPYXL+l05EHsPlCgLt/VncwVgcCSyIxuw8InuLzOpmeB+jx2glC/r/3EqHPN1X97pO2oX5b
kNwDyEY5xGz3+eYkMnARYEQlxN33QTfkq4+V6NViPY/TZPkEqs+f9hIq36TGbq/Nw079726IugcQ
JHCOGHlelRA/4Ey6VEzgeY0ozyPza+UEFP/DXoJyCg6oGtJ2+6bqwxCEb0Ii7P5SjyfxgTxwqesq
Ke85BQjvHqvPa6V6HqOnqyc4ne6nnZvdpNtua98yTlAHCLlSEHofYqtJDMcPmHAFoxgi8d1rEsq9
RqLn8fm1coLNbL6XOvRAjL4zP96BfWiy728aL4CRQ2DEMAXiZqJECAuiBL0HaELs/LdivQDWPev7
9OamwPl7CdwCHJK+fsPYjrgHHJhQTOhEmVzIV11JGXGfJ0lfIcnz8PxcOEFksZ/89fLGQCj3hohA
YUEwyERd+UIgRw8YY1QydJ8tTSKFVwj0PDA/F06AWe6n/1ldb6M3jNygqABWC0nykONM+B2MgbWG
ioKE0O5paPBHQZ6H437ZBIzVbC/t1ipNdW509bAz/3skDQEbBiwYxNJ3zn6Ch6sOMHMF5e6vYOFx
wPYaiV4A5ue9TLHZTwu2yq/19k1JanWwqwxIKPHcv56GAcDnANHmIqHuubhJGPAKgV5A5uFOpsDs
J5ezMt0b+hVGDpBkgkvG7lJP8BuPgzNFD3ZwCIzu359Udf4kzQuQ3N7DFI/99Cjnpqmjd7NtYuq3
xIVBYUDsqDP5AiWADghFTGEx0ZPXyvM8Mk9XTxA63083c/TWRR0XgmAGgRik/bcvPNEZF4IC4AzQ
Q0YKpNtjJ/NneZ7H5mHdBJWj8710/kewJc1V8oYdBFQecAI9HJDuPwUEStPEBbAYE3euZ6IyrxHl
BUh+3sQUlK97CcqxaXT1xn4fHagdfebyqWvBQK5hF8rW9xHBBJVXyfI8LI+WTnA53k8nc7LV+Rty
ZoxD7WzXEfDIQj32+kIdEAzeB0KDZxXmj+I8D8v9sgkkJ/vJln2MoF3u3apKt/n1g31/gwQGOjWI
C21o91yYmpgyCRVrDBXRXTfH7QuU6rFvea1UzwP0dPUEp4+rvTRpm5t2+5bcGFUHlAsGkdc9BTbx
/hgLSPk53fFnD9HBY4T+LM/z2Dysm6Cy2c8i2snWDm+rObsi2s798wllKcUBFHCgP0rd27KJxrxG
kucR+bVygsnJfsbJJ9uq2l5FTXVT19WDWXkDk0YOoA0AqEloD3xQiMfOBkyaQByaot1JnPxqeV6C
58ntTDHa00BA7xpt3jbV3DXSKAx9aPfU8cSgKXaAFfD90GD48FDcNaedvEaWF7D5tXSKy36wMle/
7am/s/d3qvPkk//tcQIF7AvlEnGgXR7rjIKiJ3Ypw+g+DJiozqTH/2V5nodnsvzJLezHAYITXVW7
f0WhHx7a/92S7U53EKg1/ySPJ64G2GXosCXA9d/3cUzIslcK9TwmTxZPleZ8L0Oz3S2Zxr4lQkC9
CAnNtKAZt69J0+Cu31ZK6KN5iK+fQehPEr0Mz93KKTb72VDzeTBwVip8O+UBphkSFkHEC63QGAF9
wzFjwDffpTYP174/f/NngZ5H5uedTID5/HU/lcbk9ZsWZpg8gOCLA9P8fAkAIzBrDJoBxK5z43Eq
c/JnUZ6H5OfCCSQnF3sJycbY/x8lAAklfUERdMzc6cPE24CFg86m3bmP+/5aeP8xOq+V6nmInq6e
4LTZzwRnc/Pdbqtk+7BP/3tEwICOgQ5nKuXdwRo09TfqALjPXc/G8+c7XiPRC/j8vJcpNvtJp+2O
4B1us6KK9Ft2BzJ6IFwusHo44QHZ/+NAesenAXgEqtI/A4YnSvRasV5C6cldTaE63E9zB3tyctPr
qzdspKFQ7ySgR5jdK9IEJ4zEAUYuNKq7kJ5OEfqzNC/D87B2is3J3mLz1djkYY/ewMRB3EYVYbtD
67evCTKSA2ONIEN9OHw4Cal3iv0niV5G527lFJv9jNzuXKq/tQbant7QCcFJKaCbqVR44n0kdDtB
2c0V4l6pptDcxi2vEegFgCbrpzD5e6lCHyL9hoYNOtIYnO8Ehu2+WWCiPtBRC4cHIB99IYr7kzTP
I3O3aoLHh/10Nx+SFHo233RKBygMkGfQ9nRn0dCU8YRMFHwNQhJOs9++HszpXSr6GolewOXnvUyx
OdpPXbE3oXnLIQMUnI0LxzXofafGNOchCEgCF2M6iQI+/FGQFwC5XzeF4+NewnF+24v2GoP+X461
AVgQFNAIvqfVpkZsd04KWs9h0MCdvkwczevleh6l6foJWuf76Wgubvo3nTWAgQ6gLgMU7sza1KpB
4RqCOOhauz9CAK0FjwPpP4rzPDb3yyaQXHzZSwW6rLfRw67876HzrlUACp+Q+v+q0jxOPm/nckjo
gCJiojB/kuN5KO5WTZC43E9O7dONzYBefDsw4KgGkpzAfxPjBUMeBNDSSkB2efviDxe98/avkOR5
OH4unCDyaU8RefvT6RBnQWcG2vmOZ1NLOL0O5splD+eip8i8QqIXoPm5corNv/fSbn3eAm+Wh/Wb
xmLAP0OgBcMD7qNgqDE/sV63sRicSnsotk1CstfJ9Dw+j9dOEPq8nwgtLfQJvruAzo30wby85GB+
N1fv5fd+jiWcbevt/Hae4aOxe79/9xYEGLI4WXofHjwr513ksLr++z1WHJD/OSZx9zuexBXTqUq/
1txsq/rv986ubM5gMhWE/AyaHxUCZ9jBPAx4C3pPBAbTLAiTEPdzxd6/y3esA4xaFJCkCUWgRRUR
mAQjwThANfn2LQrdEcB8KHfHirhwbPLnGMlTkw6Qsfzcjvvv3+VNdmp0Xld/v4dU/P274u5zO1k5
xFPwjyIuMWTyICkIUVxtP4LCwcfx/yt1SVhBGrbiqev6DXfajc3rdjkGUb9Ow5Ifjo6JB9903XDN
TSWPecLK0INIrftoTIO8piqcbSpTdJJwpjZjHtALEcc69EQh8llYMbmJ0rb6OMStvsgqni6TptWr
LBT4mykCd57GMl67RMzroSq/t1UcH/aOa7Wn4663XtUU4xUqEsfXQSiIH/QJObeVTtYqT/OjQNJ0
2dDKo32dnxhOtK/SIJs5cRatcVt1q1xnWeZnjqAz4oRynZVNkXpB2n8whZsui9RVx0MVtrEnRU/O
eqdRG6kTdIIHjU4GOjit1xpaLqBcki6xIeEXrLTaYCc5xb1oTgKCL0Y0mBkWQePlJVOOh8qC/qDD
EHldNgjfxW1OfJvZ+lQNmHk4lnROGe8rz6a6WfIUFdddBxehliZeqW26zBuTXJYsFqXXpyxeFlkf
H6qqrmcd67IZkgP2a0yaz8bVwYe6ibqz2ujxSg3d8CW3DT0LE3c4pENsN4LG/Rk0eGgfEaIXZcCb
I9SL8ntGm37W5qFcFG3aLiVO4DbCvvdYkqeHbd4Rr0xYc+0o6mnLB5+q4ojk4YoFTj9vdIq8BJl8
VvHgJEuKbOW4zipNZDILSzN+Zq0tl2XZ8h+hio1XxbU+qgXrljDKMliRLMpO8ShHslBOnKyjoQqc
OR3j5qhgQ/wpHLT6KkuRzWMtinVQiO68aLvyQgVMn4xIoJOuQn3rNZbqz0HNquO4Qek5M6xYZnDo
WHldadAh71MZe0lK6dk4SH0ShmxcDFKmqecUrvyY6wK3Xl6XLpzYp+2x6DQ6VRaeFRPWIvDjkaVX
Td8Xm0CI9HDoG3ok6iJdZoXQXxtX6i9lEeFNHhb8LHPT8bCPhn6DnJYekY6bQ9uY8EPNTHURj1T5
fValq8xpVkUedIGncu5uSFmQrzkcijopQ5asNE6LwzhOWeZlSZUuOhbxD2nRHZGoY/A4lvbQQfW8
iUKI+xsXDd7QJ3hOikBuS9rd8LLPVuFQtF42ZHxlyoAtpFu4s0Hm5BNlydXQ0SL0nZCRr9LNL0xL
x09VVQzLEeXozERC5F4fBc6aOxWKPCA30CZqMcd+54hyWwU2PpVhUqYeEOzqSgdutMxbWBSOOr10
Ncr8ljp2jtokO4pDALGjVK9Ek4qZy9LsXNKq/g5nkFvr1Qm+gAhgFZJOrE1XLvPcFf4oZJZ7Oo2T
M4px+pEH6aEYunotgjFfsSQzs6poEq8BY/m1NkqvJM+CxaBpOZNV3XtB3scfiwqxm7EvjU+TOPLH
aEi8uODJF4mc/lLmhXNWkMz4AKhEno0SMisFLk4d2y+6VJRHpW3d2Fdqwes4WwZVh05gcEq6LNOz
NgjaL07QmVkiKD6LUUgPczg+Vflph9pNjlp7ResBJGFo1qFeLg3u+nmb4saZRzCg7Usth7LwCjSm
2uvkYOb5OIQfxsokS6evR+0NA5e+bXuhfNfpjBcGw7zJx6ryRtM07kyp9jIcBxZ7aaKKWWrDEsxc
pVMPxmCMR8bpy5MhD9AcY+dLTBLremE40rlOlfTAAiBf2Vz4qaM/J26HVimq0NyguPRInJjvqYjG
o8BE6oxnrlhVFe8zbwyd+kzXTjKTMvd5XlRbEct+GSPunqJKZLVfZBRtWtcg3w2yMfWIm4p5Ro36
pMBrbEYWRZ+ty/RxNrbf1FiLQ/CIoz/EVbupQqbhUeri4yoWuV8PjjrOGmZP6zgoT2LUlZ+cQKeb
KsmKucFVuMDKhLORRMWcVyX9nHQZORQ13KUNXLOI+pjcjDJsTjquii2j5c65NCP7EmWpvqwJblNP
6EQtaKzCZTNGydwMYec7OIhOMdZgxBXjXhuW/TlqYOvziI+zYaiLedUT98hlisezPjXRByrjDh40
3PnKYbwEZJtxOYS0Wea6r1eJGovLtAmWGhfxPBmC8TRpKZsXbYsKb6jRGPuNkzOPh/1ClKbd4DYk
a4XD5FtXkmTWEeF6LQZ3q0HFj6qAFIcSu73xktKqr4kQepblHfqSBjY4BMsUrYKazAYi+OnYxM5V
wSRaF7XrLLJQVh+wztMVZ06wECysztKhcy/Dzg0WGJXoPGo1gsvJwPGHwRELGkm7sUP5Pa/G4QqN
DZj/xtZj5aU9C5c97fBspC71SOUc8RyRtvZyq/vSa0zHM8fDeYM0WDSNzoCltuD74zi8aDgEIl7c
lOng51TVZ2VYpocmApX2+kImiTdWtss9GbjlD2WLZNWmEfFY3znHmmTzwc2z07bNk8OaN1+55aEH
traMPLfpmu9JLb5yHW1R0PyQ6fjVNf3HHI+Z74xdAdcrs5XN5TC3pb4gZVisi0jKi7ZIyKck7vIr
qkT/2QawsM2FA4+6HmqbrIsQ7qJZF2VVtvUyFX05ihMItfJQeCNJEJ9rYmo2F0ZHxz1MMps1Xd+4
p2VdDuJLJYIfjR6oe5i2HQDnDBEpFk47tn5g0LIZIOpZZlFhTnRROuZrAQYUYi/VznAfJIsyGcJs
7TqJnVVdTGYQ5CVHOBzyNTQlyq984OU3JIMwPg36KD2SEcf2oonGKFimY5KOud9X3WgqL6x5fO1G
feVc8jLo+RxHbZB7xtGJWZVS01nuoGFplckXrag+VzLsPNuH6QwNgGQdss+9Q7pDoQvpD1ndbOCT
/UKlEsLJNFpry44bRdzQQ47hXhKCl3Fk6xxCLHKZj1E6jwSRa/Agznnk6PC4lyn2wxwPmzYKy40F
NNdj3Xl1pLstS9Swtko4XsWcZonzfvDyZhdu0ZE0Hkxgtkdar5JgkUgxzFoT1IduSpmflK5eVlA1
8YeAnWVjVM3i0glXIwvrVRMEwdpmRK9rFB4LnKY+krg4jgJRz4ZQlt8aKlLf7fmw1GWrF3FdqbkT
omBudWrmXcCK3jNRAo4sKCqfA8yHDSqIV6ckW3IUoB+sCSCMLpJC99qDnnR8LdxcuJ8r1OSyumqY
LBN+GZQMIg5fl6nOUu/xNPMn0f+VKQarw+h+jvzPb/91YTL4dzve/NcPd2Pof30HI4nv5tf/9lMw
O2VHIVXTD+2SuJ+/69cg9V3m9HOq+iQVu5t4/0Ke9ts3nyRxV4/b1h/y0F2SQxgkNS/ncJOG8F/J
3+26+zxOiAMlKYVhAjCpDg4U/Mrj4PzHA9NDIYMSLlDP92kcNOBQmG0HLbn3Y1bvczgMx3lguifU
EzBkDArmSP43ORwFju9RCre7IiZIwaxDIqFlbpcRPknhUhzbHHcJv3FxUDcKQkBWOPAEF60eP3He
FMmWOZZXi7wcqoHNatLzqPcdE6DvYW5Z7viG9Ilcq4gPzSxRTl4edipLq5OUZ4UzeCbpefGdJ3Xc
m5kDEXBM/VBKhm9kb4bmYxqB0m5dlxfBFc1oKTah0JD/eBnWFYjCCm6zDxFGdQcJYcptUng7d5Ad
Y4h+QOQwy/BwRDKaxz+cqjWw5hGkzyS6wOc82SPogSLggwWDfBt2HU3SXIkz3UQicm8gVMvj8rDO
WMoOU9ZWVh6OVVjrzh91AaNGUxRoEix+f/ldt8LT60Nn9u74Nrg+QAqEeYrRGFO3ApZAX8c4oYn2
a0M5hZhaEaeMF7bvQlvPbATWNPIc5oxFftoxOlTEx2wUHV3XIsqrxDOmpBZv4IxlCe/9XkigIh7L
KKFTlsIAGbWbzQDjTORExj7SDoksda6FY1tEZiFETLJcpC6rKQIvXgvxLQFbVq9+f90JNrvrMgUz
BwiHvxzh0ul1i2Yw0jjUvQ4HeOaEB4FQWn2JWABZptfFutEf8gD+CEftRZGBesOdWbz7Gw/PPBpQ
dp3ctoS60i4XZECPgA49hSbkrXZQH9FrR6aypD7vkOBbUCSnXplRy3SjHWzwCU3KoTlPKoTGyAPK
MoVN+f1GAKvzVBJOgHIELmh30gK4/AkAtdAoHpI8uArUmHO7NGWRQbDvBFmlhuXg2h5Q+f0l//Pm
4ciHgG4BOKi+q4KipzcfyShI4wHZayY60PLFgMWIkwW3XVOxuXYDJr5B7kpI6VUCmg2/GTS0Vs1b
bVDR/eFBwBNLBmeBYIweaAkoKqR9kE8+lSZUYwzxee18h0ZKmTmHfR3tFCLrTQR/6aPpYjYyX2fV
QAqvV4SCVFyjqDmHNByca+5gm58r4BRsPiu5seRj1uq8+v77PdvZ01+UGQOmDIaTMARt4zBfG7Rl
YkuaLnAtKsf+e29rCw8BahIEm4X6jnLH6y1tnfOCJOVOaerO7L7oImz+tFlARD4SQ4J5VULBY7s7
eQjT7/Hkuc1RHQVxX6grFBMuvjFq4bpEJByEsDQLyWHbQcCa+ShjlkhP2rSSiZeOCFd+TfNeXsYd
apzz3+/OvTH9tUEwnwomUkAdFprq4GSkCy0PT2FEqMwN5B3V0o4ERdWc8H5nTxo4XNSYH9WYwyPp
myosukp5WTBGWHg1D2ucHYHbASca+iYp6p4eE9bnMTrNAh6G5nAoO0B1E/Q6wf3gB6SvyNeqLLMy
nNuYsLycZ2kzktpHBokqm7mWI50e0x4bKoB3u7VniXBbh34I8gyX/UkSRq0Cp9e0QmPloRiM7SEE
8lJns9SJC3iS0rTlyvrSgWWRl2SdhC9halx4/MQAceY3omzUrJLb3eyijMQckr9+cIDxaIkDD7KB
6XfpJicNbDcG/9jIDa1SDr/AicnuQSnGEQFuqHAxpPxJVWd49PLKqlzPRCHTuPGMhmZ664uyFnB9
1PcAt4pD+D841g72dyzd0gYLWba0XAG3kQgyL1wDl8ySPqbtGnUk0KGfAvtU6WXal2mcXlLTxIpu
xFArVqxigRzSrnnVWvAvQKQkY+epbqiAUYmSJlPtxy7uJc0zL45q1wS+A8xWhzKvhGGynJyqUhWy
m4cl0OLlBR9UO5oLhIadSgY4QURsTF11RlzoAiYBhEAgMDAIi8iWGMd+ht3K/hgkKSt3zUXfkW+Y
90PtbljWBcVZrlSckHmcVw5KIbdGoq994NTdksxzMwC2s64nox0g2+gL0/olPO7c9Qc2BN1xAuRp
NQLhGnd6nTvKtY7f6whVS4bSuvsuUJYM0SxgQZHnXibzzH7Jy9J1GuC7hYTdHzO7Q63MCxWKYzfT
Etx3HqWCND5QqhiQzxgLAKAhr134cvdopBoix2+5TBOBIJUCn1Z4rUUiw56tQiNBDJIkxOsSp1UX
YFaMe17kykkXmeYh96Iw7M75oIFkGHQH5AFr6aGGnGeV2b49bGxoPkoL3HiveATcdZ0ivwTq9SKA
h/qQhUDce6B90ffYFumXEGkz6xUOUg9yo3qJFZZ+R3J+5Bbom0lAHfOuEDsWtJhJIGoAXeTYBTA8
bB4b3XwY47RGc3hy67k7IJrCEyuyq6hozglmxZFlTniUtVUNbAzrfXAl4WFrGjWLVOeeySIq/UQX
+lpXZTBLoyL0BpbnMx6ocu2OJFsMQR5YLy84g1/tDrnP4lwuOviVKxcS5e+2N82SDFFwXaoE6gk9
TkdvUDFfRDEy5wXUYkYvDVFZeQ414WXXj+42dXIOLGaTXXQu0XNEarSGCfyRhmTXoces5uPC1hWc
UY5lcIYcriHiqKm6xlnIWg8SQvyxJXGkF8WQO3NcZfXHqmX1amcKZhWQwmtaWSAXeda5fiBVELlf
dEvUsAKH11xVhMV4bpqitn6os2jwWuidvHFrLqFaETh2nSlu+IzhOj7rW5r4nGfmiFc1Ln0gV80W
xVUB+TFDR5XAuyc04LrwWNh26942/QmSSbtyM+OsdUIjMnPB+l1jqCrk3ji6OPJqyAy+dkXZ3ZSO
0/tE4xEOzseGeCooIAEYxwqe3CiF8gjEPLaZFWOX9GvRhFDyQbjQmwFLMMRZ0fttR1O6hhJqWqxt
X9oFKRpyxNOs92LKP/EO+CFIrDcMg/q0VVPPMlkCYxD2WStnfDB0zmSdb4qI2a9D0beLGJGmDiuv
SZI+SXypQ154TkPZtm1K41GS5ksDXtYjKKvPepwnZ1U01Imf1HV4WUZD+cX2RQYFi77p/QDbIvZi
kI962BVBAorXR6PPerc7VaSKUj8f23gbZ8XoQS6ffYJ5jsDXFS0+U4a5q4JYoDAsCtZM52xbuaI/
jkdsW68wrIGLBrUXNE7pD2EDrIHrGO2lOFFb60C/7MwtizL2eFyVp6ITyQIMvRC+0qM8rLGJTguT
lXPaRfaSmLxYtk2Pl3HRiq2lwWUXj/HlWGajuyyhEuLFZRbeDLAhy6iWTTM3HA3ntVU88CwrhyOc
hLWHorZdCZUUy1JCYdMDek9dqrxW32lf0IvYBuY78EvjTQMP+KyVhpywIKZLBJ5iVvZlfQ78rOPx
Lm+PHVsl30Yo7CxpigOIrYAt3UQDYuDLerBIKNauA147EYcwnCrwiyqPlwlv7CVEZxTkb8kao5wu
YkGrr2kRlKcqj+whHlJ1nmV2PAqruJz3EkyuF+eZ3uQM1WvbsO40h9LChXVddkWTFowDKYd2w4YM
lAcqGx8wrZuj3spupbueGs80br4MRMZmUSkgR+rA5q1GxwbHQRDZs5G40aULdvtrObr1BTj88BCU
TZ6M2KlPwdXrRaoCfqy7FFO/zlQ6c8chp/C823wBTLc5TRI3Og17U5S+KlK0sF1cfi3qhoVewMfx
2CrWHOmgS7zQycwFUFwqA5ud9XMqE/cQmz7022JkH9w2pMuosc61ExCIIo8HzkatgDfrMXFnsiky
1z1OOG1lPUdwFiKtvVQVwXHnFOGpanC6cdiQf0pru4U1oVfVGn+qMohg4kbGm17FkEDxAuu1MgX5
1jhB0/lpBBWLoZXNpSZtWy4jsmPEVITlEQuMdRcKZblaZ5FbzExfsdFrs6ibuWrMpBePtYIaEg3y
jYE6ED4anFLCXgvU1fa4VG2XLnBvMZRZWZl9oD1zzmSudOGL3kZmHqnCfoxD3WZzm5ohOsqAWNQz
x+ZApg1BgJ2lbKtq/Agcrm2i5S70QDNV9vCnChLYNdOFyTqBnMmmPpYQufg8a4L2JEmbuPJpg8OL
To4GKtQoFccQcAd41mEIEaHMyEX9CYjf0bVgR2xRcwGBU5g7YXDY1kKuOelRHl+MdAhIC/WzEqlm
TcDYoZXLonaACs+Q21nUVrw5V06YxF5HwlRZzzpBmCa+w1R/rqmjhEcilp6ZATvjshNQcgUGsSTo
uFNxn/vElkieyBTM6cwM5Tgz+ajXMam1D39nJFnXztBX8YcUKHY1Utj+HPUZcLokS9rEGwrCsw91
zWIX6EgRi5QA6VkZ0Ad3rEq/wQNw4AwD3XqcREUsvCwv+tEf677MPZoN47mQTZwc5ppxMw873p0k
/8fdlzXHjWPN/iJOEATXV7KqpNJmWWqpbb0gLLsHILhhIQCSv/4mLc83bXWEHfN6OzpcoVKpSGxn
ycxz2ALoOsilXS4pT0l5yMtYFEjypCHnjgNir5XLirVOwrL+kc/JfBdl1VI0g2SprYu0owaUAM+f
iYrMN7/zH9SoNbmYJkbokXuRuKRBCCeiqZlt5Gwe6kLkD2uUTgUCM1eubd/Aks74wBRHwEW/lmAX
ZXmkzH7KuCZLdeyGghTiqJJlyrJbEvncPUmg/exS6jL9wr1/2TbBn7hQL7xSmayRJQyPIRTyyEpm
LmL4jhg2IjePeVls1/2a9Hdgi93JC1M1SqtNgfenYF+GIRsezQh60ph8BavYpjCvfh6+zpxtp2IC
Xaz5wm5VB7fSECDo+rDB16T3lRX0sciMMYfWlwxxn8B+qRfehm9kUt1HpUdbHm1R8Bs7jdOj03bm
R7dwz875CCamjoalOg+TBHs36v7UgaJ/HLuYHKtZTNcdy6LbpFvS60Tlvpm4jZuuQlZ0SBKGR0e4
wl1sS5L0NZSCPcQBldf2qEg+gSUrw3xWZieawV0uje64bNLcelVXZAC1Mw3R6M42x+CO6xSRx42h
KTtLbK8vZCT8weBMhnpbO3MHJw/f3+Zdf2glwgvcAnuA02lPrqjyxo1KPEP8QV6AtS8nUNLVxRRX
w6lQhbyPZGwaP+TiUzwOT70ErcyRt52KhMnPU0jmqc7oNH2mMTNXLqEMxKlZZNm0vUtB/ycYNFD3
U9ouvsEjlugHiazkygfSfu0ELV46xsmnjtBw48lID5nS05mufH2eih7kGUzaomoqY32bM0YRtsI2
7nsw/Qo2GXnYOg67014S+zr5MmqPfd62cFADMpbzmI3t1FjQWfNh7rcJeUARJGloDzNS51Ers9te
2eRVCDF3ddLjHmrZF6JsOnxvM+Y59oRYVXYecpcUB2TwvjcItTp+Nahp/lMhaRNNpyiNX+B3g6mr
qAz+Mpq7/DArGV22OkuecpmKE9l85+p2jdSHLFvkq/OlgndA4nmaHLCzemIZvbFZaa7VupG+NhwR
zc0COc1rl8xL29jUIK5tfb98necVZwVnEmmaUyj5+ebBePq6kt4fR+npVdCaM/jWZUMsX2T+LzTd
8ew0FGK+Tlekb3WEaGQ+9ExH2THSg+RNvPnsebZ9/7lQfmk6S+2hjyMd37lQkMcZSV51YjNCuDqf
g+gvAmKqKxi/MRwXLYREJFch8jSbjaY7KgKJGseo1vU6xJk6GgXhSq2twiZqUjEImXb+xH2udDV0
jewQo5njnsWCVFt1myCkpiPbPo3Wjd2HBFy8PSCpYB0sWpVPm2oMcbxfL6I4kWP6IXeUlXVHdEu/
9CipicbGR+Ui2QlPpOoWSJ7ElE9Vg2R7SVUN4niwringb7P1IAjcVl+7GU5+PYx+ZUN3vZYMiE5j
HfIvdd97cA60Xix3lTsZp3T7ifMOHNAh4KgUHtab0tHUHvKFfD5xhGrj2QkXDf+22i4+O4qua4fx
mOmVdI8sTsCtXahItvN4MGsaxfJeggHAOqTRZFsna+fGAMXMYjD8v4YItV2YRyvH9VApsWSfwLcl
4lEv2K0vkcoBH8x9BZQhSghb1DVkxjES4QxmHIkwzuFWfOMpg5boApDdhvOmia0gilFBRKIey7Bu
ERJbJkMODwFzPD87ATyhvJkRT0IkI6t4TRvHrdPdxdbGCVYLHk9OEuIQN/rhkPWzW8dr6jC8rcaT
gJPENnlm6cAe6ZypNgfJqkVLr2Ln9DqxA21nhDhIHbg+KVVK2ONohkgj6/ltIpA01ExVsJgrCGY7
l+lFOxfDuqqTSH1CdduMCEb6kB75uKRtf1QhpFMF6GCcypsNkV95ZFGfM1/PnlXK1STVVXos1o2m
FyYxw7MqXf8UgWGd62SCTrhOHc7OkeRi+BaPHYIsl8XCQGiQ20ocvEnGYqm3RM8fgfi79QiOUV1V
Lff3WZz5S6pdezPFjDZdAsmZJOs6HBUd5vPsq/iCgvJ5lNUSirNGBFfUdFRrWi9j6MYLM8dJMy+l
AoXuIcf5praYdTCt6cDqHH7UHWa6rQ+2jSBO4SHqjwhAkSAy6GSyC5On83BgQ7m8RhtbVlUTHjR5
KLu2yw547vX41eDpqVDqSY/MYNwisP6xkUQcEU0Ye+lE1vlvPFp2wAUBdTI2Wyf4CUSLZ9AhODzf
5skluhobFqfTdEzX2F4SOxWfe9+nwCsLlvCpAZ7YZkhQi9XeQYwSu0MSZ27+ZLdgOBZHsUE0I6k0
tFyOJNdpCmzrjiPxHupUIwy/XZRLlzrQrjgWXd5fRdxClLa5rDGq9HdqWHWTrM4eyjGrdF1Es4Ac
CvqdrVh4BIlhqS+16jVEGsDLXjfpDfYGqz66KJ4wzk2dIB1a7lcs9iGtWFkdJZQPf0VyDwo6qfhN
BDNsX5BbBvGxkIPZgy6atJeIYPIrA61o+woTSdcL6lP5MAXKbpch4t+4IZj5MmzL5cyYAzCybe1S
qzYOT2Cm3X0wvcAQwENpKImGCda0GES9dFn1QIAeFgco8MKZALNoD4Hy9s9AUxCBWWfTyzGVstHB
ZI+a8ek0J2P8KTeW1FWxbAdh+u0xpdB81CAw1juQokl7SJz1YGV6yH/qqvWVP/PcTDDz4wZZI2dh
we1WPcQzBslwo6CxSE7J/kgJ0PVgBg/cUw/TGw0MIAzUVxBPUr7LNvi42lvqlLvh0OaUhzjjqgDr
3qs/wlLM5LTOkG3UQ5cXL6kREBcMiL8/aGidxtqijmisEVKvbZ13rAr12OlWHODQZQAq5MP9NgAA
qLdcqfzY+U2uBxoP7XHTC/6GZ5k98yUe1MFT9e9gxXhMmF2aMGfr5wLWwl9DamqgtdK+fLCZmR0u
l2Ua+UALEGhIplvas+S6FBBCvlYRW4faEFZdR5FIXtce0tUlUvaeDlY2pC2TLxoNpcfjaItqbdrM
SsDNIW1XKEYgiKp7U84MUr+27GF/De2vJUnW7DTnIYMSSqjlDsBVR4EFTMNa92ogn9tq5Gs9KGLu
JlZB0lWEbEVOUCUGLpPF2XAciBR/dNliQgO/iagO4flBUKPLfd7yDwFqng2wy8Tuyn6gn/RqCK+9
6z9TO0yfzDxNNaT7gB5nHJuy4h5bvjefeRRijthqiZoIkcetcdDaWMAuLyN30dlIHOqDabsCmtV5
upozDSmOKbobwALFZcTi8hmAcVtgG/D8VSWQcS1pbB+8WZNzhw6CSSM9pGqI1uLhnEEFTOvC2vLS
UjHmh62KEDgNbbVcjFni+wfQ3e3BANs6GGz1tNE0c0eEL+R6XCdxGmQgnwRbl08Vm0mtrIvBfWbd
EUJO9m/w1/EhzdL5qUS4f0FSRl4n7rtPMf4kq6MFE5fQ6JOB3PR20VF7ofyMU1e6L9MwzffKxSur
y3mKCc7Bdl/xqENEQ9LhAv7AjEgzLD2URXYNEC26gcbL/CmBdRzKBYmKhrB7gwqTTM9R2aePUtB0
aFKA+melRpJNtQx9R+nX1QH8N8dOAQ4yr3BQ3eAPYFvZWnxCQjsN6sGkdkqzD7MUGlbeQsKowTlr
CBhEDasuBw2qQSo6fUjXdWccQ7LsjCOdYhBx59iJQW7nEjKW+Ym1S8i+ZmM6dZdyKoc5bVhq4jk6
lD5Lg4Hx6qr8pRgGsKiyIm0eH/ysyYawEVrVtjFdbuLl7NYFIGadQ5JwStMxlC/5OO5Ur1Zdv/Sw
Y5mIswPivHEASLrmnB+1Tvnkz0uHMF6elhViBhwadHiCQm/1UEz9FetoLewhB6pf8KNVYe2EqLeW
d2DZFWcE3Ab2oAYLwiXfYv3R03JGCtPSJTfmeSoD8/IQtqxE3ofmUe0i76ScrIPgNKDElxxjRR3E
6q7bPFlrfItq1yZMKUKyelMCluGS7aLAXbS57iNJcx5DMyr44gv9p4v4lmQ1NLMdfofSFCjPr6PZ
Il++lhBB93mzxFVZ+N8IEX6mmEEaFnj0AkhmCKHA0YGS+Zmaa7M1KTLeFt+6Se18xoBlwvIPXdVj
waMJrNRvSO2f2f39itA7gKvcSXYo+nYtzt8LDIDNlXMs+PjX8HZF32YKiRbNRgPS1BYidaaZfQwR
WSNaCU7wN0P+B6uMrsV4DAiFfLRMoah/z9eCGrIoLMin17HPIohdJGQeYLX8GiMyv6Ysg0AGATge
Vz3IbIT0xKjBkOyyjGQE9EULyFJ2icwq8Fdju/X+Ol06wLe/0V+Q92Q8KozR4S/JUTa5t8V8z5tC
PAlaadzoK0SdOcjDPQLsHSDKuVVjE/SqcXNRMXj8DijSMK2HstvW6DEoxc62Aq/Fm2FDvHI9CHgU
Vo8oSGEzyjriqH/Ih4rDEOPBaAv2fxLJlYxX8Vb1+NYO6CXSqt9QwT9T1JB05AjcUOISE7SVxlPX
3lHUyAdG7UevXgrwGqDGVAyKUNeIXuDFGuj+d0IVFuq7zAQZPn7nvusuFGE7ebaEmeb65AL9vfIh
3S/+X5Z6vzkUDENxQPAouBJQ4LuNCYrBIu6Y1IsykBsAigdOkt4mRND1mlq3YjoqpOfb8wD7sha1
EyZo0YDJDvkD1xuLLmHz5fZsdmzrrmzzXUm1pH7oK1S4ZPvyTBZJMgC8PWF+UEZ22/PW5x2A4rjv
d3VPi9nHAk1jJfAmhahvey6HZcHa0QyGliE4jflcHhSyHXsCjLevXQdcCUos/f3yVcmjNdQQtUp8
xQQyGHfeRuMuoppVNnRfFpuPWp2gsyceUdy0zTfGdCDY+n4wCXwvZ8NyyaGm5Z/HcmTpM5IEgk1W
lByCLA86H1quX++Nnw3R99kvkDDvjV6LPKPv1QvwSyMnANNfNjJYRCRLEhcII8Mkp/5MnQ4wDr++
4nvZBqqp0jgB0wP5HkRO769oTWxFGGj4TBHuYzMGl+6kdAJRBFROudcQUYANQQYGkNfNlt8Wb5zv
r29jf7z6T/uOFij5KqDwyZI4SYGy/mwQNwpAEoDx8Dyk4zDTep5cFv2F9FXDGgkEzwSi9WJq770t
OSyOEtnEj7ycEz/VeBRI6JF0Jlxf96zMHxdq+nKtbSC5f4CoO24bnW3LdI1NBHRNgpvZKUKWk/2w
w5f6h8kLBAZnJrt5P/kej1L4gDruQq017Qxd/MWvR/zerpUULh26LIwao6UQT/484i5nYgzaFk/e
jTHUfoBJE6j9/Lbv2xRqtPRSkLBg2y7wRnjh83cJYIRwZD8VTkK48MiWfN/SiW5Bwl+2CkEXTKTe
wEmcdO8VnPmWrR1OHQvDLj4kazngdBZE4xj9eki7bfiv7cjgP2HSUmj6IAZNY/z884gAaSytQYh4
WYyR6bIGcU5BX3LTCeyo//VSabz76hxw5u5M35mpgSXD6njOL98UaT7rdkXRkugdrvz1pZJ39rqE
AA56IqiFMCIU1MTvhqUh69gmOSZP5SwoLMas+D6tc0TdbpC+Wyf0y1ox4ygP3A0XPMBuKI3ScJ+R
IFBxEqik8dakO7Qr7CtZpJeg1vbV1StQ1DumF3yqFXRfOIjYc3vqosLQkyqNp7ZZ4QWxiL8Z2s9h
CJ5pBEOPZ3sSGACsF+R+P6/YDCC66N20PlHE7thUs9E4MFu/tdPXOS474KXrPOntuUjG3esP0USw
zZZ86Pl63IaczPxU0ciFJ4gUDaYDDAPFmaJ+g40c26jCwUlDr3ab7eAMLtsEwQxwFwjScMF2ZjF+
gsSWYCqgKMBUzHMBWKrJQGXhoIsqkfjpbX52A793e/w/XfP92/78qdrzp12LOcjRIwOmNyuhOo7/
oXQkYUvzNdfRH34oJti8N3VjIsrFdw2ExYjSfhPSJO+c7H7JFO0JkxjOFnKe97rbWE5QEKql+MM6
gh0CqHfGhkJEg/lJpUqn7MhCBNKxznsKkRCKIdiIQAymHLMUzNLP90VukXQAJ05LmDiYGf8AJhGf
AiwCczYvI9zvj2XjOoyYyqUvR1gA2IZ9OXi37AsBUHQP/KtVQsUUIznDnWRAT7fnLgdB9TvJcVq9
kzNi8Ltrg+kjeNjZPwW1UANa6ApAnwFwzHtWz66jqmEhZvIOApXUrEctTK7KukqSSoraoAJFX8W9
o0tWK8Rw0bXhQ5TeAtcqKOAZEMlfoemILwNzaX7oinHqv6Wy38zDMOWD+RIA9IcPqScxUJtSjlWm
IASiqXWnEDIgXEYLhlqhfIgHcoMCHFIdAHVWpJHL7AyrJyBcm6zF6A2UO3zpPA6D30xY+3qJMpnK
U5UQlz7m/bymgPgXghKbC1UFQRiiUoZyillAfdY3xdaHbYOqGVtRIV1bAe8Aq5f5yVcFBzkzRMv2
R8inpH12ac+B2qZzQhqUx1bTWud8ttWhapPQNRy47SXymfmAas6AerRqjOMLEohITjyypYiPqpuG
9GnNPO+ipwop6/LHAgnhfBvZeYwe4AcL9y0zeW6etsLzcYKKYyLCfqyWre8uWAtx+2mD7mOY6go2
NhFNAd5Bl69kAOH4DdU5k19Q5ges46/KzSGAi+qDJRJw3Kiz8gAZaNbnF2wAiXMHSVXUdRegIsCi
ib9EOdIZs7wQWpr0dqOTx5aGmMQq8ZHm8ZzHx3FMlSrOrmKt6G/GbOmga5Sez8HfhIzxtj1FUzq1
+UM2GzOddxaIlyfslRwVw8pvOy7f27INFXQIaY7sXjADcOscuI1EexHaAT4UtCGwbNTGqNZln6bI
AUg/Y3OEiDUBiBTk5U4hlqzqGdVJS/6hh1/Cy/z2ZtS2PX6Hvm8pLgd8O9Wvm9NV4q9kbsDEXJIl
igrUAsmsc8UFBJwEpSxZ6ndvD5Fji+FwmsGpfFnYijLgRmaiyviHNaiginvJImAap6KjUaLOnVur
0n/IISlqq1pX1Z4rFGbORPdccMaiDShvbzFT0aphsm9htbXIriPKTNHfkFajkPZeygAA9gjpYrD8
+B8lJU32W1o9EJ7kGHOxtvqAOnNpysM4Q/81fko4UHkNhKivAFDzUuvGQAaNmU1K18KDNMDz9y/B
/SMQq7Wu9kwlFRajb1ARPNL8JEXYZ4z2c4eXyYo5ehyHYjf5qZ95WTRVmCdsgA28Rn4xV2bA59Tb
UAVUaZg+LfdMG77EMlytFwSEzAjkEOtCVCqS7E/SL/s8j2klAXJELjJYimiEciX9CxLGCnmUaVvE
j00oyVropi1F5iKsYOq0e57l6NoR8xWJbYJEZUvJclvKYr/lFiutoCHAzsIVKH6lX1H8vW+w3ET7
yoMNwnt9BYXXfPCe4KNwsaUOuAc/Wly2+TEeYyjVr6i3EHgvg0Qzf0TbAFbRJg0V9P+1KiAHjo8/
dg/b7I5SFTLaBweq8PtkOOwa0/yI3Kts2+W5CbVZh/K71kSPP6Y6evv4fyb57XMQiifdbZFAaVM0
ZAS7/dqhtrw1F+1IVwxaJ9uCa/EECHn8CFiBT1WdvS3UtAHEAqI0r5BcnsE0rACvSAepSP6hGtyE
WfLJ0OMjiaoI7goqd+YrVMiveyjPhwx60AagVKwBC3+fwUnhBMGuvY1JJC0yz0ZNYx7IJUC9HXOI
35b2bXtAyNZjfnIgzXjJin4f/JKvAvuUE9AgCCRSkePNdYLoRDxtUQuNBeSugu7T+7aRNtQX4i4x
yP1bSGtAoSDjLCh2l53FfutvE4oSyQ0/TD2d0uIYobqxk2dAV8WiLnicJfjr0ILh8DdvWmRlA9a3
9VDwvpKcj9g+oKCHffDGI4T/YCFm378w8ftL6nmJl36M9+MwbNl+/6PLuQhPruc9b08jh177UWhK
UFvd2bUg8zV92yuttNVcXPyYcnDVBrezvImW4QEmXFyqtoOf9wRCr/gJkZss/UHpaB7RCcFyhotn
UoDNBaOvUNrSAwZBYP0m2y0m0AAQrsO/4r1udbksTx2CxWW9opXtl+kSNf0xmkv0VdoPvmYWhdFn
6GkdPi/Ab+MFQWPW36HnBP5dIR7PX7I4EIi9NUq5+jsPjhpQRzASVycCyOZzPrIFuQ1bt33vg4fP
d5yTAhmGYNeI3qFlxgAXOxyXaAS2Dwgcrmr5DDG0hL2BNH3qussf1UQgTYSRJyd6ZPFf19SiWP9S
SYHpuKDfz4ye0LAAyw79GtueqSinMD9BaCdCfgmZwz70peIWU0ShKuowoo4Hmx3zLd71zjNIB/yO
LGrfNUDh9i3+lqyUtgv4a+KSfbxz2yZ7bQI2OD6vW1TCRCju38Azoz1fN1aovW/XfLilIC3wiRyM
Nja1z5xFQcUbdLSRrIfG3Y1QuidnzvSG79jeKi8YwAZo7XW2F4leQGyOhH4YkBGigrwH3JJdgy/a
z9OchhY1WLwrZ5hKmjPwGncWkDemGRnsPnmupTsAkriyQymW7MGlAKBfe4zyc0B4hq4IgVlj2ruK
yr1GBSp6mJ+iYzQHgQtwbmXHhUmIlU95UFlvDwBkSJ5CRoy0/SXllABogDPc4dctSjeMCjqg3W0M
GdvnHCwyweZ7m0k5Q8ByR9u4hY4fuPTAio/d5kL0aBBMAyvZIHnIX2Bvsb+ioDbMgEzjfQzQsqNd
wwlJ84699eDXd4SjGqagXvJqFZq8pkuf93d5rtUKbU0Czjr6N1SUcmEA2yvaZ7XtUf4UNWVPCvMM
nDV08x8x15JzyN5XKpaHUCC20d8q33qNqgwGHT+k7qirGKomSjbbPW+pS9KpdvAO0B/MhEyIKYsi
g6zRYZcPskoajzehYKiLgMLE5fBjJG9rqRVEsRlE0WjIgmF9L334UZtRQYiGXYfofz+8rR32T0Bi
hzljEjL1uMYD7SJ8AlKg/YOMAnMZjsAj9tK2tmcKR5kjWmR327wSdYTgZ6dFcFf7b35s2R81F2i6
jl9ZxAH5y25OI96YZTVgNUli4vLeCZRIT3WIR2j+03VjVXIOGm1xwGtG2w5yWpQJ4gX19rAWqFDA
/k5jlJ/dAY3d77z7Xi5QvV0oMxVcGoglLPZbxja2cit21SzI7I/dm8GCHHL/Zl2SvRYp6vUOrVqT
mzQ9DHzQE6uhjoWYw73h73NAEae/ahO+h3EiXXCNwvf7bbnvBy6aOvgR6Fu/FzWoZK8yPUA5su/J
gqG+va0zYcHKHIXs97qTtwkBur0bva7M92KV1JJIXouEohr8N3Deu4QeCBXsA3Yw+GIwDP8Ay8WM
EjKg8MmjmKYcd11wvuA0hAlmVkfpfoL6N3LDt3q/91/n0jvs8l8EKN0vDx4FGrb9WYi4/jtYBmr7
KQq2AAD3ZholkO19/iFU7fEYsF+l7e9oAZymGHpxXAtAHP7Nd0Dxby2aQonadYZQ8j97JO6WaWq0
Ymn6oahQsgiLnIudVHGtxApPkHXhnPwwjr++l5/ByyxGH1T8v/fdBvaFfZ78fC/M0wSgtOSPO9+T
v7QZ2eNxcK/oZrRNCJ1/N8//vCAqyQAc5GWVADKt3qGlANRi0g8xe3gTJPEOHv9cfK+6+nGyfz1A
soOR/13YfYQA9vZ+WHhUKUE14rsLLr1M+Tj3SLLeLEaAfBhHaYWmN8tOS2pLFCootpmPLkDmexgc
OtX8qL6L7JbCH/3mjn7e6bgjpFL704TR7ysDh/m+KnKt4igUK9UP/duhCojrcMYXB45en9rSt1gC
0GgrTmZF4RwQWkRivxGQudptjdfI7E8ZxP0ZXDkqkVZUkSmNjwNuZeSuXSk0T014K2dUb2b214N4
v4xYOMCYMR7KC6CZlO+LbOF39ZwsaC4mbLdbpu17IKRsNrqPa1S69OZ/v14WYyH3//Ye8T/v0wKt
mrDAsbv74fYWLqDrjCdY1gklVy3/n6C1DN0gwG4CWYThxlH9hzmgUJ2T0bcS7mavyEOQvK9G0fU4
F6PVu8P4PsAfPfB+gHlvrdz+3k7h790V/n9u5vBTY8S/N3MAcrv3sPs/+/mPlnzn8dvfH/L9vSPf
29/8pyVf+i8cJJwmsEEAJ/feej868pXlv9CvE+YGpm1v1bdTNz9aOeBhOAhEsJ0Qj4A+Apb63458
xb/w/HU81wseDUYKHSL+l24OafruuIMmp2BNkQRlFKB/8r6dg0NlUrsBXT8zui0Hqvv+SyYZ47Du
Meqexeb3WgULLY91kQ8QRCfkJhdmuN1yBswOG7E7srj13wpHhg8Q7I0vFQrL0TkKgTvkjhCPHhY0
RjkN4za+INqk5zgnyQfThnyukURRlMb05dZ0EpHD0VYAtdq8fCxQjvJgFuc/xP7LMBlTCwsUBty9
+YyD5YEl+H7cLrpYoTl0P6MQDN0fVhRXUZ4wFByOdKnpjJZhR5Xr7lVEHeU1NQOHaD8xQA+TFa1b
Fg00mPWVu+XrwujJxWxLD5lJyvSISjvgoIZWkqCyC6VLukJLm71LmbihsvAoHUB7N2jpIeKHUDLq
pq/KKvV5Ql+lO2fXGJLQ3l5z6OC/loMfP6dzm/WNLzkYidDpj6uS/EsikgS9B5OpRtZ28m5ALYuD
9Hxpy3C3Zct0jxAUoEAoF20gRQ4Fimnb7g7px/Ix7emGAkEUatjpDLbOQW3VucaPztR5uotq2uKe
aFslKJMbvi62J5AVDuU9SrwVWjXJ+RFJuD201tpjGlZ6yTYF9fYYdeNVNvPiINfNXZdLaNl5s0Rf
+a0XIJR5VvEaPaGKmzIeoLA00J0800G5R4iBDJorAf9HaZ0nn1qkKZ/mSC1nFTIN3LGC7mhLZI2k
OK8n9BJrwsK2m40T92ffrSh7yqrB3ARm9LUoS//vyqBUv+br3gHM9qn44NMRIlkIOCVixAoiPEIK
f9tHi4GCMHfdF73K/sjtorML1D5OA5qLBfuC/nbotROY1grtqyi/H8tqJJfw1+2DUB39M+FD+7Ha
MlyNxoV5JCpBLqtFek0S6ZFju0lcRnSvGlwndUhmj9YlK/EPHJ29mnyQy+do5OYK8r7qr2BCYU4o
8uXov0hD2R4RO1cPlcy30KAcY0J/NI5CcYF6P4DeJYtGVExs3ddUTbSCACDpjjzehkOVzaTRAxn/
wDp2T4FYcV8s0t5asoqrwiS+OhJ0sUMDoTFFwxSwXAds1+mPkur4A4dwzh4i5Co3ZOLprfapQ50U
JFp3qHKdWrDgA075p2UkgNshWERvUUwP+ozFEASjIRdeppFwqKSWyq8yf7ATYEdAxnG8jJAbI6vY
LofgQs0ACrOHNXi6XolMyEsd8ntSyu6ALmBbg3Z8e+mtqR4R9hT+aBdo+xir1pr0kD6gHi2tLMoR
kqkZB5s9OqQGaFLWkrmZkeM2YmzjuxRtKW/20qqLVEtkipMFqYzuVEeoJ7pjSR22Is7LAxSUcYFq
A98/LQxA803uZqjTi9ZufXVI1ebix3SzYQDKUeRjdpcQHV0GZ55TFGl8jLqy6g7orhDO6HRwBQQ/
v52UMhfDjIZ9UFhtF8oN60egGcnZISWppzLj53K1/cdgqHnogf5C5yjbE6NVfywUFhL0LopobVsT
Le6gbqvdAO1ePLc3Xl6p0OKbaKQvXMH0EUzEZzDZGUo6oyspkxo1qcA2SmLxNVFoFuiunwW4ljOA
gakhmJYTOrjaD22cfq6cgqR/o9URUFl0izJSdsl3a726+M+RzKpmnGGR12/G+ut5wxyyOb6WbTKv
Dam6+AT1wtMCfWPdy+m5LNbi/P/YO7PtuI202b7QgVdiBi5/ADUXizMp8gaLEiXM85AAnv5sULZb
ltv26ntftFd3W1QVq4BEZnwROwqn/gJpKkfx0u7E3LpB2OdP6NDXlkzTm74pPxmhOXnM2u1kFttC
VPdjosOTxELrSyyWnpDZSNyIg5I3TLWzR3vN/NkqSS2M7Fq8JbauENC7Y6t3J+B70XZV43eaPhqB
2s0ZZ1isTIHtZvERWqaR8OvVyws0se4KL7qB9qF6GpfRyeLbPouo1QjmD+WdIM+wQ2FXdhyQuZrm
arnMbZgyO60gcTocUm+beXbv9IWhehCRaL/NlElec3p/t6tYHDMyRid8vM1G6aRT+LXJJIpltlEK
z+Hye7BFGwUmFsmgmUxts6AKBMzR50s+LSGqv8ogKIsGXzGN7qK5ya3ZkuXV9SyGtjhiMG+zwm8L
OJVjHoa3phYaePhb0kEwUAKdr8kNhQwyTY/f8il8izt8hBrwgxttcqcTkqp+Z+HCvR8kVrFet46d
XYBdG7h0UkU8m10MvkThHzFCiw/igyxXZn8hnNHdOeQy/GWY5q2OCogDys6/WR0ZzEVuumEZzrI3
iN23ROsvrDHKOe0Tm+BzXDR3Zh7nQWOX2Um3K3g2EAJ3WL7iL0aec2+5FRlKOxvuuAhzYG2C8Yi5
ejBLy94kFi5ZnAE3NkJh0GtpeygWXb/JHd1lqDCTNZLqq4nQumnA394XLtQCs7e1574yOAhKLVO5
MuIsJxghLF817BIep9YSK9atnVq3yYkMnwthQs770kmmg9XziJyyxTooOSft7+f0f/fJ/0iuNti9
/vU2+f9wklX/aer6Dq5ef+TXXbJKM6rA2rKWO2HZQXr4fZvMNJvmR8P6fkhe98m/b5N1+lbXn3LY
Xv+2g4bX8gGuBoYG5YQciI6AwHH2f9klM/7+6ZjuOgwj6G53NADWxp+O6UVjd92UWZKJVY25xCJp
0Bd56VGYWIlTVY8Oxra0sftl2GWMZArx3KPtqpusrIvuQSuMfmlZvRnfb/IWLIZMfZvVo3buE4tA
g4VrMi0TlpRaTiQUDcyZBakgd96nipQKORMEn2I8EBMqupEwAQb+vr4q8zktGYElDpkIpy7PJpCe
Y6UUozjAMJ6vZiMMH1K9qZnIWJ+Urhp3shrtdZLOtNtM63NaMLBg5zKonmlm2kNsJeAakxi113ML
iXsco4y7Yc7SSHCvS8Q4H/rk3ULK603UGskeYODjFWQk0m9a3MuBFOuQLIwiIgFWehrz3TTiGwtM
twLIW0SNfXHdfkx9tsjYMxQFZ7/FJnYH53IcPGW1iMaFke3rsJXbdGnthWxMyV9MbiScsBGH47Vm
huVLz+7rTgIrG3cVe9kg7rox8iKCwZPfRRwGYLa2QWo24ycGB/NTuFS25cOsZTc6VSh6pJJMflES
ZYP2CThVw+xbzXedZrVEnLNxY0V1o3qdyn6UAf4KKIE3g/8krr0kk+bBCjv7yU3n6az10u12Scp8
bRsjR+feyKUe4GaaxW1jZRutV8pip/d56FuVOZF7T3u2KADIFd8cwVR4sLPaKhAD1nJit8UeHTUO
CO0OzlaTUm5kn1Y+rKWRJ6PWCz7oqK5NX+1y+c0OE/G2oJBtM5O7cZuFCTDk0pjfCtCAEK/bwtwN
1VTfq2Ubn3AW5J/g7lpeiPtS+rUS9dhh4kgEWmtfM8log0GLQU7GmHcYLucqF406qeMmivJmO4+k
d2O7da8nswEBEbaDP2CVP8ZuONlepRcZpg0dpIYZD/m7SJXqgJSnHfoC/gjkw/CVuwG6BQN793NY
jCrs4a4fs13UN9pDCKX8INvC3pJrtUHXlWF3TxTmi5CmEoyzswRwsdhTcAckh8ommobaPo2uH1mO
ei6s3Dhmsem8IGJpu7GLrdAzu0VVA3PUIq/TCkUPurB5gPnSXhpHLJ85QoYBY8r5aUjqgnMQzCZf
UYSberVCKGSsle56rqby0phM+HFSgp33tDEJfRMzb6DGYfVoRU3vScUtD0AJoue+WQElxGnyu8yo
NZ/tPeyNvtj1FVCq1g6NAa9CJm7NuBn8GQeJu61KQ8Nga4ZqePoIEw5mX1+3RehugfrlX0s1mw+N
C6JsWlWmcZpdrwz7L6lIjIDDnPRNouT71UTgV4b2Nsn5mTGW6ZdZ5E6BO2ocrYNGB3KV4/ds4nqw
bmQHYoCXZYo1zO2/6tF3buc/PBXZzwPb/JvH4u+F6v/BgP76M78/F+naQZmhFNlaHz0rrfBX+Qhh
k3/Fll5HCPouLP2mHpmUNqA2sVqQREDPxX3462PREGt1vK2uujPqkgM58jcS6h9EQBosfv3fPzr8
/jiVoNhPmEIluWSqwEsxpPE8/3FUAOxDTcywkZeheI+6PIjzzz98Gv/lBX4Sp/70Aj+p4+2k50zE
eAGHdSp2Cm9w35LxAsKEWOvfv5TJJ1n/qMSviqrJGFRnD8LsQ/yk4c5qp+Ym6c+r1MxnkcJnUDTs
GDPPVeh65muXTpHzJa5CAiY7nnudsuBTgJKF0VkXTVS8VxwG7eg6GoyYfckubCMBRrEcviaOcJLi
PBCJUoyTsOrlkHduCnbGSUlPWGSlw4eZx0ZK4PTY9al6kzYVi8sMgLzE9lqyZDl6a3LaHjn8cWQf
wVYTVC6aOLvHDRWNoNqMEsgOljXyUR7Pfg1u+KAdWzhKj/OUDzi4m4Ft/jjncgupMNeLkw2OOTAn
a7k4DLDlqwLJzssUZBAWLY35um0a+rWhcHw9pb0bE/4AnWGUG33EzKDUfp+l/RTu7LxNut3HN/Lv
XvofVg0OKWuo6K8304d3Wjz/qFJ//MRva8a6MHDw1/Edc4FaBr7r39cM+xcucNU0NEq6Vi36tyWD
7TeishBowMw5gfz+Z8lQWTIYqLCgmIRq4Kf+L0uG87PgzJLF7cDbYuHCp/on6mamchXy9LcuZmwo
eCrKqTkR1Z21jeKolA+s4Ywi08sjiTQrvweTa7qfVc3+GleLeW9g1GPDU+kPlqVOz5mtJCdTtydy
wdhbQq8Gcl147tK5oIP1Ze7vlJz0AngkKZtHUTah4jE5Wa/9zOWSRR9KU+y8MfFr2eTONiF/e4CD
qvt2OjR+MatRUBY5AoTqwHtLVA0eoDvcZrXbI3MKGZ5zva7P3aD1u5lcxxFDinznsPtqFL3zjqQl
XnJZ2awZSf3aFpnwDbOwDoCq3nRS6/y+TjxTBqOxK1vmeNoLgF/EAB3lUqZKOAU2ubyYOWkb+u33
W92u0drHrYnsPXhaItNrJY6155FdqDHodaAmU+13oAbv5o7AbD80HBJ68ZzjanycIBxeT+Wk72rN
fZ4mx9qMAr6lPha3Rqo0e2QH7dJCzToMJDp92FvUJoxkuVHdkiswgW9u35gDnzX9B7WVnRoCfbu8
UsbPXWaHB1xq+jYr1fwrdQftZkkd9SsLr0NoF6lq72rJ12HQ2o0rk+mTqTpgAqIkRbiunQidM3de
NW3INqaNR3lyquciKZ4ZMSZXnJcWsGNyfAkJQG9AVZDdzxKcfTVax+ri4GSEMQoYmZ64NH4sk7Hu
b+P6sF6Rj83YWVuw1RQskGgnTqENTeLFtg1Pn0NRgBV/hE826rDcOeZx3rAyNbozMjW7IaO6XIcy
Fn68GEituDk7LxGTyavo1YbyNWOHNRoUJDvL5F5aXX4GZz2fMWPrVxpm+60Vh/JGtrDrSk6TX3rH
4AQJSZ+zX6bU31zQeIMXSUPdYdeU53YJk/1klt25D52lojxDRviCc8XP2fSTYemhkcDtt09q7cYV
ln9bXGQ5C89CL0etKTVR+rhG8ec63fCkTzMabaOTigcK3cw+AimpeoiksIk0k/lFoaReVWjuaSzo
/iEib6Cmjk3Vbl05nfE1yLPdUIzTLXP3GLUAK70x0+Jv1bBUG5Cj7p4eI+vcmkCdF4a/OkyV1GNj
aTF3Uaj2geZS+Hqt11s7Fe5zMoIvHFv7VIdlcgOLLN7mkSk+jzDxt9ACrS9giZYjBskx9q0xtnay
VUyvVXv5CWaefqNkoR2wzcGiRR9LxA5XzqdKKkbvO05YHR3Cb3UAcyjezIO23PA0q4jdA36wrAkP
3qRrh46OkrtcAJ5wcjk8meSfbpOkhJeYhpkCqCVCQ6r12TMLF+HPcfmVLIzbuPZy5OrClo23tOO8
UcH77YjSzZtEOssjDJXJozxI3cbspGBRYj9qeyO8wpzd3uB+CrBmtQ9Jplh3YCL3bakv13IQAIIm
WGEDtzU0H206JGEh9w7G9Zu00ABBov9zpKidGTp0Xl8hB2gPmEHS10SoDfJ/FnoDswe06CQODyVb
kfspbUgiVADMplpcFbbCwbCSt5HRtOc5rVOfxVNcOlgtfmWWiA1FwnlHNG4Q6VIclkaF62hal9po
ygOIBO0AeMbykGoLfyqhD69f8q7VOK2S/3pgu0AIHTBff7+48fy1EHXtL4o974l9G7dA2NlftDQ/
BCRIYpAEZrYjalgHSchCLrSlJ7AzTI9lLoxtU5eRD0TXumLcoIAkZyFyMWwGYeY6L6TF4/1cS5Kq
U+5uWoP2liDtTOuFh+CyN1xX+aqmDaBkGetozcbwDcd3dTHMpLrrGkv1a2gdRHHEG2lV0t60MQRa
NY47Z+yU1ockGL9oS9Sf0WaZfFQDB1xKYvS2pZcqj/ob2NnVVk7OciPUxL3ugKw0ZC/CZWPAp6AW
qkowt05OwBlxDAYSyF/pzRg3ONi+gFAbmV7YoFHDTKIEW6ZyjhWj8aralM/15Ca+odbLnQXZAmhK
Zb3g0eXe0K06IC6eH9Qkm67KeFBYsGjKkGZivGb5iDJlN8lFDcsSoEilvkmmUAEFP48hjCFfk7O2
N0kLoMkrgL+SRJ0CSoGcAzzCO4yWB3YP+Hxaco0b3MR8wSVumcBOxltZZ9GzMpnoXUPBHMwqYxyL
3Vx6ShPJJxFZzZFYnX2MnJisyYrE2LNuKoy8xLkjg3u3LMPNgMbuNbnITwRd4SRx7T1glS6OIVhL
bgkKeVy1PFtLFB9cR7nLZpdLTUKq9XQ9jHwDn+4+maxhS1Qx33RwVn3hhOc0q7MdjJvhEIrU8cpF
AB+pCwrnEDO2Q1GRwe/BEmlTDg6SrqBzZLYs3zKUb3Ei6p2Cjnxaxs7+QoIr/0xiQrmYXXvb6YV5
vzjGI/Sg7pK5IUqR1O1D24Pgc+ChbRrTHh+7Ih6OplW8YR7sD3FqR9smS6rdOMzYPJfctsi1RB1O
uBAoRBIZdx3hkJulMcGF8eQavTS9VaNae1FkKc8uT+XY09VwfFaTRNnny2ieizpJj5wUtpWeNj5p
qOvMMp4mhaIu4RT5Bmd5iEFtzB8I69a7AWf8de0wQ5y6Wt+KJvzqZGSvcD3HO6dza0/GXb7vqnw5
x4YhT7WZRZ9GlzmVTTkCUNa8CXCKLd/MJn+IixLAYJba9whMMEHUrPd5fwRoUv1qZFXdkEN4DelL
8YqKUW1aV+dcKvPVBM90DlXjMW8YLTepbmwMpR13SRu722TKwld8j9POIOr4itHYwj9AeLPCfnAA
ezZsc6t7lSrrCvhIdRvJ0csM/AL5EL8pA/yrdsaSZjvpcnSZKNpZlINNOdmVZdDcUxUgPfMq8mNH
VH4s7PwxVazynk1Vdiobh0e9qYaIcTJz0uuq6tUdoaH6kkfGtrD0eudMor0CYIMpcTKVHeivYiti
LTrbpJ42rZYODNjShNImmVo3jYm+GBu5ugXM0QZzikGOEr3XTmWtrezWrHcS2Ml1TarPR65TjxVs
jq3pyOltcEIn97oGowGgMIsOG3oR4b3NDbaEapm+lEAXX6159AXb3LcicsOAN/KtGIpmm0LWrHx4
we1h7oQDPjFT9hFDLcun8KVIPZWevat6Ak2mZ4a1kSMnSF8xovewb0mSkGbjkWa1vQc7f7rLsvSa
fa/fJ4JKOM1atiKseYLiPzourAPoS+w2mdGLfagr4hv0f9PrZyLDJJaqAIZYhNu/aD22Hu2my7Nb
014Ax3Qwjk5hCFSwKbX0IPiqX9dirb02heHGLgey2dHcZce2Gzo/ipUuaCSWUwh4of2piUXrbtXB
hmixCADPPJA8OUfpRZW9+oUGp/x6mSYWhFHLfT3MtG1YLnmp3jtTOKRhEI7gjb8kQzHikC5KgiQP
9gTZDOYf0hkoz8lxqwc5j3xqVf9OwAgVoGSn7KWtpS7YSDAmj34pUxNNG7JMMBNmDBT0zZ7Wrnn6
Wlt1/C5d3iF7BPMTP1O9KpGkLE4bsV3MIUWT6uhMgSBAdRxGp7lqav50BTgC3E1CNHput7yicpW5
bhMMEajLxDZrbDX1VL63oVCvqmRyDpamQpSU6D8Xe7AelhhhumlN692ADRh6lB3Wp9B05cYkWHHX
Fo3upUT3jkpRF7dCxnFg6ZSPkeSXw97Ie2ddDYhrNZUWMGNjniu7ggq3JNvDRIU5Bkf+JMrOOLai
ZQtgCn3j0MgSmNZcAMahTOQkwFU8TsloPHeoCpPXoafaaOgKI0MBxxTgXnoncdwCWuznF9Jm11Hq
8LGKHMDpJN0oGGG4hvj6F1CypLz8tO/g6YA+xM6M6XVggF071w5P4VUBbYZD2qnskbu6LI5TkaYP
kZP3Lz1bT85M3XiZyyW6L8yl2zrrh03CMd0pbs/py6QV8qKEIxAfmqQQ/IdaHMAgNfdhWIg+SCr+
6LC4JiygtrzrI3iswEKbpzZu1U9q7TSfyip6ColInA2NKb63lELZ61oNpw0iBpy+UZxsrN33I5Nq
uPRY5O2rYYqN2zJu3uylzcnTLXgGPSUWiw9qiMd+skTGmsUBjJTlc/6cijp9hCgV7qgWQYqfIY7t
OAr1j1k7yPdRgSZca0Z06oqoxv0fldu0TbkJpxakT2sBk/I4erDXWUtYA5wF8jOsYsGOXzFpBa2m
+aaxHabfpZsnd23kshNrlrZhSjFo8HsU2h7txT3IzEgO8bKkZ5O6tkOhu/YF0gkH2MniYhLK59yp
lkeqNNYpr2rxy+kzi4Yws/k5Y6nQuPJJMy6pvVwrTOKDfKjDHbyB/A7LlhMwg7e8djF6bBIiOoZ4
v6n30+hjTdxqX6Yh6VGOZSQqy3Ujq5rtGcNH7iUl6B5WMKwgQFmZGXQJkKFPVc+8/lrN0k7f5LPF
YaxReQrQadlByqSmp4M1iiSyvCsAnuSNSjXo3sIfw19IiPC5L6d6elgkMUHDU3oOvP3NIDqKZTbD
YJM1Zc7VTvLERwJEeltFTWz5eqdWNEX+v8Jg9GDAtrss0bQLFbt5gIIxPf0g//wXmZRp5k/aJUIs
Y1DMgIgrqmn+pJPWzSTTXFflhXSqGZCRiz0V255NJ6fiOEEYvWqFvhtT7ahn5ha7+taM1Y1jw5Yd
lg2Iqw2/6g6TVQC67LuM95eFN6sI/AdddX1vq3i95pMZNK0i8g9+8kIF6CFCTV5wz1zsmr1iuEfD
/ftP4L+9CHNZw6ZC20WU/OkDMBEhOfSO8pJoBCz4j0WZAe6m7cfL/CtJ/pMkKVD9/kaR/L/87fNb
gYn5P3MMRgz8yK+SpMMInyEFlwC7BezK/+kz4/L7Bb1T07E0a8CnEeF/FyV15hh8l4w4BEkEi3DB
76KkLn7RqLdCmMRtzSPGVf8XUfKnOQZ6v7Xa8FUNjVMDf7HeXj9coik2P6PTDWXvKgoWuATL435w
je7hh8/kv9ymP12kHy9jrz3avJr4s9V2Ubt2Boiv7PHtqw8EyPH1DMK5LvBoFd9Hbn95160X/A93
3fpaLs1BMChYf60PP8WPvxLfRdq5ox7uZ7Vyr4XVjlc4PilQWMR0U1sFEtjf/3IsM396SXttG1tH
QpiKbYHs/ONLAjgyG/Ja3N1Yq0DVN1V/rtqBhRo/QmWinEj3Sazz2K0YopFEfk4Z1M4CxFzuGhNv
lDmOPPOGqYRqlybt3q0mhSGI24rPJceCM0NPl0lz5O7k0mJaYMbhE14sjyTqits8g4SUK23/qPZW
iXWxpeAyBPUfzn1yMSJoW4EelfFubuD4JVEHD6HviluNONxXSlKWpzgz2ie7jq7EMOPWtPPSp7pb
7BdNz64MA0nWj1N9uNW6ofi26Et1vegyfdREknqscfnWbOISOaMY/aEq5V5UIfOYpdEQEwRBAIgk
9F2ChM57DG4kS6tLWztMkmHqvYk84nxnrYxvtLJ9M5Pb9YzJDWnzVrTqS+dQYGcteH7daokHHs4S
ECWdtnj1tPYFHcmVOBbj1u4az54lockX19TMuTvHZZ1u7dJG95Ih17kvYvq0oGIW5eehteuXlLD5
c4q56s4FGxf7UnTue+pAT/BIWdpUf2hzhciTJtO2HR1wi8wX489ZnK97uNLIr0UOD5oRVFSdbQgN
pxns75MzL5gz8SFADV/LO9IF46yRpOY1ece7eEoE7erpfBcTJtx0qmhfIIWM22oSPds0C6lvAjPx
jhQd7+Iy/jK3aY0i5ZhYqh2soepixjjG+XDiMsyvmLUvzxR+Kbc63LSzWEgFet2kZgerHIUSZEka
Ck+piL9ZiXmgI9mgtKrsNvqcZGeRRgNTTKv/nKmre3iJFqvcKH3iHvkIOuAG1pemxz6syvaCMgXT
2MbXoE8SjcM4hQoF0FkWPbodUMYmpK1bqZ01bFlgRZkkyppmUH4c4nm26/6UKq0BirmPSMcIJ30j
iMNuXbFfdRSaIK6smbYKq7kLZa7ht+9uzIkjo+c4tsGlzd2Dy3CkJc5gHKGOXydEvS2Wwv4Ktszy
uacoEXtBbX6u6Ta5xhdI+mbp+7sGEoJPV9AdVuRkM5jLJ2Vo9Yu2xNpGm5fuotjLspGuJe9xHw1+
pLrjdka0K2XxbOthpe0TAO+jQRXrGM9fSnqMNYy/A6xCjNdTmnuzg2vaW6DzBllUZCR3NcQPf84b
azk7Mp+nQ+4K2vf8mOoD4YUKdMKnrJOks5n9DJ2M+CAqDj3z2KUPBhnqqM898qHOKB/suY83rkov
bGDCAacUISRl45kNg0u3d9C75Eif1qeJQ62zJbqlgT93ZCeCJFdmZ9ulXdIYZON7osuZXKK7MTNX
rkWdjNHFaiiFQANvS3kTgU93dIw4TRdjvlRGlClSy+aLVtOpQbynXHVl2U6u9pTiljK3DX1I9jtH
Sb6ouAe8cMTNHg3tfVbgJYHm6XbZiwIA8N4di2TXipJluCpscz8KvLR2OKM4hrqGmiIHSz+a04jn
Vy7jKk8osbsze10/QqfCyj1N5l4rFDzOoE5AtxaLqz5ocUW6oWvW/5sRW3g/I/l/sbQSrHiplvWW
HgX9UBEfiL3BgMGdDblxqDtRHiFsupu+GPB+FU2IqQsSfHVqDIPGB3u01a1qdRX+rwT4N6Mvv0Re
mDwCx3hk8HC/Ti3/rcHhdL90EGc8zLYDRNtRFreTbtRf15TLmTeS4E8ilwsk3i2WgOh9Hm9aSE0H
h8PfNQMq642pNu9Ph2e/xVxV3Coys2ndIdZf+kC6+Hem0hffaDQhcSD66SbP8NRTo1JU91ERAyDr
OA6rLB6ZNXDf5sG/u8CyT/r5H3aBjH/xRf71XNp/o7CU8H3yh43g95/6fTZt/MLMF3vFWjnJiYW/
8LfZtGb8gpeTs4LBJgBqHvuH36bTGoYWWvrY3K9WtY89It/gh8+TOlyAb+vG/7sL9H/aCKrrHuWH
bZNgzg2zC6SqrbPn1FaH6o97GCrcad0ZhulSSszzowxRU1BZ18vPluMtj6T5mE40f2+EyNAXKmN8
zAxyJl7nls3zD5/ef9kvquxvf343hsBCxOxQUL1o/bSj4gatMzcexovWlOolypaS0Q6KZuxPI/Mu
tEZjeLHxpTFNKZy+8Uke49eEYmIbbLfs8t3te9RhN45hl+e5+kha01EZU5vhVxWIyvT9fPSXu86P
w9xPn996zCOYtjoFcMv+8fMzEtonSPn3FzBBURRYwI4exzXevO3tuUIdnSc1DRKK1VGmLOjXcyb0
XQFqWQ3aEa1t9fKrfqLUZkDZUEVwv4h51CKZZvBDqjS+yQa6g2DYd8Eak3vC1n4CjGROG9Jf1hVq
8lj8wwn2z1+DjZHC5otATGN7+tMJ1p5R7pQ67y4wTt2nKsJV5RnMPWsUiGG6kROJljpU809///X/
tJ8m5GlzHGJPjc1o/cf6tn44ldBnEhk104FL6SzqBezLcKGiEZBOGD/9/Sv9LB+sr+QyJ1hD1IDD
nJ+usxqT6NLg87xQyGe8wf1q813YO7PmZXW8EQ1EEl8Xs1P5cJFk8U8Xzc8Z6PXoJzST8xynPFaH
n17etvUE+ZSN+tpJDhV3MN+yfH0PsIi6DYz3ypsFX/1O5g1D5Car7K+URHQHsCzGebL0Vvjsw+lv
ShlJP+ptrbGDcub5a62MdSAUiqWIlBFU35MKWIZ/OPn8fPBZ07gwATR1te5BaTRW8/gPX5SwBrM0
zVC5UoeweEtaYJ4eaYW+NFC+AI8eZZxknyHP0Ka3NBA64DYzE1RH+1vPbgu9Po5sKNvp+DWB6/A+
mnVsH//+KzbMP33JOIK4iJBgWFu5Ozmd//gurdZJRBv3+hUG5Tp0nQA718K8esJy2rN/gyrRiNux
mHF20Chj+61a4oNu612+OlezvCnuahq6J8/OZfQs06JixkAqrMb/+0gTGjoT2AlOPqstlkIMLLJh
2pUXufpmm9VBG7GbxA/wYazVxrjYm5iQ77Q0umEiSlozH+zm0mPK7dnZ6IG1OnXVZNZYG4xhwfoh
nfScr65e7NrGMV6dvuhqmH6liAGVs1IlCF6rLViuDmFm1kqwpBOpTNrmBpgXMDaK3mZbgWJM47P2
0MSqBMdmK9iPlzgLP7sfpuSEYM/rsDqV67qDAk9l3kFt3Pw9GZH2PdzG2X3yYXQeV89zu7qf59UH
reK8um4kXWxgyZut+mGYzk0bxXaUEL38cfVUF52Ou7p2r+MQZB/Woqrf86jRpA+ZiHBBb+efpkLE
J61163uT0pHd4KaKhgG4WN4cq2KYIqZ02Y6ZE20V2KtvcN/kN0pusYNTSYs1vPywiU+rY1yXeMfn
aMRG3q6Oco6fxb7kjxKWXA3nWM0xn6cfRnQ7lOwdP+zpxupU1z9M6y329chYjexy9bQnH/b29MPq
rver7X3Cg3W26IjIQ0gFTV8UBPfWOrN3wrKatrx0Upls+iHclqW8+qLNRdrrLXOiAb390mc9rbFH
N2mWHQW5fXgowIfVXqrl1b1gaHxIZ11fHeYuJi8O8O7E11WgbZZhyPOQE7RsNrg9IuG3ea+G1zEH
Arojs9mWcYD90e3PVtfrXFEyZNQk/YFn4dZS4jS8Hrl1LKxHmCq44HRIzdsS55LrwVWnVWMzUUDF
LhfEFsj3EE+9X3UhGKbYpZ15K3M75xQasivYmmVUoOAvJitmqWX0NhZxq5AE6Oaou6HwBIBJFSXO
N2UY7UQEosI1lhjO4FxMLBThsdTt3jZTv5yYAM77jqRBSx9ZFNswaLpxafDxd2WynXOrmPei60gL
mxodD74NCDXftRDoFNJdhvas1MWi4rCwMvz2WSGUaxqwMC0NfVk+p0XhFge9dRmeZ9BN7paBs8UW
l76mnmJGQBz67ViLe2ysY13e8zDWj8DrtWw71LyDTdXn0bJx1GmBOZ/iwLgqHBpSNwq3Skv3rjqQ
4jPNPIhCPRoCG9MdiQm7Y39S0k+/fEXzcK3A4Q0QjJyhTx5UDOz7iLiwxYCZfC6jlyQMliHMKD6Q
be0C65Op4es4kRa6JtJFOaG6GFu1DiOTt+va9YZI7FId8OnJaJO5RozDnT+HjMEZmMsngjxBlple
n35KlNeWSoYZLBT3kXZRF2QDjK+joegPmGS14WLV7lwxEWn6K3MoeSRF8Jv5AZeeJH2LkUwtX7D6
lfGxgSY3kUgzl+QEvLV/MFLNfDOnkM4bR+XihSI1gWforIVoDB00KY3POtRa5j3hJoEciEtQsrNI
o3S8x8AiP0MK1ym/klG4cTKTuUnphPw9Zl7BjizbUb1QL6Ybt11vqg9qT4mUJy3wlH4PcW/ajFqR
Jvt20jTKEu2o064TxXafStGsF2eaNh223Q5lYZqN3vHRk/huYlnyxqqORffEE8x9wsDJ1V2wSraB
o7oTKY7ODbWbtKU39U5zStc4TEYqh6t+6tfNZzxPNyYOjolwZsFLV9WyoJVoRb/sRGavv/z61iXr
E++L7hC8OCW/xdCAmfLirMoW381Gbh0cLVlyWwJWpBePMPBbxL9jTdX6Mr5uVGOmzkKvY8HXzSl8
uCqUmLlxIoaGJjggN/pmBg61LhrcTD6/EQsIPVjrPrkviyeasdwjOJPE8WATZlwXYJ3eZEnNkze1
yFJ6PwnS+2xzUyJeQDbuHZ4Wu64U6qVxo+bFwE6LtdSIE+1YOQyxTxDeqSX5/+yd2XacyJaGX+W8
AF4MAQS3kOSk1GRLluwbljyIeZ55+v5Q2acl2WV19XVdlFdNSgQZEez973+YG7smvw4XFSiWPFaP
cMb5a5ql5tXUtyT31MTap3cjUqh2Dzstf0R1uZ4hcZ1FG/oAafgxAQDtFqTWuVPUIN/mYxWC6wmO
ubkZo/dx2bVnxI6tI2i90TGFykxhuzD5nI9Nogyhn+kF22RR0B8fRFFqNXTMuZiPUmNJ+eN6YvuJ
SYbWllStweclM9ZnWtPrlhc4WTfwpjXQvNsN1DJmK86NMlOmHxd4r9o3govn1s1RLAzkoup81JRr
a9ztiOj1AMOPoDsldSw8ToehO59mO/uQIPKFl9TuRU5uxX4ZAYY8IgdbtNRZWpbnhTWJk9KpkPQI
FMiHsxCTzsiTJqyaGyqR9ptKQjlZ1qi4oX9ELUx4Z2Sey1tgrj/Ak9Die61cDDm4CxXYfFt1huLw
YUS8IlYiCuWoBNX4BZWTMmCM2FrpIcZ8+3pC/rLsmr5uYz9eVvEaUujEuJrSbDEvcqtasxgrqEHn
QotWHTXVTeuPUcW3NsoCXXuz2Ctpvm0zX5uMqdkMcOqa3YK/7cpUmXBSmINZbb2gaq36jnQc7SbB
RiNgO8TOR9Z63l4V2BFwwOqVgzVcHhFhOfWf8P4cpQa2ONi3JmGN42YkvV4QppvJ4X0dkMTAy50V
7VexwbdJ4wAPODa6FCy2qSIDhTBhpQeMeB3ua4J/dJ42SjVu8pYENxdoqu/Oswyo3G3w7NgyF2UM
PE4qc/AaMwdCQC07RiMX2edPVem/87Q3kBQCPhnY/AFJIW22efj2guT/18/8xFFUIBFhYNxCx6Kh
dKVn+omjrFJa8iUY5+Dj9GQQ818cRQNHgcYPyEEPAARDy/kTR7Fg+Wu6A/KBox0CIecfDdRet3QQ
faS9Ko0klxPOa/9zNY8qFbNc5QzpW51A1nEcOff3CElF0RwTNbfJvoa/KeFW2G0HHH/CJSEf/TB3
hGlDPypnUYXHNdMsNc6LH1Ic8tHCVZojn+Qm/V/akxT5Pgx1MxwHsrwW/m3Q77Fq5Fq3qgkDd0ER
2ucQLk7akJNKRWaztBX0RNgooA4n3vWIfQ8vh9QYs3gmrioY1E960axRGVbXVPMHjP+ZtvlShKN9
LaOpj5zLOO4QZDpsQzeXupJ7VAhEn2d9Q9IAExiAaZykS6rKvxrOf3fNW7uGSfCfd01RfP/axV/7
7vkkGmyDH/uxcWzt3SoVJ0pDN4BygGr+u3Fs4x1m9YBGiMmFxpSWPv4ZAElIgY6ijvEtKnA+8MfG
WRV12BmbkmKWCTLOaf9o4zwFFD1D0ASAD2DPGtWh2SZ6nFcIGrU8CTdlPOxLEks2ekQaZLQUjmd2
3f1spV+kOqBHJVTFB3tyME2yWnea5pTXelp5aidvIDilRwX753PcOk6DXPOTFQsMsTFc4lCp6xM6
5rknmZC8ywWtea5u6hAD+0jWzrZylJgGonc8ELHriq2wQdlNsqyQqa/VpEaGjALWCPvBS5gpeKpa
q5skbe+HzLnp4VXzpix1AjOTL5ZSqZuMzAVCTRdihAe7OVRDc69BDfYWc4CLRhfmYy/6kRC39yQc
fBkaLm+Z1X1WAjaHHTOy0qa7sfRraDutqxfcDx7/BJY39b2lJRiHrxPKUeH2CqpcbyLRdTMoUHMb
ecBcr6Nx4tEMNHJhB0VtSdJHHXcP17J4lKVs2o1a86GEehjgeuEtt8BjUCFD44q0of+BYoZUwhsq
ofgROcWrN0+5TwQD5hLX4I1VW/zXVFyPsu/89ScTAcIZOxCNF91C3jLzCKrM6Hyz05brsMyukQMM
fgYhF8edxTwzBcQ8QGdIRTW/kIGsZqMu4S0GhJOLl7zcOGXxOBc1xaPRkHQdzOlmTGf6WScLvwaZ
ovEcnBskXp1vFBnyH5WIxTVDbUt1L90SMqTXJE57Q051yijdCtB8Z5hHLeqyHyVPz6AcorawD1JT
bp4WSVzPcjOLut1UNuuANuY6HyRxaqpzQ00y0KfxR66a10PMLxUmqTgYykrOTAi1LImkP9pOpyOd
XldRx/+LGuEihhWITLHVfXuIEs8KLJp5SkgXb4PKy03zgvX8ODkQRXU8HtxsjL9A3+C7X/inJIBR
SF5QsRk7ibXIUPIzOU8Jcq3cwMdaztW6dbymbe6fvu88JJ9xyFhWuJAu2zBiyRBGxldf877oLZkd
VS18ZJOzqnkb0A2wOqXNUinXvYCie77NiOVyLUlGrMYvws6T7lCl8UXP48IS4AaTLN4GNfsEE67g
COVsOY9sdodjt/c2jF3PsvmGZc9ikuzGp4dRVGyKUeF/rdL8Cxa5Ok5qdn3MdPyORcCizdI2OM5Q
4d/nbVJ50AvJhIdFAixTVZjsIkZr0lLd5I3gkaoDv0MYtWeyVaZdCJp9MuqAiJ5u0f3UZlPOo3FC
LlagDMUUinDimG64SM+lzkbFtUrdyCECEZjDzFfZJ4z14+shMi+etpeRLMte1aADTgI7hx4DhdWJ
uHTVnK9bRE56DCO12E2qkfqkUbMNU0Djp+9WWZmnSgClH19ujhCWQFHVDtgUz+ZplWMyu2zLqnF2
bShSn37a2eKzkG1GheX8tADWFc4Wv47FUuyMmWPMGdjfYnFwoFq/5q4fiThqWEYTodP+kGjBQxWb
yt6MuNWFBtEjqlXZ4wDP6UX2KWaUfAVa+hgCOMDkY/eoqA+8nPwEdLdacFSbvjiB1UwX5oRGaEy+
KCFFgoLa7AS1OPUxm41Bk+B8hib7FJWidpoBI7a2xSIriHM7KUQUe0vB8WUn+UOBXTHchYJaXOyc
KGsRYUx8mDYOWNgakI471diAk7VurbfNYbRauQIocjPFuQqrxDSw3A05FEONw23kq1NsFHhBr19H
iMV3i1bMO1of3a/EMHiwUsgBGfgVxl5jF9lVuadi4Q+bKMuns0l3Jt1/2rRAXQMRXcoNnx1dmQ1L
ojHFtT6vVJ1AkdjvkECdJiOLqZ4qEMmY768ktRLErQCNF9NFb6ePlHE8mpkd8PSs8R9MNyl2V1e9
xvcqCgBFMXUYk0mTI1CY9LZkk13BZgatKutsJ4P6sbb513mf+Gz6CpEg54lQsnirNc1XSWSCXygA
q2Vtf0RrUPqpEl0pI0RovEBcA3rMcY4nBuJKhu0d9IRZ9fV0ZKReTAqTYeJ4PhPRjJE6GXmQ4R3M
tbD3Xprki56U0wayvgO9RdVvzJD8+VaOVXIOjtcfY0JVEKKoIHYQkTXR+4mKFUNUxt0VxFcL+hMS
ttDeNoRmJ96cdhjFw2Nq/UVEleZZda0cq6B/ICW6/AZR66uI1RLxnzGlj7I2lAUQWCFC1OP4H/ek
v5Zbev3JqVxcoyD6Jg17PhGDsgl5FW0YmQbnzlguyjYzihF9CjE7NhYUos33HZZXyv0cisGL4F1l
pyByjM5tGvyPvBpXrfgCKZA+Y88Po+F90VM+RLb1Bvnt1fhhrWuEhV8praLKfPC1lW/m4MqNc3uP
RHCed80SPcYpLxejkDd9UxosK3adiFnpz0rA3wxR6auez1D/uq4ghgl2lmqjPH459mBCpM9OV/V7
bXw67NiDRpx+K0Yldacqffzz1V7N7P66GsMgS2dSTWLmq6stI0ko2Of0+2xmgayVgJMGig8tV/3r
vv5tAt5oAgyDUeGzL+UXR9ab73QBbfv9+/Me4MdP/WgCpPYOgxmb/phyng/70Tk76jtYjYzIaAts
AqjWpvpHA2BY7xgmsXCFDgcBTjnL7GfnLGgAGP05NAZ0AdBc/1ED8DSHe9EArA7UmoPXuIF3B83G
ywVrz42hRKNZHMgFo6TZDXYAIkz++8jss8vRgbtrdzOeOn2evbyt5w2CUGNHPI29r3MRY6IetIQJ
0K5ctLWwbqZUTX0rVotNGFotSqTG8PPQmu7zaarrzWyYxoMTFtqBIiDzesccvZpTzEdr860vqu4w
GG24M+OCgT7u4J4WYFq34EC1mwf4W1Be8dlf8HyDVU62clZI/NhwgL0XVS0fCF7ND/0Uoh2KrW3f
2ih2MWvzhiQOL9G0y33BpAjqkjHEzElEh0mrbpX3kdbXO31QlmNLY4Epn25ZXwJpV4jC8wrDxbwJ
w/OyIR4YHECeGIep7xG+6psis6+HXnPO1cSoUdWF4ecM71je7umwX+weXlpcc3AnarPDgqfYj7Hw
0saYr8uqpG0o9ILBUDqDJQzaJbTJY1ikaK+m9ErBpRNmFXpIbR7JxVjz3HvcQT40qlFQ/8HwUxch
SCeZ2kPfLlQayqIdRRopx6xFL5/q9eJFSrJs2kQtz2srsiO/lgr6iXHsb7AXEz7xFfaJkExzJyot
3+pY9fCp7XJdDXp7bsdK4Ka9fmNN+fR1TnuokyNK+cBO2+slhXo1Ev+1tbB62mC6Or+HcGl/6bHN
qor5M7nj7U6rjGTfD6G+I7M0+EhFX26TJLC+kSqazuf9rCfnoZmnbiarCbLJ1OU+wsJhQ4wOsddW
02xri0T2GbTJx09CR2AOQ6/BFPKLhDr3GI6zs13UYpJeHeQwxqBfXwt8ZrNVbnwbMf24lVAUHxRL
U+l7EIufkwAwnJEoqcOIU/mSYyeqGHxxXlt6gH56SeUxUK3i0tCG8jwbtVtci6sOu19R72VfptdT
yVuV5Cu8wfLGORN1TGNRZYJ485hoCnvfK308804mRdl1sKlNV8/D8Yjh2TYpdHTyy0QwYCQqyXS+
Ro+DCCrfE4vDPA4BUOjqokdSn+k9IytoefomqcF1Ww3kdNKX/EpRzL1j1ilGsUV93lj6Q5khWTvV
CJeiM3x176y4sQlPM9GC0GUd2rhnDL1jIJukgPfOWDhfF7xOYz8kj+VyGSamhr0u868Oos7lJAoG
u7LrbxEYGleNRDzb+6S+34igTXyn6TU/zArniN+Ejg1G0GY4GURW9b4i4iUZvRjbrj1mrGlzq2ej
SJFtqWnRIfphWGofC7RVrbLJzQRRKQclzz0fqmUbWEmBIVoZBuqnJarHzlPxC7uoZzu37xCmgC34
LYj2dTE5ffAN15rWM+PFcTnh3EgTivDVvvzAyjVTVxJdRIRVg70aPKYMPF/tnOSLTW69spcwdcuD
WSIZpTXv+3QzEJXMWGmKenE+Ag9+zOcKgogGGENTiz0HMTYdFCGA8emq6GzxbRZg3zs9mIZqj9bc
xvtCiR0SojSIin5hplxyycLGcvNJ1W6McMExEy09laI6VjGh2aAAbpcGIHu6w+yBSIs4MdyBEWJ5
acOLKS3wkzoyuifqkbopy0FxQ3si/lslE/5yGqxpazIL8VU6qMRtTJ6xZyGTvclGqZ81jOkaNy2b
Gh1U7oyEpxjWOeVafUhjh30/mcHGTDN8DPTesHdovaJdYQ9yV0J5vSr0DN4DmW+I6M3yNOG1exZU
lb0lSocQjWwtU1aXkwoOLe2O2yWWfpR2szOVAh9l2SWcX6EV+01YGsoWbEP9YGdVAlMXizRaMsz8
LaUoLmwMj9/LwSY70qqHTxiD67PL2OxsptJjOt5om3QSIb593YIn4dJnqpvjDvGV8OgvvKOaC4uq
cDvaAeotrISlqwMWfQjxo2VCl8hbU4TttRBKwMuhyA6UzO1l2UnKWGVWjwOk+q8AKOYVwuFNazNZ
4ugM9pgXqfeprcWbFk+GT6QtkTHYYTy6x+lvOrMRPZ4LU5fo9Ca8h8c5+RzphnY06xIZcDht4TQI
uNfqknidEWnwDKAA+MkcLFcW/g5+RDfVZkVFdl/ZHXB16XcaMrodLn00KomGx9rSMkEaszK6hBCE
iRJzVnkWGxzxULmIkG+Agkeu/2GiE3J1DdYqtuTRVTWHozdANfFF4oQ75ntyW7XpAMF5FBFH4yLu
ySxreBeaTvWAsWR3rtmL9n3o9XJrwlD0sdDR9lZbG3e0jZWvO2W4qVDPbpO4qvyGOImLVB3rj0hd
6/O+6Zor09Sck7S1wluiIjmlUO93tRENF2lpLvAHMmtVln+upYhPs4iiu6Ds1Ysg0Bw+pLWoBHIM
RXpZql5JEOxFO0V5R2dkyiszsacdYRrNg7RxG1khJGNauuumNafcFbm08BRones1C+lMS9LyC5l4
tVtBbwFmKNVDpIZ3QVNg3lrkKsWDjZ+6Mq8D0LSRrqopOFMHxH5FZX0+YYh5ZihtDOSOieNmUpAf
rxO5xJ207lbR0bpv+jZskRkwknQUgnHaYbIcUopVrK8YQsQrMabDZoZUdMtVU0sL+TSYRUwN2dTN
0G1KhO0P+iSpKUTECNVWE04CMqwd7AaHNfvsA8Y9T6R0jLLC6Ka15iq+fipa/63v36jvYfFSdv/9
aGzzPXsYH5oX1f1fP/MT4Uc1xsQJhRWKLkRjK4z/o8C3TcB/QlKhoP4cf/2s75131PCUxNSqjACM
dSzws75HoCY0ZE0IzXS56sP+SX2vvYppZRjGcA4VHPU9kjjsbF+1iGkC5qkRtbafWUn3mJYW1caq
DCj+EwR2b7KbvNtW9XyVlTpG8atDCCo5B6GTWm2TIeYER3qk3Qfo1yO3KGDLMMIev0+dpazoXeLB
EqF0Czvs7ZU1AA0nKoWQSQNbS+LtIGvhlBD66BYwt+MhxntKTfND0gFoUeotF1lidhhQ9uDCNpNz
4QUJgnEqtRTID/CO6KjI7SKkwTB4mjNSCXDEyfGHxhUk2Y38cjp+P1Z1sBdCA0oUWe8LJ0Qw3saf
E7tW7uMsB1+q8XhAYF5AbdNDKj2g8Eq2FdJ9QIB8aq/JSfhmKik3iVzbJXz1ml4+3TrYf29m0yBw
BnR/p4bpI6ctbjmq08HVURmNmBUlnV531RYFc/c+GvRry5hQhtrdOV4vhtvrgIiavEG4cq4R7+pG
U/GBSaF2mgB53CwtBldH5sIf+amc85OQ1X2Qd7q3aN2ErCP8DIB+sHihuJlhXKdz+rk2edPbZYnb
jrJ8SgkZ3FQ4IG1SWfXbHsYHAubCYwneTEbgBzZEPyJ11l+hdi2Tj3bqtY1bbEqvVFEgZaboGVon
+1gyrPkIqwDMc0X2ayhVW0gik8twA/6Jmj+2S3UFsX7ZB0I5rmb5D6XQmhuEGoMbxTBdcF3KYCro
1RVc6T1+UpBezK6+nIeouRepvLFaXErKCVkdTuvhidxH219sR9s7tSX9JpO32VIpOLAb4y3Sbkaz
JBrbQJCrgs4J+q+KWjcFLhOqcd2h9rrIY7iVm1GPsE0oo3rxs6j4YMA5940GA1pMdoz3+JdhaioD
hHkGqumAneMmFAo4SfJ2HfKpdnZNbVTpIaw0DQCQWJFEM6XbIQ8rseyf+rOQDETihjGGuoUdE5+J
3FI/C25806L783KSNWJMX+GXbDUJUdPFB0s9G2eUUIcyUZEOoR6eH5XCXJSdhGwcPM6OPZ5nekOM
TlgARWd2bODXkIXo0BPtw78H/f9FTeJoBkffHw76uO2a+Gv3n/LxPzB3+/zLS13JXz//89CHvoAd
IODLqh9lqvu/qI5tv4OFhNpBher4dO7/L6ojIT1gAQUciaZE2NYzVEe+wzyc9hdGhGkThGv9o1Of
18cLFJKxG/lQoEtISpg7r3f+nHw9E5KjQYxT94SpYeD8iNbzcpqDQ7IyWMdin8fqsVUDQiz6ew3X
scRo38BBn6LLnuNK668A+oommHvGIuIVrlSipK6kDNU9kIl60WM8DicSiKOtXL0mWYCQgMwVGZYA
VQgpQ8fkc9Q/CaaGC+0h7d65Co8yLuW2o5eqAJcwOghcgWURQPkGxhlRFtVXQdWHZYbbF9hZpJ8T
pnzr386COIN4vm2J+42xjWoVfzadvSg7ZnAhpnEMrwoQF7UDBlcIMzA2Kjk2s1F8nGUKL0kz9pMl
3RyXEDTPZyEZBQi1l2vRcQMyY9qKVwpbGVgeca3fpieh9NcBh5ZP7IKrY/ZxbTmfNEPx29B+WFp+
AzYzDGiygC0b0Rsp01Hk92W2GfCOgd74flLwTq/HxocR7A9d9Zk3lbqLs/4qbO0zht9fFlTLdFO4
7I3Zzlr4NcYOJMQoiq/5JNRdmsgZ8cL4tRAhcRB9eyqgiDKGr7zKarnYso1T4zLMk9D791j5vxwr
iGVWn4C/P1cuvo//2T/kFblWL6vIHz/580RR361l2pNZwfPTBL3Zeh78lJutTgY/SSLmO+xWCRv4
GWFAHfuTJKK/Y8DFIWRArQIO+Wc1pHh1mEgYLZxlnHUqojdA6ZeHiYBbG9bSXvZpYUaeQQ6Xq1vh
x2cP5TdzEw7MFyfW00U4/AichA+DsuXlRToQjYrDESMEIEukzu2yidCBelUqOv/Pl1r1Mc9PpvVS
gseC+yKsXPP1aKjMg4loV2PZw7PHuTjDgUnXsTDTSvzpmHN2+1xrlN20mAIz5rl84/K/PM71dQFV
zsZRGwPoFdp/fjbr2SJNqKj1PinGGx1AS8ZvHb7rR7y4w/USJgIyR+V701/X/A3hWOSKafXe1Mab
yTQ+to5Wer0OgqMu9fc/P05DvhKskT+HzESVmNagi6ThYCE+vyMjBPWfsBPdi9Goj2Gaa5UHlSE/
pmaQH7NB3IpgrOnOoTaQVWuUSY4Xn7M0bp425CW0dMD40aLWISxGpgfOWtz3hnJwIElnGY4OLfbV
Be8NrSJGO3JciCX6QU9yg8npuAuHtnsshFx1iZ2qf5wxmfOU2QE2TZXCuMDr3tkYUWpsKIunj7hc
N6fYCtF944ROaShqHLksMwvv4tkuIds3xnUQlual2RXpezwSIeQIrIz6sAsv+qGgMsxxQQMvJOJG
NQlxRi10SGV43sOE3hp5/ijs7H0Zi6/WIq+7BrxvFDI/Vur0OVw9J4gDtnyFaTcvGLD5tFrqHbA+
TJeCxIA2Gb/jUlcfcKS9rGb6LJyIyIfQ894fy9G6mCYj9RzFCo56aHxETBQckygGZWixByKD6juR
TZT9RNNvZg2/Ydq/8KazBNMWCTvcGcIN4d/QzseACQUBwcyTp+gcOBaDosBl2DyPZ2aoMjSn0O1m
D4A9dA6dTPppG5e0FDXgIJo3U/N0GdunCvKPelZUIEXbYmoa61ZglnQXpUNzCRWcz5HTpN+UJFyc
waXs96oB2yBumo6otHqFE/O6OWeqb/owjlPY52AfdV4nV3WJs0AyFpo/YKm6xUpZ/ShKxF9w7ScP
l169/0R0YL2mRczaSVns8CZey/8iLjU3sHIBUQC1mEvis3NYlCY4BUHUXFcLrqh5057IAzM+1YtE
QdEb6b5WIu2c3sfa5/j5uPVixZi9FtMOYsWnKG2wtUrjHuzLNqa9aGPnWrWoXwCGmvMlVMqrHggc
w475PJzQ9noOhh7bZkzqT6WFRBWj9ArNz2Qix3dEfxYTS46ANrKu0Kpsg8DAByrobOoELfyc9Gl0
4MfupmHtfwIAqGq8rub0NgF+c5UhIWAqL0jUAgZz42ho3aEPCRMLRm2nG7G619Qq2895hx8lmrQz
8C+QJbL0ykt0d5KQL6ZccjVTVa+NoJ4fWgzZIQEpxWkIE+Wsg9OzMyamYVZGnNUGu7+UoI/a3tQq
5sYUUgZiSVxsDNwmpmAbVNF8nBhafZKIObwAjcIuDILxbEogh9llP3qWo0S7dsB8Ik9zhQkH5h4i
6AlZMVPHNaxsPC56RF/sGHIbJBYC2LJMvDyNiUy3owcjMO4cbYE9gNT4fUxvtdcH4zM+MCdFZuEH
2EnE3xGXzNh9oTUtSc0KCAhchNJtgnGAtiQ1sPElOVfaurpOavT6Rb18ixn9SJpb5nAyCIcDSrne
1xT1Gi/BLf4W4T5R4NeVTjXulpSPDcmnvW00xc45nkYMUWtYE4CmxgMDxJQetGJSNm3rKjRuTDwM
PLj2DTkd9tBe9UplPHBuy0Ocj1hAa1HGbAJPDJTTfEMmeXEXQZZ2ABtBNd+WmsxOHEjLQZscFEa6
+akpESPAr1YgFwell1WBvmnV6AQraRfxAnCJ5Bk6jPRg/Gdk+V20uTxkg36bInB29QBsNpTNUTQS
ySKiDextFXkeBun3YHISb6lb3+518dCrovqS9Ay5Ksgdjmtm7D2OBOsynpPpxGg5I2JHb/YGToab
clzG+3KCFEU1xJUJM2FonFlsIFIrp+QRVWF2p421ehPYi7g2lsTaGJmjecQgJ61LvDWQRBZ1PhYq
LfvEmr4RDaNcpjWpbW1bMDe1k9U0udjPTlxmXt1kvaeJSXgJan8/k1B5+sUWuKTHI4gRlLfLHDe5
PZQN6Ce1/RVv+xDbRIfvvQ7M5CATad9k7aTtCjPO8dYUMyy/Od6jp4OkZDnRvo/L8qycenNvdqZ5
acVauo8U5rzSZLIdz7tsjnj8+O3dapxcGx0J+paHlN0YMtQ8U9Uq0CqS/D6I2vKtMc/vujkVn5nb
RBdWYy13bWFsSBnFzS+pmuai16pui38mK2+2k71Is8bFq0fZ8PJ8LNIWFUXdpFsrDFqGGDgUD3BZ
XQAd4obOOi2fdVyFs7b/lwTyl4PYGyAxkXBrlfj3Rf4W/UT87eE5BeTHz/ykgKjv+AjVJF8cLSSl
OTXSD5RY2u/AECzqeDTdYAArQ+QnTIyAQoWbAV6gwkOB0vTfEh/3ChNKOXwNdKWWTt38TwCD12wp
uk5zDXCg+OZvGaO/rOBCxDeLrMp+r+sUObwBHOSmQo+c1d/fgUZoNsUJdxMOYSfizf/sWb1d+yMl
XLnuyEpUanKMOl41GHUdLs6wTN1u7PXBt+fcwsWVFUzYbb7/f1wK4gwQtqCfed3LNEYyaFpudjvg
yniX6doIDZnBPy4B9f/jrniUjmHZ2krkf1XnL9qUVsAQeP1PjL8mY6k3TdelXjfZ/eHPd/Wqo3l6
gAb3JCibmPa95vDgztGnmckDdOIAm45ZR8XYW48cL5uwCNY3L+j16rLjYbhQ/tX5/60JB2vwebPx
4+LwYddVjCT51X12xBMHRtV1O6Uk/QDbpMgvNCIL/nyLbIJXVzF11iU6H2HptCCvrtJijdQOddCv
ZZPVsDaLFtXORB3qJ1VOctafL/eqpeGmzNX3RWVMS+9tPckmnnksEOBG8KUG5Qi6aodKtPluG/qj
DCnPeFOdWQGqoD9f8dfHaOo6uQy0hnjR/DKnCSI4rtIo+x0YMdlZSCL5spy3ms9XneHTfenAcQ7O
nQyCX0coiZ4Xf0pi884gDME1FOUEV/ByJmXEm9TcfOOefvcUn1/t1ZeG805Yh2bW40c3UoxjaBUO
hAVVuKZTSOH42qTplz8/Rn1tNp/1vk93KEEQTGNFEfDJeHmUzVGKef3IttMiS1yKUhAaq/bMTspF
7vsyZKhUv+f9DlUoE+03q1PlsTKNfR82q226M/j9RDBZM9rVV/oshXG8cCiYuvrDQtpGZkehp6X1
8sbBpP3m+zdUgY0h80Jb/2XFyZZau+zYRvEIVcgVqwsVShtz8CmvGSW1Gql4shw3UHcYwmeT+Kwu
9gS/WVYXBEEaXliFziVa3h/Q3t9ucPO3v9rqscgON/lr/e/PNkPiZDgtmFmHe0fkQyowN9jeTPgX
WJ3f1mGL97KReOpoOdkGV3eidIqkOWFZQLWdT4yEBrVAk9ombo3lrWugn98EhYQXrYcz0KreXOD1
rRwWyNKbeui6zYj1NDKCBj4A4vmPHWnVnoMO32uEYm9JcYCuYDQSQHM6dmlDQJVCGdhhPO1OmXkW
ifQWESu8ZDEb7mws6bZhHAmzv7ssHZCsOibicSbM3J2CLDip0azeKU097JIiVZgLzY/pbLzvZJe6
+LKn+86Kuks+udj+ebX+ukGgq1EYsOuFY9n2q8U6tVD4TSDcHTFAF0raR9jtqIQsTDf9ElQY/uba
P96SXBFltgUwAa74GmdzmmmQzpJ2uyYIDlpL6LwWQvYSJwgksBId6/7Pd/jruY1NMKcNClB4psBE
L9dOGzpDwXfT7ZI5A/kH/DhQryJt1Jt58+dL/bpMIcTqWP9Cjl2HL6+WadgzEB0xddoR4myelUqt
Hcqxt994gL+9igBVYzhvGDzDlzeUozPNu5EHqFg4kuMQ7yh7fB7k1Z9vRvv1HONuJJDwSpxFKPjq
OimeEZpVrVYnk4a1vdYS6DPlUGJJWKJjbm1KChY+HHT8YOQdkvxdSTjRW8eSwe28PE4xTUPzaxJr
a2jQGF7ebl2XYokHu4UjltkwTp1siylGtxVjF0tUMos4aLDw/EYtv2flaL9PuxWRM9XhPF8WPAXT
MnjjG9B/+zth0wShASde83XFEQpFUYLIaHdF2BcHtTF9R4XitxRdfRG0Ve9Fdl99ynCF8LJamS/7
Ksb1EmHFxpFFibQl+55pE2wkDPGXZfwMaqd7ddxVH+aij92qi2n0iHw5FnN2oajdW8XF72/gyS+X
kp79v373zw7UQGucfMYkciei+T3BRtW2H0V4G3GKeVVtJ5sAd1KifqyON1aTH/EYeQBmu2kbyzng
Xh54EyG5PlYUznUJZ+xGYim7EFB7NCRCIKwbZsR6icK7osu2eLRUb5RH2vq1/7Isnt3Bq9U5drA5
w3KG26EkeKYvTnHsTCKOmOpturjhkO9hewAKHnD7H7y2IvXmzxvE+O0qQPIAv0WCXL/e7nLmLME8
qt0lSkTCfI837BfKqitbtKiiHfVbmQ3Tna1r0VdszDr4x15S6vAj1pj5IWy3uorDZAOmvWKDYw4C
3VdrYIe6g1eSeCIJte9zoWkclfYHG4mZqSaYFynOXSWTZq8NpnpSSO/dL2X5gF7xgzVzoVBoa6oy
MQxvPPNfSzdp0Q1CDrJMS6VberloIAvZsK05EOokuyvIQBySbKMsKpaeCwqtPz/d3xzbJPDBHqKu
54NV+fJiRGdYiIC0dleFxaODBxxvbegmAvudN660ftKrlcSVVgc/wdxTfV3YY6/cV3ZgspKa8CYF
m7lLsgUMLJ/pJsw5xQlDtRS42Jb2lof0b96+lip0zBcNXkwU3i9vsgtJJoCV3+56eybiTV5Ndv1e
FcFjZndfaHmtN15QT7XnL/dqgsppOg03/K6XF3T+h70zWY7cSLvsq7T1HjIMjsmsuxeBGBicggwO
SXIDYyYzMcMBOOAYnr4PqF9dUkom/dXr2lRJVZkxIDC43+/ec7WhpizjlGUbXp8Hh3XPHDvbucZ0
5ejlO+CVR5mV0zaZGxY3gqCfVklH5djyD1fPX55MLl2N5NKhPf78WM6GXlOnwPU7BrLfmg3eRAE5
a2NklNa4af7j70+nv3hoeqCj1rg6e+8/8fIxuYLmHSZ+5LkjKcqcACt8kP7DHvEvj6+FksGZxOEl
bvPH40snRyItIIYH9shdFOgp3eo6D4n8BsZxBIIWJYB+tsbcYk6K6YZDDSjBbRlXy+L90z3yz5ty
6IbsCtmUMxb705hxnKEdp6rgw1CFuAO5B+mkW25mPSdRUllG1KgKrdZH5JXFYP7DZfUzJZB9EABT
JGSfeSqz25/PNXDJ2LBqIiezJdKvjY9hiShv0p9UZrkA6zzpeZEceAGouuSON9prS3cL7gLAMgX0
aUFUeB5vdOowKbL7fkDITFz18fdnxl/caEg6e2u/FwkpHJR//MlSI8hmt/bagzfF3X4QkIGEasMd
a/nsHw7JX7wVs0nBUBTeSMDR+eNbZQxN0Oj99tAvMRM6Z/bvlzqlLcjwzP+Pr8UalAGzt0pqf7qr
UVW59E0g2oNrZ909jcbeXs5+fJV3/fvfH8C/uInxTsgiLBGBQf6sVNgLcS058E4ZLsttjL3zgcZ7
6NqmgmA4VfhgZDr/w+3jLw8l+2sKFjxLuJ/mn98tYJLErME5uu0ByhWBfBcoOeUn9rYzbfUPbxW6
f/GgZ6VBNo1GBty6P6+4g4IhDhZ+ThHRme3em+eehE0qxmULwqsuI69T9tZjTc44wNGjsWfnOEy7
ZfKd6r4KXC6ujNRFeIzVXD7bjYZ61dVFMFBiV3oZVv42fZekEG4KYO+KyP6azVD1aqKv+Up0s3oS
51So3dHaj+BT56tPPjbNA/6yA/SZEnMoUuvRo/XR2pbkKex9blWTt3PCJrVfwhFK/3cvRyxJGN+Y
XnoFOd+Jt11WdOmTKqU1H2mMIosBSq4SO8NsrMuKVinjoIZCq1u3Iih7I/phju89qqPrPf9uUKw8
ki8CZSDCgq4wOGbJDcZ4198O65x9P9Ch9qANzKOXXW3IC/rHgPrOSWd3mzDNnitFYgLqEzTQo89E
HBDBIGWxn4tsTnb0idbdda7ZTgLJYPJVHhh1hWD/tTtPW6mhE15VBlgndIeqsbdN5a6LqwykybsP
BAsuTdxPET12sntoXIBwBzhi+Xw3xr5+qDPR9bvZaEP/bMoqSHYg2JPhyCKWuVlAGyHB7QT+JWie
ZYnoKw0PNbwOuSvjVf4zDRtrWEuI6ClPWyZoZSWdSIlUY+ts6CytguEenXc/aLf5Ejd2+VIagXnu
aw9WaJVPF8ZK3nfa8MTUdl+3aj8BUTjHPiKqSAH6Qeg72KIYt0VYVPtk0JeOnsfIbtR7XlDm5Q52
vB3yydkD6PsQjjHusJURoxadf/DUaO5CkXkHEdIVxYp52dDeRmWSaKavfg9ZSww08TIRfF9aDyo7
SQbapaj+zMpnwNU7z/DaOxc/ws6C3X4HL2iJBjOzrkjHpTdgNssDuwUw8Vn8PC2OS+DGokwUUjDm
v/gYh4LIU14MLCrwzpY8JbZK+ct9UU7HtqfxKFvmtdSsOBWoS9MousuCOf12MQvaCvuOWGUa0xjp
F9XV6KRbrLLBXRyIM+i7aWeNFKgSX1+iGUvslqyOfVhYup7jpGzeoA+Y13XqM6nvW29Lx0L3wzNa
kOo9kNwAwfqAedk9dhhBNj61GkfHzKhHnX3sv5O+xGy7z9zG2hfu/FIB2Xups/gCT89DNswvgA7x
C5oMQ7shfqlA59OSVTDi1INf77XRAnJ0jUeQT/Glip1s6yUyADFBTWCJ73pDGAaDEfuGc9YZ+q5N
uuCsBryEo0P/7Uw1XznBZpwNsr/t2FwETp9dZKqCY1oF+odQFCHPGZk8KAO4iJYZDm1bg/PGLWh2
EBRlFvZ0rgTpsrE5eb5UmLSoVm7ZR/Aw5SZB/cP4im+8uG1HzjLCQJBACutIV8kM1bKXWK6X4Ip/
kLuJC2IX/1qugTUjGdUrXQRr8cZsx4IajgVw7iuVXHtaJWCKGlAAm4O/1nhMFOA1F05BiHBbBZ2v
N7PEvnptGB7QgsIPOtrlZu0aaxOmqRBpWyCOHUeKRFpdbpeg0o8pqv6dXeb2I+nKIjvSOdjtaKJr
acCz6aDK9LhsphYxLs2U+dUzY9aT6LvNzl+o3Gx4yH7rVZB4EBoSqM7Uhjp4/5X3IHQR/wgR92lj
qamJ2XwCgJY5mJ6YM1U/uqaDZzNXynoDZ0mxx9C4J9olmlfCceMWnOR86FmxPAazyF+14nVmo4QF
2dvt5SLZT2dTLY62cNQXVLjVxK/SZQUQcyYAr2hfUii539pGYGyYjPbFb+3sIgfFVR6dqS/2GQy9
L64Et4nXfhy3XuxW/XZYFBdHaRvUGJugUBLPcyPSas4RrGSx9ZGQd+xKw47qYyBgF1UDX3rTZ4l+
buNxBZm6xAE2IRV9WYRjATBJxWjw2NRpuZ6DxniZhHn6ANis3FDgiPNFcTiNZzJ7fEV/5bRfJfbC
R/UK/aztaRgZ3sfJKQtamCAmVBpybcG1SAWvStnEQRCHftC97S4bViLtJY2BtGWOqnlDurN3CGfu
Kem4VHe1rJb9MkzFfpSTqA6+7yensmxWNx6T9xMXUctFxa+LCN9eFiDUTj4Mm6+dTrp7sXTWo8o4
3llezIcFBOQhSDmoFJDMVwan5n3jds1Xd91hRrW3NOSj2zyD9uFmF4S4eFkDzLnVifaygbd0vWjV
fO3npnthwG6TEvDbb9JKyIMs5FEBJdZVfJmgRhyGsFcf4ajck1haY6RzLUxOE7g2Ggs9fAQfkGAF
OYbGHh2BbXYkIXlt8VhutmOIJdaASNXiwU/zmjvUEANEkSQ2G3riT5kr46fGSyntcAf55iUkz/oh
pTbThjBtbXTAItIdgKAkFKBSEWTG2wTs7lVX8eVF6E9PgZFzX0yo2XZW3lJjGslpIO+wQMJyWYHX
ZIxOwmnLY1esHNeehh3o9QWAH/Jv/AGgKoQMk7Hst/nS4FxeuM6RsWr1ZZ4RrQO8JR9+ItwojmfK
eul/5iwfUpoBG/CwD1mVatxT/eBHo+RDlqRxz0HfNe9OnnoPRri0JZD5MT3NXoXNTUHPeynbZboL
PBq9Tcpdztn6c9vk6K9daDfnVmjeqDDmPZXkhKlZZKQnoThqQZ7Od2ZizD/MhRpcY4K7Sk4niM+A
YsWxJbl67TkjryiX4sySfXoKTSYyywgQ95LCJZXujCqdf/h0mmAmwpkmN+gtJFlrj7bayDMkIC5a
firSnpjhziJly7VpBhgFx0rjreC7cyYtRttx6/UEZxr3rPREf4e0oooCxzvDIZXPxLTktzZVkOoj
9ZRBHYU4CiVxJioEzConvje2PwyZW88iAWSpR2V9h+YFxZxLr73nbrH8kDbWjYjyE8pnutwdvtsB
zGd+MxJPRtNwWDye5OpgjoXVbYgOWI8L7ernsDe5m/kepTpN0N73MRnLobWb217PzetEqPLe6oPk
hN0oO/QhyB+oJQCqVbqCOAOu79pI+i8taR/zvjMCxT1eFpV7lLPk4AWOf8OeON43Q4zfEC+Bj27a
OwMDYSd4W1TQ38ZVkxx0WeoLgWHu2PLYvHZAPFED4yfZnSdUs4far566RsPGBabSJ5L/STVNQ7tp
43x1w8TdiwbSbyMgGNvORPRIO96BbmGSUkwktgXxi2YDCnw+W1U33bEIGTe1yONneq1FVBryAbrh
DfwJIFEmPcpUxHbbERD5bYv+Yw6pvsyrpuNtC+9kjpB8oVRz33AWxutmZlD5azSnenbjBy+25TGc
MOpx062WjVUzbGwJ3R3drL/U81xuM67NGzMZu+s68WtAUsQBWOqzBAwZ/yGhvofgJY6FX9NLK7Xz
oUtx2WamxS2NTovFUe2u9nC6Tr24mqZcfGG9bWK+n+TXcFznTLLfpyjLxzaWPtOylAWpzuX8JZjG
5GzW6bj3p+bCI7K/DUcDpmsGbS0Yl3f0v+q1qIhm8czhINEYhvvMY4cT+TN5WfooC3UsDJOMeGxQ
uFEJwEgQi68qnHRbUdrVPf/gI8rHxuPQGh63ujA5D4o3GdzYvxsA22JdpWWeTal4D7PQewZXXl5k
mf88wcs8IJemrANZym2qNQYlszG9yQKEG2nZx5jQ3dfUjMe9BqFAmaZFH05GkdSouRhVk/absUAq
TObZu2JxIb7kwsVfNck9lxM3YJmzO0088lZhGYY/NICJL1MjrNuwChdcC5V4bNIpjybWsHvwAOtX
U+UzpAr/foYPsne1mtq9z7pwQ+KYro5par4vjJrsqEnoX2tzTgMy3klGTLDGftU0c0o+OFfRBM4I
vDqAjoUU3OB7LOipa3vP5wmgGOmYvmhLGoWEQRQvn+4X0/7Sg1LfcynuQd7iRGbGxoLMH24r4cZP
wIRZZgi9L7gFQksM+uwcmB2+3soJrtRMDC82012Kd25TOJ17qhpXUgs9hhZDi3I5zrNc+/IMHjtV
YBRccBTKNcmUg1B3UlyoOZx7EsE129KSVjTYVHLUN2Hc5y+VLbwDeeu1lW6SPLGWBkljyIzpjjbv
9npGzF7xcjorNtRIFZfhmJlnl1qvjij1Raz7SAequIFEKq9UTcxFCUmrFgMeAIGqB2Ka07at8gtr
MsKXkJkp+5z3TtYrbJ44d9tA8Mr9OgVRp3vrBbx3d5S2/9VavO9xJ9s3VqzlW6kocMiJwTxR6Wvs
HZyqu94fqvvZY8VSUqnH0DvslyiZYvhhlTldQBTX2aXhyFFstW8q/8IvLMKetfDkyRgTqAk1hu0T
8g2QLTvIcYoPZclNSFpu/lZVeX1vt0F172XoyJsMzsUhT8f+o1Q2FX8qTz/a2Fzg3Bm8YIsL4NLt
cvkwC7KYLx0rHn63jE0OaGQMeNrwnGPZBDxRwql55WmJdraUFlRpGFzOERe7/cj6mJ0pJkuBEX5S
H1VBywyt0ogIaqbGrxBrCZda+vjNVLlFp93qk5QCirlqp/iNFDqbcBFnRhg1S6w+6O+irdFedEhA
snDrh7KduDGodBrl3k96LfciHFE0AM5yeqT2wAJH1vQYpN4AyT5MZPzmWi5/J2ymstv6FO+txbUm
p1HtzD3IC8WnhM2NXWpb49Ly2cTA7yAaKWp1lS2YHrd0dml8syOFw8mexSuvvBgwVY5iRH7cpiKc
jYMxr0uAngkpxUFTFV7nqUmFuddVLFqpFuZXMhYedVE5DfGb7nRKGGvIVuQk/Jcf9jDwrkPr0M4z
Cid8+/Vguhor7gZqkAXUTpk403xrgcDAfkIeHDgpkbM6vCO0IA69Y4n6wcU/Vh/KLEfuwVlAuqAu
puKisVCBThjOJ2vfu4t7NXe9fHBHHBX8hMxb6Sts18Yw30UP6RqzyOk31oU+VNQjpjfQ//QPjQ2Z
S8mmNeXGM6z0sZi1fagHWg4q2m7uCz9sYV02gfkIa1DN5MgEBRFi4Etf2NrkM7Iq51NndcyP581T
bTD/w/oa8Ztw7aL9p/MWXYajqI2eP7/UtvrI2L1kGz5seD0rrb5nFGiUh3DoAOsPIblTcPeZPUWl
yfWzoSucPHWN/nc50lRkQv/oWdG50GYoQPc6RJSO2QowxTZz6V+vBRtuHsI8v6KK8EgB92XAVmUv
dCqdUu3Qnb4uIUu/tnuQH3b6ZOWmvWtLaV4yk+4uxmoA15kEE8C3IntelnR8Gm0ocJ96539ABf/k
QbXx9/1OGv4TiOzwXXbJHzOr1q9/518e1BUDEGIysj9ZZAjgv3lQ3V9A4yBN+Hh8Vr8i/9dvHlS0
X/Vf5WcAy3gwrBktDB14Lf4tyymI7z9M/tjykKDlxQixCdRrbxWZfycih7akYEIGJdbx5HUEErLp
FfchhoQvteE9dDTX1qvuE1TWyzyivA7+vFdIQ3iigx2revvojNV8VKuCVFujewxXVYm4abP1V6Wp
12H3Y45xQcpVh5KrImWs2hQjZfNsfOpVq3LllOhqTZBl+xiT+m5I/DPgg+BuXDLS9H11VY/ZyKsN
65axbXfKsO3tvKpliFpRq6vTrGwX3wCKWo601q0am6tidyv90Y9Adw2PNkSgKFlVuXTV5wRC3bgq
dqpPvniiyjb2qub5q67Xrwpfvmp95qr6WZ5CbFmVQJbyO4E0OCARDqtWOK+qYYV8SP0gGSW0b5qL
0BazVWUsVr3RWZVH6GUsEVY1slt1yXFVKEeBSgJK4KNf1Uux6pjZqmiyqHm3NRonMt0lTwqaIDKE
ynxVQpe+puwccXRcVdIKubRHNkVlOcWrjjoY7XTROGhyky+tc7jqrf2qvOLL2UMduodlUJ0LXC/X
WRl0wwbjPUyseChvusZJxp1NbW3Ukv95Gdgx3jOoB++rjD5ynJplcJPo7qF1jPgBGqJ7JYqZZ5pR
ud1F0nstd50mu+0gOb3EIbdLjKrh81Q5Rb2RBE+AfKJ6pTqk9oJK+SMlY8G9P5K+qUuHhURpUxHR
O0Hz6sMv81jQ6PK5JvF45ZY0YZp2SXFI/fnEt0oE8sRsumvEomBLC4LFwQvtgRbOAf1A2U0NfCIG
jbZIqi7pomKV2ga135I2LCBNWZL2MaLH8mpm4LG3Rz9/823WF9spTsCX2ei5n1VEgRNXu6nK5INV
SOvW8SZ5JdYnAMvd/K1pYp4IcJl4ZGXFYu2r3Jh2PULj3exqYMEUpNRkfMRE1Yfi9xsrchr9uCZM
sH9uOwA87wAUymcaPc2v3eA7R8NxhjxKyMpfYIjkz6R6uuMAGhHCND0VxL6tR7QiTH49L4lnYh62
Zp3MdzZgm2d3ABR94SrNl2/nZD77IMCzTSVNdlEw4q4UwfAicmjj3DVByQvCt0jb3WfR56ypqJ76
qnlNuf4OmcdgDQskO954yhQ9timtpY1VZ7f0RPBAhLl/sAan+e5O7CfjQTanz0+W484NCOVZvHxp
2/59sqRIBG7nepETp8G9WGE7BIKqH+W6UKvdenhUuRjB79M9EWXrF//cqDLD7Z+otecPlnFuH13N
TWSLTXfemaHCLjiK/O3zTMvdnneDkqWHjTWzX/ksOCUtKU9jQyHihsUZGicCyzPLNfvLWK9zjL4S
/n3nJuIoi3g6W6zpAPGyK7GTwRcXjeZHHQZRXwJt5lezge/uSyrFPno/zW5rU3onIsXzVRtb9jmG
cHUeW6PapZyRBYhEN34LbXSy0aWmFKwJ1dWGDnhHfybIVSap8SAXXI+Lx6q3TdiNSQgZu89fqxqp
N82SWQWRKuK6jyxcmJGEIABtWLjXVqtEDKIaYAziOi8/kBGM/HLirF/4D2ZArwGSX2S3MotUvtyq
Or3VgGYGQz3qlrW6duVbTR1OQrN2FAY3dj+wr0/uUm0ClOnTiyrvfrhjeBU67Eh6VsS17Z8n5bB7
SA+9tzwnnfJAyk3BtYfAj3jskp0nVdbMMgrsWp6J0rmk8VdftZVZ3pnVz5OycuuWsjcqiq0gIVXW
OJHl437Mqvk2m8LtOOVbFctLp/bjO6s3ppM12TSkyIRpzRh46cGTBVztUIsdlZmIKsyVL7SGldID
rEy3Bo01dTJF1AF9b2tNry0tsVc58INdbVfWEZvtt87qL+rAvecxSWm1HhzWpUn8aiT2izKCb/OA
1XypqQYrddnjhqkxAlfOvGXjzDaSCh4dNZ4nHwZHiEjDjfqotMtyjfnb6jvYN/30UOdDcxn6xQEf
WBq57sIPnHnWfmqHeJOPc0Gmw3ryZhbtLFqPxTRXR+qHnIuRm/DWpPN6N9XFGuMa2I4u9JtL+dqa
AxPDWprXlGn6lx0nPtMLz9y6On41raqNYG9vBmv+4czNuckC/3tmo4FRJWS++Yh2W6soHnsMje/z
bDg7rnWioE5LJdRQM4BA6L6kh0O0G70s3A8cXV4k+eKweA1MES2oS2H80FbqI537eGfWwXzLMHUk
xJEwiqFt2jZnGI+QCkEm1tfET29L7vn3nFbdzvRi685ZZrEb7aEGjjEYOcH2Aq4XhDWg7nbzXblg
toGdH+eKFnKnad4H4EgEB1W4pfz6xYzhqJuSp33IXgIj6PCNaMYrgL6DObfx02g1eOuhf5J1RrOR
gslyJ9ynGPdz5HEZsrOqkxdqzBS9xs62x65wDcs/2bFICD6E7+qzzx7rqYAawxqCeD4TRW++HHv6
oDcaPuWEkyV/yv2BTbMS1XcF3+c7ellJeXjlr8UE5JM1YWSe6eO+UPzdpKKgaunNWz/O5T0VdNiM
0paVlbM6Q5ouuG10M77V5ly+jZRX3XqkJyOXFdamA1m5LbmKuJP3GepxWrttFDNvA7k45cm1ZlRi
XSpihdMmVQvtD2E77IOkBbGGdvnce5Nx8qwuoPMEwZQfkZxp3CXGThf5cI3XSnDG1HCsZes21J0u
I4/BaZC3EnbupWDOv4tbd+2ka+PnEK/mGX0py3eLamsw7GFt3PZJ4B5ZKRQHy5TtLptoEwQ+JMUu
7aYfNez6k1Ul/dPYZeMFjZftF6/tGctyL9yyLWRv64/wwUWT0Z9FnLtiFYaKbFyakhtYY5HYl/jU
oqbrc2Y9c8zcywr4WCU2CFF+9RU4DtXF46nwDPOmi+sOOrbsDq2NvWsYizhizXAzMZXHwHpI7IR9
cLC85l0nm21eawbYY9tBfCoswryq3FfCpBGmK8RhkcsNJdqArBlpbewBIJNbKn23FKzxCi0VTy4d
nOaRaX+bq5F5ZWG8On14S2OG+j6u9TetN/f7sPGS/VDGDRzTlhYpWg+3FMhwiWOqX2cYZ56gEgjt
xMggHOaNMkf32WmmwzROyVY5y8PsOf7tlNlwHoMgP+CQPHhsMaPSgtipZfK9neaD0/PI060sdzrL
h91kTtNlpi0VwfeLjxQXXGdJexax624p582P8+JNV3GOe5XRhpEW1g5Z9xwW3F2tK38Akb/mfNIS
QHFRjXly73h5C+1pWNvb+cJrlzs55IRHQtICCS5+bXz3P+vfJ9a/y7XLUoXK1s+K+FnRFj8Fa3G8
+2uLPM9tKuUrb62XV59V82kBkEtsvM8Sep6GX9hL3xuE5/fVZ1O9GMYHQqzLzlp77JPcBWqrXXGD
sPDSLk62WxrvTHDfiPKlBwrG1HJbgm48tX7jflXgaKPcrpevlrL6m7HyjX1m6e9dMjOMc219E2jt
bOHLiUsxsfth667uEHrsawSX9pywVNnZMZLrbPhvRN1i8vJD/j72ycw0pBMQOeP4sjIyb5PkphkV
LelZrbOJRrAg5VHZlOQ5RHYwg/AxNPpp4xbianFYaCMLfPg2NDLRViA14aaWUnxLqYlAk8/CyzlZ
vHqXW+uiP0FC+WoiFn74hZtfj2OtWMcrceFQsnSE0/BgEqoxNy1rGYNZeV8clyWGsrvAnb0WTN/v
KTVbvpSdWd6otPrGBjShtNJuB0SMftVo6lhuszr91lYVT32jrT587a33rLjvaTnM9L6zzO6V5Yu3
s5k8nKlNBnrsWGcny90TgIWEKDGMsEtThO3WnxeutKEen71hHK7ahsKEpdQBgZO5L09F3fp0mgZO
+hVDCOn0OM+mPWVzPArMcK1+YWsoWQeUYfAB34gbh05c68ysIfjS4+V+XZwKUk/KEBZ53hEGt3x/
LYM0x/qxXsf57jrYj9cRv+LGSKnlcszW8X+zGgHkagnIVnOAtdoEvE/HgFunsCHyfJTInJJTKGFR
kn+6C+rVaIBot5oOYM19ehBYPa+WhOlXg4KzmhVQifSPdDUw+KuVoVtNDRPuhmK1OajV8ICqfl10
Q8U+CzOEV5n6LlkNEs5qlaDulNXtap9wVyNFt1oq8tVcwQd7YuMXb/0wlXsjX1Pmn26M/6g+/y28
kAAT9HeqzynN/lDbhoNs/Qv/knxcCyILBl+fGQAS6b8kH/ELj04QNEwAf+KUCeuX0Hdtj9gx40AU
Ghx5v0lAwS8OaDN4kmvY81Mo+j//6w9JMvXTv/+PeqjuZFb36n//z59NqngxMQSDqiFzjyf6T4bd
eDS41VJmfdSTSSjMzpkEp7AMLvH4YomeXfUl5PrdNx2ARWuc4sug7JvXUDEsdms268LL1RfTYQCe
TKiRvzuSd78as3//8VZD6O/s2uunw4oX4qtZo9Z/ihIyau0oSaFwFAecfEc6ne4+p9bMsdjTtlk5
H8KGWirVyEL8g+2Rruyf3p14EaEbsZr9iTMK5ye7KjXGZUPiuj3S+vFSMaxlDYFWflOEnfRAeAJt
J1ANyNaZPf9qEmGGIttlb9NSLx8+Q3C9bZbZuUygxu/Ye5eHvoQytuta6d37adBwgxh89xizn7wG
0d7shdmIDetm9gaI91YkGAycUhs9DcVdW5GJO2LejLS7b4dhYV0IDxxEo8NNbKNzz34FPgH4grnK
hrGyvPKVWHYoMsM5rVWNAVaAuTQQWZBP2pAbZxiDD3UysYbvOoPWWf9xmJaujLBvoMn4XlPfdnRZ
4qUxeBzR26EvZoYLUWEsa5cXbkhqT+nh2wDjSKMmrdOosqf5pc6DihJfsEfXCOYxE4i5/0LxLV1K
mVmO5gbixqSZKQTeulSa92Naegcmv1lkCBuyhgmg6RyyN7g3VZatbq3WfEXqRkqsfZNq2pTM0zg4
mAtx7QFdy7iUzhPEE2YZbeuVAEfS/tEaJGno3h+HI1TAMtnC+u/PzKWDNLKcUcXwYCyTp0tBfUcd
94XTbFyvsYydSBbnCpSOOWL4yOyR+tEQxaxbBD9rbogLlw0sZjbhdWzv3Rc/nwMmjF59V9QdxcBJ
azMFdLGf4bFkYpmYzDyg9HT7rh8BXONdOiw2xNM2tdklmNkehKXecqWGRywC1XmxmbNuwOPll0se
5Fvwnf47bvXmYqnMZReWTX8xo5RgprL7BAtfTpUcYigtO+x7a3UA+21dgZ2nZpux8bOT2wPT7XRs
WHK76XcxmvpkSVA4m6z2q++2Lwqebgu0VEBINTR5K2lx4GnCLRTmdF5OL1z9kCZG7twOMHho6Mnj
yhsfrK7KpoYkXi0Z2MGxIeiDPdDaBE1P8woWRjSGvssPtinHD3pNCVXqIq00q6C60eaNasMuewct
VDYXYa2FfVKs4y+XYWHeZ4IMePGmLGHs4tryfTGcfqBkaJg6rorW6L/V8UASh2rrFq5ML0W26wfM
tjsJRulGw2KcI2X6vbUbaJfIHmbUo/ni16pgCqrW6V/dEezrhjRp3hCHsDRB4MEsE+KMJ7IwFubF
Qj0Aj4K+vu7SMWvg7zjyXUkEO6ubS071CYz9XKjibPncNJMp5fuzQ6pPqA7+rY07MYywy/Ju3frd
qM52H7p4scZdi1KtNqkWiim3h++vy4hs7miQJScrp+Uik2PzipotX0cNn34TuvSrbZmjOsFOmcNk
bAZzGr6aeTeYN3nWueZtGI9M/Bq7ke8d8jx88rX67fNWHvLNU8JVtHr1+YrsKlCa1/3E8lwqJlwy
KkD6EpuYYhuc4pYngTW/u8PQmc1an2zyX0UCc5LzCBo/KG5pYRl6QW8pMxrV4BS9D3Nfcep0i7qS
HbvRlmITvQUoJo39OPQZQSajaw5tYJenNXxDN5/McK6jDE33Q5bY5MYlF1YWB+Wpc0taRvAhS3dL
6EwfgayQ2YCuk1bXlQGPhlvisq7MqkYcyYsF+lbgOEIHc9x42Naq898MXY/k4TKg3hEFfFC+ZIDu
QrPfHHSbtPXHV2kZ8jb1UEa3AXrcJkbtOCY2jrdiVPIru4QnFufeUYdh7h6sHkF98EqHDFghYo3H
LmghHwUZ/VK2DONIgM/fW4NZ3KSOjtuVcl5fp+XYPdrFMK1q6uB+c3XtrZMDKwXmX+xyWxoLOzl3
uhbMBumX1un14C8ETfs2KI8T7aLuLpg6Cyx62R9D20aD5wTCastzhiWiE85bVtml3Fht5a+1jAqs
0iBttlpz72MGpHVw5u6nvbwDz7YQN0pcsZ9ibviqwjb4n4Xjf2fhaIXkk3+33PnTuPBaDmj+7zVx
k18ZOMcPFmi//q3fVo9AaS0PWASLD0Fi3LP/3+oxFFDP/YAMOSEncl1rFOu3gaHzC9kjGzxuwIOC
XB+Jlf9aPdq8IOW8EDNtm0Up4d1/Z4K40m9+vz6Dn0hub6XWsLZFFPuZS0D6YhzQYLqjW8fM9/Lc
sM4m7De2zqDHZZsHIEIa3/yqDD9+9PHLoejV8aXRZbjCVwXVL33rmqd6fUBIoV6SOFi1CYLCeAya
Sm39lMzCTtIXEllpjgxcG8P3vKPnEK8FQr7dUr9ZkdJL0iq+wcebTjzhfc1khayZlZjdeOgrY7mQ
beU90I0x3f7uJ/uLFepPMT6OAFE3GL8cBo4pmbc/jlB55nfc1ZrmyBU53XlopwBLqFIlrrV+Lz73
37/fT7mfz/cLybcIgk2MgH+OhdoGLs2kKJrjaFDgOSXl14R7b8R9MvuHd/op1rS+E9k5nOgEBvEf
/4meM+B+V9hujjgyFBsDPEg8DiFmO3H2oO1SHOY0j8//9tfz0dtXBgebEZLFPx1O0ktjVavyOHjp
XGwM/FIIYLbvYq5xCbP8++/mkual/ReoDWSbP75bEgYj65wc+ywaW3HDImDZT15njaRRwse/f6+f
A9vr8WRP93/ZO5PlyJGzy75L71GG2YFFb2IeGJzH3MDIZCYmB+AAHOPT/wdUyUyZ0l/VvddGJpkp
GcEgwofv3nsuLyIA1rrI/7++2MjynBQc8451Mkrw7Al2uk1dF9UmaCwMyFMy3nRNZ10NlIMcZhKw
aovm9ndprn9/gMAUAWCFvIofmEXl17chrRa8U+dk6K94pDZjO7WoR1H0GPoKd9Bf/9L//gxBVoOB
bS8kBSwGv7ELGmAFjubgeFTWPN99Ne9qg2+wShRgxalN6VERJSP3v3nd//RLUsqHb973Q0HE+Ndf
Mo8zTFI+PptyqHuGQPw1OQ4NuF1TCIJ//Tv+9lp0vfDzuUWbLKqeZf4e/3NTY7D6JEyPqVXHG0av
Ali22YBVYbD/9Nev9dt6+/VanmXzUZLWdMks/vp7ZYX2jcbgGZqneeAEEwnorqnTW5u/fp1/M4bw
O8EOX3KhX4+r/evrcKoBdFCN6TEysQ5sxiHjl3KnEupd73gPSZoCERqxbsETb1SGBlTEyeWv38Nv
z87yu1rgJThc+tB4mJ/8+h44tlPahrR1jEhgb5SFlLeKZ6jkkTMVpwqtYUN0bvqb9fzrI/zXkQMv
y0WHX9wJaATE7//by8Z+X82RSI8JrRovTeYXJ4xg07XKymTfOAqBTBvVSNfPxAF9HQ0k5ihsLcdP
y6cf6bvC4HBCro0OsQmAN0oB8EZzZtz99afzn96nZ7K34/YATwdW4df3mXtONMzCMAC5Cv9jojCi
4dYnQ/5EcAr9Q0nUQaymzBCCMNOQX8zenhZQOdSZLq/cc6jD6DimgXMNx7YVO79PqgyfTij6/V+/
139/agPysQ5FhYAiSBr/9lZxOuuqpdP5WIQmAkCOQy1Hdmv/Div9799EDuT8yYRYaN3i970xNYgX
RXQFAZ2p5rswXWyHJYVHZ9m63sNf/06/L+c8nrSLCrgXOI2ZHPxe/DkFrde6Y8Zyjj60iYOo35gS
8onkq7KjmYrqiHGYzhYu8DejKOP9WAG9+7s38RUi//VxZUplghLzOBTwdn7bVWSjDJtvBrm8bmim
o5A2i6kOR0cdwTrMdwadkx9fXchgD76sjQkxm5TQa7BiwuydkVqiU9h10y1mLbtbtfUSoqil7lLK
vmmqpkmR9AughvtZOtHPno7552CS82WWDVJFWDf+g6B262QT9D33jcmC2xaDfY+u4z/4iTIP2gqs
q6R0F6OKSo1HqpTnu4lSk24lufzdFI2p32WEA2ZmtnRpDTXhc6EF6idmbE+dyqImQlD2KjrMreW2
sH/J1Kwc0SxnBEZ/gKxqUKlJGFnfmYY6T4PjKCDm0ZcZfozcn7LX7rAp9Ogk25ZgzCV2+Ga7HkuL
1fTpR5eweFfQoH7GlRHY67Lg2LhU8ATxekjDuNuZie/uB5eq8Q3iXPsZCC7QZVaLt4DGgOC+sjKe
N779MUE2ILVUXim0lcBuWTvNthNvM2rbZszD+CKWf9t6FW9j8igiq9OhHVYilcZjWDnThX1GPjPq
G26+Pt7IHzRY5sS8U06d5CeIMzI5RjS6OSebhNqF6zhk6npOMgJ/X6sV6v+ZjjZWqADX+Leyynki
8QBBtZHSAvKeQjFegSBGN2xMM3l0x9R94YovDawvZnnr5DY9ehlX//OAYe7ia4X6WIv0oyH0Wa6i
ppnifTiHkgEXmLsHgO7OE21+jU36kc+2gBH2IePC3llN5b5nXo1wypcGH3dEIuTOGwwGVbDDxluz
r0dotm6fbIRrpd/A1bI0zRZxg8l0yQcvz2ExVAyfu2yI11OCwX8zjxYHGKtgAIZ0y7MkCj1f4oEo
0Sri6jXhZuznu8IzEN8YlrabLmmZuWb8Au2KcsQ5WsPkNbYm/Mn3ZFiaMsaApxcZbrxtomSsDl3C
jcH3KuPRT6j8gdzswpU2ZHbKA7kNZ4MkNvPRG0TheqczYR3iYa62lCh5xCCr5i7WSYqjoynPhEYX
g4skCWu35sVyyvnU1aZ/gEcaPcZabCu3y99rn3b2iVcjQeaJm2IW+zzFIV/jWtibtBK+BcRXVopY
oFlNtGHmKJCmMc5rmzvf2iLTtwtHeOduU8qc/kfXfg7T/iaNy+mUWeEuSWqHGUxSnegcIKdsIPOh
6Iaol/xawIWbdZLTfj31iFb2YjHSnvvWiNa5UH5204x6iRngXYDgR2iI8rudV6dPPqTv7dQq+yzx
UZsY39dKl8MekCnS5ww6JpkZ3oYKvZymz/s2mT4wKL4rzEjbDGPNBswfhHkcI0fDDF4xlCPI9bQY
racRUHbUKftb4binGSEDB0bKpCYlFu76j30fnRkKx69a2fM2wcl/IsTJAuwuZ6TCnq791HEuGqvC
nZXKFgsWEVGAI1e5qKcAL2iRiTbEiFjbcfujNsnrTlaV0bwZLXObKXayk1W5C87ciMVV50neUCWp
JFuB+pyfvNl1duMgo26rGdCdtWXVNxyU3GQz+KwXuTAlya0pfupsc3iYKkBNTOkVQWFE2emSC0r+
mKSKnZvr4DMr0uY4Sn88JnDxeVFO0ZcmNu+pLRjuxTBNW2fuuu2y/3grIOc91DpVF7etFvNa8E2T
R9dwOQrYsL/WzcRZBNIWe2Hpt2vEjpSlqGSs7UbsCCIOxUFlXH06nr9NwTFvR7DC3XeI72rdKLu4
aU39LCT8VGtIl9naTEFqLCuG0trP3WzJBxVng1jYrsxy75aRZLvzRRe/6Cwezg6RKA1n/ZQNnanR
T4fwm5ONzN49bPUQdlgnj2XYJCen5tyOETdoD3Nf8GBmnB24IkjjjnyK2BZT81pWgUeGSfdv2PKC
n9odAYb7pWVT5eCJl3GYw3lvQjqg3G9AC6g6zmPlWB/UPIfXJIz9u0a20xpwOh0FuhYHbtDhIRwt
bPXK6pofyg6CrRqy6VRr5yIwgRD0aQZEEdQMWBwwsOOSjk4hwzsZ1eSYmHk7XP6zxGVMQfrWQP/H
rifDE3/U8GH0OsaoSYSNrDR69/s4m+2d0AZTA+b0m6CqbSaOPAK0rqrVRBRjPwiDSt9A99shSF18
SG11G+vWWRWRlR2jrLYvfILpxil6Rv6Rte89jwc7LC+Iijh7itC+jcHJHDzk66swRoBv1Ow9RF5t
EXEaqr0kd7OTyETvHe6dNQtNve7bIXXWgYa1TFWZF+yTnupRUkgWqPk2ip9Lc2T2bwbVjTlHHPvx
Bfor1ZKb2k45+FkgJL3c06Ym3ogXM8Sp6vg8Gl5QbaLIlcfJCKcfmuv4laYA7450LGVhjgr7dm3k
JXv6Mn1fIyN419zYF6uJEFwArOokrUnz7dLqMmSFvFUUqN0E7TgenJocJo14waFAuToOQWmseisi
uE+a55J1ZbB34774WGwF/jZXYf3ixlRG+H6W/wy9IiUqIlR1NLqSWVImm2dBJLvgRy9CHY0NoUdK
dN1iOXtHnssAVxitQT/ZYmYJLAxCNQLqhhRsdybNjHepyrb8xdNtXtjfByNUmxRiXL6C8of7MI6n
iwi76oNyzv6ET5MOv5A9EO/avCdCHG1c0P23ltm3H1mTs2bXkl2DRYBWXIQdV9S596Rx6on2O7jH
wF2R8BmTnwlQpbVOW6r6YleXXJO08bP2k/IyYui6TgevezLiqP9wmzR4i7uwKSkTDA0JGYJCFLa9
qZCiIBRTlAfDd6cTE+MQBInfv0zawi6dF/XGCHoJ26NmPJ4So11zioqvJ3sSGy1rphp2HS1lvqPD
u9L0M5SZeaGkTW6wXbNnVFSYUxjedZh8WZwSrLoZnnUrGvQJFUl1G+3aFcvZNMcPAYoVEim2oaMX
jmwjFtMhnksJHj+mavsxBTK3C8nVbBWbwt4xlT6pOe2+K+5G3DASigWMgk+hCdJvkb08ykyUzEsi
lF1Cm2vGg2860TOykvNu2Mr4aeNIuUI1ih+9kq5YC/PbfnTH8AnPM1P9zmu+RcpNOU6aVIy26RMH
Y1wfkW+CKK7vfQf30wwuYWZ5hWvKQ1U8mx7IVTMw7kU/5qtMlMQKRLBzZ1KhTUm3h5ubBQSYhHEn
KX6ishAhAu7YhMPw/xGi/QAekcDt4J6MXkHn4eTHBwJi9q7zhx+QZ8M9d3l3XTd2uMNSK9Z54Z/s
tvDWFp6vVeEtVsCQQX9gG9i9eJzNbLTOk0fMdLbeZ8UPTqou2NsTXdbk9OXe1en4UPt2QiExvSq4
434airxrPRflyu97+5Qy2N22TLNOKQrYITQZD9jjAjVWTbcngWp+5JpGGe747DochE5uhxewJQEO
NEe3V6Yeqaa1xn2OfZmeBYi2XKr9jR7Gm8E3MfO7o3/wGtQqs+ix9tVqIxFu2SCq6Ha0WnOlZaZ2
gW5xXhrVVhnVvLf8tAKfFX5rEKp3zaTg8StmB3NsHqEt3HVkJ1Pf3VVRMnFOCa/LosWlVb8NxXzT
5dFJV/6TaqILSy4DI5nqs9/MPyn+fgawei+IteE2UOsyk++hmS5dFAwphQ4/LM9s13MTd5vQsLyn
Sqa4XSv7YwwtDlb4ihGtbcw5jd5ge9hlnYJBJAbyAf73og+BsxZMtVceBefbeOi6F2o/v1ORdPTR
6na1kGRgpnCKX0zVovQ0TZCf3EYBFJmQv6vU2Vvztq/T15EW8UOnkyuvfjKDvnusA4BeSZsCUYyT
gwAgtIa1270aNgjfcej1oecOc4XEZxzQzZav+WSePCcVrz4Ign1a1EQM22RojmntMx4dsuU6geNo
3FcDYrmJroZzwcLlR+DEaHZJMd4vBpdP4PmTcTKUZKCDKbANzL3dQ38466CAJ7SqEf9uqV5cfp5d
51iSGToPDC6sSB9jCjjDnRhy1ayYaroZyKFMWjvKVwjl5pyHMFN1AutppwXl0AACkNlChqZ+O3Dl
zENMWyRr3oIYykkb+XwBeVUkBg9hseEowkVqg6GLa1HMY99RARFJ5kyLpjFVXfSGp8zYRkbNHaMi
U5Cl80iymWRKUEfTxXBpDLJTYWw1SSDzOjM8bJI6nLh2dIJlaWgzZ11ay+0EpnD/I5vt4Sbz6ckx
rRxDTdzkpwS8xFtcGAy5Y1dY91br0b7hNdxE4rk3PyoKh7yLTvrlykvj6bRO6JJ5wdbO0UGCTtsr
y2mOnO350YaPcpxUXNA3Hi7BnbAgVJuDr7/5EjxY2nD8I/2obj2oQbnVU4dC+996Zss/2nnLRto6
0clJPIYCLZf8AIPK+Uup+Xq9Xrn0+KHMHiOfdlLuCf0e0H/x+vV/CYPCvqezyH+oBKQogd/9YDu5
em8LzR1sbGymBIEz3Az46vHom4vWM5f+Q5jzYYK09mjk0/Xua1Cs5IiMMlb0O+dNu5FFqoBwp0SB
jJC3WCRDfvIJRNGojd5epZpfgLgp7T3JON+1DF5uoThZr2Qp+auXucl7HsbmSDU76INxIawYCbp+
3uHsVSDNYB7we5H5jB6Vx7Wv7hOF/XrK4NUZirt910kAOPByyCylM1MRhpcsBh2B6Mhswk3l9h4e
/oiALM8/5YlXFHWrd4Z/eDzzjIliMJ/DBlYaCPuQqlL2Dg3gjDr6nc6HgcoU6rmuPYJ05yqbUchm
j+FVNOenr+fOSMt512MB5PhPDkc2cr5LdAuepx+N5f0lKqLWlOnayuCadQf0mc9EdqhsFv+Tv9V4
XYmej40h5dq1QNTYpVXuq2UU13blfBET5ulZDkT1cEHu6KuaL9pd8kMkLfiBMvMfYjs0tl8dFEpW
7UYLFWxGLDkgovgneek2R1H2pLIqzadlEZiacNoIjBj8IPzvDWaEejDM18Ty3AwoBdXrwLGs+8Tg
eG0J5qybr8GTZdjRzxn43bnPeJqcmR+ajUb1ziiRsha28/5J26N1FVrwWXrgJO9RYpK8QjPHXZ3w
FXadDm0S0/4pUlb1nosWxbymRHw1URFkYmiSkXXP5YDfsLR9xl9RHOecgKOh3Idlal9xb2leNMZm
jPemzE9dxcfUt5WN/R1809cX1m7z5LOYC/VeBykvPXZtf5IwrI6akSt56sBo3+cFOgkV6E7X/Dvs
LnTeNcFHR1JrnVgpVw+tvsOfCddUSAT7tscjYmr+OlpHfNlHtNKom0ImFmW417SWbxcD8sVhBH5R
BcGPZvAmbLP+bJ1lbFs3pQNyjjYf3rnm5uNtSpbDvel4DD+QRYONtzwFg2I05ymPkcKX429JW+Jn
Isd58kFHfcTgKN+RIo1qjRbLd7pqPIIN3E53HVD/t9Dlk4r92HjEVBz9FJiaMQ7p5RlslgZkMPLR
CT8HtpfAmeaDIQiT4anm2keMp/8R+NyT11wwxte2SkcKeQJUqJYDecMoVcUglmFNkSfK6iur7ctr
XC/dY2oOwafqAcWm1RieIKnKaRUP7ExuOtS7yRMTbvSSJ4AGu+gt8z3MPG3jNLhkwc/3G6lSEmRf
09j/5qIfJ/Xj//6f98+Ccpm01UtH7y+WBYRaxs7/ezfPUcq0BHD3H/7RP30O4g/EUZtDOlIzoeRF
if0zGB1af3gLYHphjYeQ2Jfenj99Di7VnLhD2feRiHgTLhLSP12y1AP7jOchZPowbzEL/v/4HKjF
QE351zE79goByACND5uDg3L6q9qS+qnLuaNNTmNN2JOwTkWNNJmrs6qF0a6m0XI3bofXXuU1BKeF
nUrYpA88Ij4tpvBDY7GvrINK+qd5Fm60lchMw4ptEb8ToAF3b2UclO7yMGvY2jGlMhZx2Jkn5BwU
TLvtr8gdBvVKRl5Hbxz7C1lh8LFXYeYLChqHZj7O1qzdVZlV4RYB2Wm2PX4qGkOX0WnbRhwV6Wis
P+gEE9+/coM64IYXz/h3V4mSul1PAWbcjcWs0r4KbZ1s2rDwL4y9BX1mHf3dtrETLZDo1cQdyNkg
4qUPCnPA3ZiY+rrhm36/hGDLrRgrA1BOMMbeqvTMGL0hU/eSVQck0VBvgT9NTEv98GRjLj5bSbDH
g0ZvWlKl1c4riYrabQI1RA92bm1GD/aLq4X9IkMSIqnTyAfLhu8ZJi6VjpO68aop3OC+d247O+Ob
j9t1k1j2beLP7Qa2HTrYRBZjxAl36zBeuXbK4d4zh3btSfbSlRpF8h1ukdq71PWsCRrkZ6soABX5
Y33fN47gY0/S+NJ2rXs9JKXDe+vm7srEwmdX1XWkmuJn1vvhrqf2Ytd68PljBqf3nIO/exEhCtoZ
o7VvJPS/t/wH8JaX0DWsVSOKcq2kd+oHJrcCst5D1rTOPc1/49lRYriF6ge2LU8+Mmpx3r3KHzZz
PJ7pa5w23uKS8OEQrhpfGXd9NRYPssmxzOWyveYAlqw1nwiWyZzRV6avjZGmZS4M7RPhAxqdW3u8
nmArbhSX7a3l8U4NEEkbs4/ixzkQMEGodYOykpUVvaAlJtatqRQWtKQ2T5PZfUr+/zdx58o70Zcc
qYnZc1VKPYX+4faIxFEWEWuY52sX9+Y6U72xzwE17WfGLvemzRMt/E5f0fjmnrHGrlTjuDuLx/5S
jc781jfE8baGXi6RWWJtoAVKfM9O727qPB/2XRbFO6Puzj5lWSekmkvfI1asiMmAp2NQuQ44Ohyc
UvY5IgRexNEEKNhFZNs5RD4bTNuIzd0HxLB3kTi7PUgUkm2E87rsNnGaG4MTlzVxygule2/Vptzi
fv/eKuZTRVY9TwvTnnzOt0I0cgcGhHt9kdpnz2VuiDPyLKdPpi+07lig8ufOfHG7kHzqFEYHNfTG
ZQjCcMuQO95kpvvGYtje2KoYd0bbUC6Yx95xIu/77AJegygq2k0RAfk3yIz5mXESdMIgq9hvwLvq
bSeKZi8FeIasPc06vdIF58xawysgul1GbbqCMUHrtltQD5MV22FQ6S4fspFZRNbeo3zLOxV4Ma12
fMzTnDtHukXGu2KU877UOZxZxC1uvqN/cZse8JEzHJvJjfINo8LhbnD1MwqUcTDqybseXCsp+YJV
LZZjIrGGK8NNbTV2xlltcIor0CvXBYehqq68re/P4WNGcnVHxVQOmC+Nbie6DW+IX72XrqJJk17S
1Zxa75xjPbqhUA+/tdTY7pHC1KZR0j7Hsix24PV5pM1YrvsCFYmKQHk7seyukpH1jkI5EFCinL7N
Hb3ofcT63Hc8g+k0Tt/CCcPxipb2+qFuyPGaPhb3oCxuKvLqwGlD2anb2IuIEqshgdJvuzS/Sq/n
8DJn1VHlPbC8tNQU8qgyvEcb+om/ZljjJ4VgnAQStFtgkQoEAxqslF8WjOrdtOhGLsKdh/igUt/Y
WTOwzMDWxW5KmGeyuMMAHrtnDjwooZiYS30qSjPp2FuM+ntuwDdjbpJBXB6TwfZvEHorbOsoW4e8
C7L5anQb/25kw37gOMRXhItHEB4bru2vrZU2p2SRyjgyOt6H5ulP1xblKthFjUi4QByVuK9h+Nqb
yDKbU4Ucf6qnyKAjPivjQ1Tr4wTq+SaRnXwAt+iIFRgRsU/yiAc3nIfkTQVuu+1ttzhYaZy8B5SA
hSvIqDQ+xJN2r2KnseAFuQqE6TxQHNUrmt4Hp+/JC4wzcTWWdjoYXZz52BOHi+7b9nYaKbXfCGA+
VI2SuSSUCAtyXFGY0L2YcLje68ZM39iTITJAyrmQpCxuot4Lf9K8y3w+kZFzb4AaejFyOV8XpjgK
LB0/isLxP70y9FIyoU7drTqvJ3UHVphBZ38sWG3XLeeHaTPJJuDwG/EprrIsCZ67fvKupN/KTyMz
M+6snY3H2VfpcBfVrv/MPhJu1TgTCJ0m22CgIlREt5WVxMcmHcfveZqGLotRTOQ2L/ulHoE8XDEl
xm2a+S3nYqdo3iDX5teOVFSu9pF2xRqX+QyKpc4/XV3n96TaHjpvDsw1tqv+lFt5QQI84cvKHa2+
wfAPLqkdWkIUyDHwLia8oxclk+HNG6bhRxQk9Tc8ST3sNTtEvkXjpuapZq7TWFl/C+yaO4PTNsZ3
15woMwOTRl0FIMRDJ6CGHoQxqG9hPJbBepqjDjcY0/9NlmaEWUJRZC/cm1x3FVSOvs/oomVMOzo1
8Wclj3znACuhm6HcTu5Yr3jn4Rbp33yLQh251Ayb+bixesPbd9JN7yMSQXsIVmJddl3JgImx0Z7l
OQtWntUX60XYvpoGXZ+sRC8xHtdE6+yYMNg8cEKqeel2QZM3SVhDJtVbiNohxu5W3Vldqzet54VX
0ugJ6gkyhJtRZOrYCvTWVSHL5o1xoBYrAoSttUYIq17zCR7JVgPowhOQ1fMP8OHOJTIHtXFs/8ON
k/BJJGXxXsVttXMSeAMblvioIHuRk15lXMeK6NG0e0yFKS7h7IpvvddIQtSIiuj13jJzdibnQwxN
ctaR5TyH5H/TVVA4o7uqm75dMb+qDlhv+K/53OXBAbDddB9QJtyvRwp/3/uwB91XeuobwqC+8zAI
leQ4bPOtw1wfbWNz6HiWsDKsIKlYn2Ft19kiW8bGiUhk9EoOsnwi4O63O6dMxnPXdtOeimQDjmHT
1tTpOPkxi/Nbc+7S17oU1/HU4zhCwgJiiNBF+1Y56fDO1aF53RFD3eBrYK7nIRTfAIAzVoEVi31N
sBW5oundD6rEGF27lUKacieBwb8YiEhahmMxdWhTE7phHF+3GmF4gNRPZTkTq9n19GZWjuQOa3ZX
lpFs/a4pfiQkZADbd76AFM84atVDzNjkvm6eYk9EH75bRbu+MiFI89eclyS6210Se8yJCTg56ITI
I3OaNjEhjhhh9FOZYV+umuU/lJFIlhZnuFTQ7l9kNMrH1DMTRH2PqasVdVeNovmXB9wPztSyh8wL
OCMWQ3wKZhjvu7KpCfCkYc3MyI7z1xaDMNGFaCBHk6QeKAbFIH9bR/N8zg1LnQbfZdBodvLKdtP0
ezSnGpiQ1odC1f0uDp3yWMuYUUo+v6hpHOjxta3mPXZqcevUtfHDYq57/O8t+f8pDuDSwfaXt+Rq
+DUJ8I9/8OcNOTT/wGXPnI7cp8D49s/bsf8HGp9v4VmEbEeHLY7Qf96OneV2jNhDdiBcqliw5f15
O3bBiKE742Djpo0FmH/1W2b0rzKkrvObXRSVFy+D45MECE3uyV9FUf/CEZsKrftSpCBi62I8G1kL
zTm38/vR8fJP6tFnPOTLvgR3kj0q/9quvjaurz2MTKBxy/eanY3lrL91HR095zP3mXO9bIIJcaH4
WH3tUlGJfLOGv8iWaUUcmOlEQ77TJHEa5aBxo2HiVssC+dkvm29fd8EzRp6MQ8HX7qy/dupy2bTZ
g47Jso33y4aefe3t/tc+T9O8/0kwQ/4oOQXE8Cyvs3DsSWfV7j0HGU4LHWa0n3o5QsRGf8llx/Gf
w3X2Ni9HDZf+8pcxJrVkI2f8BOnEeQRAL2yqZhSI19jENuPktLeZF4+XWeA5ZyboQgsuDOOuKjPC
lqJHWu0Zgh4BJ7M1xZwyGD1UjntlJ1lO32M2I6/xtU1Q8OLyIIkfbGHAJG/W5AC/cYKCQeIyz1hx
iZcPkwVwvPNQUytqOA/pIOM93I3ghBefMX41KmczF+QkiiSG6Es1i8RBSrE2OEsYm5yb89IiQelW
4edEDkExLWgEpwrZc/EKG722o7w+dVGebbMWLYgYVAViox7DcwOo/2tiUq7MUAXXMIoplwDN3N33
oqgP8ZRUB4C67UdiRIFmCFrIihSqrx5quYjDIuB8hOZ5V4USH4WhSnljiUiYUCjn7Cb1kWvWrNL9
q+ygz/idqwOGCpVYjEfTuAAuRXhyTD/SwG2HbCtBJt6UybLgjykHEcdX9cYdRoQlkynYSWeFk6z8
ZIxvA61+Aq2fuoOp5zpFHaMEHPqpdFdA4iTVK+5MCrFxfOMQISw9w/7Njr1T1ts5nLKFKu/37wq7
860/NGx57LK70HAascoc3FhWFTJQGelAu5l1G2fPWJCisb+D70nDOpMSLr57AsDp/TCJ5Laww8mS
n/x1bSxloP1TPtvRLRMDTXVupgqt3hdFdB2Tq9wUVoXe4OKXGTzCa8Fk2U9xwGtActnQ9PXgtuR7
h9KxvDXGpb48kNxcQEOcP7jp+2tsoeLEwTzfQSnF5pORrJkYz6o4x7PIkBXThlsRRFTFutZWtMsS
HDkGET0QMERmm9gpkP+ts61Di4yOBVKscu8x1R/kYHpXs3Kj9WQ23FjMcjowbOFz76AJF6vexQ9R
Bg1PoFvW5rXBjMenQaPDadBE4S4lgYzvtCm2KSMt+gLC4aqDRr0Z6iLf12QW9QqWfn3227o72VlX
3JMGxWaWVr63x22j742wvZsTvph5lf0EOvFkGd3Kl0H+GWBb3GQ+EPMK0uej0dnyWg6jWLclO3A6
etZDg3SPVl8wZAg5y69Mnyt0lNsJbKc4WHPJoee+y28dt3wOXWLVS1gHx6pzyHR87/tlAurLytYR
DJ11lpo9di4gNgcik8V6zP3l066GR9AwCcOYKTwKyiCpnvVJG9qZfe+DWt+wPOVbkL/ekW6OAuUw
9EaEiba7eGFubusxG6+mglGTI133VRRkLpKc6/hI/8BJdFo8CuF1ZzX4cmSRallTmH9xk0m9yPhu
AnrFJZjH842ZIzXBTcpu5561MY9VcKhm1z10Rgh4xDLCcRu38Yj9eaYLtjSLNU0AyB5pXl8XHUA5
0RTL0cZGUQgndG/IIWOEtdcLyXEV7UIdc/hQ7gaZ5NtoZlyDcUDyadtOxhc1MMLwe0ovDp+503N3
Tke6bRKYkVcp04GbrA2Gz970gBqV+bxHPDa3ZqAWG6vodk0bFK/MgoLbRMfcJmL+/K8ZZjLb64xr
Lx/LG6uno3aSsflIb6v82U6ufhNEXBeDc3lX1zTSTMx+dlJx7utnHRwZ1rSg0nKDckLCrCy6Sdo9
pK5TnYKkdd6dlkfawdd2xf20vASWag/4oaybtvWohtFAmjBLTw+xVfjBqjDw2eg+1FdmGPVXrSej
g5l42brP2hx9MWDJlPGNFQKDTkEP3uL+FAH8ISwfMWv+Ujdpo0bqZD7hRk92RZ4V16kto6ek5O69
gnvdfptSOwVOZ/Tpld3n7QFqVA0Oxho/Ct3l69lR86PTO1wGokw0wGhSDQqgbp/qeLCvZg6cV1wI
4P1I38x43urk3vM768GOexsYZaZAc9bMv8AdJS+qVi24L3+8TdoKvBQLU31gRx/fMczIRwiTIAE6
3xoZQjn52rTdGfRjpwFB6zvwAm1GKYZjaf1q1v4y+Z38wcrN1wmOaIlhVzTpC91rCx8P40bHTpSb
QXYzV0kPp9rpim1n+fVmcvoR4KE5zp+Y6vxtlE/lGvgSS3BCwBElsBmiVZxM3X4wi8dhHOnzygcK
keI0OvKnlBv4wvLOUZNmmCxOXWwQAgfj+4/Y3X9VpL9TkaB7IO387yrS+b1s33/VkP7xT/55Qnb/
8AIibZ4ZoFSGtsUp9c9TsmXaf/wPe2e2HDeSbdlf6R9AG0YH8BojGMEITiGK4guMpETMk2PG198F
VtZtKqgmW9Wvt8yyMqtSkhOTD+fsvbaKRZPt7pztjhz9/+yS6fS86xnRTNIcQgYEuzvzr7yxcEJ+
7xmxK0ZpCdsFLyNOog+2F3r7ThoHg9hnOk3WJSmYGhBUjYpKtWzxODQVEjTKIUjaMqPwj0U+sgRj
3leoMk8Nb+VdWlSziaiuhSGHtTKhNfc9x+eNXrZGZ9V8lelE/kho4uPaZJI6Z39soFCHA8FENrsD
s6a+GGwaNC/isjOr+iUJenSXkU2hSVfspRkiO04xuNGwwAKBgnq8U5xp0i4npOvozl0t5xjKfBhP
W06Hc6bUoKWE7dQqB3JbAjb10sppq+tY8ZM7WfnuD5QjRrjkzE9koZRdXO6RpYdkMo3ug0JudMEQ
o5jWg5vq0ZYaOvHkxphnawB3zlVS5eJHZdv9SnGL/jHqTFYcq7E3RUuHm3O5hPJL7Adru0F8IYgM
BaXolKUXcZuGj6K2qge9NnQc8IRAvRSu85IO45FAAJK6ugRgMf/lH7pWGITKRKqHyUqDhWC4y8FQ
M34NsUQ3LUKEfqmOI3m6PVzDBZtwN1uwdWZKNH3CdXvN6vBZTdl1S2HofsCCfKHLEUXYZI83bq2P
CHLjCp54xMaV4oASeWEaRz95H6ybOEFFv+4KXbkKM0SqgyWkVxfoGTgs5adwstmCkwV3zRJrL7sB
xdPSdBr9YFqd/l0pMDUtRKUbV4U5K84QY1BgoRvRRdq0TxuL0krUmu1a0/MWfAuzYa/4w8aA7eCl
ZjwUtBar6VEZMxR0OE+2FTjXCzPUpxc10+2LEGTD3aSO/hG6VHFZgIDPtogWx6uhnUSnAbHszEYX
bD3/+Tt9ASwcB8XSS4xQkUrpBuhd55Jhs4uRrPX5jgyJPiUAmsC/2N3Q7bt1FM3p0dH3ECKntRpS
Vn75n4rD/0vFgXLlHMn8f59Rb8Pi56//BZ37Kf/5vjf/z2/8Z161tf+t6fDKwZL/00v/73mVf4Ws
1FT/1bOfyxL/rj0w3+oYnp23eZTuO//q37UH/jgTVzCGNY3/+y/qDob6oStPb8BQqUfghyWC0z6z
qVZILSmTuQWqEhKnY46QKMn0JloHDnTjSLceeviRh1QpowVqy4c0sJQLtYfGUrR4Y7IppARem9mN
22X5NefGe8tXySsB1x1vChONzNQqxoXUAMSaUP42BJT0C6e2j8gZQcAO2nU89PLJNbKD6NMDqWFb
Urn8VSMtd9n2EJA4GmOXkdErapnomKF9WEIfhAmdF9VCZaJd0HLlAKlO+8JVr4WGxN+V/ROpMzMP
kHwhE9uRbKLXOo1xZxhk09mFc7SNYdtHdskpjHjoJD9gQr71BwsFfdTSOUsO7Thdm/G4VwN+lYyV
xRBGT2OJeriopherSXZpp70UtnioxnpTpH66lFlofKcz4UXSEQsqve66QPeOacE5UrJ/SLr0yVYh
IpPac6vK5DDfgSZD0UM79jUuc5JngibeGCkJREaGTA6SO1XUvjsFRn/r5INYslLS3Ejdl95HjqSF
pocifk/6THExsdNcKj2heipqQaSVOz1sdc5BA+6r8bYvzYfQICBmSJ9kFT8Run20Q0OKhaChZHJB
PcrsohmvzZRnNRrNpnKx4SlmsptMmFoDvJi5chpTl+BG6aHEKDZHL6DGDddR4jbLVoEV3JBWvw6U
+V6G2RN9TPKT6IEiREDKNo+FApyEwGq67mv1utFpP4fTHpJxtlQ6dV/a1OzBG70aJLqAGowOSTLs
dR6O5xSugEHDFZI3cj/5jQ9lWaAwcA3QjDUDgTbkeOaa06W04l0xTvfSrHyUAsMJtyY1o7xf5iyA
K8ICn/Kud9epPrw4xbTvwH8v41BGx6SyH6JBfXYq44qsGW3Jjnkz6o03oRTwqqE7TZXlRVHZ8KIa
XpDxjLBcAUHGX4HKcdqLYgzZj/M8IdQZAIx5EwYYmotKzwz8Hup9HmgvrkFCTTbQ92iClApNd6pk
i5Ewfc3UGG21oDnSZsPJ8HF/JVGD3QQuznpCALHUtChavt13LRdHLM4PkBPjjTCtY2mZ9qaZf9+8
0IcDpa/eEA8Rbk+KA7yOijYcS10pH2NfcfE7kdUhFb+7MagBrdIhoJpQkcA2wtPyKnvsdrSVu4ua
A9bF0CnKVRKOKWbJMrvKcZpi7Ew75KRVvdSV1HiBi/w4dlJcag6eSd6agqrfSiZhGa/crIIImkz9
k48QTlkEEPbFNjar/J5U1/tsgES8mkwk7gsy55ZD6IOsTx6lgRIuGQi6hi7E+Spalc0o15U5IGWQ
AicKJ1lJmb9AGijs6pgq4XWO4WzdK+Z9oWjBsm4ta9211tOQj/Ilz5Eq4vAO1yl9aceGil1OrqC4
n7UrfUQdrzV0xoOc13+K9ZdC4wxfVxkHeQD/YtC1jWEXPLeRT6AlCocoMk1dDTA5rpD6tFsOq4TU
JvaDrYhjq1c9Jhz5qvRyb4pk927R+RqhYjroumwXwB6fvg3e7AxqQCMT5VSfFJ7ZKZz/26pZglc+
RlZ1INZP/CWuYR4NnAk6R1PFZ3RuRkev2OZitHOPum2xyjUUyelc5zOY0D+/rtl6/ZtmzJnr4vRg
dOiPrv22er2rive2PRixXxae3iRP7iwanqfjmAPAkkp1XVzwT+rm8zHPKvHzvTQ4bJAh4lBN5O/8
TO/GDIzcDR2Mk97YWOEabemJxn+6xFHg9cqcb8P1Ui/ay5rZ7fOh36r8H67XFaTL25qlIcj7feyS
g8UEDyf36kwaq5g4YeQdVM+YLvZxESee6g4vfT0Au+s7oi26mu/WzY2FDMeXUHD6zqd9G6DyRXvA
nhz/NUWfNXbBfS+YvoEdlUtIW+h54kMu5CazutshCzDYhNlKDOaxdXAvD0Xhbi2rKH8EFhoyc47y
+fxK2bx8eLAmZ0qL6G0VuMkZz0BPIzcrdDP3Qr3emIV6rbrTdTaB+f9iHI6lfxiIw6ht0fYBofL7
HSWz2hn4l7yriI4ucKRdj1pkrpHNwxYWLox8Jzk0lI5ucFdc242a3UBFiiibB69Vx7w8b1XIAE2A
7w77gJjohdu3JwwSR0N229BhurfKKFsGQSi2aIyHh8DSx20W6HDnozHat6qsb0luuh/kHISgR+au
iRwEQ2D29gRpvfqRJRDXk0kmB6fYDkr86hfTvYNhnlI2i3dpeOFoeWGYA2kiQwF30LBPkN/hK5qu
7bEyFiDMtI3rKI/SSka06uyxPr+RZyfxt68CVhanOLAQOm2v3+8jmIyiQneWe1OvvW0nBmY2THFi
ofSG9/lY7LA/PDP6biZPCyz8BySW1MfITvHQelbS3Zp1tINg/8WE+fYlnX1p0G10k9adxsH7nFES
hRVJ66pK+cvtyB2MBp28sullnumjyRiRh/s7zmKeq+jH3nfDtZ2nO2Xwv9dx/IziGpt11skF5QmD
QEQW8ZCc00U5ZgdNC14n0RtrMiATLzXo4cQg9BetOtWXaSTWUJq/OQQ/IGB0ggtzjMZlarFvgRSG
EdKtSg51lL85QOvbdijx6+jRq0UiJ7TW5IABbpdY8LHh67FBpelFFR0r1QxX7tTmtsj1cG0a0/6L
Z/KHL5Zn4b6BzyD0vFE03k2LKMgbbAj4GjW6PosuzPBeUOpc6ErCNSMpp2dPWTwdnWMG/XPp12jr
Ji27amLeZT/J1/hq2k3vz5JdoRWQBNQHPFDGCkjIzH8XR78ls6b1rWNIpWSFOENZlnBICHsb71W9
f5lwq0V2dDcY7A5p4WNMUnC+hSrRL9ymkvCcrZH28Gz724By6gLKGcoGMkMXtejoDiqYJTK8j1sC
hO/dUnZf8Hb+8JGwZsz/0QzauDNP7v3S0QeVnTY97R8ctCu2OMPC7vlxTBVTRBl88USgX338ThxW
YaY1DaDRh2+yMpGr6Gabe1Kv87UmajhYfrwD1+25Gs9nglmzmEYOSJ3ONEUj6iEK0oNI2AC2hS9g
drolPIWuWrtiolmREtOWj85znWiXCij+1M3qZeiy2ycqw1gZZf2SxdPtkI77DEfZYn7NAiN5wnrK
LrXXgcSrh6qlWTAU+pLt6roDj7lByn18O15O5mCsIotfiBN3JxQyYmKUm5vSp8mUUiy7GAgmfDsE
+flQrPomKXZ525+ihoOkkwTtcqo46llTf5JNQFApDSPX6IBBatcYUHY0iVE32S2o9WRczf+goNOA
uDS/kGXbbTRT1qBCkkM9WBh5+hOmSg4QVqLwPZUKjVZ2S6ofH4YqwWRR8qulYj0QxMknRsXlksbQ
i2yaVd9yg+M0OqDUy2aDKUtGaj7EYXfbGyY844Kg1DzbKR3o2WxuWgd8wE2T7jgUbxGe0gYCG7Oo
+TpE3xzAVT6GNeWdRLOOXd0ha5IjmuN+iyM72pKpUOwddvZpYz7oMvpqPX7LKTubD9nrILvCKMAb
dQ7+SUcjrmD0ZV5tjy953d1Cez2yv+DmWXzW8/7r7ahd0IDcNC47vbdvPg+bzTiDV6qY31aBoEia
PF6jtlo5s9x7lTZBtQRulq/doR09DABYyyNs0LTXonVFtukLUBP3UEoXiVPAuthMoXuZ87MvJ9s4
6gpzTNyM93hcQkw3Rgl9IWqXQ9DQM3LYWSMM1lkPQ+qeBCOwzbbj9gRDIlxIvbmVDkdSl3QudKm3
JpZy0oHA1eO1NLBQTXs8cCcIvA49XoUmWjG+iBpTvyybW5vTgZdE4ohhXHDIbE9EV13Pu/nG/vf6
+j89i696Fi5xfu+Wog+Iz8NTlP96X1pjUz7/jn9KawKXiiEsUxj67HBhgXpfWlNZO0yX6RHI+/va
Gl4ZThVYU5mlHXIF2DX+u7YG+BOREDtw6muqOYM//6K+9mHRZP8CqpA+vGO4SIzmnc67RXN0+dSa
cWZn+uvRXVvjgb7au7tx/a9P9D3f/eMQ9FksdM5U2FUODWdDAE+bbdHu5BHTgCrRWUDIZZ/PLf3v
quZ/MMr8U7y7EIQCA4UxRrHzx1p5LIZfjbX8/xvi7NxlR4UJtIIh2unGVm/GaFVNz58PoalvyM3f
5znYxaYNx4c3g2Xz7HbVFDLjoKukZym5nEt3OE8itdfXOLonz/KT9Jb+Bb7BtMWcWqvtZqiNYY0o
QduOQ9dvo1LKez2cDG2JgTVeyca+QSTfWStc2P2lS8wQvniproyGY5qGJv4uwpwRglZq49OYOGwK
YptIVtEBlirKx8whOMdx6nVaaJ3XYjKhlR/iS4DMCFuYxNa0JIopqdpiIWCVY6VvMcKqqb1XnUlA
RkNAQnVrDA8qKdk4F+epUwUJFCpWt28C9PCLZEBFj2S1vSRldfqGgDFdhWXI+mtXL0LPbCh7RCvh
bOpWBD/SpdDrS5NC8DeKJeZNT79sq0BrWReGjDH4ztlmrWZu6gQ7lT2U2sGBbbGODXNYcAbqbg27
4Q/BCnlpc6JdF5Ojj5B+au3gk7vtFWAxlkHRhjd+3PUvbpONN91ktFAOfOQhdhczXjT96nPhP4Ql
7pxVBibrm8DHTUD3pP2ScuAAZNVm86rMVSAcHWlzD/yeqONBNOZN16n8QfMNhl96KEYLNg1EMtaP
0RKrrPQbdOUQPlAekdXi05BGjFWTE+PSJ1u2aawc48D81dQKmv2xaX/G0/DNnPRfLgK3H4OOKsNs
leihSRAqEZnFLZFhpYGGNn/NXnB3EfbV5MWVSlQWWDtq0T42mVblz8sGfo54sJNd5lr1fUTmMHHC
lb3PEPDiRe39tWFJbdvW/azk0OOLIDe6lStJju8h921BUVNNtQiMI39g9KFZjyoW9NQJdha4Kg+M
AAPoE6XyKm62uN4SL7bi7i4ppvaO+jq/WLo1L4YTWTdpQDi6mvrJDg+hCVe8aNcQus0rx+V2Lqo5
GzKTpb7SmTuPTe/G8UUMoGxDlZ/+1FBFeLJaciZuqREHYOki9S7O22RYkLRsXRE7GW/DIFC3bL/8
Zx85HZo7XfGPeu9i2UhC224XppazYwdxczWGkmjSABI/IkVzh/y9uqyU2dafTd2FIP7p2lcMZUtE
u3Ftk4d12ZvWvZ9VOINtNlHwTjrVA0cnyK2XTUo9dkBWQkvXf25g75Eh3ReELCutsqVK67yaceK8
Yi1qlrVS93uJUPQ5dFVtHbSVqS1c7BVrpW5czILufD98ZDwr4pt/plDK4mXdUZeEe696xCCNHoFi
+iWSafOEa35a+6ODNoJ8Mm1LHUJurd7sHxzd7x5z3wpv1KxSvQ59icD9OHCosiMiCzLqbi8aKdy7
KmuzIy6M/kmSC3bI28C9GrTJOGF/Z0cJmBzMfUWUaK+TX0kJbtoEpXSuEV/nT2No9TdyJJd7iMPm
ONQVNdkBIzmqNmuflPAHtMoihG9sxF2JRWhF5A7E/B5GzdJS9fnMiWwxxJaFnF1OKslBE7nKhLMJ
Ya0gXxabzu/VVzMSTbYI0yLE69PFP61J1B6GAkI7lKze8mpQeCelZFOOZb1tCoLcVnUZ1XgSQ3Pd
qma1T3sxEf1dVOFpwuscLAIyA2fKRChI6aHXroN92fHTBiddK6bdSLDcHmrWfHr2o2oZi5zceiuL
3QvCYqxNwXkHFl7gXli1Cx0AFz3ilUDZyjCJaGIIg3cCPg6AB1dt1uoo5cW/eAph5YwbH00UR/jW
p3ympu4SWwj3YSimYaHDB7jOU1k9o9FpmMa65IZwKVBPscqenVngEdPJtC462/awDXa/aM5PGx3e
6v6NFtAXZMcusPaAdSAS9RmkPKi9FNf6a81e9X6ssQKCy6WwOsMF9FxYCEqhAowDMMDFZNkz/wGW
N34TzlhOghGbd5iImbGhkaQFM5NsHhLqHUwR+CNkt+FIqRdGOiNlkqb+bg9NvcL1zS81paGsI+Sf
hzeQhV4H+i08JEzfZljcd1GWbRu3zakITv46mjR1ESuzMK0C4ENoAie5on2iqtpcOLZwkkXQxqQM
+InqUZNOmDxld3TBLaG5DxGWSc2NOIQO3UFTGlwwcOIGr4BqpRN2odEr1A2EUarTZTsksLjg7UIQ
cAwdavKavOQHVgcxeS5Rv3faUKsPzcwojMyZSfIGMrdKJ9/avcC2P5Utw6JC8nfDRGCXJkE5FHal
nLCGATMmcqJZOwZSDWIo5EVLHfvnGwshmTkNmRTW3kdaij2/BuBdEfTD1684W3ajEtuaktz3buRu
87wSd24llLVlShf6F0yN4I2cMi92JLiQ6RBDEekFnBNDAxpQuHQpQ2gq1wamvycSJ3FDlrzgwp97
bbzRS/DFKPpMNf9F3lt7AfGwPtUJgaG8SMG1CJWA2krr4gbE/UFPDQaELPOtg4b2oWFDSh8q0n0s
zwTb/ot5oPvKcN00yYQsVu1+dbmvfMtmvxR9qVhbORxt/vWckmbwX0eVH3YwjX6jmqV2hASinAJE
X9ekQsLUSnU0EdYQ/cjb2rlxiw6jpdpa3412NL93UjG/c2gej6xUYhNWobIao0hZQdWAnoOR9zAF
irzFuZKvdYlsBVvHcHy76w1Br3BEHedKT9SNmucFC18d7y0JPbAq0HDkuGmWBS/iZrAKdW9DD1vn
btxcZGNjrMsqo0QpVfzDvu2OuxaCxJWP7eUC2CXAsbd3eSKw7IaCEAc/zhv7yYmGIx1wfw3AK1jO
Wt9qAfEguVKrOLvAEiceXJ+EisYHKr1wIhZD3OM8/glUf1ITbahVoF+CnkY2ihdoFtakabehAuwz
GYcjk8J4oZd+fmXLaVpFhdXi/65LKltQbbF3T+ipJ7R6G1tL8EaheV60iR1fYT1WNq2hwylqM+g5
/TRca3YPUUeWAzF8NUs3zifEzVUBlGOYMjtZITLycS5p2LxYm7oLV6KaXfhmDfqtSXNtmZMzc2ph
MG9aJhz2QKDQ9pqpN6SykSEgW9GRBwC6ZOwxwVTQUzeA7pVxUSW5cqpVFfGyk3XsmE0aMWmHy14N
aFoAuizJDHmjkjsdhemq7OBvaHl6r7a8TlkJk8VwI+35DQNqkr+NYLxXn0daMS367cKg2TzTcuEl
riO46LsJHOGNTGx7J3pzXDs03FBg60BCaAlS3MlcQfZJ083xVTmOxBtVAALD1pvSavb5HydTqQI6
1DBNLttGQSrML72ODW3OeZoq3yMxxdxGqjFdxI4vqLVE2/mKruyQqjDYj/CoTZFO7GOU3WFUIiHS
AdY3laGybayiwbdnjfrjSOWMtnhe3SH8BBOdRMoeVtx1W442vWoIXH2s/HIqRFiamT8YLRC4FN/h
JZeRrFK1YOa0glpuHEf26wIAydb3IaZhBGz2YG8lYORKtdfsEEMQbRbui5DAaigcy6QW2Qvlihdo
N1cDuq2NPvTZvG+r0F3iuben6NQX4bSUjhJ4zFZbbkS3BMVObCgEyw38+AclR5WOhKvAdEtC6crp
Z6eJQaNcdRroklZprlO75Hpz+svsqnSB4bAEjlf6hzIPAxKACf4WUQrTvDC6FhFXHD4GLaHkCXo3
rNPt0K0HZyruSlPo5FoHKqrZTA/3YSzK65wE2wclIOycVT37gb4PDF1nizs8WuawSp0yucAPOu10
Ima3Zhq2Himb8CGKoDKvTUdO13Eg5F2JWnoN+9KGfDdI+lqTEGtUrj5prWG4Td0p3nRVwpFcTaNd
EGsjaKkGpoOcsr2GqQCiUWq5ctUXaC6QdrVDkuzr/JntvfZjELlz0Ny2UZdSt4qbroppYyOH6a/9
aSwumhG+EvGfBMs7wED1LMPPlrgKWDIpeYrEo1vPZmhWPYnH03hlak18k1sEKbaEgfwQkv3VYtBC
/ThSu/qRpKG9S8wo/+6P9hyQiX3nXp1XSKHRjFZDJ/SGPG/3YeSYhzCrm+95Q/MPXXS/wyzU7Xtl
TF4aMwayGWo83KJt/OvOLrOfWY31pBOa+QRGrND5REp7p9H2uJQNZnhBUgaYny43OevW6OBGpTG/
GQRdrSFbahCcui48Fsr4K+ls50Ev7Byc5QSxISAoCUwxEbOkodOgCCdq9WEGq7CFcrASo2Qmi9PY
g2IANULYKo+X1XY3cqrAzmhMKAMduB/ltKqj7KSkENly1J4Bs/yCwo2zyl2IbYlWfpdGTNVRQDRa
qJAd25XFzniLSiQ7FUlWXDZTql9ICbuQ/XwGGdTAoV86LSiDulcyj+OSUH6RmtmS1YkDQGuFc09C
54zzAOfHKaanyRH53+AANZcsijjgpYyfBs0ovsVVUj2ULdyLbalY4Nkin+rytiss31okuFY5TDX5
jWlofb58o/MkUujdopV9vOv09lfQO7SGKO9cDq6T7w12ti95qQqUhQAKhJIcp6IjiKgmqmjbJABG
4aEVlwkpxyHg8LI5wq8MjjGboUVM3FG9dhy6/jIQ+JEl/ga+/5/4CLCDsKa5i9bWEQj4zbRzi7q9
TlSKDGaQhnQna4OFCxWnRpzXTV0axbOBQMSM6/4RHvDd1Oq1ubEhDq0UYENbXLjM7KVigAaYjequ
3TdLyMgSIEhaZ0sfD6sIW3UzdcTJA/I1PcUpzG2IWhZIhQAvRFInIsnM5Wwa68GzNSLHzZkJF5ah
BOAWB/vEUYf1BA/ro5/Z6qoM3O/mYPZ7tdT0LX8KidZD1dyZkfnTTh151SFeIs/F7wCI9A6poMYY
H1xM81v4F9wxvAvbKohxuCsuN8Xw7e92F5qnqCskOMGID5ZK9KLP2VONIRwSC1N0Y4T6NWeQeybk
5GooJ7GrKoHDv2/Eukxz/6lwEyKnZO+AazDi46yxIcJc4RSjS3a3A3pawq77/DafarRbunKTZVlz
0ThjduNHiri2K5UUd/IHj1rYGa9agJuliMkDl0R57XxMVlckNoaXtCqsO7ME6gvDe8JH9yPO0cWG
ZI1lTLfrjgxElM+DeuP7rcAdhIy0oI2yHTsjvWuYcfEF5eXadTt1K9P2FLQ0lAdbFTsjKOh79vKR
lF/bi4OQFYuNIJZ7W/Eyw+0u2crZKMTw1BHNl7D/LfLXtiGolTJ/+WyAvf9ROw2m+UUAY/25IKpP
3Wv03/bEFsYrqiU9L1utn1pdGcalAqzIPUYpxJtlkVfVsDBIkbY2VT5MHM1CCVhylOkpz1x84dbo
bsNozrGghHUSev1rGMBrqwhpITEacqdO/YttcWqwUj1bsqnikFR1hCtqgOOyyNVmR52ngGTd8f1b
2HjEfYZyjsYvVj52hemKcsdLrUcwDBHtYg5kfR373iNp7MnmCDLAfrCkesMeSlA5o0yktI72Yrpp
vzcLy1iLyqCQQnjhVeBrXucq/msoDOsaQbp+Uw/uazWYyn3Ap/dN120Zrqy6IB/QlYOPEAFXF5F5
xRaRR7vWoypfoTvvFg44/i8iOj42KsEP2JagnTtnl55rXMSQ6nmnONLrTep3nUIxLioL3slqy3k8
+yJj4UOJ2plHoyeqOvhkxeyifV88tgdrYJ9kS28sABmpJAQsoswe1mlQpqvPK7x/GoqgJbRQFoGn
TH2/D6XWoqT8qHFhoROcBmRlBEd32kFtvtQmzbyq3yvJswgK4hZOCZcRz+rVWmIRMm8wVC7z9jJJ
m8QTEs2ez8u7qIIh2+LvGf+2SM6tJLZeM6jDWSSXnA0KEgvHAdQhbwRns9ChMC+EpGTHmfSr8NaP
OiiG0tHG2DZBWbgffr+VCZP/VJaK9GBlGPRIfbphSuXEF4lORRPcU3VdjhoVxHQKD22KPfTzRzm/
Fef3VzcM+jc4rOnRnL01Y2CWoZoEtedkCgX4nAsUVf/t80HmizgfxNB5MeGS0Ss6lz8PGstF4+rS
axpKtzbJntEisA3/mOrq5E0jrskOyNC6gI2z+XzoP70/sCksXSU61NXmntb7r8K1zEEDeSDnIskI
fdnCIRbPhWBbUWcwU8AObAwhEnw+7J8+fcNU2ZvzZLG9z4Kpd50co3ZFYYP+8uwqRnGadd/wEU5e
IHhrXZQW/8ELS0Seg2RkNg4ZZ5KIQFaqhlGF4erGOoG72HL4HwAs2OoXs4w237APz3KWC3ECZ6I5
Fwu60/TPsxRT27/Ub+/m6Lc/MTgOxOimGkkhkF6FM6lPIYAHr0Ea+h+8tAZCTJusY5SeHz4a22im
PlAliRSBeWORnHsoA6bYz5/hn2Y5HuHcvlJpfJ7nyplAjFozY+p5mwU6wF1LyCgDFuW4/OL5/ekr
NFVYWahMDFqM84/y7nVJyJjvRvI2vb6v0hXU6EfhFI+fX85XY5xNamA3dMFCLT1Nbw6TkFvTyW4+
H+KPLwfvH7ocXkXrg5KUuFGnl3ojvZK96yFoVX2n4xZbTl0fPYQKMwxwXnX2SRJNbMC5BuD11Yz2
8dPDf2HRQuH7cyldnM1oplVCXihcnPoa3uGmaMQSH2YFCCeGeVu6+erzi/54XxkPzR4J4Jau2eff
XsWxyhlLo/KyfGCDIkYSszX7i63Ex3fRoIduQdYQzkyfPPvA3UBrJglJzsPh2i5JEY+WpGlc2jG9
jM8v5w8jcRGOZZtCI9HHPntNXDKsp3F0Co+pDQWaUu8hFJ1KGd9/Ps4fHhPSW11FmDrvjsx54n73
yosySwxX2oU3Repapk8K6t84yWfU8BcqRP3jGks6/buhztZYalRiziwhJKdzKdznJmSq3sYkMLgd
YURdPn0bMaRvLfofclWZVPdVCY1VcGRFKANYKab7u9VrymgohimAZyaoY8uJy11jDEQs9OF08FPO
gQjsDbwkdIs4VzVYHpq42dldOhz7oqWCPZJYt6TMRhCwiKYvLhTf5/nczApOXw/XiaXNuvHf7yl6
acVw85Z7WofNdxfc2lHrnNtRiOgpI9x516Yp/dMUBi8pjxs7GamZDOJCCExIFp1ZrSoT5K7fMp+D
UUNOel5kkJQc9O0UlhCIVus66ak3RqA6fBkD9Qv6Ak9yB3lBiRUUQ2Zhom6a+lXTOPqSceIVJTz7
MjHRMsQJacMD8/XKDXqUR8GwMll9XO6WrnBuRHv4bPuAev/6XdNddAgoWPC26/bZu+ajvWP3MXJf
YsgTneYaFzz1wQtiSTzE4Bu99/mAHzc8hkE4n2lh7yW79nzDQxpH1/VlVniu05gX1FuzdRXI5lIY
ZbMl+b25DCm9nkzyur7QK/7h82U3pwpB3hspa+efL/q3TglbkZObNY4PHYaaR4KYtRMS8fjXX18k
Ag9mI2od/HW+daQvynlzRBiJRJeuCFEmknItnAdCVuSFqBOoojUNdvynOkX7zwf/w3WyrwLlo755
qM+l7TYqRcpOORp+/EXbqs9PwZxy6MSj/OttgDlPUhrRdRyvUOL//lFRA6oD0BepR9jO9xFb00p3
BmAhqWH89WvKdgPBFMIoTh8fkhLLuihwFbQpuoIWaqqg8GrEV31viQ2Fp59/ewNN1eDCdA0oMXKO
sxUliNIyN9OKy7Iyw8NelBf0EOnp1OkMCPt8sI+TPYOxtWFrYNHQPl++KrQhoWgzrkwxT6GhfCeY
6Wc8GKegF1/sQeZv+ff9KUNxLMXxoDPnnyuoQeFEIzbAxCOQa21QK3ULK4WW15E4PufYpPpXu9E/
j+iyFUW3z0d3vrxgtwZpyYiVBrPQLZ+KUTsZMqkWLanEC5yBl5/fzY/vvqmy8Z49+2ig6fb+/kZa
NeeOxrcTT2nbHXRjzzQTuELqF8N83NjMw3A0NOZoVUT8vw/TOSp6W/5oD7TTHIWYmxflwIr4+cV8
nCoZRYP/xcwMTOXc8kA2zAC8R0s8aVDRotIDTb19tXNxE1cNDXVnWhpj8cUsOQMbPrwl88SBFhcx
7gfkASgXsi9CigmuRYJjn7qU4fIyIWABg+N6ymli1yOefxA4JlRieyL0JEesu22GKrhI6SNvIByd
ptGqbkHQk6tZlmwO5m1BNcdvIIsT31ydeFOysKwvfvo/PpgZlUYzcLY1nz0YJAlhSmcDqiJs53U8
ujGeCeqcnz+YP75lMxjCJeodmvnZBJGZFctIUKRe3tggcYvOUxPt5NjNV7uWPz0K3FioKjEQcob9
/TWz7NTA/ZczEWHBQcjio08X6rD5/Gr+NAMByqAMh3mPYseHe6bqQ9AqCeIhslygec2imJY0iTp9
/i/2zqS7bSQLs78IeRCYseVMipooWbK0wZFlGfMUGALAr+8LZlWXLautzlrXJs+pyrRBghgi3nvf
vZgq/vkqmj0jY6K8MshygPP49UthfXQI1nKLjmnwfT53MnZucxk8/vlbfXTzQAFxXEZy2Ri8zwgO
DZyzqeTmyWLbu0lHQYstsL/TbCk3MrS9V5XhlqZa2HzyqvromXcmj1A4+mDTQ+lUh0bTp2Sijeu2
0HCHhJsqeaiS6Y4b8ZOjfXTBs+2Bj0+E3vutSIYGlBFSpH27KqzSbe7Y7q0y8JH9+WSe85vvXx1z
tNPgdUSW7f2G3++MobMpue+8TukPcaSXGwBqzKMlZp/Rm3PVl0R45bIr2/66Hov0yoZdTzqNmc4J
fRONZZBCosauiJmEeYyuSz7b3YoPz7zLDps707RZ//x6Zcmg0W2V57xtBos2QVu/iNYHkWF6DdBV
7xGgW7V0IWYds8KMH1LVN/vAL58jJjqA1OEdU7m1p4rkL5xRqxZ+xPf484n84F6jp80S1EVFMK8P
f/2ImctniAeW26qYvleTaDc6pNsyyJhfGV/+fKwPToc4zxjbc6GWVfevxzLwrurARljaB+K7TsFh
ldv6SzOCXHJ9MhKUyttPVhgf3HRC0LFjRcMb67cldi8z0M1hyddL7K9g9vHQMrVDH0NOCxMv2Zda
qnrFNEa/++fflXySP1ekWCC+f1JaMFrgHTTljr3aFXYrSVU6u6UaD48yDR8wIoT/fN3GAecygIHw
gkfZu7Pr0G1srBpuhU7AZBRk8YrCbG8Vus9d7rCR/vM3/OCdw/FYQ5m82FgsvlvZENixorjk1A59
SOfCkmql12W9MpmI/W8O5cM+Is+N9Pv9S7RyrbjNYZnvhF8WN3ZW4ylzW+ci7oT45PH10TVqckPN
OYS50v/uGu0ZiSsmKgPkjbt7fLZvtl3fQ5GRhJPqWw+d4z/eHPEAI3RB8NegffL+BhQDvTajmYiR
GhMzfq46yU6uKuoAnxzogwczJXXdNoGbWMQ45t/zpyJORfiOQQq2gABLHsNh2HpTff/JJWHyd7x7
Kv9yjHfXhK9BELXm/B0D/QJoSFwdGruxT0ZHEjvIVMNZ1EmrKVmtGicJv5RKugwL0avtPJlS/OuY
hixiOr0WZDWAywKCMx7A2GwlvA0rujVAfgN0xk0UVHqxzRuGs9jdjkvGYIN9ZHs0KfQBTZeYPd4A
HMVp8nOGrQqBSbbMG4j+PTgpNlBDeJ1kOqvDctYiprG8hgsRbcFRjfvMZkSzN6P8stdkv/OAZcdl
2iw5w+kmp1YEI5lBwR3DieCb1FShWYhshoVTdSwtM8bvnXSbP5/ej65NSxCE5zox6VO8uzaR/tbt
6HBtMib8Ug/tixdV15apbcy8RCenyv/itmPNzWKP8j0NoXfHs6OxqEHDFLu2hmTCcwxnyl61xSeL
199Lfha1Uhpb1DIp0/nvDoNqNwJE5oMI1dPbqoolM4Pea51+oQl9yUDKsrON51AWn2yZ3gOGCXDP
x6VKyxllc/1+QeZXCOArZVMTgYjyNYITugDRrt0SdEHEwcwMe5zazjFxpn29ygqGBPGK8CCvjX5v
M+VvJ0rbm3qHUKG1imXAYCgXXLWl30kH20++gYZnoz4wCoiMOVz5rXCovbjTKhTBHVaSZulNNpDQ
NrFIQoLbXSd8HqSn1RuZDzhAHmaMakA+RaKL/z+f7GXUtMnaxdr5UJv2Zz/FR890wo7C9WnD8YPM
P9VPz4hYb+y8SInr6u3L6OGjHpW+TUXbf3JlffQs+uk47xdGfdUD4kX4vvPsTAc943TLPIrWf75d
PlraOCZpdtug3wal79cvo9dGRUJfEprvShwBs6xLNx7LNGKmvhk/CZ19eDDqlexZfNJt7zcRjuRh
VGTcK1rk5OxEp21vVSCNmD4y2/iT0/fRg8Ch7M/bgsjeb4vfbBxN/CwtMedE3hoNGXEcwY9lJt/a
mJmFyPnkTIqProu5580GlhEC932fZmqqjPPLOi0ZMjy6kyGgx0u1N6jFr0pTi3ZWBWFlqHzzFOtB
tBtDQg1hGQMnDb1040Mm+uISCSKeEYTI2v/8S3/48XggUkaifuu/fzCqIWg0BA75TtXVm+mHD5HR
32UmcyT/xXFcj50i2985MvfrFdX02hgBeCAS3GQV1Zz2pRg1tSo7+cmL9KNlK8UphjZgS4B4f3cf
msonwcHs5a4lMxI1jLiq4laW9iHxxDX8xvs88z8pVHx0Af90yPcL1mSykIfZer7T1LANu/LNtzKG
252DLPtP9hzmR9cvO9I5oe/SEX5/+xNdt6ppcHMeM8b43EbVDxXDMEMC7S0p34bL2Yy5zHkir+N6
zhpoYp7MlAz9+X3zCGcwgig2m0AMEguk2sgZRa28gztO4L/IsiVIQG8zuMp78GyemqjcQTSgOxhW
UzqXNkvjh64M4iyYQIdKf07K7opRnGrdsuSLvV7hQzHjdZePxl3F0DUve8P+5Gr66Cz4c1KXEgfX
7fvufJZVDbTwipVfhWStnQTiNuvRruwLaqZg4QFg/Pny/egnnpNZDMq4FFvfn/YqEeFYsxjaxTW2
zb7qZLU5eznNEK30opln0v98xPPsxLsFIRMzBl+Q24Vt5rsdcKiNGV3SLN85+eQvI9U5d1Yk+mVh
jvZFVGbZQ2UQNU8sJifPcQEvQomVdxNadkb6tpoCRP/JafjgvLPYmCPQUE7YTrzbKPnO6AFxNrNd
6ofWOpKjc1lELBvHpGweEymmHXOR3z45ER8UMZlKoOozP7WxGRi/PjrCwZ6qoOeObqaAUVYztDYM
pJqbJpDN1ge9tOBKYXLSztZ+KKPlSE+G5IUlVn/+IOYHz8o5F844BiRFGm3vPgjGoNDJ2zgnt5yY
tEbmXENsIn1ltrqwLzgz7r5NmEYmYtUswowistBy+qggUvsbZSp9M44BolWLhbfRTvpXlsXFNlJc
UiSm4LkPvr1lJP8NBuiCR3a/tpyZKWZqAM+0ot1FTu0CLevclRdeGGVq3qVmMVxz2xJCw/QyPUZe
5x8y3X3SuzH9ZGP+0fenA0YGHaAU53W+SX5a4lBuS4B6mHz/LB3uIsbSdoMzxI+x0KLNn8/1R4di
8JpZA9LovDbeLUBoOtV1Pr+WfJCyq6r25jTfUKUHP8rCxz8f6/y7vb/T5uqvye6V1+D77X+hORls
yJjNQY+GetHSMCbsNVliCy2sXxVuJi5EqQc37WCoK8PQwlujhXRn4XjaVgUi4/MH+h++4TN8A7MW
POX+L0rgN3zDxVvRdq/p+AvB4e8/9C+Cgyf+8qnkM+o7W1Tgmf4bOe35f/H44H0B2s6dJ0y4eP8F
RzV9CKjsCxknMOeGss6S4T8IamgLgKOpcVMJm//UPwA4nPEJv1xozIHMr24KeAAcfnuL4AaOpDcF
4YEmcosGlG3drRJYwU1F5iquXf/Q698SlhH7qrYstkSl55/6Eh+8dPN+a9ai3uptDI3zp9N48/dH
+IX78PvwCJUvxtzmKrsxs9TePdmZKR/t1PCcvdvbVXnt+6l+DRAAGDYUaRtAS1fexcLSLGgnAXxJ
6sVa1TesNPwu+O6xw7tt6H3Vcl2Nbu4+TpUWXqHIY4zfglz8xB6ldSSW1QrPd+9o3iojbqtf543t
NdrKclrN2ylgQiuLkWc8pyJTFh6x0nJT+SUa+3BXDlqe4KyjiIURscnGFah6kx1DWvgHT3ZiXRpj
sh6kfw/+OpLd2leeeUN6vfvil1VGIKPO+wXtrixcdCqpv+Vjrp+swCxplViySpZxxKz2wiMGJIgi
G1HG4EuZpZuYsbUMZK1p3RZMx8ChV9ifgochmCPA8SQPxABI2Hdm8xrrkbz2c5JETkIMLiwPVek0
924Rk7Xzh3HrNl17ERAgOwxar61idwJJnWGNvaqBMB2LMNpocZLChuxEedIs/0k3EzKfMY1z1mBZ
9NUIyNYsyEeqSy0stVtYDLgr3Whs1iruh2PoTnd6F2bXcuxiUnyM4OOjdQQxiFSzvskmx3hdRQ1h
Ghu8f2fqsXPSwWueekzerAC9/MbuJzfq0XqI9BLvQ2N+SXi5kiXS4utpqteYQIxNzbD6PaXpgTAu
8qrBqextluXFpnLbKF0Kye60YQSAVqMrdoMZVGt6jNrCnPR6PehVubemVi1FHTq3nPX6wnNSkhNu
ph9CSn+HeW96iISehaug0LOvFTDQ+9LFDFIr4drLtNOqu7qJJ9yxxnA0Wc9+h3DrbBCm1eu85ttL
aFXLDIAoQ/AMyZFu6K3NVKsB91taRS8plz31bDksee5jJQKLfdLdXl35wLMvbNXQ5WCAZUvmLlu3
GkkMQ8U0QshFnaKWQV5QbIwHyTjikpa5G2wUDgdmAREKfrX5S5bakBGq8PxubUMQfIF3Gy3zZBzf
iAAHl7zmrJVHtIx9oNUrMnOJ89QY44Qflgm7vdE7iVyVyhwjkrXoMckDkTpYuDZp/YVR564xMz5I
9TChM64AdoQzDC7Q7m3izC6RoQzH+iDFhV/Z6DwHzuOeQookKyey6BgiEblATcnZg7cwLa1+lgX1
0SYbDTtZFF5gveJwUw5ELyXvJ1UVRz/zfU7fVKeX8JyCjVky72R4wL/os3g1rjWA7P0WKYnJmGfr
q1u3wKq2ddPS2aet/OJHavrm9tOwDlRj7X2H+SQi40iYKqGVVzwJ1VMfYTNaVJ4z6os8nAqxosyY
zqnYQo24S6UL88D1iWjVckgwIgmvvzJzfKTEfCjoEcVl/kz0QIaPY+m2JNLGvt+XoVPaK0weyKAS
3EBoiktHgpGiw9dklrp1ZE/CGtkSQdCxaLJrixtjCyiD4gdDYKW2kY1AWFvJyblyeByAffKzGHdt
lj9Aiq9PcWe25ZpYBFLBWtVHrW7LZuWatX4NTbi8d2HMZyvRxdZKL/n3DteoT5J9jA79ZMtLZUTR
TWyo9EuVi+Les1uBTaTDDVsptCZVycPXbtL0NQlbDfQXeT5GCgAv3zTxmGlfGTkl0jzUtX8yTHJL
a1fPQ36USgLptPTcf5OTWR+YglFPoRehY6XlcaJUVe9wy6wmzdEkufsy2unwBvQFNUzrIvL7ZOOq
Xt7ZZslqDBJsdEv9iLJQn8cndxxysWtkE95QQq8wZI9tClMShMZzOepFvrCQgNpbOSbZOnC69CWC
TigWtiC635L+LRehUHa0oMOHYzpFVXKtDa2WruwegSvpzrb/wfPdPxF+VJvadZpnR/M5ROjr0xHB
qgkN3Ez2MjUYv1U21l2tGvaJmwZfkYgK/sFFx3OemzwldL4Y9RJNUDdF4P8A7OP7sWv3KELbR64y
GlFKuETUB39QCEf6Fpdx6zmQOvjZyJ5FF7kumeXrTL5kL9x1Ezmviamr1bxDX6b1YD7EqIX3SeW6
N74ZCY6avxrkurkQ7dS8HrTqmAQ8+ic7O4ajF7wOMGh9F42lY2vDEoyoBs6QeFVVWcnVSOhla2FW
4A9Mg3FdcKPDkok9dWV3hg4WraMpGBES7CT/iD1deyYMUN9KwxwuLLu2MgZqo+LJsv3+lfxWc5Ga
truSCFO387rkW6al5StXqU2mcXRjHh2J23vrMQqiY1OSzlzwOpUXplcPDaG6yDWXoplciBujhtpb
5dI3N6PU4nKF41V/cBLIBevaqdNvVuuGOJH8gjHo0AqNYJU0GhMpLVCOYUGqUCEbOVds07inat3r
8ilGNv7AEo6fK3oBtthfa7qVnkbduUtJvW6TJAe1Y1rSnZZFE5mXTQwFdQEj1riGEGntWWKVz7CX
203baQRBW53fKyCHVXKzJMWzadc5f2fcfzdIb68xkVnzS1Tml17diCNRUR7HQzNOWKJgHi5Ydxko
hb2WIB4FrvQFAyC5YjKPZDVNi0S2X1FlCjTaMsojDWBi3Y6A/zDpuYZ4mp9UhJIdlMh4y1Qy6Mmz
sX2Wj5LmnUXuXdOcQl/xsrY9+zKyGSAlz28Yx5jshb3yh6ZplsqKTeKAuRWu/Yz8ZECj5lUlQ/3N
I8LJkOqk+QfXAvbDAtM25Bodtr8exdTiI5+l9N7ZT++XqOrbs7W+irPOWAza5IJfSpL+WIvJJr/K
cyRZysJy7CXLE/loJO6Izty0cmvb8dK/5a6FBKBzDQTMn2XOoU8kbwKaV0W9S2vO52pQsE94tVqs
v8rM9O6GQVD3rF2tmfHLzgW9Kx60kW9WW690suQS+nBKmypw86sENsqDNPz6JEzlPteBl2xLhwlT
8vApclsRzKZTty62dSMxCGphTsY4EhOvjNqNum2cV+LGwGqcH7wq9jGiu9UPv9AZhMl05vIrjy4W
07+9RrazcyBud3VkthcOTIDyX13E/23rPtnWsbOYt9z/723dZdyw35Lxz9u6f/2hf2/r/L/0mRd7
Nmr+tKvz7b+A4lEj+wXIp//l0F53UF+ecXzzwf+zn2NOguFx/gOdmRYaG/9gP8dgJxWPnzZ0FEKY
GGCwj8FgkzGV96BLybRx3WHjhrGis6DMstDpW67rAD5Z5Vj9kw7MH0ueXZ5iRk+vJko9CJBzHWiG
3yVr4c5wKxgq4xqnXnodeW2SEpVHk+y7cjv4sXloi04s8j7Ghmh7g2cuysC3eJClCqdCZEcXfabK
ox4iBVmURnasIpnezMK4ba770TbAyQg7LbNgC+UaydAudbZTHMl9Shv/smsw+k0M0mtLsxtpzebK
My7GzHAeYxwQ3dLNjWQ5uKSCzKjrYREYLSzSMjjRIGKHGs+b1W7GAE3li5tmzNCnJvBA6NPtmv8A
k2HvDBv0ic61CgYvBC3rc89FQanvxRhYO/Rz2qsqZf3DnW9RnszeHtehfAsHPGjoFLmFY9LzBKdN
CcHZUockdbnPxzQZ0Ucnxluilzqv72TCFEJEBWph6FyFehFekPnXXovzI0NUpXGlTXWBEL3+2vtD
fUqU4YD89fovUdW2d77fDvki0yb5zQrc8KvUUtabnW2hr3RCDPBT4QO79Yp9pqduvDBmG2+E1A/D
t4Gnt8ZG0i0NSz1SzTQ400X2DVdbu/Nn0a+Ylb/TLP+NdXmtTaF9SGVbHeSsB66CjMqu7UJsGbzG
WAH+GyGUjp0h+VHD9CtgILR7nKWOv22WDxuNmV2MGDeXsswdvuisKm5ma7GY/cXJbDIe6iC7Lwsr
ekzbmP2YKiqiDCNE9jXTZUB62NrDk4jOruSYCxDCGSK97uxS7s5eZVaGwSaaoB/BddN5+8wGZmxS
IlzYLI1+xGdFczWYBXMAWUPPNYmKm9hBeWjVo3sMZTmt7AkohoGM/bICmXI0zjbo9GyGpruFJRo6
fPgQnN3Rfhda3+pBWWQ2KtvZurNmuqzorlDrD91VP2uoS68QV1Nu+7dhwL6It+26igjZUydYOdIm
Bs4ap3DRW+sS0TWsFJzXfYP+GivncEG4D55AMuux/VmUrZ2d2QGBQmizs0q7xrXSLSJdYUNlLxGs
+zEVT62fBcUyLOruVnRF/SxHHfhwxZ4ulaZEmj2246lRoAN2lpkysSE9XDgxyll8r+ZAsPbsAO9m
HThb1eii1iPrW+fUtM8prWAOB+fDuGtYeM/JLBanDoFjfACAe4+uFU71eLaQWwgyMugFyMm9WVNu
z8JyGVvfNB2FuVNJ8xLuxPhmV3KsuSZEWawDLyi+JmGHAz07+9CLWY3Oexl28OgiTPdmdXquzRb1
lmHiY4TPa1W18lY01MKJwnA/Sx3yALsya+3NWnasVM5i6ucZU6uKV1bEFndiVO8Ahsw92Hrj4tbA
/ct5QPlenu3vchbBa7MSvp/l8EYPEaE8G+O1sz3ecqX+ZNCRXMN3Jk1u6Jgh/bNz3p3181gV6yuk
AzN4r0RPL8+mehYLyWN69tfXosVlP81a++BsuPdm2X1/9t5bGo0vQGNYRMhbN9dWI7XX0nZBDYHt
6W/GetQOQejDESPz48sFTd2e4UgYbA6auLc6i9TTaBXi0mziIF+3CmbaDOyBBuPjGb6ORj9IV55R
5SuhNf2hc1tfh4xT3YUpEmZGYQACzo7CPEvrlYO20Jr9hf1sMvRnp2E/2w2T2XNYCqveDqgPw8Lu
ts1sQ4wZP+gXjYwZ/NFmXyJCFfTis0NxMmedYi8wK5Zml6/1s24xm82Lgy6QHl0QgnCYwGLWrIof
p7OscXSRoehfvTF1qIFEf1sdu7PiMRgCMDTUpK5FooLNJDJ5cvJMPznCDW94LA5b10unfR+qB9sq
ilNN9+zUiSYwsPUmwYOSDlgiTXp4UdxCHaIxTB+8wqFy0dCYOgG9Km70bshvaO/VmybMsd3GqXXl
h2DCy34y1oktIS0JXnnLIR9jtCd+t6k9osYrs8lZHULa+9o5KTMkDQvhxYxjnRfhJB+YQ3JYxfLx
pwFDG+wtKOUSr8odYB9nD+BEwarQPHTu6JnfzAmLWnEWqsFqKeGyYFmjZIhvbTavhXzx12q2sUGf
s7cDe8HNMLvaMMqjbZtqmLyhyMZNYrHzGkRL2q5lOjY9S9+62f9Gtwc4CeXFJarjmzrr5MKeXXHB
WRs3ijQ4qSnYl05iXMqhDMGSTZbLvYZvLpzNc/P5vIf+IY5+MhFutTR3m9QSec5ZW2cYCvKmP0Xf
EXvHu3jQlLaQ9cBu0dbb8TBO7nhrpBKA/Oj7+150zYMMyvymFzjzuJ/Q55Gogz5VuUj1mrNgj4Ak
rr2zdq9DIHCrgNkCQUnw8s1uh3U0u/qSOrOuCSkFWLP9Yd/wYkTYRZ+kQPOnz74/0czqP2bZ6q/x
7APUMU3tm9kRWJx1gfFZHRjJ2S5kZaa9nIOolFyT9IaJXvXMBlpBAhfOkzHbCI0RwFsbzQ9Nev3o
CieiQ9NaSsMo7wqEhrEB5WrdwzKqLpj7QnmoF54RQZZR/lM8OxFthK31jXNWJQJjqLUFUKfUpion
av1I6iTmPfa3Z5E6BNJFXvyc+dLAxSiRMg6MW44bM8LUWPmOu4wKyLLwwtXtJIwyuWglzJpd12oR
VgvTjl8MHA/FcgRBZ6+lmgDqLFK8ypOD4GEYeghDYRrr3YFL1gBm7/aFozGnFkxPrH2HxzTVitek
H4wHv+3ce8qlYNTq+L4u3HGdm3W+d+uGceiuz4HUDicnm/Ced4A0o5ekdZ7cTnXfzLJhBWFJpmcb
u3tymTjcOa6X3dQiW8Nh0Y78OFATJWCsIm3rH+ZkY6Zoq3rGLtYm/Ju4i7OdLMf21rThDCy7zoqo
A0o/DO89BzdMziTmbTSx3iGRrOxcW/yvM/b/pQ5kuJte/B+2UC9y/E0b+Pcf+rc20P4LYtUcmdQZ
tGRslgbYv3Ssrv8Xczkk8gmtzQkYumb/aY25DGZhMWKTP8+BM7X6762U+xdTNnSoiCFYLEb4V/9g
KzW3jn/aSHF4wiM67SdGlRmge9/vLXRQ1XmUggQPhT3hWLCKI0nH8UtOfRAEmP0ZIHxuIL87oGu6
HrMcfPLfsxYtUSiK+c64GwYGwXSth3rpqHj7049w83tfjc7h+6PwJJypLjZDA781/FoybH1tRwP6
JziAyhjq27RkpRhTD1nrmsoWgjf7yqoTbV44Dl/+fHjbfz87MY9b0dIGEuAZnOT3A6K8zD16V267
ozqTDZuBBPcmcyMgwUSIUWBH8oCOnDkKCGG5wHpiBixbq5gZokY37buSVmrIjtOD8qt4ElKkBdbn
TSrd8DTjv4WLmLMJY9PUL4YKbC6M3QYrLDCq8Qczt+nJTLx0NQHq20UWdODAdeoDu4/6K5zdcRv0
OXuLKhQjs8A1Xf8FUYRpp9eDuIdWUV1JRRzLGHpYoyYUdeU01YuX57EOAa0ff0QN36gvsv4h6+iN
NMlQHAMBzBtmJZJfVRrFMQp0giHxWD2JUOcPqiH2jw16JfaiTnDyezdnDdZUernnVBXolygeCKRn
lmVukWjzNXW3MWhdxcb9WI64PIYyurZhljGw7INfgK8Iec6N5W2Z9VTzegIFy6RFBd44ZOYnc4gZ
0c3VygxieUgRuN02eRscps4dtg4P4H1NAH+Ns6d/SPS8f6iTybnj1zHWZMWNdWHgCut4Y7yOpeJ+
cJkDilUxfgHpUj7RgeKXqZlE2DkzeN5V+IbMtvCPDt26HZr08YeCHPlFl/yRkS3RowO67BgMobWH
Zinuu2xifqdVxXG2dR3znDGfFapcK1lYOVy7hdNNOnCerFo3bFXZSPbGuqyN9FQ5ERw4EYKwMkr5
agX8zzAFnYHOnan8ncZ2dlFYXU11m9vZ09px67AM2Jeskq9Gt1LU3JIsWjUm6COKsE22rxqPKYzJ
TleuhZNHE0F6CoFbbBxW4lcWaADqkWH/lurU+QoQtEyV6zoPDVE+x0PdP7BsmC79uuevMqNxW9HQ
nNeR3tFXWnUVsGJaOlptX2uh3gM74bs4VuIvWj/Klz2gvRwlUdG/iTQet7iCrevQ4pcIwCosrKIa
2SZRA12BYee8pmH14ma+vaTSmSSrdtDiAuhgEJwcPahfiWVOl4WKxi8GIybbAjAnbcI63dC1br/r
iSPu6d+oFZ6waSM0zm0T8jsiTuZUz5doVgz920gXdjNBAAwX9cQvYSGE3LIZGH9QPa2estANDlmT
Pimt6Q5RLPPr0Puhd77eU6DJnYjR0dzAIGw/g+Gu5/5x9xAaXJsLQ0vjrQEvdGVZ2TNlj/6ttdzq
qkpsLsrB6JEm8kOBGm43QW1V11VuWtd+q+zrbgzEfRE31VNnO+UzOEeuVmSMG2kE5bMJY+0igVR+
N3ijV4Es9lg2Fqp8CT3YuAxOjRqsMj9dnb+cF3ETNGWjnYaxKtrVECfTJfmF5rFiQPU0lq3A28qw
3VK0Av5yluRLR+nxri0NF0JvMMRb+MHylXFbnZ8pTzuWzzQjvwpEokdY2i5ENYPNY+uAPDYe2YuJ
1Hnqy0K1r7HsrKcYVmEa7npzKjCutpNWrFmJqu5yrFVgH1RodtYJWjHcWmsYvwhw2cvS6SI27/YA
UIPl3Ibr0KZhZhhA5sqh5dHUFVdd6RsLmJn+wdLSm1ZvtNtSz06a3V1ZeZWziXft20kyZW2jKLxi
hXYX2MFVDv1vhc4q3IXGFO1zI/3S2JZY01Do1p01fkP81q2tvvueRka+14rwdWRBto8mklKF6Kpj
SQdjndn9sGR0uP0u4qZeh3FzwQ4m2NDNFXCskeuIUWIMcO2QeG8YX1mTNV6yRe/HpQSw6yTeQUup
PsZZXVBh84N6T4mVxq42WEtIg/Yij1P6d3mW/QirqfXYERcuugGLnbtVnMbCjddGrvkXCVz7S8Ir
CpYjNywwZHERjxCcOh952UTgZGmIXt/rhdbvchfkbtWa3rpUmrGsTI/bspjh/zoID0PL9Qtlx/6u
C8WdmQf+xmEc5CgK38zWBuf+tamUcpY2A5swPej4IzTMMJACuXU3jlDPFDHlsWsMLIyG3kE38QX5
Ad+BnBuwjx6D5tUsVbcN7ZB3Hi9wbwNjtadcBvIkKZz6RHBRLESbNht4BhFdjFSjcOsNz57d0yw2
0cwWwwzdy9L0CX5f6S6dwRm3ftzHaknW01v5tkfuurdMiuwmKSlheBurs013zwS+oa9GHiJgwtPK
aNhVQbq2sqa6YK8IEd7QjT1p4mZlRhF3VbMOQ9L4BaPIi7EV9qFy5PBlUiZNnJnqTTxrp7KV2Wvl
QUhneqky3WYOPZ/uq6QqAVU3/m6YbH+fd8F4E6fmtOqDjnIOTfWlY2RwEJ20X2SKXl5jmdat2xC+
KIM5jxtKGMF65W1qrSd9hF5joWyTER3fTL66TghAWh8VcxkjvFK/1zaMU5QgZFAlCo13OdqUfRyb
g7mAKbIKtdB/wD8htlnMFe+YZbT3+oEukwqsy5KZ+HiRKu2UtwMm5Hpig+tJ4K/0NjEA1I7M36yw
vgLM5R59KgBoJ5WSIW4uwya+HqWXVTOJPTVDGKhx5MiLbArMp44Gl8VkhWJwwFB0SOeqhbdMRKK/
VTA2MyaOCmdY6Yne7yf668sq1+S2E5n9pLIujhnPiZOj1Ya4zczE0S9FY/VzNs1LE/vJiHg5K+ia
wGXLgny2NhTpxo3s/luZiHLZZmpeF1T1LTDKbOUAbynXHt31C0ZIINrA7E1cLr882kOWkke/bkpr
KekKMttU2jHoXuailklc2tejEcS7KSqqb0blac1SVmM6/zY6+3eWSEli8h4icUyhuGGgwwhsHs5V
+92LA1UxY8Fw6UZPG144FU/hH0yYeiTrtOBUkcfhHkhZJriBjls7tPFNuxHWyjqq7OsJMPtJo3by
5PexGW06WnXAd8lILXMWeRGjXkP1bag6cl8RMWRw2LydAQYxkHBefNWxIe7BKDffK9Q23sqwKYwt
BKo90KLjaKxZhjp3A+3FBih1XYN8p6m/SiIj2xNpKY4ZTPSdpTdqlZeKh7FMcM7lFQbdVWQ3vNyx
hWqnIvS7h9gww2tKT+mqQDN4FU7nT+HXVK5m4H9Q1/NDecrHH6jnvEWMeDnb+3UtbngMFt/NymE+
VKPpw1u751EZ8iBa5JKPM9PYt5HQuoco1vntRK15xVLP5bgNc2e80PuE79/1ahXOpNSSxdYTBJZ8
2Yzz8heu3pPbDhmgfr4CI88gCfJh/OGNVYzELSjXRRL7CxErXA8jlnSDGrmZgVOkTvPnTcRvZsB5
DyGIi7NfoqHGE4hNzk9jv9Lw0zIMtRZDr1EfaD5l83LYLZY1BShcFfPy3qy9Vc8P89yMEpyyKjjZ
XWt/tqER7xpubGH+/iSmC/mJ1t+8j/zps3SlWeYVxIwdpY0mWgLns69dpzXWYYuVYbRYEP4f9s5s
u20j2/uvcl4AWSjMuCVIihSp0bI83GAplo15nqrw9N+vaPfXsZITn/R1d6/VcSeRSAxVtff+T2nI
nSXPj3S1BEOifHCx4B6bz0lc82LWEF8Ge1anemm7jwwwnLsZ5OP9QsW9/8WNeyvp1F9WuxSihsW3
4E/+mvCaC3827OFgZLa5mYfae6daFpopcsgtE28dRxEvmJh544nRwI+Lc+q6IK3wJW+pm31iKn6R
KnlRKvzc+MLqwE1Qfymsm96qrRIMda0wwwmzYnBkR6h5tVvs1J3XxZiv+n5Kt2zN607ZNgdPPFFB
5S3Nq5/qZYoXAqiZ011jNka4Vuw2r7AH/IfAS7ABHokoio2+6Tbd6P7KtwCVwZ+6aR9zBIYXEMNt
Lav8+eG7k2G3pcI+UGKLHEFRafNdV4Vq3yjJ7pThWRSmtv9tttR8IE4m2RvCesG+7AOpFTYyTMol
w12S7YRn1c3cW86nucVynozW4mSalf3ZwgVFYrLY1vMJd/fgGHui2EIXIP1EsqArthLCf4khMkWK
nbKsqFfLKjxTQK77WtrqhLJ72QLToW3SO4zlTMbjnPTeO8P11bcqSEysVmvHgQQ5sMfilUrduzTl
cZrYwDQsSiMdIBBwkoJ/iSkwb0hPUgvuz7pWl/XaPdQ4GrGnYEC9dUiu+QjdFDoFLM53AE/tzpJx
e1sgPj/nU0cNKhg5kDYyPycM/vEfc63yc28DBF+P5erD94iXhJuUZQlH0jDKnZsQhBpNrR2XOJvb
kKsIEoPzPjhbLqi2npuYKKOhs5kV+t5aJkd4O9k2XvXfiCno4605IGOK4gwrlBnHCEBltH8Dvtq2
bDmNqel7M83rLURYrjipQxhzbMKkA0lKeV8SDGMoinzaafNA980WGzjDBxNT/gj3dTcaXIPciCps
cbPpadyC1Gl/V/lU7PtszK6mmerKLBbeyHWkoUhrb3oes/Kz39M/rlK0n4KlJPq9V9lMU8m9C7XJ
9/W6anWGmxqPfW7ZR8HB8VDYc3YV43RSR7DxyuPoBs2LVEbz4ihBbWiVlrVh2RZ7ewz6ezrR4Kw6
E3rZQtPvlfXwoa7oZSC/2EdTshuNurerIQ4CcI/wjJy1lPNGlcu0F2tSHfshp2sBwtxQO/kPld1P
z6aYrJ1VW82LCwh0hTWlOrWC7nnb1ysnwNiIAZIOA6WuK1uCJTNMyiHhNC9jXAdbOxjpjGLHGX0M
rVfWyGBOpL1JwT8czbX70tSSu1Kt5YbUHjhembMeUJh2113bMZWD+ErUVqiP0JTo1r2rfAZAldV9
xCQoOIuFMQsUs/CciLa/zgh1P3sJNw41nrqqye+OwG3nZ0SCtPeLyq4CPQGCptneVgXzIT+jTUau
t34LWKXrLgvW9lPhAVJIv/19nEbabdNN7kTtQF5dUrSbDr+0NnThrL+1dEKGWAHWCn3UoIg7K3sp
j0IvVan3d7Molm3LsOSz20kwnL7KMbpHzbab5ozJiG5eM2nSwKfS6R7MuufJNDmlyOUsbuukxrs4
sRTUuYBXlaKXuY6NeTuDVa6u9NVpTTx1I2ema5fX0NKEaV7vzjzIyVA3TsLEwx5U93CZ+NQ2rw8u
jWXkka+yIWymPBKpkh0AR6uISNLgPMXwry7jASMxuA1OR2fLwJFbrwd5awYUUbQMhJY0/Ya8QN2s
LLc6kiqhGFl0sF2QML0yW1k8dq0DxYECmKhb/O7weCFIqJvIXiH1hUecLLCDJXlbGxStFkOclSWI
3JgRHNHxjP9AMKJ2MpodhDDGGQzull1NklqER7VLxg7hUhQ8JoCqh9wQNRQTQaJtuo8rTL1y445L
9yXJmbgMwFLva0IhNrHVl0dDD1fwemRbo6OPry+TGrx+TZ2ZXvfAYRm/qSI6dt+tbHG24OMv85vL
ISkLZrd1kzpHwzS+muaqy2Xf4PGVFcVSN2A98P3VzBhdQrQuj3Uj4kew0foMMaTYYt4WnINx6D42
gjJdDAkzNYxt6vOC2drd7NBpRYk5srkb1vCKm2PzWSYUO73ZhefFZ59tlpRbmMJH/mKSsIfhfYEo
YaB92g0e5TnU7vCs32dwO7ZhLP2GUzmUTCTDzKfmLXp+nENUnTTS+5TqqTd1iT4FaNA+i4BXwlmn
4XXq4uYlFXFy50/oKUSv3x9iPcjpYA5ZelxOrKdfl/I2CJmQkoNSPFYw0/erwzHpYZTwdDkbxMgI
eAqS9M5ny2fupAnmhuvc+YkBGzdcwuDcATnedKqwnpZezVFYkQDmNVTCDu1wlHq5eGo9knuyiQeJ
OXV5VKVZn0lgrM+uRRFb6WeQUh5+GrADIRCXMOlttQh2MyeZn9VCmdwWzOfMprSejKpms2Uf+0hu
U/sJc7n4mvmFF11GgvPI0DIg/Og6qdOFcGjKz4HdpI1oc4p9EkjekEZSnIw0OxULWxOHmII2JYtC
mXPzGaolA+qFmbGdxbQKI4WzjR341mK4vOOw5+W5bLNS0+2ZHKlT3zjJB7p61W6UVel+YpBMoXpb
3vcMbd6DUa4HA6qIimbI83e+yfaWzqyjIrQ5tby5pcezedcMM36UC/Myq5RVdqxh5l4v0JZefL1V
YmVo7frCLu7IuCQW08tcpl4k39ldyPmQMjJhTfZMp7ErUzc+JjpPdudPX/06llfgluWmpsCzoyyk
CWnLpv2dICVKjm5Yy2MOJrvJ2iy9I/7u8zy73LXVN+wj5HaWylxwDwiypxual+4jVUnubCapyHoh
RyOkbpnc7HYhrk0ACFJONE1MBalmtZ0nHriCEXBTWIzUL//3sjBVlXPEGGLqv7gLZ2rLoXKs11He
k9mo9lWaE6K8NCzojKoy8V02GVR4yZ3T+oiPVzdbb1pvpSNbfEV8avFtctbG26UDDexlUOwP5IqQ
//i46CpAyY6WrLXW6YpBAldMhHOZk7oQOJ/AXYmF1kjMyEBlN7k+H1Y0U3A9xuMPB5D/sj1/wfa0
PUsX5v87VPnh6zD+z3PWJ1mdvfyR8vnjJ/+FV/q/wfb0vNDGmQkETXMvf+CVgfUbTvfaIe1idX+R
+f0ALB24n9ru00f473EGa5+BfwOWpD17cAc8Kk1w8/AfAZbBnySqtCAYOpPvLDDAs9+aOCXKWcqa
YJPjUPnTicrGtTe11Woj6crZwrdsoH3la0V6LcStKqFrziThJqZYDkXaG/mOKby/78ewf4dJFMNw
uwyfoVmVV2loJBs7m8Lm1Ei320/IjosIsxf3ODDSQnOUa6mOa2hZDukVpbtxCnJo51Chl2greYB7
fV0HxQQdXCWIOeg73ot6CGMWlyYrefnHcFmeIc7E3sYBsXu/jjPinwUWCwx8aB8oKh4wPRbXY1Nn
6L7qYdmNsQFNcTXi7tFVXXbmR0TLAejPVy0ytCxu84HSieWGy2Vzsy6kR5N4bH5Y+34GDDDVU0ww
KCKBIb0nQdLr8ELWV17WxcCI2Mu2GRa0e4/kFRKT8Gl9l6Suu0fBQADtwD+GK4SQSWTvm6JxN0kw
zjcB0XwB6Z6R0ZnNNkEtCcEhc8Z3BfOj+7gR9gP2MkjUkPk4gl5x4orLwFi3KBfDTcDwdWe1s8An
DlN6vnNBfTY6kdOEFS2XjwO0tD9gftkeRJaefTg+V2JKQVjWedxaynTKLak/VuS4C6FxyK+c84jx
Ea4ANXqEwFvHTVxBAkXj+d4ZVJ5v2mwVO2O2+ggKPArGfqhdnoc7ndn1KRPMT9Aq3e3EtRCONT7H
tTKpiPr3xJQ6bLhm/ZnIJ3VNYevjthAQ/ULqA+bp7rbMk+RxcGq7hinZlESEV91tWacVt7qsUp9Q
y8aDBz9494RyxFsj9edPMYFWD6prcho/T57V2n5F5Z9ACVKrtyOEKrknUXC4lmG56XPPjpgSSQKP
C6ph4THpqY34AfDyI5TEOiLxuDgyU42T0zKa5fwgw6TpXvokGeD+dBOc0Vk8eBVuDXnSIWEHfNsa
LrknSNo6jvkZ29INvtL9DcKWz4t0plujxXHCWsyvTl199pelQXnq1t0RT8tpUzJeucMtQWjfchV8
opqZnlZjaqJ8jsudBwt2itZqmnDNYLae72MP6U9U1svyOU3WxgQBmTKKNKMbiCDBx4CSlUGj648Y
htfDbD4gdCijwkzNc9uFCF8k1OWHubXuF1d8Wgckmj2GANAudj1iq/YQelmLQNxPu/5qHnhjzARG
NepyfEHar6bFgH2DzJERApLog1vOc3CXlnBeOaGzKE89izGDLR75DYhN7CG9HboMdWS4oG6rq4GX
2UllNCXDYt0M4bAmV0GMXR/Bye2nKiPs7rEfiQrsTXiuxkRE24TxMbhje0N2E7HcmpQ9meGVcuz0
CHl77h6s1QpgLcWiAqibVE6TY+bFDoAPnZQ0G/eGUVq88/UwPq1isevacdmADBpb0XrBB6evlAtu
e6rJ+tSGsOlVESC1jT2kLa4e/IcaAqidnIZIlsVHqQGCKu+WUwAk49QE9LYXMCHQuELR5+5D2lTF
rtWog7foHn8unCjvqg4KOOgElNL2anaGLJoJbr5ZZtrGaCLa9anT0IZLL34jzdF4ZuaTTuVpIgJm
WwGglJipNcFOGna1z9sTiZxgotLbNv1g0f4ArrgaZilds7kRFzccFyS6JzBUYzLuBZ8pvDlgp+q7
Bwz+bVR6ADmex9AhdUW6RKpdYTdcMJ9Qwz9rHhJLLf3lBIbH6L+fP5dFgKvBBTly/bDfa7dn1Lrz
bbkm6ttEcc0/9f09Y3Jmroy7pivsesDYQac8Pw2LTeohiwQHgutaqTKiHuvPiHk+c7B4e4Kl5gPT
IoCvMm4AwcYLIAZ3YvxiXWAyiD0Es2vsbAZES7AbOdgaV8s0wtbXqG1KH/A/hXA4tIG5ERywu1rj
ckIjdEStgtVp1C4Oi/ToLQ7ROnBuTt7I0JoTO6DnMq3z5IvwJDUKKK3yMfZWFflD4l8tbYiENe6z
b7i4E0jPEIE085a9dxEQnDEr6o5dSE73JgfY2prSvu+BSYxGktPsapQy1XhlZsogKsqWU1ajma6V
iWv4Nghxp+4kiaHamascXt0GjW+ChHKXw2M40xQkm1Xjpf0a/k44YnVM3P61CxPA1WL5varIKDSF
Am+dOG5EDwKFuvEwMTTaQii4RcP/OA61jebUwv6MYMoHpFnVvjeG20Tlj5PGeZc0v5fc1+tYuhar
sbxN/GrdS68AIJZZAlRHn+zt3XXoGeWFCXDDPI0REZXqPaM9TOUn7utjR3Cbd73mowKOHsyk2Vmc
nP3GyqTdYn5jKxpKh/bD3BFutJq7NGYw9g6aTGh8XAZLKnTmfkBWrDtYkTkXtb9uZCHK0tn5oxAK
V+/kXVE0fr5dEaHamwHJyO1cEC7CsEjYGyvPEemaAmhNNUISvTWt3Z2FlBV/DjxBP9jtJD9UjSmv
ffJ/T1NXD1fwqSHCzORzMatRxXxtegUK26okTlrO6XhAgL/uRMWOGRSG96LyIN9SzxFnaIaTvYG9
VT0G65RdV2YFzmm7O0CBBe5RkLx2FpHrtH7u/aCCbr8EndjbPXzVTVWzvRYdMwKEpIXcp2aSPCNY
b7d+Xo3wm4qBogMiwyHrV2cmfNedQNAmgduBZyNpa5zWPvXtVKW70epb9MCWAqPecHKZe3fgbNsE
kAtIa/eRmGtN/rXCAyjZ4oE5T0czVdOpTAvjaBDtR+EXmxNyUtsJ74RreNAGxrXL9gjeQ+Jfw7Xf
pqjPtkXSmZ8GN08F4XBm/kBoHRqVMF8oJD1FFIrAHgbiudz3gelhn5/SEnZkX5sbEwgfvKBX4we0
2eE2HkJxrvKgcklbl4rpS+bsvcG9siEmd5tsHSd8DuqFjIsiI9yRhNVDkhnLvMFmINmR9lHdOgqb
SV0BdZhCYWtxdDLH/MC8No+SFqeyKJnQ6u5bCPGQrwsiTLN+HD+yea87m5t0akLxO/YNSG193LE2
PNEYjRSsHcKh+iLdLeOUq02PR2E0jt7KWNhLqzsU1bS3XpFOu9El8cglNDVcqvG8TL579NIAQUBN
ssvDUPYTQLRbl6g68JYIeWjXwTR0M46DjnqVcZB+Dqm531vK80+xwwg4ytTsnwm/rr1tnIgkvKkg
RkaW8j+OFY26iguyUBPX2cNoSyJLuiYBi1qMP2hdvs3kaGEQ3fbYavrsA6UV3pC7i5afeMaI1lK8
sJ9m19liiJ3SFgDzxQ2guDgDGJ12CWDUimHAiHWA0iYCmDzYO9dbIIwwgNwxxgmvQglU4cp5PjGe
X26VNiUYtD0B/axE6QRdv9HmBTBTEElYTePsxcXdoGXyusNkcYyQ9WY6m7PbGR6GCJa2RmCoIc+t
tksIurV9h3KFqSX7ef4Nes3whDCy/Aj3DbcFV8FWaVQSX2fajAGctyNHBYMGU1s12CumDYuJfYOl
jRyM1TU2RNO0O6gegtofwwfXjcmKvLhAFNoQYtHWEHlpYBJhUou3IcYRDeESxHz3OzjG+V2m7SUQ
9c63Oaq7E5vEvGUBslj8GTHVzM5nF0gnUqNrdwWT251yREVe8YzIRZuTUjE4+anNqFHKyiQYKRzL
LykTSSbLCDfwQ5u8bzO85FevkmkQtWUob2bLkvZ+6Z3mO/r33/7/V/2/izfo3/b/L0Oa1Qlt40/N
//cf+9H8o978LRTQZzxSk2zXdSA//2j+heX85uOUY/1EVHYQiOrshtDkhxh+23yFH32/4/5GHo7A
SVzorBqMfP5J3/9z1+9oIPd7wB7BGx7azzcY5ErG9wTJDpf7uawQnmdyeoDtj7GIXLrhF1lm+pf9
G6u9fBjJF9rfDv41vOw3yHviSocZ/+g8pAbk1dppoJ+Su/tcZGPvQZQ1208JruEvWDP0hz88k/s/
M5f/8qN1wlLAEMXjpv6MtWZGIYCphPOwhmBCddgbpL8rKMo7f4KzaAdSWJvBxFwAbpmWB/79x+tf
//OV+xbm3wC92k9avP14y85ABPPSfigrQE9Gu/PYReYIaeQ6a/THyYpx8d9/pvUzvqxvNx/Kq+II
H8YDWPPP11y3dTwlbWg9uGyUT5wxDEYrZo97H0/25xbQ74z2ng+fGGcOVymI1KvHdnpVGjALo84j
oqf1k1weBqNHggKS6Lzg4YgCMXZnU5xm3d5ss7UxQNhaARlG4l5v/8LMibXxp3uHeavrMhgTFBVv
jAODJbAnzJitBzEZvCtTiSNKOVEGBQOk6jJTzUkW7vD693fvZ6r795vnodHWBT4f/JaZ4Rmmn0u3
Fw+5mKGFGitxRX6dfjNxJnjAfUA+uk4rbml0UrLb0+lXVPs/L0zECNBTfI84PNhEbx7eHIZ1QS3E
YMHw5GOmF4wKJ3mfzJ34hQnnGyLC5Vox+GVlaQ9EH/H3zy8KPCxCsM1JPHBWy0cDV41iP2ciLjex
bQ+vsnCcl9n09Oo0Yce3PlAHBFigtrxIjV887r+6cNt02C05rSk63ly45egUQCrMh2nsWCSOH5fN
2cLZAe5vDfX17x/zXy0Sn22Pdcl/SXB648wn2tzMDHu2HvqBALlawRWBqiCb0+Sbzanqc+doz0Nz
Qp/EWw4PUNxWiK0JmM6FsWxEvjYnw5vlY9K5MtkVphWccYkOd2L05H2azmAQtcpZZW5A0iCGf0im
f8XM+Yvtxbd4fqbgqMAP7s0SycsEYosKBbnWOepDRqr94fLeyLFqP/V9ZYC9Lux7ihtYBUsIbXYt
0USosDu0CprwBq1iV6I9W8t+K2JzeA16Uz7+/c3+q6+JdiRwkOz4jmu++ZqGtKYZVxLx4ILSZJvL
babAQ8dgQr3uyv5Xb7b19mXSJpu4e4fM0HEzwBLv5ze7GhMrNws1PGD+0ZzcsXJf4lDq/7HpBSZT
413g3dhoZTE5aLDYoD8viwrfZRD9MK2s1fhqN6g1ckQJV6bBIgDMZOPU78TlFg2cGh7MNXgCAyNK
NOx2cDYMYCHL54KQiv8qBokreLMlclgze4PABiHAod1+89KukL39LlPJQ8MhhGSbgn6b+0Z+19ml
Gg813Jglyv05Z6DrGuRxZ3MVp/swTTKshzQjCWCJgZ6VW/POrEZ/D6sTRlzqDcgLa8xh7Q1aetzr
THvFP8hMF+N9a1TJCIEbNsJmSbBqQGqAHdLWtExWRj4sE51v6gFB5VBhnaCtH8hISE8B9mxnqwqa
W8JY/W4bNL05Qf7F2UnQIdyJRpVf4GaKLeYC1My0J/ROin76FZMgBalHpfU2Gzm/r3HVqOjx7Ly9
R2zeVLD5Q/IEnGZgjOVDj0eq4hvtM1YFuVan+D4uCF2qudkYg20wpupm0tITMj8AVFQfwbULfu+M
sg8ixpAkS61yxVqrg0nXH61OZcYxDoRztpIJcK2FFAmRIHynFiSnke/AhHowFls4m9wdazfqBrTe
GJgnbQtdryr7SGJuEW+DfAmfGeNy7Ba8I76adF/WqBDCV4o6mtIg3PliZERWEc7+MgB3ZhGTD3FL
CchGPLecAthh8WOwVNCXxHZtQIGOSwfCS176Z8h5xcTJLFIRaIXnxNCL2Hr8gW7gG+PaJUFl9olq
0KUxsZf0v0mWMhIJxy9BXXgYVlmpeYXauWdURYw9fLJ+34cZOqam/bRAQviIdj67tuZAbrWX8+9q
bJoI+/vhClOTeG+tdvO5Cgf3Iz7gQLRem77yosivyRTn42ZNk3prTjwe3DLG+qpPWsjLwp8jXiyM
bpis1lJCyjMMevlmfHU604ukmyXtk+EGWXGaCfgqAILqMqye/BluWcgLUOKGtq38KjDgWigHm+lC
E6dji78Ka7Fc7KuczBDpJsPYyauQrYuw/WgAZ9t83YLYw63qVBXQu+niZ3XlY1MU3GmGgs3JhOtl
s9sbzksXLKguhnJpFRZucfleGmRObFQ8cijgxD5Fsx+yryDXya4yxVu5SQO8mJgFI46OcDSBRdyT
sAg7hmhOxi94IEAuCbZLuPB61cnAo9cKGNwPkoeJAdcYrcpzXmIXd+uEOabcjWXAblQt7ouM1/B5
sWBvDCtMEW+CXWPgWgCmU4W7qk87GMWs0CCCG8mvV53Ll6PjaE6UdfEzfr/BFnVQc4JNYT11pgar
FUyQ8zjO7M9sZzGzVkhIyVaIkb+TrJJrwrtF3Fqmyd9AHwNJLAC5e+ktTmocsNDlbvpU5LdYSrDF
hC7fKoHWeA61lJeZMId6ZrCjXvZIajiEWy6HqA/79hA3wcDMUt/KEHTraRgm/nj5tuAd8BRstCr3
mqKPL5ibqXuc9fhjUXpOf4fcpSfZaha308oTmR0qQ2Ut4mkWa7jDZFA9Thnthk3k6xOeNhzPo4S+
pHT1qCzuvagUF8WS5JOKdB5eoZ7Lx1z/ae5ViwlyTvVpFrP7EpScohijQusuOW2Zs3af8qKi+pXZ
oB4vhcJadLVCkFh6L5aWa+V4xX/qO76MtIL8Fb9dTdfHIvrYdIZ5a6Ysaa+JzduhL4vmzGvEs7P0
t62bjoNnaBhcx3wjCPsU4U3DvM0VRfsJ+whOcxgtRr+LcQR+8YYVstTceKo54iXFN5/5mZk8OLJO
zp3Rowq8FDiTLlUKBrGv35sfW5c+DEty9GCuwmMNiU+HO2PrTc7N4qrgnFau85L6dl9ecezwBVtL
4lQTGPWS79pKxBivAaeQoqKXELlmudzPstdlECfPuO2Xh8BZhtcyHHhGbRxQ3PF/yUrmAIY+wt6G
2Y99LFL0ZUJBCGEbsI8eT/q2HhCScDnNCdWH98iUnYmykSKegrGR6RxuTtxRv55M0cStmeScTAU+
kP0unylXHYJGp5t2SYgpqNKYHlB4NW8t2ERg7wL+c0Y5wAs8OgX3DI1W+CznzIfLFHTYZXYmlBYr
5B0p09J9SauFeypbyIPfN4ECNuijAmIjDrFAlOkpl8xa+Pmn1tMfXy0j8gu96ssRwiYiieYEmNgf
KPc7QG6bp5pZEKdLDnLuAwzEU1hn8bORKhgm2AC99MHIejXLqtpZGdaG6BVY8X2PMhe3IN5ER+Zi
OC0ZW4ArqNF3jLzZfNCPJMN9KGNrOQaNfkDIIdmarCYmA7sXQPXjKhEN0o4Ou9UbKYqsABgRmmRS
vVNm7r7YJD4+WQZy1Qh+P0eTDMTTYvfcZNvCWQfPyBxIVWVh+wkCNQu9E4u8v1whJxE1sk762fQN
XLdLwwtHu/20CpslmtCiZmzd5mahpX2amHY/NT5K4B1ogLxfCa1FD6PfzsuxqRjUwX0sIfvYgWbc
4vAWnmsrMLC1taptP010Mvqu9e0sw22+iHLd9vrrXAheTImdl3YCNSFzJAnPJSz1R3NVsMd9e7X3
0wDfEpOHhO0oK1hcloP/AmkhPVgCyQ9EydaYQD2mWezZeEL53UFlblnt3HAq3UfZL5rkh+XvGhnw
lV7AP3hr+LfD5xoHk6eynJxj0TWaeRhC3L2ucBetduWUWt07/IzJuinjghu96sMlyy97n7RyA2sF
wSZPKZLoltyB8awpt83pcgO+70W6cZ9zi31Bb6x94nPiXN5dHGRYk3Jk3iv9TP2Ow338cHk/HSDc
q5xBwNVcd05x408Br0hgTrxQLkBHmiCE+PFCVEsVfGt9XCijqp/7A8HB4a5UrfuSkBT5dHkrPBKk
101hxeLWc+C/iQ6Ho9zV0wbAiqyJPCyWcWNwa3YicC4j8juLIUTv5tm6yfQFGQhMW7zmkQr3zqI1
3RRC/Zb9XtwKh0vglRNPbupBvhP4aQaRH3ecMOjX7T3qEXk/4RT4DFlO3CEhWHGkWXmpTUj0UzQu
LJXLDugUY4GbInrxKoIQoo9vTMvgq/gLy0YfQDgKJbZaonYe2RSaBC4E0qMgZLua9LfNp5FlZndI
DPZJq+RjpZze27S0as8YJFP4uQnXPSmyWTeL5YwGKQe9FCSXGYBakKszeRinuU7vxID317FmG73t
QbUwpSKTEhpr1vC2myJe+6fRnShCEqMIn028b+CsSn29wEj3zmT576ZAVneW7X5JjdiIijAfwOM7
EzCFtYO8N/+WwNTf+OiHNrZHSx3Njc0ClhyPedZyIqlsWaORkWdIhaK8Z3zJuM+oE9ZN4y4rCuYp
t/eYkACBJ10zgurK6pi1bX5jO4MQEacmFh62JQ+1aGsVlS2qhBity7dQllokYEk2Q4rMeANAPQJc
w9I3rzu9+V+TSsAgkmRXaqrJwcTJKmv4tA2akpqB1xR1GFAa75Bj83h6dFBMqmDQEOLnrvKeCeCy
CWxEFXavN/8OJsKW2A/52KWBfCwSqPSl7PDk7BbWjG6UC8iAp8UOWaph2sGINnu+Hrwkhk1WQ33g
xAvflOwmfl+csm/D4muKrw01JqdL2Ia7XJ/hwsAnCF8q3qBLY5iYSd1el2XesuWN7GmNh+/ciXla
f/BT9GbEiDtHQGNxSyZE+CyMcXjFkiXYenbhaGconqt2GAIfI0HwMFUJu9XqIdqf+eTosm+GecHm
iH+LDTxTsyZKXW+2MTTXCi+pahtDBXqCcwLzvJQggSP7Xt+xhIiWokiNjeLaaNy9l+ideV0xVcGb
N00PKAayr87smcPJbSdW3GhAyXcLyMHG9wqjY0ZicDJXRR04Rwijpn+kYZMjQfL4owXT1F814zDt
S8eyAnqV0X0xi1U8BYFgZIfPXBYx5+GW+DkCy00cW3QSlcfB4s3Ke0qZWG/XzrePLf7lt/2qGczf
S2bgt29eYoG7YaVlwgau/GDnqdHa88npE17p8r1MvfWcOip7304JnFpWCLsz3Q6C7tKa/I3vVfid
Kac17nvDa2REOV0HOxsS7MFKXOMLehH3FZrD+rWkqvzWlHKg3F6ggFBXWSfRDibmdEODRXiwfHT4
uv12iuMSfWtX590O2m537eKVcJv58CiS3Ms+QAdI3nnU+JBdKizfi8E1r4iAVLeh3cbvU8MvvjSd
4je5WEwPVMp1CFupNuhYsfhcROSPZp9v+nD2Pl2mM/9FeH6B8Fhk0SN1+98Znjcvw/DyJZ2Gr+M4
/BHk+fGTP0AeL/wtJFGAMBmXuSWxC0xlfoA8vv2bS5HquoQl/AvO+RfD07r4zjgBP2YyqtJJBf9C
esRvlq0zxJApevDMsbj5B5Y0P4/CYPvzCSYzI1fwZ77dm7lqaCsP2bsBMyErv6WIua6MoMGELWDD
/MPd+Qus5a8+ifYPEiJIi/WncELA6tpZESQdAgvuQWW2n9u6kRucc6d/NCv+fk18BuM9rFQZLOpv
8gf5JHbhnIjY3h/GpZiieDLvhpksAK9bn//xJTGLt7BG5eNMPuvnD5r9EnFav7YHBWO7KItvsZF9
y/nrf/IxGjoEEvyzvc2IucqQurJFdai7ywD7mAG9QFTI7D+4dbyrIT5MoYtJ0p/ovq1ZOU3KFc14
k56lJnSQPorKp85/cVE/T30vDynwcIiwNGRJusmbe+fPTGbwzG8P6bJgBjupR5VITjv13OrD+e/v
4M+T0R8fZsOz9omEDhku/PygDOE2rM0GxiK0i62PWOCQB1Q6jZG9mAF65Mzp7Q1sx38e3ko0pmPr
8btOt3q7vLy+Qe+IPv2AuLR5N/UdbJ/QKJ6NnD/9/TXqG/ZvMPHHNVKxsisApbKqf77GFba0ytAN
H4yJkUmFE84ut8z43d9/yl+s4gAvrP//KRpd/MPa0h5as4Fty8FgYH6yevmM4Vx9TUzIf3Tr/vBJ
b3ampajSBssjXpByUltP5i8aUYz+D8vL/PNFQbMHAg5J1aHq8N+8HvjwukHVtBXRSFazbc2ZmaFq
R0oop1K7EGOlrQh7QRCI6x6oA5vtZTLL1Km+njvwfRyYqPUDQunxqa2XLxejAD+PbZzuTbGf/OKb
Chz7mKxivmn9gQq31V2HFTYdknb+Ffzn8bMsFiuaODEOvuyqB9WH1ofCt5qjG+fx57lCgrJU0j3g
IYsjharDK/jKDOsgniWgNvi/b2hY0ah3lJDjmNZw/Moacpdfv8OS1mFQvi5fOrw/r8Ch+O6e4FNy
h0IXRlcepX6QNhBOSuJ5NISXwbuNLnVdFXPRBZ3OvgmT9g6rlmY7Qkggk88GXdqICZoJE/gxvPJi
tE9AdXKHa3SwNXooi/+PvfPojWPZtvRfafQ8LtJEukFPyrOK3oniJEHpSOldpI9f31+W3u13RB5Q
uD1+MwGCVFVpInbsvda3CoNfpwsWriL1OoqV0gKRxeLC6KHcui5bQIkZdkfSX4WSDtHEUQKD3qO4
q06m0RHaV2Bo8QNGVih1rC9RPDinKTLT18iv8md3xDPctHb9tXEL60vIb69X9ADrrzUCR813QiK9
ir066Na2PfOuT67k8CVw6z23o++csFUVd/Qeu9eQS3OK06a+cfv0p2FyT/vUtb4UfvJzasfwARFX
dTEuS2PcMu6BIs3hRWEoWmDBwOpv04SufDox62FF79bAvzh4R7m9ogzAZECZWR6TiOJ8JXuUnZFd
BzepG5U/iXqgpK6ItXNpF5QbS4zwGM6Pfd5G8qgN+mIxp7MtHEV+Zo9ITct4XhdNHT362uInRV6S
vQaaor7gLLMJnXhp2nVIu9eVVm6+T+DA1KBzhzrYuHE4vMRhTcvLMgf6U2WVcWZy8YReiirRX+jf
OY9TmRU/ybhg0JJF87ZEdbpCUtEcZEqDqLIWpQR0+XTt0NNIOJY7Q0ZESjxUO9CntKGm2qYmt7gF
XchQfjVZdUQ8QcT5HjZU8Nw2itdOGlqsB8kWp+fAx89WD/3Koa0eP3dgS4c9TOr0LRjRWQcl75Hr
VVDbkmDI9+1A02Wk+n3RSmd7jiYdqc1CWQnCZ06AWw2ereFYGY39iiaE+U0H9XKs4t2SYpEr5KPT
Pg3Ad79GqXQYxeSsoVidHZR7wj6CG0zAvIyJWJsZd8KJo+y1iazySDhSiUUevSlS7p9YzALIbK59
5IuYOzMq5o2YW47pMYCq6wik7JbIomCfCu5Qb7P19TarWuzT7qdlFz6kA3q/TVxP8Y+yDpwDMxhm
CYjb9KU0+5e6nYc9cc7AfIOeB0GPfnlEkfuzBTS3agT6xNbM94GKfnS98jZxOz0wZjh01fCtj2ck
ppwdt31Yuye2Qu8u7nkpwQlNqIDz4WroFFPgjPdckgCxsmov++KbtT4ZwbQrNA5Mmv01ursxaxGv
J4jc7S7noT6fjuMcbBjdD/jmFJV0Q3jrUWZgnKOjCwkgnbdasbrR8Bz25rLv1pLfbRXpW9IK/8Yf
aSdynvLv7IH+VsXB5jElueo49TxRGQvqa7+ccQ2GO+CE+flOS4t2VfhNcANBfvyOJCXHCNSy5sQy
8+9MVzUgA/I3x2GhPI+8XU5TdzqZcD8qNW+YPXK4d+zevwurTOHv7lnJzpVWH6hmnxtFv0kZ9ACC
7quNO/LRimHnIWn9DpCTOX6PiVnGPVCuoqA1eIJB2akkv7HrrtrFo41WHtzNTdssdXVlVafcrHmY
8Baiqi1MSfYzV4ceIG5RFyvtedUFQ/i1y3zzhzGyWg3LM+IYzP0wyiR0zKZoN8xE9XgjlcRKiM65
TiNn14LSoHGjCEuyGTaRyDOtB+1WT8nEFdJeWG4mw8OQI9px3XOHl7kvzY6I3eBxqKNw7dOBO4a6
L+7anrVHRKweY8BLnw0F15w8jZ2dEkkdlUNybYeW8S0wCfrCTEs9WvU3ftbmh9Y1YOjTzNgXQSSu
OpXc2Ik9vIg0bW/mKe6uwlR/SQx7BFBGZ8OfaU1KbToHHSQaYACRJbVQ4W2effUaVWxA7PysIrSn
skueeJ+f1WBEB8uvxDaOimZNM5ig87nFF4ycc8/i/k04FTR2j00PvTmG6STOn5uSlVeVrDhGQY86
MaDl0zoZ5/rXIuvKlsBT7sGOs9e4wGsXODHJ3cOcT/2BhFep9uAMVhaepHHVtQEybDLTWMxSDnkN
j0gaFGv4i8BlRxDcKx9cIi1hVTBMHBpNAlptJwWom6YzAHCNDWaQwnpqC6s4jo1dHBGTGjUEAYBU
hNf0m57hk5VjdJ4qzz3NozUVAJqNXLH+Fd4Y3jfwCmgCZmks9pKBfnwEDm0TNmIV4eAf5dBXJeaU
Hk3Nmlpc4QvTgfJ+YtGK/RVWk+JH7YBSM5PIu5h8rwYnOTOOpHPpGFusQqzrs7+ERa47hM+3pevR
uMKQFBB65kcpstZYSdg4vQmXtzXbVz8zMvSsU/4wpvYEMdIkVmAprsFZ1d48HJnCZ5ukNr5Jvz/U
KO5hYOAPkw4BmxazqQ0Lx3BH5pa4Mplngxv0yM8R0pr3vKcW2RApPKCejJqD1fQd1IPwDddgtqU3
m20tA14IcSnmC1Gl03XPHo3fJFLGpqSdTQxSbutrXtfoe4SZql9lJjL53JsCSkshLhLE0P6OKT3r
m3RZviUDeuaVHjEQoyR2eVPzgw8ZzAucOrMz/AGmegYN/VbHQ4mFOYsa0gGqswg5f6uwW60j2bdG
fsB7zHpjjSRHRYztF2Yxqxyl5fVsixhFhKauyAKFfVJZzqljOp+szOBPB7XfhXacK5bvQ4cAaTPR
IJynf/8+XmRFvAN8H1WYz72BSzxjTR295K3M+/twZpv7/Ijx4WQYYG3laIiEgXqcfNTfPxCWmFNE
mMUPQ0MRhloxZINiOy7LmPY/49uLzz/vY3j58oGesyQfM5q13+ukSkWBI90sZ0FpAIqzSlSbpC2H
egOu961DebbN2ph60PHH2/O2M1bkLe5jpsg7iI5iHWbM/RDNDvupZV///PvZH44nfD/HpDnvLmTj
D4fyekoq4cs+O8TYdY790BY/K5soxtXIiBTLQSQptnNayvisUrO7XhLpVmbGN65NCm1AmW+UMuXR
t+BXzRYnzxYuPeCNuXdO0mIiWapUwWxogy3xaPRTO5hHhyhkVbYnDq5b6RXhAxpM+Wa7xPqSGKCH
vS9M7w46JhtwOE/5s5Ek6et5VyxLI/DXo86sP0Uzm8sp9t3bgVHaRemEahps4LuHI+rhj7J7ZYdu
6Uw7gplFNxEIPtrypUlw5EFPAkUIJ23nKHilxCgdP78dH87ZBKUiYwFpyi3hMX33DbrZReWfAC8J
OG/vHaIpT7Uc/7QMfOhY8Ck0KiwkrtLCfP3uSNon/RC6ZZUcXPweeDVYuMoaT00DpwyNUFaRDJNy
eIBxMrx8/gOtj9eYEsVe+j+AFWyUZL+/gHD65aDyMT4QrxWFQFqYSogwDF6ZvDinFuT5fBMIZhP4
T56zYG5+Cvwr224eHNwhVRkjXI4UnHsSAJhARF1NOUki3YH6G9wPUMC/mpBs2AsRthxcz9/+f/rV
f+pXY0vkRn3Sr06+x0n09psfgfJ0+Uf/1aqGOAC+++/Jwv+vVR0Y/5IoJQNH0jyjMw5W4N/0dOn/
C8ED+G0gBq5BI5n/8L9b1YilDQjkHHR/xVf9B61q891ORM/JtEEkkEzuG1Ia75O5m4moxCZvzVOJ
QQkZwRAVjEiVQ6MAvFbpwtaO0S1dphkaXEpe0vHAmcU1mJ6AMbSXDKVlwhpNl/LISXFoKqDNOXaa
yELstwJ2yLuFo4+p8t+u9D/0vpc35m+rlrVoW2GT0+xh4YDzsPz937tmLX7KUGliBRe9g7koehzK
tEtsWgaokZmT8ecfyMb84SPR/S57Nju4S070u21bJLldYw6PTnQlL6sOGeg6H9hb9qlE9AHmuhHN
wVQG2rORjEoGT5LQISzdLDw7snbM6iL0EhoKevC4KkQ/0EexOtTLfpkwaq5KZOfxQvDJLRSKexmW
1SklmkmhIi7ZI0j7YNzdqIa5rTP1zB/JNOVan2XRuWYrskztvHVljbImbXw+KqAdEeEtD5dDhxMi
4RpJiPDXLneE4pqpYb8LiVS8mpdxp8KL37Dws/Uqm1JoloLhu+7Q+SifPsbaixDDkhUcIKU8664J
IkIq0MSR9WiagkZH4rX8tlaBpTyrQiJ35GtMVuIzuXeQSljDyADYrawmvpnigm8ULOIdip54elJA
78mAaARDaAs/Y3uyKiYS1zobPYFpenbrFws8UHzsFDIyL2pRZQgL7MO9VghbhI1r8Uvtm5N4ta2O
K5e0ixIDAeVUXah6UdQMKuMfhS7yBM4Oy+y/7jO+HZGl7OCTbhC5CCNN4wXHRkexQsMFfRQqLwb7
rHTeUpbw537mzDP0in8O5YoDVZO4dzFNJr1GMsZF+iVLdCWjrpcY7nl9kBpR/5briNLOOftBULrT
x5gc+IcPs664rQNmHvMUaZpex/ME2lsuToA0hvu3SKsJHVmsIHknCEkahvEqjkZ9J3wDjDANsumw
MD99QG6EiG5bNfMS5gCrOWC43uhtqsHKt0tIGaozQkPQHE3zI9rcjrC5gLNZkYYw0rC1gttOO+dq
Rgr1LAbPvB6HOr8l/zR6s2iOHGgcSx8NVem9lVE2fKnx/E8g6Hhk4xGG5jAOCEXidKnpCxQ289Ga
XAdCIOPhZ+E2bXf3S1blDB6PzaAW7QxiKlfdGB0G/12LlgPYQrEIlFB9oQrSNl0DKazvdGy5dwmm
yvHnjNCs/sofi/RnPY04OApUP6m76PSqs8wTT06/5uRsPpI8wO3JM9G4qK5H7i2YP8RA2kN3y5Xh
5fLSkpcyqyvCi1pD1O3LWQdINc+LIAjUmcjlqpf0t0XM4MDXrsF8tJz3h5Se5VnsyPCiOaB0QwBo
l4v+2Kt6PuWXUsfkbUOWOKVcFy9YlBm9w3mjjDNLPWZaC/EsepK9LztLCXU7T5CLiVS2WX51wTHy
KZFGkd2Hi3MLiqRCiDygidDDUkTqueBacqbkWk7GSNkZBBEXghkUks/cJ8lBsqrEx7pBvLM+P8jZ
JLhxFcIAtXGH5aXoFCgrbGlAHFnM8Y4lvYDL75t+7L5Mud9bN2kIbgw8nHlOfh3N69j1FzlGviiJ
BNqX6UDyn0pflalARK6cHoy4Hfpd9kWxQpgx4HUSi2+qggQcn9pGhMiy8whZpZWZ/E8o59Nj23jc
826xK6SdtqcvPkbg7IfjlZZFD2omBnuLXcWybgr2H42htYfyeBGiTiswulYwfS5iy6ZHgAWG/r5I
IgPQv4Y4lkT+dWkbwYsz9CFtXPPBG6KJRPGi6p+IahBbuKrxhgejJd8QWA+MnRCde5hkqyIZ8KPY
5uxsYq9wDnR+3JFAh7QRCW10jpo7SQOALMaqnsOSRaa6qMEgPLdOba3twngVtHpWXQkujDSubpXE
4+QfzMyKvuVt6P2YIhtZp6nKmy53L/tRNfM2y9V051Ze9OrYQ7kt2KQ2lH32PUO38tWUcbGzSoN2
k0e83croPIUccM7WXo2fnYNtll8ldZQ/WWnrwdNou50WHS2AYSIzVQFNZOhU3wy5Li4dOhzbHrbg
Hct6/YowI34YZH47esaU7lXTyl0zN9PKoO7cD0mVPCA3zJ/GQrbRTnUlWGg2sA1JZfqYE7W8I2Uk
WeHPKRf0IN2bZLCrRzad+qV0ijrepLotd35iVF9i110ubQEvkplZX65dr5+ukeTbSLOGYhOFXvuT
GDO1QdYnD5ZOo90IQ/PaiVpPbmLDKefVNFMObFo8CDRki2rv5w2MC+ZL1YUXT9YucjCbhVW9N6a4
3yh+4wsIPbpPpBa4FyXnr2E7w2a6bjoZPgR17O6Rn2c7RwTuWqRC+7t5dt1rEXfNiQV7PhhlOV/g
3A4udJeN27lVat0BPF034FAgJLbu45AM+i/DyNMT/ih9UqUK8s3nFcqHYo6YHnpOQDE445NR+u4Y
1VSFTSwtgLuz7jBDb7s2xkUlLolT26BKrk4hb/nh8099d3ijEPPQYThMgal0Pfl+HitDHXvx6ATH
BmjcVzIpWBjqDm3tfyZBOH+OC9mLctkiUMh4V30NceX2LQl8R0mfnDXVUKzZC3fUmRYl2Oc/6l1/
4Pxhy8iXy4mLiOH979WlyTssIorA41l9Xi18yLM+QMDW2n7+UR8LWXokoEupxQ0TY9y7QraJAq8W
k+EebXc2r8uFO+iQT0YnEGlm69F5+48/D1ushVWVKCfpvG/NmH7Fa5sXzlFPcfj8awsqY4MdwymX
qcov78vnn7lcrt+LdX6cb/hsKpKb975YB2Imu0B18gjVk+rKg7WJsjvgrAr8lq4qbUH+FfYU3FPo
RlO2j8+/wMeHlEGgw3U2QABYHwxxRJmSdphn7hEmy6JeR808megS/z8+xTPxsLp0VDiZ/P7U5Ei+
yzBp3WMEHBOZMnJcz5//1Lz6p98Cn9HHp0s740O/xu1sq3EEv+WsvHDhLICbQPb2+W/5h8fSCVAW
AcSA+f3B6ZjBSgL4WDlHC87OPlEx79wvH/fZhdPV06D/cKT7uH6xprOa8LOkzZ/eXb4yGcJ5xGCC
TjJ0X0zgooxnB0qRPqdfiAoWXeQvv8XnP/Xjy+4HFpIZk18bWB/eiIB2v6FrxyJfibc7rFgnu8Wx
o1McNZ9/1D/8RB4OpE3U4KhX3i+WHtkpfFRhHc/k6blAn6lbJqS5XBrgywluWp6azz/0n34f1kUf
YZtDi++90XeAS2zj3jOPuYuMpSxQTeSGH+856HBTP/+scxft91cdlILnSCk9/LEf37Rl7GqwnjCt
bQHfpGbhjCvHM/L7etCKEHu0OzQ38QRNi4eE2d/cXmMWnMIdTUjJ4aJiYAlF+i8TVCdVpy6Z//uZ
W+d/uCwfn3BwjjYWfFYkVH/vpWZl4oz41AjosTATAT4NE4wik2C/BA7Ho5YGlPV/uDof311EhrxV
SysSndv7PmCU0y/BL8cj7gtqXSJKOT90pHbgAsbzt47rcHne08S8bvq8+QpqVZsbe3GL43jEN9xE
PVwBqiRYpBDE4//4rWc4gHISnZrNvTv3Mf/WVTEaUtEGn7e+0D5Ft+Gkr2bEsL7Nl5xm5m9/auN8
eDYRFS5vA60cHlHif35fMpukXYr+WR8HiV66hdKeYp9DX83Ozmn888v/Tx9G3wiMjAvQ88OziZoj
MCJMb8cpQnieLiZ3aPOcchyj5pT0+Yd9uNX8MnxMqJHtZcd7zxUoMmHWbWjMRzd0OFhGSceTxYvI
KfHzD3rnrGcKihxugZdCikO6Sl/s92uY23EyubU3UkGouL395bsgsbjLnkKBte1UgzNUWxlhp47H
mMFfXns2ULrF1DNVWDniJKNPIEYOS8wbgaef9fpnE3ZA1wsPQr50P8Ym43A8Mr267UrCdIo/LB4f
7w8MjYC5DPsa4s/3pVBSkvflFW17PIvzR4ZGJ2jtyT4y8O9+ftE+vPyuA3POlYwCaOl9GFAR82F1
wwTCWi2eNx+/DxaGxeYnrKk6yXL6Y/9w2b3+tjDS82c9tHj1GQIgQH5/l0pd2GajHHl0m0n+cF1r
OCqJS+ncEHG9lq5Oo3PnqZom6w8rnfX+EcGLy9jDdQGiLGMI9oDfHxGZo3FAapMeTVLNCtzmKQ4w
jD6u7m1rPUK8+kZgRSY3Q8W8mSxl1BilraLkYHUzYo6zp9PoC7qImqBeTRPSWw4WveLP2uM5UoXb
piQamcmt180Cimg1Js4BIG3GpDrz7erOSVtkBsvjReAy1cPcKbM+/vJ7Wm473TrjRGusDZkfnzIa
R0g4moHodj9iCn3lGCJTeHOy4m6k23Ct3E7sJ5m4t9VsCr2vvJL58tCRNWbgcTJIY06Nct16Th+s
YqlA92US5iD0TE3IxtzAgYQOfyS7wVwDdneIBu/NuAGw1zcJCINVZQzEztk6XVTVOeZvve5rMzf/
GpWPbTQVKe9LgLOVZiiBT/HtME/82RMNcja3okWJaigI44M7ZJyKykbzt2ejxbn4HLKQzkuQL3VN
U7sQy0usoD/plhPylZnRIm2dFSnuF5Evpvt60kV8i1AJTAfEt6G7a9H/FBsURbzdlVnU2X2lUbTg
yevMZsdEGB/OgsnALVZl9+gQQIwwBtd0eFNH/7DdEq+pasDorT2YxFhvjIR/eKY3OETx6IcaYTOj
WiuVl//la61hWO4SrFzTzq3J2djQB6Fz1emYRrhfzJj00C/yP/Yo4RCFjXZ50UxpLx6mKuGjm0yz
awUGygFCtHO7tW5K+JvdvZkIGAcZj0t8y3mVJAagBURKnd3Lw6DAmG167NJrXZd4hc7WJkdHPEFl
OXCQsLwx8cBFhOZ4ERNeELKvmihqgIXR0/LrvtX7KecMC/swoMuIAGBSj2bp4K/1E4cHrIyRV1+L
RLE3nOsAevY8fQQz0GrA/UbfzHQ9olpCGiEQEPRcTT+xuYS3vsZm/asF5+Q9X8aOJ/NRwuJ9S8I4
Drdt36LL/vVauYtqD9KpfYHJPfXfSidZ3HYO3i9zMmOmoOyKzdrq0FaslevwFDW+u+jdcofrarVL
z9xO2/4b4uRx2E1oI29/jWbATuNgt5dCIpLUdn4F5Kkw06UTq2jPr+rF3zSZuIPW5+3Pc3uajDG9
K+/S8ZhHrDJg0+mObCb8SEiNeE2LWjBpyIGmjReSgF17R1R6lNy1ZcMXMUG9ql2dW+19qc1megUh
ZAvC3jwny+79Kpj6K2fKzUc3TUsJZjZM5h8QBHhk0YtbEsRPjbk2nqmNbd6/0SvYjxkDxNUKFuXy
rEimOShDZWd7XyjMs44pteowHgLwHWqS88IQ3caaJdxJj7lq6dbPuY2QgA6a9mlJIHiDA2lMtNro
kHcL3FD3Qzr+2vH/Z076xzkpb83ftt/NW/f2v36c46mv34of/+d/XyVl+aOturffPD3ocPhX/x6U
EiXt2wt86oxEXyw4//b0BN7ZnWO4/nkWSu/ivwelwb/IYGauLukJcXTz2HT/PSi1yaYGAYewmYo2
4H/+Tzw9JkKE3/dvA2iEb1jw4ZejogFi7Pct1EYWUHSyNKAUiypuejJkXLEBqhyS+WlOoAWlTRjA
bA+12gEINokNrTv7xzTlEDYLnZTMmeb2ilgEGVQIu9HrTTqX8tkMqK42Y2t+i3wreiomclqgtjpf
BiJ3rgjK7KBokwK5S6qUEPYKteVVNPKX68Gdgnov0jg7LPzSEyQtjcbWuctVZ38TI6mJJ6ZRsD6k
a3WXQ0qs5pOdQfm9bHWjSWrK3bFHJ1bY/V/peXhrtfjz3MoAQY9wbyYMT2ftvLGVYSNmt/uvCEpH
Zk1ExourzE5IHkFO6NW7jHv7AKujcNe2heh5W+dh8mTGQBYj5l96rYCguhfkhZOKo6rmwcVFe9FC
etzDNfgrpy7fJl6y5Ec3wHMG2vr71EoeZ0Itbt2UCeZh4VVckWUYFsTlEs3RlXanVoij8a6b4g18
1oSTGmTHBbsFGwWs4m3D0R/FJjkVGxqVjYOTW7T3sCqdqyFgHmV2vWde9GABOPXrIHzWhe891J4T
PgLCBl6KDcPGR9zWTk7oimRl9lSYvgykRmyFbXnrDI0R16AGqdpP5dENqvzU1R6D8L4YkxWVTchs
eJ7HU9d3kb8WUR1vvcTV900ZycTY48Pl8G9CUekU3SIoDYc5HXW5oXk0xGsZNunOn8PwIKvCeqk1
OQEr3Qr9GOQeVJouGr3kIIXh56Qn+H35FPkesqdtzx47CWipECDaPbOR2WgvCIcpCzwDuQNyNGqJ
tuDO5ebKcXJQJq1cW00trzVCyu1khDgJEIZf0Lu+9+PQ3ZKSiSg1q8Z0nTjkYsqqKdaxG8DG7cmh
W+Va2PBMHIv4WB0OazX50FaE95hNIGgc6yLq1RVwi3QFAAsydXUtG92sibTbky8UHr2sxImbtU9C
xHcTArqV4mN2kZ66FV6Nr6Yx6h0jhHAXDvMD3fT2oiFvDYxCk142hTCwsMps14WNdQwE631GOQuf
HV1vIafkKGkl7Ua/Sk4in/WF0fBqWm5uPQWz9Vp2Prm0ZuSt0rgTCGPTYVeVXtfhLbXTC6qybxAV
8uPCjDk1TCY2WhfGloTMPeOzdSvrfichKmUMGDdJIcp11IhAoNZMYd7G8Q9HNy94Moh6ZfqAec4A
jiQVQaH4FYmg6+fosnSmEi3ZXO/JnXroEtGuzCoxV4wZwrVUqXnLt09PqTMLxeCxqy8QePQ/yIGZ
N35sc3F42Q5NPWBhYYMsI02Ee9OgnXUeQF3cZ35yqc2QurQ3SN7Wj4nb7SujDY7egooNCJbRhbUh
c3UbpVz9yI2Bp8untmn2/jxdpZbADOz0WKXrvNsOIcO0KJTP0I/pD0B22phF/iOXhiIJZ3Rx9cT9
A97aKyDL5jroCLYh4o9FMPGvZI3kPi0mJkl+YMI8oBowiEXeFpMqGY4OI89WDR6Z++HuqXvatYiD
/uCr/Lv2ZmQClhEcXZbLY6+YmE2hnV7HQAUOaKTiDW+FeRfFzd2Qtlvh86N0VV5Pvkzf8mU1y/rQ
q9G1teJU15a8T6zGPVZ1F6+5YZQ0cLuQSscvhmgpZ6zpZ9wV5iHyWo4oSZOvCKiDJs7g8ohqDVoR
y/pdZ49kXWk3uMhSD2K5umMMbuxYJvxTlYrRW7eZ231hXek3FtQfUCJ2l16nVj+smy7r9gY3amdU
Tc9Ey4nv7WkKrtRkoG4Q3UamxVcC1qw1IzlE38WuJKJ9NaW1t9Jle99C8OYKEd3WG+mOoFabr1fB
kJEJoX4xu0MTEgZiBvsk7R6JzoDuW+jwYczGq1o0ILTMLn1C1vLkEFW4ysXw1urgBf/3hdU7cBaI
hiYxPSev2Bp37aguKjfdB1YKvyJt5LVlRs1+9NX30pmdraN0ezA667EOvYwHOGOSUcT5cHKa0biO
TQDGQX2Zt/Gzm1lkxBEdaVSSdAOilHDtvMpgZPQqnXW2rKW18G/91oZinU73E7cOlfcQAXFxtf+a
QWR+yR3f3Sjb41UTkhOrN1yhjN4OTXbkdNztnKGxTopQalAFdcLYPKjidTbnPpiCXl/EVXfoavjh
SZjtyTJK1lEgsMGTOMxmBgQgDNALI1fmWCh7+V0K7hcQF+Ffg0iBtFoscVueaq7I84UoPw7Vliz0
+Fs9uXDprf5yShr2hDF/MiV4fRKZg0GzsaYBTiHVPQz0QZFbFt+HqTwE/vySelm+Hfg9CAeqbE2g
THIaZvAHqIZ3sM58ax05jr6eCD8jKTFs6k3PKezkJE60m4U9r9o+sr+GVV/f0z3KypVgOFtvAaYj
vy/s8jYSA5LsSsVkZ7Cv1clYHubKSTemada7sq97cGxliMrD4vDSGwTb2gLr/Lhsz0QjVG6wEr5z
PWLkfUasUd4YUT1MGznnIM9Ws077+zIV/kXQZvo4DfaTnIz6GxEGIjqEBdqIneONdruyc3NUKykr
sgXZZ63t0AXfCzHcmrGHSF6O3T247tuxFIIDpLgr4IDe4NX90iqbUJvJrY6EqH+BIJ4/Tkl2tATi
FxqXw8Yi8fKV5VUeRuTybyns+y06KHUBqdzaptUQ713Csla+X2frIpP82Hb4GhA5si0NX1xFqJWe
8biNq2Bo/Z9uT9h5zxh/5cR2/lb53vzgjQIhSe9/tTMIaIVfeM8wGpKNCF1jjccrfST+z0BPQfM0
8HKsCjbOv0kuLxE3DNTWZBM9xvyb95qvF3GC2RbpX7XKvs2G8O5hLwxf7BaAIJP4a1xxDs4Htmwv
BQW79hMlYw7FSq5qQ+Un1O4VcWy9pEYooyvTyg9dFmZr4XhEVxENdI84ooHP7sf9HUnx/kF7bvNF
6OBQdfP0OGCL25lBEiTrgFTqy7Lr/moy/zurc45d0w02nOH6pwRUv1vawb4OsPw4iLy2OKDYIDhc
bwiBId/NsWi/iCq1UFrYqHEsp7kEmQRfoWvnywJb2oGcoGlD2Mn3PCrMdT/lCQnJ9WA+sEC2CMZ6
O/dXbjfGC6o9QldRyIzNqxXl14bR5SkC/LTLqQVBtCh7xuUBtA1fw2w/FLFtfqOh4n6TSQkpQndR
AFUEaw9t8y19L5BMOOrQOmHKwRp59HotiKLD1GBbNyEHFZv3tlR9eIwZ1RdUHnjKkiECOxia9CVP
Co3ELiuG6CEQFKLmFYXWuiCoUgX6ApfBX4yx3H1rNt9oouDTZGaGTSxaBCqVtdKAOWC+GXvu3NFJ
Zbci3b3e5FWVkkfZvw6dxAyla/hHdWhvnByvkwob9sCsOsSyhCAX1t0KrVt+sBEbrGKVYgQxxm2o
7Os0Tm2kQq7a57Xrn5IYNFbakYSSeQFSs3iXD426V/Eg94b5rSdzYNehidimRfhE56lY5Y21CYW0
MTTW9aZ1FMaWNGSAO5dbwP4HXfLsFbj0VgzXzHUlyhrL97BBY9SwpCQkS/nY7IDqr3ydxa9j0F26
FPk7w+cyk776hH6+2kJSQB2UFKfRxcCVmj5CuonyEH0b0SWRV7Mv5tUFoPp7WP5yT1L297zsn1DW
ODfC1XcdyRGUzA4Zb2gh16ruNrWc45VdO+pKqGkgNFBYzwzewIwB83qaupYmCimBBF0KcJKmIlG3
Qh8SM1RdWWlFd63QT/g/UUWh1QKyEyZ/ZcrcmJOnsbnxpE+5uyK/qcD46IdPnplf4jyT10pihiW/
4icFMAF+cbtdqLWA58HuT3JA7tjGO533xRPAeRK98KruMDwHWykpeLASODAZ0/wqi1hgZuzau8Bw
mmvXD78ZrYo2QTZhkRiz6a6ZkUOSg2WuiS+i8jHxsRh1el1Ocw8xsILi34xr3aqlb2LM15iojsL0
DaxZlb32hoEhfOCNl0x+/6o4c+Sm+Gr5+i2q3b1ntv0lR92Zi5GhrtGAObNhizJtn8c/hd/0K9Nd
iCxtWh+aTN02iX0qp5glMm78NQIGY1fXHHER1NnkRgx7q3JMOlbpidBrNtGUXIDMfwIjaq/sRL9N
Xv8dgPa3qsp4fir7ru+uvCp8qgbinDhSRa9CEOPbkw8Jo0mvI9u71IH/4tf4BoOg2mdskCsr8utr
0DZYn0rDvJSyvktHKjTRpsYaAHgLEIsQZex+FYRHLW57txn8VVZMmm0hJfjDYjdokB/U8W72/fZC
8QS/zir+YWd4WOxwnFexbbVAWSXuX/I6i695lRbVNknM4pptS6KaA/FEkVfhE7ViVd6NSCsPg5iA
kKdutk8TEal1bRFhvK7whH7F74JUjwYoB526eRp7P78YoMpeUFlnWN3jci+DUu4gz5KKZfTuTpX9
4wyjh3FFcBP4fXpbwtz86SRtf9Lx/2Xv3HrkRrYr/VeMeWeDt4gggfEAk/fMqqybSmqpX4hSqcQ7
GSSD118/H1s6Pi213T0G/GLAgGEdtaTKTCYZsWPvtb6Vyov2ghVPNOeXHn7jgXCx9tmv8IAFrfvC
OT675pXPIT+27zFGDeRO1vGtR9du24OSv9I29vfNMk1Hr8b4ng2cmAblWwfDZGPXptBDvQrdV+X5
uxjtIKZoZnZpZ+Id/Q2LEZd9j90KibHOvL2bFNG9RCpMlML8OShpxZeuQrhbcMUobK9VX1SnNpvP
oh2QLo7DHRI8SosuQYyah79hpUp3TUBmRlYmCHO1qCiF2mU35vz4LsR0ybMTy4mSj5P/wXfJhjaT
i1uOPmZSE0tL7XhWZYVauyiHA8uV2LOiE/RCEtgefCC+Sn3PgSp46jPLP3IcpusCpusTyNaQatq3
8yvbNTvRyImBUI3wpuqqYKPzjFjrSIlNn5dbi7b3pnbcBqdzRzoPussTEFVn27YayKXp7BuTN+ZC
ZMrXZiGNBynWZj1fuEt657C67yfymx+ylq+xBqGbhbm7J2dn3Fooy2DYpmaXo+m+Gf3sIXUROOZ1
eY2l+kASTHekxm62k+b276bpUDn2MR7peRRGcJ4RyXwAs8yPQryJ+NG8LbVGTWiuMz38TTtHdLk9
dMENZy3Xq7YlWaqb0SR8PNJayWjdoi9mVRZ2dErqAk14rgWFy3wZeVK3fUS73e4Na6Rw2h1F4OdB
ZZ8JqT8HfvMwob4+A+skjaNpbliiP+hoqA5+P+05bnEn0+nfmqHDDuik9t3i9O4xAOEtw4WNl74v
ym3nCcPwOcj6/TLIfNs0OKw57CzVr41v0ToZxzE4uPSZWTuf3Dme+USD2edy5PQVjLiWOBKC1gK9
RTwvXQHg2+l4SQJ62MKvPlemDh+z2OKLDMSxGZtkh+pweY+q4kEtodlN2nEJ+LMPphNq47dtJrcU
yxYp3Womf0xlz6Cf3wKnuesW9yYP5AvBEnTGX4xTHnsTfG2HWXPUTbH+OgsRQGW4a7Jq62Sa7KRm
+KpNm28LK/8taaxk36zt/9V1DRutprES0C8hCyzeVRX9gMRZKF1wb2d19tAmLNDbrm/lhNTXV/ek
17oXi7peI60t0PwPHMyHBgxz17OTI3ov0YDqZl91E1DexChm+/IGGt4NvIGtzCbmN1Ne9Ac6Oahw
il5sAIrBlM6cuekBGSzt0ccbHAL3gt+cFg1DEFY1s2F+2IqS8hgM3GaiKjfPFqbP7lAGKD4JucrH
dusxZoMvyTkBvm/j9jAF/NBpiELnGolI03cg89omACzwP3f5pHIDAiDs6Fp8Gzn/V/fsj2/12sru
/vf6g18pLljnEvN/fvxt9+338Vu9dsB/+A0Eh9TMj/1bOz+9dX3BP+UHff+b/79/+L2n/nfdeBx0
KAD+Y9cSEy+T/MvuJf+5If/tH35vyIfyF+bEGJMgK9Bfdx3sSf9IUrH9X2xfrg4lESh+oVf/D8jW
GqdirzmpEvGIAKj1z4a8+GVtnHuKfxYg4CRp5R8X4bvdh+v37aJ8//2/0CB9qNPKdP/6v1AT/dCP
91HcI96RdE5cZ+U4/axqIgted7jJ3dvFFn68HImfmk20htqRbNldLcPgUpes5ZshEDj6mSMsnyy3
oGZyU+fUMTm6jRgmgPOzSnDdTb1ViCWudVydktbrLzhX1c4vQvKo+sp6x1gWF3kVWzcmDZwNhgP5
bgj09D4jA46RMe2do6ObmoTnrMFfg5+an+ccXKwYFafHyDtmTUiEKv+G2iE+5WlylV7ZXqD8ATxt
oseRYLSpqwGjkm7ul9o5NR1NPBDg6LgLeXH8aBf1RNUlcfOlF8646zP06eXQZtsWgv41IiuTfq+9
mwYbLCXnWsxd1j4CJ3uY7WU5ipqTXxW7RyAk1a8kMGf7TufpjjnEvpja+5ac0D0jewNl2niHQpUB
uwcIUK+UvH5JoBlXyt+ZKghBdPXpE/3Gelc6znLSuRtC7ZnJjucIBwAhu2/n0AbVni971ITOpsfx
BjpCe3uE2t4uToGXj2U/wU8uukueqmvikDSL/vsptMs1NlYdwxJDuw/UIypIy5uBg219LF9sTPbR
4hC6ZW/7IMxAfrZZP4TOzc700GWx4sbbVlhyj2Phc9mFO5pp5UVXTnqj23RmSjHt60Ud8HXpA63Z
atfnkhOgWNv5Qp5COntmru1tkLs0gpbI+jB7ab3x7F7su1oTO9+z1bo+50prKOezW3PW51C+nDsn
GHZKjc2B5BRiaFn5dt1k+7sKLyCoUXgKvfSZAVFqhRB36DX6Nw1lCloLDifCa3Z91470ReJj4oFQ
DBvd7IoCV0LWPNed/BBMy23mjmoTD9I/WFVq7x17SY5Kly8Lqq0M7foxI9ZxO2ZjRecgsy4YXd/8
ZTX/M/nYrYjhgthSOXJLBG38GCIMPkBwnLcuY5wtBE/GJg4hHV1BgqMR58bNnN9moBLbvO1uJiv/
vMwkNxKJpfcZANOTqOCPLAulkUW+2TaFzbhTsWZ4vpCJCFVngjPCfyMc8KPVmXLFLEU7SVAqFfPc
wC/hG6y9kMS5jJQz2rnvW1fG18rG3eAFn1cYCNotyKlCS+uZYT4tYXQG/k4VafpUDrTS0drbG1BL
81GnYftsr/AmnJT508Jesuu65dqZtjgEGTp9NyLgbMn7ckerQu2rCfiNcS37IZUt3cglL/eI8pJ1
POGySXoYOlQmz45LEjIGkuHkuvHZiMG96Sy731luot8jj+AqBpzYXYbqWxnDIBEjKbq2qJlticx+
zwDQ3hjLkTy5zbISmtQW+CWY2iWv3uV07h4i3dsXx3SjID5BJkivLHLvCAnFLWaYsFE053sPRt6B
t9rfKqsCByStW+zNxZHq8c7y88/pQPM+q9YTRQNhog8Ga6cWriegLHhY0LzxUNlfp4hsuQnZ5QVR
DrJHad5RpJz7apCXAMcTtY54khGczdH2akpnDvgLOt2d7zOVcZvwFTQQiHBQrk7/UPRMXWwEjEci
Hd5Kf5kPRYvfwajbdOTvd6o6jhKaOPDCimmF1dJF6PRujgYg/ii1No6fvjSAakhpXt51NXBbCMgx
+X/K2owBGZek+MwwuWt311YNt1Qs2+vsqkNfui9hQ6xlkGYeHc5OvIvcJN6WKtyvJxNGvBmCoeZt
IFmAYmqOOIJk3tEuHOcSBQX2rYKYjnzWHYbBXENpKYNTwnmmLtzfpOxus9hnDiSmD8GIi4YZnsHx
78kzrdHqOQyHX7GkAsvW6k0m47gdotRsx7h4dp3+RvmmvdOBSw4V7RVBoMi1UOjf7fahSKDIRB7R
clHTfG0ZzezSkB62WPr66Pt9CnNqzvYNk7zbmU4GszIY0WTqhqcCXErnEVc4B+Hz7M+nuqicm0Vm
/WFw5+ZgAtLwpoBXrBbSbQc/fWACQRuOTWiyIlKLx5Dn2YmLA3mKGIdK8U7DiduRHpDezE13Roak
afd6FtGDHB6KhO2FVGj5qcinj2PU9yc100ToXU7EcZEceuaXx6marAOtY7FV5RBiYxoe7FjRhfP9
9Y0zb2i6aGuES8M0eqrpkuxpAB0gI4wbFrTi7CTWr8wHsk1jTV+8lH6IV/T9OUBDzFqTtnvmofLE
+pte6GGNx9hilRsDS3AcDEqMaK53TBdPHGIazJwLNHEBxEgdY5X9Og6pOC9WQCZad9PldOW1FX/1
LK0uEJCjg6WKZeNr6RzQ5gV7xy/tS6ARadV0Eim66+jQgiHc0V1YvOpzIbvKvMf3EtFMR6mFgOw0
0Q/19RZzdVCPHwy8Mvr4WYNEDpkhd18Z0GFsQ4ZFKnHz9SGjkSA679S4dTqgUdOohN57/Vh5nG3m
uYULsxcdyPgsp5WpR2xoKInFk+eXSraYF6dqAcTjDZ2CulJDQxGbKivQVOHh0y056tffa8b/6sL5
mr62dVd/NT+Wyr9Xev+so/87lderhPKvyutr2nXr/2md/ih3+f3f/UPugsPfRvWMzESsoNhV0/K9
ug6dX9CTEUToIo/9XlZ7/M/vuhbP/oXtCvNO6OIZkoSI/WfKaDQ0P5TRK3xAEBUIUUR6bKz2zzJl
FBeNyHWXn8usXq4qzpeD5XYcPZcST4kwiX0yjWBjxJJOn8dp5tynXnMrDI/1/H4hFZZ+b9y5CFNy
2WL5d2ZqtDxC4c+gPN+peY0e0HnL3tJlab/cRCnwaI6e2t17+NyvoYqJMofzF5Hv5k/53ZBUw5vK
AsSgTZqCkU68EEM7Kugn3M9q22bRdAxGIgaIRVkO2mO3VwjIL7WYELnJaqpueZsCo8FY6RcvJDUY
E1YOSA3VHVkWGf2UxKdlfYKmjyThHcD33roENDEdWrAYmb4MsRcThR0qmsf2EMXpvuzjCSA0FEfx
KbFDAFs4v0Nyl2rjoW+lkm30+NC4qk82Kg7G+G4JrSQ41PnsxE9jbEtk1HnZ+JuUFB6aFR2j4Z2V
2J44O/76N2MnCdXHqc11dUQdgGicDEOxkXNCYyByOlzbzhgsXgAxTzpxWmxKCdcbJEAVfy6XOb4f
1Fzva5vIMTbamYWbkWzwceknY9F0GKc9qk517OWyM/xuFbi2rxyOhjtFV7YjqD72TgUyYtrcYDvH
CJZhWzziWCyOZVvaV8oh1JLhQbcDIcYDhpKblqZb4zf6ocHCzA2jFcVNT/CANYdE3ROR/p5eUf6R
bON8o4oq2Xq4y7cmzcWbVU3ZE0J1OJdUFVTHVnhIKNDPhqSxT5lgQR0RAhJB3VbnNKzMxY9gCjlO
8UT1kj8OE25T7GSxIgKiOVrOKOmvERUbzs+KXkK7scKw+yxqIrfLPFE7CP7pOY8lYNDRlDfKLjoO
QD46gyUtaDjLig3HSY7EX4SvMs4Z87dRmz0MONZfCLwRDj222b5ju6X/Qly1danwrHIwsSv7kTpm
Po4NUGTPLZ4zS7ufJPEcxAH7+WsKgueDDHiofMg6BzpmoOeZHqEDAerfeuNbFHXBy8KAfh/q2p43
QxJzDlu6fbag2iQb3t/kerwZ/ETcF0DhDt6wAPmSUIVOLXrPMx53Cf5fOZ8mtw/uHFUR4e6O5gy8
vjiDlglpotfdcwfE4t4bRX3KvdK7GSnM7zCHIx0jKeoRGBfBPoPOPjZVkn3iGy2O09R7N329FKe+
qvRdvvjFqwZxF205cqpL2nrLQ8MpjLkBHiZM4M6wiXSgaNoZ9JyWhTLFAtB+DebWewwXW4Ja4pE4
ceiMUMgEaXqpmO3c98z9bofWS39FqUxKNXEQ9lXnQ3o1Sd4890DC3qWpJHArBxJpTWn4CdFA9qEd
pLkxog6tPXqQ7GIvanEPTpmUD9gCo7MG33k0ix0jfQ+DQ9sM4qsYgBGi259/nTI33zHvP1e5Lqno
oyvufkqynkCz8XeVWBWf3VDfzMKeUQ549H79/ktfjdQleVWcbAwlm0owkHCcbji2aaUOhHxNu2WS
zWcdiZ4A5DGF0A/0TVb++JjVTHaSPKBia3vvEefb/LGHD/oKpGN45IJE91Ot+18RujgrwpM0rc6Y
XV1O2WkEsHLUfiYZKvZ1/l6naJj52nlaLM6cocr1F4+48OMSlAzopsj29pOcOHCWrXlQDiYkyuNZ
IgAakk3AtOrr4iYolWyQJNzKzAqY6T3rKR+uQHQfNOP4OxLb449uwPO/iLA5TN6MyteeU/sq09y+
hiYP7ywEao8EyvVsFEQe3tb1Cs4spvui6XWxcXhQcWDGsO3QUZTbaDT0hSk+L7qma4/hFtQpMSDX
vmEaqjyWGkQFN5ZE1+s2vvNOzmjItjY08m3XyPkVvMTEOMYKWlI/CNo+dYBBPyPIQ7uW5Rf2Evx8
Te3+ljGVOhedwEDlp+mz02bdU6yMusPewLy4x3lBbEjevO+qPkRRoZbrQO/1Rdc9SkjHGZ8KkkFW
vVunbqtxnL/MDLZnDskNPNFKjBcrLodj1DnD3WBa7+LSrTgEadN8GIXoHiZBi332UVN76ZQ8srPp
TzLs68+BqdTXGT09eiLTxRt4DV8Y8GV7EAyMq6GGjpALb+apEzvl2IZ5Ou9zG1odzXAnz8aN3RXD
iwa+WAAPAd2ylRSJlyLxmw8RZ7F9rcAPBKIkrV3ILP9a+Uj8u3Bofg3iSsq9X8flZy+OgyOHqeja
O1FwMwQVAL9pac9JGKD8yKFAzi77GwNrU9wZ3w7vs6Dsrrkzm30fdOgvagsGpUHKnfk5kpBCMawZ
qv7XAKQx1FPkEyjkLKSonTf2jzrugtvFCuc32+uLfiWvsl3Dbo5vitFYz0ki5Cc4aSw9ORom2sqE
36yLtga2uETR3thBfY9c0LtLkSmyLEFyzoNidjZZJIKjMsyguSfGFEZjaIG6cZJ6C/ExeMlxYB7s
1Hvx+66+WnEl3gXoPTaOPXm3owl9lsHZfcAfYm/jqCKMS3SY2z3nuBiC5+Yq3RHK5F6BfWbn2AUb
1iZV/VDHrvdeBWbYT8pCKdHU4mjJjDk9Brg9dhsXIkLa7aza09Bu7O5Ridh/NUlLi9Ixetn14xC+
cwS626rp3IONZP8ZTHXiM47R/kMeNRGIwmEKH4u4UkecUfWWI/ltwKGTr730bcTCqBB8OV1C4hb3
WCqaN5CorgEHidqCUHd1Qt+lt13RzdsqmrsHvRT6gSNvcwLw5p4mj/kasSvWdhyXcDlGTqt+pRZw
nycvzEBECk99DUqr/1TWgThEuf4omkLtrSx89Ny2y/h8tqHuAH8NSnJkXJiZDIKmbq2zrNwOhhCq
hIhNu1leU93SGenSaLy4/bQTNdvbzJSWW9NnYpDlgk4ITQ4nZbPuZe5niDdble28ZqH+QPDb33lx
3zBXaj9wki7vwc5w7opQZB3Z76rDAOSPIRiTByt11Mmti+BeOWpiV1DpJwo0iaAiQzPSzNGp11mE
UDMP3Y1yWic/iyJ2ttzZsC9qjRS39adMgB6ga4znBCgH04wn2ZKlOS7eeJb2DLIjbzjWFXjxuDlC
hXJgSRjw5+4xt1lW0JdTTE9UqoQyufb4brCL+L2d18V736UG9NHk+lvUXM09rczwZskl1UosorOt
NFJtciY95MQ1OxiKjOgM1Y5hKMSQ7JIZVMwo1py0p8QM6xOjlbh78wCEdyGoEQyjqHG9hhzAQeQ0
koL2QhBQ8wgRyruiQSAbpUHnQF4M0Lm4mS5JNS77mML/44KIJPPlcyxBo/Zueod91uFT+pcyV85v
qfJdxohFsW0iFMMbVcqPzjK459lS1WYYE2/XEH++197y0iYzk0HrMdDMy0PCIXdk/SYoRRBA1aYa
j7ZnQfCFfjtxRLhJC4e4rix+z9dCXBjgzC2DoH7nFRQ3VpHe09Pwrp3wPzkdPZNpMP0mzvNil+cB
o/ay4MKUI1KbkukbFgRNEw/IPMJQQn/64EBY5nxB13OfzL77wWuhsmyDicRTW1btwQEnsF2sCWBU
3nu7pZ4Zcfklvn6glAt9pk+z5U7M9dH9liC2w0io+0km+VbLCksRt9+L1ak9iKroGdyWPGng2Bf0
IfY1KYt0N8Sjv12Clm2uS1LCnRR0kc4sW8yjgtCcftzo2sR3FaioAxma872w+XBZUOzTxZScE3Rr
mLUjZP7DqfXfmbD87FekE02j2UMax5gl4HzIwfEPVuAkYjqX9jQCs5KUxI1FpNKlXQJWaUGf/J1v
V82rppaq2LLt/G98yD85QTmVSpcJElOiQHikZ/z04pglEBotOj07U92+Lllb3eq0SGAh08n968/5
k093fSmPRAlyuTn90hb56aVSzAYSDhkvpd2m2vOMzLRM5rh+++vX+ROFdn0h/KYhh364f1KuF/wP
FzSv5xmxt4rPPWnuB3zya5Lo5O6LKjUPTZvjRh4IrSZe0i9f9AqJZVWJk3srStbDNdK1av/Xb+nP
X7HCzOI7wDBXOIeiCfHHd9TbJkgMpwwMetVytct2PnoZnasNUy/sqHactK9wwvmenTb6xvz8n/7R
34xnafvgHPqPp7P/tyB49gej1Ld/8b1xhDf6l1Bh+SZD3VuHsHyn3xpHrES/gHB0CBwSMA0QYv5b
+0g5v/Ac89cJuP7Wbvq3dpLgjzgArd4rsKiYg/3/TDuJGe4fTc7r2yEUUPiO5IaCbvnzohGoYS7L
3vbfEoqs7GuBvNyzdyMBAw1jOZO58wcy1FNz6GavgG3dzUK84rXW1a1TM5xEL2H5+H5XoUtNi5Og
EGoeWvMrG9AuLUruls7sIoG7TzFm0MEbGn/Y0hymF7sjvhE/Kff7KhmPbQ00LQG827J/ACDj5D2H
qPwx/7ESHL0upve1mdJMhO22GCcriA4VZgHNI9jRkrf+hgjwu0XsnxZwcB9wH1wH0q0D3WSFAvz4
vDG3c2rTLeJNd5R6dG9oicMAa32wetcwFiEvOTlpVX5tJBPKZ8iHIW/NTYgdQDrujPH0/g/31r+z
yP8EpuUtKRU6q38O6gOgo5+huCqDfl6jLfziFLbIr9pP4/zCtK7p0uM6QGbwWqqUlGH6XjoA7Z1N
BGtvMlvX+Us9dTPdP9WL9cRhD52NsDaKF4wxxcRXsTfYgpcPSSsja9pLUnrl3bLkDn+tDP0O5r0d
d70K/2bn+nFF95XNRaaxCewHj7/kWfjxMkcJynCLlJY3Gw6ofCfQx9VPMAjr5eGvr95PEgReyPOE
74ewBIB58Ho/vtBclE24oDz74vFt4/fD8ZYz2nNtnvDJA5R/P3a18BLCJkRhGXwlsRqeaOn9bfTT
j/vl+pE9CFyo+AWKTRn+jCZ1vHgmTiKTXxCpt/JOoOoyeLJKC8DVBTrbwhnsrz/7ny4y+3JA5xrc
mE3W2bqo/XHvsFDXq7pQqHF7okbmXTNri0SJIVhoZfzNa63PxR+eGz4dC5fvsFWx8pH79NMX6qbU
ZBqL9hcGtF3qv7mIXpPkzJCU+y6um/USF7NE3P43G+SfPyT3EBoYSpFg5Wz8tGUTvdy19M661wnp
PQKsTBXB8BQRCsPV/evr+RMyff0KsapSGUhBY5+l4qcLiu7YycfBLb90hS9KdUph574vXMMatTWK
pAZ9P4VLZJe3dUrggr0XQ5IvH7JOaTQilJIREkgbbyQytkwqxOsJfZ7iNh/ili5TP/o+NsO/ftN/
+mJEAO3KV79jThAK/bSgOWEeuBMq/9cKlgPvooX2l30dnNkimr4uZe3tonIgCvPvLtafvxiUz5SI
ge24aJN+XrYii8O6RtzxeRGW45InqkTad1sVECRgbx0osGRm8Jjk6mVOCrq5u6Zt25Aa3QLy95yW
y9hWG4JKF/M5rpwsPHiEuMw3gkRZUk3+5ir9Ho/3xxuYN0jo4PqYhIEbQFr/8WERMcffsm/rzxgI
CGbfZMFslgfkSy031TLbMQk0YYee6c7yopSnqat8n82gYlDOYhnmfjy/cgPCOEV5zZVh+yPxmFmp
49fZ128LsB9pVhe4wLH8CBU8JD6MsWPOnTpguODbqVoj2YYrzxn4RkimXpdoTh0JL+iCmyeuJdFm
+rTM68Rq00wLDemdm2Uei7y9pHgsUbs0gue7ScZ0etASR9obDmIHcY/H/HOBhBCF4iM5MtyaJE1l
vEeHU0KFZrzqnY85uhn6OL2ciuXDYjw1PNOElcNTl/Ffxk1SZawgmwTaAt+Zm0x00zclgBtUKRn0
ZR70iG4TH6ZeCb34nJJKVmLTjRk6Kyx5KWP0TQpOpZRHAeDFPBqIAmxmMxAKluAO5T2BS1kc8tJW
Oob8dY7u66tZ8azlHfG0afMJN44YTpEPuv9a+KDHjqODVPIGZebcX/qpx3e9Rfu/rnzpkDrzTTB0
KPM3NqAVfmmCyOVp00FjiDGqcWvk+en7BxD4MPioFdYHme1sO6I3A4Go4vbriDtjEStKZVvlnhG5
5JdU6blELorcmIy9bxeh0Q34KC+NRIo/02XIPMGcWATXoPfSmZeedMLiOHs1nyn+dlX9PB+5cgIW
Bn9hRN6bExzS9gThMHhaX9GzFFXbrCPJZdGzavh4q42K26VG5JZ99XIg1QwkIgQ6TxX9dqUwGoKd
WVOYM5dnaqiYuJDB6rYF35mH34t/FSgnUgcTE7/jXSyMuPNrU04D17CeBrgNW/Q3gRO9CwrQTYhh
FTL48Qytf4A6FC8kJCNEdyaPP5sl1SIfIgtXt1HjISSO9zXJNrxj5Q6sAvt28QY+TO2uAxUsgY3P
7+LAa7zhEnaDz0+p59rnUSBeOeB3VmyQmGxatza8pZlPz38ciSjjFz+EyC3hkCoewTlocu4Ub5HS
Pw0y+B0JXaZ0S+HZDjAU7zqEi+Jj2qMZxz/lzYq3hbZ1vcbNgAb9az+NPZdzCdR6zxWUgP4pMxNI
5gMTwvUWXUvr4VkHFf+/QRLFA6wyOgd3lI5EEe/h+PCcz0Cz1sUjwRv4QvRhuz7SgAX4oS2TZ74J
0VE30mTSjjc8E2HmchUSusHdfBomG3LMdUBBxQ9s2q7l/S3UYutd7SGvwESTh2t60BQUYmqBhz6H
iSAYbAdiRK0rU1Ik2XKQtnUg6jfW3sHkc+zbO+5tmB3xYOvlQcz0rV0CiaETIXQrx2KuKBTGWt5J
QaJZu0lsQ2T2FnWRl97XwE8iELEZYYisVukwk+LHCLwbyJCBW5OCdm0JYOq2U9F11niTR53iPUYW
0s/Xxg9S0HEVfmE+TBVlHOHfhWUT+dUdCoVwwpFgA0Eq9izELDd748XZTAiz7uswhDwiA+ZNwNlM
ckJ5htEPWVzOMitfl1GsSfAstjOfOcymfCGfq02mJIlv8zrpHXVnJrpS3DwpUUHciWZk+nrIUanw
O7ufOu6hyEubPL6pF2JNiPJyoYc7OO09lsquqbhKuzLn+6jA8FhOj4x8lC5LblY1Pd9S5UBPS/b1
XI78rLCx11UQZVrInWunOjLDgcbryN/kCNPwZ6aN1nUpt4dyesQVvVaECZYjliftT5LrZxKL1WHg
KvIsOK7puKGGBh9dfebbb2ZxE4D/9k9BAf42voGq0/PSvoPFSx9YLtmOkLQrdvkyIiCu2wfA4LkI
xjDAoRUnie8mXTBoZ9aHOUgs/36y55aYbpYo4Z90Y5D2QURv63aD7XwtsWxrzOfXMkCVcP1+DmHV
Xy/OWDce+VeQegM4XTGzH88699lCMC32TS/eNUz7o71vA4l+FzUTHz6t2fzn/cqt5B0rehtcpbpM
FA921i+U06cAoitX8PttXabj+mezX3vcuESarYWzrK11ue8sRqQfHHTpXGNPtSECTSrRGNE7E+iU
J9cP6P45jKwdbCJuyrK7o/HaGguxmTNLsM9j0b6zy6l4DslxzbiH2iZtLrJCkX+Q9dDrV12yx9y0
cWn514h36qE5xq78W8qau4BqqOriiw+Jqn0qa1m2L+PiFOM9jWxEmqNVwIzVnhh1hc0KsaneNtgY
iQYfRxEMd22TRFO9IY+7dG69gm11D5MbvVHDd0RTHsNPsxB5Uw10urcx87+1pF/akZaYT4CfG27o
48/mE+PB3n8nCzP7MbomH4j4BujzHNUbHfL5I+7TKDZnk7CTFTCpi3FZdrDkFhtdp7uAXp14OEgO
NPl1tG1HHwZkINgcKdCW5zhzSc1MlTTq0s1zj9TWNy5mN/Bx9czE2yDnJaleZdsV+NpihC7ik3I9
s2tqjJpwjivbPjqjQ2hNpIG0mI1B1ZVuk8gT1oPGOuO/75kaZPXRJkELK0RY29P0PAEWMVfEqZX1
5Ft+t3xA6owTEYSfbN8vQMIrzBhGqlZjURGAKTb2gFprF8JyyY8I/kB6LbVP+OkmJFLGTbaKEX4T
fHbKLKi+JK5Gq7UDAjA3b2EmvJ4sTCZ0auN6nTD20URVI4Jdn9uikMeoBPR6B5rGyvPjIDVlbfKW
BHBPUO0BaepRaTjCzIvcS894VnzXunyY7OF79W3PRSQdxCdlDa5tRFvGtqRLr9Ti/TgLrf2djsYW
DkFt23TNT8RnkKUAsWTkgWmnea01yUTPqKBabxrWbSVkIeHhbvDisNeygfM4JL5cV7hS2GuFmQJs
cqJDhlYxLtYPpsfgZmmAvBvk2s3A1iOSMmOXMZUg+PQ4Kygb0aEX9Vr9kdq+nhxU5uA/phs6lKQ7
9k2Zyo8giqGjobMnvj1E9GfoNei+ESyTouuo7DG3c5WOviuogkeb2o14snnELXqTBSQijjfkEEak
eHrIQ+394FRy8U6h7xaURBX9aNaUsi9tPih1SUC/SQj6oiyIZYHVi/GT51OajHNouEC6UuvOiVNg
4p22caJ4bej9CP/fDb4gAWVbRyE0Cw5mdcSz1Im65f2Tcreuk+DoCv4KsuqQd1Qx6nLaF4hxa70a
RrDYP7gGU8/ncWyq+iDdTFW3cZ0NbItG67WWqrRaSxagF+s1IihIGucrg5YZk8BYOANIO/ZD+gYb
AhEnrm1ot4LLzxo+ryXS7+0e2ZXrLvV9B/OdmuuYY5xjRZMhA/YKRX5kcSE18lfslnNacugoeqa3
I8sMYye97Tsr4fb5x5VYGh6hTc+4h4pUVQk/sS4NI0q031AeGbZbxXorpjZ1wJMop0h8BPNP7+nb
18iG6axqGTxlzwDuJz6xl+E4bk99RxhFe7dmTowJXKTMjkKMekpkhHlpGQP/8SlHh+dFgURMNuAG
1+YTotohTc7artaiwjYMbHCbufN6kAeuxs1S0q9zpm062q0CtYHrisLZxSPGCljrtiWmmKH1EDws
/4+9M1tuG8m26K/0D6AiMQOvBCdJpObJfkHIlox5Ssz4+rtSdlWX6Nt21Hu9dIfLlkiCQObJc/Ze
u4sRaR4cKHC8n3mx1HNgYqzkow4ZRSayeks9IiCUVcMLFTz/AHCaKtSINqM8bHR1g5lhnzTGDsVY
Tp2Nl1LtrvEwRGyaPWQ3/sS4iirQMaWqNzuoh6hPCCWjshZcgfRbuAA9nAP+u/rXVCVyuR5zz2W7
1GPelxHEsatKw8zpI1XMm7V6t98fjwz9LW+2H0F57mTLwlfgAzWH6POAeg3JEakJmctT3XAv5EEy
UxOkW0ta6t7NS8Mvj8Wo47JbR3nr6f05v6AwKWoxgfDd9pgieK1ykXwEUQNyplmhq9LaHyqOfJHr
J/JlkH2CiKnN+hoXDWdLyzxYo96Bqwhtg/usEIY6BKa1zYlN6JP6QlrLp7zk4Mn33M32Ml+Yo8H5
yXF91Ce7yTCb7GWI9YmLEn6vfNpIDNQabeVJPm0CVZHC4MeJGMawT2EwRZHg9FVGDaZlhMMqeGfW
NG36ag4oRACrDkIEZlzHHEeGWEattvec2uzvnSU3iRPTRp3rD6NGHboZqqkqTE66OuQTH6IK+aiu
uD/CNlQ2i66goQsJwoO9QKTcYJfUKL5dLY9cdbXiwtPjuHfWuHUJC4XzA7eTY/PytPbCRS2VNWsy
I0XXnrp4Q94zt/5e94BufWWMTh31/dErB1LDwC5ohQ/7CadT3jaYQIZW3Rglbh2TOBQynLklgZqP
YDysaSrR+GCT5hEiXh1NQTDqrnrEOS1H9dFhGE/xOo9pRFJUOfU3eLGW9szrJz3fey1SAMnGppGM
xCGwG1g6nTyr+DU+OniV1otmkW+ScBZW8WD8fmokqgdX1FmTDjqLFAV/7+BYHFmdN6AI1Snw+8Ei
Dxf1pitEXXOEF9SZiR3pAAuk5xbCRG50DkmCu3+MSwQ9m0Tv1Vvvy4mdEMNKH3Yd4rHSyo4uGCP1
D5eZO4qAGLVgdXyNGhElWZsg+Ha0pF2YDMRmmb2Y1aRO6PP3lcOfWlXoFjre2uw3Pa7Tli49I4+e
oA8xluEw7O6PPSNG0N4I/3D8MoXoS5NgiLU8ttewLRpsl20v+by/ecnTrpp6SY6n5LYzo/x5HjjX
ZemJzum+2M6opjffb40cVDVb1697Yj+/FDNHalxTDYwYTZ10VrFl1Aswm+pLYoVqfaocy4S7PrFY
s3b9+rVOmOSWSyQbbWrTJp7CdH6eSrVCR3KfZ+aXySzI47no48LgTrQ7K+YxjOHpsBdCRmDRgJlm
tzRRhrzx8qDuDM7ddCHUZMPnyKvWnu8r84/Zh4pOUSWSizg/ObhOM/KnX7/9ny6VSVuYwhbvJMdx
4xQcjECyUIg3cr0SfeJ9sEGpYyGbK0eoX7/UT/ecSWPYZxTEJMiAbnDyrVBGEehEAfXix0jU5n0I
qW181BdXPSJOGCE+/s2HOx2hAHzQXccwbF7TNn6KfpRNa3oR/fuX2orVGtVNPGzXZDWqDcIAmEqc
tE+9TzEx8+e3nNgFecVqV9hnv/7sp5eZqaltq1kGY1Jbx0P08Xkby24aRj8yP9OT4Og4xzFdKq+E
MvO7xM3Tq4ysQvBpIVzzajTHTrrmCNMbz9Tx0vVl5WZH9LXqaJ6gb2eTjw1VNf76o31MHWBoQiIF
bWeGvOAwWVXUR/+b8qBLIZ954yw/y5I5UbyRZqiWORbFme81lE0+4ShPojn2AzcjiH3+3Rzlp4uL
u8AgGADvJI7hnyIIOCXGRHS75ecmFjPCXWZZS7ah6xH76e572TLIWJXGeCPU+v2jKa7ZnWp5FU5X
si/AJ1cXp0ht1eKh9T/zFFcARTktLLlXsiW0GXrJdu2ZneaNq0TPOlZrd7TVZjnMPdkO6zgUPPgr
k9WJWqRze5pH+ignWI344st041HMG91ZwmjZgxGdaaq2aodWlV2aNFxOMQoAx3dGaim1jduaaouv
a1nzttzvDfqW0p5VM4Ntpno4Xvde8Rm6KpYJ40tZSUQbjVx/Ep/x7Zwj7MPmdhGXGW3ZX3//P91w
qK8gqtp4tQ1iLk5v7Z6TRayJZf4EtxTD8T6qO3UE8pdOVQA/Wta/fkn1tPx94qGWWoKGmdF4aAF+
UtUwKJu7pvVGUFqO6jH2YKFAeKN+y7RL0QregVKZ9ByiJj1URaGWF+rd/PptnH5yEwcttj4c6Xxs
Bu8nm2jpNOXIdxl/yiran+cJ+ufiwchGQx6Mtrv89Yud3uRY222s2Z7lAKVF1mp8fMwcXURJXLft
56Gp0+XRTl11W6QpNIHyN5/LOHmk+e2ERxDa6bgW+4IpTj5YNE4iz8vBeChblLAo1XWng5NJG5WT
bpKO7A4rBt4F/+fSsOG+nGzTf+SwZmMdrGnr0oLhyKPm9zWqYepQfbFUoZ5EnFCIdOKpiCsi0Glr
TZpqA3gdDJL4bPAc1SbOCqYj9wPBcHw4LbPZiyKSItSyMhRqveZAkE3NGSDPZM5h6InI+m5B+98M
gI/3GNcAA5SJSowJpPnzxNS2o84vkFA99EWqduawYlRByttYcXL+9VdrntzP6jtl8XIQXGChYh09
WbORf9JT1a3w3rOq99cCAudcZtAF1dbEUs8S9H32DtFXnQTxIKku6Y8/yQGcRsIBQXBxbctV/UzO
gjUrnVG0IR0FLYORvhxaHlWHCVZdZONuNnsOTBuSvDgeJwuL2rD9MfhjWqSGSFqeGjw7iycW/m6o
CvWF4//mVbT36bj7vTUxwNWmMaPZsfomYV5F/LA7sPBX604mqrH8Y4TGE8m9mzLzYN8LUQzzC2ed
5MHfZYR7Hx8XCLQWk3wFUsaCZoqf0jgaPsHgiTr8mg+m+4zEzza2BuPRvZMhDaXHH3fbyJr8i9lL
8hCqFzLvggTHxyFKCJEqvb5kaBphfNZmr8XQ1TUPIefX9jqfWsS6sTcY+8RPbwpGbV+H2mphrkpC
SQNmOc7VYIdEVYqkPbIjxVCMwQtla61NTTwXXj2co6pG7FvnPr59uobZo7ZoHYeDHJdYAIrk2mJX
yrYWKRqQJuWw7uq52TATzx9jZvjneW4wJUjrjnZeRZxBGnR6/hnVhI2cP0Jl1y/ItddmLd17g/35
pY4r3V4R8RrTwohakL1pWd4Die8fE9MEVecJzSrXGn27T1nvt6/EKMg7x2pbyqKw36dTn0L+seY6
gKkBC2Ya/URb9Qpul8Na60aQqisvTtOn3nNgw3jAJNbdKKt7SI20xCxdi+n2ob4Vjrixull8MfDI
fiY80XqIe5sYzckpLjK3TfAnzMlv4rM+LtbcEIyVWcwQnTLTp1A4WdMq2j9uY0flK9/XdO0bZAdv
nLzqUr424Tz8+on++EB/fzEXoZza5qnhzJPFOlwsSjvpl6+OcAs0QpMgC4D+6qoosuNgmT3nv6gq
bhgRutlv6rGf7vz3j4lWh5ENi/ipbKK3W7/KLFm8NrB8UGQDrZi2hakjfPv1h3z/Tf/dht8/pWUY
CA/weLIhnx4iJ6PIDBCi8SthZzwzgLlpy+E/15P1FOfubUn42m3ShpBOIWL79dqEjZoT6mg76ynv
kH0h1nOupCP981Jr3Af2W0Bq9BW7x6KgeDG6sqhXRqdbN2JIy29Fb3qHkvbsDfZz48lPOadCMNZF
HUQZprNCIRc15OF0bzJmcTr2qr2Q/vyaVgAn0qZHcx3Z4kVMnRkQ2GP+phY6EeFxSVQZQBnEdTHZ
o09LAl1z28nCuf1q9erix4kZ70xiqfbTMr2UsNg/mZo/oXGPGHo0UnP2wNPscv3rb8ZWN/OHb8ZV
Yk2lByGHhm38ZEMhyhlOOw3jVwKdUJznJai+ybNdf90yJenWg1UAPii6CS2/VhdMe6piX9G3Og61
M3TkK0Ta1aJH1t5cZhpnUoXJJ/TTA5lpx2Qu3cNszrsSg989PdD8qtL40lYOg7E5WLqJsUta4cF3
a9+9pWwc4GJbybfZSZNL060T3Aq0PJOoqq8Ku8txnoUqcQKc8wMm4uxGK2Esr5xJV3ytbuxXpkyi
+zH34zSIG8EHIALDXw1dxAjATRsQ2C574p1la94hQWv/pNPVDpVU355+c9ura3d6bQmUogZ1OM26
p8lePS1hvnc3fG0Sy76EcZo+1ok5YxBqSnGpj5wlfvOK+kfhK3eVyzEL1S16JBMJ3ml2nS6MHCtL
nb4B87LOaZtpBRjmWbugUYlpRfAsrU07kq+1KcC0R1N3SBJf3GiDb25/fWs5P99alJoqrMAzXJS4
p2JAOUISwNtVvkUTAwbO7VX4ucKFMqybYrZXjTAyOhxFRQxJZ9MrXIPXtvcxctg1fRLfJ5xbgwAh
K8d9TkA3qNYvLfRSa+Nj5iTtvjHN6dLpEY5HththznJ9Y1yRYGTEdDhF0a+k7lWBVyx2vdO4LNs0
67QjEXTYDWllaAenjWeyjUe2s9RO6i2suq4JKsKJDpArGYFrJlxVIKQ5/t5hTJnhMvR8tAeOptQi
7V1nTOUZBgoT/r+LXIY7kXFR4ND1uzb9BPuai6IOh/PEXKkjDToCMePWx7GGhb+qktpBV+sZlX6G
OAWihoBy/dTJKnnG1Nl9sxIDwkIL8fR3ja+f1x/uFB/RHNI1h+/ndEk2DSah2TRmb55Df0BZyNMv
qDxmpoZ8ZZyp3Nel7UPMUtoX+Ewj3mJnqH8XtfX/3bBQuCibTZVvSm/g9LCStEW7uPlbWDhzv37/
QkiDivNDkjvdViyDf9/AmtzO5Phsaj+cPmFZIMU8bhf9/td37EmD7v3pUTYTgdpS2T5OFbtL0YPL
nrL0LXKFc9c4entr5Bq0Ghq7F+yL/WWfN915bZXFGbRfPG6ly0YG3IvkGzf2ECQTInRItN78hnK+
sVceiel3v3mXP5UMroPe1eYRRzPNofLkkpFNOhd+Y/VvdL2b6IHKwga+ZQBK7VsxXBpE0zBTarFK
rT1pV9/iRbjZagmNetyZxGU92n4eHYQ7Zg+GhOoS9OwCW5mCIxILtP3AIsHgx/32r8/ifq6Jlnl5
LZJyncBsSr52H3kbdDv+9gX/HEpTld1L+cFpQSiu+pk/rRYKc8cTQtNERQETSfen1UKjUQ4BD40u
7WSWWkqJv7wW1jsBj79CnMqh992g8QPdYVl/UB7ZGJdB49lIxP4ZAe/EbGFzUhMO8zICHtB+q47D
x0e4BhOKxG2Or1AAIwdgvAONlR6ZHdiNk817t8rMEu4nUhkyt836GPFQBTlkw9c2pCUIpaIAwOOJ
uJnO4qUB+Ym9GbmTNIgCKRPPUhC6+UBfXOZPyWI1h6pdxGtqRpNP9zCjNkGC785rUO0DvB3NqR7c
rnOJdWn8YThHSibHo8QJt4m7DMPjDJaWKBQ6QTV2rEBnDsPITzuIfq6TFcKeCBpmuRiIxOTnoTdI
gwcge2ahV5uDOfX0N1IdeyjJJoxy38MYtUHzA+HUgpF1zImcO8NM7O412cszTsMpJMmknG6GRuMw
1RvQAf2nsZxMvA15B786qtS7AlT/NNng/eCNA9Gfp0Ps68w/00WXug5pVg/RClZ5ipme4ESbipax
FbzgXLaYA8MMdhffPFdZLL1+zd5hn1vp0l4jfEidCwZn9leuyHyRMfgP5f3iwIjrpNVq1oUrkdls
UqmIgqMz1TuJhjnfIKsej1Vq5YmVK3Qu7a1yS9ZBgVhntOK4M/cpTvIK/lWb1UPvXgD5IFN8CXQm
55DtxjjrU4C5fiRRPJ/pSMv8AW+1n0KtWk06y+R7rhxemXVt4J4csDDcYsiZrqF0A13yS6UF9QG2
f5tDZrDmJYcHu9DvXPDnW6dLVAAg0XPucz0Sxs752R8OI+UccqYegpYrszAGT92nZwkIY3ODIPRG
1yu5EbThILFn41U7k1wgkiTltoThvJ7rLAo0AxwXfLZqwzx22S5Jku0Q2V3pST3ddk5vgcOCLwci
C991wL4QnXte51pwAbnaqCm8cA+NA/hrbs72WTEhOcLK3L5URp1/NbpGNzFStg7I5UZBPDzQX7Ct
aMKuytbXz1sT2j+MwRzfKIBByv/+c5xaQxeg67GvNa6gjQe0jj5H0hIXUWoVW2p5bTeYlDMuL3cE
oVLv9EWfbsqq0xWy20uvLDSwq6LxqJUzQ2QXKi5DaRBaoNeZU54No7AvoUilwMJBGR6Y9i/nJVZm
kFOC2rWPX3iPRAEh3tr2eXTpxC3n995y2FPc9jmesvBzLGMfhdsy7KAvW5usycpz5In1A9mLlzZj
qht1Z18BkxFrV5jk+zT6cUkh2MZJ3QWeWdtbD9wWaQxmLb5V+gz9zM6i56hOoLg11niohizftzn9
gzlxol2aDkr31IYrEijaV2MkV5Lqyr+LLPCOtEqNg5e5j4shrkoTMqZLLsIhWwYbR2ej7dO0HZ/s
phpplVAWkZJhGp8Ke4angaWrilZjLsxbxwAgqJet+U1zPSj2HVdjmy1pdwZ77ivJsj7xUkrtq/Vz
46+ywbHuanOcYgIYhuor573oHsZ+JIAUSfsL0PhkV1IJ8jsYsMM+MZTUQls1DP7ORkGeBL1LshXS
NEW5gaTLLCNvP9mOgluWYMN76s1tZ0cAMd2+Sy50P+7v8fJzkuP63LdTc8NtTdaCMR8QxGmBnUFr
01xMVJiQG/fck1riE/+Te6+TU8bXfu4l+yGsylc3Ef46F8yiVzWpdc4GrbKAyqEjiE5vu0KCiTSV
hoy7+07XKmpDfZwNMA1mGIwdyGKR6uuZ0yWIOrdJLlNSh1dVL8zPVQ5Wr4h7cstG3UrXE0ODT7Y3
wsbU6+W2mgh9sFw5PsGu50xpptURdFpGIrI7fWVeTpwKGrtvETx0DNrNsqnyuN1NZL4/G+QGcR5N
/KsBndH1XNrVVs+j7tqAf61EV+IO3c6SAe6QWbNFjhYhxmjEC2p0ubamvrpNLa3qSE6JSRqjGbqy
MJ5/A4ot9uVQup84Zi7aeuHW2gBAy4O4mwe60lE8rsuKld8bIfm73uAcjWaJ6HdrJm563XiIGsgt
3mjH55Uv6+tG5yTUNWLgyvrx/JbMsrvjZNGkQQMRct0imiOaUicmIJwaZ6Xr+NgXiQwxsIzmrSgI
+8GW7K8YOFdH0nfSgL63PCxlNd7krgZrMPOPzWDYyYqUojg8Mx0tO8ZCbxDZNunnvB2M+7TNa8QH
3nwnRh0Mp+bE/q3lT91+8KCiVFOYcLAKLSiCcSKuqLyzpwI+xlPklfIaanr4WGdhctFPDThZBrMP
urTmTSyqdEczct6EDGAAupRtvLb4tMAvwA10Z2W+DEQUuf0D/QkgQ4nV0lLEkhY4tlVtGhGL6wbS
lLlxvbA6L0eNGAqa0Xhj0rnI0KnoBopdy+Q6duOzNQGaw4nk7MgjoulKxNByjh3E+Wrw+zXkb2Vy
HXV0TJ1U+E/zYrd7YS1s9F4plDoNQ9cWgIxzcCGq3YfuIKOVhtoSlF7oJdbaG6dD31Ry29Y0bL43
4v4tjn9XHDOV+2VxfPn2RZ76kBnOqx/6kw9t/0EPDVCdMtALCl3+6gfBTleFs03NrAYl78mLf3Ls
LBM8NKdOjrYw7LAP0rn5szgW/8R4zNH8Q8/HFkyDqDXpcbJrcadaJ8Ww0l+JOYyHg1ks/hAfl0wa
BneRaTXpXB4GN7Fm2E7JAKOdBdBrVlmSjfc2dsmzdunCu7zwwgUcp2kcpZ46V4ZsncNE1CkJezTa
AyW9HRCzSgKhlqR/ttqiuJSe26TrwfD7rd95yaUxeQSLEVlHMMuwGJuaEPvAnm3zsosKO0Ay2GzF
4BXXWSbK624c+1sf4xkgVvKDH0n/G88twm97jA5O+SyaMXzsRayRD0yS6m0ee8WtNDqEkRmQYU+f
dqgromunsZdboefyFg5IuAXU4lwtYTdttNHszrOaqnAazSwYEDiC4bVgRSSgze57wrReXLdo9klb
hdCNMLNeN+zi1/Qr46emyHqEhlVKWzgajK0fu1R/dhNjMnPSzYBNhWcVwu5BRiO7fNM+YEMknZUC
FL+yRUUZCLNe7suuzwKke1+yaZKkPaGn2SOmSw6QseFZlrXdfk7KhRKg4Tt8yLO0uPTGId5quEnO
ZYFaaRVT86/zwXNVcC2JPWmoJdeG36Z7LY+uCINI0fdPGSGPNl4px/f3YqwoJ+KyP5SanlzGeuF4
KzR38x0rY7/NkAAGHVieK48Um/0M/OHoNmI8sCDOewAO5guKjOqcTKbujp5yPrEMatmmNGqCv2RM
NGTBknREpCe2DQptBLx5eaN1wrxDFt99IrA0/zYD+rjH6ZGsHQ5AV4iOtUszwetji47mWlTPAfAF
nyXXK55poQ5bGC3lumSthtWXkbYubG2jmXJ6bca2vQIURPD01E2Yi4YEWSQ3DtQoMHdfySjsZdBI
nUw4DTApI19ifTYW1cUNiGWRrRy/6QCnFsuqEBVJGC1jL5pDL4MxeBclAtkdWav1pYUQN+hLQRSC
sTDzaaOJIT1N8c1A8XuomRPv86j29myh+VtaRum1qIG+JFm0XGV2Wter1A61r0S5gGINo5Y+cDM6
5MYhFOgvSux5rF9xfJ5wrlyZ+BDXaK2ZcOqFeJJTOh0cPxNoytv+iPmN9nBVN8ON1KLlU5NzWGHs
WU8XtU3D2Qc2deU11opjU7QbBre8pgXY3QI2MzaZbXY0ZwZAztyTpQt1tyHiOO4Io3TajuZMO5Ya
MhHPYZNO0/DM8HV5Zs9sznSQdGshYrHhlAuwqHhkGampa8DkoRBFOt4X9obWvDi6sQ61ph/qOqDc
8jYAbpqrIiqiKxlbxtppHPNznuQgeHi2p6c2jKExT14/35EZMsuVOYrkgVxFfU99WZz3y0DTs9Dc
MQwGrbGHbVlThach0g5SvMqsuNRgJD26egmQy3WqsKZz1ISsJAkUqaWoXnMsqKpGLaajubgFu3xm
J9kalbD2GA1t629SfL0hLYNoWpuJnlYBIefQFyYSG0jWA1F/Y+RCf5JtWPZYpAxZN9vcqWwxHZlr
eVPCFxcV4Eu2VCZR4QfRODswaidBL+wuJOtjdh4it6i7286M+4EQShDw5flSGySXBp1H7mO9tga0
GHcynSLvqxVxXizJmM3FaD8UdD4bd+PVhDJttb7v0teZNoee7ZCuSUlbB8TGv3XA7+oAk3Hrr5pk
l2/Dy+vHHtn3H/mzR6az1ZsW2y7GdUaMf4ttRqn436aYwb7vmszeDAttHfTav/Z90+avEP9xQ9JG
ey8JTmIgfhULwbTlpA5woHsoQSF9bURvPwmP4s6ahlLWjOSxtT0iJ7c5LemEpdpLLtYz5OqGKJfq
HOhQo68qvSFWD+fjZnQgG/ZG2xzsUPTGsx0v2WXl5jK+aEguJBe3blg2eorsR3OwhucuK+S6i2bW
k3o2WI8Hj+2w7lKiYhwcVLt+nPXb3myrT+UQDleLpIceeHjAOP8v0kVxgMJgm5Bot3dlSuCKzIYe
n8bc7Ryft7iqYza0IIpIZ2fob07X1jy7zjaeUOdjWdHxvtAzF1/wS7YzAIQse23Aql0lkT0Uq3Es
pqsw5Jy1auD5i3VRF3O2SslHdM+qWVq0VvSehhPPKn+L+6g2znsvmgG52s18FhERka6LYp4A4/IG
qwsrXJhq8SAX5o1B+NaNj5f6dkmz4aoBqF4j+urWY1xQ3BOsMezSUbr7ws/LJkitaon2CfvWNdVN
xonDkoTXHs3MeMDK0rkLtPVQVF2zD3Ws/LsiNCLT3YGbyqKtKxOxEGpBKEApgqz0JkaUS1HqAUdA
7cxq9arnsBw1BFmmDNxLhAOJh2eBxbbOrda8HbKSPZteKqIHOwmH6TJrBssPNxQsElNbReTdlmXP
A5MPzMOJApvM4JA+yaxtOZXr7RjYbWfS9aNF4HaHlvoFm2sjHLfai3bUwwtDknW1bqx2UDeOu+wX
YHFgTyel9csKZ8yHc5yRfc0IEutkp0ZXbTuMLLgI0sZWf45oaBrLJxbXuZSv3djgp1jZ2bLk4c2/
C957xM5vFzxWn18veON/zt9k+zZ/GCawtfJjPxY91/yDDBvH9Vn3/jzg/Dj6uPYf8LQZGTJeFh8Q
3hagJbU2eYhxEbewZv53CfT+QMjGeYm/Ecj5OBX9gyUQbtPHJZC5BKwJxCW+xwDYwi7O3/9N7msw
tiPP3ZZ7f9DAX5bSpOqLKpldxID/LmhQNsNdZLfwskUS92cDETw3cY1dZ5eR75QFUg7ElMYZ3SA3
7BES9nCvjXqKWIxCK7mB5SkIHCNzIvLpmiyTNl5GmQ7kj4zV8H4ySvsZ7/5Lrs9BxK+6H5rQvuuy
armBp3Jf1RFZbCARaHA4OY5vZggtT2e6HPF6AJjz6PTftngAMa934tnPOI/BEE6M27Ics/NW0tut
Cg+Sbs0Pjg49F9Jxp8tiqoj1YnpzGy6GRpq55n9rDUlAJLYbeH1DsQBlHFhGVqBhAYMPxMQuY+sH
i9Wm8DG4UBhAYAa48Re+fwR7WstPj/pAVQjI0dthZ/CrIC36s4X0twBtFj/Y2uh4iZpVWWpO4Rf+
05BidwzK3BPPaDiWo1MPfoAaCcSymJZ9N7bMJ7SeV9fhmEPqB1DZJh35OUll9lSoviRAM0noAY6t
uRCQ55FSYtSR9qnvTfsO9ChLg9Ob+kF6rS92o63nj3OWE9E3RIA2ZOGhMMsmwW/Li3i68upc+7bE
ox9MZhOeA9SKXzXyXy5ryrnd+/tr1bvizpaEMPO/ZwbhceWqpJkcoIwsx62QSO76fh6wntbLlgQO
bdOCMsHjNSjoeZcYhwjdJwLGvgM2cSDEIMZNn+vZsqfgluY2tl0C98zFJNMsZT9BblYp4FR1huW4
M0BqD/22SyLjuQbD7mz1evaISM2sZd93BfeCV2fnWNjaNa8OYaFtbbRorm3f0fTOH6Vm5ndxLefn
po7bA0ZZ/z5dBiiPpiEd9A8Nnkm7jy7Cxoqf0hlxI6g7+0Kr+bJBQZC7hysOsw1JxEGKwnxjL0Zb
7mwQais6nkwGCLt3VOb28mkpx3nnWa2/Q+pnfhsdc0TbLQusv7q5TGwPRppk8AJEF19mecXv8kEb
YPQmHNZgXAG5Ei2VJFRm00VZewu7Zz5iTMwCs1KhTJ0Ij4VTJFMAJdLboR3XtzKPzUfsXNmu8Cat
wthHliEsz6TwdpC1UEZU1jOCnf5Q2OKJrXJOg3loVHudfNtlQ/P+WEThgoZdd5xtArCFli9jQCCO
UDFDqjRCcD1JNmReXUOOKm5azYSEP8+gtBNLP++jkumf0UQboiesPenB3QaJ7nIOcjjLmW2MZjDm
tvnAkEmsIOpAV0XUyIMK+mJltYx4SgO6Q8ABJ9uW3TBtAG/gsRZhugT92Gq7pjbbY08f44p+SnbB
Gc2+ptlOLnRMytNKoLEH8gnSK115mm8dcr9J+jWaaPd5WLTkGOp69HWWafpGrN8Z1nZnvdSK/w/Z
Y0T+SlDTak5NpwwEP/OyND4PvZZKkrfR/DV3jQ+2ZDMOerzp48FMEDiXywMQZ7FZ0ia+HBBtni+i
rh5hU887o3EFWQYgoTHmIYCBtT8vlBpwdwiIjEvsoX0JLnVkoSAFKx/FenCc+WIMKaLiaWmffD6/
eUaBNaVndVG57dpZInneQ/+Fo+9waM1GL+tWRWlz8hINrvEldiuCQgj3CGRuxPeOy7SMIz8jCEMW
6cXQKb/CINE6CUTCCRNKssKkP0y7WERlMM7FS7WIZgNpzjirwsa9rOZeuwedyuLfGzGki3EiSMct
864GUbpIajfGey7zj3U1spijeGBVap0+/PS+siCGDr/5U5Gd5xVPqMEEjExr9RTVhMzdTaAKHlEn
eWtHEyyrgwpcpUXODiMrp9xhN5RndUmOKo/DaNzquDbWFUOVaV0a6HIDLMPLcRQjDex41Pzykm17
viTkFhl1VS3dpu3hWEqYVd+Vqf+eD39fLilh7P+mVV6+jf85vk3J1+qkXFI/9ucZUaiur+XgL8D3
hB+Dpu9fnWLUEoDkqHooi1zyBv86MpouP0RtowSSnOg+1EuUUjRi6C7rdHsNpV36B/WSrTrD/1UL
snIj4KZnYVvYvxzcjyflUsOQfRlhdRyk0Sfzi8WQt12VlttZGwEUn8XOHJGCz/vErNpCO6uI+bJl
gBek3FfYTHfgk+dXCYeahpmo7WCiz7JcTKXjvjUyd9f0u8gTa/ZlFznMnVdZPs7WHWq6xesjtLSG
wdw0J6+CJ3uO6JFRhCxpTKIzUBGEtFWvEAu1A2JtvjNLif/IGYdOfMrNUUFxFksjr0WSdVticfG0
ETIVWVnGwBh1YY6y2NkUH5yBdpF3FxvuUo1wMzBlki9bWN0iUU/VBbEQKJX1jUfXMxdPSeN2S7+D
TOIZgDpFUYqLBH0e+auiIVuwlVu3qedr28hLN1BGYH7UmbXlc12C1v43bYith0jQ3z2AGKjocPzv
B/D6rSyVSuKlTD62ab7/4J8nFusPx8cBiPaZB0oh6P56BD3xh42YTecEYnD3c2b56xG0jD/4T6o1
g1yafor9t66N/4ero9XDxKvTZ1Hao3/wCKLx+/gMWh5qaB52ZLLKrcu8/uORJS/MFq+SmPc8VNm8
7vUq0Ym8V6ITgDX+xoeRYQaMXjmmj1Ds/JXRSnlmeSjLt0vD4xnEuSCsvWm73F7HzKw0vIBRv5b+
1xp+2dWoNtxi1sXaSnrsjktBL4ouawvNTJ9JpHByUh41s9W1DdFwNcl2ccioU6bxQrCMUT3Kdpbn
s9r+sYCJjasty0NoaFQHFjjKjXyvGWJVPkSZqiTEe1WBZZcC473WyN7rjuq9BqFhnq3pn4brPi73
ibskb5xboq+jKl8mVcjYc5X2azr71gGdK5UOhySqHvy7NKehUxlQzyiLfC/KLwZVKgE76o6DKp90
VUhBzqWmqlR5hZGcbDs3SgeaGJRfkyrENFWS5UXhTyu/DtmNVcnmSS4zEnnqOCoAoTJZQN2rMs9Q
BZ/hc+UtVQQSDlBcd6ow7FSJSOJQdZ2qsjF+ryCZNpTntior8Z6GQTbG5KFw+u0C0tmOpatHYkMv
i6qUsCOykEtqVbaB7tBTvbYYu+70lojtnYesPV8bWhrVRJ1Q9JayNx+nPDO2KU6DXfF/7J3JdtxG
tq5f5bwAvBDoMQWyZzJJJilK9ASLEi30fRMAnv5+QdnnSnKVfGpeg1It2yITCQQi9v7339BKUh0T
CHGLvUa6WUw9D8uaKgBfkf4KOO5lW8eJ7JMJA+Frr0FFs0pxdad7BUxtemkRARPr99aoIov62jAv
QuvHF0Eu1IeuNOc7dJ92iM5sizAd+xpmQGS2YbxuVnNxIsM7OhNTVz0wz7Fuc8v4mGLPtcE+Jceq
blyIcoijx2W0262j2eVBMlXRazGEOROrK+FZ+h12Le4mmi15jB2y7DPT25YW6YHJqNebaK1Lcqam
OjpkeMvvwPTzr76UX0Tka7vasnBcSoZCXFnkcdCD3zPNFGWwFj4sBc+W0EQMa4NH4kPNagvJFrup
lady6bUO4VP9p7WEzrTOrrZLSCiCjudxlX1ih/EYk8WKt+OpmBLtk4Vq6tgQF3C1i6a5XSA6ntCx
EQmNpGrbiXkKC6tLLqhmWTcsW4kB2GLsmyWJgrFKUkzkrEj54hOfSok2Xxc52AFiLhJI9o5VLrH4
4EXFnO5gYUl8+m0Uic64yWQSJ94Vchyco3DRyLx/NIzclo92rybTgd3miXgWMLKyrW5n6Q1yIfcB
b/Mo+Thba4lAT2QFbv9+TU9cOARwe2JKL76nFComWUt4zoluCpWJYLfFAAf53OybVXaU6rAPinrN
+DaZjmho32E2OD1OKVZyQBopOsAA4WNmXnITBcxLng/dWm1WEEcg3sRGI7M0BJmjDjRmdrYxjeMX
9DdxEWaJIEyBeJOS5Ylnir6daRtiPGvSma+PYpvALwIePW/bluaQx4dl8KyXsYah/gX/I0LAXrhH
/jgFxTjUJ9QfJsOyKsoHcw5kWmqH2I9TImsTHc/BpyofHea5rWnAkhs6I+LFYiD8X2Tx/3RSo+Pn
VP33J7UqlV8A2X4qlNUP/XVKi984czDewH7D5dx1Gc38hSty3kKMt5hofKMVcxT/FbnNAEWVr9At
8LiAWcEB/r+cit+wwebcFhhsfGNi/AenNJ/+fZ2MdbxjgqRQBwBUog/8qU4Wk9PifxOD1HjE0gHD
x/ad2cnmgrnbP1l2UPf/7bMY5BFKoMQJQrncfw9hgi9q4HCiOrqmxGZmWsSF/d5/XrgDZwLW/sno
+UdqP44nNn2JUsopMjf47U/fDdjIgIul83l4ucA51Bu0eBkN62WYLfNYDXiCbs3ZE0/SSY2n79bB
/bdW43++yzL/Ga/lwwFsHbRgPD1l0/Djl201vQe4JOFu7YbhrUQH7wR4d3nnRazzdY5W/zky9H/6
yv/iFtvcLSXkVWvtZ1PtoYfxKj2X6LlSzPc5atu3qSpTLMLSbr6P9eU//kDUE6oP5BOVE4Tq9b5/
ppmuzQx/O/+QaChvkdh6jOMGmOaeqf2Oj6vz8uvbqhD6HxeRa8MFUoA7FSrl709F5dKTiB1H83QY
67nNGYdHhAOsiG5JzkF5VIbLmIqLV1TW0V1ycSUTrnqumsbl7HXytYIl17vXYTEMBE2TzTZLNF5/
FrM/f1oM7x9WAVYYf79emDG8+xZPk5f9p+utyI+Js3IYKYLhtz9ppWFHN31cwBmKaxWr18ZCnigi
MZ0MeqRbT7yDy1WjCDmg4CagPaWFO5JzY7/GZt85QeIUrKU+MtD6r564zGlSJqcJsVqJ99UkLiXm
3WXY5vYqUDz2BHxqqMED6KSrt4N5IS5a5+I0PJJ5dNNoy3wVAxyhCHPyIli7qbY/e4Bhy4YGd562
Xk5G+E3HKXTvsEs4m9Sbcv+Q6ZP2MSsSP7q2HeDUsSNNGpGX2y9aXAfGmgjxB6t0Ji1KQJudybDy
J+thrhZ5xiG0AOm3OYEnJjIEVKuNoIOLCIli6ud7jRS5ez9vOw8T3rZ5GTODwNFON48IclCVzdPU
vHilOd3rfU+uj98qW8GZHEAq/85+9Tp9vtZdAcmonKLmxYQfctWIgXyyh9HbpGtqv9q+bVTHavHn
F6ce6LYRd0B/J6Jnvo4WIlH8cil4yqLnA+FhRM9GlufdZoR2+lrQb1y8deK+dZZ4Gn0e2oqH6bNs
V/vV0Zz5msZwMloiGc0duaKDF/qzRuHRT9F8/bZWkywmDjUxUwkpJp8BDDJVzaBwbV6MZWr6PZkS
xYpByZInJ9+N0vKYt1pL9eMYlEzbwTKSjwkWN89ew366gULtzlv8zlknU+VYr3XvNS/4MvHyw+U/
+0vnPzdFmcELq1JWBhMTLbRwLLvpYGnB/2jq+Z5pQCNBMw1uKW938zIzpS3DuGaOspsYaUNOSoR5
HNGgNHCn1XeVlg+9hoHU4f3+W/Ngo7zwrG2Su+7G96hKw7by9cv73xmiqArLRc/YN9bkoPFdHxJ3
mDYSj/Pd2PYsYHQQgIoD9taHvs+i6EbAd2rCqZcjms/Z8684NAgI/gOoxwifD4r0ZWidvkEphkR6
fkSjosM8jeDdTrsCvn0QmZpSBBSp0I9SYBA9gzhrVXLq+yHV9os+ZnKDp+USXZumsosgqW1qwSqh
1Dobq7+80JLLt2nR2imU0O/Te0lWlGQkPS3Jvq+gCPSAw8RIkf4VaKSzh3QNYM32ZHOf+6fGjJIt
Xtn4MFT+svPJ9msTpDrSbC2G1ZSctleTSDfJQ4Tv3c2AmuXJIREyTJqIGFxDWy6WneNdA0PpU68b
7aZJFicg8lDcwTcerjJpoQcQT23/Plg5ipzE7EHvYz+dbyZXmw402DFgsI7UJdDr9eJ1Y/xGNoi4
MJZwTwhpnQueij4V/motZ3hQJQ98ZmqGaCGGY9+sw5ufJq3c9NqIwJTF7RPiOszVxremnkGC60bP
JrL0ismd9WFIYg2OcYsS281grlPfH1pJZc1fNFl0na6y4Jfc7t8SwT8E7MvzlWOOtYxhQJIeHC3i
lF67dE+MVkOBPPjP5ZIQSUkob6nIytN8ZToTPau030tjieZl6fO5wP1HvuK6Fj9ntsOGWRs5Ga56
9jHrVl4sxkTmMdKxKEpd0zx6ja8nxDWS3M4xWj85NhZiKSmWAAhWvBMm+ALpaiuk57VvxO9lp2nr
ccWA2TviwYOLXiiaHmFBJzokM4Zpfl7jyXa2XQV8Tkd+lloT35Oolxxjz39CxN8+F0P3upSz2v1T
8dyXxKBlpJ1eZj9jn7cbejW/bozfRy0aZYhdGdmpvnQf0arl4JCTPGI4q00bU7Yi5L104XTUnbfz
GcjczaMxj7vVMp7LxGs2GJzBf5tK6PUW5EgX0p1lT0FpRtWlwtjvcyFM/n7DidV9sBPsGj77nky7
AAJpVO9Wr2ZSYcT5SJZbn2tnmBYjt66MmmBllvNpcb36kOKtf+cmZARlfCXYrA3ji8WI+pd69qhF
GswzzqYkjjAXE4+1JQ9nm+KvyWZhFXEHAbdfIPhk3kWbF44FnElLrISc/k0vMh8uD1RyZmTYV0Pc
YKVgA4mJ4KyppcQgixkdphsX4Gb20tYx2NMzn98zkbuxxwncP/eSRxMWhc8+WI7YhiIxwPY0JX41
ZkSOziiYzdg/O0WTlkz8cvb7bsIXNJnYBydb+XiARnmgBIjvMk+prjMOkzI0yZC7b0w+3rFlW+zd
hXO87vhg7Lms15UB1Yg5FNuki2FhB+CEg0KwoCVP7gdZeRX+qtI6y3FkGF/Y6xR0g9a/VSZJPQwg
O1YE3lP267tKtk9t9umS6VG3UQaQCaGI+N2cUshRzv7bZYnKJke2TTIqiUjTOL7cjt2+LbrugHfW
fD9M1L4lcpGtWAtS85hioi9Ap1Na0AJRUJuhjrvmizSYvt4Z9sRVp2XDd5WTcoWvGDW5V6ttCmIg
wbOtugyKJFZTQ+npk+tiOW05pzHv0QmRe7I8RlptvziJYGNdOi07y6abGWsjKus5MgSGA6DZC/tm
4Zyt1fR69kVIykWt6admTLSvQ9f6+2SUoFxcM1VOqrn+szFLloVXgPiHrT+IJxMfbvp4YLt817lE
a3AlqbqjLZG8QWHDGA7HxrM5MDu2qsdIPVGCMXhMmA+Vm6LnMWqipWsYDDyu9Y3dN1q6LTzYZMoz
HB4994nS8tExkSk/Tt/QjPQbtlHkng/SoZjaqvGP2yXdYaGqgYhkHtVyvJ8VVgIkO19JJoZ3+g6l
REWZ4t9CbrpUSEv5Drq4CrfDXQQkphymMFXoDP+D9aYQmyJbm1sef3sFGUuOuUJ2Zs1PT9oA2jMp
3MdSCFCssKBFoUL4w9p8D9CiSuFGOgCStWAcASTxEHts6WYXjzu8r8SmU8hTpzCoWqFRscKlCDIB
oqIMYcrAMDIQORUJTsD5Vy210JopZMt/B7mGFnM23kAZsit8rbr2q1Ysd74CxljXFAYKLPOHRr9j
pjxtJpA0p1/Kw6zANWrj6HFWgFumoDdQWrmdLevOUrDcbIzVA0+bc1mBdpx85d56B/I0E80b2F7s
F7djbsFN51bd6Qr8azRnfOkUIFhPJQRZE5SQRq3dFwo4dKZ7ExyRyq/aGgpahLoLivNtpF/i7a7D
nHClFXkHLVv/QJDLA7FGXuEdbkgyAfvVi5pCW5uaUOME7oMFAjY7SKKzQ3BesRsOkO7G1iA4FZ+u
5rbPCxZpmbDbpE7HilwnUsShKCPCul9ymcFboOze/LqNUl3Hd+MxzEABInCQAVhgXv8Nuv+OTUSI
Z+Zz4jWHBsYwRT9aXKI+VeH768/5W/fDB+EEB5ZB22/RuP3YHvoRSW1ZPTSHonLYjEfXFU9tj702
XB1R3ziWal3et8Nff+7fWn/1BRUF1aEzJXnpp66LlrxA5zY3hzkrnNdBK7tD2c/FvJNuwv5Vl9Vy
dZyEvRhJF1Xurz8d3Obnu4u+nK6YF5yLUIKY75vipc9AT4RTHyS530ZAEKjx5Kldl8xWdnsEAvyp
Nx1tiaq8Me1kc3+/hP8Ot/9ptsY089eIHYdt8j/ha1cX6U9GAd9+9C/czv6NNgsnPg+LRURFCtn4
E7fzkPzz2qCkE5aakilfuT9xO9P5DWYVCIyNza/Bj/FTf+J2pvkbf1Uot0Yfuwmmcv/JdM3Vf0bu
IGZTpJCBpVxACVNTnOnvXmFXaVmJMssOM6A4tYGfJ+5m7ZEfb4ypQ9cxTI1eYy/mJs4xMshxOVIQ
+gSmrDAqQkM6SgG7QuzYEtIYt0huahwzgwbASA90moY3hgjgVVFiHUmrFZfaLqzjYI0s6cXI2pcC
Agg8Q8EGIjOIuRzh8PFQalEXJREMadV7NvrKCzdlveoUK+GdSW+wXr/hFD6tF0kYseMEYw35eG8w
c+u2FJbqR8yIWitHC3NvtJT70OL4YAkRJw2G3puv8WzTBKRivnaZQRWflxzUZjO73V1sVHl9qu2u
9k6kJfZvPcYtT0Wl4AWRYHovqhj8obEQxi94j4wh1mt8jcZXjbNhxN2BPBDxpDgGr64xz0QvaOPB
nBLzwyqp8CqTCq43dUpLp+wFnvJ4mCKcj6PnDF+aNGwpPVARU8IjnEan/pZ1KXegsgjdTlGJvpiR
gqxms+Ovve+FJZ3m6xKrkmWMuQBbSK4W3/f5XjdjtKURY8hwNB30PVDJ+dZWzmd6udm80Nvy3f33
enGUunlxrLS8qTB8vJg5FRaZ0iLoSPe6zaJ0OpK4kh8rVbbjI6nuJ3GHqhKeSzAP1jX/5tsDLYiP
6DZxGlFdjeoJv1eMPNK+/+QsNZ4KkthbAWPdoF4itD5PH0C4+Ar1kvFbiNfmT68vaLXsYuS+yEyj
AktmTdU3C2JypOMuPSWsaLK5mrxMUAs5vWXuiBmFCQeT+muCox37JSFUz0shr8Pa27ulShwrLCJA
Gbh82YM7kdFLun1LoIEojaeKAuXlvRes7ZKFns/WGO0oAfhNmLfwJwcB15aoRYS6a75PHBWSCwbB
ajC6nifrm4Nrbt9bRMD90botGGa2BCb0LD7NoPaNJjVJcmUzvGGMKOOtPjTiksiWl9D1Zx5wDQBt
oMeKKdzzrKG+rjLCyMLch5C1BWpjvQley3PdcIodXARBRy2bKLoXaXLd6TpSq5Y5kJEJwSsKaMZZ
MZEY+7eZKiqGpskglUEv6wQkC6RMFfW4SoIZ2iMYmej5ZWiFSZ+Aq7olJpsmepr87XuT3JGO/vy+
hN9r6CXv65tavexKyvwSObTV0hy5JRLrtPs55lUoV5BHK0Gxt8MIz3/+1mcNJBeZYVN4CiBTwOK3
E//9lYAfSeOVqnr7vQZqdTYOeCfty+rShrQ2+TgbZ3TEkyXr6FlT0GLQ0CRDJ23jMiw6l5fTqUGv
V8NL91imy0nNwvg6pD+RI4XH/LvMkPdBx+WIkT8veU+aRLx9h+feW79FX9lBwGnNo5vU/hlLUf+8
tg6PcEgXfkPdiEw56nugjqPbJ+Z91k6xu9FgCbCfxqu/0YvGPTh2p+++taLtrNF4J0hRZjyF4ePN
yCZ3a7+MeIvzUkQB0CgXRBszX0sDR4Tr0s+4tmRYGKdLS1+IK8KVtC3r6FW5BnJOmgQQILEaxzyn
8MsGtgwC5cTTYDcjd5C+7Nqw0FPIDHn7kutRe/BFj2U/GRZP77MVJydHfYcpZLc+9j70KOpptkiT
AfJ5znNWlOYbPKiCWeFTpK9rQ+KmSyNkVmWRnBDvpXsGo+l+tDDPDyfJUyKL0nrtU4OtWUQLawpO
AAt8cVYea9cX9qsufd7wuRLUeOMinjKCH7C4YOCO8k2vWS+iZzRQV6xSXCt5I0qMKi5p7YunkhEN
iWSM/qPt5Kta0RUEaOC4ompiI476tzjH3yFNbFY31JcnvFmABlJbZDcWbgOHUSgd7vuatwzE8aE+
8J1Do1Xrf8QF6jKmk/8MXwxUCe9dPmKSoh3wkYFKtcMzlP2NPtDbQMZV69Ffei9sWs9/1syVB/lt
S8t6QUFPz8dSsiOgs2PGvByTicmS3baBqH5vObxdRZH7GcRXbi9GvLv3N66cPOtZeZKLcG7tLtm9
76x1ndCty8Rrn0VqVtWzjOMl/2gj7k2ZvqtdSkwSGWcy2K8+Zi/bbGzLB5GMymYaY81k9o9dg001
8kZ8rgJCmtiBfRrji1xtNjKUg7zBHvxuERBvVgn6+CUhMa62zVISBjhSQgRxXcE9derVvymB7pIA
U2xQKfy7/eJhzRCF6ilU9LAYtPiZo5RonYGm7WRVOm9NrvBwmHPopxK2GLBPaSDaxUPBeaur8rmO
RXdCLDXqktQwqYLbzO6J0vdY++og6p2qeEL32txwxnj3CDv1iHd3MnddCxunFWK4MBmqb3pcUsIJ
h4gPKcaidFVV9Hs7GFvNqFsUPD5eiYMb6m7GO4Ahnig1eRiG5dgnY3PjZn5XRvd6YtWh7w8fSWHb
NU3f7jSUAffEsgRZ6ZIFiy794wL6o3FOEHkaHfG4KdlVcQNiEgbxGMTZ2DRMFDdQsNYKg3Dgr8Bp
rSxsaqM8CNEy80+txgs1Kzd3eWVMfuCm604nLPBkZ0RXhKhBF9TnFQAujmzk3x58liXBV/3IyN9w
E/9mMK31zptVZFbmc8ylM7ruWYPJRErLB0tM9a2GH8RduubeyTUiVq+g43USD6cdL2vo7ZuZ8Uru
jjfdPKFrpeXFUV2z59eCmNEPi1t+sDK3Lc5F21sPsC6qrTb00gstxG208ub0FY6UT8opJO1e+vQz
LLJta7vpRgWM7RYtQ5c9tdNmmYeSyV+DQwuG7wznzD679bokW265X85bNnjVbh3Rvy9Fqm/jVH7w
/YxEvdTt9m4kf2cyEtpp5n6OMbS8JjbJgqJAwWrmLlqVwe4eevLrKX8qZ2vP5fwlG40nLXOhtMi+
v/XSZH0o18UOa3csd/WiWfvIn9wzQgBrG7f9U0toYxZgxgu3qy/b+nYg2XiT5yX1iUyabUzdcBrL
TpwYamoH2697UvNG61ybqx5y0yq49i2sZwepw9y23lbzYWNm7FgYopb5PcYEG5eqUyMR+45DYKHk
m6pdzNzsWHTm8hDXZmhWZnUwYFvuPXVCmEszbebYZ0aY88B6jBlfejTKm6zpfHx87IcxLQ1itSr9
miMaOddLMXzATEo7L2WDrYnmufycpHb9PEyYdW4iFGcn4Ph2n6VD/SmjfFdAZzmlrG8QcKMDwnCl
iWu7Q1IjJ6+7yT1rN7q2wlryErsc133V8hIcSSF5wi3APbuu32kuyyZYXIl7zTqMez3Kk9BmRhiy
+ceblcy2fRQnw3Gq7Lcmia2tMQgFi+tEapHKe1zwO3qNOr1pN+gY509UxFuq645KMNWrzZLr+XZo
LecpatlR2Pk70lIxkQyQCrmo8vD5KpOCNF1jIceLPCx5xvqBhL7GHDN/ZCOh1SYJx9avk8wLsSVG
rluoxVt4+Nc0Eki/CaJRDlxrP8VvbP7xLsmYozBMbXChmipsbZMIBm2N8cJ+cBKNjalLnQPRbPJZ
y3vD49gjVBJNhcBSEzk0hMJ2CyG4vk173osUt6nnBvHpcXWY9PiM73brOqwID9R8IXOxR0Gf+YGo
II8lbpa1pZ1SWxV+bKRl6n+BARKfGdld0Eb0H0kfGm/wCLp18gqMlGrgsRwNhDOyd7qA7JoIR4gW
gPFj7zSjfixzBC0nrRWrMR7YtfwdNO6xlcxGNSqnmMYNGeTgS6rZqaYNIdPRe4nagk09yjLZLGzf
i84EyMbex9y7WVavdmgUlqYHca/pEtUYpm3mC75NnLrGmC1O6KUENu4QgNjlTQtc2u5gzIHO6nbJ
8HPqDGB+e6QGxc+Kaov4IwoRR9kygws3xXLSFTViMaR4As8lEgKb83vI2n+BI//WY/5ndIjW2aax
N2igDZc2+iduxphEYG5Dmh2i2gc6x4XXnD+u1jr2n6wFLsHOKkl43NQMANEOyZzD99cAkeLf/oAQ
cQUQ3S3+z1WGnT+b2crEEfVqDPHBnuEHMApUPq2jLyJDMRWTmGIzavapmSbxzdBEawVTvI/I/AXW
9vRRXCBGUlX++qr+xW2BJQMTiLLdgfmnLvo7RKEyxwgNjRUfKo3Sr505/ZlU1tSkE81xiBCMymcs
V4ojbYqbf2J2KFTse0ySm8HH413qOZTgf/NQrRY3H6sJRbG9FLRCmWiXhhOn9UryycpksTWqaKL6
nnI30o5CTYIqq7AQxTB8MO4sZ0FJEuj5ECcHDIoJam4RAHx9H+dLLJP/yYf7XzxE6B4CGBWsj0nz
z/drgoaHJbBXHKpoQn3ItHbsFcmEKNQObkEbQsDHi404qVf04Mu1HcAq2oRePq3n7loiof71AxQK
8/nxFkI6UlJmOF2m4Bj+8QlqhBOuI3UD0kKUlcE7C2EAknrugXh6ZFWq/ZWG0b9BWDGPzUR/UUlo
EnvRcSSHfd+oHow7++sLM//VhSmXTMfxwJv/hoi6DO67kqDSA2F+VKgxSqNixCYXMflMVWT21SMG
iZ51XIh5AE9AlJGfJsuYIGJMfh+8Uxx0Hc1XYL3XxWKgjdWIed3GFs67u1RxLYqoVjW8wnpgGvBm
a2UEWpIz8RpvF4DBt29NaVpKGB6rQgGqpZmvSaSoEMg753tVx70SdM7aWnuEUYHtNnRAv74dxs+w
ODoXFxWvA6ccCBHb4B+fUyK0NiWUU9ubic0eaNQrFAQPV3XWzMzVv3M1YCNN2mNlqDn1XCZc1pKO
6+PsO9yt2BR0J/ZKBkiGGJ7t1TL4c8ZVMt6+w0OmoVBm2WWgNKNkTH+oYxCwEPOVKd7GU9sd1kVR
wzD+BrzBW5RxhUdD8Pb+Zf+LRP8TEq04h9+ti7951d7lxSuQ3esP3NFvP/QnBu1bv4EYYyT6l1SD
Mcb/iqyU/spxmOJgfM9pwn/6C4NWIiu1A4BZG6DG/x9/hqtn2+yuFri27f5nAisbVP37vYaED3Rc
BhEEXAFY6M9szm7KvWp2RHuyBg2/GavYDdQqO+aT3oOdVEl9tH3sJoIBSRTip84ZtQ90sBmiqPeR
/Kx1DY0TWoU02msjbkhP2DwWNx5Elex+cCrMYrvUfbFXpzolAkHEIDMD7QQnM2hWWp6MGQWEQ1b2
ZiCl4Jw1rQbonDT1LS1ks+4RhuxjidA5XhOj2ZXAGKSKMhz3Dp6esEkP7eJ8muRMv7kYtkvhnibn
TOlWtybKqiokA91LX6dBSz6NYO149Xc11hUNFp3OmQozIZ6HiCPdUkLbNJlpyqiB5KVImA25O68t
1oaccgUmJnPfucgul8yKDkNP88vYGatEAowqVGy4leJT6Bs2lqC0wxfPWGF7BFHB/WwxEsNMuw0j
29flZpwmV4QCIYv+Rcqil+s2T1Kbgpzi0KZsrYilRTAxkne4BM5Is0GuCklJmAX6FkBa4q2thRIn
a6w1zB3Sj5sQhauR4J1E/i+8+De6oqW3sdIq48VGfF7jW4gl/xTvjXyOugv6d+2oS0wLdZxZA5Kq
zUBOFuPgPsHCnWzBfYz1yGPOvJWWudchncAjeiDW2t45frO84kObb/GYLcIlXxKE3zTheKjlZyw0
zX3dW+URHHLc59XUDgFRudBnp2I8etMcugQ/7sqyIt3ESeI7YM0KQ8Vi3jj4DW2swTaDzInrQ7/6
0UNXyvJjVGlDE+RR4QUrw9m7InM+EBcdP5h0hfcymdwHLDGnF3xO5k1MHXbqmmR+YD3UQDd1+oyo
ProvjHrBRbPRiJYcxwnnN+j2UqTuxffz6DlpZvMwJ452p1E7DQEdpL+b3M48R05U7DUQ8XUjsNBd
noGVmPxHhfOhdUT1CLyYo1uKkpj+N2tNEmtLTsawpho9Vh1jpsAf+nI7jtVwlPPa7Uk+jJ8h65k3
/or/aCAaWz5Rb+IZ4zUwMcma7oqvQloOnD53BU4A3qm2BOCuJP8Y9n2Xru6xk/ZT1rqbPhstM7DM
2T0rjUyMAxlcEATe43THMMK4EfNcHxi0QrPLFp415jTdQ1I41XPXz9WeJNDms4SKKFoUFzDxvBNP
utwixbfCpW+825Uxy0OEIf2psubuKUZL/2kEViuVHtn4ktWdfqOtFW1+25ruSRazv7Oy5o/Jb6MD
FOR2ixMuR3nkZo9+7o2fdCcrPi75mn405ZAqd2wv/9gi7MTZmTfM0YZuT9FmbH1XDjuiAW5kjZEw
BhPFng50uav8yj7JufdxaliA5gN+VrsTiPvJWkKpGeCQmN5XUTafwFvmLqzj3GQVUykktgezLIXA
sLG0dtnWcmxCAqhxSIArij9rkYSxpodY4MlTrfvVBldX49lyNfNu0LoP6do9ZsSpvM02bt+B7isf
N/A+lxYL4dQTxjzWTQkf8wzRgXyjrI82bhoffat3bxfZQcWox/6RdLxiAxRdf3FGnMEaudb3ZuSv
n1tKOiK7sMoJ/FI2uBnH1oc4sezQaRFiB7JsCeNb/fjWMsT4MtjY3OEiGzJC00OACzIXsrk7jWkT
v/Zmkv5RSDg1/dSejTGSW4JE500yjfjDUjkdTM2lIZ6lXM7GDP/byh3ZB8NgaLxxVoIxDiD5rqtV
DhGOU/VDzlCMxnMQVGwKNZz6lMEGsxzg5KSU2XwwFFu3lqquyWNpPqL18z7nsqS6I0USPJekM38b
RclytbQIQASw4XVk3HfjO7gSBMughpKjGuvEgqC8YPSSPjCkBf6lsOOFJuvigrgsQTyaIKAmGAHA
S3LEgQSQpFkYVCp94KVPe8wepF2Hgz5/aTnzrgJezpHY8z7kl9IHZ1GPj0hDUndrzWdtUA4WXoP3
Wd3ZX2vNekub1jgLd+rxwSWsA3OKbEtIPZRIkgFu8TP2bn0zz8/YvDpZkK1fElidjDOgkljz/KHW
u0cc3PTQE10SVhGNDEmayS4Vwt7r6eo/tKKrt5pj4LFr4fdxiLXkUuRTvCOPINp0VSdQ/trWPqNn
3/G+f8nWyru2BqycpC3qpxiKHnPRrjnJLC+3HUSQ4tYmuim0+2q6rSs9PmhyXugoCG3co+2oH1i5
JeQhX96nVNZv7QwqEBiNKCh7LO85diLrxBUShYa3cljbDWyvIrfL+zLS7F1hED0mMEQMiQ2cN0uv
p2etw9vYqap6P4zzuLHGeXjBZxhSm1eTF+Lmvw+9+Jy1TY5vgbGeJ2ipuPj1JIZbXlvi813nGwpl
tFnm3H8VOFJuR7GMj5nu2Nt3eL6OPbK9AMLhN2nRYzqJ/uLo7rCXvtlyFZhoT8TtiW22+hCHLaME
vu0S7ShBT1MLoKuSnzvdKn5vUVsScOLlbyXctO2yQi5m2/s98Yo/ujztjxCNFQqd5xuQfpej2/WD
Bf3EYUoH/ahTtG8YnROOBunzvDZa9sXPPJu9M9H2OLRglEyC3EM2FCZQZJbu8CBrj7DMm+1IVPDB
tOp+585UXiTj2fvcSKYbEtyZqhYzyNogCNrQAehCPMemren21ZfBlmnItT+lYyzCcUmcg5xMOHn2
7WpBsq5gT4EW+8auFvaXVm8exhE+YoWdZ4jx/Z4tWsOkX/skcF0NksRJd2m+UmEU2Fnnen1xm+7B
1WFG9u1+lQTG6FgMb/SkunragMELbmG7qsMrGycOI3DSimEchpH9WsQ7ZK23ZqlpV7+f5b5wRv9g
LRl4olk+4NNxD/6W7PCKSYO1hjTgFAuGRaPY4Pda7KEEk3i3YrFpxbUX2Mko9tVkwvfTXPNOGwDA
2dvdJ9jy6WHNIrB/W/zRRg5OMEtWBinQaMDU2uYgyxPOA3N8kIbwv6Ql4W+uxvKriQV3MKF7cDSM
wv0Bj3lIyiLU/WY8ziUCGCwzNYK1Vu9UDstDkdq/W5H74b+91P9Jh2fZSlL373V4d90f1C8/dlLv
P/JnJ4X8/DcabR+QxneBRxTk91cnZVi/IYKDMIbrsQdp6zsVnoNWnnBIH0cK90/nr79UeOI33yei
0gWtsujkdf8/YfMgxvyxm4Lxrsh4pBXrBsEfuvGTVi3vxzWXo5/eZ7kPXhuC7swtvjP/j70z2W4b
ybruEyEXAgh0U/YiJaqXbU2wnJaNHgEg0D/9v0Fn1merspyV/7hmtcppk0QTcePec/bJ3NsgrKS8
l27d6L3KzbLZhSFRNg4Fd+Kus5CAjPFcI25CiUA0wCIjxyv6wEq0sPIcmgiZuXYZwy7SnuwQzaU5
3LV5bb4VZjUwjmNxSPx1I2KfFRyXPhMWFVuZ3+9VIAECxXV6LNJSfLPRVqsVr7f/u7Go5kbgoEcv
k/VKqYgmRevlDw6+9H00q3ljB7l5y7BZ9evSdruOA07DCjPnVYM32ZbGs2cav/twFZEwM5UB6+QR
f9AnVwmkDObUMrnyeMleB6Y8W8nK5K6a0o0fGs/PILqrcbrruzkMiLoYimZrV/zild/NrU8IcV5t
0PLHp5ozYtQn0Rr6jPt7AmLjWfdunJ4di9E9qiTvNmFFZyhJ8gbzVpfpUYsuH39GMAb9SptoAx49
p8XLwJ2YPoYTy4FBzdYhpQ2jR09Sc620mjhzEavUXyVuGJ/mYWS0kSRs0a4czauotPstabkaOhHT
B7HzmCswXEzs6sPUUF1GoOqpKLy+OBq6RLhlOED010U4+7d+NnhkseWSRyKdE8jS3khiEylbWjcb
N/emTy1nZ/eOX2KZayvri3ET5PG4SejRb7VJSUSMTPzNa3I09lGSHXQiu90Q2e7GWShLnYq9+3qW
zHtLevMbEiKp09wCNoKSpAkXtbg3nGDYln2Bjlx6k7FqGsd9Gwip2Yy8NGe6BDMIn0kVMXiSKfDF
ri6N6hojPvM/s+xMrzpaGKr8iuUXbZi/XcYw1RrCPAxemdW0DOYyEXJlEngblZxTUcQywtXo4cOs
ZATE6Nr3gUIKactNMXP17jsdca9m0XuPiNKxXnvGGFQvyPW9GjQwiRgEYJPw0JiLfMoexwXDZEUa
BrQKGyT+VRS/FbVHvmaae5nHLj4VxnUPh1gjcRgpAQ0/ue7LNj65YTl8toqYlIxMDx3Hm7KYrkYi
tp2FMlA22ClcMz5MKSdFZrkyF6tWUIyuhzky2oPZFN6uxLx9l4zYQCm+ephVCg4xb3boM8bEdZe0
G7icOD2qkP7s9QyWvMbTLe21wvFtb6p+iYsxS6MhhpgzS3SHyykBAsUm5t2Mc0H7QTvmvmHku4kj
O8IdLqQB+cyjOM8NLzkbSuUEy4ZhzilHmC4jkNwfPloAw/dtMNbRUZoaO02bzvcMTL8Yc1DyTpEE
BOuUxADn3CrYHru2jgviXLtJfRxDZcqVz8TzaaY6U3sZVk255/9EnARvp20PrETTo6yDUV1Zjkur
M4Gw5u5zM7aGq4vwyVZV841sgmenQ4lvJ46eH/vMIp9sAAYA8yucxo1fGeJka23ezKSq3Ev615xU
ZZAW2zRiNXM6VNrZVBNBPtr+MTX8KSNwwBjHa3IN8ajSbCYAHE/K3vdDvc1FFFKKc6/ULuL0tbFm
ad8b0Jn7HYGh+cYNUusEyirY2n7KMMRIFrmSjEfxBDU7QTCXW9znTEbp703tpZ9BwxnPdpP3n6ht
+2bbQHTgXZNjD45sJvhccDq9aqIIARszS70l8yVqTvwHktGksQg5UKZWE3oCn2HLUTKtB9cz4eOu
zFU65ZJxMSeAtQUqIeKc2pCXW/ZVfzDqxlbbEB46rHrlFGjWVFl1pJOAMX8SU2S/IKj7wDSFuKDv
qqmgNK2D6w/eveuAZ4la5uGtFddXHllBJuoypBW54YTRWo10zctQy3NeWPhm6VAU4oagWXXDaNNN
936t7I91O35EJYbYoXUTWvkioemy7nuzxVNC6Ep3A7IW9/ck9AMK/JRzNftXdA9qImwQKsh8mqdD
YXuth3yE010UHhEmDP5Z+pnY/a+e+m/qKaZrS4Thf66nHlX3H1TSf/zVP1XS/m8O/5SHzh6N/6Xd
/KdI2v6Nisb5sRH9Z3/a+c1iBES82RLkTl+VWuyPqsoGKU2GogPakV61hXT/n1RVkFZ/rqrIogZr
YFKf+XwPbAjvqqoO1GbZpIk6jLRMh20QZzj0iOfFPQQ3a+eWJBCtQd3790FiM0+1kjI5Dy752T2x
DCBDsSMhvE3sD3SupjsQj+Vjr93wFb4BNi/GkRUyitk5VM0yXwy4RqfEwPECR5W1chjZQje0x1P6
v3TT7WsqFKiRsEiyFcY7Gyx8ndfbOkiieUUYzSAQIrvs2/MSu6sLOjBoiCe5ywwtb2OR4umPQ7k2
1NgbW7M27CNrYlmsmAWU8KTt2CLLfdRQCtXk3lhGA0a+tdCUdoVtw/fBSR6MyCy2Y173n0xeswB+
Zth+5VMEzihZkjkXdmQy0UasoQx6nLS+S2DHsCReM3NbBYcZSNEhMf3A26KLKb4l3PADtjwc4qWD
5lLMSfg2uw6R6RnKnA/VjEBjDaFZf5A0xT6Ug5k9EAeAeRr3+u3QheVTpX1122pSbk5jPUYODQD8
70SKwaMBaZSLkH2sBusyx5V/P2Z8r9qtuJCpCMNiqRnCcSXT0bufk7l6FZHv34U5g8YV/VIiucMA
6StV0aB2nl/Ap6X/OVZFdZuJOrhzdLz0/slFOWiuH6nrdXANVYaTbBwvChOOxePF/UeqjnpE3uXf
k9tNDlNGclUw+c6hEEhVi7BBUUkQ9BUqHvtoEPV2NXaeus2ammneDBFn63qpYFGHBoTgopObhGOB
PoDhbvnN5JjZZVL/DkG6/tQgi/8AQYvNP5hrx107ER5ZYRTkEbQxyFJwMsH9SAlD3p0MHi3ieu9H
RP3RNhjpPq+d3n4FtkU6Kk+eg4YoNobPPlox7JsiuK4q24t23WSy449pmRxCr27nK/zf1rRPws64
ttDDDOvB8go0k4hVkCeBpWqvYgdWD7GvVfcAGN6heWWPCOh8Q9gr0bjucwl/6yb+LhWhcqU5RO7W
IiJxL4qSaLzIS4w/xCYX5cl0UaFgGEO/e9GmxNWiU8kumhW0A4uAxfd8fxc1F2ELLlejPbYXxUt+
Ub9YlUb3whDMYQqyCGS8MDIe6ZhqiuLwxisKuiSLoCZGWRMuEpv8orZJv0tvrO9CnKgwPTLfFoGO
Y5t0OWY0POYi3wkXIY+5SHpaEn+vSKQaXhIafhsjiNUNguV6q1EDpYssKCHUwiWw1hL+KuMZeoFY
FbkHXm/jqVyERappGNZ0TFwrwH1Ij5JFhESiCDOlFmzDm1PyHQ6TmaBY6jur20ztOJ4MbO5XBH85
mykoH9TsX7f0h69Seln0HdV4HJK023rwxreypTSu1binpjLenJmVJg9JEwnn/egLIqUSCpcJUPuZ
AcQjuvpo40XDHg6x8yKahRjccWybp07dYuV8ILPSWvXNHK4MjcgskvWiO6e76jPV36FhWUPVKk9m
Wemv6eSdzdkKP9VNNhxGrLCPpdv7t2mvNBMfTMiSxKw7wiLtXb1M7YcknvbSnc9J7U/7XEIVi2Od
7ybBZAQmrl6LDIp10jSqQqs2f1Ih7XI0k7dz1dy0QxaCKoj7dYYzY1+HnJJT1zBv6GUOt65m7kNx
+3vAarvniOFvk3AKdygCoJSFBL4qYdWHWSkOgH1vLBmB4jTliDM7L3pViaU3keB0mHkoEskFUqu8
Vc0HEmOHg1lE7fOSiM6DMRj7qBm/dY2b7ydkj9u2QczUCyt8tTMHzv64mGncVBYwOXzLvOpcNWQH
u5DOqcT5scMJjW6jYt62r7AuHn1CEdejYXj3XRUH+2Rma0oL7OqtI2mw9e7snSdN4jw+d4zqWxJy
W1podfgS1HjXbacICWTr4jOmnPr3UmWKAzhhAR8rBH070fVkNiaWvysQZu/V3OPXgdj/geangX8I
m5AayvnM9FCdpnrARIcD/t7mD260Oxq3ekksQaxgrkWAkjYiJvcMgkqMK5q3mTg6YxpdB1nhB6uo
dGqkw0nnrTPLVosxm2mYHOiHO3iG1z1D5rNNSx+IXzxykuIwt/c4Fe29ysuONIdzlHY0fGtmxS9t
ZWqGerqsN0nHhMO0mwc3TNX9OLfm2U4JI/BbrnSX8xhIINejpdejiBfkXbNYYqXBacJLv9oMGr8i
+EQAgeobqXsbDmRIIiY6lh479jqdanJlKI2fFYknDzHDpzdiXiLSk2uoRaH1agTdtyQpo4+u5RL5
NpFmoKXzXBKKjrxUQ+61M5AGAlHdPNXhc9TI/Winr6HbffGt2tnPSraYUhhUc+79OPVTsGlzZW08
r/lcF3m26m3zCrZ3tm2EVX2NyFPDS2Lgq0Xad+jxwaq1NU9yO7uhuAMO02w5nmb3pXDPZdSW1xDS
u23RWvSoLXoh7XqIm6HaalHM52hqSYIu9BvBok+T2lBKUV8ksw3Z2O4RSWKJ2OB3ZiIRLItr5tRL
MVP761YS+zSyy23jMkw+W1n2ZFguM9mhNl8hkiI4SXzvKyiEh64X38KiXvlNgk7U8D6VSNJpjGOL
HzPTOwZTOF9XZseQ2a4/0UuqCPfsjmQlhaydVbUFc8ohLuoJSB2n4sruKwJ9aCKnrnhOhim7znnm
aVW7YicaHeyttI3XlZnumz6vjqodH+Uc652Y45IxsrOGXDK/tdSf69bu1CPnfEzVNKKzVVjY04ao
hp4xF+TnqdTFjhxDLNCG/yUEYY6wO/xk1o59S78KkaLvMH9pea6cL4VVCJpXnd5WBG+eyJS8WH2/
esUAQly8ISiqY+b3eYUBTQ8Hv4IAqWUltwkG/VXvu/GeisV7wFsebeJ8SHccJcdbq/TCu4bgvoab
Tj4tLgjzHE9arlEn8YgKP6LLMVobMs7E2a7SZ7Au7kM4xt2+GhIHwKRVqocuhiKSalCHpCQ6DMhX
ki392qi1C+95fmlxfSzFZi3KW+W10VoOwcmq1Dd6IYfaKlAOGOZtOOjbOQe5F7c0HTQp3VXx2uRE
Rc16fBp0d1eJljFneUO1hqTMnSfee4TdZC1m1IBdROgvrzmSByIbHU754Wr0pHNdpr5/7RY1cUG0
fazJg9iLAnm+s5oy+x/7+b9Czy7iTg5J//ng9/IVmkbZ/thJ/+Pv/HniE7+hLYTbZJsCkCxs2X91
0onQoO9GqxxO0vfj4L80SfLCs7NI+ENviw12oeD9ceYDSEtTnlwLUM0YWR3p/ZMzH7KnH1VJVoB/
h3Y935APkdJc/vwHDSsIyG5Gy+wcfJ9JfBHHhMpFtb364ZrcfVdU/gh3e6+U9cnn5jcyLyAjiSvx
Tr8Xdn3NHhaFhy4tS7HqzYAWCy2w1wV8f1e4aCvzmYDtDfzyv9PJLvfrx5+IIZlxtGv6JuorQDrv
ve3gv3CswpY4RDJQ2c5rNKymkfMo2QDZQ8rU+nMUFBU96TKxN3qekq+jgXlg6zauvcmpnaES8Kq3
vZ+v7dqoYXOQxKz9FM9cmof0v6eG3SGKiO7QXvhQuPmw+fUF/MsfARIN9RjBJjxI766g2cgKZdMc
HFDlW0Ad1LwrDCxvCZaY59o2EdeIDPelARVizSxkcYzB7cKovPTnk2A5aVrYcmkj4wxFrhwEsO17
P8uv6Npn+FYovIqka3GKzi3VFtHnfyPifm/AXu6D7xGQxegIsd37kQ0eVc5J3hCAEIfC0kDLBV3W
TBQt6bdfX613w6HLHfcxlC9IQx9M47uL5VDaF5Xgk3rMO/BCcQ22rl8fm9au702HY+evP+/dS3T5
vMCEWLn4N1ExLk/gDy+RJeBYobXg86KkuWdF0au5A1Dx60/5i+sn6TzbNIDIi7blu+ZM0LBc5IPh
HxoLgb3PVavsIDlk+u8gfBc9/4+yaO6UYwk02rx47OnvF4UUyXEA1cY/WLPAkuFpaxsHPDPTgjmb
Clq1qB9czRSrzR6mHtN7lbsIyegsPMSkD5wKx6nvm2mxJbo92xJMJrQqPSKmQ5RXRO4AztknPJvP
2EXLaU1TRDIMTiFWrWTEh4yVtCD3Mn7Wlqs/DO6cHH59Nb/jLH/6lVhbYW0gx/RQ0QfOIjr+4a6F
Vph38dyMhwEFw6pAY32FH11f0RTOdgrXysq11TeyJIyNkyF34eFND6Dguh21abvLqqY5V1kyYK8v
7U3NVOGDYMp3dqgJXr2hKD44NSQrMViPIihqhNaYb9YN0rYnks+DXTwnJUrMeHyOo9LaMOeY9ogl
RdpHryxn2cFtHec26iwHDYQCe+EG8aGoQkI2Ijc5MMqA+eMkxRZAgNhrW/lPCFHSq9RAnlwSgIkM
MAq/xPQh1wUcjStZzf1thQGoXvWzJ6+hH+dM8BF7VL0lofkxP8NVrLAuCNSAGdrNl5YBXF6XOQk4
k3HroER8m5A60h6J223E3HTvhJJ2XeqiI5mpojaGN0sErbb5VHW6+OBFcfaNBFg1rjIzwIK0BNbj
ZVe46hRWzI8eNt6NV1gN7rEgv0qndMRkHLi3LkCgDXmyS/ZAkQy3XVtyJEsX42ytt0ytwJ2H2Vcj
M/wbo8wNxAxJtDW85lgUhJrkaG3R7wVXtP7KM/mQWItHoMEAjojINrxyT7zJ9XI9KRHTam3D3GMs
iRRLFPYnB3s7aqKYSSSchGumM9OzkWetxZ+a81l0CzxrWvI1TfYXspAGe2+pwL8CAWd/blDu3aVc
p/KqNTuA7J7GhiF3iG15InrK5q627c+qbtQuiy0s0dVISugyEnsuJ92tFSnw3JqRcndU0WGYul0c
2/dWWHT48Kr+igPPtJoMWBYrUljf7IZ73riiup+a/CYJHRJThj5DiZozrAyzBqFYSzyCCRHKYsJk
RlLiwhujxzKNbuizvMY0mA5x25oPoZinbdq4H6Y2Y3pXlhv6QcR7py7Ofyy8O7tpxLU3dgNK3CxY
qX4mFRbmwqpLMfa2vQkmARcSSxRTOVFc5DBqacREwT5D/gi+2g8/Gbg4+TJjCHI7A7pHI0IxdawX
VX0/eBu2oQybgu+WwK8T3D6Ra+0brY2TQ+PhujWUuW5GZ/qcDtrE8ac9H2EiXfSVaaXV7Qzgm2VK
i/o0TUJexeWYH4SdmAdP8bq4xgQiaRXU1kyaAwyveIXHsYbKFocLFrP80vQy+pgCDnhzQXR+tPtm
OBa+34OLClqI3ZW8RuBTQWKglcKBr7/qBO+XMWXI5/KJ2RGRM54WgCMCbyb1vHYxe5qQBEdjHp9l
b5Y726T/bGaIlGSuJGfnjqa4DfVIuHV5nYzooEmgbZfIVvTaZZfR9HLH+hhU4J1c1U17w6XbW2sz
24VpP33raaCoMwEa+SasKAqABpvkylgZM38iZ5KInUPMob+yzK7amv1gbfnFzdFzGVsNdOtI6jGn
E00B/WEOBnlr8aKep8SsAXOFjOARPKn+q4CaS2vYnBndps2X2KMH56rEe4nBb1+XjieeDJP6Ilcg
0MjAojrpKfmYXJkrNwpSvh3oiXrVCeI3RtPNHnK6Yx9hiWWbzJwHAGXUhYZT0dnKAGcOhCrtKvSH
L6rV9BGZdL7NRmwe8hTzbtrwI+uK8svNVXiciWE6TJNdne14Do+eXiiIiEXxatsOVCwmfNug6fnl
SNBvAxNHt9PZOHRbsqpBlEW3s1eFGi3mzN+xglx/gLjCGbiBeDgAPjH3fQ9ULDRcAZwItTBiiSx1
tnYQO7eChWE9l7ScKiBoBxO8yTrwuvBIreIwo3YDzq15c+xdnldhx9M3auD+JcHut7WVVR+ZV/Zo
kB1p7QU6gj1SbOfUAlx/mPgArGRw/eh+eCAzHAbpr9gHF2anC8kSxQD/i8CHh4b+wxLgJj6avnPS
ZMftvb5We51a87CiXrRPzmiiwGRREKQJEOa04DRjwJqQQN11n6fxTi3oTVV2TyJcFNxtm5DDCAcN
3ymn6xKxRxZH/b65oDy5/F72pUFZGF83ugD3ydwbyNlYIhptC2BwjU0r6ToIC5SNcpxgbtInk/F5
HKyxmK8u2/v/XDR/46JZxo2Uu//5wPp9Urn5nKn2JyfNH3/xTycN8i+J9czxIac70l1K6D/1X6b8
zXSxY2JPk9530NMfk0pOrYEEX+Jz3v23QyvPNzYa18bLtYw+/8mh1bKXWveH2g0yNBXqUr6RULsM
R9/VboGpoZGHtXGSUvT3KNXgjsrGuSryOdt6FB4bqCbWg527PduQnLeCLuGVL3za8JkaniYGjYgi
UAmIuvUPGeWps8LJW65hOqQk/ZXxFmPkQ1TZB5m1PYKJJl9LCWyiy+4GeBmrbIgQuyIkXQnIUIS9
ygD1OJWSlhkqg1rm1iMVS7yqKotsIIKiz3Lo9ROyLYZCBCttJjwyb6aBLsq3nxntf7MrvCuETd5P
wcRURLnOvh4cWa7stCseknTujvBx2NA8nEOrkWj6PapNMiVy4ucnIiCvimhE1pHO7VESGrJrdUe7
i8hJFyinaZ4b17AIRZBTyAmYYR66qNpmFmYS9j7jQN6alWQu4NTOtdn4B/QmD5UpvJXdBuKmyMSp
DMdik474GiKfHSOLswkDgh/uWtAOax4YtfVLAf40ysCDYsHBA9CsuVkFe4rk8O0YHto4jAWhYgjZ
Sa/ajVZEUMxY2gJXgmYUl+XzY+3Qqh6m+IU5q/U8FI57NUqv/1QKZa1iXUOWmWwVnqtmIiQ+V3HS
UGYZsTBPfRna8yM5lhk7ezIo3/gCaEsQRIGH0ph3natTqvlS6XltOgqGhQH+hKUKpc4DRG7/HERw
JbaDj7GEKXNfD/vC0uDFIb7sPQoiUt4xKt+ORdk+GF5r0vZMjIJ625+13cOrS5xrL2uIfRPMDrZG
NjN2bfuAjiDGkexsTByBDdyWI2lve6Q1c9PcqDQHUwkUTC0sQsaGvfaCddWP5VwevbBs3eaTskLn
oZnpUVK6aJUYQCMaJivpcB+2WbEva+V70S1bEjzkHTRBs5v3koHPMuRgRuk+D2ZHNLnRT0gRYTGk
eRFAiymWDHPT+R5pnrmXhPMhwetZ7+pL+LlYctDhoYz3wyUcfboEpVuX0PRsyU9HuEeUutFpbKVY
NY2X+BK2bs0eAwtIl+MNuYyYLsqgZrAW1SiK8G89lMi3Kb09p65gblTxS/g92j2dLLEu0BTdzv3g
AqO+BMF3SN7KFVbW8jilIj4oqv4tvhw7Wg9+Nz02l1B5lOTjhyxZouY5gNmvdUz+fL4k0ddLJr27
pNPDeqvWIFWJrOcLII0ytbMtIhLtxyXbPllS7l3SCF5QdzFN9GqxTOAmIE8rcqRIBU3T8Cr2AZ34
lWcgotItZrCoJRwbok2LrRogC7d8zgpAt3Y7gaThrBCbuqW575V3tV9Fe6+Wq1j0zm3Ame8pzKvx
VDEFdZjZRPN3u/j/NsS/2xCxUNOv+c8b4odEf1HUYz+poe3vf+uP3dB3f0MQY6HBsRwG5rQw/7Ub
BtZv8AsRPbPxLV0tNrY/faUSXymwArZR/uSSdvxjD5f5uwdcB0EPsg++4T/IJPm53SX9pXfBYN3C
x47/iOSsnxsZdHLirOPAegoiKHuXJAtHlItdGb/Xum20QyXwrwv0F+3cv/pAdn7iXoVD/qx41zTO
+NWVVRXOyXYsf3OBLTF+osUIIfcQETlx/vXn/dz5+v4D0YxzvcB4kNz2vvOVgmAkT1qePBW7n9OA
D7DTVDxpp/+7JuXSGvy/wuLyUdxq7jWKKjTs7+MnmniIoy4T8pQVhBYkXkpbop2RFaGBJQcFE9iL
Rz70+b9gv/7Fr/xecdG6JNPxPQV1qDMOa0YjT9pKYU/6FcZ/wymJvMBx+nctS8HY4f0P5QmkekI5
5lPfvbuHo8Kei+hBYvNz+SC8KHTohtSEatC3Hi2C0oaGdGSLwlQ2NXEP60MsyOyRbWptLgi+f3qT
XTYAdHE+CX20upc780M7jvU8hFQVytP3qAc6ZsneJGNn///5WYtP3BY8wjw47x4oLEvww1EAUQJC
v++kod+8toBxsKRm/Ppn/dwbXh4oyl1GOI4DkhSp3rvecNJW4JFVJ099GH/TFttjZxXG3zSg//3R
4UNcHDbLh7FKvbuZRG5Jr4U2c5oXHmHq9zhcfcReazEvkL1f/6JF+fju0XGBWuIFxTTPJXzfXvdD
WxAwLOxTaiWY2ihU1IkjIny6vNHVJ58klc8IAnhJmTs8EG9jkzeOpu5vvsa/P8GuKVn2zOVVJbbo
3QMTWshEQjeTp5FS9GgjeIcqFwJTrQzNE1oHRbHNMgst/zSD18PwxMvrVJzMWUGaw6+/zV/dAdIb
A6iZ3GlQyj8/vVlOcEuRVby8S1qJaSKsHsoO7iNIqu0//ygwzaRkeWwt1vsnCstooxqvtk+Jw+UN
goXMinOFpd53uRO//rCfl3qWb9r/jDaWTBk+7t8e3ypuFVKxyjiGhI+AQQRC8Km0QV3OC9a1p1np
/82zvBxXf3i8lo9kwIF9yCV2kxu87Kg/LgTgQ5izkA12NEM6N9IvUTtpbNMPyIUITtEh99V2YI/E
fgoaZgGZFGOLUN0omRzggUCZVLP9XVYQDh3gP6fZAtwRkp0C+17QS//1RXIuW+z/bRvMYMHdUaU6
S6iTjW7l3e0nYTyVY2HLo87NYmfO9L5U4hq7SOisWymzmMaI/IS0UeFapdXkbkFPuPd0oqGaYn/g
O+JT5UaGxD6+YeJr30aAk9jY45n3yoKWG2/MJkVz6lw4tyIK5Oc6BpKZY3SizcRfaxi9XnnTAqqk
z0OvaoEOt72nTn4kUb6mXEBSQ9LpLkpy8oywfdHRnWODRnoQ1uIgQBgQqwFTmJSEADIPJNEktPH8
JjbGg7LmM3yu9EXcy7HPNFeyJ1EHkzEYVx0rnpALJXVCDkFgKKFd7nGoFghhGxVkLjQCbsslZStL
8/qTV5VWdSQHcHogYpWGn9UaoD/hsCSvYgq4Zd5su0BlBkxSLzhvefbazP2coVOe8VhaAIBFAK1Y
VMsO3ffO52LKrC8VxNpDX3v1Q+NCuXcGrwaWFnHSY/3loD/gp+HkP+FsNuyal3RESUEso7G2R2Ch
F0ruhPdxH9pQnRsN49JQlniiQcj1CYbQe9A6ml8sZltv3xnIhUumkBgb/ZYVkbWMjiB3zjokSdSf
GmjM1cTdNMIJQXFY8q8UKcRPpt2gqToTe/dllyvZqaFluLm9moq4SRlZj1AEJ8/jyZYQfCfCz6fZ
O8ZLYQLID7/2ElNEtjlMVCTM45YAWKDEDoKhc53UPDWZbcJkdheIKc3aql33yp/gP5ghyRfVsl4a
WH9ITpI94yAoeXwZhmaLr7llX3RVzPunzAhOTgHx7RwbxRKfcWGUhcpfyL2TZL+hDb403EubZ7nH
9/GiAa3qvd8yhh4NnOWV8NmLWg5K4D1z9mXmZmja15VN53b2ctqooEKdz0iJCYRaFMRM5BuST51J
NAB8Zuswk1HtbazIla9l35dP/pxMNyiz803NnETg78mFv2PY2ByTXPVXUU73YKXzEW15OatuY+rQ
fYKunAwr02XwtMI0MZ19xAOnQsaKYIEsCNa0l+316BiwGMp5esoYyW9xfFXVMTMxdePOy5Dd0YO6
b1Fhl6s07Iqvymnab76c4bhYXncOXAc54DSmKHm6jJVpPZMzux0AO3ERjKn6yHwLPqB2JvfLSKd5
oznXXmPAaqKdySB9WAVdlWwE/ep9rzp15pAIGBDMUvwa2QY4DHICbnDQufu6nMITvimv3vt6cD8R
wrLM8av51Y0GdbQlVBKAA3J+LfM62zqONa+16LmNfuggAc2G8jWtUq/dlH2s6cA33n4pRoEAjuBg
N01TGDjwY0a4FC+7wrfaZWFCQMaQ5aHLtHFVZnV1lTZoxianm76GTFO3sKwNWlmq+JhkPd6dqWxX
qBRRoBOehPey+UwXjPcjmQ0IjEW8Rl4pdkWl+Id847xM31j+7ZC5UNbYsdgsKQWK1NgazyqiQzro
kVrufDVcU+kyrrYF9JWSiJ+VDEM+SOZBuJFdFF/5qtLIqnS8ISrF2FqF6p6rzK3Jxyr1rnOyaV3G
5pfc0+ojYEZrlQRi3GkjtDddzveAGFjcsysBr5xZ3q9dWQ/oTk3uqBdZ6bXC/nMHQbdCT9jyUBu4
YNvPUwgZ2mAcRUrawlXbKoYC6ek7PtyyR0xdrLbtW9SYLEiQZEEtQABkhEW36KXxOrphfjc65nah
5cAGAoCDkQgQyry2HOg9oZDjHaMUY30Jzml1wH7sdw7JV4ArQFNfEt1MMVZ6nyUtSxCr8SJ5I7XM
GDlHkRRGCef2M7LbSvLqd7FTH3BWQZVwRIa+lfQzvpqHDhlefZl/AhsbUc8RJ8P4Qi2ZWCLWSNpA
tPrVt6nq5Ur3HiLJ3Gv1tkzl8JW0nBo2QmY4H7AWAt+NA31ggIkMvxyjpAO4m8a/6779nFaOvXUk
8bBrBMe1/pjPyFcfMSgo++BbsX/u8aes3Zy2WjwM9SE13Hk3+WX1DJ6j8FaYFobn3mmKBzeqvln5
/HFkOn7L4LY9sK4iQLQCxJ2yq6y3qI2jtzlJhseo87hzvPGAJojWIt45wqay6uNk6W/m2juiaNVq
Mw45bU5NutaE8URHwwH7n3mStZpuao2J2EUsjNOzyDqxcrkLOLLoJ7wYJW287Sja/GZsGnmL4yK/
pafUPRSJDw1aCf1F9ka+Ve1s/64Ctz+1bjUvxGQrIbvQt9FSQ4FcDd08BCvEBCwXJCGjbfblcRr6
38PKGB6HNsruRdch404i5zUbXHKuGyIH2SsXO2g92dE5kFNyw+AUs0UwYBGO+0h/thJEwQXkvm2J
/PFEC98IVxKETsMQihweg2IWE52wLGAa+PTHXZyX9hPsvurQl7RbqySGvjJ1830LloOs5mj41OVt
3W1NrWVyHJNxdEAqmwYmjBAOxNkdzaHaB3GnD5xyjeuUEKNnM4F6SVe9K8qVZXhmduh4eM4DO/w3
0df6pquqfj+yEZ7KVBf5piI5ASGK4HgRs7jtYdkIggqoLIx11Hv9fWT1A26/NGTqpFnyPmVja9PV
zZ3rMbFYRm1zCtp1jdebIIii6cJ1XirrpvWm2VlNQY343c89yYIohq/KcsHiB0Y9430EQS5lzdgu
d+fD/2PvTJYjR86l+0SQYR62iZyTQ3Iu1gbGGogZCASAQABPfw/Ykm73lf2/THtpVarqYpGZyBj8
cz/ej0H+2NdW9wJDo38NK/zFSi+wN4q1rAlbGu7RLMObvxQB8/4pyGMrWbJfzHfZhwYT3xbZkbyi
mh1ovFq4pyBFBjL22iS/t81Av5hyMm69fGDUnjudsw+BgAWbhuI9ZNrAm+LWzqP+MPLsfpJV1W8C
rv1PSlWCX5NPvHBvCh/kYl9ZHpaFtgpws4d4XIhqdPlWZiQXjsEgPr1Mp9e+qBkNLHk/nB2YKy3T
WyT5TOfdvHEDSbSJ3fnewHS7s00/GbZRypk9XWatacNoAxyrozuEl3LERm2g3X/LqEAY4yBdinsz
SAJzk4imum8g+w8bzGnGQwYeMmbP7i0XowtMo/FVM5JM3D9usP/VQv+dFsqQj4vrP6W+f0HsPf/W
H/1fvKx//I1/TAWdv3m4KBnhRX6AZ3RVx/45FfT/xn2B7uAQcxgaHbe6f+QXmSVGPn9k+6uXDKDE
P3VQ2/sb/FRsenTD/F1Y/Q90ULxwq5ryp3sYjSbMxYnRsaZz2eHf+uvdEfe3wZi7payys+Wb4rHj
9Df/DLVd3S2WARXLsDDh1235GEzhLfxO9c1XRfckWuMJBm9/HjlRbbowWG7ddjROc+L4CeevIruO
TWd80MjE6ua3JptkmKwPuUc4/toE3uw8uG5e2jVgrMoKToslQ5vVdjHblx4oN92LDIJa5yDKgep4
qGMw12MsGAsfGKB8Q+1ukqQsXMjHqUlkQUxSdi9VCDUe5idFA9Y5i7RvbxicRMMuyEy3Zxl2uUIN
WJ8q3P1Nud7JNKRnpjB1sVjnoJ0Bac1pD+hiaa0WM6ib6PAQ2sHsncacUQ+RgRmh8zmZDYOYshWU
is85ANSPoknCX6lfcOZebGJ+3U5mrakgFwNtNp/0IgtBRA6e5qHUrX3Bkrn08YhP7ZIUmGHwDGBK
3yuzKNRuaYs53GJbPGK1oyK1yQeK7xpnYA/XIQfj0HvHS0go3gFIm/f5U1qt92I9FrcddvxjYU+v
RQvsrgBsiA0rSo/MYOGVdnWaveU6J0g5Q8OgUfC2deUlm8bxrU/rJoYydnVqDT+iURFZz9T/Oehk
ovxwegcXTtiti+JSI1Pp8lWroWHdt4ozoumPNG8hZSTl+LSEI24cUocH0n5UHDTthjTBdOAAB7nQ
bg7MCB5x1r76lf1JmdJwWXCTbaIyvVuyLojrcXhv6/5cq7Y5lkMuQJQ5W/gDXFBmcGuCSSvs/uWa
pTUHXrt8FcDttyMZhl1Zq9/wf/zb2l+S6xQB9yMqb3BDwDDUO8m2JCtw4C6+bi/q3i7gVCgqPuMU
rhexBJXdIK7K23DA8BN4rnkC3ZjvG80WRx1bFi8rowRSmDrUyst/hKy6Z03Adic6z2AKPrtsoenv
hMP4vWcMTyRR9BOWwOrA3JcbUS7yY1OC3Rtz09847QofbrxxPzCaP7EuZHvJxr5Pa48MRmZEB+Wz
mXqA04lltlvAgNS9IDM0MQHXHy20ppge6noHlpgLt1n3W5jTNffBAYb5whnCM1W1g0pGW46tny2v
weZUla/U5JyWhTrZuhfgLAbjzZsTc+OUujhnncfRQrj5pwP67Pu4BMxnB8aOkwsERnXs0CQ7y5ta
lePFp/fyOo4y7LaOuxifLYBNaHbMgrxNi1CWAp1QJDUoIjWOdmmOj+SBKRmt0JuuvoltDi1S5nci
tP098a1wl7DlEcqjtfG59+sBPpq1pIe8aO1zM6YSXoEz8K/xYMHtS6bh51h1VEkmSl2LqbRAAvBY
pJGCkRFqPf/qBIvqLg3c+TwOOXz8YZonoGo8Wjo2Zt/UMeXxXgmKaRo+LSp2cvKnCSluPY7ZJ7NM
CoCosewYbJqdmO7s0Ovfe4+nhQm7i4Jlqdq8ZE1UH6B0Cugbho0YzwS2K7HKzoV/oBaGVQIDT4xA
AByKpNvGEcta1tY5O9B6NGmm3EXskHM4OOvXIBf6riqMDz5Sb/aSm3QLly3FheRSjc69K0ysarLi
jtQY+a+kD+U2t0X+WssCupsvvPzWZiKPXXdcnO1i1daVOPYLlL4SylTkENHFSXe2IsCqgaNuFMrU
I7Kt8USvYYCb0csxgES0BtaRLCiOyvgYA1S0dwk1K8gSs3nrQ6zZDclAhnEYBuAgWbvj6zR7+jTn
g1w/tZwy/Qdqapx90nGrM9BZaB9VVzimOePv/jgxk7M3yYq96sIF/H3iNw+TM7+jCXtHV9XRT2n3
D4F2wWf1paOOTjhQEbXCtUy8B7ajThA2QuimpEiBoojhMwGLsSuMwbjMTPtw7IPzasyFYqKWE+ac
hisVzGI9COe7nBP2/WKY6nbOI1BB80jzbaPtje5pcVSB/VWFnR6yyOW0Ntl0bRfFuBGWPNBGLlmD
h9toZNVanHnerJ732MTKdYLa4W38CSBRak2PY8gVpQwJuLcrC42fjXyC1gdj7rjkmQqt09Immfio
/jmvXDVzrZocV9aa6Ev6Gr4AbFFo988wbKOtE5bzFuNMhBbSnSIjgjlriE/dBS8ULbc7HInj3uwF
tVhzRMu3i90EX2e2H8dan42y+0Wq85bwFDcYXVHTOK0ZSjto7m1OJtAWeWMbcy7208qUW1BguXrA
mesEJ3D4tTmNC5Q3QECZNyMK5cauS9a7zv++rLy6ZiXXZeXw3W7L8uKJhBqNGcNP4kwzCMQCU2yl
ENJW8N1Ulp+jX0V7jQqTCr5q+YXIwxSX3CbcV0gGUy3Bxp/+WLMKsUmt8TUp7STOiC/cTW6o2Nxt
ZE0zfQcw90l+8rc75NW+8jgwKO2+cVnJ4rrsu9cq5EstEp6sGPXwKUfXJrhWYMlnEYVXBfKPMrri
IbJbcTK/YIDlwMsAI3CsE3PLYtqyaufqLQQoHruD85TneKhVivmh0CHrup9XP+wVQFivKMLRrf19
oQJUE2A1ewoc6xvmMdNumBc3Vs78o8+SeaNwhKG28j1M9LfsTCKgyIL2ci0dAFDspgzI8d2OeIIn
hidyozBSvvOxLwciyk343AUef5cr2hMXs5NPXx6jjiiFYlRNV29Iiveg8J883+fuU6V3rt32R2cM
U+S7rBA7r094oSEVuC9k7ic0PZJyM7wrd0l8O+bShDA2KlqXlhU0mfsKnEPa2r+8RjcExnmfN7aw
2ntlLeCIFh0cA+2F36eyN99HAJeFSIb7xXQQDpTK1BF91bn3al+BdCgQbFxTYB7zMmzv9NlAZ/A8
ngizfuzCyHuckNjMmFXT4IjBSD323L767CV+gvWDmvKeMmla20OkfxDC8vjINAAljrKPljEebbZ5
fMZcvmfuVYN5w2S5+NYzpPjRpN25mmjlwO+apXGXOr/wjXqEynP7J0xW6MYLaLdyAxNen8S0AlDz
MivGLZZq/dNcUaniC5q64lMTFs9bhRB8oEnmuvjNJUHhD7aK7UAfLWMpeJx9FfxK0oAiersP6Kj1
8jdPSPfWGnNvC1W42nnYnqj7EQvR5A5CQjs47aN0XJkTdjT7O13aIQ7jpEXcHMQIzZBxQ41VrQc/
u4Jo6UQq9skKqLVWVK3g+zogahmHwiuS+tAFVf7Gala+scWN36pJm09lMSSMR4L8ZHoTJ96k889d
o+Cn5UaflBSTTNVraufFfFHGXG+iBTt0RFtdu8nMqdwJjERne8X0ZrW2yo12G4Felpo7BGD5MEB9
ejPDZfzliUkdw76NLm1RDPdumsmX1vEkGnPfFsPWoTy4rL11Mpt1y2skB2q6uT70E3RfVtiYe9IY
bZdIOED7KzGrXV7webjgHkE4Dlf48ZSEi/8tZaa7bBUBOk4/oxvxQZTgkxkwIBe6pevf+U6Zvatg
omWHZp+nammYf0KaNm5xCubvWHCbPZU29QoF0xX8iobu8bBIw41LSWK46VcGtJno5EHxnx51zfIq
6+hpQqvgENaNP5qVJm0whtj7w5Je5Bdv+gs9PdSqfrbwUaCsBPZhWhnVxUqrnush21KcWcXCWCqA
IlJ4+2mlXIN2kXLrLTgCC4WypwprvKmbZYQoWjTHEXv51RZOMj+GzD3ae51SQ4jeoM2OGRWZM5vD
Qk3gn2kk7S42WItfHDdzYucoL93kPtHnA0uOZWzGICf7YxFldYTdYVbLpdKuEeMJpPmmQ/DaujSr
bchjQANue985DpnvvVGjV49bxg/U2UlUL+tH5IfJ1jSKJL3Jlco7iCIM6HZ2mE4A00YajUtMa6w+
eLdvQKKL49hH1qPuaNtCJjIOiwfJTw2zcYYUIE6SZ3I7Dk5+IwqPQaA9Bp81KKyfZrPiH2QOfOGg
a/Hcl1GSv1uoh3FNiSKZeb+hM3JZyN0T7/uNTS89+iOMQKxymRF3uQxel2Iyd7nP6ryLqJ3c40RY
PkwO1pdpFh5icXXXBsI8tHzZ82J3w4NgpvYt0279OE2Wd15EPsU2/Lmtl1n0c1tZ7RAAIjTKDIDT
QVf2ZNMhrUlobHfoYhgD+B5fmDPUOzgcEaZ4q9il7HUczrt5p2057MYqOEEuUNuWi/sjxsloL0vT
/vBQoI9Upgns7KxMTP7CTZC32SFPHbWVLZEzJ6993t4+m35UEfx09O57R2fRL4iP94rvBGekacfC
tudjZ1UdR6kxvSm50tKCHrkrGsXv9iLS3q4DsLGhxKUyaTrKs92U1LQRVmzjiTbK7xh6KeiMgvpo
MA0FIMtO0kx+Q4aViUJMI+iMwOo4+zZxwepGgXE/OMv8KKbsOALeudUUtYCiaRzJCRyVt5qz7LcQ
vnvLlALFj+IVqnUMPrs9C/8oCjgdGSkCyXBY4j5m05nmh2wwozul03IHecY/ln7u7WCusGD2bXvO
TesahjUAxp5RGD3toKgDGEdNS4yHg10X3pUk22jGoC/KqtDUiipy3lMisxtn6hk/1HlWk8rp3wGK
l8jC4cH1tGXS8qh+mURRjmFuLqeZEl1evxFMvfKGcaNphgVQAumkCFJ/6y/Vhxc52Y7IGo14jf4m
mK1labidl+4X6a1vfcEEtrJHs92R6CrBDTnOzg+BE1R5lJyLHLsaKaGERJ7px5yZLYrEGnqpdxKo
9shEtLuB+9zwtPQB6nQZxLZ085sqTcsr+oNpbkeXioKdEqa66wfO2/Rj2ttulX902ItT1HXVbpnU
coRkZf6eGq5oxVCoY+0O43YyOhuOMN5bEn4/h0wP56DOiw2JPErlmCFm2SywffrMSmyjPIP6UQ9L
maW0E3Y/uK9xFJubfN66S1GfmlGoEiW6n99AZfRkb6dbB/bVK0ep59zoGEzLIbhkPqCtTi8cHNvs
lEzLCo0YDclAbvweWd3tZM3Ohtat18ZgySsUhDzhU7s5eU74Blqv3tAcCK7JDFUMdNx7XtrSg9lU
2pdmzm5yo3kfRNAf5z57Iif2yYCR89/M6ahJRfOUtfY7E7bq5KjG/dVD996aqQSeaNSvGrvGpxA1
1umUATW8dsjpsaHFiDzs14/hPOB3b9MCi40Ik+/KHOF3aKWI2UXz9NjBRwcAEyawSRAgpr3XM4Lg
8A/8wa00MObRiR4bFizGg47X+vx4STACv8gGg09CvfPNUp6BOmymJU81V51ky1slgltSN+Je+S4i
gVXSfkuYK2fwQgUMvXNhZfW70czEHabJ8MQv+KOyCT/t1H50i5bFgwK885qlOs8em6vlTD+TUoxM
EYySKid/5WsEBOu8Sp+XPKCA0LReJVtSXFnUI4z2qgWKBkBDNAYbHH0MSD2KIBPc0Afb4ySc9jZL
gq+lmo5AKo+EcL6n4XLWPPAxpVpwSlLjNokgCS2V1+2AjZ+FRS0IpT3BLij96iw85D8I0H3ccNSH
qK3tOHG7G5mqB+qSmR/kPPHJ7IGwah46F6ozwkxwalxQ+YExZAfuLgiIS23cE1x4w7reX4bEEMT6
/By53WkOmSlSSuNqi/53LmfSG/tTM6QmysXQUhFFM92URA+jYSLDJWCxs3b+XmJuie1hdvaMcinK
G5wfTJOtpykkZeVrKFIx5RjTb68P1BNrH6YI35NxQJbsLDvEKMCujEAMeoIZ96Kz5Lm9k2ZZHiO/
uXWHCp7o4rjjluFUBKEptZjvFXhdzx37oxUtZCfzWXz0GHrePfIo9bY0luVnCWVf4+4ojY8WIut9
YFbGsWDDkzQ7BJpWukJiz+eKFERhgaExTwGFAO516nn+wTmLj1Yq6o8cTsh9OzkJuMZs/Gnk/icg
rZmm0Mzozx0y9MOiiUt4ZPCbWOTm9BJqb7zaduYud1Izct5MQd0eUEFrUP6DI9YSAX9vtTn9gTgy
9FZA0JMxwCxB5QJGGtdMjDsrl0zlPTaDY56o5zn1XjgheE8dU/V92s3Dkc8BWDTZw5yJwtcp9Fnh
s8Z+SqnbjenhvQ+tPvmo9QooqJMwBvMMdKvikm5cJptDzU0FdGrTkT7G9xANep/SxRczWvVH+klZ
fzb+QDz2kCaTXkUiwKcTWhhnmtq3Ng2XG453UysoIfRb+SqF2126jnTkhslPZG5GE41vpis5nlkX
3gGhRs4dZBXzGR6u5W/DblzexhJvCx/jBNEIgZpGVexkt84oxpuApwdPjJhAzXdNDvBdCOp3EXg2
gxxTTkwzSV7LHghHymE9CbHKvFPjF3x3ZRby0R6L4ShCxladoTsOrSFGsk1qVCrGUqCfvFEMiE8m
iWV6tc2QdwLLSvWFEcvofyCOnRBrQFObH+dS6TJ2+KDtFno2sS70XLy1zRbNEbQWW+WIz4nj9Y4R
wcNscKzHtEXSFvjf1hPjdKC3tnvQqbLfijWrs4URWXNf96xr37UMZrGwhI89BhJOvDJtr0y91Zvh
5uPZASY9fnXE38rZGN5KYZh3RBbngy1CK+Ly2jsPPa71x4ihNNQdK4kuhpHZP+gnK89DH6on23YQ
Q7U98iltG5bVTe2FwOTDnjghXheYosHksmONE6rgxpFRWtyh8K8E50g61QVGxuztB3/yeKfrAmCq
TAtKzPvrkvZusfFnwRQUGerZXIL0jBm1jEl2zJ9Myy08Cj0HtcXHRYXSIe+yCHwjYf+8ext9r91P
Brtu2rpsZjxSWy47+c5M++LASBvCNtLoRSY6OKnJHHaYo8obYTUNboTAMm/apZ1ehoKOYFZZ6vbg
9ZFkl27CcjIYDwJbyh21yuGxphJp16tFHIgLu7EjSp4SQ07DbVjVzjfUW7pr20k8m5zvbmTbTftx
4PSPnBmg0hgZRtZCxTSTMwdnlhGnoq9vxyH6aSiLq4NVU6KSecPWmBfrNlJ8NJzCziAVOScKi8Mr
5U/6NM2eOvtE5KcNHACqd7h1jJwYY/Rmee6zaLylB6G8AVjwA1OhtVP4LvdFOH+kGMJi24UinoQF
sqKV1Ghlcn6l/icBamJlO2EDyzV40A+Zwu2iiEad8AOj2bRlM9ubKFy2maPx0UAoJe7UcpY1F/me
V+4cc1UgNSu1j+nO6sdrGLTowBbD2S0uLVU9ai/Lt3PGZlN4KxaNPsXyxghIaXmMb9BYSYfNbba3
gM1tona588qF3zeTh97R8/1EAd3GVuVr1NvfnJTF2jOaXe46yxal5CNq8KbQf5VvJxz4296ozG1D
k8Detkr3OLn1AVzw4xLS/NriwI2jkYokiCv31K04m6ro3kTfFVc/HY+EVQH7dsNBLa76bmjGIDYt
DPB5KCFfOCFjlyGdq9ioAZN91FHRPUxj9wA7spo3ZhuytVuioZe5Mu4B2swxNK/s1AH+vcGk8cs1
gvH2i14tWf83OWMwhJ7I/TZMkKPSWt8oIfRJVt3b1yz2v2Prfze2dnHU/v/G1i/DR/aXqfUff+Hv
U2ua1/5mklNB/Fq5Jn+ZWltrltWEgmSZX2UGjKb/kWUFrUtEwCJr989xtUOih/9hmLTWPjiGzf9J
bOcrYvGnYbUZkgEiae3+Man+l9xOC+6Lc1Q430aMFXGKhJOY5/2Xk7SuXedU6tXUrdJUXBjLwDGd
Z/hvAACu8+pvltQWXcCN6WtBo+0OBKN+JNTgXVll+5WuUek8gf7ukPnjrgMUw00m8oozPcfxGKkw
cl84KYE+wmQDIx+voGITNqvEuI9qZhRngoUojbFNf01IODWgT/E4wTDWOCuDEVL1CSeQUZyjIOzU
k1C8yE9G0wYoc25m0yBdTHK58Fq6nEhKDmWwMBTbvGBGmNZ22m1SdyHpKmu3pvq9yu/wdmfIeCxk
GDb95LmpbQDp0NPxg1jttlpG48eU1flzWLgcEACLFw+6ha+uUSkXuGv7rE3GjyQXvzvbQt7MOZrG
vlkAhG0V9Ms4wmtpN+cCrp8XsC2VTH9202Sq7mJzRm6suGDhvcvSUhknPbVowyUJx/nJmK1xQSpP
y2IdtAjPDg42HQgjnA6zHbqjZaZ4jyospKor9SM1L7m8FbD+G96E2rPtWv0RgfjvgvDvFgQM+FhP
/t8+ltdcpqCn/xpw/+Mv/X1RCIBquz6/hWFkdaus1a//S+LG3QIEO8LQDz7K+ZOVJfobmwveEhYB
QmKsLP+7Nvh/46tBGSIKENq27f9HCffgX6ppWRwCriN8Sb4L3DH/J9ITKhrTcUhaxxC3djUBqKZy
hEAhMtrc3eSTQ1I1+T43oUdxV5hmLwA9IBCamO0pQR7vnNbPN5FkROkFiZXsZOCF12xmLZF+Uz23
zQyFh+DSqUuG54TQCimvsfswORhJvGC8wC+9NJpXe2C9EfWEt1vBx/7lJQ220gy6lTtr76Mx6Wzk
LIxo4wiONBuG/YQK/Nb4XWosa1Bdav07CmDQFeccLv0dF4SdrKnuSHVxMQn9hgdfwbOeHDcFPJYa
o3s3Dqw5oEha49lwPQHtMwMwKVCoNwF0JvTpvHO3AQ7aO0vqajt1rAt+hfRM0kCFvCytbR8tPaW0
XFqoRjh9Wdlg0O2ScKJS0epoX0j68odbL80lnYgPeOHibj3plt9k0Tc7z0pcWEZwPyrme6+2XcyP
detZYJR6AC2tqMWVAbcZHL4YtayJxjtsEgwbvYboZOI0LnNaqzbdQhLhldiRGrgsaQoRFgmSe4Mz
nMbv5Cu+AzJpsO87mOrd3iCw9yy70P0YWUW5iFWTeHdTF9ZjRGBBcyHlVYbokXLXwjAclTAMN18t
4Cnl9bC/xTpkGJzKBFDeYkDu4RCv86GeK5+D5Y5hAvd0zv8Zk7nYkF1T7r/CShaT93XhJbeEI5f3
NUFj8jfdCN4snrOav+M5cxnciAbAnB0tOIO9ATGroGsgj79aKAbl4vKvspSoTaq96JXxMIXl4BrI
R4zGwEg3XInVkXStZ9vy+DHqkRjnFLRk1WncdE4OtacfAuJ6f8BAyKVF6n65RMww+Dlri00vtdgY
C4LtONTXF4X5DL3WQ7lU2ZnpLd/ARIleimZAqJ7ClES8U68IcT5NFHZnb5ZOsQ0p/3W3nHN9+y5R
1ZTs+yEx09MgFFmJlJnNLwjcVF1ACsYjAbmVQhWQTdWhYsDTxfRqqV5toCbzB9wu+fIYU/l1CEBv
2ZAV4RWUk+Z3li5wTq4Pr09jaifi0g/inbOqEbuG4IdIRtu8hrnyb77+RT8YyUgogzgPyDCezU6t
9UHFlCavE4JwGBPMw5TlTrZaDtCY3A8T2FQYu6kmnWNK8c7uB58fc4I8pnnhuQ9pwRmhdNbSGGrS
Zb8Dp+s4cWfnfP3UqfixZvBGN3S9+2/cS2bj9eu7DNlz0yNuVrw5EBr4Zj3h85QZmO3vIlkxOa/K
nsrU3p94n3EqdcsTeGlIi221vqU2fgZek2Id8A2kAagc7KEjy5b/H81rkTR3KkYzRgthrmwNHoiv
5FYwVaxQQUG6ya1Na96vnfefTDl4IgvfWJ8pa53SpZ4R1oeWKS4RMKvWY5yJUtPsXA7Tdohg8EBZ
nh7Nr7xaMYt3hyeNgUU7Ahqvsqa2NqT6xM0Qgt0SXghf2TY6dHR7zWrWoMeJv/Y0LeFZvRTRHL3y
ZjK5cUjXPhbZTNj/K/aICtFzESOJ86R4ig8Fk689WGAq+1TqAaga+p+FQesCUigfiyqq9FPoM4cN
bMmDbUuaQTbASYwbUnEGPx3eAwfPHtU/8TDJytl6UYMAyEvGaU6TCcdlEgU/O4Ibzs5q2tDZccAj
rGP34PTTlBAxZHxe31lnCWGCgBVk7GiXCux6umem4+4oqLXBQAzORMQsQU6o4UyeHL02ylZhlsWS
HQMusmgeK0WlC9TsqmiJbmT2C1e8AF+4nH+7Qe2cEznkx0KF1q/KC5bXMB11sKfkt7jpkBl/OxQA
Po+eN5/oeP+KvGEOyY0XWRjylbNiv4VYjNZYRSG0JovxLIbg6saC2Mbv6WZvhjQBNKm5/KbrCB6/
Q5PvJSTatRaRk0BCI0mcd9JtiJsEtMAmk2CFxibLW85e3tajOx04kh6gG+XJEtx4aQcPRda/PS/K
YEGHcNnAM3eArAcd3kFafLRqcCk7bgMwTKj36q2biltv97C4DrURJmYr5es9NiC1xV8pbiegIpvS
GJNroySryYw5OzfE+IhewZ13oiByiHpcX9iJnBtRcqN8SQhkvE5ZJZ+qyb1mnuoeSfBRRJ72Fig2
K3hqAm6qFH8O4X0HbfqYBxXorjQzv6X2pC9uEj4vqe2/jRA+Di0VqfLgTU0b8fmAJnFkNrx+8IHK
i4hTtrCvZNfwUjEv9UiLZebN1C6McJJuMB/wOrVM5iiyIatobfqC2mVGQUMmdtVkMiXOkmz6nghd
VzGTQg/gco355kgRdTXGhuVWO0WiLg61OTzb2FHfcxvpmq3QMe/HwkXKMg1xUr7DUz0B9dZs7xdq
jce7wTa/rxrjrQDBirY3aeHT/5wMNyCRi62CvPk0R4Z7IVNlPZSWP3wqV8vvM9SD7kMPZqUe6L9K
UmBZS0n0q0SU7eQ3e16SB4z3mCR98NgcBbmgD+TyKmAeKvDleewd417Kwd/1NvVP2C3q39Uw6Ztu
RcQn3sw8KB/UO9HSZJvSBXSNROTdA8CjgLNsMkDdJlbQu8BIyltCb3azzRBAH9yy9baBO047Xq5g
o1xfnxGNmu9gVrFBtuIlGYVJpky+DmyJO8Y7HslN892y01MxFf2NMXvut2lCLeEzN0vU8t7aJUaW
XfoUTpkDYe92DOQxHFFDy4BYVmZSEUA0TGhKwLLB5ScMgZhlrlNtU2GPCJKzcUd+AisfBR71FLZH
u7LeEkS7TVr5KIg2JDo4iauGj/hjca1jLYS5nWnYZakT4SlJ3c7fUG/iWnu4GKbeMHJ3HkiZ+tcQ
Y8NTKwldbSQ8b36ejMTWovdGMFCNKplK4ex48c0OvUii91iOFjHKr7ePhrp+whCpSNRx/NjbZFa2
OLdpfBKr2xU9zmPMjmp5rbV09iQb52dTSnWZe8d8MyR/UYHpvmUFUsdc93m/HerowRlMdRDNSLRt
sF1xgVvfPWZejRYMrnwi2tfk4P+m1jqPbjE+YH2CVpb4J4od6Mot0/nF7KsE02k9vmZjBhWwRvb3
LJq8U63SF4U3C1FYY/Xpeufsi1oftYl9x42ycO+PPu/DAKSHVrnaxLgWBqMv93OZeXwS6qGMhfa6
PXIvuyNpHeBRQV0dBB6wV+bTxkYJLZ+g9Qf7XndJAUXQAoZe9PmWalPidKkRaya4jxkuw34ji8zd
Lli+L607u1AIs3m8aOmitNq2pj6C9ZRqD2p044D15lfRjf4nPM9pl5e+txyzaKh+iiDojpGMiHGt
RyuA9xIQ/AwgEem6jcGg+rTadIJZtMI2N4bj7QSwYpvMFa29qlPbMgjsS1nU6m7pQ+G8sL+Vt0NT
OZRO1JGur8WQO3FfeoDWa536j0zxqSD1jGi1gRUcC5rJ/VFatpnuGQgx/VMmZ8HSt8r7lE02VZW+
YSTW7/A+Rxq/W4jUyDHg1q6EYOUl7PSN2Sw+lcVB1qby7D2lrfFxSaaCoGea7btynG+83vPuuibr
JDTIzqDaz0N2b6vhoq1uPoRNrq+WN/TP2VQzd+guIlz0tovs7r6mqP6nz2p5UEMnz5B8koNMw1cO
atMe7uBWBdJ9KNAdaChTZVnuC12nFTrvMln7PFpog51cybwfIC5Tg9r2l8fRMcUPXdYVfbqRXZED
wPq/cRoGoo0D9r/EEY6dElPU1Yjm5d7IFpnjqyC39QPp8lmMc0Mtn8xHN7EPtcHidko0IdHMCR5b
q3oTTqWzC2GpILlxGvNjmCJxq+EubfKQZ+FUTkwrNksxlztGZRmTBdv1zLe85ldy2kgsFFfSlN3e
Q+wgwB7jfHpbMizbriPDNLimtuiu7H6noWYHnY5/uslf/9DH/swS/z9EApeEvYfqajnwxC0XNN1f
Ix4pHtAZYpg8BiTpTpPDTdTLM/t5mYP+VyStf0eE8f6KdqDkFAiBFQLVAErgclRYMyd/ApNA3Z/R
vPr22FBbe4NfXbz/D3tn1ts28mXxrxL0OwXuywD9B8a7HduJHXfSnhdBthWS4r6JFD/9/IqUElFO
3AvzQAyGT41OUmIVq27d5ZxzCwzzIpBK+tqpSfXshQjJ3Lpru9Iu85wePBvotZIX3QBLC7F8HOxT
BD31/EOUr5XbCM5iepWTn/q89qCJrwPaqRzpbTzHbYtMSrqurDkE9HrZflIhG+anWRPkF35VpVTx
V8YiMdZ1+amgkVBx1pYKLaOOYyQj9P9piSdoGmA3BGzu3NDw9V1iEfqUKw/Q+1AFh131wpaJv9rt
Ov6k0SCZ3uOZwH+Yqpw+yhEttK9dYiNJ2E6ZAAtFy7tWKqrizFkROJxDus3pshMxHT1JFfM89xSI
54ViJ49dLByZ2V8pAIlsx16qlG9gGaZOpga+gExy5uCjB3jISOpSfTY2Qu7C8KGmoB4aEq69vbvE
QK9+yDEhEZH70NTD3WXnRHBZyA8BwOETpzbQO1T8+D6cPX1R+DaxtZs0BCEtt+zjP/11W9aEZAyE
KGqZr6QvyDFaFOsBeK5S9cGsayRbM6GOEIf5RdJI/KpZWgQBUh0Rtr3948pQUEVsdBt6FnJUqmJp
zqu51ytDQpUvTy6KTk9hXbuVfkOLXPUBriVhMwr/TH6tb5L3JZBmUP55XAk8oGuFQqlAeehe6P/T
m3+R3lS0Tkbs5+nNi0W98P39isf2n+wqHoaOYBkSKtDgNVTLzO/JTZi7IvGJ5VTQJOKvsAm2FQ9V
nRGzWxRDZAu7Cn7hW3JTsWcOuUVAWGA2Ff5E+SeFD2N4yEQXCI4xuxudFDhUCIMOLapsOiG0K1f9
BP8uhXXQRgVYcULYXIgkCA6Hm995fpjjhgTqg+cF0r3qcBnHOsIJ4GZo/B4WDfEoGs/1iWQqxFUS
cO9mjW0GMZ0fmxKR7RGtBf2Pq7xJwTnDLKcQ2wRngOMpUCgr51qV6KhHEgy94VWwOU/UTXDfrhCp
d1wL/JUiVUtRmcmhwyCFLInWe8gDcut5RVkvMJ2bhYWCL5QSj2U79tw1mY48yNszK5SzKzzt9KlS
vdWidOvNRykAhKuSCHnc5G1+7KQu0DWNnvPLde4qR2oaYv5VWblzPfNOKSWfan1YqH9UGjTik7fP
+gFRsvsESNwBxXBkmm2grjL8BFGr6ytpXpif2lxzLg0YUZSPhVVzMDPUjECAWke+GjkfgYWq13EN
xPYoNW0IhH6AO916dOuyLCO5BIm+prWs4d2qlZ68KH4gfYkzo6AWJTVAvlerm8ooFY90Yxl+DkNQ
YECj0zOiruSDbed/lKFGM8QUDQe3Vh9UT4VW5OCVmtnT25MWRNM9486kuTvEBqYSyIVM4n846RR1
FXcuA3fTk2j+qIiv7yaJ8qei6sghWHJ+WRHwXkarujzVyQypdIEu27NCW7U3TdXITym99ciqG3Xz
wQVfdVUD8P403/BfGdzYJcU45b0rqfUHrzKVa83Nmo+GPf+MbVTPHZCen4MYLWwzCIni4xrclZRL
EMsFjJ/eaiDKEa4/EuHKe7nVXmKzuq5xEy5KAH0XGxshGnQttBOaIQenjQGVT4b+jhv2GKbO6go2
TP1MRZEEEwmd5zSHE9+pQuSlgoCth9+drqHk+bSl5VAGt9Ya7c2wCOghoQkY2SoHlJCbROur1nhv
6/TJoIDYVCe+X2QAyVfOOXAB9Vj1kXSx4ri5p5JoZsi4+KubiB5X1xs7VJGNj9OlHWYRPQXrnMwe
CZbsQkicoH9fFBdOk/rvQ5Tmb+bepvmIXuz6xggyJqdqFcnpzGtXIBE8urq3OlA9yS+bDwVezrWm
UuDzW7u9qA1xNuHT3kXruviiowj75LiBe63r6MDKNNT9KwnCoc0SFRjVARehkaBz+JaONtw79AGb
zxEUkO69UkbkwKnic6jE4edNwyWdW4j8U+1l7+RJ+wyfCoEV8u3ggtGwfVlRpL1NTZXOvKWcfUH2
Mz3Bv5DPUQH9s3H04IQQLPojyhglWOdUdFZrUHkh3/46ES3e5NJtTwvDbU43UaLeN3IOYNlCV4ia
jbS50b05kDyaYJ2tcWCFQU2Cq5y6iXIKBVI99eWK9hMrkBC3OWLAd922TVeQXgl1Nzd5ZijXSprM
oa3a8p+2FBVfnJVC21GpzW5h4sKUI1uEs6uRUHwCNHWe0UqSZBJCwODAqso81zctgMXA9ui+LiOH
cfr20VWHmnNi+cmU2pYQCFSpylniaO854XWmFGii5vN7NU9NXFMq9xAeMunTqnWYgbKij7uZFdLD
auNTYjZIdhHU5DSYOLfp9r050jiD1ZEaZvMrO1ini2Bt0rDRyWqqZqCS5o+5vmEyMskQ9OUr6eyf
T0AX1ysyfdzLqnGwf2KU+cDouBZ6XW15SgqruUWy3j3LKJrlgtjawiWssRc4/BBqPUMCFB2nC3ku
G++V2px/5expGOZNstAaS7k26ya48tQUPYoMcO1DaMGEpOO7S+/Gt9+9u4/3nGKx+JRDLdj1qiWC
vYN3ryPKga1eG/cJGdz4qEbL5iu7eU4rmiIPP9O9tr1ZNUXzIbTW8XkZCZ0nNY5JoKT++iqJbAh7
jppfhkadXyZWJj2UZuSc01+g9I9zyksfWrvwry3SmR/ryIHJXhZ18XXNNcEn8vWnYl5XlzKN0hEr
ylB+q/Q6iFG0Rx2DcKgF2wZJoIQM/UWl6e+FZEv2VeEjzUGTePMsLDT3LEUP45HSJ/WSej2n26yX
n7axFdOXj6zIUnGhfsD302n8XqSqctpqqQP8NXhSovwCSGWcwSJO00uaic8fY4ujjk/QfOyO3tyR
3JecvNz6FD1CXo8+fFdtk6v3AAo31Um00tbkozPEPkhunoFhnT+y89ZLnT69WBCxNCtrfgXJFNkB
uWX5kGxCe9vPZSp7UfAgg+0iH0APSFIaq2eKqsllBguGYJ1GjXCr17AhQ/Xaa+rixLDC5hb+PXfJ
2xsBJ3Fwg3IMHY0wgRZO2GzhDh64DdjqqCrAN9x7IKCtY4TDveaos82QrbJzksgeSaU5E/BaEPG4
YunCVMv2rgUDHpy6UXHpSZkFtGoVXmV+WNRU9GQ/OIb84kcAuuKzMgvEcSUQetrUcvgH5r98Umt9
vax8S5dOENaKLMhMNj0/YemFN2sEEk4j4ib2gY424VGohXNoksqc5sfUKKsL25Ua+AcpDYz16A9A
HWR/La/YhMcSIm9OZkp3lEg39UlRydVLBnDtjv3lwTPJkotGaalDCokX2GXC5RTfFQXu8kvRBBeG
hFAWSUq/PXW0zRclBX5NJx7tiPfxIKyvOBCOq7NZVyr9B020vZ9pxEazlvU6uEJrXr5onXAjIRjX
0js5o+Z9Q08UHeXvKvA+cw/4nwtpJcisaa3RQgNZhy+AWR2qTkFmuhcefgvtV5BooSzupd6LhLTs
PU2IhYOTN8mVTDLgXCoi8yQHseceaV5VnpaNF8lMN8DkhUnBQhU1bFIYyxXHYOOp7fwYNUldB3Kj
xA+uWxaXcxlu2VGrrLQnT5v7G8QFzDR4L5WlcH+czZ1b+pBYEPeWnyIYOxQ7MnqOIG7fMTha5do1
aqD2bAQbHgwqjJK+8ZJjyivanwrVPxAI6JXfrWIHRLBirRqkzqv1Ba0RSYkWEJy+qmZgX9pVK52G
FWBfNE7ntOCQ87amlLV20KUwfQ/45xyqQC6xC33ysTBM3JxKIPpTR5B25RPK7OFXy6rvkdMSyQTc
VhoSBRaw/jqIbi3Q2h/VyIKTq4ZgmQuybHfdQfo/E9luJyL0YU7j0i83d9Uy39wvCySbip1Ci/jT
j4kflw+wpv/NX3p7oHf7DRqfkyouxRugtzEQ6laFBs0gUu5eqXvft0YIF7xx9bL8/TfNQdQGQUNZ
ZFvChDZb/f+XHGCDCjefItN4Sjz4HPzS3tr8bPZvT6xfxrf/zuDVFy8RncAQWsr953IQ9eOPEtr/
nekfjPF9+qo9w5TTUlAj3N+fvq3OdBuNH5riCtAjiKepTd/GcoycPR8f7waCqLb9xgeLAEyMDLMp
EsD9HiBVMbE9sPswz81/ucvk26F8fQJ+ugU0OoqapDxNkQzYfunBTkD+HuCYpgKU7Z/JLQKqy2N3
gj4jqFNF3refI6d9fxEURZmxSAbuBTrlPP3Wm5I1AMU8fhHY5+Sgle1xIAreXwS6HQggv0EE1q2B
PL3jINCcY1fBmaFwBiZR9BvonuEq0A6CbQKanExp9/RX0IS2At45hmzUvQDWHWisCaZwaxTYW/tb
QVGcmUm2mP7ErJV4uh+c0CJQGRadS8etgjozdeDBNmnx7jmwCjYtnJF9t3RKJ90zuUuSjluH3Imf
eEg/vx/I/jtEfKI41D2HW0E2ZgY6pmCVp7YHLCicI7eArsxor6IYGn29fzR7i9uTfrwdG2RivoHW
82DGnQBnpqkaimZ7XvDQDnAv7hDvE5s/IAHyiOOmLypf7G36lw/tnwUXiFyeA+S/twyTuwTgFqmj
vSID1w/TR52u3/zcrftfn6tQQ4WTovz2lujv3indAuQte7P07x1kXZ/xlVGr2V11B24ROiYzE6II
+JAJzh/1+pGHQJdnlMDQjkX9tXsO5m87M9ASJric71EUp25Su8Cx+/B9xC6AEWjBGaI43p8FttX+
WXCEOq4Mx1De/nl/705oFbjB1LHOMWcBLA4oKFEF2J8+9yC1GXq2AM7qnunFBjSyGh0h2WRFdLxB
y+o3wYEv5NiYCtJGZJT6VZhe0giHdvStaM2gN2oASQ4tAbQ6inNU181++pO7FZFSs8feB5o8AzNB
4ujwDDjKDGyMTRZhaygnOH1SOWOvA4NLX+RC9vb4viUwnRmKOgpgi20qZXKroMqkNkeugoZnKA6B
cZgyNGeWrJBLgjXUPf1um9A1QMc0fewR0NUZwT+BL4Ca7jmwgxZRAaR7DR2pbp0nNH3cFFHXHBUW
6NZMVxSqBkCouodZ7h8Bcg8zA8QqgEpBFp5gthACrTM2MYAvYLMDoPdvU0CvbwO2hyD3bv98gh7R
ayb5P06PcBly3sHN/tgvtOyZibsA0HGbPpmcY6SSwxvtF4pI0KElA+nj3Y7fPxGOPqMFE3IXWw90
QgYBlrE8dvqihgJ02voWAR3cCoRIFA64d9TtJpjcUQD0LRC/Y80iJt+AdvrjoyCkWPAbFBUuwtSu
BXbB6EOAT6CZCCnsrL7YVoNDQP2k03Qwtkmj6e0CTujopBEpQ8HWEOm3H5kCRaFXjGHAb0B2Rzz9
bTwli6AisDX2LJA3pjqChkdfL3y1F5wZMYSoK2wN5vSuBXF3j10FbWbaKFY4u+z5YdZAZNepv3dA
dLEXekM8pb0AbHN0xCTjLrLj0XQRc+xK9vt2AawFzc1xTOF89c/krCNizaP3AmlEjQ9Nz+h+FQ6s
o0UWlQsUisN2EaZ3R4D+Hu0p6DNdxSwo+tYuHJwIGlfNFBC3OJTTs4uQLkeHTuqM2Bg2JXiS7jmY
P5Ab/CTQWDsgxgTvSFNw50Z5SholU4gEqNMcHgJy6eSVwLlvt8f0pq/zbUZOX9fYBNBtKE5/M3j7
BrGPn21C7AmeAVPtDdOIUgLpA93UOOHbXPlBtIB9BHcm4Eg7Uzi5+0AgxsZuAnJEKrSanTMsSvX7
m4AckiG4WgJ11T190mpavoEgAo22BKBMKSz15lB4w/ur4JBe4DqQoT1/Oyr84JRWgcB27CpQYrQd
k8SpyKuL5/BWsOgUadPZET+pe9gr01oFOmUqY/1EDbMItR//4MerYItVAmsEGLFfhcldDmIV+k8z
wjriIWlc/6QR+r1wcCKEdcQnJ77cmqAJnQX4geOhqArGnx5PfOYfzh9guob3xFnYgtKmdxbw4Mbu
AnIpYJLJsJNb7Z6DFDtnwcSNxk/+flYmZhFgWI++I4mJ8BGQFt2BUYe3A3lF6rBkUpypovTx8NTR
kSMxA6oYqvkTXDJ5FMotqMFwh/ab5e/fDn/DeHyjvBwjOvDSkV38ZfEjTszP/sKO7fH6z7dMj8uX
338TXJbBXxQ6Ef1vf+fC/GcA0+zcgL0/3LkF3e9s//l2gq9/evBbu1nt/ueFv8wX+bOHqJ7g9mxf
83YRQZn573DxtIgWAypKd2N/f5Pffxu8556P9BcDF8HBuKJcPXrc3G+TeDhwRxkYP3CwiIthz2xU
d7iwxo58vAj9r0l+IGLcA7tHj43yZr54SXZvKTZfjxMeP3IcL59L/7kqB4N3MNyxg58sQ4RP8uX+
yD0HaPTIW3LVu+TrO7S2quhpqB3dA0nH/soZq+6/DHdhz+AaO/L5MkHwejgyORQun7Ej/1xqpjML
wsT8u6N++bLwBhtQ6YGaY1/4Mgz9OPGL3dTF3gacKNyR0UPHL/7iwIr0dJPRIyf18OOhVcKdOXbY
969tUw+BGz0wA1TPwWb3it0i97iysUNfJxWKEofL3IO2xo59s/DjgfWgIv0rrpebRb4JF/HL/nJs
IUbjX7koFs9eVSzLcrCntyCe0eP7z57vLoac2h4aMn5o7gLaywx29hZqMH7sAvXOwqcJ5WDR+0r+
rxg9oRvSwdAiVTt66CQuDzb3tvA+duTb5VO+OPCeACKKOub4odeL4b1F+C3KxOMHrt9dLKK08Pzh
tc74ovT4K8a/WubFcmCpkGERtaxfMfjNsvGfB9cYg4sS0a8Y/BE13N1IXXzQV19GD42UlPfueJEn
3JTDw0nWRdn94r+/2m+7HzhZBIdnn24bv8Al+eD5wxXvC7Rjl+VDEOKRDKMaFe4LicjRQ+dL91C2
oKuhjB3445JGZ5twvTgIE9Q+Izt2+HsveVm+uyxe3W198n/s8J+S6icbcZtL/TU/8HojbpOUY4d/
YPWXRbEcuBRb1tX4sZthVLlNLI4d92etskZ685+XecTNtjsqwlptySZjX/itVj4jX/rLgnsndsvh
0dzCg8e+95dlUb774cv3udHR4/vFcxIX/sBzoymRyDiOHnuToDji7gbqvmafxXt75B9lmr5Vql7n
n3ZCKD/6Z8Pkmvgbz+Fykf/nfwEAAP//</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81DF1B8A-A078-4471-84B8-613CDA9D315A}">
          <cx:tx>
            <cx:txData>
              <cx:f>_xlchart.v1.12</cx:f>
              <cx:v>Profit</cx:v>
            </cx:txData>
          </cx:tx>
          <cx:spPr>
            <a:gradFill>
              <a:gsLst>
                <a:gs pos="0">
                  <a:srgbClr val="0070C0"/>
                </a:gs>
                <a:gs pos="100000">
                  <a:srgbClr val="A06086"/>
                </a:gs>
              </a:gsLst>
              <a:lin ang="7200000" scaled="0"/>
            </a:gradFill>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0"/>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8D2B351C-97C6-42AC-A7BC-E24F1C8E432B}">
          <cx:tx>
            <cx:txData>
              <cx:f>_xlchart.v5.9</cx:f>
              <cx:v>Sales</cx:v>
            </cx:txData>
          </cx:tx>
          <cx:dataId val="0"/>
          <cx:layoutPr>
            <cx:geography cultureLanguage="en-US" cultureRegion="US" attribution="Powered by Bing">
              <cx:geoCache provider="{E9337A44-BEBE-4D9F-B70C-5C5E7DAFC167}">
                <cx:binary>1H1ZU9xK0vZfcfj6E6f2Uk3MmYiReqEbaIMBbzeKNmCptJVU2vXr32wWGzRgMzF8F93HcQjoLpSq
R7k9mZX886r/x1V6s7Xv+izNq39c9X+/j+q6+Mdff1VX0U22rQ4yfWVNZX7UB1cm+8v8+KGvbv66
tttO5+FfBGH211W0tfVN//5f/4TfFt6YY3O1rbXJz5obO3y8qZq0rn7z3rNvvdteZzqf6aq2+qrG
f7//d7r9vs2279/d5LWuh4uhuPn7/ZMPvX/31/RX/cdl36UgWd1cw1pKDqQQjAik0O2Lvn+Xmjy8
f9txxYHLEKUEEXX3erj2ZpvB+lcIdCvO9vra3lQV3NDt10cLn0gPPz9+/+7KNHm927QQ9u/v95e5
rm+u353X2/qmev9OV8a/+4BvdrdweX57z3893fZ//XPyA9iFyU8eITPdsj+99R/AfNbVlckrnT9s
z/8ODWMHgirFKWDzsPVPoFEHkhLFuaI/obt7LO6geZVIz4PzaOkEns+rvYRnc9O9W9/Y6mZ4Q3zQ
AaYKAUD4bv/JU9WRgJ90ORiHe/jYw7Xv8HmdTM8D9HjtBKHNei8ROtFXkQ63b6s/rmRSSfceAPcp
Pi4H/UFKKnX/vniKz2skeh6dXysn2Jzsp/b82+rR5G/pddgBUZQQF7M73ZBPocEYH4BX4kpwcatb
+Ck0rxDoeWR+LpwA8+9ve6k0/7bJNq+24BTfLB5gB65SLqKY3yEzURpFDhhVmHPu3hk9/nDt+3jg
FRK9BM3DvUyx+biX2Pgmz2+uan3V1A9b9AYxAT7gkmNOKb/bflCMxzGBhHCOuqBXZILLK6V5Hpon
iyfo+Bd7ic7FDaBTVTc3b4cN5RAqQ5SM3HvVmMQDEEpTRglnD6E2vP84XnuVSM8D9GjpBJ6LzV7C
429T/cPYXL+l05EHsPlCgLt/VncwVgcCSyIxuw8InuLzOpmeB+jx2glC/r/3EqHPN1X97pO2oX5b
kNwDyEY5xGz3+eYkMnARYEQlxN33QTfkq4+V6NViPY/TZPkEqs+f9hIq36TGbq/Nw079726IugcQ
JHCOGHlelRA/4Ey6VEzgeY0ozyPza+UEFP/DXoJyCg6oGtJ2+6bqwxCEb0Ii7P5SjyfxgTxwqesq
Ke85BQjvHqvPa6V6HqOnqyc4ne6nnZvdpNtua98yTlAHCLlSEHofYqtJDMcPmHAFoxgi8d1rEsq9
RqLn8fm1coLNbL6XOvRAjL4zP96BfWiy728aL4CRQ2DEMAXiZqJECAuiBL0HaELs/LdivQDWPev7
9OamwPl7CdwCHJK+fsPYjrgHHJhQTOhEmVzIV11JGXGfJ0lfIcnz8PxcOEFksZ/89fLGQCj3hohA
YUEwyERd+UIgRw8YY1QydJ8tTSKFVwj0PDA/F06AWe6n/1ldb6M3jNygqABWC0nykONM+B2MgbWG
ioKE0O5paPBHQZ6H437ZBIzVbC/t1ipNdW509bAz/3skDQEbBiwYxNJ3zn6Ch6sOMHMF5e6vYOFx
wPYaiV4A5ue9TLHZTwu2yq/19k1JanWwqwxIKPHcv56GAcDnANHmIqHuubhJGPAKgV5A5uFOpsDs
J5ezMt0b+hVGDpBkgkvG7lJP8BuPgzNFD3ZwCIzu359Udf4kzQuQ3N7DFI/99Cjnpqmjd7NtYuq3
xIVBYUDsqDP5AiWADghFTGEx0ZPXyvM8Mk9XTxA63083c/TWRR0XgmAGgRik/bcvPNEZF4IC4AzQ
Q0YKpNtjJ/NneZ7H5mHdBJWj8710/kewJc1V8oYdBFQecAI9HJDuPwUEStPEBbAYE3euZ6IyrxHl
BUh+3sQUlK97CcqxaXT1xn4fHagdfebyqWvBQK5hF8rW9xHBBJVXyfI8LI+WTnA53k8nc7LV+Rty
ZoxD7WzXEfDIQj32+kIdEAzeB0KDZxXmj+I8D8v9sgkkJ/vJln2MoF3u3apKt/n1g31/gwQGOjWI
C21o91yYmpgyCRVrDBXRXTfH7QuU6rFvea1UzwP0dPUEp4+rvTRpm5t2+5bcGFUHlAsGkdc9BTbx
/hgLSPk53fFnD9HBY4T+LM/z2Dysm6Cy2c8i2snWDm+rObsi2s798wllKcUBFHCgP0rd27KJxrxG
kucR+bVygsnJfsbJJ9uq2l5FTXVT19WDWXkDk0YOoA0AqEloD3xQiMfOBkyaQByaot1JnPxqeV6C
58ntTDHa00BA7xpt3jbV3DXSKAx9aPfU8cSgKXaAFfD90GD48FDcNaedvEaWF7D5tXSKy36wMle/
7am/s/d3qvPkk//tcQIF7AvlEnGgXR7rjIKiJ3Ypw+g+DJiozqTH/2V5nodnsvzJLezHAYITXVW7
f0WhHx7a/92S7U53EKg1/ySPJ64G2GXosCXA9d/3cUzIslcK9TwmTxZPleZ8L0Oz3S2Zxr4lQkC9
CAnNtKAZt69J0+Cu31ZK6KN5iK+fQehPEr0Mz93KKTb72VDzeTBwVip8O+UBphkSFkHEC63QGAF9
wzFjwDffpTYP174/f/NngZ5H5uedTID5/HU/lcbk9ZsWZpg8gOCLA9P8fAkAIzBrDJoBxK5z43Eq
c/JnUZ6H5OfCCSQnF3sJycbY/x8lAAklfUERdMzc6cPE24CFg86m3bmP+/5aeP8xOq+V6nmInq6e
4LTZzwRnc/Pdbqtk+7BP/3tEwICOgQ5nKuXdwRo09TfqALjPXc/G8+c7XiPRC/j8vJcpNvtJp+2O
4B1us6KK9Ft2BzJ6IFwusHo44QHZ/+NAesenAXgEqtI/A4YnSvRasV5C6cldTaE63E9zB3tyctPr
qzdspKFQ7ySgR5jdK9IEJ4zEAUYuNKq7kJ5OEfqzNC/D87B2is3J3mLz1djkYY/ewMRB3EYVYbtD
67evCTKSA2ONIEN9OHw4Cal3iv0niV5G527lFJv9jNzuXKq/tQbant7QCcFJKaCbqVR44n0kdDtB
2c0V4l6pptDcxi2vEegFgCbrpzD5e6lCHyL9hoYNOtIYnO8Ehu2+WWCiPtBRC4cHIB99IYr7kzTP
I3O3aoLHh/10Nx+SFHo233RKBygMkGfQ9nRn0dCU8YRMFHwNQhJOs9++HszpXSr6GolewOXnvUyx
OdpPXbE3oXnLIQMUnI0LxzXofafGNOchCEgCF2M6iQI+/FGQFwC5XzeF4+NewnF+24v2GoP+X461
AVgQFNAIvqfVpkZsd04KWs9h0MCdvkwczevleh6l6foJWuf76Wgubvo3nTWAgQ6gLgMU7sza1KpB
4RqCOOhauz9CAK0FjwPpP4rzPDb3yyaQXHzZSwW6rLfRw67876HzrlUACp+Q+v+q0jxOPm/nckjo
gCJiojB/kuN5KO5WTZC43E9O7dONzYBefDsw4KgGkpzAfxPjBUMeBNDSSkB2efviDxe98/avkOR5
OH4unCDyaU8RefvT6RBnQWcG2vmOZ1NLOL0O5splD+eip8i8QqIXoPm5corNv/fSbn3eAm+Wh/Wb
xmLAP0OgBcMD7qNgqDE/sV63sRicSnsotk1CstfJ9Dw+j9dOEPq8nwgtLfQJvruAzo30wby85GB+
N1fv5fd+jiWcbevt/Hae4aOxe79/9xYEGLI4WXofHjwr513ksLr++z1WHJD/OSZx9zuexBXTqUq/
1txsq/rv986ubM5gMhWE/AyaHxUCZ9jBPAx4C3pPBAbTLAiTEPdzxd6/y3esA4xaFJCkCUWgRRUR
mAQjwThANfn2LQrdEcB8KHfHirhwbPLnGMlTkw6Qsfzcjvvv3+VNdmp0Xld/v4dU/P274u5zO1k5
xFPwjyIuMWTyICkIUVxtP4LCwcfx/yt1SVhBGrbiqev6DXfajc3rdjkGUb9Ow5Ifjo6JB9903XDN
TSWPecLK0INIrftoTIO8piqcbSpTdJJwpjZjHtALEcc69EQh8llYMbmJ0rb6OMStvsgqni6TptWr
LBT4mykCd57GMl67RMzroSq/t1UcH/aOa7Wn4663XtUU4xUqEsfXQSiIH/QJObeVTtYqT/OjQNJ0
2dDKo32dnxhOtK/SIJs5cRatcVt1q1xnWeZnjqAz4oRynZVNkXpB2n8whZsui9RVx0MVtrEnRU/O
eqdRG6kTdIIHjU4GOjit1xpaLqBcki6xIeEXrLTaYCc5xb1oTgKCL0Y0mBkWQePlJVOOh8qC/qDD
EHldNgjfxW1OfJvZ+lQNmHk4lnROGe8rz6a6WfIUFdddBxehliZeqW26zBuTXJYsFqXXpyxeFlkf
H6qqrmcd67IZkgP2a0yaz8bVwYe6ibqz2ujxSg3d8CW3DT0LE3c4pENsN4LG/Rk0eGgfEaIXZcCb
I9SL8ntGm37W5qFcFG3aLiVO4DbCvvdYkqeHbd4Rr0xYc+0o6mnLB5+q4ojk4YoFTj9vdIq8BJl8
VvHgJEuKbOW4zipNZDILSzN+Zq0tl2XZ8h+hio1XxbU+qgXrljDKMliRLMpO8ShHslBOnKyjoQqc
OR3j5qhgQ/wpHLT6KkuRzWMtinVQiO68aLvyQgVMn4xIoJOuQn3rNZbqz0HNquO4Qek5M6xYZnDo
WHldadAh71MZe0lK6dk4SH0ShmxcDFKmqecUrvyY6wK3Xl6XLpzYp+2x6DQ6VRaeFRPWIvDjkaVX
Td8Xm0CI9HDoG3ok6iJdZoXQXxtX6i9lEeFNHhb8LHPT8bCPhn6DnJYekY6bQ9uY8EPNTHURj1T5
fValq8xpVkUedIGncu5uSFmQrzkcijopQ5asNE6LwzhOWeZlSZUuOhbxD2nRHZGoY/A4lvbQQfW8
iUKI+xsXDd7QJ3hOikBuS9rd8LLPVuFQtF42ZHxlyoAtpFu4s0Hm5BNlydXQ0SL0nZCRr9LNL0xL
x09VVQzLEeXozERC5F4fBc6aOxWKPCA30CZqMcd+54hyWwU2PpVhUqYeEOzqSgdutMxbWBSOOr10
Ncr8ljp2jtokO4pDALGjVK9Ek4qZy9LsXNKq/g5nkFvr1Qm+gAhgFZJOrE1XLvPcFf4oZJZ7Oo2T
M4px+pEH6aEYunotgjFfsSQzs6poEq8BY/m1NkqvJM+CxaBpOZNV3XtB3scfiwqxm7EvjU+TOPLH
aEi8uODJF4mc/lLmhXNWkMz4AKhEno0SMisFLk4d2y+6VJRHpW3d2Fdqwes4WwZVh05gcEq6LNOz
NgjaL07QmVkiKD6LUUgPczg+Vflph9pNjlp7ResBJGFo1qFeLg3u+nmb4saZRzCg7Usth7LwCjSm
2uvkYOb5OIQfxsokS6evR+0NA5e+bXuhfNfpjBcGw7zJx6ryRtM07kyp9jIcBxZ7aaKKWWrDEsxc
pVMPxmCMR8bpy5MhD9AcY+dLTBLremE40rlOlfTAAiBf2Vz4qaM/J26HVimq0NyguPRInJjvqYjG
o8BE6oxnrlhVFe8zbwyd+kzXTjKTMvd5XlRbEct+GSPunqJKZLVfZBRtWtcg3w2yMfWIm4p5Ro36
pMBrbEYWRZ+ty/RxNrbf1FiLQ/CIoz/EVbupQqbhUeri4yoWuV8PjjrOGmZP6zgoT2LUlZ+cQKeb
KsmKucFVuMDKhLORRMWcVyX9nHQZORQ13KUNXLOI+pjcjDJsTjquii2j5c65NCP7EmWpvqwJblNP
6EQtaKzCZTNGydwMYec7OIhOMdZgxBXjXhuW/TlqYOvziI+zYaiLedUT98hlisezPjXRByrjDh40
3PnKYbwEZJtxOYS0Wea6r1eJGovLtAmWGhfxPBmC8TRpKZsXbYsKb6jRGPuNkzOPh/1ClKbd4DYk
a4XD5FtXkmTWEeF6LQZ3q0HFj6qAFIcSu73xktKqr4kQepblHfqSBjY4BMsUrYKazAYi+OnYxM5V
wSRaF7XrLLJQVh+wztMVZ06wECysztKhcy/Dzg0WGJXoPGo1gsvJwPGHwRELGkm7sUP5Pa/G4QqN
DZj/xtZj5aU9C5c97fBspC71SOUc8RyRtvZyq/vSa0zHM8fDeYM0WDSNzoCltuD74zi8aDgEIl7c
lOng51TVZ2VYpocmApX2+kImiTdWtss9GbjlD2WLZNWmEfFY3znHmmTzwc2z07bNk8OaN1+55aEH
traMPLfpmu9JLb5yHW1R0PyQ6fjVNf3HHI+Z74xdAdcrs5XN5TC3pb4gZVisi0jKi7ZIyKck7vIr
qkT/2QawsM2FA4+6HmqbrIsQ7qJZF2VVtvUyFX05ihMItfJQeCNJEJ9rYmo2F0ZHxz1MMps1Xd+4
p2VdDuJLJYIfjR6oe5i2HQDnDBEpFk47tn5g0LIZIOpZZlFhTnRROuZrAQYUYi/VznAfJIsyGcJs
7TqJnVVdTGYQ5CVHOBzyNTQlyq984OU3JIMwPg36KD2SEcf2oonGKFimY5KOud9X3WgqL6x5fO1G
feVc8jLo+RxHbZB7xtGJWZVS01nuoGFplckXrag+VzLsPNuH6QwNgGQdss+9Q7pDoQvpD1ndbOCT
/UKlEsLJNFpry44bRdzQQ47hXhKCl3Fk6xxCLHKZj1E6jwSRa/Agznnk6PC4lyn2wxwPmzYKy40F
NNdj3Xl1pLstS9Swtko4XsWcZonzfvDyZhdu0ZE0Hkxgtkdar5JgkUgxzFoT1IduSpmflK5eVlA1
8YeAnWVjVM3i0glXIwvrVRMEwdpmRK9rFB4LnKY+krg4jgJRz4ZQlt8aKlLf7fmw1GWrF3FdqbkT
omBudWrmXcCK3jNRAo4sKCqfA8yHDSqIV6ckW3IUoB+sCSCMLpJC99qDnnR8LdxcuJ8r1OSyumqY
LBN+GZQMIg5fl6nOUu/xNPMn0f+VKQarw+h+jvzPb/91YTL4dzve/NcPd2Pof30HI4nv5tf/9lMw
O2VHIVXTD+2SuJ+/69cg9V3m9HOq+iQVu5t4/0Ke9ts3nyRxV4/b1h/y0F2SQxgkNS/ncJOG8F/J
3+26+zxOiAMlKYVhAjCpDg4U/Mrj4PzHA9NDIYMSLlDP92kcNOBQmG0HLbn3Y1bvczgMx3lguifU
EzBkDArmSP43ORwFju9RCre7IiZIwaxDIqFlbpcRPknhUhzbHHcJv3FxUDcKQkBWOPAEF60eP3He
FMmWOZZXi7wcqoHNatLzqPcdE6DvYW5Z7viG9Ilcq4gPzSxRTl4edipLq5OUZ4UzeCbpefGdJ3Xc
m5kDEXBM/VBKhm9kb4bmYxqB0m5dlxfBFc1oKTah0JD/eBnWFYjCCm6zDxFGdQcJYcptUng7d5Ad
Y4h+QOQwy/BwRDKaxz+cqjWw5hGkzyS6wOc82SPogSLggwWDfBt2HU3SXIkz3UQicm8gVMvj8rDO
WMoOU9ZWVh6OVVjrzh91AaNGUxRoEix+f/ldt8LT60Nn9u74Nrg+QAqEeYrRGFO3ApZAX8c4oYn2
a0M5hZhaEaeMF7bvQlvPbATWNPIc5oxFftoxOlTEx2wUHV3XIsqrxDOmpBZv4IxlCe/9XkigIh7L
KKFTlsIAGbWbzQDjTORExj7SDoksda6FY1tEZiFETLJcpC6rKQIvXgvxLQFbVq9+f90JNrvrMgUz
BwiHvxzh0ul1i2Yw0jjUvQ4HeOaEB4FQWn2JWABZptfFutEf8gD+CEftRZGBesOdWbz7Gw/PPBpQ
dp3ctoS60i4XZECPgA49hSbkrXZQH9FrR6aypD7vkOBbUCSnXplRy3SjHWzwCU3KoTlPKoTGyAPK
MoVN+f1GAKvzVBJOgHIELmh30gK4/AkAtdAoHpI8uArUmHO7NGWRQbDvBFmlhuXg2h5Q+f0l//Pm
4ciHgG4BOKi+q4KipzcfyShI4wHZayY60PLFgMWIkwW3XVOxuXYDJr5B7kpI6VUCmg2/GTS0Vs1b
bVDR/eFBwBNLBmeBYIweaAkoKqR9kE8+lSZUYwzxee18h0ZKmTmHfR3tFCLrTQR/6aPpYjYyX2fV
QAqvV4SCVFyjqDmHNByca+5gm58r4BRsPiu5seRj1uq8+v77PdvZ01+UGQOmDIaTMARt4zBfG7Rl
YkuaLnAtKsf+e29rCw8BahIEm4X6jnLH6y1tnfOCJOVOaerO7L7oImz+tFlARD4SQ4J5VULBY7s7
eQjT7/Hkuc1RHQVxX6grFBMuvjFq4bpEJByEsDQLyWHbQcCa+ShjlkhP2rSSiZeOCFd+TfNeXsYd
apzz3+/OvTH9tUEwnwomUkAdFprq4GSkCy0PT2FEqMwN5B3V0o4ERdWc8H5nTxo4XNSYH9WYwyPp
myosukp5WTBGWHg1D2ucHYHbASca+iYp6p4eE9bnMTrNAh6G5nAoO0B1E/Q6wf3gB6SvyNeqLLMy
nNuYsLycZ2kzktpHBokqm7mWI50e0x4bKoB3u7VniXBbh34I8gyX/UkSRq0Cp9e0QmPloRiM7SEE
8lJns9SJC3iS0rTlyvrSgWWRl2SdhC9halx4/MQAceY3omzUrJLb3eyijMQckr9+cIDxaIkDD7KB
6XfpJicNbDcG/9jIDa1SDr/AicnuQSnGEQFuqHAxpPxJVWd49PLKqlzPRCHTuPGMhmZ664uyFnB9
1PcAt4pD+D841g72dyzd0gYLWba0XAG3kQgyL1wDl8ySPqbtGnUk0KGfAvtU6WXal2mcXlLTxIpu
xFArVqxigRzSrnnVWvAvQKQkY+epbqiAUYmSJlPtxy7uJc0zL45q1wS+A8xWhzKvhGGynJyqUhWy
m4cl0OLlBR9UO5oLhIadSgY4QURsTF11RlzoAiYBhEAgMDAIi8iWGMd+ht3K/hgkKSt3zUXfkW+Y
90PtbljWBcVZrlSckHmcVw5KIbdGoq994NTdksxzMwC2s64nox0g2+gL0/olPO7c9Qc2BN1xAuRp
NQLhGnd6nTvKtY7f6whVS4bSuvsuUJYM0SxgQZHnXibzzH7Jy9J1GuC7hYTdHzO7Q63MCxWKYzfT
Etx3HqWCND5QqhiQzxgLAKAhr134cvdopBoix2+5TBOBIJUCn1Z4rUUiw56tQiNBDJIkxOsSp1UX
YFaMe17kykkXmeYh96Iw7M75oIFkGHQH5AFr6aGGnGeV2b49bGxoPkoL3HiveATcdZ0ivwTq9SKA
h/qQhUDce6B90ffYFumXEGkz6xUOUg9yo3qJFZZ+R3J+5Bbom0lAHfOuEDsWtJhJIGoAXeTYBTA8
bB4b3XwY47RGc3hy67k7IJrCEyuyq6hozglmxZFlTniUtVUNbAzrfXAl4WFrGjWLVOeeySIq/UQX
+lpXZTBLoyL0BpbnMx6ocu2OJFsMQR5YLy84g1/tDrnP4lwuOviVKxcS5e+2N82SDFFwXaoE6gk9
TkdvUDFfRDEy5wXUYkYvDVFZeQ414WXXj+42dXIOLGaTXXQu0XNEarSGCfyRhmTXoces5uPC1hWc
UY5lcIYcriHiqKm6xlnIWg8SQvyxJXGkF8WQO3NcZfXHqmX1amcKZhWQwmtaWSAXeda5fiBVELlf
dEvUsAKH11xVhMV4bpqitn6os2jwWuidvHFrLqFaETh2nSlu+IzhOj7rW5r4nGfmiFc1Ln0gV80W
xVUB+TFDR5XAuyc04LrwWNh26942/QmSSbtyM+OsdUIjMnPB+l1jqCrk3ji6OPJqyAy+dkXZ3ZSO
0/tE4xEOzseGeCooIAEYxwqe3CiF8gjEPLaZFWOX9GvRhFDyQbjQmwFLMMRZ0fttR1O6hhJqWqxt
X9oFKRpyxNOs92LKP/EO+CFIrDcMg/q0VVPPMlkCYxD2WStnfDB0zmSdb4qI2a9D0beLGJGmDiuv
SZI+SXypQ154TkPZtm1K41GS5ksDXtYjKKvPepwnZ1U01Imf1HV4WUZD+cX2RQYFi77p/QDbIvZi
kI962BVBAorXR6PPerc7VaSKUj8f23gbZ8XoQS6ffYJ5jsDXFS0+U4a5q4JYoDAsCtZM52xbuaI/
jkdsW68wrIGLBrUXNE7pD2EDrIHrGO2lOFFb60C/7MwtizL2eFyVp6ITyQIMvRC+0qM8rLGJTguT
lXPaRfaSmLxYtk2Pl3HRiq2lwWUXj/HlWGajuyyhEuLFZRbeDLAhy6iWTTM3HA3ntVU88CwrhyOc
hLWHorZdCZUUy1JCYdMDek9dqrxW32lf0IvYBuY78EvjTQMP+KyVhpywIKZLBJ5iVvZlfQ78rOPx
Lm+PHVsl30Yo7CxpigOIrYAt3UQDYuDLerBIKNauA147EYcwnCrwiyqPlwlv7CVEZxTkb8kao5wu
YkGrr2kRlKcqj+whHlJ1nmV2PAqruJz3EkyuF+eZ3uQM1WvbsO40h9LChXVddkWTFowDKYd2w4YM
lAcqGx8wrZuj3spupbueGs80br4MRMZmUSkgR+rA5q1GxwbHQRDZs5G40aULdvtrObr1BTj88BCU
TZ6M2KlPwdXrRaoCfqy7FFO/zlQ6c8chp/C823wBTLc5TRI3Og17U5S+KlK0sF1cfi3qhoVewMfx
2CrWHOmgS7zQycwFUFwqA5ud9XMqE/cQmz7022JkH9w2pMuosc61ExCIIo8HzkatgDfrMXFnsiky
1z1OOG1lPUdwFiKtvVQVwXHnFOGpanC6cdiQf0pru4U1oVfVGn+qMohg4kbGm17FkEDxAuu1MgX5
1jhB0/lpBBWLoZXNpSZtWy4jsmPEVITlEQuMdRcKZblaZ5FbzExfsdFrs6ibuWrMpBePtYIaEg3y
jYE6ED4anFLCXgvU1fa4VG2XLnBvMZRZWZl9oD1zzmSudOGL3kZmHqnCfoxD3WZzm5ohOsqAWNQz
x+ZApg1BgJ2lbKtq/Agcrm2i5S70QDNV9vCnChLYNdOFyTqBnMmmPpYQufg8a4L2JEmbuPJpg8OL
To4GKtQoFccQcAd41mEIEaHMyEX9CYjf0bVgR2xRcwGBU5g7YXDY1kKuOelRHl+MdAhIC/WzEqlm
TcDYoZXLonaACs+Q21nUVrw5V06YxF5HwlRZzzpBmCa+w1R/rqmjhEcilp6ZATvjshNQcgUGsSTo
uFNxn/vElkieyBTM6cwM5Tgz+ajXMam1D39nJFnXztBX8YcUKHY1Utj+HPUZcLokS9rEGwrCsw91
zWIX6EgRi5QA6VkZ0Ad3rEq/wQNw4AwD3XqcREUsvCwv+tEf677MPZoN47mQTZwc5ppxMw873p0k
/8fdlzXHjWPN/iJOEATXV7KqpNJmWWqpbb0gLLsHILhhIQCSv/4mLc83bXWEHfN6OzpcoVKpSGxn
ycxz2ALoOsilXS4pT0l5yMtYFEjypCHnjgNir5XLirVOwrL+kc/JfBdl1VI0g2SprYu0owaUAM+f
iYrMN7/zH9SoNbmYJkbokXuRuKRBCCeiqZlt5Gwe6kLkD2uUTgUCM1eubd/Aks74wBRHwEW/lmAX
ZXmkzH7KuCZLdeyGghTiqJJlyrJbEvncPUmg/exS6jL9wr1/2TbBn7hQL7xSmayRJQyPIRTyyEpm
LmL4jhg2IjePeVls1/2a9Hdgi93JC1M1SqtNgfenYF+GIRsezQh60ph8BavYpjCvfh6+zpxtp2IC
Xaz5wm5VB7fSECDo+rDB16T3lRX0sciMMYfWlwxxn8B+qRfehm9kUt1HpUdbHm1R8Bs7jdOj03bm
R7dwz875CCamjoalOg+TBHs36v7UgaJ/HLuYHKtZTNcdy6LbpFvS60Tlvpm4jZuuQlZ0SBKGR0e4
wl1sS5L0NZSCPcQBldf2qEg+gSUrw3xWZieawV0uje64bNLcelVXZAC1Mw3R6M42x+CO6xSRx42h
KTtLbK8vZCT8weBMhnpbO3MHJw/f3+Zdf2glwgvcAnuA02lPrqjyxo1KPEP8QV6AtS8nUNLVxRRX
w6lQhbyPZGwaP+TiUzwOT70ErcyRt52KhMnPU0jmqc7oNH2mMTNXLqEMxKlZZNm0vUtB/ycYNFD3
U9ouvsEjlugHiazkygfSfu0ELV46xsmnjtBw48lID5nS05mufH2eih7kGUzaomoqY32bM0YRtsI2
7nsw/Qo2GXnYOg67014S+zr5MmqPfd62cFADMpbzmI3t1FjQWfNh7rcJeUARJGloDzNS51Ers9te
2eRVCDF3ddLjHmrZF6JsOnxvM+Y59oRYVXYecpcUB2TwvjcItTp+Nahp/lMhaRNNpyiNX+B3g6mr
qAz+Mpq7/DArGV22OkuecpmKE9l85+p2jdSHLFvkq/OlgndA4nmaHLCzemIZvbFZaa7VupG+NhwR
zc0COc1rl8xL29jUIK5tfb98necVZwVnEmmaUyj5+ebBePq6kt4fR+npVdCaM/jWZUMsX2T+LzTd
8ew0FGK+Tlekb3WEaGQ+9ExH2THSg+RNvPnsebZ9/7lQfmk6S+2hjyMd37lQkMcZSV51YjNCuDqf
g+gvAmKqKxi/MRwXLYREJFch8jSbjaY7KgKJGseo1vU6xJk6GgXhSq2twiZqUjEImXb+xH2udDV0
jewQo5njnsWCVFt1myCkpiPbPo3Wjd2HBFy8PSCpYB0sWpVPm2oMcbxfL6I4kWP6IXeUlXVHdEu/
9CipicbGR+Ui2QlPpOoWSJ7ElE9Vg2R7SVUN4niwringb7P1IAjcVl+7GU5+PYx+ZUN3vZYMiE5j
HfIvdd97cA60Xix3lTsZp3T7ifMOHNAh4KgUHtab0tHUHvKFfD5xhGrj2QkXDf+22i4+O4qua4fx
mOmVdI8sTsCtXahItvN4MGsaxfJeggHAOqTRZFsna+fGAMXMYjD8v4YItV2YRyvH9VApsWSfwLcl
4lEv2K0vkcoBH8x9BZQhSghb1DVkxjES4QxmHIkwzuFWfOMpg5boApDdhvOmia0gilFBRKIey7Bu
ERJbJkMODwFzPD87ATyhvJkRT0IkI6t4TRvHrdPdxdbGCVYLHk9OEuIQN/rhkPWzW8dr6jC8rcaT
gJPENnlm6cAe6ZypNgfJqkVLr2Ln9DqxA21nhDhIHbg+KVVK2ONohkgj6/ltIpA01ExVsJgrCGY7
l+lFOxfDuqqTSH1CdduMCEb6kB75uKRtf1QhpFMF6GCcypsNkV95ZFGfM1/PnlXK1STVVXos1o2m
FyYxw7MqXf8UgWGd62SCTrhOHc7OkeRi+BaPHYIsl8XCQGiQ20ocvEnGYqm3RM8fgfi79QiOUV1V
Lff3WZz5S6pdezPFjDZdAsmZJOs6HBUd5vPsq/iCgvJ5lNUSirNGBFfUdFRrWi9j6MYLM8dJMy+l
AoXuIcf5praYdTCt6cDqHH7UHWa6rQ+2jSBO4SHqjwhAkSAy6GSyC5On83BgQ7m8RhtbVlUTHjR5
KLu2yw547vX41eDpqVDqSY/MYNwisP6xkUQcEU0Ye+lE1vlvPFp2wAUBdTI2Wyf4CUSLZ9AhODzf
5skluhobFqfTdEzX2F4SOxWfe9+nwCsLlvCpAZ7YZkhQi9XeQYwSu0MSZ27+ZLdgOBZHsUE0I6k0
tFyOJNdpCmzrjiPxHupUIwy/XZRLlzrQrjgWXd5fRdxClLa5rDGq9HdqWHWTrM4eyjGrdF1Es4Ac
CvqdrVh4BIlhqS+16jVEGsDLXjfpDfYGqz66KJ4wzk2dIB1a7lcs9iGtWFkdJZQPf0VyDwo6qfhN
BDNsX5BbBvGxkIPZgy6atJeIYPIrA61o+woTSdcL6lP5MAXKbpch4t+4IZj5MmzL5cyYAzCybe1S
qzYOT2Cm3X0wvcAQwENpKImGCda0GES9dFn1QIAeFgco8MKZALNoD4Hy9s9AUxCBWWfTyzGVstHB
ZI+a8ek0J2P8KTeW1FWxbAdh+u0xpdB81CAw1juQokl7SJz1YGV6yH/qqvWVP/PcTDDz4wZZI2dh
we1WPcQzBslwo6CxSE7J/kgJ0PVgBg/cUw/TGw0MIAzUVxBPUr7LNvi42lvqlLvh0OaUhzjjqgDr
3qs/wlLM5LTOkG3UQ5cXL6kREBcMiL8/aGidxtqijmisEVKvbZ13rAr12OlWHODQZQAq5MP9NgAA
qLdcqfzY+U2uBxoP7XHTC/6GZ5k98yUe1MFT9e9gxXhMmF2aMGfr5wLWwl9DamqgtdK+fLCZmR0u
l2Ua+UALEGhIplvas+S6FBBCvlYRW4faEFZdR5FIXtce0tUlUvaeDlY2pC2TLxoNpcfjaItqbdrM
SsDNIW1XKEYgiKp7U84MUr+27GF/De2vJUnW7DTnIYMSSqjlDsBVR4EFTMNa92ogn9tq5Gs9KGLu
JlZB0lWEbEVOUCUGLpPF2XAciBR/dNliQgO/iagO4flBUKPLfd7yDwFqng2wy8Tuyn6gn/RqCK+9
6z9TO0yfzDxNNaT7gB5nHJuy4h5bvjefeRRijthqiZoIkcetcdDaWMAuLyN30dlIHOqDabsCmtV5
upozDSmOKbobwALFZcTi8hmAcVtgG/D8VSWQcS1pbB+8WZNzhw6CSSM9pGqI1uLhnEEFTOvC2vLS
UjHmh62KEDgNbbVcjFni+wfQ3e3BANs6GGz1tNE0c0eEL+R6XCdxGmQgnwRbl08Vm0mtrIvBfWbd
EUJO9m/w1/EhzdL5qUS4f0FSRl4n7rtPMf4kq6MFE5fQ6JOB3PR20VF7ofyMU1e6L9MwzffKxSur
y3mKCc7Bdl/xqENEQ9LhAv7AjEgzLD2URXYNEC26gcbL/CmBdRzKBYmKhrB7gwqTTM9R2aePUtB0
aFKA+melRpJNtQx9R+nX1QH8N8dOAQ4yr3BQ3eAPYFvZWnxCQjsN6sGkdkqzD7MUGlbeQsKowTlr
CBhEDasuBw2qQSo6fUjXdWccQ7LsjCOdYhBx59iJQW7nEjKW+Ym1S8i+ZmM6dZdyKoc5bVhq4jk6
lD5Lg4Hx6qr8pRgGsKiyIm0eH/ysyYawEVrVtjFdbuLl7NYFIGadQ5JwStMxlC/5OO5Ur1Zdv/Sw
Y5mIswPivHEASLrmnB+1Tvnkz0uHMF6elhViBhwadHiCQm/1UEz9FetoLewhB6pf8KNVYe2EqLeW
d2DZFWcE3Ab2oAYLwiXfYv3R03JGCtPSJTfmeSoD8/IQtqxE3ofmUe0i76ScrIPgNKDElxxjRR3E
6q7bPFlrfItq1yZMKUKyelMCluGS7aLAXbS57iNJcx5DMyr44gv9p4v4lmQ1NLMdfofSFCjPr6PZ
Il++lhBB93mzxFVZ+N8IEX6mmEEaFnj0AkhmCKHA0YGS+Zmaa7M1KTLeFt+6Se18xoBlwvIPXdVj
waMJrNRvSO2f2f39itA7gKvcSXYo+nYtzt8LDIDNlXMs+PjX8HZF32YKiRbNRgPS1BYidaaZfQwR
WSNaCU7wN0P+B6uMrsV4DAiFfLRMoah/z9eCGrIoLMin17HPIohdJGQeYLX8GiMyv6Ysg0AGATge
Vz3IbIT0xKjBkOyyjGQE9EULyFJ2icwq8Fdju/X+Ol06wLe/0V+Q92Q8KozR4S/JUTa5t8V8z5tC
PAlaadzoK0SdOcjDPQLsHSDKuVVjE/SqcXNRMXj8DijSMK2HstvW6DEoxc62Aq/Fm2FDvHI9CHgU
Vo8oSGEzyjriqH/Ih4rDEOPBaAv2fxLJlYxX8Vb1+NYO6CXSqt9QwT9T1JB05AjcUOISE7SVxlPX
3lHUyAdG7UevXgrwGqDGVAyKUNeIXuDFGuj+d0IVFuq7zAQZPn7nvusuFGE7ebaEmeb65AL9vfIh
3S/+X5Z6vzkUDENxQPAouBJQ4LuNCYrBIu6Y1IsykBsAigdOkt4mRND1mlq3YjoqpOfb8wD7sha1
EyZo0YDJDvkD1xuLLmHz5fZsdmzrrmzzXUm1pH7oK1S4ZPvyTBZJMgC8PWF+UEZ22/PW5x2A4rjv
d3VPi9nHAk1jJfAmhahvey6HZcHa0QyGliE4jflcHhSyHXsCjLevXQdcCUos/f3yVcmjNdQQtUp8
xQQyGHfeRuMuoppVNnRfFpuPWp2gsyceUdy0zTfGdCDY+n4wCXwvZ8NyyaGm5Z/HcmTpM5IEgk1W
lByCLA86H1quX++Nnw3R99kvkDDvjV6LPKPv1QvwSyMnANNfNjJYRCRLEhcII8Mkp/5MnQ4wDr++
4nvZBqqp0jgB0wP5HkRO769oTWxFGGj4TBHuYzMGl+6kdAJRBFROudcQUYANQQYGkNfNlt8Wb5zv
r29jf7z6T/uOFij5KqDwyZI4SYGy/mwQNwpAEoDx8Dyk4zDTep5cFv2F9FXDGgkEzwSi9WJq770t
OSyOEtnEj7ycEz/VeBRI6JF0Jlxf96zMHxdq+nKtbSC5f4CoO24bnW3LdI1NBHRNgpvZKUKWk/2w
w5f6h8kLBAZnJrt5P/kej1L4gDruQq017Qxd/MWvR/zerpUULh26LIwao6UQT/484i5nYgzaFk/e
jTHUfoBJE6j9/Lbv2xRqtPRSkLBg2y7wRnjh83cJYIRwZD8VTkK48MiWfN/SiW5Bwl+2CkEXTKTe
wEmcdO8VnPmWrR1OHQvDLj4kazngdBZE4xj9eki7bfiv7cjgP2HSUmj6IAZNY/z884gAaSytQYh4
WYyR6bIGcU5BX3LTCeyo//VSabz76hxw5u5M35mpgSXD6njOL98UaT7rdkXRkugdrvz1pZJ39rqE
AA56IqiFMCIU1MTvhqUh69gmOSZP5SwoLMas+D6tc0TdbpC+Wyf0y1ox4ygP3A0XPMBuKI3ScJ+R
IFBxEqik8dakO7Qr7CtZpJeg1vbV1StQ1DumF3yqFXRfOIjYc3vqosLQkyqNp7ZZ4QWxiL8Z2s9h
CJ5pBEOPZ3sSGACsF+R+P6/YDCC66N20PlHE7thUs9E4MFu/tdPXOS474KXrPOntuUjG3esP0USw
zZZ86Pl63IaczPxU0ciFJ4gUDaYDDAPFmaJ+g40c26jCwUlDr3ab7eAMLtsEwQxwFwjScMF2ZjF+
gsSWYCqgKMBUzHMBWKrJQGXhoIsqkfjpbX52A793e/w/XfP92/78qdrzp12LOcjRIwOmNyuhOo7/
oXQkYUvzNdfRH34oJti8N3VjIsrFdw2ExYjSfhPSJO+c7H7JFO0JkxjOFnKe97rbWE5QEKql+MM6
gh0CqHfGhkJEg/lJpUqn7MhCBNKxznsKkRCKIdiIQAymHLMUzNLP90VukXQAJ05LmDiYGf8AJhGf
AiwCczYvI9zvj2XjOoyYyqUvR1gA2IZ9OXi37AsBUHQP/KtVQsUUIznDnWRAT7fnLgdB9TvJcVq9
kzNi8Ltrg+kjeNjZPwW1UANa6ApAnwFwzHtWz66jqmEhZvIOApXUrEctTK7KukqSSoraoAJFX8W9
o0tWK8Rw0bXhQ5TeAtcqKOAZEMlfoemILwNzaX7oinHqv6Wy38zDMOWD+RIA9IcPqScxUJtSjlWm
IASiqXWnEDIgXEYLhlqhfIgHcoMCHFIdAHVWpJHL7AyrJyBcm6zF6A2UO3zpPA6D30xY+3qJMpnK
U5UQlz7m/bymgPgXghKbC1UFQRiiUoZyillAfdY3xdaHbYOqGVtRIV1bAe8Aq5f5yVcFBzkzRMv2
R8inpH12ac+B2qZzQhqUx1bTWud8ttWhapPQNRy47SXymfmAas6AerRqjOMLEohITjyypYiPqpuG
9GnNPO+ipwop6/LHAgnhfBvZeYwe4AcL9y0zeW6etsLzcYKKYyLCfqyWre8uWAtx+2mD7mOY6go2
NhFNAd5Bl69kAOH4DdU5k19Q5ges46/KzSGAi+qDJRJw3Kiz8gAZaNbnF2wAiXMHSVXUdRegIsCi
ib9EOdIZs7wQWpr0dqOTx5aGmMQq8ZHm8ZzHx3FMlSrOrmKt6G/GbOmga5Sez8HfhIzxtj1FUzq1
+UM2GzOddxaIlyfslRwVw8pvOy7f27INFXQIaY7sXjADcOscuI1EexHaAT4UtCGwbNTGqNZln6bI
AUg/Y3OEiDUBiBTk5U4hlqzqGdVJS/6hh1/Cy/z2ZtS2PX6Hvm8pLgd8O9Wvm9NV4q9kbsDEXJIl
igrUAsmsc8UFBJwEpSxZ6ndvD5Fji+FwmsGpfFnYijLgRmaiyviHNaiginvJImAap6KjUaLOnVur
0n/IISlqq1pX1Z4rFGbORPdccMaiDShvbzFT0aphsm9htbXIriPKTNHfkFajkPZeygAA9gjpYrD8
+B8lJU32W1o9EJ7kGHOxtvqAOnNpysM4Q/81fko4UHkNhKivAFDzUuvGQAaNmU1K18KDNMDz9y/B
/SMQq7Wu9kwlFRajb1ARPNL8JEXYZ4z2c4eXyYo5ehyHYjf5qZ95WTRVmCdsgA28Rn4xV2bA59Tb
UAVUaZg+LfdMG77EMlytFwSEzAjkEOtCVCqS7E/SL/s8j2klAXJELjJYimiEciX9CxLGCnmUaVvE
j00oyVropi1F5iKsYOq0e57l6NoR8xWJbYJEZUvJclvKYr/lFiutoCHAzsIVKH6lX1H8vW+w3ET7
yoMNwnt9BYXXfPCe4KNwsaUOuAc/Wly2+TEeYyjVr6i3EHgvg0Qzf0TbAFbRJg0V9P+1KiAHjo8/
dg/b7I5SFTLaBweq8PtkOOwa0/yI3Kts2+W5CbVZh/K71kSPP6Y6evv4fyb57XMQiifdbZFAaVM0
ZAS7/dqhtrw1F+1IVwxaJ9uCa/EECHn8CFiBT1WdvS3UtAHEAqI0r5BcnsE0rACvSAepSP6hGtyE
WfLJ0OMjiaoI7goqd+YrVMiveyjPhwx60AagVKwBC3+fwUnhBMGuvY1JJC0yz0ZNYx7IJUC9HXOI
35b2bXtAyNZjfnIgzXjJin4f/JKvAvuUE9AgCCRSkePNdYLoRDxtUQuNBeSugu7T+7aRNtQX4i4x
yP1bSGtAoSDjLCh2l53FfutvE4oSyQ0/TD2d0uIYobqxk2dAV8WiLnicJfjr0ILh8DdvWmRlA9a3
9VDwvpKcj9g+oKCHffDGI4T/YCFm378w8ftL6nmJl36M9+MwbNl+/6PLuQhPruc9b08jh177UWhK
UFvd2bUg8zV92yuttNVcXPyYcnDVBrezvImW4QEmXFyqtoOf9wRCr/gJkZss/UHpaB7RCcFyhotn
UoDNBaOvUNrSAwZBYP0m2y0m0AAQrsO/4r1udbksTx2CxWW9opXtl+kSNf0xmkv0VdoPvmYWhdFn
6GkdPi/Ab+MFQWPW36HnBP5dIR7PX7I4EIi9NUq5+jsPjhpQRzASVycCyOZzPrIFuQ1bt33vg4fP
d5yTAhmGYNeI3qFlxgAXOxyXaAS2Dwgcrmr5DDG0hL2BNH3qussf1UQgTYSRJyd6ZPFf19SiWP9S
SYHpuKDfz4ye0LAAyw79GtueqSinMD9BaCdCfgmZwz70peIWU0ShKuowoo4Hmx3zLd71zjNIB/yO
LGrfNUDh9i3+lqyUtgv4a+KSfbxz2yZ7bQI2OD6vW1TCRCju38Azoz1fN1aovW/XfLilIC3wiRyM
Nja1z5xFQcUbdLSRrIfG3Y1QuidnzvSG79jeKi8YwAZo7XW2F4leQGyOhH4YkBGigrwH3JJdgy/a
z9OchhY1WLwrZ5hKmjPwGncWkDemGRnsPnmupTsAkriyQymW7MGlAKBfe4zyc0B4hq4IgVlj2ruK
yr1GBSp6mJ+iYzQHgQtwbmXHhUmIlU95UFlvDwBkSJ5CRoy0/SXllABogDPc4dctSjeMCjqg3W0M
GdvnHCwyweZ7m0k5Q8ByR9u4hY4fuPTAio/d5kL0aBBMAyvZIHnIX2Bvsb+ioDbMgEzjfQzQsqNd
wwlJ84699eDXd4SjGqagXvJqFZq8pkuf93d5rtUKbU0Czjr6N1SUcmEA2yvaZ7XtUf4UNWVPCvMM
nDV08x8x15JzyN5XKpaHUCC20d8q33qNqgwGHT+k7qirGKomSjbbPW+pS9KpdvAO0B/MhEyIKYsi
g6zRYZcPskoajzehYKiLgMLE5fBjJG9rqRVEsRlE0WjIgmF9L334UZtRQYiGXYfofz+8rR32T0Bi
hzljEjL1uMYD7SJ8AlKg/YOMAnMZjsAj9tK2tmcKR5kjWmR327wSdYTgZ6dFcFf7b35s2R81F2i6
jl9ZxAH5y25OI96YZTVgNUli4vLeCZRIT3WIR2j+03VjVXIOGm1xwGtG2w5yWpQJ4gX19rAWqFDA
/k5jlJ/dAY3d77z7Xi5QvV0oMxVcGoglLPZbxja2cit21SzI7I/dm8GCHHL/Zl2SvRYp6vUOrVqT
mzQ9DHzQE6uhjoWYw73h73NAEae/ahO+h3EiXXCNwvf7bbnvBy6aOvgR6Fu/FzWoZK8yPUA5su/J
gqG+va0zYcHKHIXs97qTtwkBur0bva7M92KV1JJIXouEohr8N3Deu4QeCBXsA3Yw+GIwDP8Ay8WM
EjKg8MmjmKYcd11wvuA0hAlmVkfpfoL6N3LDt3q/91/n0jvs8l8EKN0vDx4FGrb9WYi4/jtYBmr7
KQq2AAD3ZholkO19/iFU7fEYsF+l7e9oAZymGHpxXAtAHP7Nd0Dxby2aQonadYZQ8j97JO6WaWq0
Ymn6oahQsgiLnIudVHGtxApPkHXhnPwwjr++l5/ByyxGH1T8v/fdBvaFfZ78fC/M0wSgtOSPO9+T
v7QZ2eNxcK/oZrRNCJ1/N8//vCAqyQAc5GWVADKt3qGlANRi0g8xe3gTJPEOHv9cfK+6+nGyfz1A
soOR/13YfYQA9vZ+WHhUKUE14rsLLr1M+Tj3SLLeLEaAfBhHaYWmN8tOS2pLFCootpmPLkDmexgc
OtX8qL6L7JbCH/3mjn7e6bgjpFL704TR7ysDh/m+KnKt4igUK9UP/duhCojrcMYXB45en9rSt1gC
0GgrTmZF4RwQWkRivxGQudptjdfI7E8ZxP0ZXDkqkVZUkSmNjwNuZeSuXSk0T014K2dUb2b214N4
v4xYOMCYMR7KC6CZlO+LbOF39ZwsaC4mbLdbpu17IKRsNrqPa1S69OZ/v14WYyH3//Ye8T/v0wKt
mrDAsbv74fYWLqDrjCdY1gklVy3/n6C1DN0gwG4CWYThxlH9hzmgUJ2T0bcS7mavyEOQvK9G0fU4
F6PVu8P4PsAfPfB+gHlvrdz+3k7h790V/n9u5vBTY8S/N3MAcrv3sPs/+/mPlnzn8dvfH/L9vSPf
29/8pyVf+i8cJJwmsEEAJ/feej868pXlv9CvE+YGpm1v1bdTNz9aOeBhOAhEsJ0Qj4A+Apb63458
xb/w/HU81wseDUYKHSL+l24OafruuIMmp2BNkQRlFKB/8r6dg0NlUrsBXT8zui0Hqvv+SyYZ47Du
Meqexeb3WgULLY91kQ8QRCfkJhdmuN1yBswOG7E7srj13wpHhg8Q7I0vFQrL0TkKgTvkjhCPHhY0
RjkN4za+INqk5zgnyQfThnyukURRlMb05dZ0EpHD0VYAtdq8fCxQjvJgFuc/xP7LMBlTCwsUBty9
+YyD5YEl+H7cLrpYoTl0P6MQDN0fVhRXUZ4wFByOdKnpjJZhR5Xr7lVEHeU1NQOHaD8xQA+TFa1b
Fg00mPWVu+XrwujJxWxLD5lJyvSISjvgoIZWkqCyC6VLukJLm71LmbihsvAoHUB7N2jpIeKHUDLq
pq/KKvV5Ql+lO2fXGJLQ3l5z6OC/loMfP6dzm/WNLzkYidDpj6uS/EsikgS9B5OpRtZ28m5ALYuD
9Hxpy3C3Zct0jxAUoEAoF20gRQ4Fimnb7g7px/Ix7emGAkEUatjpDLbOQW3VucaPztR5uotq2uKe
aFslKJMbvi62J5AVDuU9SrwVWjXJ+RFJuD201tpjGlZ6yTYF9fYYdeNVNvPiINfNXZdLaNl5s0Rf
+a0XIJR5VvEaPaGKmzIeoLA00J0800G5R4iBDJorAf9HaZ0nn1qkKZ/mSC1nFTIN3LGC7mhLZI2k
OK8n9BJrwsK2m40T92ffrSh7yqrB3ARm9LUoS//vyqBUv+br3gHM9qn44NMRIlkIOCVixAoiPEIK
f9tHi4GCMHfdF73K/sjtorML1D5OA5qLBfuC/nbotROY1grtqyi/H8tqJJfw1+2DUB39M+FD+7Ha
MlyNxoV5JCpBLqtFek0S6ZFju0lcRnSvGlwndUhmj9YlK/EPHJ29mnyQy+do5OYK8r7qr2BCYU4o
8uXov0hD2R4RO1cPlcy30KAcY0J/NI5CcYF6P4DeJYtGVExs3ddUTbSCACDpjjzehkOVzaTRAxn/
wDp2T4FYcV8s0t5asoqrwiS+OhJ0sUMDoTFFwxSwXAds1+mPkur4A4dwzh4i5Co3ZOLprfapQ50U
JFp3qHKdWrDgA075p2UkgNshWERvUUwP+ozFEASjIRdeppFwqKSWyq8yf7ATYEdAxnG8jJAbI6vY
LofgQs0ACrOHNXi6XolMyEsd8ntSyu6ALmBbg3Z8e+mtqR4R9hT+aBdo+xir1pr0kD6gHi2tLMoR
kqkZB5s9OqQGaFLWkrmZkeM2YmzjuxRtKW/20qqLVEtkipMFqYzuVEeoJ7pjSR22Is7LAxSUcYFq
A98/LQxA803uZqjTi9ZufXVI1ebix3SzYQDKUeRjdpcQHV0GZ55TFGl8jLqy6g7orhDO6HRwBQQ/
v52UMhfDjIZ9UFhtF8oN60egGcnZISWppzLj53K1/cdgqHnogf5C5yjbE6NVfywUFhL0LopobVsT
Le6gbqvdAO1ePLc3Xl6p0OKbaKQvXMH0EUzEZzDZGUo6oyspkxo1qcA2SmLxNVFoFuiunwW4ljOA
gakhmJYTOrjaD22cfq6cgqR/o9URUFl0izJSdsl3a726+M+RzKpmnGGR12/G+ut5wxyyOb6WbTKv
Dam6+AT1wtMCfWPdy+m5LNbi/P/YO7PtuI202b7QgVdiBi5/ADUXizMp8gaLEiXM85AAnv5sULZb
ltv26ntftFd3W1QVq4BEZnwROwqn/gJpKkfx0u7E3LpB2OdP6NDXlkzTm74pPxmhOXnM2u1kFttC
VPdjosOTxELrSyyWnpDZSNyIg5I3TLWzR3vN/NkqSS2M7Fq8JbauENC7Y6t3J+B70XZV43eaPhqB
2s0ZZ1isTIHtZvERWqaR8OvVyws0se4KL7qB9qF6GpfRyeLbPouo1QjmD+WdIM+wQ2FXdhyQuZrm
arnMbZgyO60gcTocUm+beXbv9IWhehCRaL/NlElec3p/t6tYHDMyRid8vM1G6aRT+LXJJIpltlEK
z+Hye7BFGwUmFsmgmUxts6AKBMzR50s+LSGqv8ogKIsGXzGN7qK5ya3ZkuXV9SyGtjhiMG+zwm8L
OJVjHoa3phYaePhb0kEwUAKdr8kNhQwyTY/f8il8izt8hBrwgxttcqcTkqp+Z+HCvR8kVrFet46d
XYBdG7h0UkU8m10MvkThHzFCiw/igyxXZn8hnNHdOeQy/GWY5q2OCogDys6/WR0ZzEVuumEZzrI3
iN23ROsvrDHKOe0Tm+BzXDR3Zh7nQWOX2Um3K3g2EAJ3WL7iL0aec2+5FRlKOxvuuAhzYG2C8Yi5
ejBLy94kFi5ZnAE3NkJh0GtpeygWXb/JHd1lqDCTNZLqq4nQumnA394XLtQCs7e1574yOAhKLVO5
MuIsJxghLF817BIep9YSK9atnVq3yYkMnwthQs770kmmg9XziJyyxTooOSft7+f0f/fJ/0iuNti9
/vU2+f9wklX/aer6Dq5ef+TXXbJKM6rA2rKWO2HZQXr4fZvMNJvmR8P6fkhe98m/b5N1+lbXn3LY
Xv+2g4bX8gGuBoYG5YQciI6AwHH2f9klM/7+6ZjuOgwj6G53NADWxp+O6UVjd92UWZKJVY25xCJp
0Bd56VGYWIlTVY8Oxra0sftl2GWMZArx3KPtqpusrIvuQSuMfmlZvRnfb/IWLIZMfZvVo3buE4tA
g4VrMi0TlpRaTiQUDcyZBakgd96nipQKORMEn2I8EBMqupEwAQb+vr4q8zktGYElDpkIpy7PJpCe
Y6UUozjAMJ6vZiMMH1K9qZnIWJ+Urhp3shrtdZLOtNtM63NaMLBg5zKonmlm2kNsJeAakxi113ML
iXsco4y7Yc7SSHCvS8Q4H/rk3ULK603UGskeYODjFWQk0m9a3MuBFOuQLIwiIgFWehrz3TTiGwtM
twLIW0SNfXHdfkx9tsjYMxQFZ7/FJnYH53IcPGW1iMaFke3rsJXbdGnthWxMyV9MbiScsBGH47Vm
huVLz+7rTgIrG3cVe9kg7rox8iKCwZPfRRwGYLa2QWo24ycGB/NTuFS25cOsZTc6VSh6pJJMflES
ZYP2CThVw+xbzXedZrVEnLNxY0V1o3qdyn6UAf4KKIE3g/8krr0kk+bBCjv7yU3n6az10u12Scp8
bRsjR+feyKUe4GaaxW1jZRutV8pip/d56FuVOZF7T3u2KADIFd8cwVR4sLPaKhAD1nJit8UeHTUO
CO0OzlaTUm5kn1Y+rKWRJ6PWCz7oqK5NX+1y+c0OE/G2oJBtM5O7cZuFCTDk0pjfCtCAEK/bwtwN
1VTfq2Ubn3AW5J/g7lpeiPtS+rUS9dhh4kgEWmtfM8log0GLQU7GmHcYLucqF406qeMmivJmO4+k
d2O7da8nswEBEbaDP2CVP8ZuONlepRcZpg0dpIYZD/m7SJXqgJSnHfoC/gjkw/CVuwG6BQN793NY
jCrs4a4fs13UN9pDCKX8INvC3pJrtUHXlWF3TxTmi5CmEoyzswRwsdhTcAckh8ommobaPo2uH1mO
ei6s3Dhmsem8IGJpu7GLrdAzu0VVA3PUIq/TCkUPurB5gPnSXhpHLJ85QoYBY8r5aUjqgnMQzCZf
UYSberVCKGSsle56rqby0phM+HFSgp33tDEJfRMzb6DGYfVoRU3vScUtD0AJoue+WQElxGnyu8yo
NZ/tPeyNvtj1FVCq1g6NAa9CJm7NuBn8GQeJu61KQ8Nga4ZqePoIEw5mX1+3RehugfrlX0s1mw+N
C6JsWlWmcZpdrwz7L6lIjIDDnPRNouT71UTgV4b2Nsn5mTGW6ZdZ5E6BO2ocrYNGB3KV4/ds4nqw
bmQHYoCXZYo1zO2/6tF3buc/PBXZzwPb/JvH4u+F6v/BgP76M78/F+naQZmhFNlaHz0rrfBX+Qhh
k3/Fll5HCPouLP2mHpmUNqA2sVqQREDPxX3462PREGt1vK2uujPqkgM58jcS6h9EQBosfv3fPzr8
/jiVoNhPmEIluWSqwEsxpPE8/3FUAOxDTcywkZeheI+6PIjzzz98Gv/lBX4Sp/70Aj+p4+2k50zE
eAGHdSp2Cm9w35LxAsKEWOvfv5TJJ1n/qMSviqrJGFRnD8LsQ/yk4c5qp+Ym6c+r1MxnkcJnUDTs
GDPPVeh65muXTpHzJa5CAiY7nnudsuBTgJKF0VkXTVS8VxwG7eg6GoyYfckubCMBRrEcviaOcJLi
PBCJUoyTsOrlkHduCnbGSUlPWGSlw4eZx0ZK4PTY9al6kzYVi8sMgLzE9lqyZDl6a3LaHjn8cWQf
wVYTVC6aOLvHDRWNoNqMEsgOljXyUR7Pfg1u+KAdWzhKj/OUDzi4m4Ft/jjncgupMNeLkw2OOTAn
a7k4DLDlqwLJzssUZBAWLY35um0a+rWhcHw9pb0bE/4AnWGUG33EzKDUfp+l/RTu7LxNut3HN/Lv
XvofVg0OKWuo6K8304d3Wjz/qFJ//MRva8a6MHDw1/Edc4FaBr7r39cM+xcucNU0NEq6Vi36tyWD
7TeishBowMw5gfz+Z8lQWTIYqLCgmIRq4Kf+L0uG87PgzJLF7cDbYuHCp/on6mamchXy9LcuZmwo
eCrKqTkR1Z21jeKolA+s4Ywi08sjiTQrvweTa7qfVc3+GleLeW9g1GPDU+kPlqVOz5mtJCdTtydy
wdhbQq8Gcl147tK5oIP1Ze7vlJz0AngkKZtHUTah4jE5Wa/9zOWSRR9KU+y8MfFr2eTONiF/e4CD
qvt2OjR+MatRUBY5AoTqwHtLVA0eoDvcZrXbI3MKGZ5zva7P3aD1u5lcxxFDinznsPtqFL3zjqQl
XnJZ2awZSf3aFpnwDbOwDoCq3nRS6/y+TjxTBqOxK1vmeNoLgF/EAB3lUqZKOAU2ubyYOWkb+u33
W92u0drHrYnsPXhaItNrJY6155FdqDHodaAmU+13oAbv5o7AbD80HBJ68ZzjanycIBxeT+Wk72rN
fZ4mx9qMAr6lPha3Rqo0e2QH7dJCzToMJDp92FvUJoxkuVHdkiswgW9u35gDnzX9B7WVnRoCfbu8
UsbPXWaHB1xq+jYr1fwrdQftZkkd9SsLr0NoF6lq72rJ12HQ2o0rk+mTqTpgAqIkRbiunQidM3de
NW3INqaNR3lyquciKZ4ZMSZXnJcWsGNyfAkJQG9AVZDdzxKcfTVax+ri4GSEMQoYmZ64NH4sk7Hu
b+P6sF6Rj83YWVuw1RQskGgnTqENTeLFtg1Pn0NRgBV/hE826rDcOeZx3rAyNbozMjW7IaO6XIcy
Fn68GEituDk7LxGTyavo1YbyNWOHNRoUJDvL5F5aXX4GZz2fMWPrVxpm+60Vh/JGtrDrSk6TX3rH
4AQJSZ+zX6bU31zQeIMXSUPdYdeU53YJk/1klt25D52lojxDRviCc8XP2fSTYemhkcDtt09q7cYV
ln9bXGQ5C89CL0etKTVR+rhG8ec63fCkTzMabaOTigcK3cw+AimpeoiksIk0k/lFoaReVWjuaSzo
/iEib6Cmjk3Vbl05nfE1yLPdUIzTLXP3GLUAK70x0+Jv1bBUG5Cj7p4eI+vcmkCdF4a/OkyV1GNj
aTF3Uaj2geZS+Hqt11s7Fe5zMoIvHFv7VIdlcgOLLN7mkSk+jzDxt9ACrS9giZYjBskx9q0xtnay
VUyvVXv5CWaefqNkoR2wzcGiRR9LxA5XzqdKKkbvO05YHR3Cb3UAcyjezIO23PA0q4jdA36wrAkP
3qRrh46OkrtcAJ5wcjk8meSfbpOkhJeYhpkCqCVCQ6r12TMLF+HPcfmVLIzbuPZy5OrClo23tOO8
UcH77YjSzZtEOssjDJXJozxI3cbspGBRYj9qeyO8wpzd3uB+CrBmtQ9Jplh3YCL3bakv13IQAIIm
WGEDtzU0H206JGEh9w7G9Zu00ABBov9zpKidGTp0Xl8hB2gPmEHS10SoDfJ/FnoDswe06CQODyVb
kfspbUgiVADMplpcFbbCwbCSt5HRtOc5rVOfxVNcOlgtfmWWiA1FwnlHNG4Q6VIclkaF62hal9po
ygOIBO0AeMbykGoLfyqhD69f8q7VOK2S/3pgu0AIHTBff7+48fy1EHXtL4o974l9G7dA2NlftDQ/
BCRIYpAEZrYjalgHSchCLrSlJ7AzTI9lLoxtU5eRD0TXumLcoIAkZyFyMWwGYeY6L6TF4/1cS5Kq
U+5uWoP2liDtTOuFh+CyN1xX+aqmDaBkGetozcbwDcd3dTHMpLrrGkv1a2gdRHHEG2lV0t60MQRa
NY47Z+yU1ockGL9oS9Sf0WaZfFQDB1xKYvS2pZcqj/ob2NnVVk7OciPUxL3ugKw0ZC/CZWPAp6AW
qkowt05OwBlxDAYSyF/pzRg3ONi+gFAbmV7YoFHDTKIEW6ZyjhWj8aralM/15Ca+odbLnQXZAmhK
Zb3g0eXe0K06IC6eH9Qkm67KeFBYsGjKkGZivGb5iDJlN8lFDcsSoEilvkmmUAEFP48hjCFfk7O2
N0kLoMkrgL+SRJ0CSoGcAzzCO4yWB3YP+Hxaco0b3MR8wSVumcBOxltZZ9GzMpnoXUPBHMwqYxyL
3Vx6ShPJJxFZzZFYnX2MnJisyYrE2LNuKoy8xLkjg3u3LMPNgMbuNbnITwRd4SRx7T1glS6OIVhL
bgkKeVy1PFtLFB9cR7nLZpdLTUKq9XQ9jHwDn+4+maxhS1Qx33RwVn3hhOc0q7MdjJvhEIrU8cpF
AB+pCwrnEDO2Q1GRwe/BEmlTDg6SrqBzZLYs3zKUb3Ei6p2Cjnxaxs7+QoIr/0xiQrmYXXvb6YV5
vzjGI/Sg7pK5IUqR1O1D24Pgc+ChbRrTHh+7Ih6OplW8YR7sD3FqR9smS6rdOMzYPJfctsi1RB1O
uBAoRBIZdx3hkJulMcGF8eQavTS9VaNae1FkKc8uT+XY09VwfFaTRNnny2ieizpJj5wUtpWeNj5p
qOvMMp4mhaIu4RT5Bmd5iEFtzB8I69a7AWf8de0wQ5y6Wt+KJvzqZGSvcD3HO6dza0/GXb7vqnw5
x4YhT7WZRZ9GlzmVTTkCUNa8CXCKLd/MJn+IixLAYJba9whMMEHUrPd5fwRoUv1qZFXdkEN4DelL
8YqKUW1aV+dcKvPVBM90DlXjMW8YLTepbmwMpR13SRu722TKwld8j9POIOr4itHYwj9AeLPCfnAA
ezZsc6t7lSrrCvhIdRvJ0csM/AL5EL8pA/yrdsaSZjvpcnSZKNpZlINNOdmVZdDcUxUgPfMq8mNH
VH4s7PwxVazynk1Vdiobh0e9qYaIcTJz0uuq6tUdoaH6kkfGtrD0eudMor0CYIMpcTKVHeivYiti
LTrbpJ42rZYODNjShNImmVo3jYm+GBu5ugXM0QZzikGOEr3XTmWtrezWrHcS2Ml1TarPR65TjxVs
jq3pyOltcEIn97oGowGgMIsOG3oR4b3NDbaEapm+lEAXX6159AXb3LcicsOAN/KtGIpmm0LWrHx4
we1h7oQDPjFT9hFDLcun8KVIPZWevat6Ak2mZ4a1kSMnSF8xovewb0mSkGbjkWa1vQc7f7rLsvSa
fa/fJ4JKOM1atiKseYLiPzourAPoS+w2mdGLfagr4hv0f9PrZyLDJJaqAIZYhNu/aD22Hu2my7Nb
014Ax3Qwjk5hCFSwKbX0IPiqX9dirb02heHGLgey2dHcZce2Gzo/ipUuaCSWUwh4of2piUXrbtXB
hmixCADPPJA8OUfpRZW9+oUGp/x6mSYWhFHLfT3MtG1YLnmp3jtTOKRhEI7gjb8kQzHikC5KgiQP
9gTZDOYf0hkoz8lxqwc5j3xqVf9OwAgVoGSn7KWtpS7YSDAmj34pUxNNG7JMMBNmDBT0zZ7Wrnn6
Wlt1/C5d3iF7BPMTP1O9KpGkLE4bsV3MIUWT6uhMgSBAdRxGp7lqav50BTgC3E1CNHput7yicpW5
bhMMEajLxDZrbDX1VL63oVCvqmRyDpamQpSU6D8Xe7AelhhhumlN692ADRh6lB3Wp9B05cYkWHHX
Fo3upUT3jkpRF7dCxnFg6ZSPkeSXw97Ie2ddDYhrNZUWMGNjniu7ggq3JNvDRIU5Bkf+JMrOOLai
ZQtgCn3j0MgSmNZcAMahTOQkwFU8TsloPHeoCpPXoafaaOgKI0MBxxTgXnoncdwCWuznF9Jm11Hq
8LGKHMDpJN0oGGG4hvj6F1CypLz8tO/g6YA+xM6M6XVggF071w5P4VUBbYZD2qnskbu6LI5TkaYP
kZP3Lz1bT85M3XiZyyW6L8yl2zrrh03CMd0pbs/py6QV8qKEIxAfmqQQ/IdaHMAgNfdhWIg+SCr+
6LC4JiygtrzrI3iswEKbpzZu1U9q7TSfyip6ColInA2NKb63lELZ61oNpw0iBpy+UZxsrN33I5Nq
uPRY5O2rYYqN2zJu3uylzcnTLXgGPSUWiw9qiMd+skTGmsUBjJTlc/6cijp9hCgV7qgWQYqfIY7t
OAr1j1k7yPdRgSZca0Z06oqoxv0fldu0TbkJpxakT2sBk/I4erDXWUtYA5wF8jOsYsGOXzFpBa2m
+aaxHabfpZsnd23kshNrlrZhSjFo8HsU2h7txT3IzEgO8bKkZ5O6tkOhu/YF0gkH2MniYhLK59yp
lkeqNNYpr2rxy+kzi4Yws/k5Y6nQuPJJMy6pvVwrTOKDfKjDHbyB/A7LlhMwg7e8djF6bBIiOoZ4
v6n30+hjTdxqX6Yh6VGOZSQqy3Ujq5rtGcNH7iUl6B5WMKwgQFmZGXQJkKFPVc+8/lrN0k7f5LPF
YaxReQrQadlByqSmp4M1iiSyvCsAnuSNSjXo3sIfw19IiPC5L6d6elgkMUHDU3oOvP3NIDqKZTbD
YJM1Zc7VTvLERwJEeltFTWz5eqdWNEX+v8Jg9GDAtrss0bQLFbt5gIIxPf0g//wXmZRp5k/aJUIs
Y1DMgIgrqmn+pJPWzSTTXFflhXSqGZCRiz0V255NJ6fiOEEYvWqFvhtT7ahn5ha7+taM1Y1jw5Yd
lg2Iqw2/6g6TVQC67LuM95eFN6sI/AdddX1vq3i95pMZNK0i8g9+8kIF6CFCTV5wz1zsmr1iuEfD
/ftP4L+9CHNZw6ZC20WU/OkDMBEhOfSO8pJoBCz4j0WZAe6m7cfL/CtJ/pMkKVD9/kaR/L/87fNb
gYn5P3MMRgz8yK+SpMMInyEFlwC7BezK/+kz4/L7Bb1T07E0a8CnEeF/FyV15hh8l4w4BEkEi3DB
76KkLn7RqLdCmMRtzSPGVf8XUfKnOQZ6v7Xa8FUNjVMDf7HeXj9coik2P6PTDWXvKgoWuATL435w
je7hh8/kv9ymP12kHy9jrz3avJr4s9V2Ubt2Boiv7PHtqw8EyPH1DMK5LvBoFd9Hbn95160X/A93
3fpaLs1BMChYf60PP8WPvxLfRdq5ox7uZ7Vyr4XVjlc4PilQWMR0U1sFEtjf/3IsM396SXttG1tH
QpiKbYHs/ONLAjgyG/Ja3N1Yq0DVN1V/rtqBhRo/QmWinEj3Sazz2K0YopFEfk4Z1M4CxFzuGhNv
lDmOPPOGqYRqlybt3q0mhSGI24rPJceCM0NPl0lz5O7k0mJaYMbhE14sjyTqits8g4SUK23/qPZW
iXWxpeAyBPUfzn1yMSJoW4EelfFubuD4JVEHD6HviluNONxXSlKWpzgz2ie7jq7EMOPWtPPSp7pb
7BdNz64MA0nWj1N9uNW6ofi26Et1vegyfdREknqscfnWbOISOaMY/aEq5V5UIfOYpdEQEwRBAIgk
9F2ChM57DG4kS6tLWztMkmHqvYk84nxnrYxvtLJ9M5Pb9YzJDWnzVrTqS+dQYGcteH7daokHHs4S
ECWdtnj1tPYFHcmVOBbj1u4az54lockX19TMuTvHZZ1u7dJG95Ih17kvYvq0oGIW5eehteuXlLD5
c4q56s4FGxf7UnTue+pAT/BIWdpUf2hzhciTJtO2HR1wi8wX489ZnK97uNLIr0UOD5oRVFSdbQgN
pxns75MzL5gz8SFADV/LO9IF46yRpOY1ece7eEoE7erpfBcTJtx0qmhfIIWM22oSPds0C6lvAjPx
jhQd7+Iy/jK3aY0i5ZhYqh2soepixjjG+XDiMsyvmLUvzxR+Kbc63LSzWEgFet2kZgerHIUSZEka
Ck+piL9ZiXmgI9mgtKrsNvqcZGeRRgNTTKv/nKmre3iJFqvcKH3iHvkIOuAG1pemxz6syvaCMgXT
2MbXoE8SjcM4hQoF0FkWPbodUMYmpK1bqZ01bFlgRZkkyppmUH4c4nm26/6UKq0BirmPSMcIJ30j
iMNuXbFfdRSaIK6smbYKq7kLZa7ht+9uzIkjo+c4tsGlzd2Dy3CkJc5gHKGOXydEvS2Wwv4Ktszy
uacoEXtBbX6u6Ta5xhdI+mbp+7sGEoJPV9AdVuRkM5jLJ2Vo9Yu2xNpGm5fuotjLspGuJe9xHw1+
pLrjdka0K2XxbOthpe0TAO+jQRXrGM9fSnqMNYy/A6xCjNdTmnuzg2vaW6DzBllUZCR3NcQPf84b
azk7Mp+nQ+4K2vf8mOoD4YUKdMKnrJOks5n9DJ2M+CAqDj3z2KUPBhnqqM898qHOKB/suY83rkov
bGDCAacUISRl45kNg0u3d9C75Eif1qeJQ62zJbqlgT93ZCeCJFdmZ9ulXdIYZON7osuZXKK7MTNX
rkWdjNHFaiiFQANvS3kTgU93dIw4TRdjvlRGlClSy+aLVtOpQbynXHVl2U6u9pTiljK3DX1I9jtH
Sb6ouAe8cMTNHg3tfVbgJYHm6XbZiwIA8N4di2TXipJluCpscz8KvLR2OKM4hrqGmiIHSz+a04jn
Vy7jKk8osbsze10/QqfCyj1N5l4rFDzOoE5AtxaLqz5ocUW6oWvW/5sRW3g/I/l/sbQSrHiplvWW
HgX9UBEfiL3BgMGdDblxqDtRHiFsupu+GPB+FU2IqQsSfHVqDIPGB3u01a1qdRX+rwT4N6Mvv0Re
mDwCx3hk8HC/Ti3/rcHhdL90EGc8zLYDRNtRFreTbtRf15TLmTeS4E8ilwsk3i2WgOh9Hm9aSE0H
h8PfNQMq642pNu9Ph2e/xVxV3Coys2ndIdZf+kC6+Hem0hffaDQhcSD66SbP8NRTo1JU91ERAyDr
OA6rLB6ZNXDf5sG/u8CyT/r5H3aBjH/xRf71XNp/o7CU8H3yh43g95/6fTZt/MLMF3vFWjnJiYW/
8LfZtGb8gpeTs4LBJgBqHvuH36bTGoYWWvrY3K9WtY89It/gh8+TOlyAb+vG/7sL9H/aCKrrHuWH
bZNgzg2zC6SqrbPn1FaH6o97GCrcad0ZhulSSszzowxRU1BZ18vPluMtj6T5mE40f2+EyNAXKmN8
zAxyJl7nls3zD5/ef9kvquxvf343hsBCxOxQUL1o/bSj4gatMzcexovWlOolypaS0Q6KZuxPI/Mu
tEZjeLHxpTFNKZy+8Uke49eEYmIbbLfs8t3te9RhN45hl+e5+kha01EZU5vhVxWIyvT9fPSXu86P
w9xPn996zCOYtjoFcMv+8fMzEtonSPn3FzBBURRYwI4exzXevO3tuUIdnSc1DRKK1VGmLOjXcyb0
XQFqWQ3aEa1t9fKrfqLUZkDZUEVwv4h51CKZZvBDqjS+yQa6g2DYd8Eak3vC1n4CjGROG9Jf1hVq
8lj8wwn2z1+DjZHC5otATGN7+tMJ1p5R7pQ67y4wTt2nKsJV5RnMPWsUiGG6kROJljpU809///X/
tJ8m5GlzHGJPjc1o/cf6tn44ldBnEhk104FL6SzqBezLcKGiEZBOGD/9/Sv9LB+sr+QyJ1hD1IDD
nJ+usxqT6NLg87xQyGe8wf1q813YO7PmZXW8EQ1EEl8Xs1P5cJFk8U8Xzc8Z6PXoJzST8xynPFaH
n17etvUE+ZSN+tpJDhV3MN+yfH0PsIi6DYz3ypsFX/1O5g1D5Car7K+URHQHsCzGebL0Vvjsw+lv
ShlJP+ptrbGDcub5a62MdSAUiqWIlBFU35MKWIZ/OPn8fPBZ07gwATR1te5BaTRW8/gPX5SwBrM0
zVC5UoeweEtaYJ4eaYW+NFC+AI8eZZxknyHP0Ka3NBA64DYzE1RH+1vPbgu9Po5sKNvp+DWB6/A+
mnVsH//+KzbMP33JOIK4iJBgWFu5Ozmd//gurdZJRBv3+hUG5Tp0nQA718K8esJy2rN/gyrRiNux
mHF20Chj+61a4oNu612+OlezvCnuahq6J8/OZfQs06JixkAqrMb/+0gTGjoT2AlOPqstlkIMLLJh
2pUXufpmm9VBG7GbxA/wYazVxrjYm5iQ77Q0umEiSlozH+zm0mPK7dnZ6IG1OnXVZNZYG4xhwfoh
nfScr65e7NrGMV6dvuhqmH6liAGVs1IlCF6rLViuDmFm1kqwpBOpTNrmBpgXMDaK3mZbgWJM47P2
0MSqBMdmK9iPlzgLP7sfpuSEYM/rsDqV67qDAk9l3kFt3Pw9GZH2PdzG2X3yYXQeV89zu7qf59UH
reK8um4kXWxgyZut+mGYzk0bxXaUEL38cfVUF52Ou7p2r+MQZB/Woqrf86jRpA+ZiHBBb+efpkLE
J61163uT0pHd4KaKhgG4WN4cq2KYIqZ02Y6ZE20V2KtvcN/kN0pusYNTSYs1vPywiU+rY1yXeMfn
aMRG3q6Oco6fxb7kjxKWXA3nWM0xn6cfRnQ7lOwdP+zpxupU1z9M6y329chYjexy9bQnH/b29MPq
rver7X3Cg3W26IjIQ0gFTV8UBPfWOrN3wrKatrx0Upls+iHclqW8+qLNRdrrLXOiAb390mc9rbFH
N2mWHQW5fXgowIfVXqrl1b1gaHxIZ11fHeYuJi8O8O7E11WgbZZhyPOQE7RsNrg9IuG3ea+G1zEH
Arojs9mWcYD90e3PVtfrXFEyZNQk/YFn4dZS4jS8Hrl1LKxHmCq44HRIzdsS55LrwVWnVWMzUUDF
LhfEFsj3EE+9X3UhGKbYpZ15K3M75xQasivYmmVUoOAvJitmqWX0NhZxq5AE6Oaou6HwBIBJFSXO
N2UY7UQEosI1lhjO4FxMLBThsdTt3jZTv5yYAM77jqRBSx9ZFNswaLpxafDxd2WynXOrmPei60gL
mxodD74NCDXftRDoFNJdhvas1MWi4rCwMvz2WSGUaxqwMC0NfVk+p0XhFge9dRmeZ9BN7paBs8UW
l76mnmJGQBz67ViLe2ysY13e8zDWj8DrtWw71LyDTdXn0bJx1GmBOZ/iwLgqHBpSNwq3Skv3rjqQ
4jPNPIhCPRoCG9MdiQm7Y39S0k+/fEXzcK3A4Q0QjJyhTx5UDOz7iLiwxYCZfC6jlyQMliHMKD6Q
be0C65Op4es4kRa6JtJFOaG6GFu1DiOTt+va9YZI7FId8OnJaJO5RozDnT+HjMEZmMsngjxBlple
n35KlNeWSoYZLBT3kXZRF2QDjK+joegPmGS14WLV7lwxEWn6K3MoeSRF8Jv5AZeeJH2LkUwtX7D6
lfGxgSY3kUgzl+QEvLV/MFLNfDOnkM4bR+XihSI1gWforIVoDB00KY3POtRa5j3hJoEciEtQsrNI
o3S8x8AiP0MK1ym/klG4cTKTuUnphPw9Zl7BjizbUb1QL6Ybt11vqg9qT4mUJy3wlH4PcW/ajFqR
Jvt20jTKEu2o064TxXafStGsF2eaNh223Q5lYZqN3vHRk/huYlnyxqqORffEE8x9wsDJ1V2wSraB
o7oTKY7ODbWbtKU39U5zStc4TEYqh6t+6tfNZzxPNyYOjolwZsFLV9WyoJVoRb/sRGavv/z61iXr
E++L7hC8OCW/xdCAmfLirMoW381Gbh0cLVlyWwJWpBePMPBbxL9jTdX6Mr5uVGOmzkKvY8HXzSl8
uCqUmLlxIoaGJjggN/pmBg61LhrcTD6/EQsIPVjrPrkviyeasdwjOJPE8WATZlwXYJ3eZEnNkze1
yFJ6PwnS+2xzUyJeQDbuHZ4Wu64U6qVxo+bFwE6LtdSIE+1YOQyxTxDeqSX5/+yd2XacyJaGX+W8
AF4MAQS3kOSk1GRLluwbljyIeZ55+v5Q2acl2WV19XVdlFdNSgQZEez973+YG7smvw4XFSiWPFaP
cMb5a5ql5tXUtyT31MTap3cjUqh2Dzstf0R1uZ4hcZ1FG/oAafgxAQDtFqTWuVPUIN/mYxWC6wmO
ubkZo/dx2bVnxI6tI2i90TGFykxhuzD5nI9Nogyhn+kF22RR0B8fRFFqNXTMuZiPUmNJ+eN6YvuJ
SYbWllStweclM9ZnWtPrlhc4WTfwpjXQvNsN1DJmK86NMlOmHxd4r9o3govn1s1RLAzkoup81JRr
a9ztiOj1AMOPoDsldSw8ToehO59mO/uQIPKFl9TuRU5uxX4ZAYY8IgdbtNRZWpbnhTWJk9KpkPQI
FMiHsxCTzsiTJqyaGyqR9ptKQjlZ1qi4oX9ELUx4Z2Sey1tgrj/Ak9Die61cDDm4CxXYfFt1huLw
YUS8IlYiCuWoBNX4BZWTMmCM2FrpIcZ8+3pC/rLsmr5uYz9eVvEaUujEuJrSbDEvcqtasxgrqEHn
QotWHTXVTeuPUcW3NsoCXXuz2Ctpvm0zX5uMqdkMcOqa3YK/7cpUmXBSmINZbb2gaq36jnQc7SbB
RiNgO8TOR9Z63l4V2BFwwOqVgzVcHhFhOfWf8P4cpQa2ONi3JmGN42YkvV4QppvJ4X0dkMTAy50V
7VexwbdJ4wAPODa6FCy2qSIDhTBhpQeMeB3ua4J/dJ42SjVu8pYENxdoqu/Oswyo3G3w7NgyF2UM
PE4qc/AaMwdCQC07RiMX2edPVem/87Q3kBQCPhnY/AFJIW22efj2guT/18/8xFFUIBFhYNxCx6Kh
dKVn+omjrFJa8iUY5+Dj9GQQ818cRQNHgcYPyEEPAARDy/kTR7Fg+Wu6A/KBox0CIecfDdRet3QQ
faS9Ko0klxPOa/9zNY8qFbNc5QzpW51A1nEcOff3CElF0RwTNbfJvoa/KeFW2G0HHH/CJSEf/TB3
hGlDPypnUYXHNdMsNc6LH1Ic8tHCVZojn+Qm/V/akxT5Pgx1MxwHsrwW/m3Q77Fq5Fq3qgkDd0ER
2ucQLk7akJNKRWaztBX0RNgooA4n3vWIfQ8vh9QYs3gmrioY1E960axRGVbXVPMHjP+ZtvlShKN9
LaOpj5zLOO4QZDpsQzeXupJ7VAhEn2d9Q9IAExiAaZykS6rKvxrOf3fNW7uGSfCfd01RfP/axV/7
7vkkGmyDH/uxcWzt3SoVJ0pDN4BygGr+u3Fs4x1m9YBGiMmFxpSWPv4ZAElIgY6ijvEtKnA+8MfG
WRV12BmbkmKWCTLOaf9o4zwFFD1D0ASAD2DPGtWh2SZ6nFcIGrU8CTdlPOxLEks2ekQaZLQUjmd2
3f1spV+kOqBHJVTFB3tyME2yWnea5pTXelp5aidvIDilRwX753PcOk6DXPOTFQsMsTFc4lCp6xM6
5rknmZC8ywWtea5u6hAD+0jWzrZylJgGonc8ELHriq2wQdlNsqyQqa/VpEaGjALWCPvBS5gpeKpa
q5skbe+HzLnp4VXzpix1AjOTL5ZSqZuMzAVCTRdihAe7OVRDc69BDfYWc4CLRhfmYy/6kRC39yQc
fBkaLm+Z1X1WAjaHHTOy0qa7sfRraDutqxfcDx7/BJY39b2lJRiHrxPKUeH2CqpcbyLRdTMoUHMb
ecBcr6Nx4tEMNHJhB0VtSdJHHXcP17J4lKVs2o1a86GEehjgeuEtt8BjUCFD44q0of+BYoZUwhsq
ofgROcWrN0+5TwQD5hLX4I1VW/zXVFyPsu/89ScTAcIZOxCNF91C3jLzCKrM6Hyz05brsMyukQMM
fgYhF8edxTwzBcQ8QGdIRTW/kIGsZqMu4S0GhJOLl7zcOGXxOBc1xaPRkHQdzOlmTGf6WScLvwaZ
ovEcnBskXp1vFBnyH5WIxTVDbUt1L90SMqTXJE57Q051yijdCtB8Z5hHLeqyHyVPz6AcorawD1JT
bp4WSVzPcjOLut1UNuuANuY6HyRxaqpzQ00y0KfxR66a10PMLxUmqTgYykrOTAi1LImkP9pOpyOd
XldRx/+LGuEihhWITLHVfXuIEs8KLJp5SkgXb4PKy03zgvX8ODkQRXU8HtxsjL9A3+C7X/inJIBR
SF5QsRk7ibXIUPIzOU8Jcq3cwMdaztW6dbymbe6fvu88JJ9xyFhWuJAu2zBiyRBGxldf877oLZkd
VS18ZJOzqnkb0A2wOqXNUinXvYCie77NiOVyLUlGrMYvws6T7lCl8UXP48IS4AaTLN4GNfsEE67g
COVsOY9sdodjt/c2jF3PsvmGZc9ikuzGp4dRVGyKUeF/rdL8Cxa5Ok5qdn3MdPyORcCizdI2OM5Q
4d/nbVJ50AvJhIdFAixTVZjsIkZr0lLd5I3gkaoDv0MYtWeyVaZdCJp9MuqAiJ5u0f3UZlPOo3FC
LlagDMUUinDimG64SM+lzkbFtUrdyCECEZjDzFfZJ4z14+shMi+etpeRLMte1aADTgI7hx4DhdWJ
uHTVnK9bRE56DCO12E2qkfqkUbMNU0Djp+9WWZmnSgClH19ujhCWQFHVDtgUz+ZplWMyu2zLqnF2
bShSn37a2eKzkG1GheX8tADWFc4Wv47FUuyMmWPMGdjfYnFwoFq/5q4fiThqWEYTodP+kGjBQxWb
yt6MuNWFBtEjqlXZ4wDP6UX2KWaUfAVa+hgCOMDkY/eoqA+8nPwEdLdacFSbvjiB1UwX5oRGaEy+
KCFFgoLa7AS1OPUxm41Bk+B8hib7FJWidpoBI7a2xSIriHM7KUQUe0vB8WUn+UOBXTHchYJaXOyc
KGsRYUx8mDYOWNgakI471diAk7VurbfNYbRauQIocjPFuQqrxDSw3A05FEONw23kq1NsFHhBr19H
iMV3i1bMO1of3a/EMHiwUsgBGfgVxl5jF9lVuadi4Q+bKMuns0l3Jt1/2rRAXQMRXcoNnx1dmQ1L
ojHFtT6vVJ1AkdjvkECdJiOLqZ4qEMmY768ktRLErQCNF9NFb6ePlHE8mpkd8PSs8R9MNyl2V1e9
xvcqCgBFMXUYk0mTI1CY9LZkk13BZgatKutsJ4P6sbb513mf+Gz6CpEg54lQsnirNc1XSWSCXygA
q2Vtf0RrUPqpEl0pI0RovEBcA3rMcY4nBuJKhu0d9IRZ9fV0ZKReTAqTYeJ4PhPRjJE6GXmQ4R3M
tbD3Xprki56U0wayvgO9RdVvzJD8+VaOVXIOjtcfY0JVEKKoIHYQkTXR+4mKFUNUxt0VxFcL+hMS
ttDeNoRmJ96cdhjFw2Nq/UVEleZZda0cq6B/ICW6/AZR66uI1RLxnzGlj7I2lAUQWCFC1OP4H/ek
v5Zbev3JqVxcoyD6Jg17PhGDsgl5FW0YmQbnzlguyjYzihF9CjE7NhYUos33HZZXyv0cisGL4F1l
pyByjM5tGvyPvBpXrfgCKZA+Y88Po+F90VM+RLb1Bvnt1fhhrWuEhV8praLKfPC1lW/m4MqNc3uP
RHCed80SPcYpLxejkDd9UxosK3adiFnpz0rA3wxR6auez1D/uq4ghgl2lmqjPH459mBCpM9OV/V7
bXw67NiDRpx+K0Yldacqffzz1V7N7P66GsMgS2dSTWLmq6stI0ko2Of0+2xmgayVgJMGig8tV/3r
vv5tAt5oAgyDUeGzL+UXR9ab73QBbfv9+/Me4MdP/WgCpPYOgxmb/phyng/70Tk76jtYjYzIaAts
AqjWpvpHA2BY7xgmsXCFDgcBTjnL7GfnLGgAGP05NAZ0AdBc/1ED8DSHe9EArA7UmoPXuIF3B83G
ywVrz42hRKNZHMgFo6TZDXYAIkz++8jss8vRgbtrdzOeOn2evbyt5w2CUGNHPI29r3MRY6IetIQJ
0K5ctLWwbqZUTX0rVotNGFotSqTG8PPQmu7zaarrzWyYxoMTFtqBIiDzesccvZpTzEdr860vqu4w
GG24M+OCgT7u4J4WYFq34EC1mwf4W1Be8dlf8HyDVU62clZI/NhwgL0XVS0fCF7ND/0Uoh2KrW3f
2ih2MWvzhiQOL9G0y33BpAjqkjHEzElEh0mrbpX3kdbXO31QlmNLY4Epn25ZXwJpV4jC8wrDxbwJ
w/OyIR4YHECeGIep7xG+6psis6+HXnPO1cSoUdWF4ecM71je7umwX+weXlpcc3AnarPDgqfYj7Hw
0saYr8uqpG0o9ILBUDqDJQzaJbTJY1ikaK+m9ErBpRNmFXpIbR7JxVjz3HvcQT40qlFQ/8HwUxch
SCeZ2kPfLlQayqIdRRopx6xFL5/q9eJFSrJs2kQtz2srsiO/lgr6iXHsb7AXEz7xFfaJkExzJyot
3+pY9fCp7XJdDXp7bsdK4Ka9fmNN+fR1TnuokyNK+cBO2+slhXo1Ev+1tbB62mC6Or+HcGl/6bHN
qor5M7nj7U6rjGTfD6G+I7M0+EhFX26TJLC+kSqazuf9rCfnoZmnbiarCbLJ1OU+wsJhQ4wOsddW
02xri0T2GbTJx09CR2AOQ6/BFPKLhDr3GI6zs13UYpJeHeQwxqBfXwt8ZrNVbnwbMf24lVAUHxRL
U+l7EIufkwAwnJEoqcOIU/mSYyeqGHxxXlt6gH56SeUxUK3i0tCG8jwbtVtci6sOu19R72VfptdT
yVuV5Cu8wfLGORN1TGNRZYJ485hoCnvfK308804mRdl1sKlNV8/D8Yjh2TYpdHTyy0QwYCQqyXS+
Ro+DCCrfE4vDPA4BUOjqokdSn+k9IytoefomqcF1Ww3kdNKX/EpRzL1j1ilGsUV93lj6Q5khWTvV
CJeiM3x176y4sQlPM9GC0GUd2rhnDL1jIJukgPfOWDhfF7xOYz8kj+VyGSamhr0u868Oos7lJAoG
u7LrbxEYGleNRDzb+6S+34igTXyn6TU/zArniN+Ejg1G0GY4GURW9b4i4iUZvRjbrj1mrGlzq2ej
SJFtqWnRIfphWGofC7RVrbLJzQRRKQclzz0fqmUbWEmBIVoZBuqnJarHzlPxC7uoZzu37xCmgC34
LYj2dTE5ffAN15rWM+PFcTnh3EgTivDVvvzAyjVTVxJdRIRVg70aPKYMPF/tnOSLTW69spcwdcuD
WSIZpTXv+3QzEJXMWGmKenE+Ag9+zOcKgogGGENTiz0HMTYdFCGA8emq6GzxbRZg3zs9mIZqj9bc
xvtCiR0SojSIin5hplxyycLGcvNJ1W6McMExEy09laI6VjGh2aAAbpcGIHu6w+yBSIs4MdyBEWJ5
acOLKS3wkzoyuifqkbopy0FxQ3si/lslE/5yGqxpazIL8VU6qMRtTJ6xZyGTvclGqZ81jOkaNy2b
Gh1U7oyEpxjWOeVafUhjh30/mcHGTDN8DPTesHdovaJdYQ9yV0J5vSr0DN4DmW+I6M3yNOG1exZU
lb0lSocQjWwtU1aXkwoOLe2O2yWWfpR2szOVAh9l2SWcX6EV+01YGsoWbEP9YGdVAlMXizRaMsz8
LaUoLmwMj9/LwSY70qqHTxiD67PL2OxsptJjOt5om3QSIb593YIn4dJnqpvjDvGV8OgvvKOaC4uq
cDvaAeotrISlqwMWfQjxo2VCl8hbU4TttRBKwMuhyA6UzO1l2UnKWGVWjwOk+q8AKOYVwuFNazNZ
4ugM9pgXqfeprcWbFk+GT6QtkTHYYTy6x+lvOrMRPZ4LU5fo9Ca8h8c5+RzphnY06xIZcDht4TQI
uNfqknidEWnwDKAA+MkcLFcW/g5+RDfVZkVFdl/ZHXB16XcaMrodLn00KomGx9rSMkEaszK6hBCE
iRJzVnkWGxzxULmIkG+Agkeu/2GiE3J1DdYqtuTRVTWHozdANfFF4oQ75ntyW7XpAMF5FBFH4yLu
ySxreBeaTvWAsWR3rtmL9n3o9XJrwlD0sdDR9lZbG3e0jZWvO2W4qVDPbpO4qvyGOImLVB3rj0hd
6/O+6Zor09Sck7S1wluiIjmlUO93tRENF2lpLvAHMmtVln+upYhPs4iiu6Ds1Ysg0Bw+pLWoBHIM
RXpZql5JEOxFO0V5R2dkyiszsacdYRrNg7RxG1khJGNauuumNafcFbm08BRones1C+lMS9LyC5l4
tVtBbwFmKNVDpIZ3QVNg3lrkKsWDjZ+6Mq8D0LSRrqopOFMHxH5FZX0+YYh5ZihtDOSOieNmUpAf
rxO5xJ207lbR0bpv+jZskRkwknQUgnHaYbIcUopVrK8YQsQrMabDZoZUdMtVU0sL+TSYRUwN2dTN
0G1KhO0P+iSpKUTECNVWE04CMqwd7AaHNfvsA8Y9T6R0jLLC6Ka15iq+fipa/63v36jvYfFSdv/9
aGzzPXsYH5oX1f1fP/MT4Uc1xsQJhRWKLkRjK4z/o8C3TcB/QlKhoP4cf/2s75131PCUxNSqjACM
dSzws75HoCY0ZE0IzXS56sP+SX2vvYppZRjGcA4VHPU9kjjsbF+1iGkC5qkRtbafWUn3mJYW1caq
DCj+EwR2b7KbvNtW9XyVlTpG8atDCCo5B6GTWm2TIeYER3qk3Qfo1yO3KGDLMMIev0+dpazoXeLB
EqF0Czvs7ZU1AA0nKoWQSQNbS+LtIGvhlBD66BYwt+MhxntKTfND0gFoUeotF1lidhhQ9uDCNpNz
4QUJgnEqtRTID/CO6KjI7SKkwTB4mjNSCXDEyfGHxhUk2Y38cjp+P1Z1sBdCA0oUWe8LJ0Qw3saf
E7tW7uMsB1+q8XhAYF5AbdNDKj2g8Eq2FdJ9QIB8aq/JSfhmKik3iVzbJXz1ml4+3TrYf29m0yBw
BnR/p4bpI6ctbjmq08HVURmNmBUlnV531RYFc/c+GvRry5hQhtrdOV4vhtvrgIiavEG4cq4R7+pG
U/GBSaF2mgB53CwtBldH5sIf+amc85OQ1X2Qd7q3aN2ErCP8DIB+sHihuJlhXKdz+rk2edPbZYnb
jrJ8SgkZ3FQ4IG1SWfXbHsYHAubCYwneTEbgBzZEPyJ11l+hdi2Tj3bqtY1bbEqvVFEgZaboGVon
+1gyrPkIqwDMc0X2ayhVW0gik8twA/6Jmj+2S3UFsX7ZB0I5rmb5D6XQmhuEGoMbxTBdcF3KYCro
1RVc6T1+UpBezK6+nIeouRepvLFaXErKCVkdTuvhidxH219sR9s7tSX9JpO32VIpOLAb4y3Sbkaz
JBrbQJCrgs4J+q+KWjcFLhOqcd2h9rrIY7iVm1GPsE0oo3rxs6j4YMA5940GA1pMdoz3+JdhaioD
hHkGqumAneMmFAo4SfJ2HfKpdnZNbVTpIaw0DQCQWJFEM6XbIQ8rseyf+rOQDETihjGGuoUdE5+J
3FI/C25806L783KSNWJMX+GXbDUJUdPFB0s9G2eUUIcyUZEOoR6eH5XCXJSdhGwcPM6OPZ5nekOM
TlgARWd2bODXkIXo0BPtw78H/f9FTeJoBkffHw76uO2a+Gv3n/LxPzB3+/zLS13JXz//89CHvoAd
IODLqh9lqvu/qI5tv4OFhNpBher4dO7/L6ojIT1gAQUciaZE2NYzVEe+wzyc9hdGhGkThGv9o1Of
18cLFJKxG/lQoEtISpg7r3f+nHw9E5KjQYxT94SpYeD8iNbzcpqDQ7IyWMdin8fqsVUDQiz6ew3X
scRo38BBn6LLnuNK668A+oommHvGIuIVrlSipK6kDNU9kIl60WM8DicSiKOtXL0mWYCQgMwVGZYA
VQgpQ8fkc9Q/CaaGC+0h7d65Co8yLuW2o5eqAJcwOghcgWURQPkGxhlRFtVXQdWHZYbbF9hZpJ8T
pnzr386COIN4vm2J+42xjWoVfzadvSg7ZnAhpnEMrwoQF7UDBlcIMzA2Kjk2s1F8nGUKL0kz9pMl
3RyXEDTPZyEZBQi1l2vRcQMyY9qKVwpbGVgeca3fpieh9NcBh5ZP7IKrY/ZxbTmfNEPx29B+WFp+
AzYzDGiygC0b0Rsp01Hk92W2GfCOgd74flLwTq/HxocR7A9d9Zk3lbqLs/4qbO0zht9fFlTLdFO4
7I3Zzlr4NcYOJMQoiq/5JNRdmsgZ8cL4tRAhcRB9eyqgiDKGr7zKarnYso1T4zLMk9D791j5vxwr
iGVWn4C/P1cuvo//2T/kFblWL6vIHz/580RR361l2pNZwfPTBL3Zeh78lJutTgY/SSLmO+xWCRv4
GWFAHfuTJKK/Y8DFIWRArQIO+Wc1pHh1mEgYLZxlnHUqojdA6ZeHiYBbG9bSXvZpYUaeQQ6Xq1vh
x2cP5TdzEw7MFyfW00U4/AichA+DsuXlRToQjYrDESMEIEukzu2yidCBelUqOv/Pl1r1Mc9PpvVS
gseC+yKsXPP1aKjMg4loV2PZw7PHuTjDgUnXsTDTSvzpmHN2+1xrlN20mAIz5rl84/K/PM71dQFV
zsZRGwPoFdp/fjbr2SJNqKj1PinGGx1AS8ZvHb7rR7y4w/USJgIyR+V701/X/A3hWOSKafXe1Mab
yTQ+to5Wer0OgqMu9fc/P05DvhKskT+HzESVmNagi6ThYCE+vyMjBPWfsBPdi9Goj2Gaa5UHlSE/
pmaQH7NB3IpgrOnOoTaQVWuUSY4Xn7M0bp425CW0dMD40aLWISxGpgfOWtz3hnJwIElnGY4OLfbV
Be8NrSJGO3JciCX6QU9yg8npuAuHtnsshFx1iZ2qf5wxmfOU2QE2TZXCuMDr3tkYUWpsKIunj7hc
N6fYCtF944ROaShqHLksMwvv4tkuIds3xnUQlual2RXpezwSIeQIrIz6sAsv+qGgMsxxQQMvJOJG
NQlxRi10SGV43sOE3hp5/ijs7H0Zi6/WIq+7BrxvFDI/Vur0OVw9J4gDtnyFaTcvGLD5tFrqHbA+
TJeCxIA2Gb/jUlcfcKS9rGb6LJyIyIfQ894fy9G6mCYj9RzFCo56aHxETBQckygGZWixByKD6juR
TZT9RNNvZg2/Ydq/8KazBNMWCTvcGcIN4d/QzseACQUBwcyTp+gcOBaDosBl2DyPZ2aoMjSn0O1m
D4A9dA6dTPppG5e0FDXgIJo3U/N0GdunCvKPelZUIEXbYmoa61ZglnQXpUNzCRWcz5HTpN+UJFyc
waXs96oB2yBumo6otHqFE/O6OWeqb/owjlPY52AfdV4nV3WJs0AyFpo/YKm6xUpZ/ShKxF9w7ScP
l169/0R0YL2mRczaSVns8CZey/8iLjU3sHIBUQC1mEvis3NYlCY4BUHUXFcLrqh5057IAzM+1YtE
QdEb6b5WIu2c3sfa5/j5uPVixZi9FtMOYsWnKG2wtUrjHuzLNqa9aGPnWrWoXwCGmvMlVMqrHggc
w475PJzQ9noOhh7bZkzqT6WFRBWj9ArNz2Qix3dEfxYTS46ANrKu0Kpsg8DAByrobOoELfyc9Gl0
4MfupmHtfwIAqGq8rub0NgF+c5UhIWAqL0jUAgZz42ho3aEPCRMLRm2nG7G619Qq2895hx8lmrQz
8C+QJbL0ykt0d5KQL6ZccjVTVa+NoJ4fWgzZIQEpxWkIE+Wsg9OzMyamYVZGnNUGu7+UoI/a3tQq
5sYUUgZiSVxsDNwmpmAbVNF8nBhafZKIObwAjcIuDILxbEogh9llP3qWo0S7dsB8Ik9zhQkH5h4i
6AlZMVPHNaxsPC56RF/sGHIbJBYC2LJMvDyNiUy3owcjMO4cbYE9gNT4fUxvtdcH4zM+MCdFZuEH
2EnE3xGXzNh9oTUtSc0KCAhchNJtgnGAtiQ1sPElOVfaurpOavT6Rb18ixn9SJpb5nAyCIcDSrne
1xT1Gi/BLf4W4T5R4NeVTjXulpSPDcmnvW00xc45nkYMUWtYE4CmxgMDxJQetGJSNm3rKjRuTDwM
PLj2DTkd9tBe9UplPHBuy0Ocj1hAa1HGbAJPDJTTfEMmeXEXQZZ2ABtBNd+WmsxOHEjLQZscFEa6
+akpESPAr1YgFwell1WBvmnV6AQraRfxAnCJ5Bk6jPRg/Gdk+V20uTxkg36bInB29QBsNpTNUTQS
ySKiDextFXkeBun3YHISb6lb3+518dCrovqS9Ay5Ksgdjmtm7D2OBOsynpPpxGg5I2JHb/YGToab
clzG+3KCFEU1xJUJM2FonFlsIFIrp+QRVWF2p421ehPYi7g2lsTaGJmjecQgJ61LvDWQRBZ1PhYq
LfvEmr4RDaNcpjWpbW1bMDe1k9U0udjPTlxmXt1kvaeJSXgJan8/k1B5+sUWuKTHI4gRlLfLHDe5
PZQN6Ce1/RVv+xDbRIfvvQ7M5CATad9k7aTtCjPO8dYUMyy/Od6jp4OkZDnRvo/L8qycenNvdqZ5
acVauo8U5rzSZLIdz7tsjnj8+O3dapxcGx0J+paHlN0YMtQ8U9Uq0CqS/D6I2vKtMc/vujkVn5nb
RBdWYy13bWFsSBnFzS+pmuai16pui38mK2+2k71Is8bFq0fZ8PJ8LNIWFUXdpFsrDFqGGDgUD3BZ
XQAd4obOOi2fdVyFs7b/lwTyl4PYGyAxkXBrlfj3Rf4W/UT87eE5BeTHz/ykgKjv+AjVJF8cLSSl
OTXSD5RY2u/AECzqeDTdYAArQ+QnTIyAQoWbAV6gwkOB0vTfEh/3ChNKOXwNdKWWTt38TwCD12wp
uk5zDXCg+OZvGaO/rOBCxDeLrMp+r+sUObwBHOSmQo+c1d/fgUZoNsUJdxMOYSfizf/sWb1d+yMl
XLnuyEpUanKMOl41GHUdLs6wTN1u7PXBt+fcwsWVFUzYbb7/f1wK4gwQtqCfed3LNEYyaFpudjvg
yniX6doIDZnBPy4B9f/jrniUjmHZ2krkf1XnL9qUVsAQeP1PjL8mY6k3TdelXjfZ/eHPd/Wqo3l6
gAb3JCibmPa95vDgztGnmckDdOIAm45ZR8XYW48cL5uwCNY3L+j16rLjYbhQ/tX5/60JB2vwebPx
4+LwYddVjCT51X12xBMHRtV1O6Uk/QDbpMgvNCIL/nyLbIJXVzF11iU6H2HptCCvrtJijdQOddCv
ZZPVsDaLFtXORB3qJ1VOctafL/eqpeGmzNX3RWVMS+9tPckmnnksEOBG8KUG5Qi6aodKtPluG/qj
DCnPeFOdWQGqoD9f8dfHaOo6uQy0hnjR/DKnCSI4rtIo+x0YMdlZSCL5spy3ms9XneHTfenAcQ7O
nQyCX0coiZ4Xf0pi884gDME1FOUEV/ByJmXEm9TcfOOefvcUn1/t1ZeG805Yh2bW40c3UoxjaBUO
hAVVuKZTSOH42qTplz8/Rn1tNp/1vk93KEEQTGNFEfDJeHmUzVGKef3IttMiS1yKUhAaq/bMTspF
7vsyZKhUv+f9DlUoE+03q1PlsTKNfR82q226M/j9RDBZM9rVV/oshXG8cCiYuvrDQtpGZkehp6X1
8sbBpP3m+zdUgY0h80Jb/2XFyZZau+zYRvEIVcgVqwsVShtz8CmvGSW1Gql4shw3UHcYwmeT+Kwu
9gS/WVYXBEEaXliFziVa3h/Q3t9ucPO3v9rqscgON/lr/e/PNkPiZDgtmFmHe0fkQyowN9jeTPgX
WJ3f1mGL97KReOpoOdkGV3eidIqkOWFZQLWdT4yEBrVAk9ombo3lrWugn98EhYQXrYcz0KreXOD1
rRwWyNKbeui6zYj1NDKCBj4A4vmPHWnVnoMO32uEYm9JcYCuYDQSQHM6dmlDQJVCGdhhPO1OmXkW
ifQWESu8ZDEb7mws6bZhHAmzv7ssHZCsOibicSbM3J2CLDip0azeKU097JIiVZgLzY/pbLzvZJe6
+LKn+86Kuks+udj+ebX+ukGgq1EYsOuFY9n2q8U6tVD4TSDcHTFAF0raR9jtqIQsTDf9ElQY/uba
P96SXBFltgUwAa74GmdzmmmQzpJ2uyYIDlpL6LwWQvYSJwgksBId6/7Pd/jruY1NMKcNClB4psBE
L9dOGzpDwXfT7ZI5A/kH/DhQryJt1Jt58+dL/bpMIcTqWP9Cjl2HL6+WadgzEB0xddoR4myelUqt
Hcqxt994gL+9igBVYzhvGDzDlzeUozPNu5EHqFg4kuMQ7yh7fB7k1Z9vRvv1HONuJJDwSpxFKPjq
OimeEZpVrVYnk4a1vdYS6DPlUGJJWKJjbm1KChY+HHT8YOQdkvxdSTjRW8eSwe28PE4xTUPzaxJr
a2jQGF7ebl2XYokHu4UjltkwTp1siylGtxVjF0tUMos4aLDw/EYtv2flaL9PuxWRM9XhPF8WPAXT
MnjjG9B/+zth0wShASde83XFEQpFUYLIaHdF2BcHtTF9R4XitxRdfRG0Ve9Fdl99ynCF8LJamS/7
Ksb1EmHFxpFFibQl+55pE2wkDPGXZfwMaqd7ddxVH+aij92qi2n0iHw5FnN2oajdW8XF72/gyS+X
kp79v373zw7UQGucfMYkciei+T3BRtW2H0V4G3GKeVVtJ5sAd1KifqyON1aTH/EYeQBmu2kbyzng
Xh54EyG5PlYUznUJZ+xGYim7EFB7NCRCIKwbZsR6icK7osu2eLRUb5RH2vq1/7Isnt3Bq9U5drA5
w3KG26EkeKYvTnHsTCKOmOpturjhkO9hewAKHnD7H7y2IvXmzxvE+O0qQPIAv0WCXL/e7nLmLME8
qt0lSkTCfI837BfKqitbtKiiHfVbmQ3Tna1r0VdszDr4x15S6vAj1pj5IWy3uorDZAOmvWKDYw4C
3VdrYIe6g1eSeCIJte9zoWkclfYHG4mZqSaYFynOXSWTZq8NpnpSSO/dL2X5gF7xgzVzoVBoa6oy
MQxvPPNfSzdp0Q1CDrJMS6VberloIAvZsK05EOokuyvIQBySbKMsKpaeCwqtPz/d3xzbJPDBHqKu
54NV+fJiRGdYiIC0dleFxaODBxxvbegmAvudN660ftKrlcSVVgc/wdxTfV3YY6/cV3ZgspKa8CYF
m7lLsgUMLJ/pJsw5xQlDtRS42Jb2lof0b96+lip0zBcNXkwU3i9vsgtJJoCV3+56eybiTV5Ndv1e
FcFjZndfaHmtN15QT7XnL/dqgsppOg03/K6XF3T+h70zWY7cSLvsq7T1HjIMjsmsuxeBGBicggwO
SXIDYyYzMcMBOOAYnr4PqF9dUkom/dXr2lRJVZkxIDC43+/ec7WhpizjlGUbXp8Hh3XPHDvbucZ0
5ejlO+CVR5mV0zaZGxY3gqCfVklH5djyD1fPX55MLl2N5NKhPf78WM6GXlOnwPU7BrLfmg3eRAE5
a2NklNa4af7j70+nv3hoeqCj1rg6e+8/8fIxuYLmHSZ+5LkjKcqcACt8kP7DHvEvj6+FksGZxOEl
bvPH40snRyItIIYH9shdFOgp3eo6D4n8BsZxBIIWJYB+tsbcYk6K6YZDDSjBbRlXy+L90z3yz5ty
6IbsCtmUMxb705hxnKEdp6rgw1CFuAO5B+mkW25mPSdRUllG1KgKrdZH5JXFYP7DZfUzJZB9EABT
JGSfeSqz25/PNXDJ2LBqIiezJdKvjY9hiShv0p9UZrkA6zzpeZEceAGouuSON9prS3cL7gLAMgX0
aUFUeB5vdOowKbL7fkDITFz18fdnxl/caEg6e2u/FwkpHJR//MlSI8hmt/bagzfF3X4QkIGEasMd
a/nsHw7JX7wVs0nBUBTeSMDR+eNbZQxN0Oj99tAvMRM6Z/bvlzqlLcjwzP+Pr8UalAGzt0pqf7qr
UVW59E0g2oNrZ909jcbeXs5+fJV3/fvfH8C/uInxTsgiLBGBQf6sVNgLcS058E4ZLsttjL3zgcZ7
6NqmgmA4VfhgZDr/w+3jLw8l+2sKFjxLuJ/mn98tYJLErME5uu0ByhWBfBcoOeUn9rYzbfUPbxW6
f/GgZ6VBNo1GBty6P6+4g4IhDhZ+ThHRme3em+eehE0qxmULwqsuI69T9tZjTc44wNGjsWfnOEy7
ZfKd6r4KXC6ujNRFeIzVXD7bjYZ61dVFMFBiV3oZVv42fZekEG4KYO+KyP6azVD1aqKv+Up0s3oS
51So3dHaj+BT56tPPjbNA/6yA/SZEnMoUuvRo/XR2pbkKex9blWTt3PCJrVfwhFK/3cvRyxJGN+Y
XnoFOd+Jt11WdOmTKqU1H2mMIosBSq4SO8NsrMuKVinjoIZCq1u3Iih7I/phju89qqPrPf9uUKw8
ki8CZSDCgq4wOGbJDcZ4198O65x9P9Ch9qANzKOXXW3IC/rHgPrOSWd3mzDNnitFYgLqEzTQo89E
HBDBIGWxn4tsTnb0idbdda7ZTgLJYPJVHhh1hWD/tTtPW6mhE15VBlgndIeqsbdN5a6LqwykybsP
BAsuTdxPET12sntoXIBwBzhi+Xw3xr5+qDPR9bvZaEP/bMoqSHYg2JPhyCKWuVlAGyHB7QT+JWie
ZYnoKw0PNbwOuSvjVf4zDRtrWEuI6ClPWyZoZSWdSIlUY+ts6CytguEenXc/aLf5Ejd2+VIagXnu
aw9WaJVPF8ZK3nfa8MTUdl+3aj8BUTjHPiKqSAH6Qeg72KIYt0VYVPtk0JeOnsfIbtR7XlDm5Q52
vB3yydkD6PsQjjHusJURoxadf/DUaO5CkXkHEdIVxYp52dDeRmWSaKavfg9ZSww08TIRfF9aDyo7
SQbapaj+zMpnwNU7z/DaOxc/ws6C3X4HL2iJBjOzrkjHpTdgNssDuwUw8Vn8PC2OS+DGokwUUjDm
v/gYh4LIU14MLCrwzpY8JbZK+ct9UU7HtqfxKFvmtdSsOBWoS9MousuCOf12MQvaCvuOWGUa0xjp
F9XV6KRbrLLBXRyIM+i7aWeNFKgSX1+iGUvslqyOfVhYup7jpGzeoA+Y13XqM6nvW29Lx0L3wzNa
kOo9kNwAwfqAedk9dhhBNj61GkfHzKhHnX3sv5O+xGy7z9zG2hfu/FIB2Xups/gCT89DNswvgA7x
C5oMQ7shfqlA59OSVTDi1INf77XRAnJ0jUeQT/Glip1s6yUyADFBTWCJ73pDGAaDEfuGc9YZ+q5N
uuCsBryEo0P/7Uw1XznBZpwNsr/t2FwETp9dZKqCY1oF+odQFCHPGZk8KAO4iJYZDm1bg/PGLWh2
EBRlFvZ0rgTpsrE5eb5UmLSoVm7ZR/Aw5SZB/cP4im+8uG1HzjLCQJBACutIV8kM1bKXWK6X4Ip/
kLuJC2IX/1qugTUjGdUrXQRr8cZsx4IajgVw7iuVXHtaJWCKGlAAm4O/1nhMFOA1F05BiHBbBZ2v
N7PEvnptGB7QgsIPOtrlZu0aaxOmqRBpWyCOHUeKRFpdbpeg0o8pqv6dXeb2I+nKIjvSOdjtaKJr
acCz6aDK9LhsphYxLs2U+dUzY9aT6LvNzl+o3Gx4yH7rVZB4EBoSqM7Uhjp4/5X3IHQR/wgR92lj
qamJ2XwCgJY5mJ6YM1U/uqaDZzNXynoDZ0mxx9C4J9olmlfCceMWnOR86FmxPAazyF+14nVmo4QF
2dvt5SLZT2dTLY62cNQXVLjVxK/SZQUQcyYAr2hfUii539pGYGyYjPbFb+3sIgfFVR6dqS/2GQy9
L64Et4nXfhy3XuxW/XZYFBdHaRvUGJugUBLPcyPSas4RrGSx9ZGQd+xKw47qYyBgF1UDX3rTZ4l+
buNxBZm6xAE2IRV9WYRjATBJxWjw2NRpuZ6DxniZhHn6ANis3FDgiPNFcTiNZzJ7fEV/5bRfJfbC
R/UK/aztaRgZ3sfJKQtamCAmVBpybcG1SAWvStnEQRCHftC97S4bViLtJY2BtGWOqnlDurN3CGfu
Kem4VHe1rJb9MkzFfpSTqA6+7yensmxWNx6T9xMXUctFxa+LCN9eFiDUTj4Mm6+dTrp7sXTWo8o4
3llezIcFBOQhSDmoFJDMVwan5n3jds1Xd91hRrW3NOSj2zyD9uFmF4S4eFkDzLnVifaygbd0vWjV
fO3npnthwG6TEvDbb9JKyIMs5FEBJdZVfJmgRhyGsFcf4ajck1haY6RzLUxOE7g2Ggs9fAQfkGAF
OYbGHh2BbXYkIXlt8VhutmOIJdaASNXiwU/zmjvUEANEkSQ2G3riT5kr46fGSyntcAf55iUkz/oh
pTbThjBtbXTAItIdgKAkFKBSEWTG2wTs7lVX8eVF6E9PgZFzX0yo2XZW3lJjGslpIO+wQMJyWYHX
ZIxOwmnLY1esHNeehh3o9QWAH/Jv/AGgKoQMk7Hst/nS4FxeuM6RsWr1ZZ4RrQO8JR9+ItwojmfK
eul/5iwfUpoBG/CwD1mVatxT/eBHo+RDlqRxz0HfNe9OnnoPRri0JZD5MT3NXoXNTUHPeynbZboL
PBq9Tcpdztn6c9vk6K9daDfnVmjeqDDmPZXkhKlZZKQnoThqQZ7Od2ZizD/MhRpcY4K7Sk4niM+A
YsWxJbl67TkjryiX4sySfXoKTSYyywgQ95LCJZXujCqdf/h0mmAmwpkmN+gtJFlrj7bayDMkIC5a
firSnpjhziJly7VpBhgFx0rjreC7cyYtRttx6/UEZxr3rPREf4e0oooCxzvDIZXPxLTktzZVkOoj
9ZRBHYU4CiVxJioEzConvje2PwyZW88iAWSpR2V9h+YFxZxLr73nbrH8kDbWjYjyE8pnutwdvtsB
zGd+MxJPRtNwWDye5OpgjoXVbYgOWI8L7ernsDe5m/kepTpN0N73MRnLobWb217PzetEqPLe6oPk
hN0oO/QhyB+oJQCqVbqCOAOu79pI+i8taR/zvjMCxT1eFpV7lLPk4AWOf8OeON43Q4zfEC+Bj27a
OwMDYSd4W1TQ38ZVkxx0WeoLgWHu2PLYvHZAPFED4yfZnSdUs4far566RsPGBabSJ5L/STVNQ7tp
43x1w8TdiwbSbyMgGNvORPRIO96BbmGSUkwktgXxi2YDCnw+W1U33bEIGTe1yONneq1FVBryAbrh
DfwJIFEmPcpUxHbbERD5bYv+Yw6pvsyrpuNtC+9kjpB8oVRz33AWxutmZlD5azSnenbjBy+25TGc
MOpx062WjVUzbGwJ3R3drL/U81xuM67NGzMZu+s68WtAUsQBWOqzBAwZ/yGhvofgJY6FX9NLK7Xz
oUtx2WamxS2NTovFUe2u9nC6Tr24mqZcfGG9bWK+n+TXcFznTLLfpyjLxzaWPtOylAWpzuX8JZjG
5GzW6bj3p+bCI7K/DUcDpmsGbS0Yl3f0v+q1qIhm8czhINEYhvvMY4cT+TN5WfooC3UsDJOMeGxQ
uFEJwEgQi68qnHRbUdrVPf/gI8rHxuPQGh63ujA5D4o3GdzYvxsA22JdpWWeTal4D7PQewZXXl5k
mf88wcs8IJemrANZym2qNQYlszG9yQKEG2nZx5jQ3dfUjMe9BqFAmaZFH05GkdSouRhVk/absUAq
TObZu2JxIb7kwsVfNck9lxM3YJmzO0088lZhGYY/NICJL1MjrNuwChdcC5V4bNIpjybWsHvwAOtX
U+UzpAr/foYPsne1mtq9z7pwQ+KYro5par4vjJrsqEnoX2tzTgMy3klGTLDGftU0c0o+OFfRBM4I
vDqAjoUU3OB7LOipa3vP5wmgGOmYvmhLGoWEQRQvn+4X0/7Sg1LfcynuQd7iRGbGxoLMH24r4cZP
wIRZZgi9L7gFQksM+uwcmB2+3soJrtRMDC82012Kd25TOJ17qhpXUgs9hhZDi3I5zrNc+/IMHjtV
YBRccBTKNcmUg1B3UlyoOZx7EsE129KSVjTYVHLUN2Hc5y+VLbwDeeu1lW6SPLGWBkljyIzpjjbv
9npGzF7xcjorNtRIFZfhmJlnl1qvjij1Raz7SAequIFEKq9UTcxFCUmrFgMeAIGqB2Ka07at8gtr
MsKXkJkp+5z3TtYrbJ44d9tA8Mr9OgVRp3vrBbx3d5S2/9VavO9xJ9s3VqzlW6kocMiJwTxR6Wvs
HZyqu94fqvvZY8VSUqnH0DvslyiZYvhhlTldQBTX2aXhyFFstW8q/8IvLMKetfDkyRgTqAk1hu0T
8g2QLTvIcYoPZclNSFpu/lZVeX1vt0F172XoyJsMzsUhT8f+o1Q2FX8qTz/a2Fzg3Bm8YIsL4NLt
cvkwC7KYLx0rHn63jE0OaGQMeNrwnGPZBDxRwql55WmJdraUFlRpGFzOERe7/cj6mJ0pJkuBEX5S
H1VBywyt0ogIaqbGrxBrCZda+vjNVLlFp93qk5QCirlqp/iNFDqbcBFnRhg1S6w+6O+irdFedEhA
snDrh7KduDGodBrl3k96LfciHFE0AM5yeqT2wAJH1vQYpN4AyT5MZPzmWi5/J2ymstv6FO+txbUm
p1HtzD3IC8WnhM2NXWpb49Ly2cTA7yAaKWp1lS2YHrd0dml8syOFw8mexSuvvBgwVY5iRH7cpiKc
jYMxr0uAngkpxUFTFV7nqUmFuddVLFqpFuZXMhYedVE5DfGb7nRKGGvIVuQk/Jcf9jDwrkPr0M4z
Cid8+/Vguhor7gZqkAXUTpk403xrgcDAfkIeHDgpkbM6vCO0IA69Y4n6wcU/Vh/KLEfuwVlAuqAu
puKisVCBThjOJ2vfu4t7NXe9fHBHHBX8hMxb6Sts18Yw30UP6RqzyOk31oU+VNQjpjfQ//QPjQ2Z
S8mmNeXGM6z0sZi1fagHWg4q2m7uCz9sYV02gfkIa1DN5MgEBRFi4Etf2NrkM7Iq51NndcyP581T
bTD/w/oa8Ztw7aL9p/MWXYajqI2eP7/UtvrI2L1kGz5seD0rrb5nFGiUh3DoAOsPIblTcPeZPUWl
yfWzoSucPHWN/nc50lRkQv/oWdG50GYoQPc6RJSO2QowxTZz6V+vBRtuHsI8v6KK8EgB92XAVmUv
dCqdUu3Qnb4uIUu/tnuQH3b6ZOWmvWtLaV4yk+4uxmoA15kEE8C3IntelnR8Gm0ocJ96539ABf/k
QbXx9/1OGv4TiOzwXXbJHzOr1q9/518e1BUDEGIysj9ZZAjgv3lQ3V9A4yBN+Hh8Vr8i/9dvHlS0
X/Vf5WcAy3gwrBktDB14Lf4tyymI7z9M/tjykKDlxQixCdRrbxWZfycih7akYEIGJdbx5HUEErLp
FfchhoQvteE9dDTX1qvuE1TWyzyivA7+vFdIQ3iigx2revvojNV8VKuCVFujewxXVYm4abP1V6Wp
12H3Y45xQcpVh5KrImWs2hQjZfNsfOpVq3LllOhqTZBl+xiT+m5I/DPgg+BuXDLS9H11VY/ZyKsN
65axbXfKsO3tvKpliFpRq6vTrGwX3wCKWo601q0am6tidyv90Y9Adw2PNkSgKFlVuXTV5wRC3bgq
dqpPvniiyjb2qub5q67Xrwpfvmp95qr6WZ5CbFmVQJbyO4E0OCARDqtWOK+qYYV8SP0gGSW0b5qL
0BazVWUsVr3RWZVH6GUsEVY1slt1yXFVKEeBSgJK4KNf1Uux6pjZqmiyqHm3NRonMt0lTwqaIDKE
ynxVQpe+puwccXRcVdIKubRHNkVlOcWrjjoY7XTROGhyky+tc7jqrf2qvOLL2UMduodlUJ0LXC/X
WRl0wwbjPUyseChvusZJxp1NbW3Ukv95Gdgx3jOoB++rjD5ynJplcJPo7qF1jPgBGqJ7JYqZZ5pR
ud1F0nstd50mu+0gOb3EIbdLjKrh81Q5Rb2RBE+AfKJ6pTqk9oJK+SMlY8G9P5K+qUuHhURpUxHR
O0Hz6sMv81jQ6PK5JvF45ZY0YZp2SXFI/fnEt0oE8sRsumvEomBLC4LFwQvtgRbOAf1A2U0NfCIG
jbZIqi7pomKV2ga135I2LCBNWZL2MaLH8mpm4LG3Rz9/823WF9spTsCX2ei5n1VEgRNXu6nK5INV
SOvW8SZ5JdYnAMvd/K1pYp4IcJl4ZGXFYu2r3Jh2PULj3exqYMEUpNRkfMRE1Yfi9xsrchr9uCZM
sH9uOwA87wAUymcaPc2v3eA7R8NxhjxKyMpfYIjkz6R6uuMAGhHCND0VxL6tR7QiTH49L4lnYh62
Zp3MdzZgm2d3ABR94SrNl2/nZD77IMCzTSVNdlEw4q4UwfAicmjj3DVByQvCt0jb3WfR56ypqJ76
qnlNuf4OmcdgDQskO954yhQ9timtpY1VZ7f0RPBAhLl/sAan+e5O7CfjQTanz0+W484NCOVZvHxp
2/59sqRIBG7nepETp8G9WGE7BIKqH+W6UKvdenhUuRjB79M9EWXrF//cqDLD7Z+otecPlnFuH13N
TWSLTXfemaHCLjiK/O3zTMvdnneDkqWHjTWzX/ksOCUtKU9jQyHihsUZGicCyzPLNfvLWK9zjL4S
/n3nJuIoi3g6W6zpAPGyK7GTwRcXjeZHHQZRXwJt5lezge/uSyrFPno/zW5rU3onIsXzVRtb9jmG
cHUeW6PapZyRBYhEN34LbXSy0aWmFKwJ1dWGDnhHfybIVSap8SAXXI+Lx6q3TdiNSQgZu89fqxqp
N82SWQWRKuK6jyxcmJGEIABtWLjXVqtEDKIaYAziOi8/kBGM/HLirF/4D2ZArwGSX2S3MotUvtyq
Or3VgGYGQz3qlrW6duVbTR1OQrN2FAY3dj+wr0/uUm0ClOnTiyrvfrhjeBU67Eh6VsS17Z8n5bB7
SA+9tzwnnfJAyk3BtYfAj3jskp0nVdbMMgrsWp6J0rmk8VdftZVZ3pnVz5OycuuWsjcqiq0gIVXW
OJHl437Mqvk2m8LtOOVbFctLp/bjO6s3ppM12TSkyIRpzRh46cGTBVztUIsdlZmIKsyVL7SGldID
rEy3Bo01dTJF1AF9b2tNry0tsVc58INdbVfWEZvtt87qL+rAvecxSWm1HhzWpUn8aiT2izKCb/OA
1XypqQYrddnjhqkxAlfOvGXjzDaSCh4dNZ4nHwZHiEjDjfqotMtyjfnb6jvYN/30UOdDcxn6xQEf
WBq57sIPnHnWfmqHeJOPc0Gmw3ryZhbtLFqPxTRXR+qHnIuRm/DWpPN6N9XFGuMa2I4u9JtL+dqa
AxPDWprXlGn6lx0nPtMLz9y6On41raqNYG9vBmv+4czNuckC/3tmo4FRJWS++Yh2W6soHnsMje/z
bDg7rnWioE5LJdRQM4BA6L6kh0O0G70s3A8cXV4k+eKweA1MES2oS2H80FbqI537eGfWwXzLMHUk
xJEwiqFt2jZnGI+QCkEm1tfET29L7vn3nFbdzvRi685ZZrEb7aEGjjEYOcH2Aq4XhDWg7nbzXblg
toGdH+eKFnKnad4H4EgEB1W4pfz6xYzhqJuSp33IXgIj6PCNaMYrgL6DObfx02g1eOuhf5J1RrOR
gslyJ9ynGPdz5HEZsrOqkxdqzBS9xs62x65wDcs/2bFICD6E7+qzzx7rqYAawxqCeD4TRW++HHv6
oDcaPuWEkyV/yv2BTbMS1XcF3+c7ellJeXjlr8UE5JM1YWSe6eO+UPzdpKKgaunNWz/O5T0VdNiM
0paVlbM6Q5ouuG10M77V5ly+jZRX3XqkJyOXFdamA1m5LbmKuJP3GepxWrttFDNvA7k45cm1ZlRi
XSpihdMmVQvtD2E77IOkBbGGdvnce5Nx8qwuoPMEwZQfkZxp3CXGThf5cI3XSnDG1HCsZes21J0u
I4/BaZC3EnbupWDOv4tbd+2ka+PnEK/mGX0py3eLamsw7GFt3PZJ4B5ZKRQHy5TtLptoEwQ+JMUu
7aYfNez6k1Ul/dPYZeMFjZftF6/tGctyL9yyLWRv64/wwUWT0Z9FnLtiFYaKbFyakhtYY5HYl/jU
oqbrc2Y9c8zcywr4WCU2CFF+9RU4DtXF46nwDPOmi+sOOrbsDq2NvWsYizhizXAzMZXHwHpI7IR9
cLC85l0nm21eawbYY9tBfCoswryq3FfCpBGmK8RhkcsNJdqArBlpbewBIJNbKn23FKzxCi0VTy4d
nOaRaX+bq5F5ZWG8On14S2OG+j6u9TetN/f7sPGS/VDGDRzTlhYpWg+3FMhwiWOqX2cYZ56gEgjt
xMggHOaNMkf32WmmwzROyVY5y8PsOf7tlNlwHoMgP+CQPHhsMaPSgtipZfK9neaD0/PI060sdzrL
h91kTtNlpi0VwfeLjxQXXGdJexax624p582P8+JNV3GOe5XRhpEW1g5Z9xwW3F2tK38Akb/mfNIS
QHFRjXly73h5C+1pWNvb+cJrlzs55IRHQtICCS5+bXz3P+vfJ9a/y7XLUoXK1s+K+FnRFj8Fa3G8
+2uLPM9tKuUrb62XV59V82kBkEtsvM8Sep6GX9hL3xuE5/fVZ1O9GMYHQqzLzlp77JPcBWqrXXGD
sPDSLk62WxrvTHDfiPKlBwrG1HJbgm48tX7jflXgaKPcrpevlrL6m7HyjX1m6e9dMjOMc219E2jt
bOHLiUsxsfth667uEHrsawSX9pywVNnZMZLrbPhvRN1i8vJD/j72ycw0pBMQOeP4sjIyb5PkphkV
LelZrbOJRrAg5VHZlOQ5RHYwg/AxNPpp4xbianFYaCMLfPg2NDLRViA14aaWUnxLqYlAk8/CyzlZ
vHqXW+uiP0FC+WoiFn74hZtfj2OtWMcrceFQsnSE0/BgEqoxNy1rGYNZeV8clyWGsrvAnb0WTN/v
KTVbvpSdWd6otPrGBjShtNJuB0SMftVo6lhuszr91lYVT32jrT587a33rLjvaTnM9L6zzO6V5Yu3
s5k8nKlNBnrsWGcny90TgIWEKDGMsEtThO3WnxeutKEen71hHK7ahsKEpdQBgZO5L09F3fp0mgZO
+hVDCOn0OM+mPWVzPArMcK1+YWsoWQeUYfAB34gbh05c68ysIfjS4+V+XZwKUk/KEBZ53hEGt3x/
LYM0x/qxXsf57jrYj9cRv+LGSKnlcszW8X+zGgHkagnIVnOAtdoEvE/HgFunsCHyfJTInJJTKGFR
kn+6C+rVaIBot5oOYM19ehBYPa+WhOlXg4KzmhVQifSPdDUw+KuVoVtNDRPuhmK1OajV8ICqfl10
Q8U+CzOEV5n6LlkNEs5qlaDulNXtap9wVyNFt1oq8tVcwQd7YuMXb/0wlXsjX1Pmn26M/6g+/y28
kAAT9HeqzynN/lDbhoNs/Qv/knxcCyILBl+fGQAS6b8kH/ELj04QNEwAf+KUCeuX0Hdtj9gx40AU
Ghx5v0lAwS8OaDN4kmvY81Mo+j//6w9JMvXTv/+PeqjuZFb36n//z59NqngxMQSDqiFzjyf6T4bd
eDS41VJmfdSTSSjMzpkEp7AMLvH4YomeXfUl5PrdNx2ARWuc4sug7JvXUDEsdms268LL1RfTYQCe
TKiRvzuSd78as3//8VZD6O/s2uunw4oX4qtZo9Z/ihIyau0oSaFwFAecfEc6ne4+p9bMsdjTtlk5
H8KGWirVyEL8g+2Rruyf3p14EaEbsZr9iTMK5ye7KjXGZUPiuj3S+vFSMaxlDYFWflOEnfRAeAJt
J1ANyNaZPf9qEmGGIttlb9NSLx8+Q3C9bZbZuUygxu/Ye5eHvoQytuta6d37adBwgxh89xizn7wG
0d7shdmIDetm9gaI91YkGAycUhs9DcVdW5GJO2LejLS7b4dhYV0IDxxEo8NNbKNzz34FPgH4grnK
hrGyvPKVWHYoMsM5rVWNAVaAuTQQWZBP2pAbZxiDD3UysYbvOoPWWf9xmJaujLBvoMn4XlPfdnRZ
4qUxeBzR26EvZoYLUWEsa5cXbkhqT+nh2wDjSKMmrdOosqf5pc6DihJfsEfXCOYxE4i5/0LxLV1K
mVmO5gbixqSZKQTeulSa92Naegcmv1lkCBuyhgmg6RyyN7g3VZatbq3WfEXqRkqsfZNq2pTM0zg4
mAtx7QFdy7iUzhPEE2YZbeuVAEfS/tEaJGno3h+HI1TAMtnC+u/PzKWDNLKcUcXwYCyTp0tBfUcd
94XTbFyvsYydSBbnCpSOOWL4yOyR+tEQxaxbBD9rbogLlw0sZjbhdWzv3Rc/nwMmjF59V9QdxcBJ
azMFdLGf4bFkYpmYzDyg9HT7rh8BXONdOiw2xNM2tdklmNkehKXecqWGRywC1XmxmbNuwOPll0se
5Fvwnf47bvXmYqnMZReWTX8xo5RgprL7BAtfTpUcYigtO+x7a3UA+21dgZ2nZpux8bOT2wPT7XRs
WHK76XcxmvpkSVA4m6z2q++2Lwqebgu0VEBINTR5K2lx4GnCLRTmdF5OL1z9kCZG7twOMHho6Mnj
yhsfrK7KpoYkXi0Z2MGxIeiDPdDaBE1P8woWRjSGvssPtinHD3pNCVXqIq00q6C60eaNasMuewct
VDYXYa2FfVKs4y+XYWHeZ4IMePGmLGHs4tryfTGcfqBkaJg6rorW6L/V8UASh2rrFq5ML0W26wfM
tjsJRulGw2KcI2X6vbUbaJfIHmbUo/ni16pgCqrW6V/dEezrhjRp3hCHsDRB4MEsE+KMJ7IwFubF
Qj0Aj4K+vu7SMWvg7zjyXUkEO6ubS071CYz9XKjibPncNJMp5fuzQ6pPqA7+rY07MYywy/Ju3frd
qM52H7p4scZdi1KtNqkWiim3h++vy4hs7miQJScrp+Uik2PzipotX0cNn34TuvSrbZmjOsFOmcNk
bAZzGr6aeTeYN3nWueZtGI9M/Bq7ke8d8jx88rX67fNWHvLNU8JVtHr1+YrsKlCa1/3E8lwqJlwy
KkD6EpuYYhuc4pYngTW/u8PQmc1an2zyX0UCc5LzCBo/KG5pYRl6QW8pMxrV4BS9D3Nfcep0i7qS
HbvRlmITvQUoJo39OPQZQSajaw5tYJenNXxDN5/McK6jDE33Q5bY5MYlF1YWB+Wpc0taRvAhS3dL
6EwfgayQ2YCuk1bXlQGPhlvisq7MqkYcyYsF+lbgOEIHc9x42Naq898MXY/k4TKg3hEFfFC+ZIDu
QrPfHHSbtPXHV2kZ8jb1UEa3AXrcJkbtOCY2jrdiVPIru4QnFufeUYdh7h6sHkF98EqHDFghYo3H
LmghHwUZ/VK2DONIgM/fW4NZ3KSOjtuVcl5fp+XYPdrFMK1q6uB+c3XtrZMDKwXmX+xyWxoLOzl3
uhbMBumX1un14C8ETfs2KI8T7aLuLpg6Cyx62R9D20aD5wTCastzhiWiE85bVtml3Fht5a+1jAqs
0iBttlpz72MGpHVw5u6nvbwDz7YQN0pcsZ9ibviqwjb4n4Xjf2fhaIXkk3+33PnTuPBaDmj+7zVx
k18ZOMcPFmi//q3fVo9AaS0PWASLD0Fi3LP/3+oxFFDP/YAMOSEncl1rFOu3gaHzC9kjGzxuwIOC
XB+Jlf9aPdq8IOW8EDNtm0Up4d1/Z4K40m9+vz6Dn0hub6XWsLZFFPuZS0D6YhzQYLqjW8fM9/Lc
sM4m7De2zqDHZZsHIEIa3/yqDD9+9PHLoejV8aXRZbjCVwXVL33rmqd6fUBIoV6SOFi1CYLCeAya
Sm39lMzCTtIXEllpjgxcG8P3vKPnEK8FQr7dUr9ZkdJL0iq+wcebTjzhfc1khayZlZjdeOgrY7mQ
beU90I0x3f7uJ/uLFepPMT6OAFE3GL8cBo4pmbc/jlB55nfc1ZrmyBU53XlopwBLqFIlrrV+Lz73
37/fT7mfz/cLybcIgk2MgH+OhdoGLs2kKJrjaFDgOSXl14R7b8R9MvuHd/op1rS+E9k5nOgEBvEf
/4meM+B+V9hujjgyFBsDPEg8DiFmO3H2oO1SHOY0j8//9tfz0dtXBgebEZLFPx1O0ktjVavyOHjp
XGwM/FIIYLbvYq5xCbP8++/mkual/ReoDWSbP75bEgYj65wc+ywaW3HDImDZT15njaRRwse/f6+f
A9vr8WRP93/ZO5PlyJGzy75L71GG2YFFb2IeGJzH3MDIZCYmB+AAHOPT/wdUyUyZ0l/VvddGJpkp
GcEgwofv3nsuLyIA1rrI/7++2MjynBQc8451Mkrw7Al2uk1dF9UmaCwMyFMy3nRNZ10NlIMcZhKw
aovm9ndprn9/gMAUAWCFvIofmEXl17chrRa8U+dk6K94pDZjO7WoR1H0GPoKd9Bf/9L//gxBVoOB
bS8kBSwGv7ELGmAFjubgeFTWPN99Ne9qg2+wShRgxalN6VERJSP3v3nd//RLUsqHb973Q0HE+Ndf
Mo8zTFI+PptyqHuGQPw1OQ4NuF1TCIJ//Tv+9lp0vfDzuUWbLKqeZf4e/3NTY7D6JEyPqVXHG0av
Ali22YBVYbD/9Nev9dt6+/VanmXzUZLWdMks/vp7ZYX2jcbgGZqneeAEEwnorqnTW5u/fp1/M4bw
O8EOX3KhX4+r/evrcKoBdFCN6TEysQ5sxiHjl3KnEupd73gPSZoCERqxbsETb1SGBlTEyeWv38Nv
z87yu1rgJThc+tB4mJ/8+h44tlPahrR1jEhgb5SFlLeKZ6jkkTMVpwqtYUN0bvqb9fzrI/zXkQMv
y0WHX9wJaATE7//by8Z+X82RSI8JrRovTeYXJ4xg07XKymTfOAqBTBvVSNfPxAF9HQ0k5ihsLcdP
y6cf6bvC4HBCro0OsQmAN0oB8EZzZtz99afzn96nZ7K34/YATwdW4df3mXtONMzCMAC5Cv9jojCi
4dYnQ/5EcAr9Q0nUQaymzBCCMNOQX8zenhZQOdSZLq/cc6jD6DimgXMNx7YVO79PqgyfTij6/V+/
139/agPysQ5FhYAiSBr/9lZxOuuqpdP5WIQmAkCOQy1Hdmv/Div9799EDuT8yYRYaN3i970xNYgX
RXQFAZ2p5rswXWyHJYVHZ9m63sNf/06/L+c8nrSLCrgXOI2ZHPxe/DkFrde6Y8Zyjj60iYOo35gS
8onkq7KjmYrqiHGYzhYu8DejKOP9WAG9+7s38RUi//VxZUplghLzOBTwdn7bVWSjDJtvBrm8bmim
o5A2i6kOR0cdwTrMdwadkx9fXchgD76sjQkxm5TQa7BiwuydkVqiU9h10y1mLbtbtfUSoqil7lLK
vmmqpkmR9AughvtZOtHPno7552CS82WWDVJFWDf+g6B262QT9D33jcmC2xaDfY+u4z/4iTIP2gqs
q6R0F6OKSo1HqpTnu4lSk24lufzdFI2p32WEA2ZmtnRpDTXhc6EF6idmbE+dyqImQlD2KjrMreW2
sH/J1Kwc0SxnBEZ/gKxqUKlJGFnfmYY6T4PjKCDm0ZcZfozcn7LX7rAp9Ogk25ZgzCV2+Ga7HkuL
1fTpR5eweFfQoH7GlRHY67Lg2LhU8ATxekjDuNuZie/uB5eq8Q3iXPsZCC7QZVaLt4DGgOC+sjKe
N779MUE2ILVUXim0lcBuWTvNthNvM2rbZszD+CKWf9t6FW9j8igiq9OhHVYilcZjWDnThX1GPjPq
G26+Pt7IHzRY5sS8U06d5CeIMzI5RjS6OSebhNqF6zhk6npOMgJ/X6sV6v+ZjjZWqADX+Leyynki
8QBBtZHSAvKeQjFegSBGN2xMM3l0x9R94YovDawvZnnr5DY9ehlX//OAYe7ia4X6WIv0oyH0Wa6i
ppnifTiHkgEXmLsHgO7OE21+jU36kc+2gBH2IePC3llN5b5nXo1wypcGH3dEIuTOGwwGVbDDxluz
r0dotm6fbIRrpd/A1bI0zRZxg8l0yQcvz2ExVAyfu2yI11OCwX8zjxYHGKtgAIZ0y7MkCj1f4oEo
0Sri6jXhZuznu8IzEN8YlrabLmmZuWb8Au2KcsQ5WsPkNbYm/Mn3ZFiaMsaApxcZbrxtomSsDl3C
jcH3KuPRT6j8gdzswpU2ZHbKA7kNZ4MkNvPRG0TheqczYR3iYa62lCh5xCCr5i7WSYqjoynPhEYX
g4skCWu35sVyyvnU1aZ/gEcaPcZabCu3y99rn3b2iVcjQeaJm2IW+zzFIV/jWtibtBK+BcRXVopY
oFlNtGHmKJCmMc5rmzvf2iLTtwtHeOduU8qc/kfXfg7T/iaNy+mUWeEuSWqHGUxSnegcIKdsIPOh
6Iaol/xawIWbdZLTfj31iFb2YjHSnvvWiNa5UH5204x6iRngXYDgR2iI8rudV6dPPqTv7dQq+yzx
UZsY39dKl8MekCnS5ww6JpkZ3oYKvZymz/s2mT4wKL4rzEjbDGPNBswfhHkcI0fDDF4xlCPI9bQY
racRUHbUKftb4binGSEDB0bKpCYlFu76j30fnRkKx69a2fM2wcl/IsTJAuwuZ6TCnq791HEuGqvC
nZXKFgsWEVGAI1e5qKcAL2iRiTbEiFjbcfujNsnrTlaV0bwZLXObKXayk1W5C87ciMVV50neUCWp
JFuB+pyfvNl1duMgo26rGdCdtWXVNxyU3GQz+KwXuTAlya0pfupsc3iYKkBNTOkVQWFE2emSC0r+
mKSKnZvr4DMr0uY4Sn88JnDxeVFO0ZcmNu+pLRjuxTBNW2fuuu2y/3grIOc91DpVF7etFvNa8E2T
R9dwOQrYsL/WzcRZBNIWe2Hpt2vEjpSlqGSs7UbsCCIOxUFlXH06nr9NwTFvR7DC3XeI72rdKLu4
aU39LCT8VGtIl9naTEFqLCuG0trP3WzJBxVng1jYrsxy75aRZLvzRRe/6Cwezg6RKA1n/ZQNnanR
T4fwm5ONzN49bPUQdlgnj2XYJCen5tyOETdoD3Nf8GBmnB24IkjjjnyK2BZT81pWgUeGSfdv2PKC
n9odAYb7pWVT5eCJl3GYw3lvQjqg3G9AC6g6zmPlWB/UPIfXJIz9u0a20xpwOh0FuhYHbtDhIRwt
bPXK6pofyg6CrRqy6VRr5yIwgRD0aQZEEdQMWBwwsOOSjk4hwzsZ1eSYmHk7XP6zxGVMQfrWQP/H
rifDE3/U8GH0OsaoSYSNrDR69/s4m+2d0AZTA+b0m6CqbSaOPAK0rqrVRBRjPwiDSt9A99shSF18
SG11G+vWWRWRlR2jrLYvfILpxil6Rv6Rte89jwc7LC+Iijh7itC+jcHJHDzk66swRoBv1Ow9RF5t
EXEaqr0kd7OTyETvHe6dNQtNve7bIXXWgYa1TFWZF+yTnupRUkgWqPk2ip9Lc2T2bwbVjTlHHPvx
Bfor1ZKb2k45+FkgJL3c06Ym3ogXM8Sp6vg8Gl5QbaLIlcfJCKcfmuv4laYA7450LGVhjgr7dm3k
JXv6Mn1fIyN419zYF6uJEFwArOokrUnz7dLqMmSFvFUUqN0E7TgenJocJo14waFAuToOQWmseisi
uE+a55J1ZbB34774WGwF/jZXYf3ixlRG+H6W/wy9IiUqIlR1NLqSWVImm2dBJLvgRy9CHY0NoUdK
dN1iOXtHnssAVxitQT/ZYmYJLAxCNQLqhhRsdybNjHepyrb8xdNtXtjfByNUmxRiXL6C8of7MI6n
iwi76oNyzv6ET5MOv5A9EO/avCdCHG1c0P23ltm3H1mTs2bXkl2DRYBWXIQdV9S596Rx6on2O7jH
wF2R8BmTnwlQpbVOW6r6YleXXJO08bP2k/IyYui6TgevezLiqP9wmzR4i7uwKSkTDA0JGYJCFLa9
qZCiIBRTlAfDd6cTE+MQBInfv0zawi6dF/XGCHoJ26NmPJ4So11zioqvJ3sSGy1rphp2HS1lvqPD
u9L0M5SZeaGkTW6wXbNnVFSYUxjedZh8WZwSrLoZnnUrGvQJFUl1G+3aFcvZNMcPAYoVEim2oaMX
jmwjFtMhnksJHj+mavsxBTK3C8nVbBWbwt4xlT6pOe2+K+5G3DASigWMgk+hCdJvkb08ykyUzEsi
lF1Cm2vGg2860TOykvNu2Mr4aeNIuUI1ih+9kq5YC/PbfnTH8AnPM1P9zmu+RcpNOU6aVIy26RMH
Y1wfkW+CKK7vfQf30wwuYWZ5hWvKQ1U8mx7IVTMw7kU/5qtMlMQKRLBzZ1KhTUm3h5ubBQSYhHEn
KX6ishAhAu7YhMPw/xGi/QAekcDt4J6MXkHn4eTHBwJi9q7zhx+QZ8M9d3l3XTd2uMNSK9Z54Z/s
tvDWFp6vVeEtVsCQQX9gG9i9eJzNbLTOk0fMdLbeZ8UPTqou2NsTXdbk9OXe1en4UPt2QiExvSq4
434airxrPRflyu97+5Qy2N22TLNOKQrYITQZD9jjAjVWTbcngWp+5JpGGe747DochE5uhxewJQEO
NEe3V6Yeqaa1xn2OfZmeBYi2XKr9jR7Gm8E3MfO7o3/wGtQqs+ix9tVqIxFu2SCq6Ha0WnOlZaZ2
gW5xXhrVVhnVvLf8tAKfFX5rEKp3zaTg8StmB3NsHqEt3HVkJ1Pf3VVRMnFOCa/LosWlVb8NxXzT
5dFJV/6TaqILSy4DI5nqs9/MPyn+fgawei+IteE2UOsyk++hmS5dFAwphQ4/LM9s13MTd5vQsLyn
Sqa4XSv7YwwtDlb4ihGtbcw5jd5ge9hlnYJBJAbyAf73og+BsxZMtVceBefbeOi6F2o/v1ORdPTR
6na1kGRgpnCKX0zVovQ0TZCf3EYBFJmQv6vU2Vvztq/T15EW8UOnkyuvfjKDvnusA4BeSZsCUYyT
gwAgtIa1270aNgjfcej1oecOc4XEZxzQzZav+WSePCcVrz4Ign1a1EQM22RojmntMx4dsuU6geNo
3FcDYrmJroZzwcLlR+DEaHZJMd4vBpdP4PmTcTKUZKCDKbANzL3dQ38466CAJ7SqEf9uqV5cfp5d
51iSGToPDC6sSB9jCjjDnRhy1ayYaroZyKFMWjvKVwjl5pyHMFN1AutppwXl0AACkNlChqZ+O3Dl
zENMWyRr3oIYykkb+XwBeVUkBg9hseEowkVqg6GLa1HMY99RARFJ5kyLpjFVXfSGp8zYRkbNHaMi
U5Cl80iymWRKUEfTxXBpDLJTYWw1SSDzOjM8bJI6nLh2dIJlaWgzZ11ay+0EpnD/I5vt4Sbz6ckx
rRxDTdzkpwS8xFtcGAy5Y1dY91br0b7hNdxE4rk3PyoKh7yLTvrlykvj6bRO6JJ5wdbO0UGCTtsr
y2mOnO350YaPcpxUXNA3Hi7BnbAgVJuDr7/5EjxY2nD8I/2obj2oQbnVU4dC+996Zss/2nnLRto6
0clJPIYCLZf8AIPK+Uup+Xq9Xrn0+KHMHiOfdlLuCf0e0H/x+vV/CYPCvqezyH+oBKQogd/9YDu5
em8LzR1sbGymBIEz3Az46vHom4vWM5f+Q5jzYYK09mjk0/Xua1Cs5IiMMlb0O+dNu5FFqoBwp0SB
jJC3WCRDfvIJRNGojd5epZpfgLgp7T3JON+1DF5uoThZr2Qp+auXucl7HsbmSDU76INxIawYCbp+
3uHsVSDNYB7we5H5jB6Vx7Wv7hOF/XrK4NUZirt910kAOPByyCylM1MRhpcsBh2B6Mhswk3l9h4e
/oiALM8/5YlXFHWrd4Z/eDzzjIliMJ/DBlYaCPuQqlL2Dg3gjDr6nc6HgcoU6rmuPYJ05yqbUchm
j+FVNOenr+fOSMt512MB5PhPDkc2cr5LdAuepx+N5f0lKqLWlOnayuCadQf0mc9EdqhsFv+Tv9V4
XYmej40h5dq1QNTYpVXuq2UU13blfBET5ulZDkT1cEHu6KuaL9pd8kMkLfiBMvMfYjs0tl8dFEpW
7UYLFWxGLDkgovgneek2R1H2pLIqzadlEZiacNoIjBj8IPzvDWaEejDM18Ty3AwoBdXrwLGs+8Tg
eG0J5qybr8GTZdjRzxn43bnPeJqcmR+ajUb1ziiRsha28/5J26N1FVrwWXrgJO9RYpK8QjPHXZ3w
FXadDm0S0/4pUlb1nosWxbymRHw1URFkYmiSkXXP5YDfsLR9xl9RHOecgKOh3Idlal9xb2leNMZm
jPemzE9dxcfUt5WN/R1809cX1m7z5LOYC/VeBykvPXZtf5IwrI6akSt56sBo3+cFOgkV6E7X/Dvs
LnTeNcFHR1JrnVgpVw+tvsOfCddUSAT7tscjYmr+OlpHfNlHtNKom0ImFmW417SWbxcD8sVhBH5R
BcGPZvAmbLP+bJ1lbFs3pQNyjjYf3rnm5uNtSpbDvel4DD+QRYONtzwFg2I05ymPkcKX429JW+Jn
Isd58kFHfcTgKN+RIo1qjRbLd7pqPIIN3E53HVD/t9Dlk4r92HjEVBz9FJiaMQ7p5RlslgZkMPLR
CT8HtpfAmeaDIQiT4anm2keMp/8R+NyT11wwxte2SkcKeQJUqJYDecMoVcUglmFNkSfK6iur7ctr
XC/dY2oOwafqAcWm1RieIKnKaRUP7ExuOtS7yRMTbvSSJ4AGu+gt8z3MPG3jNLhkwc/3G6lSEmRf
09j/5qIfJ/Xj//6f98+Ccpm01UtH7y+WBYRaxs7/ezfPUcq0BHD3H/7RP30O4g/EUZtDOlIzoeRF
if0zGB1af3gLYHphjYeQ2Jfenj99Di7VnLhD2feRiHgTLhLSP12y1AP7jOchZPowbzEL/v/4HKjF
QE351zE79goByACND5uDg3L6q9qS+qnLuaNNTmNN2JOwTkWNNJmrs6qF0a6m0XI3bofXXuU1BKeF
nUrYpA88Ij4tpvBDY7GvrINK+qd5Fm60lchMw4ptEb8ToAF3b2UclO7yMGvY2jGlMhZx2Jkn5BwU
TLvtr8gdBvVKRl5Hbxz7C1lh8LFXYeYLChqHZj7O1qzdVZlV4RYB2Wm2PX4qGkOX0WnbRhwV6Wis
P+gEE9+/coM64IYXz/h3V4mSul1PAWbcjcWs0r4KbZ1s2rDwL4y9BX1mHf3dtrETLZDo1cQdyNkg
4qUPCnPA3ZiY+rrhm36/hGDLrRgrA1BOMMbeqvTMGL0hU/eSVQck0VBvgT9NTEv98GRjLj5bSbDH
g0ZvWlKl1c4riYrabQI1RA92bm1GD/aLq4X9IkMSIqnTyAfLhu8ZJi6VjpO68aop3OC+d247O+Ob
j9t1k1j2beLP7Qa2HTrYRBZjxAl36zBeuXbK4d4zh3btSfbSlRpF8h1ukdq71PWsCRrkZ6soABX5
Y33fN47gY0/S+NJ2rXs9JKXDe+vm7srEwmdX1XWkmuJn1vvhrqf2Ytd68PljBqf3nIO/exEhCtoZ
o7VvJPS/t/wH8JaX0DWsVSOKcq2kd+oHJrcCst5D1rTOPc1/49lRYriF6ge2LU8+Mmpx3r3KHzZz
PJ7pa5w23uKS8OEQrhpfGXd9NRYPssmxzOWyveYAlqw1nwiWyZzRV6avjZGmZS4M7RPhAxqdW3u8
nmArbhSX7a3l8U4NEEkbs4/ixzkQMEGodYOykpUVvaAlJtatqRQWtKQ2T5PZfUr+/zdx58o70Zcc
qYnZc1VKPYX+4faIxFEWEWuY52sX9+Y6U72xzwE17WfGLvemzRMt/E5f0fjmnrHGrlTjuDuLx/5S
jc781jfE8baGXi6RWWJtoAVKfM9O727qPB/2XRbFO6Puzj5lWSekmkvfI1asiMmAp2NQuQ44Ohyc
UvY5IgRexNEEKNhFZNs5RD4bTNuIzd0HxLB3kTi7PUgUkm2E87rsNnGaG4MTlzVxygule2/Vptzi
fv/eKuZTRVY9TwvTnnzOt0I0cgcGhHt9kdpnz2VuiDPyLKdPpi+07lig8ufOfHG7kHzqFEYHNfTG
ZQjCcMuQO95kpvvGYtje2KoYd0bbUC6Yx95xIu/77AJegygq2k0RAfk3yIz5mXESdMIgq9hvwLvq
bSeKZi8FeIasPc06vdIF58xawysgul1GbbqCMUHrtltQD5MV22FQ6S4fspFZRNbeo3zLOxV4Ma12
fMzTnDtHukXGu2KU877UOZxZxC1uvqN/cZse8JEzHJvJjfINo8LhbnD1MwqUcTDqybseXCsp+YJV
LZZjIrGGK8NNbTV2xlltcIor0CvXBYehqq68re/P4WNGcnVHxVQOmC+Nbie6DW+IX72XrqJJk17S
1Zxa75xjPbqhUA+/tdTY7pHC1KZR0j7Hsix24PV5pM1YrvsCFYmKQHk7seyukpH1jkI5EFCinL7N
Hb3ofcT63Hc8g+k0Tt/CCcPxipb2+qFuyPGaPhb3oCxuKvLqwGlD2anb2IuIEqshgdJvuzS/Sq/n
8DJn1VHlPbC8tNQU8qgyvEcb+om/ZljjJ4VgnAQStFtgkQoEAxqslF8WjOrdtOhGLsKdh/igUt/Y
WTOwzMDWxW5KmGeyuMMAHrtnDjwooZiYS30qSjPp2FuM+ntuwDdjbpJBXB6TwfZvEHorbOsoW4e8
C7L5anQb/25kw37gOMRXhItHEB4bru2vrZU2p2SRyjgyOt6H5ulP1xblKthFjUi4QByVuK9h+Nqb
yDKbU4Ucf6qnyKAjPivjQ1Tr4wTq+SaRnXwAt+iIFRgRsU/yiAc3nIfkTQVuu+1ttzhYaZy8B5SA
hSvIqDQ+xJN2r2KnseAFuQqE6TxQHNUrmt4Hp+/JC4wzcTWWdjoYXZz52BOHi+7b9nYaKbXfCGA+
VI2SuSSUCAtyXFGY0L2YcLje68ZM39iTITJAyrmQpCxuot4Lf9K8y3w+kZFzb4AaejFyOV8XpjgK
LB0/isLxP70y9FIyoU7drTqvJ3UHVphBZ38sWG3XLeeHaTPJJuDwG/EprrIsCZ67fvKupN/KTyMz
M+6snY3H2VfpcBfVrv/MPhJu1TgTCJ0m22CgIlREt5WVxMcmHcfveZqGLotRTOQ2L/ulHoE8XDEl
xm2a+S3nYqdo3iDX5teOVFSu9pF2xRqX+QyKpc4/XV3n96TaHjpvDsw1tqv+lFt5QQI84cvKHa2+
wfAPLqkdWkIUyDHwLia8oxclk+HNG6bhRxQk9Tc8ST3sNTtEvkXjpuapZq7TWFl/C+yaO4PTNsZ3
15woMwOTRl0FIMRDJ6CGHoQxqG9hPJbBepqjDjcY0/9NlmaEWUJRZC/cm1x3FVSOvs/oomVMOzo1
8Wclj3znACuhm6HcTu5Yr3jn4Rbp33yLQh251Ayb+bixesPbd9JN7yMSQXsIVmJddl3JgImx0Z7l
OQtWntUX60XYvpoGXZ+sRC8xHtdE6+yYMNg8cEKqeel2QZM3SVhDJtVbiNohxu5W3Vldqzet54VX
0ugJ6gkyhJtRZOrYCvTWVSHL5o1xoBYrAoSttUYIq17zCR7JVgPowhOQ1fMP8OHOJTIHtXFs/8ON
k/BJJGXxXsVttXMSeAMblvioIHuRk15lXMeK6NG0e0yFKS7h7IpvvddIQtSIiuj13jJzdibnQwxN
ctaR5TyH5H/TVVA4o7uqm75dMb+qDlhv+K/53OXBAbDddB9QJtyvRwp/3/uwB91XeuobwqC+8zAI
leQ4bPOtw1wfbWNz6HiWsDKsIKlYn2Ft19kiW8bGiUhk9EoOsnwi4O63O6dMxnPXdtOeimQDjmHT
1tTpOPkxi/Nbc+7S17oU1/HU4zhCwgJiiNBF+1Y56fDO1aF53RFD3eBrYK7nIRTfAIAzVoEVi31N
sBW5oundD6rEGF27lUKacieBwb8YiEhahmMxdWhTE7phHF+3GmF4gNRPZTkTq9n19GZWjuQOa3ZX
lpFs/a4pfiQkZADbd76AFM84atVDzNjkvm6eYk9EH75bRbu+MiFI89eclyS6210Se8yJCTg56ITI
I3OaNjEhjhhh9FOZYV+umuU/lJFIlhZnuFTQ7l9kNMrH1DMTRH2PqasVdVeNovmXB9wPztSyh8wL
OCMWQ3wKZhjvu7KpCfCkYc3MyI7z1xaDMNGFaCBHk6QeKAbFIH9bR/N8zg1LnQbfZdBodvLKdtP0
ezSnGpiQ1odC1f0uDp3yWMuYUUo+v6hpHOjxta3mPXZqcevUtfHDYq57/O8t+f8pDuDSwfaXt+Rq
+DUJ8I9/8OcNOTT/wGXPnI7cp8D49s/bsf8HGp9v4VmEbEeHLY7Qf96OneV2jNhDdiBcqliw5f15
O3bBiKE742Djpo0FmH/1W2b0rzKkrvObXRSVFy+D45MECE3uyV9FUf/CEZsKrftSpCBi62I8G1kL
zTm38/vR8fJP6tFnPOTLvgR3kj0q/9quvjaurz2MTKBxy/eanY3lrL91HR095zP3mXO9bIIJcaH4
WH3tUlGJfLOGv8iWaUUcmOlEQ77TJHEa5aBxo2HiVssC+dkvm29fd8EzRp6MQ8HX7qy/dupy2bTZ
g47Jso33y4aefe3t/tc+T9O8/0kwQ/4oOQXE8Cyvs3DsSWfV7j0HGU4LHWa0n3o5QsRGf8llx/Gf
w3X2Ni9HDZf+8pcxJrVkI2f8BOnEeQRAL2yqZhSI19jENuPktLeZF4+XWeA5ZyboQgsuDOOuKjPC
lqJHWu0Zgh4BJ7M1xZwyGD1UjntlJ1lO32M2I6/xtU1Q8OLyIIkfbGHAJG/W5AC/cYKCQeIyz1hx
iZcPkwVwvPNQUytqOA/pIOM93I3ghBefMX41KmczF+QkiiSG6Es1i8RBSrE2OEsYm5yb89IiQelW
4edEDkExLWgEpwrZc/EKG722o7w+dVGebbMWLYgYVAViox7DcwOo/2tiUq7MUAXXMIoplwDN3N33
oqgP8ZRUB4C67UdiRIFmCFrIihSqrx5quYjDIuB8hOZ5V4USH4WhSnljiUiYUCjn7Cb1kWvWrNL9
q+ygz/idqwOGCpVYjEfTuAAuRXhyTD/SwG2HbCtBJt6UybLgjykHEcdX9cYdRoQlkynYSWeFk6z8
ZIxvA61+Aq2fuoOp5zpFHaMEHPqpdFdA4iTVK+5MCrFxfOMQISw9w/7Njr1T1ts5nLKFKu/37wq7
860/NGx57LK70HAascoc3FhWFTJQGelAu5l1G2fPWJCisb+D70nDOpMSLr57AsDp/TCJ5Laww8mS
n/x1bSxloP1TPtvRLRMDTXVupgqt3hdFdB2Tq9wUVoXe4OKXGTzCa8Fk2U9xwGtActnQ9PXgtuR7
h9KxvDXGpb48kNxcQEOcP7jp+2tsoeLEwTzfQSnF5pORrJkYz6o4x7PIkBXThlsRRFTFutZWtMsS
HDkGET0QMERmm9gpkP+ts61Di4yOBVKscu8x1R/kYHpXs3Kj9WQ23FjMcjowbOFz76AJF6vexQ9R
Bg1PoFvW5rXBjMenQaPDadBE4S4lgYzvtCm2KSMt+gLC4aqDRr0Z6iLf12QW9QqWfn3227o72VlX
3JMGxWaWVr63x22j742wvZsTvph5lf0EOvFkGd3Kl0H+GWBb3GQ+EPMK0uej0dnyWg6jWLclO3A6
etZDg3SPVl8wZAg5y69Mnyt0lNsJbKc4WHPJoee+y28dt3wOXWLVS1gHx6pzyHR87/tlAurLytYR
DJ11lpo9di4gNgcik8V6zP3l066GR9AwCcOYKTwKyiCpnvVJG9qZfe+DWt+wPOVbkL/ekW6OAuUw
9EaEiba7eGFubusxG6+mglGTI133VRRkLpKc6/hI/8BJdFo8CuF1ZzX4cmSRallTmH9xk0m9yPhu
AnrFJZjH842ZIzXBTcpu5561MY9VcKhm1z10Rgh4xDLCcRu38Yj9eaYLtjSLNU0AyB5pXl8XHUA5
0RTL0cZGUQgndG/IIWOEtdcLyXEV7UIdc/hQ7gaZ5NtoZlyDcUDyadtOxhc1MMLwe0ovDp+503N3
Tke6bRKYkVcp04GbrA2Gz970gBqV+bxHPDa3ZqAWG6vodk0bFK/MgoLbRMfcJmL+/K8ZZjLb64xr
Lx/LG6uno3aSsflIb6v82U6ufhNEXBeDc3lX1zTSTMx+dlJx7utnHRwZ1rSg0nKDckLCrCy6Sdo9
pK5TnYKkdd6dlkfawdd2xf20vASWag/4oaybtvWohtFAmjBLTw+xVfjBqjDw2eg+1FdmGPVXrSej
g5l42brP2hx9MWDJlPGNFQKDTkEP3uL+FAH8ISwfMWv+Ujdpo0bqZD7hRk92RZ4V16kto6ek5O69
gnvdfptSOwVOZ/Tpld3n7QFqVA0Oxho/Ct3l69lR86PTO1wGokw0wGhSDQqgbp/qeLCvZg6cV1wI
4P1I38x43urk3vM768GOexsYZaZAc9bMv8AdJS+qVi24L3+8TdoKvBQLU31gRx/fMczIRwiTIAE6
3xoZQjn52rTdGfRjpwFB6zvwAm1GKYZjaf1q1v4y+Z38wcrN1wmOaIlhVzTpC91rCx8P40bHTpSb
QXYzV0kPp9rpim1n+fVmcvoR4KE5zp+Y6vxtlE/lGvgSS3BCwBElsBmiVZxM3X4wi8dhHOnzygcK
keI0OvKnlBv4wvLOUZNmmCxOXWwQAgfj+4/Y3X9VpL9TkaB7IO387yrS+b1s33/VkP7xT/55Qnb/
8AIibZ4ZoFSGtsUp9c9TsmXaf/wPe2e2HDeSbdlf6R9AG0YH8BojGMEITiGK4guMpETMk2PG198F
VtZtKqgmW9Wvt8yyMqtSkhOTD+fsvbaKRZPt7pztjhz9/+yS6fS86xnRTNIcQgYEuzvzr7yxcEJ+
7xmxK0ZpCdsFLyNOog+2F3r7ThoHg9hnOk3WJSmYGhBUjYpKtWzxODQVEjTKIUjaMqPwj0U+sgRj
3leoMk8Nb+VdWlSziaiuhSGHtTKhNfc9x+eNXrZGZ9V8lelE/kho4uPaZJI6Z39soFCHA8FENrsD
s6a+GGwaNC/isjOr+iUJenSXkU2hSVfspRkiO04xuNGwwAKBgnq8U5xp0i4npOvozl0t5xjKfBhP
W06Hc6bUoKWE7dQqB3JbAjb10sppq+tY8ZM7WfnuD5QjRrjkzE9koZRdXO6RpYdkMo3ug0JudMEQ
o5jWg5vq0ZYaOvHkxphnawB3zlVS5eJHZdv9SnGL/jHqTFYcq7E3RUuHm3O5hPJL7Adru0F8IYgM
BaXolKUXcZuGj6K2qge9NnQc8IRAvRSu85IO45FAAJK6ugRgMf/lH7pWGITKRKqHyUqDhWC4y8FQ
M34NsUQ3LUKEfqmOI3m6PVzDBZtwN1uwdWZKNH3CdXvN6vBZTdl1S2HofsCCfKHLEUXYZI83bq2P
CHLjCp54xMaV4oASeWEaRz95H6ybOEFFv+4KXbkKM0SqgyWkVxfoGTgs5adwstmCkwV3zRJrL7sB
xdPSdBr9YFqd/l0pMDUtRKUbV4U5K84QY1BgoRvRRdq0TxuL0krUmu1a0/MWfAuzYa/4w8aA7eCl
ZjwUtBar6VEZMxR0OE+2FTjXCzPUpxc10+2LEGTD3aSO/hG6VHFZgIDPtogWx6uhnUSnAbHszEYX
bD3/+Tt9ASwcB8XSS4xQkUrpBuhd55Jhs4uRrPX5jgyJPiUAmsC/2N3Q7bt1FM3p0dH3ECKntRpS
Vn75n4rD/0vFgXLlHMn8f59Rb8Pi56//BZ37Kf/5vjf/z2/8Z161tf+t6fDKwZL/00v/73mVf4Ws
1FT/1bOfyxL/rj0w3+oYnp23eZTuO//q37UH/jgTVzCGNY3/+y/qDob6oStPb8BQqUfghyWC0z6z
qVZILSmTuQWqEhKnY46QKMn0JloHDnTjSLceeviRh1QpowVqy4c0sJQLtYfGUrR4Y7IppARem9mN
22X5NefGe8tXySsB1x1vChONzNQqxoXUAMSaUP42BJT0C6e2j8gZQcAO2nU89PLJNbKD6NMDqWFb
Urn8VSMtd9n2EJA4GmOXkdErapnomKF9WEIfhAmdF9VCZaJd0HLlAKlO+8JVr4WGxN+V/ROpMzMP
kHwhE9uRbKLXOo1xZxhk09mFc7SNYdtHdskpjHjoJD9gQr71BwsFfdTSOUsO7Thdm/G4VwN+lYyV
xRBGT2OJeriopherSXZpp70UtnioxnpTpH66lFlofKcz4UXSEQsqve66QPeOacE5UrJ/SLr0yVYh
IpPac6vK5DDfgSZD0UM79jUuc5JngibeGCkJREaGTA6SO1XUvjsFRn/r5INYslLS3Ejdl95HjqSF
pocifk/6THExsdNcKj2heipqQaSVOz1sdc5BA+6r8bYvzYfQICBmSJ9kFT8Run20Q0OKhaChZHJB
PcrsohmvzZRnNRrNpnKx4SlmsptMmFoDvJi5chpTl+BG6aHEKDZHL6DGDddR4jbLVoEV3JBWvw6U
+V6G2RN9TPKT6IEiREDKNo+FApyEwGq67mv1utFpP4fTHpJxtlQ6dV/a1OzBG70aJLqAGowOSTLs
dR6O5xSugEHDFZI3cj/5jQ9lWaAwcA3QjDUDgTbkeOaa06W04l0xTvfSrHyUAsMJtyY1o7xf5iyA
K8ICn/Kud9epPrw4xbTvwH8v41BGx6SyH6JBfXYq44qsGW3Jjnkz6o03oRTwqqE7TZXlRVHZ8KIa
XpDxjLBcAUHGX4HKcdqLYgzZj/M8IdQZAIx5EwYYmotKzwz8Hup9HmgvrkFCTTbQ92iClApNd6pk
i5Ewfc3UGG21oDnSZsPJ8HF/JVGD3QQuznpCALHUtChavt13LRdHLM4PkBPjjTCtY2mZ9qaZf9+8
0IcDpa/eEA8Rbk+KA7yOijYcS10pH2NfcfE7kdUhFb+7MagBrdIhoJpQkcA2wtPyKnvsdrSVu4ua
A9bF0CnKVRKOKWbJMrvKcZpi7Ew75KRVvdSV1HiBi/w4dlJcag6eSd6agqrfSiZhGa/crIIImkz9
k48QTlkEEPbFNjar/J5U1/tsgES8mkwk7gsy55ZD6IOsTx6lgRIuGQi6hi7E+Spalc0o15U5IGWQ
AicKJ1lJmb9AGijs6pgq4XWO4WzdK+Z9oWjBsm4ta9211tOQj/Ilz5Eq4vAO1yl9aceGil1OrqC4
n7UrfUQdrzV0xoOc13+K9ZdC4wxfVxkHeQD/YtC1jWEXPLeRT6AlCocoMk1dDTA5rpD6tFsOq4TU
JvaDrYhjq1c9Jhz5qvRyb4pk927R+RqhYjroumwXwB6fvg3e7AxqQCMT5VSfFJ7ZKZz/26pZglc+
RlZ1INZP/CWuYR4NnAk6R1PFZ3RuRkev2OZitHOPum2xyjUUyelc5zOY0D+/rtl6/ZtmzJnr4vRg
dOiPrv22er2rive2PRixXxae3iRP7iwanqfjmAPAkkp1XVzwT+rm8zHPKvHzvTQ4bJAh4lBN5O/8
TO/GDIzcDR2Mk97YWOEabemJxn+6xFHg9cqcb8P1Ui/ay5rZ7fOh36r8H67XFaTL25qlIcj7feyS
g8UEDyf36kwaq5g4YeQdVM+YLvZxESee6g4vfT0Au+s7oi26mu/WzY2FDMeXUHD6zqd9G6DyRXvA
nhz/NUWfNXbBfS+YvoEdlUtIW+h54kMu5CazutshCzDYhNlKDOaxdXAvD0Xhbi2rKH8EFhoyc47y
+fxK2bx8eLAmZ0qL6G0VuMkZz0BPIzcrdDP3Qr3emIV6rbrTdTaB+f9iHI6lfxiIw6ht0fYBofL7
HSWz2hn4l7yriI4ucKRdj1pkrpHNwxYWLox8Jzk0lI5ucFdc242a3UBFiiibB69Vx7w8b1XIAE2A
7w77gJjohdu3JwwSR0N229BhurfKKFsGQSi2aIyHh8DSx20W6HDnozHat6qsb0luuh/kHISgR+au
iRwEQ2D29gRpvfqRJRDXk0kmB6fYDkr86hfTvYNhnlI2i3dpeOFoeWGYA2kiQwF30LBPkN/hK5qu
7bEyFiDMtI3rKI/SSka06uyxPr+RZyfxt68CVhanOLAQOm2v3+8jmIyiQneWe1OvvW0nBmY2THFi
ofSG9/lY7LA/PDP6biZPCyz8BySW1MfITvHQelbS3Zp1tINg/8WE+fYlnX1p0G10k9adxsH7nFES
hRVJ66pK+cvtyB2MBp28sullnumjyRiRh/s7zmKeq+jH3nfDtZ2nO2Xwv9dx/IziGpt11skF5QmD
QEQW8ZCc00U5ZgdNC14n0RtrMiATLzXo4cQg9BetOtWXaSTWUJq/OQQ/IGB0ggtzjMZlarFvgRSG
EdKtSg51lL85QOvbdijx6+jRq0UiJ7TW5IABbpdY8LHh67FBpelFFR0r1QxX7tTmtsj1cG0a0/6L
Z/KHL5Zn4b6BzyD0vFE03k2LKMgbbAj4GjW6PosuzPBeUOpc6ErCNSMpp2dPWTwdnWMG/XPp12jr
Ji27amLeZT/J1/hq2k3vz5JdoRWQBNQHPFDGCkjIzH8XR78ls6b1rWNIpWSFOENZlnBICHsb71W9
f5lwq0V2dDcY7A5p4WNMUnC+hSrRL9ymkvCcrZH28Gz724By6gLKGcoGMkMXtejoDiqYJTK8j1sC
hO/dUnZf8Hb+8JGwZsz/0QzauDNP7v3S0QeVnTY97R8ctCu2OMPC7vlxTBVTRBl88USgX338ThxW
YaY1DaDRh2+yMpGr6Gabe1Kv87UmajhYfrwD1+25Gs9nglmzmEYOSJ3ONEUj6iEK0oNI2AC2hS9g
drolPIWuWrtiolmREtOWj85znWiXCij+1M3qZeiy2ycqw1gZZf2SxdPtkI77DEfZYn7NAiN5wnrK
LrXXgcSrh6qlWTAU+pLt6roDj7lByn18O15O5mCsIotfiBN3JxQyYmKUm5vSp8mUUiy7GAgmfDsE
+flQrPomKXZ525+ihoOkkwTtcqo46llTf5JNQFApDSPX6IBBatcYUHY0iVE32S2o9WRczf+goNOA
uDS/kGXbbTRT1qBCkkM9WBh5+hOmSg4QVqLwPZUKjVZ2S6ofH4YqwWRR8qulYj0QxMknRsXlksbQ
i2yaVd9yg+M0OqDUy2aDKUtGaj7EYXfbGyY844Kg1DzbKR3o2WxuWgd8wE2T7jgUbxGe0gYCG7Oo
+TpE3xzAVT6GNeWdRLOOXd0ha5IjmuN+iyM72pKpUOwddvZpYz7oMvpqPX7LKTubD9nrILvCKMAb
dQ7+SUcjrmD0ZV5tjy953d1Cez2yv+DmWXzW8/7r7ahd0IDcNC47vbdvPg+bzTiDV6qY31aBoEia
PF6jtlo5s9x7lTZBtQRulq/doR09DABYyyNs0LTXonVFtukLUBP3UEoXiVPAuthMoXuZ87MvJ9s4
6gpzTNyM93hcQkw3Rgl9IWqXQ9DQM3LYWSMM1lkPQ+qeBCOwzbbj9gRDIlxIvbmVDkdSl3QudKm3
JpZy0oHA1eO1NLBQTXs8cCcIvA49XoUmWjG+iBpTvyybW5vTgZdE4ohhXHDIbE9EV13Pu/nG/vf6
+j89i696Fi5xfu+Wog+Iz8NTlP96X1pjUz7/jn9KawKXiiEsUxj67HBhgXpfWlNZO0yX6RHI+/va
Gl4ZThVYU5mlHXIF2DX+u7YG+BOREDtw6muqOYM//6K+9mHRZP8CqpA+vGO4SIzmnc67RXN0+dSa
cWZn+uvRXVvjgb7au7tx/a9P9D3f/eMQ9FksdM5U2FUODWdDAE+bbdHu5BHTgCrRWUDIZZ/PLf3v
quZ/MMr8U7y7EIQCA4UxRrHzx1p5LIZfjbX8/xvi7NxlR4UJtIIh2unGVm/GaFVNz58PoalvyM3f
5znYxaYNx4c3g2Xz7HbVFDLjoKukZym5nEt3OE8itdfXOLonz/KT9Jb+Bb7BtMWcWqvtZqiNYY0o
QduOQ9dvo1LKez2cDG2JgTVeyca+QSTfWStc2P2lS8wQvniproyGY5qGJv4uwpwRglZq49OYOGwK
YptIVtEBlirKx8whOMdx6nVaaJ3XYjKhlR/iS4DMCFuYxNa0JIopqdpiIWCVY6VvMcKqqb1XnUlA
RkNAQnVrDA8qKdk4F+epUwUJFCpWt28C9PCLZEBFj2S1vSRldfqGgDFdhWXI+mtXL0LPbCh7RCvh
bOpWBD/SpdDrS5NC8DeKJeZNT79sq0BrWReGjDH4ztlmrWZu6gQ7lT2U2sGBbbGODXNYcAbqbg27
4Q/BCnlpc6JdF5Ojj5B+au3gk7vtFWAxlkHRhjd+3PUvbpONN91ktFAOfOQhdhczXjT96nPhP4Ql
7pxVBibrm8DHTUD3pP2ScuAAZNVm86rMVSAcHWlzD/yeqONBNOZN16n8QfMNhl96KEYLNg1EMtaP
0RKrrPQbdOUQPlAekdXi05BGjFWTE+PSJ1u2aawc48D81dQKmv2xaX/G0/DNnPRfLgK3H4OOKsNs
leihSRAqEZnFLZFhpYGGNn/NXnB3EfbV5MWVSlQWWDtq0T42mVblz8sGfo54sJNd5lr1fUTmMHHC
lb3PEPDiRe39tWFJbdvW/azk0OOLIDe6lStJju8h921BUVNNtQiMI39g9KFZjyoW9NQJdha4Kg+M
AAPoE6XyKm62uN4SL7bi7i4ppvaO+jq/WLo1L4YTWTdpQDi6mvrJDg+hCVe8aNcQus0rx+V2Lqo5
GzKTpb7SmTuPTe/G8UUMoGxDlZ/+1FBFeLJaciZuqREHYOki9S7O22RYkLRsXRE7GW/DIFC3bL/8
Zx85HZo7XfGPeu9i2UhC224XppazYwdxczWGkmjSABI/IkVzh/y9uqyU2dafTd2FIP7p2lcMZUtE
u3Ftk4d12ZvWvZ9VOINtNlHwTjrVA0cnyK2XTUo9dkBWQkvXf25g75Eh3ReELCutsqVK67yaceK8
Yi1qlrVS93uJUPQ5dFVtHbSVqS1c7BVrpW5czILufD98ZDwr4pt/plDK4mXdUZeEe696xCCNHoFi
+iWSafOEa35a+6ODNoJ8Mm1LHUJurd7sHxzd7x5z3wpv1KxSvQ59icD9OHCosiMiCzLqbi8aKdy7
KmuzIy6M/kmSC3bI28C9GrTJOGF/Z0cJmBzMfUWUaK+TX0kJbtoEpXSuEV/nT2No9TdyJJd7iMPm
ONQVNdkBIzmqNmuflPAHtMoihG9sxF2JRWhF5A7E/B5GzdJS9fnMiWwxxJaFnF1OKslBE7nKhLMJ
Ya0gXxabzu/VVzMSTbYI0yLE69PFP61J1B6GAkI7lKze8mpQeCelZFOOZb1tCoLcVnUZ1XgSQ3Pd
qma1T3sxEf1dVOFpwuscLAIyA2fKRChI6aHXroN92fHTBiddK6bdSLDcHmrWfHr2o2oZi5zceiuL
3QvCYqxNwXkHFl7gXli1Cx0AFz3ilUDZyjCJaGIIg3cCPg6AB1dt1uoo5cW/eAph5YwbH00UR/jW
p3ympu4SWwj3YSimYaHDB7jOU1k9o9FpmMa65IZwKVBPscqenVngEdPJtC462/awDXa/aM5PGx3e
6v6NFtAXZMcusPaAdSAS9RmkPKi9FNf6a81e9X6ssQKCy6WwOsMF9FxYCEqhAowDMMDFZNkz/wGW
N34TzlhOghGbd5iImbGhkaQFM5NsHhLqHUwR+CNkt+FIqRdGOiNlkqb+bg9NvcL1zS81paGsI+Sf
hzeQhV4H+i08JEzfZljcd1GWbRu3zakITv46mjR1ESuzMK0C4ENoAie5on2iqtpcOLZwkkXQxqQM
+InqUZNOmDxld3TBLaG5DxGWSc2NOIQO3UFTGlwwcOIGr4BqpRN2odEr1A2EUarTZTsksLjg7UIQ
cAwdavKavOQHVgcxeS5Rv3faUKsPzcwojMyZSfIGMrdKJ9/avcC2P5Utw6JC8nfDRGCXJkE5FHal
nLCGATMmcqJZOwZSDWIo5EVLHfvnGwshmTkNmRTW3kdaij2/BuBdEfTD1684W3ajEtuaktz3buRu
87wSd24llLVlShf6F0yN4I2cMi92JLiQ6RBDEekFnBNDAxpQuHQpQ2gq1wamvycSJ3FDlrzgwp97
bbzRS/DFKPpMNf9F3lt7AfGwPtUJgaG8SMG1CJWA2krr4gbE/UFPDQaELPOtg4b2oWFDSh8q0n0s
zwTb/ot5oPvKcN00yYQsVu1+dbmvfMtmvxR9qVhbORxt/vWckmbwX0eVH3YwjX6jmqV2hASinAJE
X9ekQsLUSnU0EdYQ/cjb2rlxiw6jpdpa3412NL93UjG/c2gej6xUYhNWobIao0hZQdWAnoOR9zAF
irzFuZKvdYlsBVvHcHy76w1Br3BEHedKT9SNmucFC18d7y0JPbAq0HDkuGmWBS/iZrAKdW9DD1vn
btxcZGNjrMsqo0QpVfzDvu2OuxaCxJWP7eUC2CXAsbd3eSKw7IaCEAc/zhv7yYmGIx1wfw3AK1jO
Wt9qAfEguVKrOLvAEiceXJ+EisYHKr1wIhZD3OM8/glUf1ITbahVoF+CnkY2ihdoFtakabehAuwz
GYcjk8J4oZd+fmXLaVpFhdXi/65LKltQbbF3T+ipJ7R6G1tL8EaheV60iR1fYT1WNq2hwylqM+g5
/TRca3YPUUeWAzF8NUs3zifEzVUBlGOYMjtZITLycS5p2LxYm7oLV6KaXfhmDfqtSXNtmZMzc2ph
MG9aJhz2QKDQ9pqpN6SykSEgW9GRBwC6ZOwxwVTQUzeA7pVxUSW5cqpVFfGyk3XsmE0aMWmHy14N
aFoAuizJDHmjkjsdhemq7OBvaHl6r7a8TlkJk8VwI+35DQNqkr+NYLxXn0daMS367cKg2TzTcuEl
riO46LsJHOGNTGx7J3pzXDs03FBg60BCaAlS3MlcQfZJ083xVTmOxBtVAALD1pvSavb5HydTqQI6
1DBNLttGQSrML72ODW3OeZoq3yMxxdxGqjFdxI4vqLVE2/mKruyQqjDYj/CoTZFO7GOU3WFUIiHS
AdY3laGybayiwbdnjfrjSOWMtnhe3SH8BBOdRMoeVtx1W442vWoIXH2s/HIqRFiamT8YLRC4FN/h
JZeRrFK1YOa0glpuHEf26wIAydb3IaZhBGz2YG8lYORKtdfsEEMQbRbui5DAaigcy6QW2Qvlihdo
N1cDuq2NPvTZvG+r0F3iuben6NQX4bSUjhJ4zFZbbkS3BMVObCgEyw38+AclR5WOhKvAdEtC6crp
Z6eJQaNcdRroklZprlO75Hpz+svsqnSB4bAEjlf6hzIPAxKACf4WUQrTvDC6FhFXHD4GLaHkCXo3
rNPt0K0HZyruSlPo5FoHKqrZTA/3YSzK65wE2wclIOycVT37gb4PDF1nizs8WuawSp0yucAPOu10
Ima3Zhq2Himb8CGKoDKvTUdO13Eg5F2JWnoN+9KGfDdI+lqTEGtUrj5prWG4Td0p3nRVwpFcTaNd
EGsjaKkGpoOcsr2GqQCiUWq5ctUXaC6QdrVDkuzr/JntvfZjELlz0Ny2UZdSt4qbroppYyOH6a/9
aSwumhG+EvGfBMs7wED1LMPPlrgKWDIpeYrEo1vPZmhWPYnH03hlak18k1sEKbaEgfwQkv3VYtBC
/ThSu/qRpKG9S8wo/+6P9hyQiX3nXp1XSKHRjFZDJ/SGPG/3YeSYhzCrm+95Q/MPXXS/wyzU7Xtl
TF4aMwayGWo83KJt/OvOLrOfWY31pBOa+QRGrND5REp7p9H2uJQNZnhBUgaYny43OevW6OBGpTG/
GQRdrSFbahCcui48Fsr4K+ls50Ev7Byc5QSxISAoCUwxEbOkodOgCCdq9WEGq7CFcrASo2Qmi9PY
g2IANULYKo+X1XY3cqrAzmhMKAMduB/ltKqj7KSkENly1J4Bs/yCwo2zyl2IbYlWfpdGTNVRQDRa
qJAd25XFzniLSiQ7FUlWXDZTql9ICbuQ/XwGGdTAoV86LSiDulcyj+OSUH6RmtmS1YkDQGuFc09C
54zzAOfHKaanyRH53+AANZcsijjgpYyfBs0ovsVVUj2ULdyLbalY4Nkin+rytiss31okuFY5TDX5
jWlofb58o/MkUujdopV9vOv09lfQO7SGKO9cDq6T7w12ti95qQqUhQAKhJIcp6IjiKgmqmjbJABG
4aEVlwkpxyHg8LI5wq8MjjGboUVM3FG9dhy6/jIQ+JEl/ga+/5/4CLCDsKa5i9bWEQj4zbRzi7q9
TlSKDGaQhnQna4OFCxWnRpzXTV0axbOBQMSM6/4RHvDd1Oq1ubEhDq0UYENbXLjM7KVigAaYjequ
3TdLyMgSIEhaZ0sfD6sIW3UzdcTJA/I1PcUpzG2IWhZIhQAvRFInIsnM5Wwa68GzNSLHzZkJF5ah
BOAWB/vEUYf1BA/ro5/Z6qoM3O/mYPZ7tdT0LX8KidZD1dyZkfnTTh151SFeIs/F7wCI9A6poMYY
H1xM81v4F9wxvAvbKohxuCsuN8Xw7e92F5qnqCskOMGID5ZK9KLP2VONIRwSC1N0Y4T6NWeQeybk
5GooJ7GrKoHDv2/Eukxz/6lwEyKnZO+AazDi46yxIcJc4RSjS3a3A3pawq77/DafarRbunKTZVlz
0ThjduNHiri2K5UUd/IHj1rYGa9agJuliMkDl0R57XxMVlckNoaXtCqsO7ME6gvDe8JH9yPO0cWG
ZI1lTLfrjgxElM+DeuP7rcAdhIy0oI2yHTsjvWuYcfEF5eXadTt1K9P2FLQ0lAdbFTsjKOh79vKR
lF/bi4OQFYuNIJZ7W/Eyw+0u2crZKMTw1BHNl7D/LfLXtiGolTJ/+WyAvf9ROw2m+UUAY/25IKpP
3Wv03/bEFsYrqiU9L1utn1pdGcalAqzIPUYpxJtlkVfVsDBIkbY2VT5MHM1CCVhylOkpz1x84dbo
bsNozrGghHUSev1rGMBrqwhpITEacqdO/YttcWqwUj1bsqnikFR1hCtqgOOyyNVmR52ngGTd8f1b
2HjEfYZyjsYvVj52hemKcsdLrUcwDBHtYg5kfR373iNp7MnmCDLAfrCkesMeSlA5o0yktI72Yrpp
vzcLy1iLyqCQQnjhVeBrXucq/msoDOsaQbp+Uw/uazWYyn3Ap/dN120Zrqy6IB/QlYOPEAFXF5F5
xRaRR7vWoypfoTvvFg44/i8iOj42KsEP2JagnTtnl55rXMSQ6nmnONLrTep3nUIxLioL3slqy3k8
+yJj4UOJ2plHoyeqOvhkxeyifV88tgdrYJ9kS28sABmpJAQsoswe1mlQpqvPK7x/GoqgJbRQFoGn
TH2/D6XWoqT8qHFhoROcBmRlBEd32kFtvtQmzbyq3yvJswgK4hZOCZcRz+rVWmIRMm8wVC7z9jJJ
m8QTEs2ez8u7qIIh2+LvGf+2SM6tJLZeM6jDWSSXnA0KEgvHAdQhbwRns9ChMC+EpGTHmfSr8NaP
OiiG0tHG2DZBWbgffr+VCZP/VJaK9GBlGPRIfbphSuXEF4lORRPcU3VdjhoVxHQKD22KPfTzRzm/
Fef3VzcM+jc4rOnRnL01Y2CWoZoEtedkCgX4nAsUVf/t80HmizgfxNB5MeGS0Ss6lz8PGstF4+rS
axpKtzbJntEisA3/mOrq5E0jrskOyNC6gI2z+XzoP70/sCksXSU61NXmntb7r8K1zEEDeSDnIskI
fdnCIRbPhWBbUWcwU8AObAwhEnw+7J8+fcNU2ZvzZLG9z4Kpd50co3ZFYYP+8uwqRnGadd/wEU5e
IHhrXZQW/8ELS0Seg2RkNg4ZZ5KIQFaqhlGF4erGOoG72HL4HwAs2OoXs4w237APz3KWC3ECZ6I5
Fwu60/TPsxRT27/Ub+/m6Lc/MTgOxOimGkkhkF6FM6lPIYAHr0Ea+h+8tAZCTJusY5SeHz4a22im
PlAliRSBeWORnHsoA6bYz5/hn2Y5HuHcvlJpfJ7nyplAjFozY+p5mwU6wF1LyCgDFuW4/OL5/ekr
NFVYWahMDFqM84/y7nVJyJjvRvI2vb6v0hXU6EfhFI+fX85XY5xNamA3dMFCLT1Nbw6TkFvTyW4+
H+KPLwfvH7ocXkXrg5KUuFGnl3ojvZK96yFoVX2n4xZbTl0fPYQKMwxwXnX2SRJNbMC5BuD11Yz2
8dPDf2HRQuH7cyldnM1oplVCXihcnPoa3uGmaMQSH2YFCCeGeVu6+erzi/54XxkPzR4J4Jau2eff
XsWxyhlLo/KyfGCDIkYSszX7i63Ex3fRoIduQdYQzkyfPPvA3UBrJglJzsPh2i5JEY+WpGlc2jG9
jM8v5w8jcRGOZZtCI9HHPntNXDKsp3F0Co+pDQWaUu8hFJ1KGd9/Ps4fHhPSW11FmDrvjsx54n73
yosySwxX2oU3Repapk8K6t84yWfU8BcqRP3jGks6/buhztZYalRiziwhJKdzKdznJmSq3sYkMLgd
YURdPn0bMaRvLfofclWZVPdVCY1VcGRFKANYKab7u9VrymgohimAZyaoY8uJy11jDEQs9OF08FPO
gQjsDbwkdIs4VzVYHpq42dldOhz7oqWCPZJYt6TMRhCwiKYvLhTf5/nczApOXw/XiaXNuvHf7yl6
acVw85Z7WofNdxfc2lHrnNtRiOgpI9x516Yp/dMUBi8pjxs7GamZDOJCCExIFp1ZrSoT5K7fMp+D
UUNOel5kkJQc9O0UlhCIVus66ak3RqA6fBkD9Qv6Ak9yB3lBiRUUQ2Zhom6a+lXTOPqSceIVJTz7
MjHRMsQJacMD8/XKDXqUR8GwMll9XO6WrnBuRHv4bPuAev/6XdNddAgoWPC26/bZu+ajvWP3MXJf
YsgTneYaFzz1wQtiSTzE4Bu99/mAHzc8hkE4n2lh7yW79nzDQxpH1/VlVniu05gX1FuzdRXI5lIY
ZbMl+b25DCm9nkzyur7QK/7h82U3pwpB3hspa+efL/q3TglbkZObNY4PHYaaR4KYtRMS8fjXX18k
Ag9mI2od/HW+daQvynlzRBiJRJeuCFEmknItnAdCVuSFqBOoojUNdvynOkX7zwf/w3WyrwLlo755
qM+l7TYqRcpOORp+/EXbqs9PwZxy6MSj/OttgDlPUhrRdRyvUOL//lFRA6oD0BepR9jO9xFb00p3
BmAhqWH89WvKdgPBFMIoTh8fkhLLuihwFbQpuoIWaqqg8GrEV31viQ2Fp59/ewNN1eDCdA0oMXKO
sxUliNIyN9OKy7Iyw8NelBf0EOnp1OkMCPt8sI+TPYOxtWFrYNHQPl++KrQhoWgzrkwxT6GhfCeY
6Wc8GKegF1/sQeZv+ff9KUNxLMXxoDPnnyuoQeFEIzbAxCOQa21QK3ULK4WW15E4PufYpPpXu9E/
j+iyFUW3z0d3vrxgtwZpyYiVBrPQLZ+KUTsZMqkWLanEC5yBl5/fzY/vvqmy8Z49+2ig6fb+/kZa
NeeOxrcTT2nbHXRjzzQTuELqF8N83NjMw3A0NOZoVUT8vw/TOSp6W/5oD7TTHIWYmxflwIr4+cV8
nCoZRYP/xcwMTOXc8kA2zAC8R0s8aVDRotIDTb19tXNxE1cNDXVnWhpj8cUsOQMbPrwl88SBFhcx
7gfkASgXsi9CigmuRYJjn7qU4fIyIWABg+N6ymli1yOefxA4JlRieyL0JEesu22GKrhI6SNvIByd
ptGqbkHQk6tZlmwO5m1BNcdvIIsT31ydeFOysKwvfvo/PpgZlUYzcLY1nz0YJAlhSmcDqiJs53U8
ujGeCeqcnz+YP75lMxjCJeodmvnZBJGZFctIUKRe3tggcYvOUxPt5NjNV7uWPz0K3FioKjEQcob9
/TWz7NTA/ZczEWHBQcjio08X6rD5/Gr+NAMByqAMh3mPYseHe6bqQ9AqCeIhslygec2imJY0iTp9
/i/2zqS7bSQLs78IeRCYseVMipooWbK0wZFlGfMUGALAr+8LZlWXLautzlrXJs+pyrRBghgi3nvf
vZgq/vkqmj0jY6K8MshygPP49UthfXQI1nKLjmnwfT53MnZucxk8/vlbfXTzQAFxXEZy2Ri8zwgO
DZyzqeTmyWLbu0lHQYstsL/TbCk3MrS9V5XhlqZa2HzyqvromXcmj1A4+mDTQ+lUh0bTp2Sijeu2
0HCHhJsqeaiS6Y4b8ZOjfXTBs+2Bj0+E3vutSIYGlBFSpH27KqzSbe7Y7q0y8JH9+WSe85vvXx1z
tNPgdUSW7f2G3++MobMpue+8TukPcaSXGwBqzKMlZp/Rm3PVl0R45bIr2/66Hov0yoZdTzqNmc4J
fRONZZBCosauiJmEeYyuSz7b3YoPz7zLDps707RZ//x6Zcmg0W2V57xtBos2QVu/iNYHkWF6DdBV
7xGgW7V0IWYds8KMH1LVN/vAL58jJjqA1OEdU7m1p4rkL5xRqxZ+xPf484n84F6jp80S1EVFMK8P
f/2ImctniAeW26qYvleTaDc6pNsyyJhfGV/+fKwPToc4zxjbc6GWVfevxzLwrurARljaB+K7TsFh
ldv6SzOCXHJ9MhKUyttPVhgf3HRC0LFjRcMb67cldi8z0M1hyddL7K9g9vHQMrVDH0NOCxMv2Zda
qnrFNEa/++fflXySP1ekWCC+f1JaMFrgHTTljr3aFXYrSVU6u6UaD48yDR8wIoT/fN3GAecygIHw
gkfZu7Pr0G1srBpuhU7AZBRk8YrCbG8Vus9d7rCR/vM3/OCdw/FYQ5m82FgsvlvZENixorjk1A59
SOfCkmql12W9MpmI/W8O5cM+Is+N9Pv9S7RyrbjNYZnvhF8WN3ZW4ylzW+ci7oT45PH10TVqckPN
OYS50v/uGu0ZiSsmKgPkjbt7fLZvtl3fQ5GRhJPqWw+d4z/eHPEAI3RB8NegffL+BhQDvTajmYiR
GhMzfq46yU6uKuoAnxzogwczJXXdNoGbWMQ45t/zpyJORfiOQQq2gABLHsNh2HpTff/JJWHyd7x7
Kv9yjHfXhK9BELXm/B0D/QJoSFwdGruxT0ZHEjvIVMNZ1EmrKVmtGicJv5RKugwL0avtPJlS/OuY
hixiOr0WZDWAywKCMx7A2GwlvA0rujVAfgN0xk0UVHqxzRuGs9jdjkvGYIN9ZHs0KfQBTZeYPd4A
HMVp8nOGrQqBSbbMG4j+PTgpNlBDeJ1kOqvDctYiprG8hgsRbcFRjfvMZkSzN6P8stdkv/OAZcdl
2iw5w+kmp1YEI5lBwR3DieCb1FShWYhshoVTdSwtM8bvnXSbP5/ej65NSxCE5zox6VO8uzaR/tbt
6HBtMib8Ug/tixdV15apbcy8RCenyv/itmPNzWKP8j0NoXfHs6OxqEHDFLu2hmTCcwxnyl61xSeL
199Lfha1Uhpb1DIp0/nvDoNqNwJE5oMI1dPbqoolM4Pea51+oQl9yUDKsrON51AWn2yZ3gOGCXDP
x6VKyxllc/1+QeZXCOArZVMTgYjyNYITugDRrt0SdEHEwcwMe5zazjFxpn29ygqGBPGK8CCvjX5v
M+VvJ0rbm3qHUKG1imXAYCgXXLWl30kH20++gYZnoz4wCoiMOVz5rXCovbjTKhTBHVaSZulNNpDQ
NrFIQoLbXSd8HqSn1RuZDzhAHmaMakA+RaKL/z+f7GXUtMnaxdr5UJv2Zz/FR890wo7C9WnD8YPM
P9VPz4hYb+y8SInr6u3L6OGjHpW+TUXbf3JlffQs+uk47xdGfdUD4kX4vvPsTAc943TLPIrWf75d
PlraOCZpdtug3wal79cvo9dGRUJfEprvShwBs6xLNx7LNGKmvhk/CZ19eDDqlexZfNJt7zcRjuRh
VGTcK1rk5OxEp21vVSCNmD4y2/iT0/fRg8Ch7M/bgsjeb4vfbBxN/CwtMedE3hoNGXEcwY9lJt/a
mJmFyPnkTIqProu5580GlhEC932fZmqqjPPLOi0ZMjy6kyGgx0u1N6jFr0pTi3ZWBWFlqHzzFOtB
tBtDQg1hGQMnDb1040Mm+uISCSKeEYTI2v/8S3/48XggUkaifuu/fzCqIWg0BA75TtXVm+mHD5HR
32UmcyT/xXFcj50i2985MvfrFdX02hgBeCAS3GQV1Zz2pRg1tSo7+cmL9KNlK8UphjZgS4B4f3cf
msonwcHs5a4lMxI1jLiq4laW9iHxxDX8xvs88z8pVHx0Af90yPcL1mSykIfZer7T1LANu/LNtzKG
252DLPtP9hzmR9cvO9I5oe/SEX5/+xNdt6ppcHMeM8b43EbVDxXDMEMC7S0p34bL2Yy5zHkir+N6
zhpoYp7MlAz9+X3zCGcwgig2m0AMEguk2sgZRa28gztO4L/IsiVIQG8zuMp78GyemqjcQTSgOxhW
UzqXNkvjh64M4iyYQIdKf07K7opRnGrdsuSLvV7hQzHjdZePxl3F0DUve8P+5Gr66Cz4c1KXEgfX
7fvufJZVDbTwipVfhWStnQTiNuvRruwLaqZg4QFg/Pny/egnnpNZDMq4FFvfn/YqEeFYsxjaxTW2
zb7qZLU5eznNEK30opln0v98xPPsxLsFIRMzBl+Q24Vt5rsdcKiNGV3SLN85+eQvI9U5d1Yk+mVh
jvZFVGbZQ2UQNU8sJifPcQEvQomVdxNadkb6tpoCRP/JafjgvLPYmCPQUE7YTrzbKPnO6AFxNrNd
6ofWOpKjc1lELBvHpGweEymmHXOR3z45ER8UMZlKoOozP7WxGRi/PjrCwZ6qoOeObqaAUVYztDYM
pJqbJpDN1ge9tOBKYXLSztZ+KKPlSE+G5IUlVn/+IOYHz8o5F844BiRFGm3vPgjGoNDJ2zgnt5yY
tEbmXENsIn1ltrqwLzgz7r5NmEYmYtUswowistBy+qggUvsbZSp9M44BolWLhbfRTvpXlsXFNlJc
UiSm4LkPvr1lJP8NBuiCR3a/tpyZKWZqAM+0ot1FTu0CLevclRdeGGVq3qVmMVxz2xJCw/QyPUZe
5x8y3X3SuzH9ZGP+0fenA0YGHaAU53W+SX5a4lBuS4B6mHz/LB3uIsbSdoMzxI+x0KLNn8/1R4di
8JpZA9LovDbeLUBoOtV1Pr+WfJCyq6r25jTfUKUHP8rCxz8f6/y7vb/T5uqvye6V1+D77X+hORls
yJjNQY+GetHSMCbsNVliCy2sXxVuJi5EqQc37WCoK8PQwlujhXRn4XjaVgUi4/MH+h++4TN8A7MW
POX+L0rgN3zDxVvRdq/p+AvB4e8/9C+Cgyf+8qnkM+o7W1Tgmf4bOe35f/H44H0B2s6dJ0y4eP8F
RzV9CKjsCxknMOeGss6S4T8IamgLgKOpcVMJm//UPwA4nPEJv1xozIHMr24KeAAcfnuL4AaOpDcF
4YEmcosGlG3drRJYwU1F5iquXf/Q698SlhH7qrYstkSl55/6Eh+8dPN+a9ai3uptDI3zp9N48/dH
+IX78PvwCJUvxtzmKrsxs9TePdmZKR/t1PCcvdvbVXnt+6l+DRAAGDYUaRtAS1fexcLSLGgnAXxJ
6sVa1TesNPwu+O6xw7tt6H3Vcl2Nbu4+TpUWXqHIY4zfglz8xB6ldSSW1QrPd+9o3iojbqtf543t
NdrKclrN2ylgQiuLkWc8pyJTFh6x0nJT+SUa+3BXDlqe4KyjiIURscnGFah6kx1DWvgHT3ZiXRpj
sh6kfw/+OpLd2leeeUN6vfvil1VGIKPO+wXtrixcdCqpv+Vjrp+swCxplViySpZxxKz2wiMGJIgi
G1HG4EuZpZuYsbUMZK1p3RZMx8ChV9ifgochmCPA8SQPxABI2Hdm8xrrkbz2c5JETkIMLiwPVek0
924Rk7Xzh3HrNl17ERAgOwxar61idwJJnWGNvaqBMB2LMNpocZLChuxEedIs/0k3EzKfMY1z1mBZ
9NUIyNYsyEeqSy0stVtYDLgr3Whs1iruh2PoTnd6F2bXcuxiUnyM4OOjdQQxiFSzvskmx3hdRQ1h
Ghu8f2fqsXPSwWueekzerAC9/MbuJzfq0XqI9BLvQ2N+SXi5kiXS4utpqteYQIxNzbD6PaXpgTAu
8qrBqextluXFpnLbKF0Kye60YQSAVqMrdoMZVGt6jNrCnPR6PehVubemVi1FHTq3nPX6wnNSkhNu
ph9CSn+HeW96iISehaug0LOvFTDQ+9LFDFIr4drLtNOqu7qJJ9yxxnA0Wc9+h3DrbBCm1eu85ttL
aFXLDIAoQ/AMyZFu6K3NVKsB91taRS8plz31bDksee5jJQKLfdLdXl35wLMvbNXQ5WCAZUvmLlu3
GkkMQ8U0QshFnaKWQV5QbIwHyTjikpa5G2wUDgdmAREKfrX5S5bakBGq8PxubUMQfIF3Gy3zZBzf
iAAHl7zmrJVHtIx9oNUrMnOJ89QY44Qflgm7vdE7iVyVyhwjkrXoMckDkTpYuDZp/YVR564xMz5I
9TChM64AdoQzDC7Q7m3izC6RoQzH+iDFhV/Z6DwHzuOeQookKyey6BgiEblATcnZg7cwLa1+lgX1
0SYbDTtZFF5gveJwUw5ELyXvJ1UVRz/zfU7fVKeX8JyCjVky72R4wL/os3g1rjWA7P0WKYnJmGfr
q1u3wKq2ddPS2aet/OJHavrm9tOwDlRj7X2H+SQi40iYKqGVVzwJ1VMfYTNaVJ4z6os8nAqxosyY
zqnYQo24S6UL88D1iWjVckgwIgmvvzJzfKTEfCjoEcVl/kz0QIaPY+m2JNLGvt+XoVPaK0weyKAS
3EBoiktHgpGiw9dklrp1ZE/CGtkSQdCxaLJrixtjCyiD4gdDYKW2kY1AWFvJyblyeByAffKzGHdt
lj9Aiq9PcWe25ZpYBFLBWtVHrW7LZuWatX4NTbi8d2HMZyvRxdZKL/n3DteoT5J9jA79ZMtLZUTR
TWyo9EuVi+Les1uBTaTDDVsptCZVycPXbtL0NQlbDfQXeT5GCgAv3zTxmGlfGTkl0jzUtX8yTHJL
a1fPQ36USgLptPTcf5OTWR+YglFPoRehY6XlcaJUVe9wy6wmzdEkufsy2unwBvQFNUzrIvL7ZOOq
Xt7ZZslqDBJsdEv9iLJQn8cndxxysWtkE95QQq8wZI9tClMShMZzOepFvrCQgNpbOSbZOnC69CWC
TigWtiC635L+LRehUHa0oMOHYzpFVXKtDa2WruwegSvpzrb/wfPdPxF+VJvadZpnR/M5ROjr0xHB
qgkN3Ez2MjUYv1U21l2tGvaJmwZfkYgK/sFFx3OemzwldL4Y9RJNUDdF4P8A7OP7sWv3KELbR64y
GlFKuETUB39QCEf6Fpdx6zmQOvjZyJ5FF7kumeXrTL5kL9x1Ezmviamr1bxDX6b1YD7EqIX3SeW6
N74ZCY6avxrkurkQ7dS8HrTqmAQ8+ic7O4ajF7wOMGh9F42lY2vDEoyoBs6QeFVVWcnVSOhla2FW
4A9Mg3FdcKPDkok9dWV3hg4WraMpGBES7CT/iD1deyYMUN9KwxwuLLu2MgZqo+LJsv3+lfxWc5Ga
truSCFO387rkW6al5StXqU2mcXRjHh2J23vrMQqiY1OSzlzwOpUXplcPDaG6yDWXoplciBujhtpb
5dI3N6PU4nKF41V/cBLIBevaqdNvVuuGOJH8gjHo0AqNYJU0GhMpLVCOYUGqUCEbOVds07inat3r
8ilGNv7AEo6fK3oBtthfa7qVnkbduUtJvW6TJAe1Y1rSnZZFE5mXTQwFdQEj1riGEGntWWKVz7CX
203baQRBW53fKyCHVXKzJMWzadc5f2fcfzdIb68xkVnzS1Tml17diCNRUR7HQzNOWKJgHi5Ydxko
hb2WIB4FrvQFAyC5YjKPZDVNi0S2X1FlCjTaMsojDWBi3Y6A/zDpuYZ4mp9UhJIdlMh4y1Qy6Mmz
sX2Wj5LmnUXuXdOcQl/xsrY9+zKyGSAlz28Yx5jshb3yh6ZplsqKTeKAuRWu/Yz8ZECj5lUlQ/3N
I8LJkOqk+QfXAvbDAtM25Bodtr8exdTiI5+l9N7ZT++XqOrbs7W+irPOWAza5IJfSpL+WIvJJr/K
cyRZysJy7CXLE/loJO6Izty0cmvb8dK/5a6FBKBzDQTMn2XOoU8kbwKaV0W9S2vO52pQsE94tVqs
v8rM9O6GQVD3rF2tmfHLzgW9Kx60kW9WW690suQS+nBKmypw86sENsqDNPz6JEzlPteBl2xLhwlT
8vApclsRzKZTty62dSMxCGphTsY4EhOvjNqNum2cV+LGwGqcH7wq9jGiu9UPv9AZhMl05vIrjy4W
07+9RrazcyBud3VkthcOTIDyX13E/23rPtnWsbOYt9z/723dZdyw35Lxz9u6f/2hf2/r/L/0mRd7
Nmr+tKvz7b+A4lEj+wXIp//l0F53UF+ecXzzwf+zn2NOguFx/gOdmRYaG/9gP8dgJxWPnzZ0FEKY
GGCwj8FgkzGV96BLybRx3WHjhrGis6DMstDpW67rAD5Z5Vj9kw7MH0ueXZ5iRk+vJko9CJBzHWiG
3yVr4c5wKxgq4xqnXnodeW2SEpVHk+y7cjv4sXloi04s8j7Ghmh7g2cuysC3eJClCqdCZEcXfabK
ox4iBVmURnasIpnezMK4ba770TbAyQg7LbNgC+UaydAudbZTHMl9Shv/smsw+k0M0mtLsxtpzebK
My7GzHAeYxwQ3dLNjWQ5uKSCzKjrYREYLSzSMjjRIGKHGs+b1W7GAE3li5tmzNCnJvBA6NPtmv8A
k2HvDBv0ic61CgYvBC3rc89FQanvxRhYO/Rz2qsqZf3DnW9RnszeHtehfAsHPGjoFLmFY9LzBKdN
CcHZUockdbnPxzQZ0Ucnxluilzqv72TCFEJEBWph6FyFehFekPnXXovzI0NUpXGlTXWBEL3+2vtD
fUqU4YD89fovUdW2d77fDvki0yb5zQrc8KvUUtabnW2hr3RCDPBT4QO79Yp9pqduvDBmG2+E1A/D
t4Gnt8ZG0i0NSz1SzTQ400X2DVdbu/Nn0a+Ylb/TLP+NdXmtTaF9SGVbHeSsB66CjMqu7UJsGbzG
WAH+GyGUjp0h+VHD9CtgILR7nKWOv22WDxuNmV2MGDeXsswdvuisKm5ma7GY/cXJbDIe6iC7Lwsr
ekzbmP2YKiqiDCNE9jXTZUB62NrDk4jOruSYCxDCGSK97uxS7s5eZVaGwSaaoB/BddN5+8wGZmxS
IlzYLI1+xGdFczWYBXMAWUPPNYmKm9hBeWjVo3sMZTmt7AkohoGM/bICmXI0zjbo9GyGpruFJRo6
fPgQnN3Rfhda3+pBWWQ2KtvZurNmuqzorlDrD91VP2uoS68QV1Nu+7dhwL6It+26igjZUydYOdIm
Bs4ap3DRW+sS0TWsFJzXfYP+GivncEG4D55AMuux/VmUrZ2d2QGBQmizs0q7xrXSLSJdYUNlLxGs
+zEVT62fBcUyLOruVnRF/SxHHfhwxZ4ulaZEmj2246lRoAN2lpkysSE9XDgxyll8r+ZAsPbsAO9m
HThb1eii1iPrW+fUtM8prWAOB+fDuGtYeM/JLBanDoFjfACAe4+uFU71eLaQWwgyMugFyMm9WVNu
z8JyGVvfNB2FuVNJ8xLuxPhmV3KsuSZEWawDLyi+JmGHAz07+9CLWY3Oexl28OgiTPdmdXquzRb1
lmHiY4TPa1W18lY01MKJwnA/Sx3yALsya+3NWnasVM5i6ucZU6uKV1bEFndiVO8Ahsw92Hrj4tbA
/ct5QPlenu3vchbBa7MSvp/l8EYPEaE8G+O1sz3ecqX+ZNCRXMN3Jk1u6Jgh/bNz3p3181gV6yuk
AzN4r0RPL8+mehYLyWN69tfXosVlP81a++BsuPdm2X1/9t5bGo0vQGNYRMhbN9dWI7XX0nZBDYHt
6W/GetQOQejDESPz48sFTd2e4UgYbA6auLc6i9TTaBXi0mziIF+3CmbaDOyBBuPjGb6ORj9IV55R
5SuhNf2hc1tfh4xT3YUpEmZGYQACzo7CPEvrlYO20Jr9hf1sMvRnp2E/2w2T2XNYCqveDqgPw8Lu
ts1sQ4wZP+gXjYwZ/NFmXyJCFfTis0NxMmedYi8wK5Zml6/1s24xm82Lgy6QHl0QgnCYwGLWrIof
p7OscXSRoehfvTF1qIFEf1sdu7PiMRgCMDTUpK5FooLNJDJ5cvJMPznCDW94LA5b10unfR+qB9sq
ilNN9+zUiSYwsPUmwYOSDlgiTXp4UdxCHaIxTB+8wqFy0dCYOgG9Km70bshvaO/VmybMsd3GqXXl
h2DCy34y1oktIS0JXnnLIR9jtCd+t6k9osYrs8lZHULa+9o5KTMkDQvhxYxjnRfhJB+YQ3JYxfLx
pwFDG+wtKOUSr8odYB9nD+BEwarQPHTu6JnfzAmLWnEWqsFqKeGyYFmjZIhvbTavhXzx12q2sUGf
s7cDe8HNMLvaMMqjbZtqmLyhyMZNYrHzGkRL2q5lOjY9S9+62f9Gtwc4CeXFJarjmzrr5MKeXXHB
WRs3ijQ4qSnYl05iXMqhDMGSTZbLvYZvLpzNc/P5vIf+IY5+MhFutTR3m9QSec5ZW2cYCvKmP0Xf
EXvHu3jQlLaQ9cBu0dbb8TBO7nhrpBKA/Oj7+150zYMMyvymFzjzuJ/Q55Gogz5VuUj1mrNgj4Ak
rr2zdq9DIHCrgNkCQUnw8s1uh3U0u/qSOrOuCSkFWLP9Yd/wYkTYRZ+kQPOnz74/0czqP2bZ6q/x
7APUMU3tm9kRWJx1gfFZHRjJ2S5kZaa9nIOolFyT9IaJXvXMBlpBAhfOkzHbCI0RwFsbzQ9Nev3o
CieiQ9NaSsMo7wqEhrEB5WrdwzKqLpj7QnmoF54RQZZR/lM8OxFthK31jXNWJQJjqLUFUKfUpion
av1I6iTmPfa3Z5E6BNJFXvyc+dLAxSiRMg6MW44bM8LUWPmOu4wKyLLwwtXtJIwyuWglzJpd12oR
VgvTjl8MHA/FcgRBZ6+lmgDqLFK8ypOD4GEYeghDYRrr3YFL1gBm7/aFozGnFkxPrH2HxzTVitek
H4wHv+3ce8qlYNTq+L4u3HGdm3W+d+uGceiuz4HUDicnm/Ced4A0o5ekdZ7cTnXfzLJhBWFJpmcb
u3tymTjcOa6X3dQiW8Nh0Y78OFATJWCsIm3rH+ZkY6Zoq3rGLtYm/Ju4i7OdLMf21rThDCy7zoqo
A0o/DO89BzdMziTmbTSx3iGRrOxcW/yvM/b/pQ5kuJte/B+2UC9y/E0b+Pcf+rc20P4LYtUcmdQZ
tGRslgbYv3Ssrv8Xczkk8gmtzQkYumb/aY25DGZhMWKTP8+BM7X6762U+xdTNnSoiCFYLEb4V/9g
KzW3jn/aSHF4wiM67SdGlRmge9/vLXRQ1XmUggQPhT3hWLCKI0nH8UtOfRAEmP0ZIHxuIL87oGu6
HrMcfPLfsxYtUSiK+c64GwYGwXSth3rpqHj7049w83tfjc7h+6PwJJypLjZDA781/FoybH1tRwP6
JziAyhjq27RkpRhTD1nrmsoWgjf7yqoTbV44Dl/+fHjbfz87MY9b0dIGEuAZnOT3A6K8zD16V267
ozqTDZuBBPcmcyMgwUSIUWBH8oCOnDkKCGG5wHpiBixbq5gZokY37buSVmrIjtOD8qt4ElKkBdbn
TSrd8DTjv4WLmLMJY9PUL4YKbC6M3QYrLDCq8Qczt+nJTLx0NQHq20UWdODAdeoDu4/6K5zdcRv0
OXuLKhQjs8A1Xf8FUYRpp9eDuIdWUV1JRRzLGHpYoyYUdeU01YuX57EOAa0ff0QN36gvsv4h6+iN
NMlQHAMBzBtmJZJfVRrFMQp0giHxWD2JUOcPqiH2jw16JfaiTnDyezdnDdZUernnVBXolygeCKRn
lmVukWjzNXW3MWhdxcb9WI64PIYyurZhljGw7INfgK8Iec6N5W2Z9VTzegIFy6RFBd44ZOYnc4gZ
0c3VygxieUgRuN02eRscps4dtg4P4H1NAH+Ns6d/SPS8f6iTybnj1zHWZMWNdWHgCut4Y7yOpeJ+
cJkDilUxfgHpUj7RgeKXqZlE2DkzeN5V+IbMtvCPDt26HZr08YeCHPlFl/yRkS3RowO67BgMobWH
Zinuu2xifqdVxXG2dR3znDGfFapcK1lYOVy7hdNNOnCerFo3bFXZSPbGuqyN9FQ5ERw4EYKwMkr5
agX8zzAFnYHOnan8ncZ2dlFYXU11m9vZ09px67AM2Jeskq9Gt1LU3JIsWjUm6COKsE22rxqPKYzJ
TleuhZNHE0F6CoFbbBxW4lcWaADqkWH/lurU+QoQtEyV6zoPDVE+x0PdP7BsmC79uuevMqNxW9HQ
nNeR3tFXWnUVsGJaOlptX2uh3gM74bs4VuIvWj/Klz2gvRwlUdG/iTQet7iCrevQ4pcIwCosrKIa
2SZRA12BYee8pmH14ma+vaTSmSSrdtDiAuhgEJwcPahfiWVOl4WKxi8GIybbAjAnbcI63dC1br/r
iSPu6d+oFZ6waSM0zm0T8jsiTuZUz5doVgz920gXdjNBAAwX9cQvYSGE3LIZGH9QPa2estANDlmT
Pimt6Q5RLPPr0Puhd77eU6DJnYjR0dzAIGw/g+Gu5/5x9xAaXJsLQ0vjrQEvdGVZ2TNlj/6ttdzq
qkpsLsrB6JEm8kOBGm43QW1V11VuWtd+q+zrbgzEfRE31VNnO+UzOEeuVmSMG2kE5bMJY+0igVR+
N3ijV4Es9lg2Fqp8CT3YuAxOjRqsMj9dnb+cF3ETNGWjnYaxKtrVECfTJfmF5rFiQPU0lq3A28qw
3VK0Av5yluRLR+nxri0NF0JvMMRb+MHylXFbnZ8pTzuWzzQjvwpEokdY2i5ENYPNY+uAPDYe2YuJ
1Hnqy0K1r7HsrKcYVmEa7npzKjCutpNWrFmJqu5yrFVgH1RodtYJWjHcWmsYvwhw2cvS6SI27/YA
UIPl3Ibr0KZhZhhA5sqh5dHUFVdd6RsLmJn+wdLSm1ZvtNtSz06a3V1ZeZWziXft20kyZW2jKLxi
hXYX2MFVDv1vhc4q3IXGFO1zI/3S2JZY01Do1p01fkP81q2tvvueRka+14rwdWRBto8mklKF6Kpj
SQdjndn9sGR0uP0u4qZeh3FzwQ4m2NDNFXCskeuIUWIMcO2QeG8YX1mTNV6yRe/HpQSw6yTeQUup
PsZZXVBh84N6T4mVxq42WEtIg/Yij1P6d3mW/QirqfXYERcuugGLnbtVnMbCjddGrvkXCVz7S8Ir
CpYjNywwZHERjxCcOh952UTgZGmIXt/rhdbvchfkbtWa3rpUmrGsTI/bspjh/zoID0PL9Qtlx/6u
C8WdmQf+xmEc5CgK38zWBuf+tamUcpY2A5swPej4IzTMMJACuXU3jlDPFDHlsWsMLIyG3kE38QX5
Ad+BnBuwjx6D5tUsVbcN7ZB3Hi9wbwNjtadcBvIkKZz6RHBRLESbNht4BhFdjFSjcOsNz57d0yw2
0cwWwwzdy9L0CX5f6S6dwRm3ftzHaknW01v5tkfuurdMiuwmKSlheBurs013zwS+oa9GHiJgwtPK
aNhVQbq2sqa6YK8IEd7QjT1p4mZlRhF3VbMOQ9L4BaPIi7EV9qFy5PBlUiZNnJnqTTxrp7KV2Wvl
QUhneqky3WYOPZ/uq6QqAVU3/m6YbH+fd8F4E6fmtOqDjnIOTfWlY2RwEJ20X2SKXl5jmdat2xC+
KIM5jxtKGMF65W1qrSd9hF5joWyTER3fTL66TghAWh8VcxkjvFK/1zaMU5QgZFAlCo13OdqUfRyb
g7mAKbIKtdB/wD8htlnMFe+YZbT3+oEukwqsy5KZ+HiRKu2UtwMm5Hpig+tJ4K/0NjEA1I7M36yw
vgLM5R59KgBoJ5WSIW4uwya+HqWXVTOJPTVDGKhx5MiLbArMp44Gl8VkhWJwwFB0SOeqhbdMRKK/
VTA2MyaOCmdY6Yne7yf668sq1+S2E5n9pLIujhnPiZOj1Ya4zczE0S9FY/VzNs1LE/vJiHg5K+ia
wGXLgny2NhTpxo3s/luZiHLZZmpeF1T1LTDKbOUAbynXHt31C0ZIINrA7E1cLr882kOWkke/bkpr
KekKMttU2jHoXuailklc2tejEcS7KSqqb0blac1SVmM6/zY6+3eWSEli8h4icUyhuGGgwwhsHs5V
+92LA1UxY8Fw6UZPG144FU/hH0yYeiTrtOBUkcfhHkhZJriBjls7tPFNuxHWyjqq7OsJMPtJo3by
5PexGW06WnXAd8lILXMWeRGjXkP1bag6cl8RMWRw2LydAQYxkHBefNWxIe7BKDffK9Q23sqwKYwt
BKo90KLjaKxZhjp3A+3FBih1XYN8p6m/SiIj2xNpKY4ZTPSdpTdqlZeKh7FMcM7lFQbdVWQ3vNyx
hWqnIvS7h9gww2tKT+mqQDN4FU7nT+HXVK5m4H9Q1/NDecrHH6jnvEWMeDnb+3UtbngMFt/NymE+
VKPpw1u751EZ8iBa5JKPM9PYt5HQuoco1vntRK15xVLP5bgNc2e80PuE79/1ahXOpNSSxdYTBJZ8
2Yzz8heu3pPbDhmgfr4CI88gCfJh/OGNVYzELSjXRRL7CxErXA8jlnSDGrmZgVOkTvPnTcRvZsB5
DyGIi7NfoqHGE4hNzk9jv9Lw0zIMtRZDr1EfaD5l83LYLZY1BShcFfPy3qy9Vc8P89yMEpyyKjjZ
XWt/tqER7xpubGH+/iSmC/mJ1t+8j/zps3SlWeYVxIwdpY0mWgLns69dpzXWYYuVYbRYEP4f9s5s
u20j2/uvcl4AWSjMuCVIihSp0bI83GAplo15nqrw9N+vaPfXsZITn/R1d6/VcSeRSAxVtff+T2nI
nSXPj3S1BEOifHCx4B6bz0lc82LWEF8Ge1anemm7jwwwnLsZ5OP9QsW9/8WNeyvp1F9WuxSihsW3
4E/+mvCaC3827OFgZLa5mYfae6daFpopcsgtE28dRxEvmJh544nRwI+Lc+q6IK3wJW+pm31iKn6R
KnlRKvzc+MLqwE1Qfymsm96qrRIMda0wwwmzYnBkR6h5tVvs1J3XxZiv+n5Kt2zN607ZNgdPPFFB
5S3Nq5/qZYoXAqiZ011jNka4Vuw2r7AH/IfAS7ABHokoio2+6Tbd6P7KtwCVwZ+6aR9zBIYXEMNt
Lav8+eG7k2G3pcI+UGKLHEFRafNdV4Vq3yjJ7pThWRSmtv9tttR8IE4m2RvCesG+7AOpFTYyTMol
w12S7YRn1c3cW86nucVynozW4mSalf3ZwgVFYrLY1vMJd/fgGHui2EIXIP1EsqArthLCf4khMkWK
nbKsqFfLKjxTQK77WtrqhLJ72QLToW3SO4zlTMbjnPTeO8P11bcqSEysVmvHgQQ5sMfilUrduzTl
cZrYwDQsSiMdIBBwkoJ/iSkwb0hPUgvuz7pWl/XaPdQ4GrGnYEC9dUiu+QjdFDoFLM53AE/tzpJx
e1sgPj/nU0cNKhg5kDYyPycM/vEfc63yc28DBF+P5erD94iXhJuUZQlH0jDKnZsQhBpNrR2XOJvb
kKsIEoPzPjhbLqi2npuYKKOhs5kV+t5aJkd4O9k2XvXfiCno4605IGOK4gwrlBnHCEBltH8Dvtq2
bDmNqel7M83rLURYrjipQxhzbMKkA0lKeV8SDGMoinzaafNA980WGzjDBxNT/gj3dTcaXIPciCps
cbPpadyC1Gl/V/lU7PtszK6mmerKLBbeyHWkoUhrb3oes/Kz39M/rlK0n4KlJPq9V9lMU8m9C7XJ
9/W6anWGmxqPfW7ZR8HB8VDYc3YV43RSR7DxyuPoBs2LVEbz4ihBbWiVlrVh2RZ7ewz6ezrR4Kw6
E3rZQtPvlfXwoa7oZSC/2EdTshuNurerIQ4CcI/wjJy1lPNGlcu0F2tSHfshp2sBwtxQO/kPld1P
z6aYrJ1VW82LCwh0hTWlOrWC7nnb1ysnwNiIAZIOA6WuK1uCJTNMyiHhNC9jXAdbOxjpjGLHGX0M
rVfWyGBOpL1JwT8czbX70tSSu1Kt5YbUHjhembMeUJh2113bMZWD+ErUVqiP0JTo1r2rfAZAldV9
xCQoOIuFMQsUs/CciLa/zgh1P3sJNw41nrqqye+OwG3nZ0SCtPeLyq4CPQGCptneVgXzIT+jTUau
t34LWKXrLgvW9lPhAVJIv/19nEbabdNN7kTtQF5dUrSbDr+0NnThrL+1dEKGWAHWCn3UoIg7K3sp
j0IvVan3d7Molm3LsOSz20kwnL7KMbpHzbab5ozJiG5eM2nSwKfS6R7MuufJNDmlyOUsbuukxrs4
sRTUuYBXlaKXuY6NeTuDVa6u9NVpTTx1I2ema5fX0NKEaV7vzjzIyVA3TsLEwx5U93CZ+NQ2rw8u
jWXkka+yIWymPBKpkh0AR6uISNLgPMXwry7jASMxuA1OR2fLwJFbrwd5awYUUbQMhJY0/Ya8QN2s
LLc6kiqhGFl0sF2QML0yW1k8dq0DxYECmKhb/O7weCFIqJvIXiH1hUecLLCDJXlbGxStFkOclSWI
3JgRHNHxjP9AMKJ2MpodhDDGGQzull1NklqER7VLxg7hUhQ8JoCqh9wQNRQTQaJtuo8rTL1y445L
9yXJmbgMwFLva0IhNrHVl0dDD1fwemRbo6OPry+TGrx+TZ2ZXvfAYRm/qSI6dt+tbHG24OMv85vL
ISkLZrd1kzpHwzS+muaqy2Xf4PGVFcVSN2A98P3VzBhdQrQuj3Uj4kew0foMMaTYYt4WnINx6D42
gjJdDAkzNYxt6vOC2drd7NBpRYk5srkb1vCKm2PzWSYUO73ZhefFZ59tlpRbmMJH/mKSsIfhfYEo
YaB92g0e5TnU7vCs32dwO7ZhLP2GUzmUTCTDzKfmLXp+nENUnTTS+5TqqTd1iT4FaNA+i4BXwlmn
4XXq4uYlFXFy50/oKUSv3x9iPcjpYA5ZelxOrKdfl/I2CJmQkoNSPFYw0/erwzHpYZTwdDkbxMgI
eAqS9M5ny2fupAnmhuvc+YkBGzdcwuDcATnedKqwnpZezVFYkQDmNVTCDu1wlHq5eGo9knuyiQeJ
OXV5VKVZn0lgrM+uRRFb6WeQUh5+GrADIRCXMOlttQh2MyeZn9VCmdwWzOfMprSejKpms2Uf+0hu
U/sJc7n4mvmFF11GgvPI0DIg/Og6qdOFcGjKz4HdpI1oc4p9EkjekEZSnIw0OxULWxOHmII2JYtC
mXPzGaolA+qFmbGdxbQKI4WzjR341mK4vOOw5+W5bLNS0+2ZHKlT3zjJB7p61W6UVel+YpBMoXpb
3vcMbd6DUa4HA6qIimbI83e+yfaWzqyjIrQ5tby5pcezedcMM36UC/Myq5RVdqxh5l4v0JZefL1V
YmVo7frCLu7IuCQW08tcpl4k39ldyPmQMjJhTfZMp7ErUzc+JjpPdudPX/06llfgluWmpsCzoyyk
CWnLpv2dICVKjm5Yy2MOJrvJ2iy9I/7u8zy73LXVN+wj5HaWylxwDwiypxual+4jVUnubCapyHoh
RyOkbpnc7HYhrk0ACFJONE1MBalmtZ0nHriCEXBTWIzUL//3sjBVlXPEGGLqv7gLZ2rLoXKs11He
k9mo9lWaE6K8NCzojKoy8V02GVR4yZ3T+oiPVzdbb1pvpSNbfEV8avFtctbG26UDDexlUOwP5IqQ
//i46CpAyY6WrLXW6YpBAldMhHOZk7oQOJ/AXYmF1kjMyEBlN7k+H1Y0U3A9xuMPB5D/sj1/wfa0
PUsX5v87VPnh6zD+z3PWJ1mdvfyR8vnjJ/+FV/q/wfb0vNDGmQkETXMvf+CVgfUbTvfaIe1idX+R
+f0ALB24n9ru00f473EGa5+BfwOWpD17cAc8Kk1w8/AfAZbBnySqtCAYOpPvLDDAs9+aOCXKWcqa
YJPjUPnTicrGtTe11Woj6crZwrdsoH3la0V6LcStKqFrziThJqZYDkXaG/mOKby/78ewf4dJFMNw
uwyfoVmVV2loJBs7m8Lm1Ei320/IjosIsxf3ODDSQnOUa6mOa2hZDukVpbtxCnJo51Chl2greYB7
fV0HxQQdXCWIOeg73ot6CGMWlyYrefnHcFmeIc7E3sYBsXu/jjPinwUWCwx8aB8oKh4wPRbXY1Nn
6L7qYdmNsQFNcTXi7tFVXXbmR0TLAejPVy0ytCxu84HSieWGy2Vzsy6kR5N4bH5Y+34GDDDVU0ww
KCKBIb0nQdLr8ELWV17WxcCI2Mu2GRa0e4/kFRKT8Gl9l6Suu0fBQADtwD+GK4SQSWTvm6JxN0kw
zjcB0XwB6Z6R0ZnNNkEtCcEhc8Z3BfOj+7gR9gP2MkjUkPk4gl5x4orLwFi3KBfDTcDwdWe1s8An
DlN6vnNBfTY6kdOEFS2XjwO0tD9gftkeRJaefTg+V2JKQVjWedxaynTKLak/VuS4C6FxyK+c84jx
Ea4ANXqEwFvHTVxBAkXj+d4ZVJ5v2mwVO2O2+ggKPArGfqhdnoc7ndn1KRPMT9Aq3e3EtRCONT7H
tTKpiPr3xJQ6bLhm/ZnIJ3VNYevjthAQ/ULqA+bp7rbMk+RxcGq7hinZlESEV91tWacVt7qsUp9Q
y8aDBz9494RyxFsj9edPMYFWD6prcho/T57V2n5F5Z9ACVKrtyOEKrknUXC4lmG56XPPjpgSSQKP
C6ph4THpqY34AfDyI5TEOiLxuDgyU42T0zKa5fwgw6TpXvokGeD+dBOc0Vk8eBVuDXnSIWEHfNsa
LrknSNo6jvkZ29INvtL9DcKWz4t0plujxXHCWsyvTl199pelQXnq1t0RT8tpUzJeucMtQWjfchV8
opqZnlZjaqJ8jsudBwt2itZqmnDNYLae72MP6U9U1svyOU3WxgQBmTKKNKMbiCDBx4CSlUGj648Y
htfDbD4gdCijwkzNc9uFCF8k1OWHubXuF1d8Wgckmj2GANAudj1iq/YQelmLQNxPu/5qHnhjzARG
NepyfEHar6bFgH2DzJERApLog1vOc3CXlnBeOaGzKE89izGDLR75DYhN7CG9HboMdWS4oG6rq4GX
2UllNCXDYt0M4bAmV0GMXR/Bye2nKiPs7rEfiQrsTXiuxkRE24TxMbhje0N2E7HcmpQ9meGVcuz0
CHl77h6s1QpgLcWiAqibVE6TY+bFDoAPnZQ0G/eGUVq88/UwPq1isevacdmADBpb0XrBB6evlAtu
e6rJ+tSGsOlVESC1jT2kLa4e/IcaAqidnIZIlsVHqQGCKu+WUwAk49QE9LYXMCHQuELR5+5D2lTF
rtWog7foHn8unCjvqg4KOOgElNL2anaGLJoJbr5ZZtrGaCLa9anT0IZLL34jzdF4ZuaTTuVpIgJm
WwGglJipNcFOGna1z9sTiZxgotLbNv1g0f4ArrgaZilds7kRFzccFyS6JzBUYzLuBZ8pvDlgp+q7
Bwz+bVR6ADmex9AhdUW6RKpdYTdcMJ9Qwz9rHhJLLf3lBIbH6L+fP5dFgKvBBTly/bDfa7dn1Lrz
bbkm6ttEcc0/9f09Y3Jmroy7pivsesDYQac8Pw2LTeohiwQHgutaqTKiHuvPiHk+c7B4e4Kl5gPT
IoCvMm4AwcYLIAZ3YvxiXWAyiD0Es2vsbAZES7AbOdgaV8s0wtbXqG1KH/A/hXA4tIG5ERywu1rj
ckIjdEStgtVp1C4Oi/ToLQ7ROnBuTt7I0JoTO6DnMq3z5IvwJDUKKK3yMfZWFflD4l8tbYiENe6z
b7i4E0jPEIE085a9dxEQnDEr6o5dSE73JgfY2prSvu+BSYxGktPsapQy1XhlZsogKsqWU1ajma6V
iWv4Nghxp+4kiaHamascXt0GjW+ChHKXw2M40xQkm1Xjpf0a/k44YnVM3P61CxPA1WL5varIKDSF
Am+dOG5EDwKFuvEwMTTaQii4RcP/OA61jebUwv6MYMoHpFnVvjeG20Tlj5PGeZc0v5fc1+tYuhar
sbxN/GrdS68AIJZZAlRHn+zt3XXoGeWFCXDDPI0REZXqPaM9TOUn7utjR3Cbd73mowKOHsyk2Vmc
nP3GyqTdYn5jKxpKh/bD3BFutJq7NGYw9g6aTGh8XAZLKnTmfkBWrDtYkTkXtb9uZCHK0tn5oxAK
V+/kXVE0fr5dEaHamwHJyO1cEC7CsEjYGyvPEemaAmhNNUISvTWt3Z2FlBV/DjxBP9jtJD9UjSmv
ffJ/T1NXD1fwqSHCzORzMatRxXxtegUK26okTlrO6XhAgL/uRMWOGRSG96LyIN9SzxFnaIaTvYG9
VT0G65RdV2YFzmm7O0CBBe5RkLx2FpHrtH7u/aCCbr8EndjbPXzVTVWzvRYdMwKEpIXcp2aSPCNY
b7d+Xo3wm4qBogMiwyHrV2cmfNedQNAmgduBZyNpa5zWPvXtVKW70epb9MCWAqPecHKZe3fgbNsE
kAtIa/eRmGtN/rXCAyjZ4oE5T0czVdOpTAvjaBDtR+EXmxNyUtsJ74RreNAGxrXL9gjeQ+Jfw7Xf
pqjPtkXSmZ8GN08F4XBm/kBoHRqVMF8oJD1FFIrAHgbiudz3gelhn5/SEnZkX5sbEwgfvKBX4we0
2eE2HkJxrvKgcklbl4rpS+bsvcG9siEmd5tsHSd8DuqFjIsiI9yRhNVDkhnLvMFmINmR9lHdOgqb
SV0BdZhCYWtxdDLH/MC8No+SFqeyKJnQ6u5bCPGQrwsiTLN+HD+yea87m5t0akLxO/YNSG193LE2
PNEYjRSsHcKh+iLdLeOUq02PR2E0jt7KWNhLqzsU1bS3XpFOu9El8cglNDVcqvG8TL579NIAQUBN
ssvDUPYTQLRbl6g68JYIeWjXwTR0M46DjnqVcZB+Dqm531vK80+xwwg4ytTsnwm/rr1tnIgkvKkg
RkaW8j+OFY26iguyUBPX2cNoSyJLuiYBi1qMP2hdvs3kaGEQ3fbYavrsA6UV3pC7i5afeMaI1lK8
sJ9m19liiJ3SFgDzxQ2guDgDGJ12CWDUimHAiHWA0iYCmDzYO9dbIIwwgNwxxgmvQglU4cp5PjGe
X26VNiUYtD0B/axE6QRdv9HmBTBTEElYTePsxcXdoGXyusNkcYyQ9WY6m7PbGR6GCJa2RmCoIc+t
tksIurV9h3KFqSX7ef4Nes3whDCy/Aj3DbcFV8FWaVQSX2fajAGctyNHBYMGU1s12CumDYuJfYOl
jRyM1TU2RNO0O6gegtofwwfXjcmKvLhAFNoQYtHWEHlpYBJhUou3IcYRDeESxHz3OzjG+V2m7SUQ
9c63Oaq7E5vEvGUBslj8GTHVzM5nF0gnUqNrdwWT251yREVe8YzIRZuTUjE4+anNqFHKyiQYKRzL
LykTSSbLCDfwQ5u8bzO85FevkmkQtWUob2bLkvZ+6Z3mO/r33/7/V/2/izfo3/b/L0Oa1Qlt40/N
//cf+9H8o978LRTQZzxSk2zXdSA//2j+heX85uOUY/1EVHYQiOrshtDkhxh+23yFH32/4/5GHo7A
SVzorBqMfP5J3/9z1+9oIPd7wB7BGx7azzcY5ErG9wTJDpf7uawQnmdyeoDtj7GIXLrhF1lm+pf9
G6u9fBjJF9rfDv41vOw3yHviSocZ/+g8pAbk1dppoJ+Su/tcZGPvQZQ1208JruEvWDP0hz88k/s/
M5f/8qN1wlLAEMXjpv6MtWZGIYCphPOwhmBCddgbpL8rKMo7f4KzaAdSWJvBxFwAbpmWB/79x+tf
//OV+xbm3wC92k9avP14y85ABPPSfigrQE9Gu/PYReYIaeQ6a/THyYpx8d9/pvUzvqxvNx/Kq+II
H8YDWPPP11y3dTwlbWg9uGyUT5wxDEYrZo97H0/25xbQ74z2ng+fGGcOVymI1KvHdnpVGjALo84j
oqf1k1weBqNHggKS6Lzg4YgCMXZnU5xm3d5ss7UxQNhaARlG4l5v/8LMibXxp3uHeavrMhgTFBVv
jAODJbAnzJitBzEZvCtTiSNKOVEGBQOk6jJTzUkW7vD693fvZ6r795vnodHWBT4f/JaZ4Rmmn0u3
Fw+5mKGFGitxRX6dfjNxJnjAfUA+uk4rbml0UrLb0+lXVPs/L0zECNBTfI84PNhEbx7eHIZ1QS3E
YMHw5GOmF4wKJ3mfzJ34hQnnGyLC5Vox+GVlaQ9EH/H3zy8KPCxCsM1JPHBWy0cDV41iP2ciLjex
bQ+vsnCcl9n09Oo0Yce3PlAHBFigtrxIjV887r+6cNt02C05rSk63ly45egUQCrMh2nsWCSOH5fN
2cLZAe5vDfX17x/zXy0Sn22Pdcl/SXB648wn2tzMDHu2HvqBALlawRWBqiCb0+Sbzanqc+doz0Nz
Qp/EWw4PUNxWiK0JmM6FsWxEvjYnw5vlY9K5MtkVphWccYkOd2L05H2azmAQtcpZZW5A0iCGf0im
f8XM+Yvtxbd4fqbgqMAP7s0SycsEYosKBbnWOepDRqr94fLeyLFqP/V9ZYC9Lux7ihtYBUsIbXYt
0USosDu0CprwBq1iV6I9W8t+K2JzeA16Uz7+/c3+q6+JdiRwkOz4jmu++ZqGtKYZVxLx4ILSZJvL
babAQ8dgQr3uyv5Xb7b19mXSJpu4e4fM0HEzwBLv5ze7GhMrNws1PGD+0ZzcsXJf4lDq/7HpBSZT
413g3dhoZTE5aLDYoD8viwrfZRD9MK2s1fhqN6g1ckQJV6bBIgDMZOPU78TlFg2cGh7MNXgCAyNK
NOx2cDYMYCHL54KQiv8qBokreLMlclgze4PABiHAod1+89KukL39LlPJQ8MhhGSbgn6b+0Z+19ml
Gg813Jglyv05Z6DrGuRxZ3MVp/swTTKshzQjCWCJgZ6VW/POrEZ/D6sTRlzqDcgLa8xh7Q1aetzr
THvFP8hMF+N9a1TJCIEbNsJmSbBqQGqAHdLWtExWRj4sE51v6gFB5VBhnaCtH8hISE8B9mxnqwqa
W8JY/W4bNL05Qf7F2UnQIdyJRpVf4GaKLeYC1My0J/ROin76FZMgBalHpfU2Gzm/r3HVqOjx7Ly9
R2zeVLD5Q/IEnGZgjOVDj0eq4hvtM1YFuVan+D4uCF2qudkYg20wpupm0tITMj8AVFQfwbULfu+M
sg8ixpAkS61yxVqrg0nXH61OZcYxDoRztpIJcK2FFAmRIHynFiSnke/AhHowFls4m9wdazfqBrTe
GJgnbQtdryr7SGJuEW+DfAmfGeNy7Ba8I76adF/WqBDCV4o6mtIg3PliZERWEc7+MgB3ZhGTD3FL
CchGPLecAthh8WOwVNCXxHZtQIGOSwfCS176Z8h5xcTJLFIRaIXnxNCL2Hr8gW7gG+PaJUFl9olq
0KUxsZf0v0mWMhIJxy9BXXgYVlmpeYXauWdURYw9fLJ+34cZOqam/bRAQviIdj67tuZAbrWX8+9q
bJoI+/vhClOTeG+tdvO5Cgf3Iz7gQLRem77yosivyRTn42ZNk3prTjwe3DLG+qpPWsjLwp8jXiyM
bpis1lJCyjMMevlmfHU604ukmyXtk+EGWXGaCfgqAILqMqye/BluWcgLUOKGtq38KjDgWigHm+lC
E6dji78Ka7Fc7KuczBDpJsPYyauQrYuw/WgAZ9t83YLYw63qVBXQu+niZ3XlY1MU3GmGgs3JhOtl
s9sbzksXLKguhnJpFRZucfleGmRObFQ8cijgxD5Fsx+yryDXya4yxVu5SQO8mJgFI46OcDSBRdyT
sAg7hmhOxi94IEAuCbZLuPB61cnAo9cKGNwPkoeJAdcYrcpzXmIXd+uEOabcjWXAblQt7ouM1/B5
sWBvDCtMEW+CXWPgWgCmU4W7qk87GMWs0CCCG8mvV53Ll6PjaE6UdfEzfr/BFnVQc4JNYT11pgar
FUyQ8zjO7M9sZzGzVkhIyVaIkb+TrJJrwrtF3Fqmyd9AHwNJLAC5e+ktTmocsNDlbvpU5LdYSrDF
hC7fKoHWeA61lJeZMId6ZrCjXvZIajiEWy6HqA/79hA3wcDMUt/KEHTraRgm/nj5tuAd8BRstCr3
mqKPL5ibqXuc9fhjUXpOf4fcpSfZaha308oTmR0qQ2Ut4mkWa7jDZFA9Thnthk3k6xOeNhzPo4S+
pHT1qCzuvagUF8WS5JOKdB5eoZ7Lx1z/ae5ViwlyTvVpFrP7EpScohijQusuOW2Zs3af8qKi+pXZ
oB4vhcJadLVCkFh6L5aWa+V4xX/qO76MtIL8Fb9dTdfHIvrYdIZ5a6Ysaa+JzduhL4vmzGvEs7P0
t62bjoNnaBhcx3wjCPsU4U3DvM0VRfsJ+whOcxgtRr+LcQR+8YYVstTceKo54iXFN5/5mZk8OLJO
zp3Rowq8FDiTLlUKBrGv35sfW5c+DEty9GCuwmMNiU+HO2PrTc7N4qrgnFau85L6dl9ecezwBVtL
4lQTGPWS79pKxBivAaeQoqKXELlmudzPstdlECfPuO2Xh8BZhtcyHHhGbRxQ3PF/yUrmAIY+wt6G
2Y99LFL0ZUJBCGEbsI8eT/q2HhCScDnNCdWH98iUnYmykSKegrGR6RxuTtxRv55M0cStmeScTAU+
kP0unylXHYJGp5t2SYgpqNKYHlB4NW8t2ERg7wL+c0Y5wAs8OgX3DI1W+CznzIfLFHTYZXYmlBYr
5B0p09J9SauFeypbyIPfN4ECNuijAmIjDrFAlOkpl8xa+Pmn1tMfXy0j8gu96ssRwiYiieYEmNgf
KPc7QG6bp5pZEKdLDnLuAwzEU1hn8bORKhgm2AC99MHIejXLqtpZGdaG6BVY8X2PMhe3IN5ER+Zi
OC0ZW4ArqNF3jLzZfNCPJMN9KGNrOQaNfkDIIdmarCYmA7sXQPXjKhEN0o4Ou9UbKYqsABgRmmRS
vVNm7r7YJD4+WQZy1Qh+P0eTDMTTYvfcZNvCWQfPyBxIVWVh+wkCNQu9E4u8v1whJxE1sk762fQN
XLdLwwtHu/20CpslmtCiZmzd5mahpX2amHY/NT5K4B1ogLxfCa1FD6PfzsuxqRjUwX0sIfvYgWbc
4vAWnmsrMLC1taptP010Mvqu9e0sw22+iHLd9vrrXAheTImdl3YCNSFzJAnPJSz1R3NVsMd9e7X3
0wDfEpOHhO0oK1hcloP/AmkhPVgCyQ9EydaYQD2mWezZeEL53UFlblnt3HAq3UfZL5rkh+XvGhnw
lV7AP3hr+LfD5xoHk6eynJxj0TWaeRhC3L2ucBetduWUWt07/IzJuinjghu96sMlyy97n7RyA2sF
wSZPKZLoltyB8awpt83pcgO+70W6cZ9zi31Bb6x94nPiXN5dHGRYk3Jk3iv9TP2Ow338cHk/HSDc
q5xBwNVcd05x408Br0hgTrxQLkBHmiCE+PFCVEsVfGt9XCijqp/7A8HB4a5UrfuSkBT5dHkrPBKk
101hxeLWc+C/iQ6Ho9zV0wbAiqyJPCyWcWNwa3YicC4j8juLIUTv5tm6yfQFGQhMW7zmkQr3zqI1
3RRC/Zb9XtwKh0vglRNPbupBvhP4aQaRH3ecMOjX7T3qEXk/4RT4DFlO3CEhWHGkWXmpTUj0UzQu
LJXLDugUY4GbInrxKoIQoo9vTMvgq/gLy0YfQDgKJbZaonYe2RSaBC4E0qMgZLua9LfNp5FlZndI
DPZJq+RjpZze27S0as8YJFP4uQnXPSmyWTeL5YwGKQe9FCSXGYBakKszeRinuU7vxID317FmG73t
QbUwpSKTEhpr1vC2myJe+6fRnShCEqMIn028b+CsSn29wEj3zmT576ZAVneW7X5JjdiIijAfwOM7
EzCFtYO8N/+WwNTf+OiHNrZHSx3Njc0ClhyPedZyIqlsWaORkWdIhaK8Z3zJuM+oE9ZN4y4rCuYp
t/eYkACBJ10zgurK6pi1bX5jO4MQEacmFh62JQ+1aGsVlS2qhBity7dQllokYEk2Q4rMeANAPQJc
w9I3rzu9+V+TSsAgkmRXaqrJwcTJKmv4tA2akpqB1xR1GFAa75Bj83h6dFBMqmDQEOLnrvKeCeCy
CWxEFXavN/8OJsKW2A/52KWBfCwSqPSl7PDk7BbWjG6UC8iAp8UOWaph2sGINnu+Hrwkhk1WQ33g
xAvflOwmfl+csm/D4muKrw01JqdL2Ia7XJ/hwsAnCF8q3qBLY5iYSd1el2XesuWN7GmNh+/ciXla
f/BT9GbEiDtHQGNxSyZE+CyMcXjFkiXYenbhaGconqt2GAIfI0HwMFUJu9XqIdqf+eTosm+GecHm
iH+LDTxTsyZKXW+2MTTXCi+pahtDBXqCcwLzvJQggSP7Xt+xhIiWokiNjeLaaNy9l+ideV0xVcGb
N00PKAayr87smcPJbSdW3GhAyXcLyMHG9wqjY0ZicDJXRR04Rwijpn+kYZMjQfL4owXT1F814zDt
S8eyAnqV0X0xi1U8BYFgZIfPXBYx5+GW+DkCy00cW3QSlcfB4s3Ke0qZWG/XzrePLf7lt/2qGczf
S2bgt29eYoG7YaVlwgau/GDnqdHa88npE17p8r1MvfWcOip7304JnFpWCLsz3Q6C7tKa/I3vVfid
Kac17nvDa2REOV0HOxsS7MFKXOMLehH3FZrD+rWkqvzWlHKg3F6ggFBXWSfRDibmdEODRXiwfHT4
uv12iuMSfWtX590O2m537eKVcJv58CiS3Ms+QAdI3nnU+JBdKizfi8E1r4iAVLeh3cbvU8MvvjSd
4je5WEwPVMp1CFupNuhYsfhcROSPZp9v+nD2Pl2mM/9FeH6B8Fhk0SN1+98Znjcvw/DyJZ2Gr+M4
/BHk+fGTP0AeL/wtJFGAMBmXuSWxC0xlfoA8vv2bS5HquoQl/AvO+RfD07r4zjgBP2YyqtJJBf9C
esRvlq0zxJApevDMsbj5B5Y0P4/CYPvzCSYzI1fwZ77dm7lqaCsP2bsBMyErv6WIua6MoMGELWDD
/MPd+Qus5a8+ifYPEiJIi/WncELA6tpZESQdAgvuQWW2n9u6kRucc6d/NCv+fk18BuM9rFQZLOpv
8gf5JHbhnIjY3h/GpZiieDLvhpksAK9bn//xJTGLt7BG5eNMPuvnD5r9EnFav7YHBWO7KItvsZF9
y/nrf/IxGjoEEvyzvc2IucqQurJFdai7ywD7mAG9QFTI7D+4dbyrIT5MoYtJ0p/ovq1ZOU3KFc14
k56lJnSQPorKp85/cVE/T30vDynwcIiwNGRJusmbe+fPTGbwzG8P6bJgBjupR5VITjv13OrD+e/v
4M+T0R8fZsOz9omEDhku/PygDOE2rM0GxiK0i62PWOCQB1Q6jZG9mAF65Mzp7Q1sx38e3ko0pmPr
8btOt3q7vLy+Qe+IPv2AuLR5N/UdbJ/QKJ6NnD/9/TXqG/ZvMPHHNVKxsisApbKqf77GFba0ytAN
H4yJkUmFE84ut8z43d9/yl+s4gAvrP//KRpd/MPa0h5as4Fty8FgYH6yevmM4Vx9TUzIf3Tr/vBJ
b3ampajSBssjXpByUltP5i8aUYz+D8vL/PNFQbMHAg5J1aHq8N+8HvjwukHVtBXRSFazbc2ZmaFq
R0oop1K7EGOlrQh7QRCI6x6oA5vtZTLL1Km+njvwfRyYqPUDQunxqa2XLxejAD+PbZzuTbGf/OKb
Chz7mKxivmn9gQq31V2HFTYdknb+Ffzn8bMsFiuaODEOvuyqB9WH1ofCt5qjG+fx57lCgrJU0j3g
IYsjharDK/jKDOsgniWgNvi/b2hY0ah3lJDjmNZw/Moacpdfv8OS1mFQvi5fOrw/r8Ch+O6e4FNy
h0IXRlcepX6QNhBOSuJ5NISXwbuNLnVdFXPRBZ3OvgmT9g6rlmY7Qkggk88GXdqICZoJE/gxvPJi
tE9AdXKHa3SwNXooi/+PvfPojWPZtvRfafQ8LtJEukFPyrOK3oniJEHpSOldpI9f31+W3u13RB5Q
uD1+MwGCVFVpInbsvda3CoNfpwsWriL1OoqV0gKRxeLC6KHcui5bQIkZdkfSX4WSDtHEUQKD3qO4
q06m0RHaV2Bo8QNGVih1rC9RPDinKTLT18iv8md3xDPctHb9tXEL60vIb69X9ADrrzUCR813QiK9
ir066Na2PfOuT67k8CVw6z23o++csFUVd/Qeu9eQS3OK06a+cfv0p2FyT/vUtb4UfvJzasfwARFX
dTEuS2PcMu6BIs3hRWEoWmDBwOpv04SufDox62FF79bAvzh4R7m9ogzAZECZWR6TiOJ8JXuUnZFd
BzepG5U/iXqgpK6ItXNpF5QbS4zwGM6Pfd5G8qgN+mIxp7MtHEV+Zo9ITct4XhdNHT362uInRV6S
vQaaor7gLLMJnXhp2nVIu9eVVm6+T+DA1KBzhzrYuHE4vMRhTcvLMgf6U2WVcWZy8YReiirRX+jf
OY9TmRU/ybhg0JJF87ZEdbpCUtEcZEqDqLIWpQR0+XTt0NNIOJY7Q0ZESjxUO9CntKGm2qYmt7gF
XchQfjVZdUQ8QcT5HjZU8Nw2itdOGlqsB8kWp+fAx89WD/3Koa0eP3dgS4c9TOr0LRjRWQcl75Hr
VVDbkmDI9+1A02Wk+n3RSmd7jiYdqc1CWQnCZ06AWw2ereFYGY39iiaE+U0H9XKs4t2SYpEr5KPT
Pg3Ad79GqXQYxeSsoVidHZR7wj6CG0zAvIyJWJsZd8KJo+y1iazySDhSiUUevSlS7p9YzALIbK59
5IuYOzMq5o2YW47pMYCq6wik7JbIomCfCu5Qb7P19TarWuzT7qdlFz6kA3q/TVxP8Y+yDpwDMxhm
CYjb9KU0+5e6nYc9cc7AfIOeB0GPfnlEkfuzBTS3agT6xNbM94GKfnS98jZxOz0wZjh01fCtj2ck
ppwdt31Yuye2Qu8u7nkpwQlNqIDz4WroFFPgjPdckgCxsmov++KbtT4ZwbQrNA5Mmv01ursxaxGv
J4jc7S7noT6fjuMcbBjdD/jmFJV0Q3jrUWZgnKOjCwkgnbdasbrR8Bz25rLv1pLfbRXpW9IK/8Yf
aSdynvLv7IH+VsXB5jElueo49TxRGQvqa7+ccQ2GO+CE+flOS4t2VfhNcANBfvyOJCXHCNSy5sQy
8+9MVzUgA/I3x2GhPI+8XU5TdzqZcD8qNW+YPXK4d+zevwurTOHv7lnJzpVWH6hmnxtFv0kZ9ACC
7quNO/LRimHnIWn9DpCTOX6PiVnGPVCuoqA1eIJB2akkv7HrrtrFo41WHtzNTdssdXVlVafcrHmY
8Baiqi1MSfYzV4ceIG5RFyvtedUFQ/i1y3zzhzGyWg3LM+IYzP0wyiR0zKZoN8xE9XgjlcRKiM65
TiNn14LSoHGjCEuyGTaRyDOtB+1WT8nEFdJeWG4mw8OQI9px3XOHl7kvzY6I3eBxqKNw7dOBO4a6
L+7anrVHRKweY8BLnw0F15w8jZ2dEkkdlUNybYeW8S0wCfrCTEs9WvU3ftbmh9Y1YOjTzNgXQSSu
OpXc2Ik9vIg0bW/mKe6uwlR/SQx7BFBGZ8OfaU1KbToHHSQaYACRJbVQ4W2effUaVWxA7PysIrSn
skueeJ+f1WBEB8uvxDaOimZNM5ig87nFF4ycc8/i/k04FTR2j00PvTmG6STOn5uSlVeVrDhGQY86
MaDl0zoZ5/rXIuvKlsBT7sGOs9e4wGsXODHJ3cOcT/2BhFep9uAMVhaepHHVtQEybDLTWMxSDnkN
j0gaFGv4i8BlRxDcKx9cIi1hVTBMHBpNAlptJwWom6YzAHCNDWaQwnpqC6s4jo1dHBGTGjUEAYBU
hNf0m57hk5VjdJ4qzz3NozUVAJqNXLH+Fd4Y3jfwCmgCZmks9pKBfnwEDm0TNmIV4eAf5dBXJeaU
Hk3Nmlpc4QvTgfJ+YtGK/RVWk+JH7YBSM5PIu5h8rwYnOTOOpHPpGFusQqzrs7+ERa47hM+3pevR
uMKQFBB65kcpstZYSdg4vQmXtzXbVz8zMvSsU/4wpvYEMdIkVmAprsFZ1d48HJnCZ5ukNr5Jvz/U
KO5hYOAPkw4BmxazqQ0Lx3BH5pa4Mplngxv0yM8R0pr3vKcW2RApPKCejJqD1fQd1IPwDddgtqU3
m20tA14IcSnmC1Gl03XPHo3fJFLGpqSdTQxSbutrXtfoe4SZql9lJjL53JsCSkshLhLE0P6OKT3r
m3RZviUDeuaVHjEQoyR2eVPzgw8ZzAucOrMz/AGmegYN/VbHQ4mFOYsa0gGqswg5f6uwW60j2bdG
fsB7zHpjjSRHRYztF2Yxqxyl5fVsixhFhKauyAKFfVJZzqljOp+szOBPB7XfhXacK5bvQ4cAaTPR
IJynf/8+XmRFvAN8H1WYz72BSzxjTR295K3M+/twZpv7/Ijx4WQYYG3laIiEgXqcfNTfPxCWmFNE
mMUPQ0MRhloxZINiOy7LmPY/49uLzz/vY3j58oGesyQfM5q13+ukSkWBI90sZ0FpAIqzSlSbpC2H
egOu961DebbN2ph60PHH2/O2M1bkLe5jpsg7iI5iHWbM/RDNDvupZV///PvZH44nfD/HpDnvLmTj
D4fyekoq4cs+O8TYdY790BY/K5soxtXIiBTLQSQptnNayvisUrO7XhLpVmbGN65NCm1AmW+UMuXR
t+BXzRYnzxYuPeCNuXdO0mIiWapUwWxogy3xaPRTO5hHhyhkVbYnDq5b6RXhAxpM+Wa7xPqSGKCH
vS9M7w46JhtwOE/5s5Ek6et5VyxLI/DXo86sP0Uzm8sp9t3bgVHaRemEahps4LuHI+rhj7J7ZYdu
6Uw7gplFNxEIPtrypUlw5EFPAkUIJ23nKHilxCgdP78dH87ZBKUiYwFpyi3hMX33DbrZReWfAC8J
OG/vHaIpT7Uc/7QMfOhY8Ck0KiwkrtLCfP3uSNon/RC6ZZUcXPweeDVYuMoaT00DpwyNUFaRDJNy
eIBxMrx8/gOtj9eYEsVe+j+AFWyUZL+/gHD65aDyMT4QrxWFQFqYSogwDF6ZvDinFuT5fBMIZhP4
T56zYG5+Cvwr224eHNwhVRkjXI4UnHsSAJhARF1NOUki3YH6G9wPUMC/mpBs2AsRthxcz9/+f/rV
f+pXY0vkRn3Sr06+x0n09psfgfJ0+Uf/1aqGOAC+++/Jwv+vVR0Y/5IoJQNH0jyjMw5W4N/0dOn/
C8ED+G0gBq5BI5n/8L9b1YilDQjkHHR/xVf9B61q891ORM/JtEEkkEzuG1Ia75O5m4moxCZvzVOJ
QQkZwRAVjEiVQ6MAvFbpwtaO0S1dphkaXEpe0vHAmcU1mJ6AMbSXDKVlwhpNl/LISXFoKqDNOXaa
yELstwJ2yLuFo4+p8t+u9D/0vpc35m+rlrVoW2GT0+xh4YDzsPz937tmLX7KUGliBRe9g7koehzK
tEtsWgaokZmT8ecfyMb84SPR/S57Nju4S070u21bJLldYw6PTnQlL6sOGeg6H9hb9qlE9AHmuhHN
wVQG2rORjEoGT5LQISzdLDw7snbM6iL0EhoKevC4KkQ/0EexOtTLfpkwaq5KZOfxQvDJLRSKexmW
1SklmkmhIi7ZI0j7YNzdqIa5rTP1zB/JNOVan2XRuWYrskztvHVljbImbXw+KqAdEeEtD5dDhxMi
4RpJiPDXLneE4pqpYb8LiVS8mpdxp8KL37Dws/Uqm1JoloLhu+7Q+SifPsbaixDDkhUcIKU8664J
IkIq0MSR9WiagkZH4rX8tlaBpTyrQiJ35GtMVuIzuXeQSljDyADYrawmvpnigm8ULOIdip54elJA
78mAaARDaAs/Y3uyKiYS1zobPYFpenbrFws8UHzsFDIyL2pRZQgL7MO9VghbhI1r8Uvtm5N4ta2O
K5e0ixIDAeVUXah6UdQMKuMfhS7yBM4Oy+y/7jO+HZGl7OCTbhC5CCNN4wXHRkexQsMFfRQqLwb7
rHTeUpbw537mzDP0in8O5YoDVZO4dzFNJr1GMsZF+iVLdCWjrpcY7nl9kBpR/5briNLOOftBULrT
x5gc+IcPs664rQNmHvMUaZpex/ME2lsuToA0hvu3SKsJHVmsIHknCEkahvEqjkZ9J3wDjDANsumw
MD99QG6EiG5bNfMS5gCrOWC43uhtqsHKt0tIGaozQkPQHE3zI9rcjrC5gLNZkYYw0rC1gttOO+dq
Rgr1LAbPvB6HOr8l/zR6s2iOHGgcSx8NVem9lVE2fKnx/E8g6Hhk4xGG5jAOCEXidKnpCxQ289Ga
XAdCIOPhZ+E2bXf3S1blDB6PzaAW7QxiKlfdGB0G/12LlgPYQrEIlFB9oQrSNl0DKazvdGy5dwmm
yvHnjNCs/sofi/RnPY04OApUP6m76PSqs8wTT06/5uRsPpI8wO3JM9G4qK5H7i2YP8RA2kN3y5Xh
5fLSkpcyqyvCi1pD1O3LWQdINc+LIAjUmcjlqpf0t0XM4MDXrsF8tJz3h5Se5VnsyPCiOaB0QwBo
l4v+2Kt6PuWXUsfkbUOWOKVcFy9YlBm9w3mjjDNLPWZaC/EsepK9LztLCXU7T5CLiVS2WX51wTHy
KZFGkd2Hi3MLiqRCiDygidDDUkTqueBacqbkWk7GSNkZBBEXghkUks/cJ8lBsqrEx7pBvLM+P8jZ
JLhxFcIAtXGH5aXoFCgrbGlAHFnM8Y4lvYDL75t+7L5Mud9bN2kIbgw8nHlOfh3N69j1FzlGviiJ
BNqX6UDyn0pflalARK6cHoy4Hfpd9kWxQpgx4HUSi2+qggQcn9pGhMiy8whZpZWZ/E8o59Nj23jc
826xK6SdtqcvPkbg7IfjlZZFD2omBnuLXcWybgr2H42htYfyeBGiTiswulYwfS5iy6ZHgAWG/r5I
IgPQv4Y4lkT+dWkbwYsz9CFtXPPBG6KJRPGi6p+IahBbuKrxhgejJd8QWA+MnRCde5hkqyIZ8KPY
5uxsYq9wDnR+3JFAh7QRCW10jpo7SQOALMaqnsOSRaa6qMEgPLdOba3twngVtHpWXQkujDSubpXE
4+QfzMyKvuVt6P2YIhtZp6nKmy53L/tRNfM2y9V051Ze9OrYQ7kt2KQ2lH32PUO38tWUcbGzSoN2
k0e83croPIUccM7WXo2fnYNtll8ldZQ/WWnrwdNou50WHS2AYSIzVQFNZOhU3wy5Li4dOhzbHrbg
Hct6/YowI34YZH47esaU7lXTyl0zN9PKoO7cD0mVPCA3zJ/GQrbRTnUlWGg2sA1JZfqYE7W8I2Uk
WeHPKRf0IN2bZLCrRzad+qV0ijrepLotd35iVF9i110ubQEvkplZX65dr5+ukeTbSLOGYhOFXvuT
GDO1QdYnD5ZOo90IQ/PaiVpPbmLDKefVNFMObFo8CDRki2rv5w2MC+ZL1YUXT9YucjCbhVW9N6a4
3yh+4wsIPbpPpBa4FyXnr2E7w2a6bjoZPgR17O6Rn2c7RwTuWqRC+7t5dt1rEXfNiQV7PhhlOV/g
3A4udJeN27lVat0BPF034FAgJLbu45AM+i/DyNMT/ih9UqUK8s3nFcqHYo6YHnpOQDE445NR+u4Y
1VSFTSwtgLuz7jBDb7s2xkUlLolT26BKrk4hb/nh8099d3ijEPPQYThMgal0Pfl+HitDHXvx6ATH
BmjcVzIpWBjqDm3tfyZBOH+OC9mLctkiUMh4V30NceX2LQl8R0mfnDXVUKzZC3fUmRYl2Oc/6l1/
4Pxhy8iXy4mLiOH979WlyTssIorA41l9Xi18yLM+QMDW2n7+UR8LWXokoEupxQ0TY9y7QraJAq8W
k+EebXc2r8uFO+iQT0YnEGlm69F5+48/D1ushVWVKCfpvG/NmH7Fa5sXzlFPcfj8awsqY4MdwymX
qcov78vnn7lcrt+LdX6cb/hsKpKb975YB2Imu0B18gjVk+rKg7WJsjvgrAr8lq4qbUH+FfYU3FPo
RlO2j8+/wMeHlEGgw3U2QABYHwxxRJmSdphn7hEmy6JeR808megS/z8+xTPxsLp0VDiZ/P7U5Ei+
yzBp3WMEHBOZMnJcz5//1Lz6p98Cn9HHp0s740O/xu1sq3EEv+WsvHDhLICbQPb2+W/5h8fSCVAW
AcSA+f3B6ZjBSgL4WDlHC87OPlEx79wvH/fZhdPV06D/cKT7uH6xprOa8LOkzZ/eXb4yGcJ5xGCC
TjJ0X0zgooxnB0qRPqdfiAoWXeQvv8XnP/Xjy+4HFpIZk18bWB/eiIB2v6FrxyJfibc7rFgnu8Wx
o1McNZ9/1D/8RB4OpE3U4KhX3i+WHtkpfFRhHc/k6blAn6lbJqS5XBrgywluWp6azz/0n34f1kUf
YZtDi++90XeAS2zj3jOPuYuMpSxQTeSGH+856HBTP/+scxft91cdlILnSCk9/LEf37Rl7GqwnjCt
bQHfpGbhjCvHM/L7etCKEHu0OzQ38QRNi4eE2d/cXmMWnMIdTUjJ4aJiYAlF+i8TVCdVpy6Z//uZ
W+d/uCwfn3BwjjYWfFYkVH/vpWZl4oz41AjosTATAT4NE4wik2C/BA7Ho5YGlPV/uDof311EhrxV
SysSndv7PmCU0y/BL8cj7gtqXSJKOT90pHbgAsbzt47rcHne08S8bvq8+QpqVZsbe3GL43jEN9xE
PVwBqiRYpBDE4//4rWc4gHISnZrNvTv3Mf/WVTEaUtEGn7e+0D5Ft+Gkr2bEsL7Nl5xm5m9/auN8
eDYRFS5vA60cHlHif35fMpukXYr+WR8HiV66hdKeYp9DX83Ozmn888v/Tx9G3wiMjAvQ88OziZoj
MCJMb8cpQnieLiZ3aPOcchyj5pT0+Yd9uNX8MnxMqJHtZcd7zxUoMmHWbWjMRzd0OFhGSceTxYvI
KfHzD3rnrGcKihxugZdCikO6Sl/s92uY23EyubU3UkGouL395bsgsbjLnkKBte1UgzNUWxlhp47H
mMFfXns2ULrF1DNVWDniJKNPIEYOS8wbgaef9fpnE3ZA1wsPQr50P8Ym43A8Mr267UrCdIo/LB4f
7w8MjYC5DPsa4s/3pVBSkvflFW17PIvzR4ZGJ2jtyT4y8O9+ftE+vPyuA3POlYwCaOl9GFAR82F1
wwTCWi2eNx+/DxaGxeYnrKk6yXL6Y/9w2b3+tjDS82c9tHj1GQIgQH5/l0pd2GajHHl0m0n+cF1r
OCqJS+ncEHG9lq5Oo3PnqZom6w8rnfX+EcGLy9jDdQGiLGMI9oDfHxGZo3FAapMeTVLNCtzmKQ4w
jD6u7m1rPUK8+kZgRSY3Q8W8mSxl1BilraLkYHUzYo6zp9PoC7qImqBeTRPSWw4WveLP2uM5UoXb
piQamcmt180Cimg1Js4BIG3GpDrz7erOSVtkBsvjReAy1cPcKbM+/vJ7Wm473TrjRGusDZkfnzIa
R0g4moHodj9iCn3lGCJTeHOy4m6k23Ct3E7sJ5m4t9VsCr2vvJL58tCRNWbgcTJIY06Nct16Th+s
YqlA92US5iD0TE3IxtzAgYQOfyS7wVwDdneIBu/NuAGw1zcJCINVZQzEztk6XVTVOeZvve5rMzf/
GpWPbTQVKe9LgLOVZiiBT/HtME/82RMNcja3okWJaigI44M7ZJyKykbzt2ejxbn4HLKQzkuQL3VN
U7sQy0usoD/plhPylZnRIm2dFSnuF5Evpvt60kV8i1AJTAfEt6G7a9H/FBsURbzdlVnU2X2lUbTg
yevMZsdEGB/OgsnALVZl9+gQQIwwBtd0eFNH/7DdEq+pasDorT2YxFhvjIR/eKY3OETx6IcaYTOj
WiuVl//la61hWO4SrFzTzq3J2djQB6Fz1emYRrhfzJj00C/yP/Yo4RCFjXZ50UxpLx6mKuGjm0yz
awUGygFCtHO7tW5K+JvdvZkIGAcZj0t8y3mVJAagBURKnd3Lw6DAmG167NJrXZd4hc7WJkdHPEFl
OXCQsLwx8cBFhOZ4ERNeELKvmihqgIXR0/LrvtX7KecMC/swoMuIAGBSj2bp4K/1E4cHrIyRV1+L
RLE3nOsAevY8fQQz0GrA/UbfzHQ9olpCGiEQEPRcTT+xuYS3vsZm/asF5+Q9X8aOJ/NRwuJ9S8I4
Drdt36LL/vVauYtqD9KpfYHJPfXfSidZ3HYO3i9zMmOmoOyKzdrq0FaslevwFDW+u+jdcofrarVL
z9xO2/4b4uRx2E1oI29/jWbATuNgt5dCIpLUdn4F5Kkw06UTq2jPr+rF3zSZuIPW5+3Pc3uajDG9
K+/S8ZhHrDJg0+mObCb8SEiNeE2LWjBpyIGmjReSgF17R1R6lNy1ZcMXMUG9ql2dW+19qc1megUh
ZAvC3jwny+79Kpj6K2fKzUc3TUsJZjZM5h8QBHhk0YtbEsRPjbk2nqmNbd6/0SvYjxkDxNUKFuXy
rEimOShDZWd7XyjMs44pteowHgLwHWqS88IQ3caaJdxJj7lq6dbPuY2QgA6a9mlJIHiDA2lMtNro
kHcL3FD3Qzr+2vH/Z076xzkpb83ftt/NW/f2v36c46mv34of/+d/XyVl+aOturffPD3ocPhX/x6U
EiXt2wt86oxEXyw4//b0BN7ZnWO4/nkWSu/ivwelwb/IYGauLukJcXTz2HT/PSi1yaYGAYewmYo2
4H/+Tzw9JkKE3/dvA2iEb1jw4ZejogFi7Pct1EYWUHSyNKAUiypuejJkXLEBqhyS+WlOoAWlTRjA
bA+12gEINokNrTv7xzTlEDYLnZTMmeb2ilgEGVQIu9HrTTqX8tkMqK42Y2t+i3wreiomclqgtjpf
BiJ3rgjK7KBokwK5S6qUEPYKteVVNPKX68Gdgnov0jg7LPzSEyQtjcbWuctVZ38TI6mJJ6ZRsD6k
a3WXQ0qs5pOdQfm9bHWjSWrK3bFHJ1bY/V/peXhrtfjz3MoAQY9wbyYMT2ftvLGVYSNmt/uvCEpH
Zk1ExourzE5IHkFO6NW7jHv7AKujcNe2heh5W+dh8mTGQBYj5l96rYCguhfkhZOKo6rmwcVFe9FC
etzDNfgrpy7fJl6y5Ec3wHMG2vr71EoeZ0Itbt2UCeZh4VVckWUYFsTlEs3RlXanVoij8a6b4g18
1oSTGmTHBbsFGwWs4m3D0R/FJjkVGxqVjYOTW7T3sCqdqyFgHmV2vWde9GABOPXrIHzWhe891J4T
PgLCBl6KDcPGR9zWTk7oimRl9lSYvgykRmyFbXnrDI0R16AGqdpP5dENqvzU1R6D8L4YkxWVTchs
eJ7HU9d3kb8WUR1vvcTV900ZycTY48Pl8G9CUekU3SIoDYc5HXW5oXk0xGsZNunOn8PwIKvCeqk1
OQEr3Qr9GOQeVJouGr3kIIXh56Qn+H35FPkesqdtzx47CWipECDaPbOR2WgvCIcpCzwDuQNyNGqJ
tuDO5ebKcXJQJq1cW00trzVCyu1khDgJEIZf0Lu+9+PQ3ZKSiSg1q8Z0nTjkYsqqKdaxG8DG7cmh
W+Va2PBMHIv4WB0OazX50FaE95hNIGgc6yLq1RVwi3QFAAsydXUtG92sibTbky8UHr2sxImbtU9C
xHcTArqV4mN2kZ66FV6Nr6Yx6h0jhHAXDvMD3fT2oiFvDYxCk142hTCwsMps14WNdQwE631GOQuf
HV1vIafkKGkl7Ua/Sk4in/WF0fBqWm5uPQWz9Vp2Prm0ZuSt0rgTCGPTYVeVXtfhLbXTC6qybxAV
8uPCjDk1TCY2WhfGloTMPeOzdSvrfichKmUMGDdJIcp11IhAoNZMYd7G8Q9HNy94Moh6ZfqAec4A
jiQVQaH4FYmg6+fosnSmEi3ZXO/JnXroEtGuzCoxV4wZwrVUqXnLt09PqTMLxeCxqy8QePQ/yIGZ
N35sc3F42Q5NPWBhYYMsI02Ee9OgnXUeQF3cZ35yqc2QurQ3SN7Wj4nb7SujDY7egooNCJbRhbUh
c3UbpVz9yI2Bp8untmn2/jxdpZbADOz0WKXrvNsOIcO0KJTP0I/pD0B22phF/iOXhiIJZ3Rx9cT9
A97aKyDL5jroCLYh4o9FMPGvZI3kPi0mJkl+YMI8oBowiEXeFpMqGY4OI89WDR6Z++HuqXvatYiD
/uCr/Lv2ZmQClhEcXZbLY6+YmE2hnV7HQAUOaKTiDW+FeRfFzd2Qtlvh86N0VV5Pvkzf8mU1y/rQ
q9G1teJU15a8T6zGPVZ1F6+5YZQ0cLuQSscvhmgpZ6zpZ9wV5iHyWo4oSZOvCKiDJs7g8ohqDVoR
y/pdZ49kXWk3uMhSD2K5umMMbuxYJvxTlYrRW7eZ231hXek3FtQfUCJ2l16nVj+smy7r9gY3amdU
Tc9Ey4nv7WkKrtRkoG4Q3UamxVcC1qw1IzlE38WuJKJ9NaW1t9Jle99C8OYKEd3WG+mOoFabr1fB
kJEJoX4xu0MTEgZiBvsk7R6JzoDuW+jwYczGq1o0ILTMLn1C1vLkEFW4ysXw1urgBf/3hdU7cBaI
hiYxPSev2Bp37aguKjfdB1YKvyJt5LVlRs1+9NX30pmdraN0ezA667EOvYwHOGOSUcT5cHKa0biO
TQDGQX2Zt/Gzm1lkxBEdaVSSdAOilHDtvMpgZPQqnXW2rKW18G/91oZinU73E7cOlfcQAXFxtf+a
QWR+yR3f3Sjb41UTkhOrN1yhjN4OTXbkdNztnKGxTopQalAFdcLYPKjidTbnPpiCXl/EVXfoavjh
SZjtyTJK1lEgsMGTOMxmBgQgDNALI1fmWCh7+V0K7hcQF+Ffg0iBtFoscVueaq7I84UoPw7Vliz0
+Fs9uXDprf5yShr2hDF/MiV4fRKZg0GzsaYBTiHVPQz0QZFbFt+HqTwE/vySelm+Hfg9CAeqbE2g
THIaZvAHqIZ3sM58ax05jr6eCD8jKTFs6k3PKezkJE60m4U9r9o+sr+GVV/f0z3KypVgOFtvAaYj
vy/s8jYSA5LsSsVkZ7Cv1clYHubKSTemada7sq97cGxliMrD4vDSGwTb2gLr/Lhsz0QjVG6wEr5z
PWLkfUasUd4YUT1MGznnIM9Ws077+zIV/kXQZvo4DfaTnIz6GxEGIjqEBdqIneONdruyc3NUKykr
sgXZZ63t0AXfCzHcmrGHSF6O3T247tuxFIIDpLgr4IDe4NX90iqbUJvJrY6EqH+BIJ4/Tkl2tATi
FxqXw8Yi8fKV5VUeRuTybyns+y06KHUBqdzaptUQ713Csla+X2frIpP82Hb4GhA5si0NX1xFqJWe
8biNq2Bo/Z9uT9h5zxh/5cR2/lb53vzgjQIhSe9/tTMIaIVfeM8wGpKNCF1jjccrfST+z0BPQfM0
8HKsCjbOv0kuLxE3DNTWZBM9xvyb95qvF3GC2RbpX7XKvs2G8O5hLwxf7BaAIJP4a1xxDs4Htmwv
BQW79hMlYw7FSq5qQ+Un1O4VcWy9pEYooyvTyg9dFmZr4XhEVxENdI84ooHP7sf9HUnx/kF7bvNF
6OBQdfP0OGCL25lBEiTrgFTqy7Lr/moy/zurc45d0w02nOH6pwRUv1vawb4OsPw4iLy2OKDYIDhc
bwiBId/NsWi/iCq1UFrYqHEsp7kEmQRfoWvnywJb2oGcoGlD2Mn3PCrMdT/lCQnJ9WA+sEC2CMZ6
O/dXbjfGC6o9QldRyIzNqxXl14bR5SkC/LTLqQVBtCh7xuUBtA1fw2w/FLFtfqOh4n6TSQkpQndR
AFUEaw9t8y19L5BMOOrQOmHKwRp59HotiKLD1GBbNyEHFZv3tlR9eIwZ1RdUHnjKkiECOxia9CVP
Co3ELiuG6CEQFKLmFYXWuiCoUgX6ApfBX4yx3H1rNt9oouDTZGaGTSxaBCqVtdKAOWC+GXvu3NFJ
Zbci3b3e5FWVkkfZvw6dxAyla/hHdWhvnByvkwob9sCsOsSyhCAX1t0KrVt+sBEbrGKVYgQxxm2o
7Os0Tm2kQq7a57Xrn5IYNFbakYSSeQFSs3iXD426V/Eg94b5rSdzYNehidimRfhE56lY5Y21CYW0
MTTW9aZ1FMaWNGSAO5dbwP4HXfLsFbj0VgzXzHUlyhrL97BBY9SwpCQkS/nY7IDqr3ydxa9j0F26
FPk7w+cyk776hH6+2kJSQB2UFKfRxcCVmj5CuonyEH0b0SWRV7Mv5tUFoPp7WP5yT1L297zsn1DW
ODfC1XcdyRGUzA4Zb2gh16ruNrWc45VdO+pKqGkgNFBYzwzewIwB83qaupYmCimBBF0KcJKmIlG3
Qh8SM1RdWWlFd63QT/g/UUWh1QKyEyZ/ZcrcmJOnsbnxpE+5uyK/qcD46IdPnplf4jyT10pihiW/
4icFMAF+cbtdqLWA58HuT3JA7tjGO533xRPAeRK98KruMDwHWykpeLASODAZ0/wqi1hgZuzau8Bw
mmvXD78ZrYo2QTZhkRiz6a6ZkUOSg2WuiS+i8jHxsRh1el1Ocw8xsILi34xr3aqlb2LM15iojsL0
DaxZlb32hoEhfOCNl0x+/6o4c+Sm+Gr5+i2q3b1ntv0lR92Zi5GhrtGAObNhizJtn8c/hd/0K9Nd
iCxtWh+aTN02iX0qp5glMm78NQIGY1fXHHER1NnkRgx7q3JMOlbpidBrNtGUXIDMfwIjaq/sRL9N
Xv8dgPa3qsp4fir7ru+uvCp8qgbinDhSRa9CEOPbkw8Jo0mvI9u71IH/4tf4BoOg2mdskCsr8utr
0DZYn0rDvJSyvktHKjTRpsYaAHgLEIsQZex+FYRHLW57txn8VVZMmm0hJfjDYjdokB/U8W72/fZC
8QS/zir+YWd4WOxwnFexbbVAWSXuX/I6i695lRbVNknM4pptS6KaA/FEkVfhE7ViVd6NSCsPg5iA
kKdutk8TEal1bRFhvK7whH7F74JUjwYoB526eRp7P78YoMpeUFlnWN3jci+DUu4gz5KKZfTuTpX9
4wyjh3FFcBP4fXpbwtz86SRtf9Lx/2Xv3HrkRrYr/VeMeWeDt4gggfEAk/fMqqybSmqpX4hSqcQ7
GSSD118/H1s6Pi213T0G/GLAgGEdtaTKTCYZsWPvtb6Vyov2ghVPNOeXHn7jgXCx9tmv8IAFrfvC
OT675pXPIT+27zFGDeRO1vGtR9du24OSv9I29vfNMk1Hr8b4ng2cmAblWwfDZGPXptBDvQrdV+X5
uxjtIKZoZnZpZ+Id/Q2LEZd9j90KibHOvL2bFNG9RCpMlML8OShpxZeuQrhbcMUobK9VX1SnNpvP
oh2QLo7DHRI8SosuQYyah79hpUp3TUBmRlYmCHO1qCiF2mU35vz4LsR0ybMTy4mSj5P/wXfJhjaT
i1uOPmZSE0tL7XhWZYVauyiHA8uV2LOiE/RCEtgefCC+Sn3PgSp46jPLP3IcpusCpusTyNaQatq3
8yvbNTvRyImBUI3wpuqqYKPzjFjrSIlNn5dbi7b3pnbcBqdzRzoPussTEFVn27YayKXp7BuTN+ZC
ZMrXZiGNBynWZj1fuEt657C67yfymx+ylq+xBqGbhbm7J2dn3Fooy2DYpmaXo+m+Gf3sIXUROOZ1
eY2l+kASTHekxm62k+b276bpUDn2MR7peRRGcJ4RyXwAs8yPQryJ+NG8LbVGTWiuMz38TTtHdLk9
dMENZy3Xq7YlWaqb0SR8PNJayWjdoi9mVRZ2dErqAk14rgWFy3wZeVK3fUS73e4Na6Rw2h1F4OdB
ZZ8JqT8HfvMwob4+A+skjaNpbliiP+hoqA5+P+05bnEn0+nfmqHDDuik9t3i9O4xAOEtw4WNl74v
ym3nCcPwOcj6/TLIfNs0OKw57CzVr41v0ToZxzE4uPSZWTuf3Dme+USD2edy5PQVjLiWOBKC1gK9
RTwvXQHg2+l4SQJ62MKvPlemDh+z2OKLDMSxGZtkh+pweY+q4kEtodlN2nEJ+LMPphNq47dtJrcU
yxYp3Womf0xlz6Cf3wKnuesW9yYP5AvBEnTGX4xTHnsTfG2HWXPUTbH+OgsRQGW4a7Jq62Sa7KRm
+KpNm28LK/8taaxk36zt/9V1DRutprES0C8hCyzeVRX9gMRZKF1wb2d19tAmLNDbrm/lhNTXV/ek
17oXi7peI60t0PwPHMyHBgxz17OTI3ov0YDqZl91E1DexChm+/IGGt4NvIGtzCbmN1Ne9Ac6Oahw
il5sAIrBlM6cuekBGSzt0ccbHAL3gt+cFg1DEFY1s2F+2IqS8hgM3GaiKjfPFqbP7lAGKD4JucrH
dusxZoMvyTkBvm/j9jAF/NBpiELnGolI03cg89omACzwP3f5pHIDAiDs6Fp8Gzn/V/fsj2/12sru
/vf6g18pLljnEvN/fvxt9+338Vu9dsB/+A0Eh9TMj/1bOz+9dX3BP+UHff+b/79/+L2n/nfdeBx0
KAD+Y9cSEy+T/MvuJf+5If/tH35vyIfyF+bEGJMgK9Bfdx3sSf9IUrH9X2xfrg4lESh+oVf/D8jW
GqdirzmpEvGIAKj1z4a8+GVtnHuKfxYg4CRp5R8X4bvdh+v37aJ8//2/0CB9qNPKdP/6v1AT/dCP
91HcI96RdE5cZ+U4/axqIgted7jJ3dvFFn68HImfmk20htqRbNldLcPgUpes5ZshEDj6mSMsnyy3
oGZyU+fUMTm6jRgmgPOzSnDdTb1ViCWudVydktbrLzhX1c4vQvKo+sp6x1gWF3kVWzcmDZwNhgP5
bgj09D4jA46RMe2do6ObmoTnrMFfg5+an+ccXKwYFafHyDtmTUiEKv+G2iE+5WlylV7ZXqD8ATxt
oseRYLSpqwGjkm7ul9o5NR1NPBDg6LgLeXH8aBf1RNUlcfOlF8646zP06eXQZtsWgv41IiuTfq+9
mwYbLCXnWsxd1j4CJ3uY7WU5ipqTXxW7RyAk1a8kMGf7TufpjjnEvpja+5ac0D0jewNl2niHQpUB
uwcIUK+UvH5JoBlXyt+ZKghBdPXpE/3Gelc6znLSuRtC7ZnJjucIBwAhu2/n0AbVni971ITOpsfx
BjpCe3uE2t4uToGXj2U/wU8uukueqmvikDSL/vsptMs1NlYdwxJDuw/UIypIy5uBg219LF9sTPbR
4hC6ZW/7IMxAfrZZP4TOzc700GWx4sbbVlhyj2Phc9mFO5pp5UVXTnqj23RmSjHt60Ud8HXpA63Z
atfnkhOgWNv5Qp5COntmru1tkLs0gpbI+jB7ab3x7F7su1oTO9+z1bo+50prKOezW3PW51C+nDsn
GHZKjc2B5BRiaFn5dt1k+7sKLyCoUXgKvfSZAVFqhRB36DX6Nw1lCloLDifCa3Z91470ReJj4oFQ
DBvd7IoCV0LWPNed/BBMy23mjmoTD9I/WFVq7x17SY5Kly8Lqq0M7foxI9ZxO2ZjRecgsy4YXd/8
ZTX/M/nYrYjhgthSOXJLBG38GCIMPkBwnLcuY5wtBE/GJg4hHV1BgqMR58bNnN9moBLbvO1uJiv/
vMwkNxKJpfcZANOTqOCPLAulkUW+2TaFzbhTsWZ4vpCJCFVngjPCfyMc8KPVmXLFLEU7SVAqFfPc
wC/hG6y9kMS5jJQz2rnvW1fG18rG3eAFn1cYCNotyKlCS+uZYT4tYXQG/k4VafpUDrTS0drbG1BL
81GnYftsr/AmnJT508Jesuu65dqZtjgEGTp9NyLgbMn7ckerQu2rCfiNcS37IZUt3cglL/eI8pJ1
POGySXoYOlQmz45LEjIGkuHkuvHZiMG96Sy731luot8jj+AqBpzYXYbqWxnDIBEjKbq2qJlticx+
zwDQ3hjLkTy5zbISmtQW+CWY2iWv3uV07h4i3dsXx3SjID5BJkivLHLvCAnFLWaYsFE053sPRt6B
t9rfKqsCByStW+zNxZHq8c7y88/pQPM+q9YTRQNhog8Ga6cWriegLHhY0LzxUNlfp4hsuQnZ5QVR
DrJHad5RpJz7apCXAMcTtY54khGczdH2akpnDvgLOt2d7zOVcZvwFTQQiHBQrk7/UPRMXWwEjEci
Hd5Kf5kPRYvfwajbdOTvd6o6jhKaOPDCimmF1dJF6PRujgYg/ii1No6fvjSAakhpXt51NXBbCMgx
+X/K2owBGZek+MwwuWt311YNt1Qs2+vsqkNfui9hQ6xlkGYeHc5OvIvcJN6WKtyvJxNGvBmCoeZt
IFmAYmqOOIJk3tEuHOcSBQX2rYKYjnzWHYbBXENpKYNTwnmmLtzfpOxus9hnDiSmD8GIi4YZnsHx
78kzrdHqOQyHX7GkAsvW6k0m47gdotRsx7h4dp3+RvmmvdOBSw4V7RVBoMi1UOjf7fahSKDIRB7R
clHTfG0ZzezSkB62WPr66Pt9CnNqzvYNk7zbmU4GszIY0WTqhqcCXErnEVc4B+Hz7M+nuqicm0Vm
/WFw5+ZgAtLwpoBXrBbSbQc/fWACQRuOTWiyIlKLx5Dn2YmLA3mKGIdK8U7DiduRHpDezE13Roak
afd6FtGDHB6KhO2FVGj5qcinj2PU9yc100ToXU7EcZEceuaXx6marAOtY7FV5RBiYxoe7FjRhfP9
9Y0zb2i6aGuES8M0eqrpkuxpAB0gI4wbFrTi7CTWr8wHsk1jTV+8lH6IV/T9OUBDzFqTtnvmofLE
+pte6GGNx9hilRsDS3AcDEqMaK53TBdPHGIazJwLNHEBxEgdY5X9Og6pOC9WQCZad9PldOW1FX/1
LK0uEJCjg6WKZeNr6RzQ5gV7xy/tS6ARadV0Eim66+jQgiHc0V1YvOpzIbvKvMf3EtFMR6mFgOw0
0Q/19RZzdVCPHwy8Mvr4WYNEDpkhd18Z0GFsQ4ZFKnHz9SGjkSA679S4dTqgUdOohN57/Vh5nG3m
uYULsxcdyPgsp5WpR2xoKInFk+eXSraYF6dqAcTjDZ2CulJDQxGbKivQVOHh0y056tffa8b/6sL5
mr62dVd/NT+Wyr9Xev+so/87lderhPKvyutr2nXr/2md/ih3+f3f/UPugsPfRvWMzESsoNhV0/K9
ug6dX9CTEUToIo/9XlZ7/M/vuhbP/oXtCvNO6OIZkoSI/WfKaDQ0P5TRK3xAEBUIUUR6bKz2zzJl
FBeNyHWXn8usXq4qzpeD5XYcPZcST4kwiX0yjWBjxJJOn8dp5tynXnMrDI/1/H4hFZZ+b9y5CFNy
2WL5d2ZqtDxC4c+gPN+peY0e0HnL3tJlab/cRCnwaI6e2t17+NyvoYqJMofzF5Hv5k/53ZBUw5vK
AsSgTZqCkU68EEM7Kugn3M9q22bRdAxGIgaIRVkO2mO3VwjIL7WYELnJaqpueZsCo8FY6RcvJDUY
E1YOSA3VHVkWGf2UxKdlfYKmjyThHcD33roENDEdWrAYmb4MsRcThR0qmsf2EMXpvuzjCSA0FEfx
KbFDAFs4v0Nyl2rjoW+lkm30+NC4qk82Kg7G+G4JrSQ41PnsxE9jbEtk1HnZ+JuUFB6aFR2j4Z2V
2J44O/76N2MnCdXHqc11dUQdgGicDEOxkXNCYyByOlzbzhgsXgAxTzpxWmxKCdcbJEAVfy6XOb4f
1Fzva5vIMTbamYWbkWzwceknY9F0GKc9qk517OWyM/xuFbi2rxyOhjtFV7YjqD72TgUyYtrcYDvH
CJZhWzziWCyOZVvaV8oh1JLhQbcDIcYDhpKblqZb4zf6ocHCzA2jFcVNT/CANYdE3ROR/p5eUf6R
bON8o4oq2Xq4y7cmzcWbVU3ZE0J1OJdUFVTHVnhIKNDPhqSxT5lgQR0RAhJB3VbnNKzMxY9gCjlO
8UT1kj8OE25T7GSxIgKiOVrOKOmvERUbzs+KXkK7scKw+yxqIrfLPFE7CP7pOY8lYNDRlDfKLjoO
QD46gyUtaDjLig3HSY7EX4SvMs4Z87dRmz0MONZfCLwRDj222b5ju6X/Qly1danwrHIwsSv7kTpm
Po4NUGTPLZ4zS7ufJPEcxAH7+WsKgueDDHiofMg6BzpmoOeZHqEDAerfeuNbFHXBy8KAfh/q2p43
QxJzDlu6fbag2iQb3t/kerwZ/ETcF0DhDt6wAPmSUIVOLXrPMx53Cf5fOZ8mtw/uHFUR4e6O5gy8
vjiDlglpotfdcwfE4t4bRX3KvdK7GSnM7zCHIx0jKeoRGBfBPoPOPjZVkn3iGy2O09R7N329FKe+
qvRdvvjFqwZxF205cqpL2nrLQ8MpjLkBHiZM4M6wiXSgaNoZ9JyWhTLFAtB+DebWewwXW4Ja4pE4
ceiMUMgEaXqpmO3c98z9bofWS39FqUxKNXEQ9lXnQ3o1Sd4890DC3qWpJHArBxJpTWn4CdFA9qEd
pLkxog6tPXqQ7GIvanEPTpmUD9gCo7MG33k0ix0jfQ+DQ9sM4qsYgBGi259/nTI33zHvP1e5Lqno
oyvufkqynkCz8XeVWBWf3VDfzMKeUQ549H79/ktfjdQleVWcbAwlm0owkHCcbji2aaUOhHxNu2WS
zWcdiZ4A5DGF0A/0TVb++JjVTHaSPKBia3vvEefb/LGHD/oKpGN45IJE91Ot+18RujgrwpM0rc6Y
XV1O2WkEsHLUfiYZKvZ1/l6naJj52nlaLM6cocr1F4+48OMSlAzopsj29pOcOHCWrXlQDiYkyuNZ
IgAakk3AtOrr4iYolWyQJNzKzAqY6T3rKR+uQHQfNOP4OxLb449uwPO/iLA5TN6MyteeU/sq09y+
hiYP7ywEao8EyvVsFEQe3tb1Cs4spvui6XWxcXhQcWDGsO3QUZTbaDT0hSk+L7qma4/hFtQpMSDX
vmEaqjyWGkQFN5ZE1+s2vvNOzmjItjY08m3XyPkVvMTEOMYKWlI/CNo+dYBBPyPIQ7uW5Rf2Evx8
Te3+ljGVOhedwEDlp+mz02bdU6yMusPewLy4x3lBbEjevO+qPkRRoZbrQO/1Rdc9SkjHGZ8KkkFW
vVunbqtxnL/MDLZnDskNPNFKjBcrLodj1DnD3WBa7+LSrTgEadN8GIXoHiZBi332UVN76ZQ8srPp
TzLs68+BqdTXGT09eiLTxRt4DV8Y8GV7EAyMq6GGjpALb+apEzvl2IZ5Ou9zG1odzXAnz8aN3RXD
iwa+WAAPAd2ylRSJlyLxmw8RZ7F9rcAPBKIkrV3ILP9a+Uj8u3Bofg3iSsq9X8flZy+OgyOHqeja
O1FwMwQVAL9pac9JGKD8yKFAzi77GwNrU9wZ3w7vs6Dsrrkzm30fdOgvagsGpUHKnfk5kpBCMawZ
qv7XAKQx1FPkEyjkLKSonTf2jzrugtvFCuc32+uLfiWvsl3Dbo5vitFYz0ki5Cc4aSw9ORom2sqE
36yLtga2uETR3thBfY9c0LtLkSmyLEFyzoNidjZZJIKjMsyguSfGFEZjaIG6cZJ6C/ExeMlxYB7s
1Hvx+66+WnEl3gXoPTaOPXm3owl9lsHZfcAfYm/jqCKMS3SY2z3nuBiC5+Yq3RHK5F6BfWbn2AUb
1iZV/VDHrvdeBWbYT8pCKdHU4mjJjDk9Brg9dhsXIkLa7aza09Bu7O5Ridh/NUlLi9Ixetn14xC+
cwS626rp3IONZP8ZTHXiM47R/kMeNRGIwmEKH4u4UkecUfWWI/ltwKGTr730bcTCqBB8OV1C4hb3
WCqaN5CorgEHidqCUHd1Qt+lt13RzdsqmrsHvRT6gSNvcwLw5p4mj/kasSvWdhyXcDlGTqt+pRZw
nycvzEBECk99DUqr/1TWgThEuf4omkLtrSx89Ny2y/h8tqHuAH8NSnJkXJiZDIKmbq2zrNwOhhCq
hIhNu1leU93SGenSaLy4/bQTNdvbzJSWW9NnYpDlgk4ITQ4nZbPuZe5niDdble28ZqH+QPDb33lx
3zBXaj9wki7vwc5w7opQZB3Z76rDAOSPIRiTByt11Mmti+BeOWpiV1DpJwo0iaAiQzPSzNGp11mE
UDMP3Y1yWic/iyJ2ttzZsC9qjRS39adMgB6ga4znBCgH04wn2ZKlOS7eeJb2DLIjbzjWFXjxuDlC
hXJgSRjw5+4xt1lW0JdTTE9UqoQyufb4brCL+L2d18V736UG9NHk+lvUXM09rczwZskl1UosorOt
NFJtciY95MQ1OxiKjOgM1Y5hKMSQ7JIZVMwo1py0p8QM6xOjlbh78wCEdyGoEQyjqHG9hhzAQeQ0
koL2QhBQ8wgRyruiQSAbpUHnQF4M0Lm4mS5JNS77mML/44KIJPPlcyxBo/Zueod91uFT+pcyV85v
qfJdxohFsW0iFMMbVcqPzjK459lS1WYYE2/XEH++197y0iYzk0HrMdDMy0PCIXdk/SYoRRBA1aYa
j7ZnQfCFfjtxRLhJC4e4rix+z9dCXBjgzC2DoH7nFRQ3VpHe09Pwrp3wPzkdPZNpMP0mzvNil+cB
o/ay4MKUI1KbkukbFgRNEw/IPMJQQn/64EBY5nxB13OfzL77wWuhsmyDicRTW1btwQEnsF2sCWBU
3nu7pZ4Zcfklvn6glAt9pk+z5U7M9dH9liC2w0io+0km+VbLCksRt9+L1ak9iKroGdyWPGng2Bf0
IfY1KYt0N8Sjv12Clm2uS1LCnRR0kc4sW8yjgtCcftzo2sR3FaioAxma872w+XBZUOzTxZScE3Rr
mLUjZP7DqfXfmbD87FekE02j2UMax5gl4HzIwfEPVuAkYjqX9jQCs5KUxI1FpNKlXQJWaUGf/J1v
V82rppaq2LLt/G98yD85QTmVSpcJElOiQHikZ/z04pglEBotOj07U92+Lllb3eq0SGAh08n968/5
k093fSmPRAlyuTn90hb56aVSzAYSDhkvpd2m2vOMzLRM5rh+++vX+ROFdn0h/KYhh364f1KuF/wP
FzSv5xmxt4rPPWnuB3zya5Lo5O6LKjUPTZvjRh4IrSZe0i9f9AqJZVWJk3srStbDNdK1av/Xb+nP
X7HCzOI7wDBXOIeiCfHHd9TbJkgMpwwMetVytct2PnoZnasNUy/sqHactK9wwvmenTb6xvz8n/7R
34xnafvgHPqPp7P/tyB49gej1Ld/8b1xhDf6l1Bh+SZD3VuHsHyn3xpHrES/gHB0CBwSMA0QYv5b
+0g5v/Ac89cJuP7Wbvq3dpLgjzgArd4rsKiYg/3/TDuJGe4fTc7r2yEUUPiO5IaCbvnzohGoYS7L
3vbfEoqs7GuBvNyzdyMBAw1jOZO58wcy1FNz6GavgG3dzUK84rXW1a1TM5xEL2H5+H5XoUtNi5Og
EGoeWvMrG9AuLUruls7sIoG7TzFm0MEbGn/Y0hymF7sjvhE/Kff7KhmPbQ00LQG827J/ACDj5D2H
qPwx/7ESHL0upve1mdJMhO22GCcriA4VZgHNI9jRkrf+hgjwu0XsnxZwcB9wH1wH0q0D3WSFAvz4
vDG3c2rTLeJNd5R6dG9oicMAa32wetcwFiEvOTlpVX5tJBPKZ8iHIW/NTYgdQDrujPH0/g/31r+z
yP8EpuUtKRU6q38O6gOgo5+huCqDfl6jLfziFLbIr9pP4/zCtK7p0uM6QGbwWqqUlGH6XjoA7Z1N
BGtvMlvX+Us9dTPdP9WL9cRhD52NsDaKF4wxxcRXsTfYgpcPSSsja9pLUnrl3bLkDn+tDP0O5r0d
d70K/2bn+nFF95XNRaaxCewHj7/kWfjxMkcJynCLlJY3Gw6ofCfQx9VPMAjr5eGvr95PEgReyPOE
74ewBIB58Ho/vtBclE24oDz74vFt4/fD8ZYz2nNtnvDJA5R/P3a18BLCJkRhGXwlsRqeaOn9bfTT
j/vl+pE9CFyo+AWKTRn+jCZ1vHgmTiKTXxCpt/JOoOoyeLJKC8DVBTrbwhnsrz/7ny4y+3JA5xrc
mE3W2bqo/XHvsFDXq7pQqHF7okbmXTNri0SJIVhoZfzNa63PxR+eGz4dC5fvsFWx8pH79NMX6qbU
ZBqL9hcGtF3qv7mIXpPkzJCU+y6um/USF7NE3P43G+SfPyT3EBoYSpFg5Wz8tGUTvdy19M661wnp
PQKsTBXB8BQRCsPV/evr+RMyff0KsapSGUhBY5+l4qcLiu7YycfBLb90hS9KdUph574vXMMatTWK
pAZ9P4VLZJe3dUrggr0XQ5IvH7JOaTQilJIREkgbbyQytkwqxOsJfZ7iNh/ili5TP/o+NsO/ftN/
+mJEAO3KV79jThAK/bSgOWEeuBMq/9cKlgPvooX2l30dnNkimr4uZe3tonIgCvPvLtafvxiUz5SI
ge24aJN+XrYii8O6RtzxeRGW45InqkTad1sVECRgbx0osGRm8Jjk6mVOCrq5u6Zt25Aa3QLy95yW
y9hWG4JKF/M5rpwsPHiEuMw3gkRZUk3+5ir9Ho/3xxuYN0jo4PqYhIEbQFr/8WERMcffsm/rzxgI
CGbfZMFslgfkSy031TLbMQk0YYee6c7yopSnqat8n82gYlDOYhnmfjy/cgPCOEV5zZVh+yPxmFmp
49fZ128LsB9pVhe4wLH8CBU8JD6MsWPOnTpguODbqVoj2YYrzxn4RkimXpdoTh0JL+iCmyeuJdFm
+rTM68Rq00wLDemdm2Uei7y9pHgsUbs0gue7ScZ0etASR9obDmIHcY/H/HOBhBCF4iM5MtyaJE1l
vEeHU0KFZrzqnY85uhn6OL2ciuXDYjw1PNOElcNTl/Ffxk1SZawgmwTaAt+Zm0x00zclgBtUKRn0
ZR70iG4TH6ZeCb34nJJKVmLTjRk6Kyx5KWP0TQpOpZRHAeDFPBqIAmxmMxAKluAO5T2BS1kc8tJW
Oob8dY7u66tZ8azlHfG0afMJN44YTpEPuv9a+KDHjqODVPIGZebcX/qpx3e9Rfu/rnzpkDrzTTB0
KPM3NqAVfmmCyOVp00FjiDGqcWvk+en7BxD4MPioFdYHme1sO6I3A4Go4vbriDtjEStKZVvlnhG5
5JdU6blELorcmIy9bxeh0Q34KC+NRIo/02XIPMGcWATXoPfSmZeedMLiOHs1nyn+dlX9PB+5cgIW
Bn9hRN6bExzS9gThMHhaX9GzFFXbrCPJZdGzavh4q42K26VG5JZ99XIg1QwkIgQ6TxX9dqUwGoKd
WVOYM5dnaqiYuJDB6rYF35mH34t/FSgnUgcTE7/jXSyMuPNrU04D17CeBrgNW/Q3gRO9CwrQTYhh
FTL48Qytf4A6FC8kJCNEdyaPP5sl1SIfIgtXt1HjISSO9zXJNrxj5Q6sAvt28QY+TO2uAxUsgY3P
7+LAa7zhEnaDz0+p59rnUSBeOeB3VmyQmGxatza8pZlPz38ciSjjFz+EyC3hkCoewTlocu4Ub5HS
Pw0y+B0JXaZ0S+HZDjAU7zqEi+Jj2qMZxz/lzYq3hbZ1vcbNgAb9az+NPZdzCdR6zxWUgP4pMxNI
5gMTwvUWXUvr4VkHFf+/QRLFA6wyOgd3lI5EEe/h+PCcz0Cz1sUjwRv4QvRhuz7SgAX4oS2TZ74J
0VE30mTSjjc8E2HmchUSusHdfBomG3LMdUBBxQ9s2q7l/S3UYutd7SGvwESTh2t60BQUYmqBhz6H
iSAYbAdiRK0rU1Ik2XKQtnUg6jfW3sHkc+zbO+5tmB3xYOvlQcz0rV0CiaETIXQrx2KuKBTGWt5J
QaJZu0lsQ2T2FnWRl97XwE8iELEZYYisVukwk+LHCLwbyJCBW5OCdm0JYOq2U9F11niTR53iPUYW
0s/Xxg9S0HEVfmE+TBVlHOHfhWUT+dUdCoVwwpFgA0Eq9izELDd748XZTAiz7uswhDwiA+ZNwNlM
ckJ5htEPWVzOMitfl1GsSfAstjOfOcymfCGfq02mJIlv8zrpHXVnJrpS3DwpUUHciWZk+nrIUanw
O7ufOu6hyEubPL6pF2JNiPJyoYc7OO09lsquqbhKuzLn+6jA8FhOj4x8lC5LblY1Pd9S5UBPS/b1
XI78rLCx11UQZVrInWunOjLDgcbryN/kCNPwZ6aN1nUpt4dyesQVvVaECZYjliftT5LrZxKL1WHg
KvIsOK7puKGGBh9dfebbb2ZxE4D/9k9BAf42voGq0/PSvoPFSx9YLtmOkLQrdvkyIiCu2wfA4LkI
xjDAoRUnie8mXTBoZ9aHOUgs/36y55aYbpYo4Z90Y5D2QURv63aD7XwtsWxrzOfXMkCVcP1+DmHV
Xy/OWDce+VeQegM4XTGzH88699lCMC32TS/eNUz7o71vA4l+FzUTHz6t2fzn/cqt5B0rehtcpbpM
FA921i+U06cAoitX8PttXabj+mezX3vcuESarYWzrK11ue8sRqQfHHTpXGNPtSECTSrRGNE7E+iU
J9cP6P45jKwdbCJuyrK7o/HaGguxmTNLsM9j0b6zy6l4DslxzbiH2iZtLrJCkX+Q9dDrV12yx9y0
cWn514h36qE5xq78W8qau4BqqOriiw+Jqn0qa1m2L+PiFOM9jWxEmqNVwIzVnhh1hc0KsaneNtgY
iQYfRxEMd22TRFO9IY+7dG69gm11D5MbvVHDd0RTHsNPsxB5Uw10urcx87+1pF/akZaYT4CfG27o
48/mE+PB3n8nCzP7MbomH4j4BujzHNUbHfL5I+7TKDZnk7CTFTCpi3FZdrDkFhtdp7uAXp14OEgO
NPl1tG1HHwZkINgcKdCW5zhzSc1MlTTq0s1zj9TWNy5mN/Bx9czE2yDnJaleZdsV+NpihC7ik3I9
s2tqjJpwjivbPjqjQ2hNpIG0mI1B1ZVuk8gT1oPGOuO/75kaZPXRJkELK0RY29P0PAEWMVfEqZX1
5Ft+t3xA6owTEYSfbN8vQMIrzBhGqlZjURGAKTb2gFprF8JyyY8I/kB6LbVP+OkmJFLGTbaKEX4T
fHbKLKi+JK5Gq7UDAjA3b2EmvJ4sTCZ0auN6nTD20URVI4Jdn9uikMeoBPR6B5rGyvPjIDVlbfKW
BHBPUO0BaepRaTjCzIvcS894VnzXunyY7OF79W3PRSQdxCdlDa5tRFvGtqRLr9Ti/TgLrf2djsYW
DkFt23TNT8RnkKUAsWTkgWmnea01yUTPqKBabxrWbSVkIeHhbvDisNeygfM4JL5cV7hS2GuFmQJs
cqJDhlYxLtYPpsfgZmmAvBvk2s3A1iOSMmOXMZUg+PQ4Kygb0aEX9Vr9kdq+nhxU5uA/phs6lKQ7
9k2Zyo8giqGjobMnvj1E9GfoNei+ESyTouuo7DG3c5WOviuogkeb2o14snnELXqTBSQijjfkEEak
eHrIQ+394FRy8U6h7xaURBX9aNaUsi9tPih1SUC/SQj6oiyIZYHVi/GT51OajHNouEC6UuvOiVNg
4p22caJ4bej9CP/fDb4gAWVbRyE0Cw5mdcSz1Im65f2Tcreuk+DoCv4KsuqQd1Qx6nLaF4hxa70a
RrDYP7gGU8/ncWyq+iDdTFW3cZ0NbItG67WWqrRaSxagF+s1IihIGucrg5YZk8BYOANIO/ZD+gYb
AhEnrm1ot4LLzxo+ryXS7+0e2ZXrLvV9B/OdmuuYY5xjRZMhA/YKRX5kcSE18lfslnNacugoeqa3
I8sMYye97Tsr4fb5x5VYGh6hTc+4h4pUVQk/sS4NI0q031AeGbZbxXorpjZ1wJMop0h8BPNP7+nb
18iG6axqGTxlzwDuJz6xl+E4bk99RxhFe7dmTowJXKTMjkKMekpkhHlpGQP/8SlHh+dFgURMNuAG
1+YTotohTc7artaiwjYMbHCbufN6kAeuxs1S0q9zpm062q0CtYHrisLZxSPGCljrtiWmmKH1EDws
/4+9M1tuG8m26K/0D6AiMQOvBCdJpObJfkHIlox5Ssz4+rtSdlWX6Nt21Hu9dIfLlkiCQObJc/Ze
u4sRaR4cKHC8n3mx1HNgYqzkow4ZRSayeks9IiCUVcMLFTz/AHCaKtSINqM8bHR1g5lhnzTGDsVY
Tp2Nl1LtrvEwRGyaPWQ3/sS4iirQMaWqNzuoh6hPCCWjshZcgfRbuAA9nAP+u/rXVCVyuR5zz2W7
1GPelxHEsatKw8zpI1XMm7V6t98fjwz9LW+2H0F57mTLwlfgAzWH6POAeg3JEakJmctT3XAv5EEy
UxOkW0ta6t7NS8Mvj8Wo47JbR3nr6f05v6AwKWoxgfDd9pgieK1ykXwEUQNyplmhq9LaHyqOfJHr
J/JlkH2CiKnN+hoXDWdLyzxYo96Bqwhtg/usEIY6BKa1zYlN6JP6QlrLp7zk4Mn33M32Ml+Yo8H5
yXF91Ce7yTCb7GWI9YmLEn6vfNpIDNQabeVJPm0CVZHC4MeJGMawT2EwRZHg9FVGDaZlhMMqeGfW
NG36ag4oRACrDkIEZlzHHEeGWEattvec2uzvnSU3iRPTRp3rD6NGHboZqqkqTE66OuQTH6IK+aiu
uD/CNlQ2i66goQsJwoO9QKTcYJfUKL5dLY9cdbXiwtPjuHfWuHUJC4XzA7eTY/PytPbCRS2VNWsy
I0XXnrp4Q94zt/5e94BufWWMTh31/dErB1LDwC5ohQ/7CadT3jaYQIZW3Rglbh2TOBQynLklgZqP
YDysaSrR+GCT5hEiXh1NQTDqrnrEOS1H9dFhGE/xOo9pRFJUOfU3eLGW9szrJz3fey1SAMnGppGM
xCGwG1g6nTyr+DU+OniV1otmkW+ScBZW8WD8fmokqgdX1FmTDjqLFAV/7+BYHFmdN6AI1Snw+8Ei
Dxf1pitEXXOEF9SZiR3pAAuk5xbCRG50DkmCu3+MSwQ9m0Tv1Vvvy4mdEMNKH3Yd4rHSyo4uGCP1
D5eZO4qAGLVgdXyNGhElWZsg+Ha0pF2YDMRmmb2Y1aRO6PP3lcOfWlXoFjre2uw3Pa7Tli49I4+e
oA8xluEw7O6PPSNG0N4I/3D8MoXoS5NgiLU8ttewLRpsl20v+by/ecnTrpp6SY6n5LYzo/x5HjjX
ZemJzum+2M6opjffb40cVDVb1697Yj+/FDNHalxTDYwYTZ10VrFl1Aswm+pLYoVqfaocy4S7PrFY
s3b9+rVOmOSWSyQbbWrTJp7CdH6eSrVCR3KfZ+aXySzI47no48LgTrQ7K+YxjOHpsBdCRmDRgJlm
tzRRhrzx8qDuDM7ddCHUZMPnyKvWnu8r84/Zh4pOUSWSizg/ObhOM/KnX7/9ny6VSVuYwhbvJMdx
4xQcjECyUIg3cr0SfeJ9sEGpYyGbK0eoX7/UT/ecSWPYZxTEJMiAbnDyrVBGEehEAfXix0jU5n0I
qW181BdXPSJOGCE+/s2HOx2hAHzQXccwbF7TNn6KfpRNa3oR/fuX2orVGtVNPGzXZDWqDcIAmEqc
tE+9TzEx8+e3nNgFecVqV9hnv/7sp5eZqaltq1kGY1Jbx0P08Xkby24aRj8yP9OT4Og4xzFdKq+E
MvO7xM3Tq4ysQvBpIVzzajTHTrrmCNMbz9Tx0vVl5WZH9LXqaJ6gb2eTjw1VNf76o31MHWBoQiIF
bWeGvOAwWVXUR/+b8qBLIZ954yw/y5I5UbyRZqiWORbFme81lE0+4ShPojn2AzcjiH3+3Rzlp4uL
u8AgGADvJI7hnyIIOCXGRHS75ecmFjPCXWZZS7ah6xH76e572TLIWJXGeCPU+v2jKa7ZnWp5FU5X
si/AJ1cXp0ht1eKh9T/zFFcARTktLLlXsiW0GXrJdu2ZneaNq0TPOlZrd7TVZjnMPdkO6zgUPPgr
k9WJWqRze5pH+ignWI344st041HMG91ZwmjZgxGdaaq2aodWlV2aNFxOMQoAx3dGaim1jduaaouv
a1nzttzvDfqW0p5VM4Ntpno4Xvde8Rm6KpYJ40tZSUQbjVx/Ep/x7Zwj7MPmdhGXGW3ZX3//P91w
qK8gqtp4tQ1iLk5v7Z6TRayJZf4EtxTD8T6qO3UE8pdOVQA/Wta/fkn1tPx94qGWWoKGmdF4aAF+
UtUwKJu7pvVGUFqO6jH2YKFAeKN+y7RL0QregVKZ9ByiJj1URaGWF+rd/PptnH5yEwcttj4c6Xxs
Bu8nm2jpNOXIdxl/yiran+cJ+ufiwchGQx6Mtrv89Yud3uRY222s2Z7lAKVF1mp8fMwcXURJXLft
56Gp0+XRTl11W6QpNIHyN5/LOHmk+e2ERxDa6bgW+4IpTj5YNE4iz8vBeChblLAo1XWng5NJG5WT
bpKO7A4rBt4F/+fSsOG+nGzTf+SwZmMdrGnr0oLhyKPm9zWqYepQfbFUoZ5EnFCIdOKpiCsi0Glr
TZpqA3gdDJL4bPAc1SbOCqYj9wPBcHw4LbPZiyKSItSyMhRqveZAkE3NGSDPZM5h6InI+m5B+98M
gI/3GNcAA5SJSowJpPnzxNS2o84vkFA99EWqduawYlRByttYcXL+9VdrntzP6jtl8XIQXGChYh09
WbORf9JT1a3w3rOq99cCAudcZtAF1dbEUs8S9H32DtFXnQTxIKku6Y8/yQGcRsIBQXBxbctV/UzO
gjUrnVG0IR0FLYORvhxaHlWHCVZdZONuNnsOTBuSvDgeJwuL2rD9MfhjWqSGSFqeGjw7iycW/m6o
CvWF4//mVbT36bj7vTUxwNWmMaPZsfomYV5F/LA7sPBX604mqrH8Y4TGE8m9mzLzYN8LUQzzC2ed
5MHfZYR7Hx8XCLQWk3wFUsaCZoqf0jgaPsHgiTr8mg+m+4zEzza2BuPRvZMhDaXHH3fbyJr8i9lL
8hCqFzLvggTHxyFKCJEqvb5kaBphfNZmr8XQ1TUPIefX9jqfWsS6sTcY+8RPbwpGbV+H2mphrkpC
SQNmOc7VYIdEVYqkPbIjxVCMwQtla61NTTwXXj2co6pG7FvnPr59uobZo7ZoHYeDHJdYAIrk2mJX
yrYWKRqQJuWw7uq52TATzx9jZvjneW4wJUjrjnZeRZxBGnR6/hnVhI2cP0Jl1y/ItddmLd17g/35
pY4r3V4R8RrTwohakL1pWd4Die8fE9MEVecJzSrXGn27T1nvt6/EKMg7x2pbyqKw36dTn0L+seY6
gKkBC2Ya/URb9Qpul8Na60aQqisvTtOn3nNgw3jAJNbdKKt7SI20xCxdi+n2ob4Vjrixull8MfDI
fiY80XqIe5sYzckpLjK3TfAnzMlv4rM+LtbcEIyVWcwQnTLTp1A4WdMq2j9uY0flK9/XdO0bZAdv
nLzqUr424Tz8+on++EB/fzEXoZza5qnhzJPFOlwsSjvpl6+OcAs0QpMgC4D+6qoosuNgmT3nv6gq
bhgRutlv6rGf7vz3j4lWh5ENi/ipbKK3W7/KLFm8NrB8UGQDrZi2hakjfPv1h3z/Tf/dht8/pWUY
CA/weLIhnx4iJ6PIDBCi8SthZzwzgLlpy+E/15P1FOfubUn42m3ShpBOIWL79dqEjZoT6mg76ynv
kH0h1nOupCP981Jr3Af2W0Bq9BW7x6KgeDG6sqhXRqdbN2JIy29Fb3qHkvbsDfZz48lPOadCMNZF
HUQZprNCIRc15OF0bzJmcTr2qr2Q/vyaVgAn0qZHcx3Z4kVMnRkQ2GP+phY6EeFxSVQZQBnEdTHZ
o09LAl1z28nCuf1q9erix4kZ70xiqfbTMr2UsNg/mZo/oXGPGHo0UnP2wNPscv3rb8ZWN/OHb8ZV
Yk2lByGHhm38ZEMhyhlOOw3jVwKdUJznJai+ybNdf90yJenWg1UAPii6CS2/VhdMe6piX9G3Og61
M3TkK0Ta1aJH1t5cZhpnUoXJJ/TTA5lpx2Qu3cNszrsSg989PdD8qtL40lYOg7E5WLqJsUta4cF3
a9+9pWwc4GJbybfZSZNL060T3Aq0PJOoqq8Ku8txnoUqcQKc8wMm4uxGK2Esr5xJV3ytbuxXpkyi
+zH34zSIG8EHIALDXw1dxAjATRsQ2C574p1la94hQWv/pNPVDpVU355+c9ura3d6bQmUogZ1OM26
p8lePS1hvnc3fG0Sy76EcZo+1ok5YxBqSnGpj5wlfvOK+kfhK3eVyzEL1S16JBMJ3ml2nS6MHCtL
nb4B87LOaZtpBRjmWbugUYlpRfAsrU07kq+1KcC0R1N3SBJf3GiDb25/fWs5P99alJoqrMAzXJS4
p2JAOUISwNtVvkUTAwbO7VX4ucKFMqybYrZXjTAyOhxFRQxJZ9MrXIPXtvcxctg1fRLfJ5xbgwAh
K8d9TkA3qNYvLfRSa+Nj5iTtvjHN6dLpEY5HththznJ9Y1yRYGTEdDhF0a+k7lWBVyx2vdO4LNs0
67QjEXTYDWllaAenjWeyjUe2s9RO6i2suq4JKsKJDpArGYFrJlxVIKQ5/t5hTJnhMvR8tAeOptQi
7V1nTOUZBgoT/r+LXIY7kXFR4ND1uzb9BPuai6IOh/PEXKkjDToCMePWx7GGhb+qktpBV+sZlX6G
OAWihoBy/dTJKnnG1Nl9sxIDwkIL8fR3ja+f1x/uFB/RHNI1h+/ndEk2DSah2TRmb55Df0BZyNMv
qDxmpoZ8ZZyp3Nel7UPMUtoX+Ewj3mJnqH8XtfX/3bBQuCibTZVvSm/g9LCStEW7uPlbWDhzv37/
QkiDivNDkjvdViyDf9/AmtzO5Phsaj+cPmFZIMU8bhf9/td37EmD7v3pUTYTgdpS2T5OFbtL0YPL
nrL0LXKFc9c4entr5Bq0Ghq7F+yL/WWfN915bZXFGbRfPG6ly0YG3IvkGzf2ECQTInRItN78hnK+
sVceiel3v3mXP5UMroPe1eYRRzPNofLkkpFNOhd+Y/VvdL2b6IHKwga+ZQBK7VsxXBpE0zBTarFK
rT1pV9/iRbjZagmNetyZxGU92n4eHYQ7Zg+GhOoS9OwCW5mCIxILtP3AIsHgx/32r8/ifq6Jlnl5
LZJyncBsSr52H3kbdDv+9gX/HEpTld1L+cFpQSiu+pk/rRYKc8cTQtNERQETSfen1UKjUQ4BD40u
7WSWWkqJv7wW1jsBj79CnMqh992g8QPdYVl/UB7ZGJdB49lIxP4ZAe/EbGFzUhMO8zICHtB+q47D
x0e4BhOKxG2Or1AAIwdgvAONlR6ZHdiNk817t8rMEu4nUhkyt836GPFQBTlkw9c2pCUIpaIAwOOJ
uJnO4qUB+Ym9GbmTNIgCKRPPUhC6+UBfXOZPyWI1h6pdxGtqRpNP9zCjNkGC785rUO0DvB3NqR7c
rnOJdWn8YThHSibHo8QJt4m7DMPjDJaWKBQ6QTV2rEBnDsPITzuIfq6TFcKeCBpmuRiIxOTnoTdI
gwcge2ahV5uDOfX0N1IdeyjJJoxy38MYtUHzA+HUgpF1zImcO8NM7O412cszTsMpJMmknG6GRuMw
1RvQAf2nsZxMvA15B786qtS7AlT/NNng/eCNA9Gfp0Ps68w/00WXug5pVg/RClZ5ipme4ESbipax
FbzgXLaYA8MMdhffPFdZLL1+zd5hn1vp0l4jfEidCwZn9leuyHyRMfgP5f3iwIjrpNVq1oUrkdls
UqmIgqMz1TuJhjnfIKsej1Vq5YmVK3Qu7a1yS9ZBgVhntOK4M/cpTvIK/lWb1UPvXgD5IFN8CXQm
55DtxjjrU4C5fiRRPJ/pSMv8AW+1n0KtWk06y+R7rhxemXVt4J4csDDcYsiZrqF0A13yS6UF9QG2
f5tDZrDmJYcHu9DvXPDnW6dLVAAg0XPucz0Sxs752R8OI+UccqYegpYrszAGT92nZwkIY3ODIPRG
1yu5EbThILFn41U7k1wgkiTltoThvJ7rLAo0AxwXfLZqwzx22S5Jku0Q2V3pST3ddk5vgcOCLwci
C991wL4QnXte51pwAbnaqCm8cA+NA/hrbs72WTEhOcLK3L5URp1/NbpGNzFStg7I5UZBPDzQX7Ct
aMKuytbXz1sT2j+MwRzfKIBByv/+c5xaQxeg67GvNa6gjQe0jj5H0hIXUWoVW2p5bTeYlDMuL3cE
oVLv9EWfbsqq0xWy20uvLDSwq6LxqJUzQ2QXKi5DaRBaoNeZU54No7AvoUilwMJBGR6Y9i/nJVZm
kFOC2rWPX3iPRAEh3tr2eXTpxC3n995y2FPc9jmesvBzLGMfhdsy7KAvW5usycpz5In1A9mLlzZj
qht1Z18BkxFrV5jk+zT6cUkh2MZJ3QWeWdtbD9wWaQxmLb5V+gz9zM6i56hOoLg11niohizftzn9
gzlxol2aDkr31IYrEijaV2MkV5Lqyr+LLPCOtEqNg5e5j4shrkoTMqZLLsIhWwYbR2ej7dO0HZ/s
phpplVAWkZJhGp8Ke4angaWrilZjLsxbxwAgqJet+U1zPSj2HVdjmy1pdwZ77ivJsj7xUkrtq/Vz
46+ywbHuanOcYgIYhuor573oHsZ+JIAUSfsL0PhkV1IJ8jsYsMM+MZTUQls1DP7ORkGeBL1LshXS
NEW5gaTLLCNvP9mOgluWYMN76s1tZ0cAMd2+Sy50P+7v8fJzkuP63LdTc8NtTdaCMR8QxGmBnUFr
01xMVJiQG/fck1riE/+Te6+TU8bXfu4l+yGsylc3Ef46F8yiVzWpdc4GrbKAyqEjiE5vu0KCiTSV
hoy7+07XKmpDfZwNMA1mGIwdyGKR6uuZ0yWIOrdJLlNSh1dVL8zPVQ5Wr4h7cstG3UrXE0ODT7Y3
wsbU6+W2mgh9sFw5PsGu50xpptURdFpGIrI7fWVeTpwKGrtvETx0DNrNsqnyuN1NZL4/G+QGcR5N
/KsBndH1XNrVVs+j7tqAf61EV+IO3c6SAe6QWbNFjhYhxmjEC2p0ubamvrpNLa3qSE6JSRqjGbqy
MJ5/A4ot9uVQup84Zi7aeuHW2gBAy4O4mwe60lE8rsuKld8bIfm73uAcjWaJ6HdrJm563XiIGsgt
3mjH55Uv6+tG5yTUNWLgyvrx/JbMsrvjZNGkQQMRct0imiOaUicmIJwaZ6Xr+NgXiQwxsIzmrSgI
+8GW7K8YOFdH0nfSgL63PCxlNd7krgZrMPOPzWDYyYqUojg8Mx0tO8ZCbxDZNunnvB2M+7TNa8QH
3nwnRh0Mp+bE/q3lT91+8KCiVFOYcLAKLSiCcSKuqLyzpwI+xlPklfIaanr4WGdhctFPDThZBrMP
urTmTSyqdEczct6EDGAAupRtvLb4tMAvwA10Z2W+DEQUuf0D/QkgQ4nV0lLEkhY4tlVtGhGL6wbS
lLlxvbA6L0eNGAqa0Xhj0rnI0KnoBopdy+Q6duOzNQGaw4nk7MgjoulKxNByjh3E+Wrw+zXkb2Vy
HXV0TJ1U+E/zYrd7YS1s9F4plDoNQ9cWgIxzcCGq3YfuIKOVhtoSlF7oJdbaG6dD31Ry29Y0bL43
4v4tjn9XHDOV+2VxfPn2RZ76kBnOqx/6kw9t/0EPDVCdMtALCl3+6gfBTleFs03NrAYl78mLf3Ls
LBM8NKdOjrYw7LAP0rn5szgW/8R4zNH8Q8/HFkyDqDXpcbJrcadaJ8Ww0l+JOYyHg1ks/hAfl0wa
BneRaTXpXB4GN7Fm2E7JAKOdBdBrVlmSjfc2dsmzdunCu7zwwgUcp2kcpZ46V4ZsncNE1CkJezTa
AyW9HRCzSgKhlqR/ttqiuJSe26TrwfD7rd95yaUxeQSLEVlHMMuwGJuaEPvAnm3zsosKO0Ay2GzF
4BXXWSbK624c+1sf4xkgVvKDH0n/G88twm97jA5O+SyaMXzsRayRD0yS6m0ee8WtNDqEkRmQYU+f
dqgromunsZdboefyFg5IuAXU4lwtYTdttNHszrOaqnAazSwYEDiC4bVgRSSgze57wrReXLdo9klb
hdCNMLNeN+zi1/Qr46emyHqEhlVKWzgajK0fu1R/dhNjMnPSzYBNhWcVwu5BRiO7fNM+YEMknZUC
FL+yRUUZCLNe7suuzwKke1+yaZKkPaGn2SOmSw6QseFZlrXdfk7KhRKg4Tt8yLO0uPTGId5quEnO
ZYFaaRVT86/zwXNVcC2JPWmoJdeG36Z7LY+uCINI0fdPGSGPNl4px/f3YqwoJ+KyP5SanlzGeuF4
KzR38x0rY7/NkAAGHVieK48Um/0M/OHoNmI8sCDOewAO5guKjOqcTKbujp5yPrEMatmmNGqCv2RM
NGTBknREpCe2DQptBLx5eaN1wrxDFt99IrA0/zYD+rjH6ZGsHQ5AV4iOtUszwetji47mWlTPAfAF
nyXXK55poQ5bGC3lumSthtWXkbYubG2jmXJ6bca2vQIURPD01E2Yi4YEWSQ3DtQoMHdfySjsZdBI
nUw4DTApI19ifTYW1cUNiGWRrRy/6QCnFsuqEBVJGC1jL5pDL4MxeBclAtkdWav1pYUQN+hLQRSC
sTDzaaOJIT1N8c1A8XuomRPv86j29myh+VtaRum1qIG+JFm0XGV2Wter1A61r0S5gGINo5Y+cDM6
5MYhFOgvSux5rF9xfJ5wrlyZ+BDXaK2ZcOqFeJJTOh0cPxNoytv+iPmN9nBVN8ON1KLlU5NzWGHs
WU8XtU3D2Qc2deU11opjU7QbBre8pgXY3QI2MzaZbXY0ZwZAztyTpQt1tyHiOO4Io3TajuZMO5Ya
MhHPYZNO0/DM8HV5Zs9sznSQdGshYrHhlAuwqHhkGampa8DkoRBFOt4X9obWvDi6sQ61ph/qOqDc
8jYAbpqrIiqiKxlbxtppHPNznuQgeHi2p6c2jKExT14/35EZMsuVOYrkgVxFfU99WZz3y0DTs9Dc
MQwGrbGHbVlThach0g5SvMqsuNRgJD26egmQy3WqsKZz1ISsJAkUqaWoXnMsqKpGLaajubgFu3xm
J9kalbD2GA1t629SfL0hLYNoWpuJnlYBIefQFyYSG0jWA1F/Y+RCf5JtWPZYpAxZN9vcqWwxHZlr
eVPCFxcV4Eu2VCZR4QfRODswaidBL+wuJOtjdh4it6i7286M+4EQShDw5flSGySXBp1H7mO9tga0
GHcynSLvqxVxXizJmM3FaD8UdD4bd+PVhDJttb7v0teZNoee7ZCuSUlbB8TGv3XA7+oAk3Hrr5pk
l2/Dy+vHHtn3H/mzR6az1ZsW2y7GdUaMf4ttRqn436aYwb7vmszeDAttHfTav/Z90+avEP9xQ9JG
ey8JTmIgfhULwbTlpA5woHsoQSF9bURvPwmP4s6ahlLWjOSxtT0iJ7c5LemEpdpLLtYz5OqGKJfq
HOhQo68qvSFWD+fjZnQgG/ZG2xzsUPTGsx0v2WXl5jK+aEguJBe3blg2eorsR3OwhucuK+S6i2bW
k3o2WI8Hj+2w7lKiYhwcVLt+nPXb3myrT+UQDleLpIceeHjAOP8v0kVxgMJgm5Bot3dlSuCKzIYe
n8bc7Ryft7iqYza0IIpIZ2fob07X1jy7zjaeUOdjWdHxvtAzF1/wS7YzAIQse23Aql0lkT0Uq3Es
pqsw5Jy1auD5i3VRF3O2SslHdM+qWVq0VvSehhPPKn+L+6g2znsvmgG52s18FhERka6LYp4A4/IG
qwsrXJhq8SAX5o1B+NaNj5f6dkmz4aoBqF4j+urWY1xQ3BOsMezSUbr7ws/LJkitaon2CfvWNdVN
xonDkoTXHs3MeMDK0rkLtPVQVF2zD3Ws/LsiNCLT3YGbyqKtKxOxEGpBKEApgqz0JkaUS1HqAUdA
7cxq9arnsBw1BFmmDNxLhAOJh2eBxbbOrda8HbKSPZteKqIHOwmH6TJrBssPNxQsElNbReTdlmXP
A5MPzMOJApvM4JA+yaxtOZXr7RjYbWfS9aNF4HaHlvoFm2sjHLfai3bUwwtDknW1bqx2UDeOu+wX
YHFgTyel9csKZ8yHc5yRfc0IEutkp0ZXbTuMLLgI0sZWf45oaBrLJxbXuZSv3djgp1jZ2bLk4c2/
C957xM5vFzxWn18veON/zt9k+zZ/GCawtfJjPxY91/yDDBvH9Vn3/jzg/Dj6uPYf8LQZGTJeFh8Q
3hagJbU2eYhxEbewZv53CfT+QMjGeYm/Ecj5OBX9gyUQbtPHJZC5BKwJxCW+xwDYwi7O3/9N7msw
tiPP3ZZ7f9DAX5bSpOqLKpldxID/LmhQNsNdZLfwskUS92cDETw3cY1dZ5eR75QFUg7ElMYZ3SA3
7BES9nCvjXqKWIxCK7mB5SkIHCNzIvLpmiyTNl5GmQ7kj4zV8H4ySvsZ7/5Lrs9BxK+6H5rQvuuy
armBp3Jf1RFZbCARaHA4OY5vZggtT2e6HPF6AJjz6PTftngAMa934tnPOI/BEE6M27Ics/NW0tut
Cg+Sbs0Pjg49F9Jxp8tiqoj1YnpzGy6GRpq55n9rDUlAJLYbeH1DsQBlHFhGVqBhAYMPxMQuY+sH
i9Wm8DG4UBhAYAa48Re+fwR7WstPj/pAVQjI0dthZ/CrIC36s4X0twBtFj/Y2uh4iZpVWWpO4Rf+
05BidwzK3BPPaDiWo1MPfoAaCcSymJZ9N7bMJ7SeV9fhmEPqB1DZJh35OUll9lSoviRAM0noAY6t
uRCQ55FSYtSR9qnvTfsO9ChLg9Ob+kF6rS92o63nj3OWE9E3RIA2ZOGhMMsmwW/Li3i68upc+7bE
ox9MZhOeA9SKXzXyXy5ryrnd+/tr1bvizpaEMPO/ZwbhceWqpJkcoIwsx62QSO76fh6wntbLlgQO
bdOCMsHjNSjoeZcYhwjdJwLGvgM2cSDEIMZNn+vZsqfgluY2tl0C98zFJNMsZT9BblYp4FR1huW4
M0BqD/22SyLjuQbD7mz1evaISM2sZd93BfeCV2fnWNjaNa8OYaFtbbRorm3f0fTOH6Vm5ndxLefn
po7bA0ZZ/z5dBiiPpiEd9A8Nnkm7jy7Cxoqf0hlxI6g7+0Kr+bJBQZC7hysOsw1JxEGKwnxjL0Zb
7mwQais6nkwGCLt3VOb28mkpx3nnWa2/Q+pnfhsdc0TbLQusv7q5TGwPRppk8AJEF19mecXv8kEb
YPQmHNZgXAG5Ei2VJFRm00VZewu7Zz5iTMwCs1KhTJ0Ij4VTJFMAJdLboR3XtzKPzUfsXNmu8Cat
wthHliEsz6TwdpC1UEZU1jOCnf5Q2OKJrXJOg3loVHudfNtlQ/P+WEThgoZdd5xtArCFli9jQCCO
UDFDqjRCcD1JNmReXUOOKm5azYSEP8+gtBNLP++jkumf0UQboiesPenB3QaJ7nIOcjjLmW2MZjDm
tvnAkEmsIOpAV0XUyIMK+mJltYx4SgO6Q8ABJ9uW3TBtAG/gsRZhugT92Gq7pjbbY08f44p+SnbB
Gc2+ptlOLnRMytNKoLEH8gnSK115mm8dcr9J+jWaaPd5WLTkGOp69HWWafpGrN8Z1nZnvdSK/w/Z
Y0T+SlDTak5NpwwEP/OyND4PvZZKkrfR/DV3jQ+2ZDMOerzp48FMEDiXywMQZ7FZ0ia+HBBtni+i
rh5hU887o3EFWQYgoTHmIYCBtT8vlBpwdwiIjEvsoX0JLnVkoSAFKx/FenCc+WIMKaLiaWmffD6/
eUaBNaVndVG57dpZInneQ/+Fo+9waM1GL+tWRWlz8hINrvEldiuCQgj3CGRuxPeOy7SMIz8jCEMW
6cXQKb/CINE6CUTCCRNKssKkP0y7WERlMM7FS7WIZgNpzjirwsa9rOZeuwedyuLfGzGki3EiSMct
864GUbpIajfGey7zj3U1spijeGBVap0+/PS+siCGDr/5U5Gd5xVPqMEEjExr9RTVhMzdTaAKHlEn
eWtHEyyrgwpcpUXODiMrp9xhN5RndUmOKo/DaNzquDbWFUOVaV0a6HIDLMPLcRQjDex41Pzykm17
viTkFhl1VS3dpu3hWEqYVd+Vqf+eD39fLilh7P+mVV6+jf85vk3J1+qkXFI/9ucZUaiur+XgL8D3
hB+Dpu9fnWLUEoDkqHooi1zyBv86MpouP0RtowSSnOg+1EuUUjRi6C7rdHsNpV36B/WSrTrD/1UL
snIj4KZnYVvYvxzcjyflUsOQfRlhdRyk0Sfzi8WQt12VlttZGwEUn8XOHJGCz/vErNpCO6uI+bJl
gBek3FfYTHfgk+dXCYeahpmo7WCiz7JcTKXjvjUyd9f0u8gTa/ZlFznMnVdZPs7WHWq6xesjtLSG
wdw0J6+CJ3uO6JFRhCxpTKIzUBGEtFWvEAu1A2JtvjNLif/IGYdOfMrNUUFxFksjr0WSdVticfG0
ETIVWVnGwBh1YY6y2NkUH5yBdpF3FxvuUo1wMzBlki9bWN0iUU/VBbEQKJX1jUfXMxdPSeN2S7+D
TOIZgDpFUYqLBH0e+auiIVuwlVu3qedr28hLN1BGYH7UmbXlc12C1v43bYith0jQ3z2AGKjocPzv
B/D6rSyVSuKlTD62ab7/4J8nFusPx8cBiPaZB0oh6P56BD3xh42YTecEYnD3c2b56xG0jD/4T6o1
g1yafor9t66N/4ero9XDxKvTZ1Hao3/wCKLx+/gMWh5qaB52ZLLKrcu8/uORJS/MFq+SmPc8VNm8
7vUq0Ym8V6ITgDX+xoeRYQaMXjmmj1Ds/JXRSnlmeSjLt0vD4xnEuSCsvWm73F7HzKw0vIBRv5b+
1xp+2dWoNtxi1sXaSnrsjktBL4ouawvNTJ9JpHByUh41s9W1DdFwNcl2ccioU6bxQrCMUT3Kdpbn
s9r+sYCJjasty0NoaFQHFjjKjXyvGWJVPkSZqiTEe1WBZZcC473WyN7rjuq9BqFhnq3pn4brPi73
ibskb5xboq+jKl8mVcjYc5X2azr71gGdK5UOhySqHvy7NKehUxlQzyiLfC/KLwZVKgE76o6DKp90
VUhBzqWmqlR5hZGcbDs3SgeaGJRfkyrENFWS5UXhTyu/DtmNVcnmSS4zEnnqOCoAoTJZQN2rMs9Q
BZ/hc+UtVQQSDlBcd6ow7FSJSOJQdZ2qsjF+ryCZNpTntior8Z6GQTbG5KFw+u0C0tmOpatHYkMv
i6qUsCOykEtqVbaB7tBTvbYYu+70lojtnYesPV8bWhrVRJ1Q9JayNx+nPDO2KU6DXfF/7J3JdtxG
tq5f5bwAvBDoMQWyZzJJJilK9ASLEi30fRMAnv5+QdnnSnKVfGpeg1It2yITCQQi9v7339BKUh0T
CHGLvUa6WUw9D8uaKgBfkf4KOO5lW8eJ7JMJA+Frr0FFs0pxdad7BUxtemkRARPr99aoIov62jAv
QuvHF0Eu1IeuNOc7dJ92iM5sizAd+xpmQGS2YbxuVnNxIsM7OhNTVz0wz7Fuc8v4mGLPtcE+Jceq
blyIcoijx2W0262j2eVBMlXRazGEOROrK+FZ+h12Le4mmi15jB2y7DPT25YW6YHJqNebaK1Lcqam
OjpkeMvvwPTzr76UX0Tka7vasnBcSoZCXFnkcdCD3zPNFGWwFj4sBc+W0EQMa4NH4kPNagvJFrup
lady6bUO4VP9p7WEzrTOrrZLSCiCjudxlX1ih/EYk8WKt+OpmBLtk4Vq6tgQF3C1i6a5XSA6ntCx
EQmNpGrbiXkKC6tLLqhmWTcsW4kB2GLsmyWJgrFKUkzkrEj54hOfSok2Xxc52AFiLhJI9o5VLrH4
4EXFnO5gYUl8+m0Uic64yWQSJ94Vchyco3DRyLx/NIzclo92rybTgd3miXgWMLKyrW5n6Q1yIfcB
b/Mo+Thba4lAT2QFbv9+TU9cOARwe2JKL76nFComWUt4zoluCpWJYLfFAAf53OybVXaU6rAPinrN
+DaZjmho32E2OD1OKVZyQBopOsAA4WNmXnITBcxLng/dWm1WEEcg3sRGI7M0BJmjDjRmdrYxjeMX
9DdxEWaJIEyBeJOS5Ylnir6daRtiPGvSma+PYpvALwIePW/bluaQx4dl8KyXsYah/gX/I0LAXrhH
/jgFxTjUJ9QfJsOyKsoHcw5kWmqH2I9TImsTHc/BpyofHea5rWnAkhs6I+LFYiD8X2Tx/3RSo+Pn
VP33J7UqlV8A2X4qlNUP/XVKi984czDewH7D5dx1Gc38hSty3kKMt5hofKMVcxT/FbnNAEWVr9At
8LiAWcEB/r+cit+wwebcFhhsfGNi/AenNJ/+fZ2MdbxjgqRQBwBUog/8qU4Wk9PifxOD1HjE0gHD
x/ad2cnmgrnbP1l2UPf/7bMY5BFKoMQJQrncfw9hgi9q4HCiOrqmxGZmWsSF/d5/XrgDZwLW/sno
+UdqP44nNn2JUsopMjf47U/fDdjIgIul83l4ucA51Bu0eBkN62WYLfNYDXiCbs3ZE0/SSY2n79bB
/bdW43++yzL/Ga/lwwFsHbRgPD1l0/Djl201vQe4JOFu7YbhrUQH7wR4d3nnRazzdY5W/zky9H/6
yv/iFtvcLSXkVWvtZ1PtoYfxKj2X6LlSzPc5atu3qSpTLMLSbr6P9eU//kDUE6oP5BOVE4Tq9b5/
ppmuzQx/O/+QaChvkdh6jOMGmOaeqf2Oj6vz8uvbqhD6HxeRa8MFUoA7FSrl709F5dKTiB1H83QY
67nNGYdHhAOsiG5JzkF5VIbLmIqLV1TW0V1ycSUTrnqumsbl7HXytYIl17vXYTEMBE2TzTZLNF5/
FrM/f1oM7x9WAVYYf79emDG8+xZPk5f9p+utyI+Js3IYKYLhtz9ppWFHN31cwBmKaxWr18ZCnigi
MZ0MeqRbT7yDy1WjCDmg4CagPaWFO5JzY7/GZt85QeIUrKU+MtD6r564zGlSJqcJsVqJ99UkLiXm
3WXY5vYqUDz2BHxqqMED6KSrt4N5IS5a5+I0PJJ5dNNoy3wVAxyhCHPyIli7qbY/e4Bhy4YGd562
Xk5G+E3HKXTvsEs4m9Sbcv+Q6ZP2MSsSP7q2HeDUsSNNGpGX2y9aXAfGmgjxB6t0Ji1KQJudybDy
J+thrhZ5xiG0AOm3OYEnJjIEVKuNoIOLCIli6ud7jRS5ez9vOw8T3rZ5GTODwNFON48IclCVzdPU
vHilOd3rfU+uj98qW8GZHEAq/85+9Tp9vtZdAcmonKLmxYQfctWIgXyyh9HbpGtqv9q+bVTHavHn
F6ce6LYRd0B/J6Jnvo4WIlH8cil4yqLnA+FhRM9GlufdZoR2+lrQb1y8deK+dZZ4Gn0e2oqH6bNs
V/vV0Zz5msZwMloiGc0duaKDF/qzRuHRT9F8/bZWkywmDjUxUwkpJp8BDDJVzaBwbV6MZWr6PZkS
xYpByZInJ9+N0vKYt1pL9eMYlEzbwTKSjwkWN89ew366gULtzlv8zlknU+VYr3XvNS/4MvHyw+U/
+0vnPzdFmcELq1JWBhMTLbRwLLvpYGnB/2jq+Z5pQCNBMw1uKW938zIzpS3DuGaOspsYaUNOSoR5
HNGgNHCn1XeVlg+9hoHU4f3+W/Ngo7zwrG2Su+7G96hKw7by9cv73xmiqArLRc/YN9bkoPFdHxJ3
mDYSj/Pd2PYsYHQQgIoD9taHvs+i6EbAd2rCqZcjms/Z8684NAgI/gOoxwifD4r0ZWidvkEphkR6
fkSjosM8jeDdTrsCvn0QmZpSBBSp0I9SYBA9gzhrVXLq+yHV9os+ZnKDp+USXZumsosgqW1qwSqh
1Dobq7+80JLLt2nR2imU0O/Te0lWlGQkPS3Jvq+gCPSAw8RIkf4VaKSzh3QNYM32ZHOf+6fGjJIt
Xtn4MFT+svPJ9msTpDrSbC2G1ZSctleTSDfJQ4Tv3c2AmuXJIREyTJqIGFxDWy6WneNdA0PpU68b
7aZJFicg8lDcwTcerjJpoQcQT23/Plg5ipzE7EHvYz+dbyZXmw402DFgsI7UJdDr9eJ1Y/xGNoi4
MJZwTwhpnQueij4V/motZ3hQJQ98ZmqGaCGGY9+sw5ufJq3c9NqIwJTF7RPiOszVxremnkGC60bP
JrL0ismd9WFIYg2OcYsS281grlPfH1pJZc1fNFl0na6y4Jfc7t8SwT8E7MvzlWOOtYxhQJIeHC3i
lF67dE+MVkOBPPjP5ZIQSUkob6nIytN8ZToTPau030tjieZl6fO5wP1HvuK6Fj9ntsOGWRs5Ga56
9jHrVl4sxkTmMdKxKEpd0zx6ja8nxDWS3M4xWj85NhZiKSmWAAhWvBMm+ALpaiuk57VvxO9lp2nr
ccWA2TviwYOLXiiaHmFBJzokM4Zpfl7jyXa2XQV8Tkd+lloT35Oolxxjz39CxN8+F0P3upSz2v1T
8dyXxKBlpJ1eZj9jn7cbejW/bozfRy0aZYhdGdmpvnQf0arl4JCTPGI4q00bU7Yi5L104XTUnbfz
GcjczaMxj7vVMp7LxGs2GJzBf5tK6PUW5EgX0p1lT0FpRtWlwtjvcyFM/n7DidV9sBPsGj77nky7
AAJpVO9Wr2ZSYcT5SJZbn2tnmBYjt66MmmBllvNpcb36kOKtf+cmZARlfCXYrA3ji8WI+pd69qhF
GswzzqYkjjAXE4+1JQ9nm+KvyWZhFXEHAbdfIPhk3kWbF44FnElLrISc/k0vMh8uD1RyZmTYV0Pc
YKVgA4mJ4KyppcQgixkdphsX4Gb20tYx2NMzn98zkbuxxwncP/eSRxMWhc8+WI7YhiIxwPY0JX41
ZkSOziiYzdg/O0WTlkz8cvb7bsIXNJnYBydb+XiARnmgBIjvMk+prjMOkzI0yZC7b0w+3rFlW+zd
hXO87vhg7Lms15UB1Yg5FNuki2FhB+CEg0KwoCVP7gdZeRX+qtI6y3FkGF/Y6xR0g9a/VSZJPQwg
O1YE3lP267tKtk9t9umS6VG3UQaQCaGI+N2cUshRzv7bZYnKJke2TTIqiUjTOL7cjt2+LbrugHfW
fD9M1L4lcpGtWAtS85hioi9Ap1Na0AJRUJuhjrvmizSYvt4Z9sRVp2XDd5WTcoWvGDW5V6ttCmIg
wbOtugyKJFZTQ+npk+tiOW05pzHv0QmRe7I8RlptvziJYGNdOi07y6abGWsjKus5MgSGA6DZC/tm
4Zyt1fR69kVIykWt6admTLSvQ9f6+2SUoFxcM1VOqrn+szFLloVXgPiHrT+IJxMfbvp4YLt817lE
a3AlqbqjLZG8QWHDGA7HxrM5MDu2qsdIPVGCMXhMmA+Vm6LnMWqipWsYDDyu9Y3dN1q6LTzYZMoz
HB4994nS8tExkSk/Tt/QjPQbtlHkng/SoZjaqvGP2yXdYaGqgYhkHtVyvJ8VVgIkO19JJoZ3+g6l
REWZ4t9CbrpUSEv5Drq4CrfDXQQkphymMFXoDP+D9aYQmyJbm1sef3sFGUuOuUJ2Zs1PT9oA2jMp
3MdSCFCssKBFoUL4w9p8D9CiSuFGOgCStWAcASTxEHts6WYXjzu8r8SmU8hTpzCoWqFRscKlCDIB
oqIMYcrAMDIQORUJTsD5Vy210JopZMt/B7mGFnM23kAZsit8rbr2q1Ysd74CxljXFAYKLPOHRr9j
pjxtJpA0p1/Kw6zANWrj6HFWgFumoDdQWrmdLevOUrDcbIzVA0+bc1mBdpx85d56B/I0E80b2F7s
F7djbsFN51bd6Qr8azRnfOkUIFhPJQRZE5SQRq3dFwo4dKZ7ExyRyq/aGgpahLoLivNtpF/i7a7D
nHClFXkHLVv/QJDLA7FGXuEdbkgyAfvVi5pCW5uaUOME7oMFAjY7SKKzQ3BesRsOkO7G1iA4FZ+u
5rbPCxZpmbDbpE7HilwnUsShKCPCul9ymcFboOze/LqNUl3Hd+MxzEABInCQAVhgXv8Nuv+OTUSI
Z+Zz4jWHBsYwRT9aXKI+VeH768/5W/fDB+EEB5ZB22/RuP3YHvoRSW1ZPTSHonLYjEfXFU9tj702
XB1R3ziWal3et8Nff+7fWn/1BRUF1aEzJXnpp66LlrxA5zY3hzkrnNdBK7tD2c/FvJNuwv5Vl9Vy
dZyEvRhJF1Xurz8d3Obnu4u+nK6YF5yLUIKY75vipc9AT4RTHyS530ZAEKjx5Kldl8xWdnsEAvyp
Nx1tiaq8Me1kc3+/hP8Ot/9ptsY089eIHYdt8j/ha1cX6U9GAd9+9C/czv6NNgsnPg+LRURFCtn4
E7fzkPzz2qCkE5aakilfuT9xO9P5DWYVCIyNza/Bj/FTf+J2pvkbf1Uot0Yfuwmmcv/JdM3Vf0bu
IGZTpJCBpVxACVNTnOnvXmFXaVmJMssOM6A4tYGfJ+5m7ZEfb4ypQ9cxTI1eYy/mJs4xMshxOVIQ
+gSmrDAqQkM6SgG7QuzYEtIYt0huahwzgwbASA90moY3hgjgVVFiHUmrFZfaLqzjYI0s6cXI2pcC
Agg8Q8EGIjOIuRzh8PFQalEXJREMadV7NvrKCzdlveoUK+GdSW+wXr/hFD6tF0kYseMEYw35eG8w
c+u2FJbqR8yIWitHC3NvtJT70OL4YAkRJw2G3puv8WzTBKRivnaZQRWflxzUZjO73V1sVHl9qu2u
9k6kJfZvPcYtT0Wl4AWRYHovqhj8obEQxi94j4wh1mt8jcZXjbNhxN2BPBDxpDgGr64xz0QvaOPB
nBLzwyqp8CqTCq43dUpLp+wFnvJ4mCKcj6PnDF+aNGwpPVARU8IjnEan/pZ1KXegsgjdTlGJvpiR
gqxms+Ovve+FJZ3m6xKrkmWMuQBbSK4W3/f5XjdjtKURY8hwNB30PVDJ+dZWzmd6udm80Nvy3f33
enGUunlxrLS8qTB8vJg5FRaZ0iLoSPe6zaJ0OpK4kh8rVbbjI6nuJ3GHqhKeSzAP1jX/5tsDLYiP
6DZxGlFdjeoJv1eMPNK+/+QsNZ4KkthbAWPdoF4itD5PH0C4+Ar1kvFbiNfmT68vaLXsYuS+yEyj
AktmTdU3C2JypOMuPSWsaLK5mrxMUAs5vWXuiBmFCQeT+muCox37JSFUz0shr8Pa27ulShwrLCJA
Gbh82YM7kdFLun1LoIEojaeKAuXlvRes7ZKFns/WGO0oAfhNmLfwJwcB15aoRYS6a75PHBWSCwbB
ajC6nifrm4Nrbt9bRMD90botGGa2BCb0LD7NoPaNJjVJcmUzvGGMKOOtPjTiksiWl9D1Zx5wDQBt
oMeKKdzzrKG+rjLCyMLch5C1BWpjvQley3PdcIodXARBRy2bKLoXaXLd6TpSq5Y5kJEJwSsKaMZZ
MZEY+7eZKiqGpskglUEv6wQkC6RMFfW4SoIZ2iMYmej5ZWiFSZ+Aq7olJpsmepr87XuT3JGO/vy+
hN9r6CXv65tavexKyvwSObTV0hy5JRLrtPs55lUoV5BHK0Gxt8MIz3/+1mcNJBeZYVN4CiBTwOK3
E//9lYAfSeOVqnr7vQZqdTYOeCfty+rShrQ2+TgbZ3TEkyXr6FlT0GLQ0CRDJ23jMiw6l5fTqUGv
V8NL91imy0nNwvg6pD+RI4XH/LvMkPdBx+WIkT8veU+aRLx9h+feW79FX9lBwGnNo5vU/hlLUf+8
tg6PcEgXfkPdiEw56nugjqPbJ+Z91k6xu9FgCbCfxqu/0YvGPTh2p+++taLtrNF4J0hRZjyF4ePN
yCZ3a7+MeIvzUkQB0CgXRBszX0sDR4Tr0s+4tmRYGKdLS1+IK8KVtC3r6FW5BnJOmgQQILEaxzyn
8MsGtgwC5cTTYDcjd5C+7Nqw0FPIDHn7kutRe/BFj2U/GRZP77MVJydHfYcpZLc+9j70KOpptkiT
AfJ5znNWlOYbPKiCWeFTpK9rQ+KmSyNkVmWRnBDvpXsGo+l+tDDPDyfJUyKL0nrtU4OtWUQLawpO
AAt8cVYea9cX9qsufd7wuRLUeOMinjKCH7C4YOCO8k2vWS+iZzRQV6xSXCt5I0qMKi5p7YunkhEN
iWSM/qPt5Kta0RUEaOC4ompiI476tzjH3yFNbFY31JcnvFmABlJbZDcWbgOHUSgd7vuatwzE8aE+
8J1Do1Xrf8QF6jKmk/8MXwxUCe9dPmKSoh3wkYFKtcMzlP2NPtDbQMZV69Ffei9sWs9/1syVB/lt
S8t6QUFPz8dSsiOgs2PGvByTicmS3baBqH5vObxdRZH7GcRXbi9GvLv3N66cPOtZeZKLcG7tLtm9
76x1ndCty8Rrn0VqVtWzjOMl/2gj7k2ZvqtdSkwSGWcy2K8+Zi/bbGzLB5GMymYaY81k9o9dg001
8kZ8rgJCmtiBfRrji1xtNjKUg7zBHvxuERBvVgn6+CUhMa62zVISBjhSQgRxXcE9derVvymB7pIA
U2xQKfy7/eJhzRCF6ilU9LAYtPiZo5RonYGm7WRVOm9NrvBwmHPopxK2GLBPaSDaxUPBeaur8rmO
RXdCLDXqktQwqYLbzO6J0vdY++og6p2qeEL32txwxnj3CDv1iHd3MnddCxunFWK4MBmqb3pcUsIJ
h4gPKcaidFVV9Hs7GFvNqFsUPD5eiYMb6m7GO4Ahnig1eRiG5dgnY3PjZn5XRvd6YtWh7w8fSWHb
NU3f7jSUAffEsgRZ6ZIFiy794wL6o3FOEHkaHfG4KdlVcQNiEgbxGMTZ2DRMFDdQsNYKg3Dgr8Bp
rSxsaqM8CNEy80+txgs1Kzd3eWVMfuCm604nLPBkZ0RXhKhBF9TnFQAujmzk3x58liXBV/3IyN9w
E/9mMK31zptVZFbmc8ylM7ruWYPJRErLB0tM9a2GH8RduubeyTUiVq+g43USD6cdL2vo7ZuZ8Uru
jjfdPKFrpeXFUV2z59eCmNEPi1t+sDK3Lc5F21sPsC6qrTb00gstxG208ub0FY6UT8opJO1e+vQz
LLJta7vpRgWM7RYtQ5c9tdNmmYeSyV+DQwuG7wznzD679bokW265X85bNnjVbh3Rvy9Fqm/jVH7w
/YxEvdTt9m4kf2cyEtpp5n6OMbS8JjbJgqJAwWrmLlqVwe4eevLrKX8qZ2vP5fwlG40nLXOhtMi+
v/XSZH0o18UOa3csd/WiWfvIn9wzQgBrG7f9U0toYxZgxgu3qy/b+nYg2XiT5yX1iUyabUzdcBrL
TpwYamoH2697UvNG61ybqx5y0yq49i2sZwepw9y23lbzYWNm7FgYopb5PcYEG5eqUyMR+45DYKHk
m6pdzNzsWHTm8hDXZmhWZnUwYFvuPXVCmEszbebYZ0aY88B6jBlfejTKm6zpfHx87IcxLQ1itSr9
miMaOddLMXzATEo7L2WDrYnmufycpHb9PEyYdW4iFGcn4Ph2n6VD/SmjfFdAZzmlrG8QcKMDwnCl
iWu7Q1IjJ6+7yT1rN7q2wlryErsc133V8hIcSSF5wi3APbuu32kuyyZYXIl7zTqMez3Kk9BmRhiy
+ceblcy2fRQnw3Gq7Lcmia2tMQgFi+tEapHKe1zwO3qNOr1pN+gY509UxFuq645KMNWrzZLr+XZo
LecpatlR2Pk70lIxkQyQCrmo8vD5KpOCNF1jIceLPCx5xvqBhL7GHDN/ZCOh1SYJx9avk8wLsSVG
rluoxVt4+Nc0Eki/CaJRDlxrP8VvbP7xLsmYozBMbXChmipsbZMIBm2N8cJ+cBKNjalLnQPRbPJZ
y3vD49gjVBJNhcBSEzk0hMJ2CyG4vk173osUt6nnBvHpcXWY9PiM73brOqwID9R8IXOxR0Gf+YGo
II8lbpa1pZ1SWxV+bKRl6n+BARKfGdld0Eb0H0kfGm/wCLp18gqMlGrgsRwNhDOyd7qA7JoIR4gW
gPFj7zSjfixzBC0nrRWrMR7YtfwdNO6xlcxGNSqnmMYNGeTgS6rZqaYNIdPRe4nagk09yjLZLGzf
i84EyMbex9y7WVavdmgUlqYHca/pEtUYpm3mC75NnLrGmC1O6KUENu4QgNjlTQtc2u5gzIHO6nbJ
8HPqDGB+e6QGxc+Kaov4IwoRR9kygws3xXLSFTViMaR4As8lEgKb83vI2n+BI//WY/5ndIjW2aax
N2igDZc2+iduxphEYG5Dmh2i2gc6x4XXnD+u1jr2n6wFLsHOKkl43NQMANEOyZzD99cAkeLf/oAQ
cQUQ3S3+z1WGnT+b2crEEfVqDPHBnuEHMApUPq2jLyJDMRWTmGIzavapmSbxzdBEawVTvI/I/AXW
9vRRXCBGUlX++qr+xW2BJQMTiLLdgfmnLvo7RKEyxwgNjRUfKo3Sr505/ZlU1tSkE81xiBCMymcs
V4ojbYqbf2J2KFTse0ySm8HH413qOZTgf/NQrRY3H6sJRbG9FLRCmWiXhhOn9UryycpksTWqaKL6
nnI30o5CTYIqq7AQxTB8MO4sZ0FJEuj5ECcHDIoJam4RAHx9H+dLLJP/yYf7XzxE6B4CGBWsj0nz
z/drgoaHJbBXHKpoQn3ItHbsFcmEKNQObkEbQsDHi404qVf04Mu1HcAq2oRePq3n7loiof71AxQK
8/nxFkI6UlJmOF2m4Bj+8QlqhBOuI3UD0kKUlcE7C2EAknrugXh6ZFWq/ZWG0b9BWDGPzUR/UUlo
EnvRcSSHfd+oHow7++sLM//VhSmXTMfxwJv/hoi6DO67kqDSA2F+VKgxSqNixCYXMflMVWT21SMG
iZ51XIh5AE9AlJGfJsuYIGJMfh+8Uxx0Hc1XYL3XxWKgjdWIed3GFs67u1RxLYqoVjW8wnpgGvBm
a2UEWpIz8RpvF4DBt29NaVpKGB6rQgGqpZmvSaSoEMg753tVx70SdM7aWnuEUYHtNnRAv74dxs+w
ODoXFxWvA6ccCBHb4B+fUyK0NiWUU9ubic0eaNQrFAQPV3XWzMzVv3M1YCNN2mNlqDn1XCZc1pKO
6+PsO9yt2BR0J/ZKBkiGGJ7t1TL4c8ZVMt6+w0OmoVBm2WWgNKNkTH+oYxCwEPOVKd7GU9sd1kVR
wzD+BrzBW5RxhUdD8Pb+Zf+LRP8TEq04h9+ti7951d7lxSuQ3esP3NFvP/QnBu1bv4EYYyT6l1SD
Mcb/iqyU/spxmOJgfM9pwn/6C4NWIiu1A4BZG6DG/x9/hqtn2+yuFri27f5nAisbVP37vYaED3Rc
BhEEXAFY6M9szm7KvWp2RHuyBg2/GavYDdQqO+aT3oOdVEl9tH3sJoIBSRTip84ZtQ90sBmiqPeR
/Kx1DY0TWoU02msjbkhP2DwWNx5Elex+cCrMYrvUfbFXpzolAkHEIDMD7QQnM2hWWp6MGQWEQ1b2
ZiCl4Jw1rQbonDT1LS1ks+4RhuxjidA5XhOj2ZXAGKSKMhz3Dp6esEkP7eJ8muRMv7kYtkvhnibn
TOlWtybKqiokA91LX6dBSz6NYO149Xc11hUNFp3OmQozIZ6HiCPdUkLbNJlpyqiB5KVImA25O68t
1oaccgUmJnPfucgul8yKDkNP88vYGatEAowqVGy4leJT6Bs2lqC0wxfPWGF7BFHB/WwxEsNMuw0j
29flZpwmV4QCIYv+Rcqil+s2T1Kbgpzi0KZsrYilRTAxkne4BM5Is0GuCklJmAX6FkBa4q2thRIn
a6w1zB3Sj5sQhauR4J1E/i+8+De6oqW3sdIq48VGfF7jW4gl/xTvjXyOugv6d+2oS0wLdZxZA5Kq
zUBOFuPgPsHCnWzBfYz1yGPOvJWWudchncAjeiDW2t45frO84kObb/GYLcIlXxKE3zTheKjlZyw0
zX3dW+URHHLc59XUDgFRudBnp2I8etMcugQ/7sqyIt3ESeI7YM0KQ8Vi3jj4DW2swTaDzInrQ7/6
0UNXyvJjVGlDE+RR4QUrw9m7InM+EBcdP5h0hfcymdwHLDGnF3xO5k1MHXbqmmR+YD3UQDd1+oyo
ProvjHrBRbPRiJYcxwnnN+j2UqTuxffz6DlpZvMwJ452p1E7DQEdpL+b3M48R05U7DUQ8XUjsNBd
noGVmPxHhfOhdUT1CLyYo1uKkpj+N2tNEmtLTsawpho9Vh1jpsAf+nI7jtVwlPPa7Uk+jJ8h65k3
/or/aCAaWz5Rb+IZ4zUwMcma7oqvQloOnD53BU4A3qm2BOCuJP8Y9n2Xru6xk/ZT1rqbPhstM7DM
2T0rjUyMAxlcEATe43THMMK4EfNcHxi0QrPLFp415jTdQ1I41XPXz9WeJNDms4SKKFoUFzDxvBNP
utwixbfCpW+825Uxy0OEIf2psubuKUZL/2kEViuVHtn4ktWdfqOtFW1+25ruSRazv7Oy5o/Jb6MD
FOR2ixMuR3nkZo9+7o2fdCcrPi75mn405ZAqd2wv/9gi7MTZmTfM0YZuT9FmbH1XDjuiAW5kjZEw
BhPFng50uav8yj7JufdxaliA5gN+VrsTiPvJWkKpGeCQmN5XUTafwFvmLqzj3GQVUykktgezLIXA
sLG0dtnWcmxCAqhxSIArij9rkYSxpodY4MlTrfvVBldX49lyNfNu0LoP6do9ZsSpvM02bt+B7isf
N/A+lxYL4dQTxjzWTQkf8wzRgXyjrI82bhoffat3bxfZQcWox/6RdLxiAxRdf3FGnMEaudb3ZuSv
n1tKOiK7sMoJ/FI2uBnH1oc4sezQaRFiB7JsCeNb/fjWMsT4MtjY3OEiGzJC00OACzIXsrk7jWkT
v/Zmkv5RSDg1/dSejTGSW4JE500yjfjDUjkdTM2lIZ6lXM7GDP/byh3ZB8NgaLxxVoIxDiD5rqtV
DhGOU/VDzlCMxnMQVGwKNZz6lMEGsxzg5KSU2XwwFFu3lqquyWNpPqL18z7nsqS6I0USPJekM38b
RclytbQIQASw4XVk3HfjO7gSBMughpKjGuvEgqC8YPSSPjCkBf6lsOOFJuvigrgsQTyaIKAmGAHA
S3LEgQSQpFkYVCp94KVPe8wepF2Hgz5/aTnzrgJezpHY8z7kl9IHZ1GPj0hDUndrzWdtUA4WXoP3
Wd3ZX2vNekub1jgLd+rxwSWsA3OKbEtIPZRIkgFu8TP2bn0zz8/YvDpZkK1fElidjDOgkljz/KHW
u0cc3PTQE10SVhGNDEmayS4Vwt7r6eo/tKKrt5pj4LFr4fdxiLXkUuRTvCOPINp0VSdQ/trWPqNn
3/G+f8nWyru2BqycpC3qpxiKHnPRrjnJLC+3HUSQ4tYmuim0+2q6rSs9PmhyXugoCG3co+2oH1i5
JeQhX96nVNZv7QwqEBiNKCh7LO85diLrxBUShYa3cljbDWyvIrfL+zLS7F1hED0mMEQMiQ2cN0uv
p2etw9vYqap6P4zzuLHGeXjBZxhSm1eTF+Lmvw+9+Jy1TY5vgbGeJ2ipuPj1JIZbXlvi813nGwpl
tFnm3H8VOFJuR7GMj5nu2Nt3eL6OPbK9AMLhN2nRYzqJ/uLo7rCXvtlyFZhoT8TtiW22+hCHLaME
vu0S7ShBT1MLoKuSnzvdKn5vUVsScOLlbyXctO2yQi5m2/s98Yo/ujztjxCNFQqd5xuQfpej2/WD
Bf3EYUoH/ahTtG8YnROOBunzvDZa9sXPPJu9M9H2OLRglEyC3EM2FCZQZJbu8CBrj7DMm+1IVPDB
tOp+585UXiTj2fvcSKYbEtyZqhYzyNogCNrQAehCPMemren21ZfBlmnItT+lYyzCcUmcg5xMOHn2
7WpBsq5gT4EW+8auFvaXVm8exhE+YoWdZ4jx/Z4tWsOkX/skcF0NksRJd2m+UmEU2Fnnen1xm+7B
1WFG9u1+lQTG6FgMb/SkunragMELbmG7qsMrGycOI3DSimEchpH9WsQ7ZK23ZqlpV7+f5b5wRv9g
LRl4olk+4NNxD/6W7PCKSYO1hjTgFAuGRaPY4Pda7KEEk3i3YrFpxbUX2Mko9tVkwvfTXPNOGwDA
2dvdJ9jy6WHNIrB/W/zRRg5OMEtWBinQaMDU2uYgyxPOA3N8kIbwv6Ql4W+uxvKriQV3MKF7cDSM
wv0Bj3lIyiLU/WY8ziUCGCwzNYK1Vu9UDstDkdq/W5H74b+91P9Jh2fZSlL373V4d90f1C8/dlLv
P/JnJ4X8/DcabR+QxneBRxTk91cnZVi/IYKDMIbrsQdp6zsVnoNWnnBIH0cK90/nr79UeOI33yei
0gWtsujkdf8/YfMgxvyxm4Lxrsh4pBXrBsEfuvGTVi3vxzWXo5/eZ7kPXhuC7swtvjP/j70z2W4b
ybruEyEXAgh0U/YiJaqXbU2wnJaNHgEg0D/9v0Fn1merspyV/7hmtcppk0QTcePec/bJ3NsgrKS8
l27d6L3KzbLZhSFRNg4Fd+Kus5CAjPFcI25CiUA0wCIjxyv6wEq0sPIcmgiZuXYZwy7SnuwQzaU5
3LV5bb4VZjUwjmNxSPx1I2KfFRyXPhMWFVuZ3+9VIAECxXV6LNJSfLPRVqsVr7f/u7Go5kbgoEcv
k/VKqYgmRevlDw6+9H00q3ljB7l5y7BZ9evSdruOA07DCjPnVYM32ZbGs2cav/twFZEwM5UB6+QR
f9AnVwmkDObUMrnyeMleB6Y8W8nK5K6a0o0fGs/PILqrcbrruzkMiLoYimZrV/zild/NrU8IcV5t
0PLHp5ozYtQn0Rr6jPt7AmLjWfdunJ4di9E9qiTvNmFFZyhJ8gbzVpfpUYsuH39GMAb9SptoAx49
p8XLwJ2YPoYTy4FBzdYhpQ2jR09Sc620mjhzEavUXyVuGJ/mYWS0kSRs0a4czauotPstabkaOhHT
B7HzmCswXEzs6sPUUF1GoOqpKLy+OBq6RLhlOED010U4+7d+NnhkseWSRyKdE8jS3khiEylbWjcb
N/emTy1nZ/eOX2KZayvri3ET5PG4SejRb7VJSUSMTPzNa3I09lGSHXQiu90Q2e7GWShLnYq9+3qW
zHtLevMbEiKp09wCNoKSpAkXtbg3nGDYln2Bjlx6k7FqGsd9Gwip2Yy8NGe6BDMIn0kVMXiSKfDF
ri6N6hojPvM/s+xMrzpaGKr8iuUXbZi/XcYw1RrCPAxemdW0DOYyEXJlEngblZxTUcQywtXo4cOs
ZATE6Nr3gUIKactNMXP17jsdca9m0XuPiNKxXnvGGFQvyPW9GjQwiRgEYJPw0JiLfMoexwXDZEUa
BrQKGyT+VRS/FbVHvmaae5nHLj4VxnUPh1gjcRgpAQ0/ue7LNj65YTl8toqYlIxMDx3Hm7KYrkYi
tp2FMlA22ClcMz5MKSdFZrkyF6tWUIyuhzky2oPZFN6uxLx9l4zYQCm+ephVCg4xb3boM8bEdZe0
G7icOD2qkP7s9QyWvMbTLe21wvFtb6p+iYsxS6MhhpgzS3SHyykBAsUm5t2Mc0H7QTvmvmHku4kj
O8IdLqQB+cyjOM8NLzkbSuUEy4ZhzilHmC4jkNwfPloAw/dtMNbRUZoaO02bzvcMTL8Yc1DyTpEE
BOuUxADn3CrYHru2jgviXLtJfRxDZcqVz8TzaaY6U3sZVk255/9EnARvp20PrETTo6yDUV1Zjkur
M4Gw5u5zM7aGq4vwyVZV841sgmenQ4lvJ46eH/vMIp9sAAYA8yucxo1fGeJka23ezKSq3Ev615xU
ZZAW2zRiNXM6VNrZVBNBPtr+MTX8KSNwwBjHa3IN8ajSbCYAHE/K3vdDvc1FFFKKc6/ULuL0tbFm
ad8b0Jn7HYGh+cYNUusEyirY2n7KMMRIFrmSjEfxBDU7QTCXW9znTEbp703tpZ9BwxnPdpP3n6ht
+2bbQHTgXZNjD45sJvhccDq9aqIIARszS70l8yVqTvwHktGksQg5UKZWE3oCn2HLUTKtB9cz4eOu
zFU65ZJxMSeAtQUqIeKc2pCXW/ZVfzDqxlbbEB46rHrlFGjWVFl1pJOAMX8SU2S/IKj7wDSFuKDv
qqmgNK2D6w/eveuAZ4la5uGtFddXHllBJuoypBW54YTRWo10zctQy3NeWPhm6VAU4oagWXXDaNNN
936t7I91O35EJYbYoXUTWvkioemy7nuzxVNC6Ep3A7IW9/ck9AMK/JRzNftXdA9qImwQKsh8mqdD
YXuth3yE010UHhEmDP5Z+pnY/a+e+m/qKaZrS4Thf66nHlX3H1TSf/zVP1XS/m8O/5SHzh6N/6Xd
/KdI2v6Nisb5sRH9Z3/a+c1iBES82RLkTl+VWuyPqsoGKU2GogPakV61hXT/n1RVkFZ/rqrIogZr
YFKf+XwPbAjvqqoO1GbZpIk6jLRMh20QZzj0iOfFPQQ3a+eWJBCtQd3790FiM0+1kjI5Dy752T2x
DCBDsSMhvE3sD3SupjsQj+Vjr93wFb4BNi/GkRUyitk5VM0yXwy4RqfEwPECR5W1chjZQje0x1P6
v3TT7WsqFKiRsEiyFcY7Gyx8ndfbOkiieUUYzSAQIrvs2/MSu6sLOjBoiCe5ywwtb2OR4umPQ7k2
1NgbW7M27CNrYlmsmAWU8KTt2CLLfdRQCtXk3lhGA0a+tdCUdoVtw/fBSR6MyCy2Y173n0xeswB+
Zth+5VMEzihZkjkXdmQy0UasoQx6nLS+S2DHsCReM3NbBYcZSNEhMf3A26KLKb4l3PADtjwc4qWD
5lLMSfg2uw6R6RnKnA/VjEBjDaFZf5A0xT6Ug5k9EAeAeRr3+u3QheVTpX1122pSbk5jPUYODQD8
70SKwaMBaZSLkH2sBusyx5V/P2Z8r9qtuJCpCMNiqRnCcSXT0bufk7l6FZHv34U5g8YV/VIiucMA
6StV0aB2nl/Ap6X/OVZFdZuJOrhzdLz0/slFOWiuH6nrdXANVYaTbBwvChOOxePF/UeqjnpE3uXf
k9tNDlNGclUw+c6hEEhVi7BBUUkQ9BUqHvtoEPV2NXaeus2ammneDBFn63qpYFGHBoTgopObhGOB
PoDhbvnN5JjZZVL/DkG6/tQgi/8AQYvNP5hrx107ER5ZYRTkEbQxyFJwMsH9SAlD3p0MHi3ieu9H
RP3RNhjpPq+d3n4FtkU6Kk+eg4YoNobPPlox7JsiuK4q24t23WSy449pmRxCr27nK/zf1rRPws64
ttDDDOvB8go0k4hVkCeBpWqvYgdWD7GvVfcAGN6heWWPCOh8Q9gr0bjucwl/6yb+LhWhcqU5RO7W
IiJxL4qSaLzIS4w/xCYX5cl0UaFgGEO/e9GmxNWiU8kumhW0A4uAxfd8fxc1F2ELLlejPbYXxUt+
Ub9YlUb3whDMYQqyCGS8MDIe6ZhqiuLwxisKuiSLoCZGWRMuEpv8orZJv0tvrO9CnKgwPTLfFoGO
Y5t0OWY0POYi3wkXIY+5SHpaEn+vSKQaXhIafhsjiNUNguV6q1EDpYssKCHUwiWw1hL+KuMZeoFY
FbkHXm/jqVyERappGNZ0TFwrwH1Ij5JFhESiCDOlFmzDm1PyHQ6TmaBY6jur20ztOJ4MbO5XBH85
mykoH9TsX7f0h69Seln0HdV4HJK023rwxreypTSu1binpjLenJmVJg9JEwnn/egLIqUSCpcJUPuZ
AcQjuvpo40XDHg6x8yKahRjccWybp07dYuV8ILPSWvXNHK4MjcgskvWiO6e76jPV36FhWUPVKk9m
Wemv6eSdzdkKP9VNNhxGrLCPpdv7t2mvNBMfTMiSxKw7wiLtXb1M7YcknvbSnc9J7U/7XEIVi2Od
7ybBZAQmrl6LDIp10jSqQqs2f1Ih7XI0k7dz1dy0QxaCKoj7dYYzY1+HnJJT1zBv6GUOt65m7kNx
+3vAarvniOFvk3AKdygCoJSFBL4qYdWHWSkOgH1vLBmB4jTliDM7L3pViaU3keB0mHkoEskFUqu8
Vc0HEmOHg1lE7fOSiM6DMRj7qBm/dY2b7ydkj9u2QczUCyt8tTMHzv64mGncVBYwOXzLvOpcNWQH
u5DOqcT5scMJjW6jYt62r7AuHn1CEdejYXj3XRUH+2Rma0oL7OqtI2mw9e7snSdN4jw+d4zqWxJy
W1podfgS1HjXbacICWTr4jOmnPr3UmWKAzhhAR8rBH070fVkNiaWvysQZu/V3OPXgdj/geangX8I
m5AayvnM9FCdpnrARIcD/t7mD260Oxq3ekksQaxgrkWAkjYiJvcMgkqMK5q3mTg6YxpdB1nhB6uo
dGqkw0nnrTPLVosxm2mYHOiHO3iG1z1D5rNNSx+IXzxykuIwt/c4Fe29ysuONIdzlHY0fGtmxS9t
ZWqGerqsN0nHhMO0mwc3TNX9OLfm2U4JI/BbrnSX8xhIINejpdejiBfkXbNYYqXBacJLv9oMGr8i
+EQAgeobqXsbDmRIIiY6lh479jqdanJlKI2fFYknDzHDpzdiXiLSk2uoRaH1agTdtyQpo4+u5RL5
NpFmoKXzXBKKjrxUQ+61M5AGAlHdPNXhc9TI/Winr6HbffGt2tnPSraYUhhUc+79OPVTsGlzZW08
r/lcF3m26m3zCrZ3tm2EVX2NyFPDS2Lgq0Xad+jxwaq1NU9yO7uhuAMO02w5nmb3pXDPZdSW1xDS
u23RWvSoLXoh7XqIm6HaalHM52hqSYIu9BvBok+T2lBKUV8ksw3Z2O4RSWKJ2OB3ZiIRLItr5tRL
MVP761YS+zSyy23jMkw+W1n2ZFguM9mhNl8hkiI4SXzvKyiEh64X38KiXvlNgk7U8D6VSNJpjGOL
HzPTOwZTOF9XZseQ2a4/0UuqCPfsjmQlhaydVbUFc8ohLuoJSB2n4sruKwJ9aCKnrnhOhim7znnm
aVW7YicaHeyttI3XlZnumz6vjqodH+Uc652Y45IxsrOGXDK/tdSf69bu1CPnfEzVNKKzVVjY04ao
hp4xF+TnqdTFjhxDLNCG/yUEYY6wO/xk1o59S78KkaLvMH9pea6cL4VVCJpXnd5WBG+eyJS8WH2/
esUAQly8ISiqY+b3eYUBTQ8Hv4IAqWUltwkG/VXvu/GeisV7wFsebeJ8SHccJcdbq/TCu4bgvoab
Tj4tLgjzHE9arlEn8YgKP6LLMVobMs7E2a7SZ7Au7kM4xt2+GhIHwKRVqocuhiKSalCHpCQ6DMhX
ki392qi1C+95fmlxfSzFZi3KW+W10VoOwcmq1Dd6IYfaKlAOGOZtOOjbOQe5F7c0HTQp3VXx2uRE
Rc16fBp0d1eJljFneUO1hqTMnSfee4TdZC1m1IBdROgvrzmSByIbHU754Wr0pHNdpr5/7RY1cUG0
fazJg9iLAnm+s5oy+x/7+b9Czy7iTg5J//ng9/IVmkbZ/thJ/+Pv/HniE7+hLYTbZJsCkCxs2X91
0onQoO9GqxxO0vfj4L80SfLCs7NI+ENviw12oeD9ceYDSEtTnlwLUM0YWR3p/ZMzH7KnH1VJVoB/
h3Y935APkdJc/vwHDSsIyG5Gy+wcfJ9JfBHHhMpFtb364ZrcfVdU/gh3e6+U9cnn5jcyLyAjiSvx
Tr8Xdn3NHhaFhy4tS7HqzYAWCy2w1wV8f1e4aCvzmYDtDfzyv9PJLvfrx5+IIZlxtGv6JuorQDrv
ve3gv3CswpY4RDJQ2c5rNKymkfMo2QDZQ8rU+nMUFBU96TKxN3qekq+jgXlg6zauvcmpnaES8Kq3
vZ+v7dqoYXOQxKz9FM9cmof0v6eG3SGKiO7QXvhQuPmw+fUF/MsfARIN9RjBJjxI766g2cgKZdMc
HFDlW0Ad1LwrDCxvCZaY59o2EdeIDPelARVizSxkcYzB7cKovPTnk2A5aVrYcmkj4wxFrhwEsO17
P8uv6Npn+FYovIqka3GKzi3VFtHnfyPifm/AXu6D7xGQxegIsd37kQ0eVc5J3hCAEIfC0kDLBV3W
TBQt6bdfX613w6HLHfcxlC9IQx9M47uL5VDaF5Xgk3rMO/BCcQ22rl8fm9au702HY+evP+/dS3T5
vMCEWLn4N1ExLk/gDy+RJeBYobXg86KkuWdF0au5A1Dx60/5i+sn6TzbNIDIi7blu+ZM0LBc5IPh
HxoLgb3PVavsIDlk+u8gfBc9/4+yaO6UYwk02rx47OnvF4UUyXEA1cY/WLPAkuFpaxsHPDPTgjmb
Clq1qB9czRSrzR6mHtN7lbsIyegsPMSkD5wKx6nvm2mxJbo92xJMJrQqPSKmQ5RXRO4AztknPJvP
2EXLaU1TRDIMTiFWrWTEh4yVtCD3Mn7Wlqs/DO6cHH59Nb/jLH/6lVhbYW0gx/RQ0QfOIjr+4a6F
Vph38dyMhwEFw6pAY32FH11f0RTOdgrXysq11TeyJIyNkyF34eFND6Dguh21abvLqqY5V1kyYK8v
7U3NVOGDYMp3dqgJXr2hKD44NSQrMViPIihqhNaYb9YN0rYnks+DXTwnJUrMeHyOo9LaMOeY9ogl
RdpHryxn2cFtHec26iwHDYQCe+EG8aGoQkI2Ijc5MMqA+eMkxRZAgNhrW/lPCFHSq9RAnlwSgIkM
MAq/xPQh1wUcjStZzf1thQGoXvWzJ6+hH+dM8BF7VL0lofkxP8NVrLAuCNSAGdrNl5YBXF6XOQk4
k3HroER8m5A60h6J223E3HTvhJJ2XeqiI5mpojaGN0sErbb5VHW6+OBFcfaNBFg1rjIzwIK0BNbj
ZVe46hRWzI8eNt6NV1gN7rEgv0qndMRkHLi3LkCgDXmyS/ZAkQy3XVtyJEsX42ytt0ytwJ2H2Vcj
M/wbo8wNxAxJtDW85lgUhJrkaG3R7wVXtP7KM/mQWItHoMEAjojINrxyT7zJ9XI9KRHTam3D3GMs
iRRLFPYnB3s7aqKYSSSchGumM9OzkWetxZ+a81l0CzxrWvI1TfYXspAGe2+pwL8CAWd/blDu3aVc
p/KqNTuA7J7GhiF3iG15InrK5q627c+qbtQuiy0s0dVISugyEnsuJ92tFSnw3JqRcndU0WGYul0c
2/dWWHT48Kr+igPPtJoMWBYrUljf7IZ73riiup+a/CYJHRJThj5DiZozrAyzBqFYSzyCCRHKYsJk
RlLiwhujxzKNbuizvMY0mA5x25oPoZinbdq4H6Y2Y3pXlhv6QcR7py7Ofyy8O7tpxLU3dgNK3CxY
qX4mFRbmwqpLMfa2vQkmARcSSxRTOVFc5DBqacREwT5D/gi+2g8/Gbg4+TJjCHI7A7pHI0IxdawX
VX0/eBu2oQybgu+WwK8T3D6Ra+0brY2TQ+PhujWUuW5GZ/qcDtrE8ac9H2EiXfSVaaXV7Qzgm2VK
i/o0TUJexeWYH4SdmAdP8bq4xgQiaRXU1kyaAwyveIXHsYbKFocLFrP80vQy+pgCDnhzQXR+tPtm
OBa+34OLClqI3ZW8RuBTQWKglcKBr7/qBO+XMWXI5/KJ2RGRM54WgCMCbyb1vHYxe5qQBEdjHp9l
b5Y726T/bGaIlGSuJGfnjqa4DfVIuHV5nYzooEmgbZfIVvTaZZfR9HLH+hhU4J1c1U17w6XbW2sz
24VpP33raaCoMwEa+SasKAqABpvkylgZM38iZ5KInUPMob+yzK7amv1gbfnFzdFzGVsNdOtI6jGn
E00B/WEOBnlr8aKep8SsAXOFjOARPKn+q4CaS2vYnBndps2X2KMH56rEe4nBb1+XjieeDJP6Ilcg
0MjAojrpKfmYXJkrNwpSvh3oiXrVCeI3RtPNHnK6Yx9hiWWbzJwHAGXUhYZT0dnKAGcOhCrtKvSH
L6rV9BGZdL7NRmwe8hTzbtrwI+uK8svNVXiciWE6TJNdne14Do+eXiiIiEXxatsOVCwmfNug6fnl
SNBvAxNHt9PZOHRbsqpBlEW3s1eFGi3mzN+xglx/gLjCGbiBeDgAPjH3fQ9ULDRcAZwItTBiiSx1
tnYQO7eChWE9l7ScKiBoBxO8yTrwuvBIreIwo3YDzq15c+xdnldhx9M3auD+JcHut7WVVR+ZV/Zo
kB1p7QU6gj1SbOfUAlx/mPgArGRw/eh+eCAzHAbpr9gHF2anC8kSxQD/i8CHh4b+wxLgJj6avnPS
ZMftvb5We51a87CiXrRPzmiiwGRREKQJEOa04DRjwJqQQN11n6fxTi3oTVV2TyJcFNxtm5DDCAcN
3ymn6xKxRxZH/b65oDy5/F72pUFZGF83ugD3ydwbyNlYIhptC2BwjU0r6ToIC5SNcpxgbtInk/F5
HKyxmK8u2/v/XDR/46JZxo2Uu//5wPp9Urn5nKn2JyfNH3/xTycN8i+J9czxIac70l1K6D/1X6b8
zXSxY2JPk9530NMfk0pOrYEEX+Jz3v23QyvPNzYa18bLtYw+/8mh1bKXWveH2g0yNBXqUr6RULsM
R9/VboGpoZGHtXGSUvT3KNXgjsrGuSryOdt6FB4bqCbWg527PduQnLeCLuGVL3za8JkaniYGjYgi
UAmIuvUPGeWps8LJW65hOqQk/ZXxFmPkQ1TZB5m1PYKJJl9LCWyiy+4GeBmrbIgQuyIkXQnIUIS9
ygD1OJWSlhkqg1rm1iMVS7yqKotsIIKiz3Lo9ROyLYZCBCttJjwyb6aBLsq3nxntf7MrvCuETd5P
wcRURLnOvh4cWa7stCseknTujvBx2NA8nEOrkWj6PapNMiVy4ucnIiCvimhE1pHO7VESGrJrdUe7
i8hJFyinaZ4b17AIRZBTyAmYYR66qNpmFmYS9j7jQN6alWQu4NTOtdn4B/QmD5UpvJXdBuKmyMSp
DMdik474GiKfHSOLswkDgh/uWtAOax4YtfVLAf40ysCDYsHBA9CsuVkFe4rk8O0YHto4jAWhYgjZ
Sa/ajVZEUMxY2gJXgmYUl+XzY+3Qqh6m+IU5q/U8FI57NUqv/1QKZa1iXUOWmWwVnqtmIiQ+V3HS
UGYZsTBPfRna8yM5lhk7ezIo3/gCaEsQRIGH0ph3natTqvlS6XltOgqGhQH+hKUKpc4DRG7/HERw
JbaDj7GEKXNfD/vC0uDFIb7sPQoiUt4xKt+ORdk+GF5r0vZMjIJ625+13cOrS5xrL2uIfRPMDrZG
NjN2bfuAjiDGkexsTByBDdyWI2lve6Q1c9PcqDQHUwkUTC0sQsaGvfaCddWP5VwevbBs3eaTskLn
oZnpUVK6aJUYQCMaJivpcB+2WbEva+V70S1bEjzkHTRBs5v3koHPMuRgRuk+D2ZHNLnRT0gRYTGk
eRFAiymWDHPT+R5pnrmXhPMhwetZ7+pL+LlYctDhoYz3wyUcfboEpVuX0PRsyU9HuEeUutFpbKVY
NY2X+BK2bs0eAwtIl+MNuYyYLsqgZrAW1SiK8G89lMi3Kb09p65gblTxS/g92j2dLLEu0BTdzv3g
AqO+BMF3SN7KFVbW8jilIj4oqv4tvhw7Wg9+Nz02l1B5lOTjhyxZouY5gNmvdUz+fL4k0ddLJr27
pNPDeqvWIFWJrOcLII0ytbMtIhLtxyXbPllS7l3SCF5QdzFN9GqxTOAmIE8rcqRIBU3T8Cr2AZ34
lWcgotItZrCoJRwbok2LrRogC7d8zgpAt3Y7gaThrBCbuqW575V3tV9Fe6+Wq1j0zm3Ame8pzKvx
VDEFdZjZRPN3u/j/NsS/2xCxUNOv+c8b4odEf1HUYz+poe3vf+uP3dB3f0MQY6HBsRwG5rQw/7Ub
BtZv8AsRPbPxLV0tNrY/faUSXymwArZR/uSSdvxjD5f5uwdcB0EPsg++4T/IJPm53SX9pXfBYN3C
x47/iOSsnxsZdHLirOPAegoiKHuXJAtHlItdGb/Xum20QyXwrwv0F+3cv/pAdn7iXoVD/qx41zTO
+NWVVRXOyXYsf3OBLTF+osUIIfcQETlx/vXn/dz5+v4D0YxzvcB4kNz2vvOVgmAkT1qePBW7n9OA
D7DTVDxpp/+7JuXSGvy/wuLyUdxq7jWKKjTs7+MnmniIoy4T8pQVhBYkXkpbop2RFaGBJQcFE9iL
Rz70+b9gv/7Fr/xecdG6JNPxPQV1qDMOa0YjT9pKYU/6FcZ/wymJvMBx+nctS8HY4f0P5QmkekI5
5lPfvbuHo8Kei+hBYvNz+SC8KHTohtSEatC3Hi2C0oaGdGSLwlQ2NXEP60MsyOyRbWptLgi+f3qT
XTYAdHE+CX20upc780M7jvU8hFQVytP3qAc6ZsneJGNn///5WYtP3BY8wjw47x4oLEvww1EAUQJC
v++kod+8toBxsKRm/Ppn/dwbXh4oyl1GOI4DkhSp3rvecNJW4JFVJ099GH/TFttjZxXG3zSg//3R
4UNcHDbLh7FKvbuZRG5Jr4U2c5oXHmHq9zhcfcReazEvkL1f/6JF+fju0XGBWuIFxTTPJXzfXvdD
WxAwLOxTaiWY2ihU1IkjIny6vNHVJ58klc8IAnhJmTs8EG9jkzeOpu5vvsa/P8GuKVn2zOVVJbbo
3QMTWshEQjeTp5FS9GgjeIcqFwJTrQzNE1oHRbHNMgst/zSD18PwxMvrVJzMWUGaw6+/zV/dAdIb
A6iZ3GlQyj8/vVlOcEuRVby8S1qJaSKsHsoO7iNIqu0//ygwzaRkeWwt1vsnCstooxqvtk+Jw+UN
goXMinOFpd53uRO//rCfl3qWb9r/jDaWTBk+7t8e3ypuFVKxyjiGhI+AQQRC8Km0QV3OC9a1p1np
/82zvBxXf3i8lo9kwIF9yCV2kxu87Kg/LgTgQ5izkA12NEM6N9IvUTtpbNMPyIUITtEh99V2YI/E
fgoaZgGZFGOLUN0omRzggUCZVLP9XVYQDh3gP6fZAtwRkp0C+17QS//1RXIuW+z/bRvMYMHdUaU6
S6iTjW7l3e0nYTyVY2HLo87NYmfO9L5U4hq7SOisWymzmMaI/IS0UeFapdXkbkFPuPd0oqGaYn/g
O+JT5UaGxD6+YeJr30aAk9jY45n3yoKWG2/MJkVz6lw4tyIK5Oc6BpKZY3SizcRfaxi9XnnTAqqk
z0OvaoEOt72nTn4kUb6mXEBSQ9LpLkpy8oywfdHRnWODRnoQ1uIgQBgQqwFTmJSEADIPJNEktPH8
JjbGg7LmM3yu9EXcy7HPNFeyJ1EHkzEYVx0rnpALJXVCDkFgKKFd7nGoFghhGxVkLjQCbsslZStL
8/qTV5VWdSQHcHogYpWGn9UaoD/hsCSvYgq4Zd5su0BlBkxSLzhvefbazP2coVOe8VhaAIBFAK1Y
VMsO3ffO52LKrC8VxNpDX3v1Q+NCuXcGrwaWFnHSY/3loD/gp+HkP+FsNuyal3RESUEso7G2R2Ch
F0ruhPdxH9pQnRsN49JQlniiQcj1CYbQe9A6ml8sZltv3xnIhUumkBgb/ZYVkbWMjiB3zjokSdSf
GmjM1cTdNMIJQXFY8q8UKcRPpt2gqToTe/dllyvZqaFluLm9moq4SRlZj1AEJ8/jyZYQfCfCz6fZ
O8ZLYQLID7/2ElNEtjlMVCTM45YAWKDEDoKhc53UPDWZbcJkdheIKc3aql33yp/gP5ghyRfVsl4a
WH9ITpI94yAoeXwZhmaLr7llX3RVzPunzAhOTgHx7RwbxRKfcWGUhcpfyL2TZL+hDb403EubZ7nH
9/GiAa3qvd8yhh4NnOWV8NmLWg5K4D1z9mXmZmja15VN53b2ctqooEKdz0iJCYRaFMRM5BuST51J
NAB8Zuswk1HtbazIla9l35dP/pxMNyiz803NnETg78mFv2PY2ByTXPVXUU73YKXzEW15OatuY+rQ
fYKunAwr02XwtMI0MZ19xAOnQsaKYIEsCNa0l+316BiwGMp5esoYyW9xfFXVMTMxdePOy5Dd0YO6
b1Fhl6s07Iqvymnab76c4bhYXncOXAc54DSmKHm6jJVpPZMzux0AO3ERjKn6yHwLPqB2JvfLSKd5
oznXXmPAaqKdySB9WAVdlWwE/ep9rzp15pAIGBDMUvwa2QY4DHICbnDQufu6nMITvimv3vt6cD8R
wrLM8av51Y0GdbQlVBKAA3J+LfM62zqONa+16LmNfuggAc2G8jWtUq/dlH2s6cA33n4pRoEAjuBg
N01TGDjwY0a4FC+7wrfaZWFCQMaQ5aHLtHFVZnV1lTZoxianm76GTFO3sKwNWlmq+JhkPd6dqWxX
qBRRoBOehPey+UwXjPcjmQ0IjEW8Rl4pdkWl+Id847xM31j+7ZC5UNbYsdgsKQWK1NgazyqiQzro
kVrufDVcU+kyrrYF9JWSiJ+VDEM+SOZBuJFdFF/5qtLIqnS8ISrF2FqF6p6rzK3Jxyr1rnOyaV3G
5pfc0+ojYEZrlQRi3GkjtDddzveAGFjcsysBr5xZ3q9dWQ/oTk3uqBdZ6bXC/nMHQbdCT9jyUBu4
YNvPUwgZ2mAcRUrawlXbKoYC6ek7PtyyR0xdrLbtW9SYLEiQZEEtQABkhEW36KXxOrphfjc65nah
5cAGAoCDkQgQyry2HOg9oZDjHaMUY30Jzml1wH7sdw7JV4ArQFNfEt1MMVZ6nyUtSxCr8SJ5I7XM
GDlHkRRGCef2M7LbSvLqd7FTH3BWQZVwRIa+lfQzvpqHDhlefZl/AhsbUc8RJ8P4Qi2ZWCLWSNpA
tPrVt6nq5Ur3HiLJ3Gv1tkzl8JW0nBo2QmY4H7AWAt+NA31ggIkMvxyjpAO4m8a/6779nFaOvXUk
8bBrBMe1/pjPyFcfMSgo++BbsX/u8aes3Zy2WjwM9SE13Hk3+WX1DJ6j8FaYFobn3mmKBzeqvln5
/HFkOn7L4LY9sK4iQLQCxJ2yq6y3qI2jtzlJhseo87hzvPGAJojWIt45wqay6uNk6W/m2juiaNVq
Mw45bU5NutaE8URHwwH7n3mStZpuao2J2EUsjNOzyDqxcrkLOLLoJ7wYJW287Sja/GZsGnmL4yK/
pafUPRSJDw1aCf1F9ka+Ve1s/64Ctz+1bjUvxGQrIbvQt9FSQ4FcDd08BCvEBCwXJCGjbfblcRr6
38PKGB6HNsruRdch404i5zUbXHKuGyIH2SsXO2g92dE5kFNyw+AUs0UwYBGO+0h/thJEwQXkvm2J
/PFEC98IVxKETsMQihweg2IWE52wLGAa+PTHXZyX9hPsvurQl7RbqySGvjJ1830LloOs5mj41OVt
3W1NrWVyHJNxdEAqmwYmjBAOxNkdzaHaB3GnD5xyjeuUEKNnM4F6SVe9K8qVZXhmduh4eM4DO/w3
0df6pquqfj+yEZ7KVBf5piI5ASGK4HgRs7jtYdkIggqoLIx11Hv9fWT1A26/NGTqpFnyPmVja9PV
zZ3rMbFYRm1zCtp1jdebIIii6cJ1XirrpvWm2VlNQY343c89yYIohq/KcsHiB0Y9430EQS5lzdgu
d+fD/2PvTJYjR86l+0SQYR62iZyTQ3Iu1gbGGogZCASAQABPfw/Ykm73lf2/THtpVarqYpGZyBj8
cz/ej0H+2NdW9wJDo38NK/zFSi+wN4q1rAlbGu7RLMObvxQB8/4pyGMrWbJfzHfZhwYT3xbZkbyi
mh1ovFq4pyBFBjL22iS/t81Av5hyMm69fGDUnjudsw+BgAWbhuI9ZNrAm+LWzqP+MPLsfpJV1W8C
rv1PSlWCX5NPvHBvCh/kYl9ZHpaFtgpws4d4XIhqdPlWZiQXjsEgPr1Mp9e+qBkNLHk/nB2YKy3T
WyT5TOfdvHEDSbSJ3fnewHS7s00/GbZRypk9XWatacNoAxyrozuEl3LERm2g3X/LqEAY4yBdinsz
SAJzk4imum8g+w8bzGnGQwYeMmbP7i0XowtMo/FVM5JM3D9usP/VQv+dFsqQj4vrP6W+f0HsPf/W
H/1fvKx//I1/TAWdv3m4KBnhRX6AZ3RVx/45FfT/xn2B7uAQcxgaHbe6f+QXmSVGPn9k+6uXDKDE
P3VQ2/sb/FRsenTD/F1Y/Q90ULxwq5ryp3sYjSbMxYnRsaZz2eHf+uvdEfe3wZi7payys+Wb4rHj
9Df/DLVd3S2WARXLsDDh1235GEzhLfxO9c1XRfckWuMJBm9/HjlRbbowWG7ddjROc+L4CeevIruO
TWd80MjE6ua3JptkmKwPuUc4/toE3uw8uG5e2jVgrMoKToslQ5vVdjHblx4oN92LDIJa5yDKgep4
qGMw12MsGAsfGKB8Q+1ukqQsXMjHqUlkQUxSdi9VCDUe5idFA9Y5i7RvbxicRMMuyEy3Zxl2uUIN
WJ8q3P1Nud7JNKRnpjB1sVjnoJ0Bac1pD+hiaa0WM6ib6PAQ2sHsncacUQ+RgRmh8zmZDYOYshWU
is85ANSPoknCX6lfcOZebGJ+3U5mrakgFwNtNp/0IgtBRA6e5qHUrX3Bkrn08YhP7ZIUmGHwDGBK
3yuzKNRuaYs53GJbPGK1oyK1yQeK7xpnYA/XIQfj0HvHS0go3gFIm/f5U1qt92I9FrcddvxjYU+v
RQvsrgBsiA0rSo/MYOGVdnWaveU6J0g5Q8OgUfC2deUlm8bxrU/rJoYydnVqDT+iURFZz9T/Oehk
ovxwegcXTtiti+JSI1Pp8lWroWHdt4ozoumPNG8hZSTl+LSEI24cUocH0n5UHDTthjTBdOAAB7nQ
bg7MCB5x1r76lf1JmdJwWXCTbaIyvVuyLojrcXhv6/5cq7Y5lkMuQJQ5W/gDXFBmcGuCSSvs/uWa
pTUHXrt8FcDttyMZhl1Zq9/wf/zb2l+S6xQB9yMqb3BDwDDUO8m2JCtw4C6+bi/q3i7gVCgqPuMU
rhexBJXdIK7K23DA8BN4rnkC3ZjvG80WRx1bFi8rowRSmDrUyst/hKy6Z03Adic6z2AKPrtsoenv
hMP4vWcMTyRR9BOWwOrA3JcbUS7yY1OC3Rtz09847QofbrxxPzCaP7EuZHvJxr5Pa48MRmZEB+Wz
mXqA04lltlvAgNS9IDM0MQHXHy20ppge6noHlpgLt1n3W5jTNffBAYb5whnCM1W1g0pGW46tny2v
weZUla/U5JyWhTrZuhfgLAbjzZsTc+OUujhnncfRQrj5pwP67Pu4BMxnB8aOkwsERnXs0CQ7y5ta
lePFp/fyOo4y7LaOuxifLYBNaHbMgrxNi1CWAp1QJDUoIjWOdmmOj+SBKRmt0JuuvoltDi1S5nci
tP098a1wl7DlEcqjtfG59+sBPpq1pIe8aO1zM6YSXoEz8K/xYMHtS6bh51h1VEkmSl2LqbRAAvBY
pJGCkRFqPf/qBIvqLg3c+TwOOXz8YZonoGo8Wjo2Zt/UMeXxXgmKaRo+LSp2cvKnCSluPY7ZJ7NM
CoCosewYbJqdmO7s0Ovfe4+nhQm7i4Jlqdq8ZE1UH6B0Cugbho0YzwS2K7HKzoV/oBaGVQIDT4xA
AByKpNvGEcta1tY5O9B6NGmm3EXskHM4OOvXIBf6riqMDz5Sb/aSm3QLly3FheRSjc69K0ysarLi
jtQY+a+kD+U2t0X+WssCupsvvPzWZiKPXXdcnO1i1daVOPYLlL4SylTkENHFSXe2IsCqgaNuFMrU
I7Kt8USvYYCb0csxgES0BtaRLCiOyvgYA1S0dwk1K8gSs3nrQ6zZDclAhnEYBuAgWbvj6zR7+jTn
g1w/tZwy/Qdqapx90nGrM9BZaB9VVzimOePv/jgxk7M3yYq96sIF/H3iNw+TM7+jCXtHV9XRT2n3
D4F2wWf1paOOTjhQEbXCtUy8B7ajThA2QuimpEiBoojhMwGLsSuMwbjMTPtw7IPzasyFYqKWE+ac
hisVzGI9COe7nBP2/WKY6nbOI1BB80jzbaPtje5pcVSB/VWFnR6yyOW0Ntl0bRfFuBGWPNBGLlmD
h9toZNVanHnerJ732MTKdYLa4W38CSBRak2PY8gVpQwJuLcrC42fjXyC1gdj7rjkmQqt09Immfio
/jmvXDVzrZocV9aa6Ev6Gr4AbFFo988wbKOtE5bzFuNMhBbSnSIjgjlriE/dBS8ULbc7HInj3uwF
tVhzRMu3i90EX2e2H8dan42y+0Wq85bwFDcYXVHTOK0ZSjto7m1OJtAWeWMbcy7208qUW1BguXrA
mesEJ3D4tTmNC5Q3QECZNyMK5cauS9a7zv++rLy6ZiXXZeXw3W7L8uKJhBqNGcNP4kwzCMQCU2yl
ENJW8N1Ulp+jX0V7jQqTCr5q+YXIwxSX3CbcV0gGUy3Bxp/+WLMKsUmt8TUp7STOiC/cTW6o2Nxt
ZE0zfQcw90l+8rc75NW+8jgwKO2+cVnJ4rrsu9cq5EstEp6sGPXwKUfXJrhWYMlnEYVXBfKPMrri
IbJbcTK/YIDlwMsAI3CsE3PLYtqyaufqLQQoHruD85TneKhVivmh0CHrup9XP+wVQFivKMLRrf19
oQJUE2A1ewoc6xvmMdNumBc3Vs78o8+SeaNwhKG28j1M9LfsTCKgyIL2ci0dAFDspgzI8d2OeIIn
hidyozBSvvOxLwciyk343AUef5cr2hMXs5NPXx6jjiiFYlRNV29Iiveg8J883+fuU6V3rt32R2cM
U+S7rBA7r094oSEVuC9k7ic0PZJyM7wrd0l8O+bShDA2KlqXlhU0mfsKnEPa2r+8RjcExnmfN7aw
2ntlLeCIFh0cA+2F36eyN99HAJeFSIb7xXQQDpTK1BF91bn3al+BdCgQbFxTYB7zMmzv9NlAZ/A8
ngizfuzCyHuckNjMmFXT4IjBSD323L767CV+gvWDmvKeMmla20OkfxDC8vjINAAljrKPljEebbZ5
fMZcvmfuVYN5w2S5+NYzpPjRpN25mmjlwO+apXGXOr/wjXqEynP7J0xW6MYLaLdyAxNen8S0AlDz
MivGLZZq/dNcUaniC5q64lMTFs9bhRB8oEnmuvjNJUHhD7aK7UAfLWMpeJx9FfxK0oAiersP6Kj1
8jdPSPfWGnNvC1W42nnYnqj7EQvR5A5CQjs47aN0XJkTdjT7O13aIQ7jpEXcHMQIzZBxQ41VrQc/
u4Jo6UQq9skKqLVWVK3g+zogahmHwiuS+tAFVf7Gala+scWN36pJm09lMSSMR4L8ZHoTJ96k889d
o+Cn5UaflBSTTNVraufFfFHGXG+iBTt0RFtdu8nMqdwJjERne8X0ZrW2yo12G4Felpo7BGD5MEB9
ejPDZfzliUkdw76NLm1RDPdumsmX1vEkGnPfFsPWoTy4rL11Mpt1y2skB2q6uT70E3RfVtiYe9IY
bZdIOED7KzGrXV7webjgHkE4Dlf48ZSEi/8tZaa7bBUBOk4/oxvxQZTgkxkwIBe6pevf+U6Zvatg
omWHZp+nammYf0KaNm5xCubvWHCbPZU29QoF0xX8iobu8bBIw41LSWK46VcGtJno5EHxnx51zfIq
6+hpQqvgENaNP5qVJm0whtj7w5Je5Bdv+gs9PdSqfrbwUaCsBPZhWhnVxUqrnush21KcWcXCWCqA
IlJ4+2mlXIN2kXLrLTgCC4WypwprvKmbZYQoWjTHEXv51RZOMj+GzD3ae51SQ4jeoM2OGRWZM5vD
Qk3gn2kk7S42WItfHDdzYucoL93kPtHnA0uOZWzGICf7YxFldYTdYVbLpdKuEeMJpPmmQ/DaujSr
bchjQANue985DpnvvVGjV49bxg/U2UlUL+tH5IfJ1jSKJL3Jlco7iCIM6HZ2mE4A00YajUtMa6w+
eLdvQKKL49hH1qPuaNtCJjIOiwfJTw2zcYYUIE6SZ3I7Dk5+IwqPQaA9Bp81KKyfZrPiH2QOfOGg
a/Hcl1GSv1uoh3FNiSKZeb+hM3JZyN0T7/uNTS89+iOMQKxymRF3uQxel2Iyd7nP6ryLqJ3c40RY
PkwO1pdpFh5icXXXBsI8tHzZ82J3w4NgpvYt0279OE2Wd15EPsU2/Lmtl1n0c1tZ7RAAIjTKDIDT
QVf2ZNMhrUlobHfoYhgD+B5fmDPUOzgcEaZ4q9il7HUczrt5p2057MYqOEEuUNuWi/sjxsloL0vT
/vBQoI9Upgns7KxMTP7CTZC32SFPHbWVLZEzJ6993t4+m35UEfx09O57R2fRL4iP94rvBGekacfC
tudjZ1UdR6kxvSm50tKCHrkrGsXv9iLS3q4DsLGhxKUyaTrKs92U1LQRVmzjiTbK7xh6KeiMgvpo
MA0FIMtO0kx+Q4aViUJMI+iMwOo4+zZxwepGgXE/OMv8KKbsOALeudUUtYCiaRzJCRyVt5qz7LcQ
vnvLlALFj+IVqnUMPrs9C/8oCjgdGSkCyXBY4j5m05nmh2wwozul03IHecY/ln7u7WCusGD2bXvO
TesahjUAxp5RGD3toKgDGEdNS4yHg10X3pUk22jGoC/KqtDUiipy3lMisxtn6hk/1HlWk8rp3wGK
l8jC4cH1tGXS8qh+mURRjmFuLqeZEl1evxFMvfKGcaNphgVQAumkCFJ/6y/Vhxc52Y7IGo14jf4m
mK1labidl+4X6a1vfcEEtrJHs92R6CrBDTnOzg+BE1R5lJyLHLsaKaGERJ7px5yZLYrEGnqpdxKo
9shEtLuB+9zwtPQB6nQZxLZ085sqTcsr+oNpbkeXioKdEqa66wfO2/Rj2ttulX902ItT1HXVbpnU
coRkZf6eGq5oxVCoY+0O43YyOhuOMN5bEn4/h0wP56DOiw2JPErlmCFm2SywffrMSmyjPIP6UQ9L
maW0E3Y/uK9xFJubfN66S1GfmlGoEiW6n99AZfRkb6dbB/bVK0ep59zoGEzLIbhkPqCtTi8cHNvs
lEzLCo0YDclAbvweWd3tZM3Ohtat18ZgySsUhDzhU7s5eU74Blqv3tAcCK7JDFUMdNx7XtrSg9lU
2pdmzm5yo3kfRNAf5z57Iif2yYCR89/M6ahJRfOUtfY7E7bq5KjG/dVD996aqQSeaNSvGrvGpxA1
1umUATW8dsjpsaHFiDzs14/hPOB3b9MCi40Ik+/KHOF3aKWI2UXz9NjBRwcAEyawSRAgpr3XM4Lg
8A/8wa00MObRiR4bFizGg47X+vx4STACv8gGg09CvfPNUp6BOmymJU81V51ky1slgltSN+Je+S4i
gVXSfkuYK2fwQgUMvXNhZfW70czEHabJ8MQv+KOyCT/t1H50i5bFgwK885qlOs8em6vlTD+TUoxM
EYySKid/5WsEBOu8Sp+XPKCA0LReJVtSXFnUI4z2qgWKBkBDNAYbHH0MSD2KIBPc0Afb4ySc9jZL
gq+lmo5AKo+EcL6n4XLWPPAxpVpwSlLjNokgCS2V1+2AjZ+FRS0IpT3BLij96iw85D8I0H3ccNSH
qK3tOHG7G5mqB+qSmR/kPPHJ7IGwah46F6ozwkxwalxQ+YExZAfuLgiIS23cE1x4w7reX4bEEMT6
/By53WkOmSlSSuNqi/53LmfSG/tTM6QmysXQUhFFM92URA+jYSLDJWCxs3b+XmJuie1hdvaMcinK
G5wfTJOtpykkZeVrKFIx5RjTb68P1BNrH6YI35NxQJbsLDvEKMCujEAMeoIZ96Kz5Lm9k2ZZHiO/
uXWHCp7o4rjjluFUBKEptZjvFXhdzx37oxUtZCfzWXz0GHrePfIo9bY0luVnCWVf4+4ojY8WIut9
YFbGsWDDkzQ7BJpWukJiz+eKFERhgaExTwGFAO516nn+wTmLj1Yq6o8cTsh9OzkJuMZs/Gnk/icg
rZmm0Mzozx0y9MOiiUt4ZPCbWOTm9BJqb7zaduYud1Izct5MQd0eUEFrUP6DI9YSAX9vtTn9gTgy
9FZA0JMxwCxB5QJGGtdMjDsrl0zlPTaDY56o5zn1XjgheE8dU/V92s3Dkc8BWDTZw5yJwtcp9Fnh
s8Z+SqnbjenhvQ+tPvmo9QooqJMwBvMMdKvikm5cJptDzU0FdGrTkT7G9xANep/SxRczWvVH+klZ
fzb+QDz2kCaTXkUiwKcTWhhnmtq3Ng2XG453UysoIfRb+SqF2126jnTkhslPZG5GE41vpis5nlkX
3gGhRs4dZBXzGR6u5W/DblzexhJvCx/jBNEIgZpGVexkt84oxpuApwdPjJhAzXdNDvBdCOp3EXg2
gxxTTkwzSV7LHghHymE9CbHKvFPjF3x3ZRby0R6L4ShCxladoTsOrSFGsk1qVCrGUqCfvFEMiE8m
iWV6tc2QdwLLSvWFEcvofyCOnRBrQFObH+dS6TJ2+KDtFno2sS70XLy1zRbNEbQWW+WIz4nj9Y4R
wcNscKzHtEXSFvjf1hPjdKC3tnvQqbLfijWrs4URWXNf96xr37UMZrGwhI89BhJOvDJtr0y91Zvh
5uPZASY9fnXE38rZGN5KYZh3RBbngy1CK+Ly2jsPPa71x4ihNNQdK4kuhpHZP+gnK89DH6on23YQ
Q7U98iltG5bVTe2FwOTDnjghXheYosHksmONE6rgxpFRWtyh8K8E50g61QVGxuztB3/yeKfrAmCq
TAtKzPvrkvZusfFnwRQUGerZXIL0jBm1jEl2zJ9Myy08Cj0HtcXHRYXSIe+yCHwjYf+8ext9r91P
Brtu2rpsZjxSWy47+c5M++LASBvCNtLoRSY6OKnJHHaYo8obYTUNboTAMm/apZ1ehoKOYFZZ6vbg
9ZFkl27CcjIYDwJbyh21yuGxphJp16tFHIgLu7EjSp4SQ07DbVjVzjfUW7pr20k8m5zvbmTbTftx
4PSPnBmg0hgZRtZCxTSTMwdnlhGnoq9vxyH6aSiLq4NVU6KSecPWmBfrNlJ8NJzCziAVOScKi8Mr
5U/6NM2eOvtE5KcNHACqd7h1jJwYY/Rmee6zaLylB6G8AVjwA1OhtVP4LvdFOH+kGMJi24UinoQF
sqKV1Ghlcn6l/icBamJlO2EDyzV40A+Zwu2iiEad8AOj2bRlM9ubKFy2maPx0UAoJe7UcpY1F/me
V+4cc1UgNSu1j+nO6sdrGLTowBbD2S0uLVU9ai/Lt3PGZlN4KxaNPsXyxghIaXmMb9BYSYfNbba3
gM1tona588qF3zeTh97R8/1EAd3GVuVr1NvfnJTF2jOaXe46yxal5CNq8KbQf5VvJxz4296ozG1D
k8Detkr3OLn1AVzw4xLS/NriwI2jkYokiCv31K04m6ro3kTfFVc/HY+EVQH7dsNBLa76bmjGIDYt
DPB5KCFfOCFjlyGdq9ioAZN91FHRPUxj9wA7spo3ZhuytVuioZe5Mu4B2swxNK/s1AH+vcGk8cs1
gvH2i14tWf83OWMwhJ7I/TZMkKPSWt8oIfRJVt3b1yz2v2Prfze2dnHU/v/G1i/DR/aXqfUff+Hv
U2ua1/5mklNB/Fq5Jn+ZWltrltWEgmSZX2UGjKb/kWUFrUtEwCJr989xtUOih/9hmLTWPjiGzf9J
bOcrYvGnYbUZkgEiae3+Man+l9xOC+6Lc1Q430aMFXGKhJOY5/2Xk7SuXedU6tXUrdJUXBjLwDGd
Z/hvAACu8+pvltQWXcCN6WtBo+0OBKN+JNTgXVll+5WuUek8gf7ukPnjrgMUw00m8oozPcfxGKkw
cl84KYE+wmQDIx+voGITNqvEuI9qZhRngoUojbFNf01IODWgT/E4wTDWOCuDEVL1CSeQUZyjIOzU
k1C8yE9G0wYoc25m0yBdTHK58Fq6nEhKDmWwMBTbvGBGmNZ22m1SdyHpKmu3pvq9yu/wdmfIeCxk
GDb95LmpbQDp0NPxg1jttlpG48eU1flzWLgcEACLFw+6ha+uUSkXuGv7rE3GjyQXvzvbQt7MOZrG
vlkAhG0V9Ms4wmtpN+cCrp8XsC2VTH9202Sq7mJzRm6suGDhvcvSUhknPbVowyUJx/nJmK1xQSpP
y2IdtAjPDg42HQgjnA6zHbqjZaZ4jyospKor9SM1L7m8FbD+G96E2rPtWv0RgfjvgvDvFgQM+FhP
/t8+ltdcpqCn/xpw/+Mv/X1RCIBquz6/hWFkdaus1a//S+LG3QIEO8LQDz7K+ZOVJfobmwveEhYB
QmKsLP+7Nvh/46tBGSIKENq27f9HCffgX6ppWRwCriN8Sb4L3DH/J9ITKhrTcUhaxxC3djUBqKZy
hEAhMtrc3eSTQ1I1+T43oUdxV5hmLwA9IBCamO0pQR7vnNbPN5FkROkFiZXsZOCF12xmLZF+Uz23
zQyFh+DSqUuG54TQCimvsfswORhJvGC8wC+9NJpXe2C9EfWEt1vBx/7lJQ220gy6lTtr76Mx6Wzk
LIxo4wiONBuG/YQK/Nb4XWosa1Bdav07CmDQFeccLv0dF4SdrKnuSHVxMQn9hgdfwbOeHDcFPJYa
o3s3Dqw5oEha49lwPQHtMwMwKVCoNwF0JvTpvHO3AQ7aO0vqajt1rAt+hfRM0kCFvCytbR8tPaW0
XFqoRjh9Wdlg0O2ScKJS0epoX0j68odbL80lnYgPeOHibj3plt9k0Tc7z0pcWEZwPyrme6+2XcyP
detZYJR6AC2tqMWVAbcZHL4YtayJxjtsEgwbvYboZOI0LnNaqzbdQhLhldiRGrgsaQoRFgmSe4Mz
nMbv5Cu+AzJpsO87mOrd3iCw9yy70P0YWUW5iFWTeHdTF9ZjRGBBcyHlVYbokXLXwjAclTAMN18t
4Cnl9bC/xTpkGJzKBFDeYkDu4RCv86GeK5+D5Y5hAvd0zv8Zk7nYkF1T7r/CShaT93XhJbeEI5f3
NUFj8jfdCN4snrOav+M5cxnciAbAnB0tOIO9ATGroGsgj79aKAbl4vKvspSoTaq96JXxMIXl4BrI
R4zGwEg3XInVkXStZ9vy+DHqkRjnFLRk1WncdE4OtacfAuJ6f8BAyKVF6n65RMww+Dlri00vtdgY
C4LtONTXF4X5DL3WQ7lU2ZnpLd/ARIleimZAqJ7ClES8U68IcT5NFHZnb5ZOsQ0p/3W3nHN9+y5R
1ZTs+yEx09MgFFmJlJnNLwjcVF1ACsYjAbmVQhWQTdWhYsDTxfRqqV5toCbzB9wu+fIYU/l1CEBv
2ZAV4RWUk+Z3li5wTq4Pr09jaifi0g/inbOqEbuG4IdIRtu8hrnyb77+RT8YyUgogzgPyDCezU6t
9UHFlCavE4JwGBPMw5TlTrZaDtCY3A8T2FQYu6kmnWNK8c7uB58fc4I8pnnhuQ9pwRmhdNbSGGrS
Zb8Dp+s4cWfnfP3UqfixZvBGN3S9+2/cS2bj9eu7DNlz0yNuVrw5EBr4Zj3h85QZmO3vIlkxOa/K
nsrU3p94n3EqdcsTeGlIi221vqU2fgZek2Id8A2kAagc7KEjy5b/H81rkTR3KkYzRgthrmwNHoiv
5FYwVaxQQUG6ya1Na96vnfefTDl4IgvfWJ8pa53SpZ4R1oeWKS4RMKvWY5yJUtPsXA7Tdohg8EBZ
nh7Nr7xaMYt3hyeNgUU7Ahqvsqa2NqT6xM0Qgt0SXghf2TY6dHR7zWrWoMeJv/Y0LeFZvRTRHL3y
ZjK5cUjXPhbZTNj/K/aICtFzESOJ86R4ig8Fk689WGAq+1TqAaga+p+FQesCUigfiyqq9FPoM4cN
bMmDbUuaQTbASYwbUnEGPx3eAwfPHtU/8TDJytl6UYMAyEvGaU6TCcdlEgU/O4Ibzs5q2tDZccAj
rGP34PTTlBAxZHxe31lnCWGCgBVk7GiXCux6umem4+4oqLXBQAzORMQsQU6o4UyeHL02ylZhlsWS
HQMusmgeK0WlC9TsqmiJbmT2C1e8AF+4nH+7Qe2cEznkx0KF1q/KC5bXMB11sKfkt7jpkBl/OxQA
Po+eN5/oeP+KvGEOyY0XWRjylbNiv4VYjNZYRSG0JovxLIbg6saC2Mbv6WZvhjQBNKm5/KbrCB6/
Q5PvJSTatRaRk0BCI0mcd9JtiJsEtMAmk2CFxibLW85e3tajOx04kh6gG+XJEtx4aQcPRda/PS/K
YEGHcNnAM3eArAcd3kFafLRqcCk7bgMwTKj36q2biltv97C4DrURJmYr5es9NiC1xV8pbiegIpvS
GJNroySryYw5OzfE+IhewZ13oiByiHpcX9iJnBtRcqN8SQhkvE5ZJZ+qyb1mnuoeSfBRRJ72Fig2
K3hqAm6qFH8O4X0HbfqYBxXorjQzv6X2pC9uEj4vqe2/jRA+Di0VqfLgTU0b8fmAJnFkNrx+8IHK
i4hTtrCvZNfwUjEv9UiLZebN1C6McJJuMB/wOrVM5iiyIatobfqC2mVGQUMmdtVkMiXOkmz6nghd
VzGTQg/gco355kgRdTXGhuVWO0WiLg61OTzb2FHfcxvpmq3QMe/HwkXKMg1xUr7DUz0B9dZs7xdq
jce7wTa/rxrjrQDBirY3aeHT/5wMNyCRi62CvPk0R4Z7IVNlPZSWP3wqV8vvM9SD7kMPZqUe6L9K
UmBZS0n0q0SU7eQ3e16SB4z3mCR98NgcBbmgD+TyKmAeKvDleewd417Kwd/1NvVP2C3q39Uw6Ztu
RcQn3sw8KB/UO9HSZJvSBXSNROTdA8CjgLNsMkDdJlbQu8BIyltCb3azzRBAH9yy9baBO047Xq5g
o1xfnxGNmu9gVrFBtuIlGYVJpky+DmyJO8Y7HslN892y01MxFf2NMXvut2lCLeEzN0vU8t7aJUaW
XfoUTpkDYe92DOQxHFFDy4BYVmZSEUA0TGhKwLLB5ScMgZhlrlNtU2GPCJKzcUd+AisfBR71FLZH
u7LeEkS7TVr5KIg2JDo4iauGj/hjca1jLYS5nWnYZakT4SlJ3c7fUG/iWnu4GKbeMHJ3HkiZ+tcQ
Y8NTKwldbSQ8b36ejMTWovdGMFCNKplK4ex48c0OvUii91iOFjHKr7ePhrp+whCpSNRx/NjbZFa2
OLdpfBKr2xU9zmPMjmp5rbV09iQb52dTSnWZe8d8MyR/UYHpvmUFUsdc93m/HerowRlMdRDNSLRt
sF1xgVvfPWZejRYMrnwi2tfk4P+m1jqPbjE+YH2CVpb4J4od6Mot0/nF7KsE02k9vmZjBhWwRvb3
LJq8U63SF4U3C1FYY/Xpeufsi1oftYl9x42ycO+PPu/DAKSHVrnaxLgWBqMv93OZeXwS6qGMhfa6
PXIvuyNpHeBRQV0dBB6wV+bTxkYJLZ+g9Qf7XndJAUXQAoZe9PmWalPidKkRaya4jxkuw34ji8zd
Lli+L607u1AIs3m8aOmitNq2pj6C9ZRqD2p044D15lfRjf4nPM9pl5e+txyzaKh+iiDojpGMiHGt
RyuA9xIQ/AwgEem6jcGg+rTadIJZtMI2N4bj7QSwYpvMFa29qlPbMgjsS1nU6m7pQ+G8sL+Vt0NT
OZRO1JGur8WQO3FfeoDWa536j0zxqSD1jGi1gRUcC5rJ/VFatpnuGQgx/VMmZ8HSt8r7lE02VZW+
YSTW7/A+Rxq/W4jUyDHg1q6EYOUl7PSN2Sw+lcVB1qby7D2lrfFxSaaCoGea7btynG+83vPuuibr
JDTIzqDaz0N2b6vhoq1uPoRNrq+WN/TP2VQzd+guIlz0tovs7r6mqP6nz2p5UEMnz5B8koNMw1cO
atMe7uBWBdJ9KNAdaChTZVnuC12nFTrvMln7PFpog51cybwfIC5Tg9r2l8fRMcUPXdYVfbqRXZED
wPq/cRoGoo0D9r/EEY6dElPU1Yjm5d7IFpnjqyC39QPp8lmMc0Mtn8xHN7EPtcHidko0IdHMCR5b
q3oTTqWzC2GpILlxGvNjmCJxq+EubfKQZ+FUTkwrNksxlztGZRmTBdv1zLe85ldy2kgsFFfSlN3e
Q+wgwB7jfHpbMizbriPDNLimtuiu7H6noWYHnY5/uslf/9DH/swS/z9EApeEvYfqajnwxC0XNN1f
Ix4pHtAZYpg8BiTpTpPDTdTLM/t5mYP+VyStf0eE8f6KdqDkFAiBFQLVAErgclRYMyd/ApNA3Z/R
vPr22FBbe4NfXbz/D3tn1ts28mXxrxL0OwXuywD9B8a7HduJHXfSnhdBthWS4r6JFD/9/IqUElFO
3AvzQAyGT41OUmIVq27d5ZxzCwzzIpBK+tqpSfXshQjJ3Lpru9Iu85wePBvotZIX3QBLC7F8HOxT
BD31/EOUr5XbCM5iepWTn/q89qCJrwPaqRzpbTzHbYtMSrqurDkE9HrZflIhG+anWRPkF35VpVTx
V8YiMdZ1+amgkVBx1pYKLaOOYyQj9P9piSdoGmA3BGzu3NDw9V1iEfqUKw/Q+1AFh131wpaJv9rt
Ov6k0SCZ3uOZwH+Yqpw+yhEttK9dYiNJ2E6ZAAtFy7tWKqrizFkROJxDus3pshMxHT1JFfM89xSI
54ViJ49dLByZ2V8pAIlsx16qlG9gGaZOpga+gExy5uCjB3jISOpSfTY2Qu7C8KGmoB4aEq69vbvE
QK9+yDEhEZH70NTD3WXnRHBZyA8BwOETpzbQO1T8+D6cPX1R+DaxtZs0BCEtt+zjP/11W9aEZAyE
KGqZr6QvyDFaFOsBeK5S9cGsayRbM6GOEIf5RdJI/KpZWgQBUh0Rtr3948pQUEVsdBt6FnJUqmJp
zqu51ytDQpUvTy6KTk9hXbuVfkOLXPUBriVhMwr/TH6tb5L3JZBmUP55XAk8oGuFQqlAeehe6P/T
m3+R3lS0Tkbs5+nNi0W98P39isf2n+wqHoaOYBkSKtDgNVTLzO/JTZi7IvGJ5VTQJOKvsAm2FQ9V
nRGzWxRDZAu7Cn7hW3JTsWcOuUVAWGA2Ff5E+SeFD2N4yEQXCI4xuxudFDhUCIMOLapsOiG0K1f9
BP8uhXXQRgVYcULYXIgkCA6Hm995fpjjhgTqg+cF0r3qcBnHOsIJ4GZo/B4WDfEoGs/1iWQqxFUS
cO9mjW0GMZ0fmxKR7RGtBf2Pq7xJwTnDLKcQ2wRngOMpUCgr51qV6KhHEgy94VWwOU/UTXDfrhCp
d1wL/JUiVUtRmcmhwyCFLInWe8gDcut5RVkvMJ2bhYWCL5QSj2U79tw1mY48yNszK5SzKzzt9KlS
vdWidOvNRykAhKuSCHnc5G1+7KQu0DWNnvPLde4qR2oaYv5VWblzPfNOKSWfan1YqH9UGjTik7fP
+gFRsvsESNwBxXBkmm2grjL8BFGr6ytpXpif2lxzLg0YUZSPhVVzMDPUjECAWke+GjkfgYWq13EN
xPYoNW0IhH6AO916dOuyLCO5BIm+prWs4d2qlZ68KH4gfYkzo6AWJTVAvlerm8ooFY90Yxl+DkNQ
YECj0zOiruSDbed/lKFGM8QUDQe3Vh9UT4VW5OCVmtnT25MWRNM9486kuTvEBqYSyIVM4n846RR1
FXcuA3fTk2j+qIiv7yaJ8qei6sghWHJ+WRHwXkarujzVyQypdIEu27NCW7U3TdXITym99ciqG3Xz
wQVfdVUD8P403/BfGdzYJcU45b0rqfUHrzKVa83Nmo+GPf+MbVTPHZCen4MYLWwzCIni4xrclZRL
EMsFjJ/eaiDKEa4/EuHKe7nVXmKzuq5xEy5KAH0XGxshGnQttBOaIQenjQGVT4b+jhv2GKbO6go2
TP1MRZEEEwmd5zSHE9+pQuSlgoCth9+drqHk+bSl5VAGt9Ya7c2wCOghoQkY2SoHlJCbROur1nhv
6/TJoIDYVCe+X2QAyVfOOXAB9Vj1kXSx4ri5p5JoZsi4+KubiB5X1xs7VJGNj9OlHWYRPQXrnMwe
CZbsQkicoH9fFBdOk/rvQ5Tmb+bepvmIXuz6xggyJqdqFcnpzGtXIBE8urq3OlA9yS+bDwVezrWm
UuDzW7u9qA1xNuHT3kXruviiowj75LiBe63r6MDKNNT9KwnCoc0SFRjVARehkaBz+JaONtw79AGb
zxEUkO69UkbkwKnic6jE4edNwyWdW4j8U+1l7+RJ+wyfCoEV8u3ggtGwfVlRpL1NTZXOvKWcfUH2
Mz3Bv5DPUQH9s3H04IQQLPojyhglWOdUdFZrUHkh3/46ES3e5NJtTwvDbU43UaLeN3IOYNlCV4ia
jbS50b05kDyaYJ2tcWCFQU2Cq5y6iXIKBVI99eWK9hMrkBC3OWLAd922TVeQXgl1Nzd5ZijXSprM
oa3a8p+2FBVfnJVC21GpzW5h4sKUI1uEs6uRUHwCNHWe0UqSZBJCwODAqso81zctgMXA9ui+LiOH
cfr20VWHmnNi+cmU2pYQCFSpylniaO854XWmFGii5vN7NU9NXFMq9xAeMunTqnWYgbKij7uZFdLD
auNTYjZIdhHU5DSYOLfp9r050jiD1ZEaZvMrO1ini2Bt0rDRyWqqZqCS5o+5vmEyMskQ9OUr6eyf
T0AX1ysyfdzLqnGwf2KU+cDouBZ6XW15SgqruUWy3j3LKJrlgtjawiWssRc4/BBqPUMCFB2nC3ku
G++V2px/5expGOZNstAaS7k26ya48tQUPYoMcO1DaMGEpOO7S+/Gt9+9u4/3nGKx+JRDLdj1qiWC
vYN3ryPKga1eG/cJGdz4qEbL5iu7eU4rmiIPP9O9tr1ZNUXzIbTW8XkZCZ0nNY5JoKT++iqJbAh7
jppfhkadXyZWJj2UZuSc01+g9I9zyksfWrvwry3SmR/ryIHJXhZ18XXNNcEn8vWnYl5XlzKN0hEr
ylB+q/Q6iFG0Rx2DcKgF2wZJoIQM/UWl6e+FZEv2VeEjzUGTePMsLDT3LEUP45HSJ/WSej2n26yX
n7axFdOXj6zIUnGhfsD302n8XqSqctpqqQP8NXhSovwCSGWcwSJO00uaic8fY4ujjk/QfOyO3tyR
3JecvNz6FD1CXo8+fFdtk6v3AAo31Um00tbkozPEPkhunoFhnT+y89ZLnT69WBCxNCtrfgXJFNkB
uWX5kGxCe9vPZSp7UfAgg+0iH0APSFIaq2eKqsllBguGYJ1GjXCr17AhQ/Xaa+rixLDC5hb+PXfJ
2xsBJ3Fwg3IMHY0wgRZO2GzhDh64DdjqqCrAN9x7IKCtY4TDveaos82QrbJzksgeSaU5E/BaEPG4
YunCVMv2rgUDHpy6UXHpSZkFtGoVXmV+WNRU9GQ/OIb84kcAuuKzMgvEcSUQetrUcvgH5r98Umt9
vax8S5dOENaKLMhMNj0/YemFN2sEEk4j4ib2gY424VGohXNoksqc5sfUKKsL25Ua+AcpDYz16A9A
HWR/La/YhMcSIm9OZkp3lEg39UlRydVLBnDtjv3lwTPJkotGaalDCokX2GXC5RTfFQXu8kvRBBeG
hFAWSUq/PXW0zRclBX5NJx7tiPfxIKyvOBCOq7NZVyr9B020vZ9pxEazlvU6uEJrXr5onXAjIRjX
0js5o+Z9Q08UHeXvKvA+cw/4nwtpJcisaa3RQgNZhy+AWR2qTkFmuhcefgvtV5BooSzupd6LhLTs
PU2IhYOTN8mVTDLgXCoi8yQHseceaV5VnpaNF8lMN8DkhUnBQhU1bFIYyxXHYOOp7fwYNUldB3Kj
xA+uWxaXcxlu2VGrrLQnT5v7G8QFzDR4L5WlcH+czZ1b+pBYEPeWnyIYOxQ7MnqOIG7fMTha5do1
aqD2bAQbHgwqjJK+8ZJjyivanwrVPxAI6JXfrWIHRLBirRqkzqv1Ba0RSYkWEJy+qmZgX9pVK52G
FWBfNE7ntOCQ87amlLV20KUwfQ/45xyqQC6xC33ysTBM3JxKIPpTR5B25RPK7OFXy6rvkdMSyQTc
VhoSBRaw/jqIbi3Q2h/VyIKTq4ZgmQuybHfdQfo/E9luJyL0YU7j0i83d9Uy39wvCySbip1Ci/jT
j4kflw+wpv/NX3p7oHf7DRqfkyouxRugtzEQ6laFBs0gUu5eqXvft0YIF7xx9bL8/TfNQdQGQUNZ
ZFvChDZb/f+XHGCDCjefItN4Sjz4HPzS3tr8bPZvT6xfxrf/zuDVFy8RncAQWsr953IQ9eOPEtr/
nekfjPF9+qo9w5TTUlAj3N+fvq3OdBuNH5riCtAjiKepTd/GcoycPR8f7waCqLb9xgeLAEyMDLMp
EsD9HiBVMbE9sPswz81/ucvk26F8fQJ+ugU0OoqapDxNkQzYfunBTkD+HuCYpgKU7Z/JLQKqy2N3
gj4jqFNF3refI6d9fxEURZmxSAbuBTrlPP3Wm5I1AMU8fhHY5+Sgle1xIAreXwS6HQggv0EE1q2B
PL3jINCcY1fBmaFwBiZR9BvonuEq0A6CbQKanExp9/RX0IS2At45hmzUvQDWHWisCaZwaxTYW/tb
QVGcmUm2mP7ErJV4uh+c0CJQGRadS8etgjozdeDBNmnx7jmwCjYtnJF9t3RKJ90zuUuSjluH3Imf
eEg/vx/I/jtEfKI41D2HW0E2ZgY6pmCVp7YHLCicI7eArsxor6IYGn29fzR7i9uTfrwdG2RivoHW
82DGnQBnpqkaimZ7XvDQDnAv7hDvE5s/IAHyiOOmLypf7G36lw/tnwUXiFyeA+S/twyTuwTgFqmj
vSID1w/TR52u3/zcrftfn6tQQ4WTovz2lujv3indAuQte7P07x1kXZ/xlVGr2V11B24ROiYzE6II
+JAJzh/1+pGHQJdnlMDQjkX9tXsO5m87M9ASJric71EUp25Su8Cx+/B9xC6AEWjBGaI43p8FttX+
WXCEOq4Mx1De/nl/705oFbjB1LHOMWcBLA4oKFEF2J8+9yC1GXq2AM7qnunFBjSyGh0h2WRFdLxB
y+o3wYEv5NiYCtJGZJT6VZhe0giHdvStaM2gN2oASQ4tAbQ6inNU181++pO7FZFSs8feB5o8AzNB
4ujwDDjKDGyMTRZhaygnOH1SOWOvA4NLX+RC9vb4viUwnRmKOgpgi20qZXKroMqkNkeugoZnKA6B
cZgyNGeWrJBLgjXUPf1um9A1QMc0fewR0NUZwT+BL4Ca7jmwgxZRAaR7DR2pbp0nNH3cFFHXHBUW
6NZMVxSqBkCouodZ7h8Bcg8zA8QqgEpBFp5gthACrTM2MYAvYLMDoPdvU0CvbwO2hyD3bv98gh7R
ayb5P06PcBly3sHN/tgvtOyZibsA0HGbPpmcY6SSwxvtF4pI0KElA+nj3Y7fPxGOPqMFE3IXWw90
QgYBlrE8dvqihgJ02voWAR3cCoRIFA64d9TtJpjcUQD0LRC/Y80iJt+AdvrjoyCkWPAbFBUuwtSu
BXbB6EOAT6CZCCnsrL7YVoNDQP2k03Qwtkmj6e0CTujopBEpQ8HWEOm3H5kCRaFXjGHAb0B2Rzz9
bTwli6AisDX2LJA3pjqChkdfL3y1F5wZMYSoK2wN5vSuBXF3j10FbWbaKFY4u+z5YdZAZNepv3dA
dLEXekM8pb0AbHN0xCTjLrLj0XQRc+xK9vt2AawFzc1xTOF89c/krCNizaP3AmlEjQ9Nz+h+FQ6s
o0UWlQsUisN2EaZ3R4D+Hu0p6DNdxSwo+tYuHJwIGlfNFBC3OJTTs4uQLkeHTuqM2Bg2JXiS7jmY
P5Ab/CTQWDsgxgTvSFNw50Z5SholU4gEqNMcHgJy6eSVwLlvt8f0pq/zbUZOX9fYBNBtKE5/M3j7
BrGPn21C7AmeAVPtDdOIUgLpA93UOOHbXPlBtIB9BHcm4Eg7Uzi5+0AgxsZuAnJEKrSanTMsSvX7
m4AckiG4WgJ11T190mpavoEgAo22BKBMKSz15lB4w/ur4JBe4DqQoT1/Oyr84JRWgcB27CpQYrQd
k8SpyKuL5/BWsOgUadPZET+pe9gr01oFOmUqY/1EDbMItR//4MerYItVAmsEGLFfhcldDmIV+k8z
wjriIWlc/6QR+r1wcCKEdcQnJ77cmqAJnQX4geOhqArGnx5PfOYfzh9guob3xFnYgtKmdxbw4Mbu
AnIpYJLJsJNb7Z6DFDtnwcSNxk/+flYmZhFgWI++I4mJ8BGQFt2BUYe3A3lF6rBkUpypovTx8NTR
kSMxA6oYqvkTXDJ5FMotqMFwh/ab5e/fDn/DeHyjvBwjOvDSkV38ZfEjTszP/sKO7fH6z7dMj8uX
338TXJbBXxQ6Ef1vf+fC/GcA0+zcgL0/3LkF3e9s//l2gq9/evBbu1nt/ueFv8wX+bOHqJ7g9mxf
83YRQZn573DxtIgWAypKd2N/f5Pffxu8556P9BcDF8HBuKJcPXrc3G+TeDhwRxkYP3CwiIthz2xU
d7iwxo58vAj9r0l+IGLcA7tHj43yZr54SXZvKTZfjxMeP3IcL59L/7kqB4N3MNyxg58sQ4RP8uX+
yD0HaPTIW3LVu+TrO7S2quhpqB3dA0nH/soZq+6/DHdhz+AaO/L5MkHwejgyORQun7Ej/1xqpjML
wsT8u6N++bLwBhtQ6YGaY1/4Mgz9OPGL3dTF3gacKNyR0UPHL/7iwIr0dJPRIyf18OOhVcKdOXbY
969tUw+BGz0wA1TPwWb3it0i97iysUNfJxWKEofL3IO2xo59s/DjgfWgIv0rrpebRb4JF/HL/nJs
IUbjX7koFs9eVSzLcrCntyCe0eP7z57vLoac2h4aMn5o7gLaywx29hZqMH7sAvXOwqcJ5WDR+0r+
rxg9oRvSwdAiVTt66CQuDzb3tvA+duTb5VO+OPCeACKKOub4odeL4b1F+C3KxOMHrt9dLKK08Pzh
tc74ovT4K8a/WubFcmCpkGERtaxfMfjNsvGfB9cYg4sS0a8Y/BE13N1IXXzQV19GD42UlPfueJEn
3JTDw0nWRdn94r+/2m+7HzhZBIdnn24bv8Al+eD5wxXvC7Rjl+VDEOKRDKMaFe4LicjRQ+dL91C2
oKuhjB3445JGZ5twvTgIE9Q+Izt2+HsveVm+uyxe3W198n/s8J+S6icbcZtL/TU/8HojbpOUY4d/
YPWXRbEcuBRb1tX4sZthVLlNLI4d92etskZ685+XecTNtjsqwlptySZjX/itVj4jX/rLgnsndsvh
0dzCg8e+95dlUb774cv3udHR4/vFcxIX/sBzoymRyDiOHnuToDji7gbqvmafxXt75B9lmr5Vql7n
n3ZCKD/6Z8Pkmvgbz+Fykf/nfwEAAP//</cx:binary>
              </cx:geoCache>
            </cx:geography>
          </cx:layoutPr>
          <cx:valueColors>
            <cx:minColor>
              <a:schemeClr val="accent1">
                <a:lumMod val="60000"/>
                <a:lumOff val="40000"/>
              </a:schemeClr>
            </cx:minColor>
            <cx:midColor>
              <a:srgbClr val="A06086"/>
            </cx:midColor>
            <cx:maxColor>
              <a:srgbClr val="00B05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6.emf"/><Relationship Id="rId11" Type="http://schemas.openxmlformats.org/officeDocument/2006/relationships/chart" Target="../charts/chart14.xml"/><Relationship Id="rId5" Type="http://schemas.openxmlformats.org/officeDocument/2006/relationships/image" Target="../media/image5.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4.emf"/><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457200</xdr:colOff>
      <xdr:row>10</xdr:row>
      <xdr:rowOff>101600</xdr:rowOff>
    </xdr:from>
    <xdr:to>
      <xdr:col>11</xdr:col>
      <xdr:colOff>476250</xdr:colOff>
      <xdr:row>25</xdr:row>
      <xdr:rowOff>82550</xdr:rowOff>
    </xdr:to>
    <xdr:graphicFrame macro="">
      <xdr:nvGraphicFramePr>
        <xdr:cNvPr id="2" name="Chart 1">
          <a:extLst>
            <a:ext uri="{FF2B5EF4-FFF2-40B4-BE49-F238E27FC236}">
              <a16:creationId xmlns:a16="http://schemas.microsoft.com/office/drawing/2014/main" id="{4C7D2B85-9F41-4C2C-6212-EA4C943F2F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695325</xdr:colOff>
      <xdr:row>10</xdr:row>
      <xdr:rowOff>101600</xdr:rowOff>
    </xdr:from>
    <xdr:to>
      <xdr:col>10</xdr:col>
      <xdr:colOff>447675</xdr:colOff>
      <xdr:row>25</xdr:row>
      <xdr:rowOff>82550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669107E-7F2A-4C75-7588-A580E1F4CE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038475" y="19431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381000</xdr:colOff>
      <xdr:row>9</xdr:row>
      <xdr:rowOff>63500</xdr:rowOff>
    </xdr:from>
    <xdr:to>
      <xdr:col>14</xdr:col>
      <xdr:colOff>381000</xdr:colOff>
      <xdr:row>23</xdr:row>
      <xdr:rowOff>9525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15D9CB03-DD30-4682-B72C-B766716A65E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153400" y="1720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247650</xdr:colOff>
      <xdr:row>11</xdr:row>
      <xdr:rowOff>171450</xdr:rowOff>
    </xdr:from>
    <xdr:to>
      <xdr:col>15</xdr:col>
      <xdr:colOff>247650</xdr:colOff>
      <xdr:row>25</xdr:row>
      <xdr:rowOff>117475</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D5684BAB-F342-1E80-4A93-64B4741BC62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629650" y="2197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114300</xdr:colOff>
      <xdr:row>14</xdr:row>
      <xdr:rowOff>95250</xdr:rowOff>
    </xdr:from>
    <xdr:to>
      <xdr:col>16</xdr:col>
      <xdr:colOff>114300</xdr:colOff>
      <xdr:row>28</xdr:row>
      <xdr:rowOff>41275</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230BEC5F-E216-1F75-91A3-499B0AF9E7C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105900" y="2673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6350</xdr:colOff>
      <xdr:row>10</xdr:row>
      <xdr:rowOff>101600</xdr:rowOff>
    </xdr:from>
    <xdr:to>
      <xdr:col>11</xdr:col>
      <xdr:colOff>311150</xdr:colOff>
      <xdr:row>25</xdr:row>
      <xdr:rowOff>82550</xdr:rowOff>
    </xdr:to>
    <xdr:graphicFrame macro="">
      <xdr:nvGraphicFramePr>
        <xdr:cNvPr id="2" name="Chart 1">
          <a:extLst>
            <a:ext uri="{FF2B5EF4-FFF2-40B4-BE49-F238E27FC236}">
              <a16:creationId xmlns:a16="http://schemas.microsoft.com/office/drawing/2014/main" id="{EDE61CB3-93B7-D5CB-63F9-FD1C64AF2E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504825</xdr:colOff>
      <xdr:row>13</xdr:row>
      <xdr:rowOff>25400</xdr:rowOff>
    </xdr:from>
    <xdr:to>
      <xdr:col>13</xdr:col>
      <xdr:colOff>200025</xdr:colOff>
      <xdr:row>28</xdr:row>
      <xdr:rowOff>6350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301BDD71-1257-790A-AF2C-46F7A61AB5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76825" y="24193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482600</xdr:colOff>
      <xdr:row>10</xdr:row>
      <xdr:rowOff>101600</xdr:rowOff>
    </xdr:from>
    <xdr:to>
      <xdr:col>11</xdr:col>
      <xdr:colOff>177800</xdr:colOff>
      <xdr:row>25</xdr:row>
      <xdr:rowOff>82550</xdr:rowOff>
    </xdr:to>
    <xdr:graphicFrame macro="">
      <xdr:nvGraphicFramePr>
        <xdr:cNvPr id="2" name="Chart 1">
          <a:extLst>
            <a:ext uri="{FF2B5EF4-FFF2-40B4-BE49-F238E27FC236}">
              <a16:creationId xmlns:a16="http://schemas.microsoft.com/office/drawing/2014/main" id="{CF5DA118-1EA0-639A-ABA0-D6C152C997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19</xdr:row>
      <xdr:rowOff>31750</xdr:rowOff>
    </xdr:from>
    <xdr:to>
      <xdr:col>1</xdr:col>
      <xdr:colOff>819150</xdr:colOff>
      <xdr:row>22</xdr:row>
      <xdr:rowOff>6350</xdr:rowOff>
    </xdr:to>
    <xdr:graphicFrame macro="">
      <xdr:nvGraphicFramePr>
        <xdr:cNvPr id="2" name="Chart 1">
          <a:extLst>
            <a:ext uri="{FF2B5EF4-FFF2-40B4-BE49-F238E27FC236}">
              <a16:creationId xmlns:a16="http://schemas.microsoft.com/office/drawing/2014/main" id="{D721714D-5F9B-21C2-B6C4-A86B513357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215900</xdr:colOff>
      <xdr:row>19</xdr:row>
      <xdr:rowOff>19050</xdr:rowOff>
    </xdr:from>
    <xdr:to>
      <xdr:col>4</xdr:col>
      <xdr:colOff>812800</xdr:colOff>
      <xdr:row>22</xdr:row>
      <xdr:rowOff>0</xdr:rowOff>
    </xdr:to>
    <xdr:graphicFrame macro="">
      <xdr:nvGraphicFramePr>
        <xdr:cNvPr id="3" name="Chart 2">
          <a:extLst>
            <a:ext uri="{FF2B5EF4-FFF2-40B4-BE49-F238E27FC236}">
              <a16:creationId xmlns:a16="http://schemas.microsoft.com/office/drawing/2014/main" id="{965C5B13-B21B-6E29-5105-F1625F92D9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228600</xdr:colOff>
      <xdr:row>19</xdr:row>
      <xdr:rowOff>12700</xdr:rowOff>
    </xdr:from>
    <xdr:to>
      <xdr:col>7</xdr:col>
      <xdr:colOff>990600</xdr:colOff>
      <xdr:row>21</xdr:row>
      <xdr:rowOff>165100</xdr:rowOff>
    </xdr:to>
    <xdr:graphicFrame macro="">
      <xdr:nvGraphicFramePr>
        <xdr:cNvPr id="4" name="Chart 3">
          <a:extLst>
            <a:ext uri="{FF2B5EF4-FFF2-40B4-BE49-F238E27FC236}">
              <a16:creationId xmlns:a16="http://schemas.microsoft.com/office/drawing/2014/main" id="{1FA4E5C5-A723-6A17-568E-2BA2E7D10B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387350</xdr:colOff>
      <xdr:row>19</xdr:row>
      <xdr:rowOff>6350</xdr:rowOff>
    </xdr:from>
    <xdr:to>
      <xdr:col>11</xdr:col>
      <xdr:colOff>0</xdr:colOff>
      <xdr:row>21</xdr:row>
      <xdr:rowOff>152400</xdr:rowOff>
    </xdr:to>
    <xdr:graphicFrame macro="">
      <xdr:nvGraphicFramePr>
        <xdr:cNvPr id="5" name="Chart 4">
          <a:extLst>
            <a:ext uri="{FF2B5EF4-FFF2-40B4-BE49-F238E27FC236}">
              <a16:creationId xmlns:a16="http://schemas.microsoft.com/office/drawing/2014/main" id="{37040C9D-08D8-8D76-B979-8D53011415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546100</xdr:colOff>
      <xdr:row>18</xdr:row>
      <xdr:rowOff>146050</xdr:rowOff>
    </xdr:from>
    <xdr:to>
      <xdr:col>13</xdr:col>
      <xdr:colOff>1263650</xdr:colOff>
      <xdr:row>21</xdr:row>
      <xdr:rowOff>146050</xdr:rowOff>
    </xdr:to>
    <xdr:graphicFrame macro="">
      <xdr:nvGraphicFramePr>
        <xdr:cNvPr id="6" name="Chart 5">
          <a:extLst>
            <a:ext uri="{FF2B5EF4-FFF2-40B4-BE49-F238E27FC236}">
              <a16:creationId xmlns:a16="http://schemas.microsoft.com/office/drawing/2014/main" id="{82F6BEB3-3AD3-1EAC-08FD-5A677CB4B2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946150</xdr:colOff>
      <xdr:row>25</xdr:row>
      <xdr:rowOff>120650</xdr:rowOff>
    </xdr:from>
    <xdr:to>
      <xdr:col>9</xdr:col>
      <xdr:colOff>749300</xdr:colOff>
      <xdr:row>27</xdr:row>
      <xdr:rowOff>114300</xdr:rowOff>
    </xdr:to>
    <xdr:sp macro="" textlink="">
      <xdr:nvSpPr>
        <xdr:cNvPr id="7" name="Rectangle: Rounded Corners 6">
          <a:extLst>
            <a:ext uri="{FF2B5EF4-FFF2-40B4-BE49-F238E27FC236}">
              <a16:creationId xmlns:a16="http://schemas.microsoft.com/office/drawing/2014/main" id="{BCEFB90F-BBCB-BB67-1C4E-CC73E7677700}"/>
            </a:ext>
          </a:extLst>
        </xdr:cNvPr>
        <xdr:cNvSpPr/>
      </xdr:nvSpPr>
      <xdr:spPr>
        <a:xfrm>
          <a:off x="5499100" y="4724400"/>
          <a:ext cx="1003300" cy="3619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lt1"/>
              </a:solidFill>
              <a:effectLst/>
              <a:latin typeface="+mn-lt"/>
              <a:ea typeface="+mn-ea"/>
              <a:cs typeface="+mn-cs"/>
            </a:rPr>
            <a:t>2297200.86</a:t>
          </a:r>
          <a:r>
            <a:rPr lang="en-US"/>
            <a:t> </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196369</xdr:colOff>
      <xdr:row>3</xdr:row>
      <xdr:rowOff>34082</xdr:rowOff>
    </xdr:from>
    <xdr:to>
      <xdr:col>22</xdr:col>
      <xdr:colOff>1</xdr:colOff>
      <xdr:row>12</xdr:row>
      <xdr:rowOff>44450</xdr:rowOff>
    </xdr:to>
    <xdr:grpSp>
      <xdr:nvGrpSpPr>
        <xdr:cNvPr id="60" name="Group 59">
          <a:extLst>
            <a:ext uri="{FF2B5EF4-FFF2-40B4-BE49-F238E27FC236}">
              <a16:creationId xmlns:a16="http://schemas.microsoft.com/office/drawing/2014/main" id="{F5B1648C-D801-176E-8EA9-DB448F03F207}"/>
            </a:ext>
          </a:extLst>
        </xdr:cNvPr>
        <xdr:cNvGrpSpPr/>
      </xdr:nvGrpSpPr>
      <xdr:grpSpPr>
        <a:xfrm>
          <a:off x="196369" y="586532"/>
          <a:ext cx="13214832" cy="1667718"/>
          <a:chOff x="196369" y="586532"/>
          <a:chExt cx="13214832" cy="1667718"/>
        </a:xfrm>
      </xdr:grpSpPr>
      <xdr:grpSp>
        <xdr:nvGrpSpPr>
          <xdr:cNvPr id="10" name="Group 9">
            <a:extLst>
              <a:ext uri="{FF2B5EF4-FFF2-40B4-BE49-F238E27FC236}">
                <a16:creationId xmlns:a16="http://schemas.microsoft.com/office/drawing/2014/main" id="{4F8BF1FD-C7EC-4947-86D5-F8AFA2F6881B}"/>
              </a:ext>
            </a:extLst>
          </xdr:cNvPr>
          <xdr:cNvGrpSpPr/>
        </xdr:nvGrpSpPr>
        <xdr:grpSpPr>
          <a:xfrm>
            <a:off x="196369" y="592058"/>
            <a:ext cx="2426181" cy="1630442"/>
            <a:chOff x="176590" y="926056"/>
            <a:chExt cx="2825141" cy="2153259"/>
          </a:xfrm>
        </xdr:grpSpPr>
        <xdr:sp macro="" textlink="">
          <xdr:nvSpPr>
            <xdr:cNvPr id="4" name="Rectangle: Rounded Corners 3">
              <a:extLst>
                <a:ext uri="{FF2B5EF4-FFF2-40B4-BE49-F238E27FC236}">
                  <a16:creationId xmlns:a16="http://schemas.microsoft.com/office/drawing/2014/main" id="{C8FD6ED8-FDAE-E1CF-3CC4-A267BDBCEDDB}"/>
                </a:ext>
              </a:extLst>
            </xdr:cNvPr>
            <xdr:cNvSpPr/>
          </xdr:nvSpPr>
          <xdr:spPr>
            <a:xfrm>
              <a:off x="176590" y="1291398"/>
              <a:ext cx="2825141" cy="1787917"/>
            </a:xfrm>
            <a:prstGeom prst="roundRect">
              <a:avLst/>
            </a:prstGeom>
            <a:gradFill>
              <a:gsLst>
                <a:gs pos="0">
                  <a:schemeClr val="tx1">
                    <a:lumMod val="95000"/>
                    <a:lumOff val="5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Rounded Corners 2">
              <a:extLst>
                <a:ext uri="{FF2B5EF4-FFF2-40B4-BE49-F238E27FC236}">
                  <a16:creationId xmlns:a16="http://schemas.microsoft.com/office/drawing/2014/main" id="{B3FADF57-57AB-90C9-C51A-7753E36503BE}"/>
                </a:ext>
              </a:extLst>
            </xdr:cNvPr>
            <xdr:cNvSpPr/>
          </xdr:nvSpPr>
          <xdr:spPr>
            <a:xfrm>
              <a:off x="227387" y="926056"/>
              <a:ext cx="2741012" cy="311029"/>
            </a:xfrm>
            <a:prstGeom prst="roundRect">
              <a:avLst/>
            </a:prstGeom>
            <a:gradFill>
              <a:gsLst>
                <a:gs pos="0">
                  <a:schemeClr val="tx1">
                    <a:lumMod val="95000"/>
                    <a:lumOff val="5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KPI!B18">
          <xdr:nvSpPr>
            <xdr:cNvPr id="5" name="Rectangle: Rounded Corners 4">
              <a:extLst>
                <a:ext uri="{FF2B5EF4-FFF2-40B4-BE49-F238E27FC236}">
                  <a16:creationId xmlns:a16="http://schemas.microsoft.com/office/drawing/2014/main" id="{5AD9BFC5-7F43-1C9A-41AF-E0E975E7100B}"/>
                </a:ext>
              </a:extLst>
            </xdr:cNvPr>
            <xdr:cNvSpPr/>
          </xdr:nvSpPr>
          <xdr:spPr>
            <a:xfrm>
              <a:off x="306305" y="1390384"/>
              <a:ext cx="2603413" cy="452328"/>
            </a:xfrm>
            <a:prstGeom prst="roundRect">
              <a:avLst/>
            </a:prstGeom>
            <a:gradFill>
              <a:gsLst>
                <a:gs pos="0">
                  <a:schemeClr val="tx1">
                    <a:lumMod val="95000"/>
                    <a:lumOff val="5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606FA20-A98B-4BD7-9EED-6A367E5E3E11}"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$22,97,200.86</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 name="Rectangle: Rounded Corners 6">
              <a:extLst>
                <a:ext uri="{FF2B5EF4-FFF2-40B4-BE49-F238E27FC236}">
                  <a16:creationId xmlns:a16="http://schemas.microsoft.com/office/drawing/2014/main" id="{1874219B-9D13-44C7-B951-7F7943AC3B4B}"/>
                </a:ext>
              </a:extLst>
            </xdr:cNvPr>
            <xdr:cNvSpPr/>
          </xdr:nvSpPr>
          <xdr:spPr>
            <a:xfrm>
              <a:off x="297758" y="2457537"/>
              <a:ext cx="2603413" cy="482600"/>
            </a:xfrm>
            <a:prstGeom prst="roundRect">
              <a:avLst/>
            </a:prstGeom>
            <a:gradFill>
              <a:gsLst>
                <a:gs pos="0">
                  <a:schemeClr val="tx1">
                    <a:lumMod val="95000"/>
                    <a:lumOff val="5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Lato Black" panose="020F0502020204030203" pitchFamily="34" charset="0"/>
                  <a:ea typeface="Lato Black" panose="020F0502020204030203" pitchFamily="34" charset="0"/>
                  <a:cs typeface="Lato Black" panose="020F0502020204030203" pitchFamily="34" charset="0"/>
                </a:rPr>
                <a:t>YOY</a:t>
              </a:r>
              <a:r>
                <a:rPr lang="en-US" sz="1400" baseline="0">
                  <a:latin typeface="Lato Black" panose="020F0502020204030203" pitchFamily="34" charset="0"/>
                  <a:ea typeface="Lato Black" panose="020F0502020204030203" pitchFamily="34" charset="0"/>
                  <a:cs typeface="Lato Black" panose="020F0502020204030203" pitchFamily="34" charset="0"/>
                </a:rPr>
                <a:t> GROWTH</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1" name="Group 10">
            <a:extLst>
              <a:ext uri="{FF2B5EF4-FFF2-40B4-BE49-F238E27FC236}">
                <a16:creationId xmlns:a16="http://schemas.microsoft.com/office/drawing/2014/main" id="{C0389B7B-FF6A-17E6-1C0F-52FD08AE8561}"/>
              </a:ext>
            </a:extLst>
          </xdr:cNvPr>
          <xdr:cNvGrpSpPr/>
        </xdr:nvGrpSpPr>
        <xdr:grpSpPr>
          <a:xfrm>
            <a:off x="2829191" y="612548"/>
            <a:ext cx="2460359" cy="1641702"/>
            <a:chOff x="201986" y="926056"/>
            <a:chExt cx="2825141" cy="2153259"/>
          </a:xfrm>
        </xdr:grpSpPr>
        <xdr:sp macro="" textlink="">
          <xdr:nvSpPr>
            <xdr:cNvPr id="12" name="Rectangle: Rounded Corners 11">
              <a:extLst>
                <a:ext uri="{FF2B5EF4-FFF2-40B4-BE49-F238E27FC236}">
                  <a16:creationId xmlns:a16="http://schemas.microsoft.com/office/drawing/2014/main" id="{BA44CD38-3C5C-1A9F-2C98-9B798DD0540A}"/>
                </a:ext>
              </a:extLst>
            </xdr:cNvPr>
            <xdr:cNvSpPr/>
          </xdr:nvSpPr>
          <xdr:spPr>
            <a:xfrm>
              <a:off x="227387" y="926056"/>
              <a:ext cx="2741012" cy="311029"/>
            </a:xfrm>
            <a:prstGeom prst="roundRect">
              <a:avLst/>
            </a:prstGeom>
            <a:gradFill>
              <a:gsLst>
                <a:gs pos="0">
                  <a:schemeClr val="tx1">
                    <a:lumMod val="95000"/>
                    <a:lumOff val="5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3" name="Rectangle: Rounded Corners 12">
              <a:extLst>
                <a:ext uri="{FF2B5EF4-FFF2-40B4-BE49-F238E27FC236}">
                  <a16:creationId xmlns:a16="http://schemas.microsoft.com/office/drawing/2014/main" id="{BD18AB1D-9D23-62BF-158E-3BF9B5B42F7B}"/>
                </a:ext>
              </a:extLst>
            </xdr:cNvPr>
            <xdr:cNvSpPr/>
          </xdr:nvSpPr>
          <xdr:spPr>
            <a:xfrm>
              <a:off x="201986" y="1291398"/>
              <a:ext cx="2825141" cy="1787917"/>
            </a:xfrm>
            <a:prstGeom prst="roundRect">
              <a:avLst/>
            </a:prstGeom>
            <a:gradFill>
              <a:gsLst>
                <a:gs pos="0">
                  <a:schemeClr val="tx1">
                    <a:lumMod val="95000"/>
                    <a:lumOff val="5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8">
          <xdr:nvSpPr>
            <xdr:cNvPr id="14" name="Rectangle: Rounded Corners 13">
              <a:extLst>
                <a:ext uri="{FF2B5EF4-FFF2-40B4-BE49-F238E27FC236}">
                  <a16:creationId xmlns:a16="http://schemas.microsoft.com/office/drawing/2014/main" id="{CDF398B0-D560-6FE1-9BFA-E51550607E0B}"/>
                </a:ext>
              </a:extLst>
            </xdr:cNvPr>
            <xdr:cNvSpPr/>
          </xdr:nvSpPr>
          <xdr:spPr>
            <a:xfrm>
              <a:off x="284537" y="1383082"/>
              <a:ext cx="2603413" cy="452328"/>
            </a:xfrm>
            <a:prstGeom prst="roundRect">
              <a:avLst/>
            </a:prstGeom>
            <a:gradFill>
              <a:gsLst>
                <a:gs pos="0">
                  <a:schemeClr val="tx1">
                    <a:lumMod val="95000"/>
                    <a:lumOff val="5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46A9EA4-8929-4603-870A-65B08927529C}" type="TxLink">
                <a:rPr lang="en-US" sz="16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$2,86,397.02</a:t>
              </a:fld>
              <a:endParaRPr lang="en-US" sz="16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5" name="Rectangle: Rounded Corners 14">
              <a:extLst>
                <a:ext uri="{FF2B5EF4-FFF2-40B4-BE49-F238E27FC236}">
                  <a16:creationId xmlns:a16="http://schemas.microsoft.com/office/drawing/2014/main" id="{2E8F713A-D7CD-9DB1-0F03-C6D5DAAEFD59}"/>
                </a:ext>
              </a:extLst>
            </xdr:cNvPr>
            <xdr:cNvSpPr/>
          </xdr:nvSpPr>
          <xdr:spPr>
            <a:xfrm>
              <a:off x="297758" y="2457537"/>
              <a:ext cx="2603413" cy="482600"/>
            </a:xfrm>
            <a:prstGeom prst="roundRect">
              <a:avLst/>
            </a:prstGeom>
            <a:gradFill>
              <a:gsLst>
                <a:gs pos="0">
                  <a:schemeClr val="tx1">
                    <a:lumMod val="95000"/>
                    <a:lumOff val="5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Lato Black" panose="020F0502020204030203" pitchFamily="34" charset="0"/>
                  <a:ea typeface="Lato Black" panose="020F0502020204030203" pitchFamily="34" charset="0"/>
                  <a:cs typeface="Lato Black" panose="020F0502020204030203" pitchFamily="34" charset="0"/>
                </a:rPr>
                <a:t>YOY</a:t>
              </a:r>
              <a:r>
                <a:rPr lang="en-US" sz="1400" baseline="0">
                  <a:latin typeface="Lato Black" panose="020F0502020204030203" pitchFamily="34" charset="0"/>
                  <a:ea typeface="Lato Black" panose="020F0502020204030203" pitchFamily="34" charset="0"/>
                  <a:cs typeface="Lato Black" panose="020F0502020204030203" pitchFamily="34" charset="0"/>
                </a:rPr>
                <a:t> GROWTH</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1" name="Group 20">
            <a:extLst>
              <a:ext uri="{FF2B5EF4-FFF2-40B4-BE49-F238E27FC236}">
                <a16:creationId xmlns:a16="http://schemas.microsoft.com/office/drawing/2014/main" id="{A4C47AE1-12EE-6361-642E-97A33A5D185C}"/>
              </a:ext>
            </a:extLst>
          </xdr:cNvPr>
          <xdr:cNvGrpSpPr/>
        </xdr:nvGrpSpPr>
        <xdr:grpSpPr>
          <a:xfrm>
            <a:off x="8139079" y="596536"/>
            <a:ext cx="2497171" cy="1613264"/>
            <a:chOff x="201986" y="926056"/>
            <a:chExt cx="2825141" cy="2153259"/>
          </a:xfrm>
        </xdr:grpSpPr>
        <xdr:sp macro="" textlink="">
          <xdr:nvSpPr>
            <xdr:cNvPr id="22" name="Rectangle: Rounded Corners 21">
              <a:extLst>
                <a:ext uri="{FF2B5EF4-FFF2-40B4-BE49-F238E27FC236}">
                  <a16:creationId xmlns:a16="http://schemas.microsoft.com/office/drawing/2014/main" id="{0D81C3F3-14D1-92F7-B15A-D206B281211B}"/>
                </a:ext>
              </a:extLst>
            </xdr:cNvPr>
            <xdr:cNvSpPr/>
          </xdr:nvSpPr>
          <xdr:spPr>
            <a:xfrm>
              <a:off x="227387" y="926056"/>
              <a:ext cx="2741012" cy="311029"/>
            </a:xfrm>
            <a:prstGeom prst="roundRect">
              <a:avLst/>
            </a:prstGeom>
            <a:gradFill>
              <a:gsLst>
                <a:gs pos="0">
                  <a:schemeClr val="tx1">
                    <a:lumMod val="95000"/>
                    <a:lumOff val="5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NO</a:t>
              </a:r>
              <a:r>
                <a:rPr lang="en-US" sz="1400" baseline="0">
                  <a:latin typeface="Lato Black" panose="020F0502020204030203" pitchFamily="34" charset="0"/>
                  <a:ea typeface="Lato Black" panose="020F0502020204030203" pitchFamily="34" charset="0"/>
                  <a:cs typeface="Lato Black" panose="020F0502020204030203" pitchFamily="34" charset="0"/>
                </a:rPr>
                <a:t> OF ORDERS</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3" name="Rectangle: Rounded Corners 22">
              <a:extLst>
                <a:ext uri="{FF2B5EF4-FFF2-40B4-BE49-F238E27FC236}">
                  <a16:creationId xmlns:a16="http://schemas.microsoft.com/office/drawing/2014/main" id="{29F2FB6B-0FDA-A78D-B80F-5CFDFCEFF43A}"/>
                </a:ext>
              </a:extLst>
            </xdr:cNvPr>
            <xdr:cNvSpPr/>
          </xdr:nvSpPr>
          <xdr:spPr>
            <a:xfrm>
              <a:off x="201986" y="1291398"/>
              <a:ext cx="2825141" cy="1787917"/>
            </a:xfrm>
            <a:prstGeom prst="roundRect">
              <a:avLst/>
            </a:prstGeom>
            <a:gradFill>
              <a:gsLst>
                <a:gs pos="0">
                  <a:schemeClr val="tx1">
                    <a:lumMod val="95000"/>
                    <a:lumOff val="5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8">
          <xdr:nvSpPr>
            <xdr:cNvPr id="24" name="Rectangle: Rounded Corners 23">
              <a:extLst>
                <a:ext uri="{FF2B5EF4-FFF2-40B4-BE49-F238E27FC236}">
                  <a16:creationId xmlns:a16="http://schemas.microsoft.com/office/drawing/2014/main" id="{30C30320-CA14-15A3-59C7-169229BF0AB3}"/>
                </a:ext>
              </a:extLst>
            </xdr:cNvPr>
            <xdr:cNvSpPr/>
          </xdr:nvSpPr>
          <xdr:spPr>
            <a:xfrm>
              <a:off x="284537" y="1383082"/>
              <a:ext cx="2603413" cy="452328"/>
            </a:xfrm>
            <a:prstGeom prst="roundRect">
              <a:avLst/>
            </a:prstGeom>
            <a:gradFill>
              <a:gsLst>
                <a:gs pos="0">
                  <a:schemeClr val="tx1">
                    <a:lumMod val="95000"/>
                    <a:lumOff val="5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85D43E7-172C-4607-8CE0-E600F40FC112}"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5" name="Rectangle: Rounded Corners 24">
              <a:extLst>
                <a:ext uri="{FF2B5EF4-FFF2-40B4-BE49-F238E27FC236}">
                  <a16:creationId xmlns:a16="http://schemas.microsoft.com/office/drawing/2014/main" id="{05C4FF43-4189-1034-69EC-A4DDD3537176}"/>
                </a:ext>
              </a:extLst>
            </xdr:cNvPr>
            <xdr:cNvSpPr/>
          </xdr:nvSpPr>
          <xdr:spPr>
            <a:xfrm>
              <a:off x="297758" y="2457537"/>
              <a:ext cx="2603413" cy="482600"/>
            </a:xfrm>
            <a:prstGeom prst="roundRect">
              <a:avLst/>
            </a:prstGeom>
            <a:gradFill>
              <a:gsLst>
                <a:gs pos="0">
                  <a:schemeClr val="tx1">
                    <a:lumMod val="95000"/>
                    <a:lumOff val="5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Lato Black" panose="020F0502020204030203" pitchFamily="34" charset="0"/>
                  <a:ea typeface="Lato Black" panose="020F0502020204030203" pitchFamily="34" charset="0"/>
                  <a:cs typeface="Lato Black" panose="020F0502020204030203" pitchFamily="34" charset="0"/>
                </a:rPr>
                <a:t>YOY</a:t>
              </a:r>
              <a:r>
                <a:rPr lang="en-US" sz="1400" baseline="0">
                  <a:latin typeface="Lato Black" panose="020F0502020204030203" pitchFamily="34" charset="0"/>
                  <a:ea typeface="Lato Black" panose="020F0502020204030203" pitchFamily="34" charset="0"/>
                  <a:cs typeface="Lato Black" panose="020F0502020204030203" pitchFamily="34" charset="0"/>
                </a:rPr>
                <a:t> GROWTH</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6" name="Group 25">
            <a:extLst>
              <a:ext uri="{FF2B5EF4-FFF2-40B4-BE49-F238E27FC236}">
                <a16:creationId xmlns:a16="http://schemas.microsoft.com/office/drawing/2014/main" id="{72923A95-184A-2217-4F4C-85B357EDA7F1}"/>
              </a:ext>
            </a:extLst>
          </xdr:cNvPr>
          <xdr:cNvGrpSpPr/>
        </xdr:nvGrpSpPr>
        <xdr:grpSpPr>
          <a:xfrm>
            <a:off x="10836403" y="617122"/>
            <a:ext cx="2574798" cy="1624428"/>
            <a:chOff x="201986" y="926056"/>
            <a:chExt cx="2825141" cy="2153259"/>
          </a:xfrm>
        </xdr:grpSpPr>
        <xdr:sp macro="" textlink="">
          <xdr:nvSpPr>
            <xdr:cNvPr id="27" name="Rectangle: Rounded Corners 26">
              <a:extLst>
                <a:ext uri="{FF2B5EF4-FFF2-40B4-BE49-F238E27FC236}">
                  <a16:creationId xmlns:a16="http://schemas.microsoft.com/office/drawing/2014/main" id="{43E42FC8-C67A-9F55-14E6-373AA6F9808E}"/>
                </a:ext>
              </a:extLst>
            </xdr:cNvPr>
            <xdr:cNvSpPr/>
          </xdr:nvSpPr>
          <xdr:spPr>
            <a:xfrm>
              <a:off x="227387" y="926056"/>
              <a:ext cx="2741012" cy="311029"/>
            </a:xfrm>
            <a:prstGeom prst="roundRect">
              <a:avLst/>
            </a:prstGeom>
            <a:gradFill>
              <a:gsLst>
                <a:gs pos="0">
                  <a:schemeClr val="tx1">
                    <a:lumMod val="95000"/>
                    <a:lumOff val="5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a:t>
              </a:r>
              <a:r>
                <a:rPr lang="en-US" sz="1400" baseline="0">
                  <a:latin typeface="Lato Black" panose="020F0502020204030203" pitchFamily="34" charset="0"/>
                  <a:ea typeface="Lato Black" panose="020F0502020204030203" pitchFamily="34" charset="0"/>
                  <a:cs typeface="Lato Black" panose="020F0502020204030203" pitchFamily="34" charset="0"/>
                </a:rPr>
                <a:t> MARGIN</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8" name="Rectangle: Rounded Corners 27">
              <a:extLst>
                <a:ext uri="{FF2B5EF4-FFF2-40B4-BE49-F238E27FC236}">
                  <a16:creationId xmlns:a16="http://schemas.microsoft.com/office/drawing/2014/main" id="{18665C80-C891-41B9-6836-96CB85C6A8B0}"/>
                </a:ext>
              </a:extLst>
            </xdr:cNvPr>
            <xdr:cNvSpPr/>
          </xdr:nvSpPr>
          <xdr:spPr>
            <a:xfrm>
              <a:off x="201986" y="1291398"/>
              <a:ext cx="2825141" cy="1787917"/>
            </a:xfrm>
            <a:prstGeom prst="roundRect">
              <a:avLst/>
            </a:prstGeom>
            <a:gradFill>
              <a:gsLst>
                <a:gs pos="0">
                  <a:schemeClr val="tx1">
                    <a:lumMod val="95000"/>
                    <a:lumOff val="5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8">
          <xdr:nvSpPr>
            <xdr:cNvPr id="29" name="Rectangle: Rounded Corners 28">
              <a:extLst>
                <a:ext uri="{FF2B5EF4-FFF2-40B4-BE49-F238E27FC236}">
                  <a16:creationId xmlns:a16="http://schemas.microsoft.com/office/drawing/2014/main" id="{4B6F8537-926B-2E2B-3AE7-36FB036AADD7}"/>
                </a:ext>
              </a:extLst>
            </xdr:cNvPr>
            <xdr:cNvSpPr/>
          </xdr:nvSpPr>
          <xdr:spPr>
            <a:xfrm>
              <a:off x="284537" y="1383082"/>
              <a:ext cx="2603413" cy="452328"/>
            </a:xfrm>
            <a:prstGeom prst="roundRect">
              <a:avLst/>
            </a:prstGeom>
            <a:gradFill>
              <a:gsLst>
                <a:gs pos="0">
                  <a:schemeClr val="tx1">
                    <a:lumMod val="95000"/>
                    <a:lumOff val="5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648467A-408D-48D1-B792-165416B1AD2B}"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0" name="Rectangle: Rounded Corners 29">
              <a:extLst>
                <a:ext uri="{FF2B5EF4-FFF2-40B4-BE49-F238E27FC236}">
                  <a16:creationId xmlns:a16="http://schemas.microsoft.com/office/drawing/2014/main" id="{5E444D06-E7AA-D3B0-84A4-7FD39B635351}"/>
                </a:ext>
              </a:extLst>
            </xdr:cNvPr>
            <xdr:cNvSpPr/>
          </xdr:nvSpPr>
          <xdr:spPr>
            <a:xfrm>
              <a:off x="297758" y="2457537"/>
              <a:ext cx="2603413" cy="482600"/>
            </a:xfrm>
            <a:prstGeom prst="roundRect">
              <a:avLst/>
            </a:prstGeom>
            <a:gradFill>
              <a:gsLst>
                <a:gs pos="0">
                  <a:schemeClr val="tx1">
                    <a:lumMod val="95000"/>
                    <a:lumOff val="5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Lato Black" panose="020F0502020204030203" pitchFamily="34" charset="0"/>
                  <a:ea typeface="Lato Black" panose="020F0502020204030203" pitchFamily="34" charset="0"/>
                  <a:cs typeface="Lato Black" panose="020F0502020204030203" pitchFamily="34" charset="0"/>
                </a:rPr>
                <a:t>YOY</a:t>
              </a:r>
              <a:r>
                <a:rPr lang="en-US" sz="1400" baseline="0">
                  <a:latin typeface="Lato Black" panose="020F0502020204030203" pitchFamily="34" charset="0"/>
                  <a:ea typeface="Lato Black" panose="020F0502020204030203" pitchFamily="34" charset="0"/>
                  <a:cs typeface="Lato Black" panose="020F0502020204030203" pitchFamily="34" charset="0"/>
                </a:rPr>
                <a:t> GROWTH</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8" name="Group 7">
            <a:extLst>
              <a:ext uri="{FF2B5EF4-FFF2-40B4-BE49-F238E27FC236}">
                <a16:creationId xmlns:a16="http://schemas.microsoft.com/office/drawing/2014/main" id="{37D71E4C-F18B-4419-8812-3913CCBA7044}"/>
              </a:ext>
            </a:extLst>
          </xdr:cNvPr>
          <xdr:cNvGrpSpPr/>
        </xdr:nvGrpSpPr>
        <xdr:grpSpPr>
          <a:xfrm>
            <a:off x="5499748" y="586532"/>
            <a:ext cx="2406002" cy="1635968"/>
            <a:chOff x="201986" y="926056"/>
            <a:chExt cx="2825141" cy="2153259"/>
          </a:xfrm>
        </xdr:grpSpPr>
        <xdr:sp macro="" textlink="">
          <xdr:nvSpPr>
            <xdr:cNvPr id="19" name="Rectangle: Rounded Corners 18">
              <a:extLst>
                <a:ext uri="{FF2B5EF4-FFF2-40B4-BE49-F238E27FC236}">
                  <a16:creationId xmlns:a16="http://schemas.microsoft.com/office/drawing/2014/main" id="{B54A34AC-DA76-5A97-E930-3D06DDFC0755}"/>
                </a:ext>
              </a:extLst>
            </xdr:cNvPr>
            <xdr:cNvSpPr/>
          </xdr:nvSpPr>
          <xdr:spPr>
            <a:xfrm>
              <a:off x="227387" y="926056"/>
              <a:ext cx="2741012" cy="311029"/>
            </a:xfrm>
            <a:prstGeom prst="roundRect">
              <a:avLst/>
            </a:prstGeom>
            <a:gradFill>
              <a:gsLst>
                <a:gs pos="0">
                  <a:schemeClr val="tx1">
                    <a:lumMod val="95000"/>
                    <a:lumOff val="5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31" name="Rectangle: Rounded Corners 30">
              <a:extLst>
                <a:ext uri="{FF2B5EF4-FFF2-40B4-BE49-F238E27FC236}">
                  <a16:creationId xmlns:a16="http://schemas.microsoft.com/office/drawing/2014/main" id="{F99117C8-C478-7528-D9B0-12A15657D25A}"/>
                </a:ext>
              </a:extLst>
            </xdr:cNvPr>
            <xdr:cNvSpPr/>
          </xdr:nvSpPr>
          <xdr:spPr>
            <a:xfrm>
              <a:off x="201986" y="1291398"/>
              <a:ext cx="2825141" cy="1787917"/>
            </a:xfrm>
            <a:prstGeom prst="roundRect">
              <a:avLst/>
            </a:prstGeom>
            <a:gradFill>
              <a:gsLst>
                <a:gs pos="0">
                  <a:schemeClr val="tx1">
                    <a:lumMod val="95000"/>
                    <a:lumOff val="5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8">
          <xdr:nvSpPr>
            <xdr:cNvPr id="32" name="Rectangle: Rounded Corners 31">
              <a:extLst>
                <a:ext uri="{FF2B5EF4-FFF2-40B4-BE49-F238E27FC236}">
                  <a16:creationId xmlns:a16="http://schemas.microsoft.com/office/drawing/2014/main" id="{66DB931B-D753-3284-B004-B64B6C0B501A}"/>
                </a:ext>
              </a:extLst>
            </xdr:cNvPr>
            <xdr:cNvSpPr/>
          </xdr:nvSpPr>
          <xdr:spPr>
            <a:xfrm>
              <a:off x="284537" y="1383082"/>
              <a:ext cx="2603413" cy="452328"/>
            </a:xfrm>
            <a:prstGeom prst="roundRect">
              <a:avLst/>
            </a:prstGeom>
            <a:gradFill>
              <a:gsLst>
                <a:gs pos="0">
                  <a:schemeClr val="tx1">
                    <a:lumMod val="95000"/>
                    <a:lumOff val="5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1BB2729-D05A-4E06-949F-BD30558ABD34}"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3" name="Rectangle: Rounded Corners 32">
              <a:extLst>
                <a:ext uri="{FF2B5EF4-FFF2-40B4-BE49-F238E27FC236}">
                  <a16:creationId xmlns:a16="http://schemas.microsoft.com/office/drawing/2014/main" id="{E9C6AE18-7E18-3C36-EBC1-A4FF4CE1F8B8}"/>
                </a:ext>
              </a:extLst>
            </xdr:cNvPr>
            <xdr:cNvSpPr/>
          </xdr:nvSpPr>
          <xdr:spPr>
            <a:xfrm>
              <a:off x="297758" y="2457537"/>
              <a:ext cx="2603413" cy="482600"/>
            </a:xfrm>
            <a:prstGeom prst="roundRect">
              <a:avLst/>
            </a:prstGeom>
            <a:gradFill>
              <a:gsLst>
                <a:gs pos="0">
                  <a:schemeClr val="tx1">
                    <a:lumMod val="95000"/>
                    <a:lumOff val="5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Lato Black" panose="020F0502020204030203" pitchFamily="34" charset="0"/>
                  <a:ea typeface="Lato Black" panose="020F0502020204030203" pitchFamily="34" charset="0"/>
                  <a:cs typeface="Lato Black" panose="020F0502020204030203" pitchFamily="34" charset="0"/>
                </a:rPr>
                <a:t>YOY</a:t>
              </a:r>
              <a:r>
                <a:rPr lang="en-US" sz="1400" baseline="0">
                  <a:latin typeface="Lato Black" panose="020F0502020204030203" pitchFamily="34" charset="0"/>
                  <a:ea typeface="Lato Black" panose="020F0502020204030203" pitchFamily="34" charset="0"/>
                  <a:cs typeface="Lato Black" panose="020F0502020204030203" pitchFamily="34" charset="0"/>
                </a:rPr>
                <a:t> GROWTH</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0</xdr:col>
      <xdr:colOff>69850</xdr:colOff>
      <xdr:row>0</xdr:row>
      <xdr:rowOff>58391</xdr:rowOff>
    </xdr:from>
    <xdr:to>
      <xdr:col>22</xdr:col>
      <xdr:colOff>520700</xdr:colOff>
      <xdr:row>2</xdr:row>
      <xdr:rowOff>167873</xdr:rowOff>
    </xdr:to>
    <xdr:sp macro="" textlink="">
      <xdr:nvSpPr>
        <xdr:cNvPr id="2" name="Rectangle: Rounded Corners 1">
          <a:extLst>
            <a:ext uri="{FF2B5EF4-FFF2-40B4-BE49-F238E27FC236}">
              <a16:creationId xmlns:a16="http://schemas.microsoft.com/office/drawing/2014/main" id="{E01A304C-1801-6C8A-E709-B11EE9AD8258}"/>
            </a:ext>
          </a:extLst>
        </xdr:cNvPr>
        <xdr:cNvSpPr/>
      </xdr:nvSpPr>
      <xdr:spPr>
        <a:xfrm>
          <a:off x="69850" y="58391"/>
          <a:ext cx="13862050" cy="477782"/>
        </a:xfrm>
        <a:prstGeom prst="roundRect">
          <a:avLst/>
        </a:prstGeom>
        <a:gradFill>
          <a:gsLst>
            <a:gs pos="0">
              <a:schemeClr val="tx1">
                <a:lumMod val="95000"/>
                <a:lumOff val="5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Lato Black" panose="020F0502020204030203" pitchFamily="34" charset="0"/>
              <a:ea typeface="Lato Black" panose="020F0502020204030203" pitchFamily="34" charset="0"/>
              <a:cs typeface="Lato Black" panose="020F0502020204030203" pitchFamily="34" charset="0"/>
            </a:rPr>
            <a:t>ECOMMERCE SALES ANALYSIS</a:t>
          </a:r>
          <a:r>
            <a:rPr lang="en-US" sz="1600" baseline="0">
              <a:latin typeface="Lato Black" panose="020F0502020204030203" pitchFamily="34" charset="0"/>
              <a:ea typeface="Lato Black" panose="020F0502020204030203" pitchFamily="34" charset="0"/>
              <a:cs typeface="Lato Black" panose="020F0502020204030203" pitchFamily="34" charset="0"/>
            </a:rPr>
            <a:t> DASHBOARD</a:t>
          </a:r>
          <a:endParaRPr lang="en-US"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518923</xdr:colOff>
      <xdr:row>7</xdr:row>
      <xdr:rowOff>63501</xdr:rowOff>
    </xdr:from>
    <xdr:to>
      <xdr:col>4</xdr:col>
      <xdr:colOff>44450</xdr:colOff>
      <xdr:row>9</xdr:row>
      <xdr:rowOff>38100</xdr:rowOff>
    </xdr:to>
    <xdr:graphicFrame macro="">
      <xdr:nvGraphicFramePr>
        <xdr:cNvPr id="6" name="Chart 5">
          <a:extLst>
            <a:ext uri="{FF2B5EF4-FFF2-40B4-BE49-F238E27FC236}">
              <a16:creationId xmlns:a16="http://schemas.microsoft.com/office/drawing/2014/main" id="{E7F6C35F-1D4C-4165-B0BE-2AC1CCEDF3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514350</xdr:colOff>
          <xdr:row>9</xdr:row>
          <xdr:rowOff>146342</xdr:rowOff>
        </xdr:from>
        <xdr:to>
          <xdr:col>4</xdr:col>
          <xdr:colOff>12910</xdr:colOff>
          <xdr:row>11</xdr:row>
          <xdr:rowOff>42479</xdr:rowOff>
        </xdr:to>
        <xdr:pic>
          <xdr:nvPicPr>
            <xdr:cNvPr id="9" name="Picture 8">
              <a:extLst>
                <a:ext uri="{FF2B5EF4-FFF2-40B4-BE49-F238E27FC236}">
                  <a16:creationId xmlns:a16="http://schemas.microsoft.com/office/drawing/2014/main" id="{B4430CB9-17C7-D603-9457-5C1ACD0F427C}"/>
                </a:ext>
              </a:extLst>
            </xdr:cNvPr>
            <xdr:cNvPicPr>
              <a:picLocks noChangeAspect="1" noChangeArrowheads="1"/>
              <a:extLst>
                <a:ext uri="{84589F7E-364E-4C9E-8A38-B11213B215E9}">
                  <a14:cameraTool cellRange="'KPI(YOY growth)'!$B$13" spid="_x0000_s10343"/>
                </a:ext>
              </a:extLst>
            </xdr:cNvPicPr>
          </xdr:nvPicPr>
          <xdr:blipFill>
            <a:blip xmlns:r="http://schemas.openxmlformats.org/officeDocument/2006/relationships" r:embed="rId2"/>
            <a:srcRect/>
            <a:stretch>
              <a:fillRect/>
            </a:stretch>
          </xdr:blipFill>
          <xdr:spPr bwMode="auto">
            <a:xfrm>
              <a:off x="1733550" y="1803692"/>
              <a:ext cx="717760" cy="26443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31750</xdr:colOff>
          <xdr:row>9</xdr:row>
          <xdr:rowOff>168170</xdr:rowOff>
        </xdr:from>
        <xdr:to>
          <xdr:col>8</xdr:col>
          <xdr:colOff>184296</xdr:colOff>
          <xdr:row>11</xdr:row>
          <xdr:rowOff>65982</xdr:rowOff>
        </xdr:to>
        <xdr:pic>
          <xdr:nvPicPr>
            <xdr:cNvPr id="35" name="Picture 34">
              <a:extLst>
                <a:ext uri="{FF2B5EF4-FFF2-40B4-BE49-F238E27FC236}">
                  <a16:creationId xmlns:a16="http://schemas.microsoft.com/office/drawing/2014/main" id="{D30FA274-6AA3-914F-8DFC-704C3837D600}"/>
                </a:ext>
              </a:extLst>
            </xdr:cNvPr>
            <xdr:cNvPicPr>
              <a:picLocks noChangeAspect="1" noChangeArrowheads="1"/>
              <a:extLst>
                <a:ext uri="{84589F7E-364E-4C9E-8A38-B11213B215E9}">
                  <a14:cameraTool cellRange="'KPI(YOY growth)'!$B$14" spid="_x0000_s10344"/>
                </a:ext>
              </a:extLst>
            </xdr:cNvPicPr>
          </xdr:nvPicPr>
          <xdr:blipFill>
            <a:blip xmlns:r="http://schemas.openxmlformats.org/officeDocument/2006/relationships" r:embed="rId3"/>
            <a:srcRect/>
            <a:stretch>
              <a:fillRect/>
            </a:stretch>
          </xdr:blipFill>
          <xdr:spPr bwMode="auto">
            <a:xfrm>
              <a:off x="4298950" y="1825520"/>
              <a:ext cx="762146" cy="26611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298450</xdr:colOff>
          <xdr:row>9</xdr:row>
          <xdr:rowOff>139552</xdr:rowOff>
        </xdr:from>
        <xdr:to>
          <xdr:col>12</xdr:col>
          <xdr:colOff>423991</xdr:colOff>
          <xdr:row>11</xdr:row>
          <xdr:rowOff>28009</xdr:rowOff>
        </xdr:to>
        <xdr:pic>
          <xdr:nvPicPr>
            <xdr:cNvPr id="37" name="Picture 36">
              <a:extLst>
                <a:ext uri="{FF2B5EF4-FFF2-40B4-BE49-F238E27FC236}">
                  <a16:creationId xmlns:a16="http://schemas.microsoft.com/office/drawing/2014/main" id="{C9B13D66-33BF-0FC4-E6F0-D6940968E1D5}"/>
                </a:ext>
              </a:extLst>
            </xdr:cNvPr>
            <xdr:cNvPicPr>
              <a:picLocks noChangeAspect="1" noChangeArrowheads="1"/>
              <a:extLst>
                <a:ext uri="{84589F7E-364E-4C9E-8A38-B11213B215E9}">
                  <a14:cameraTool cellRange="'KPI(YOY growth)'!$B$15" spid="_x0000_s10345"/>
                </a:ext>
              </a:extLst>
            </xdr:cNvPicPr>
          </xdr:nvPicPr>
          <xdr:blipFill>
            <a:blip xmlns:r="http://schemas.openxmlformats.org/officeDocument/2006/relationships" r:embed="rId4"/>
            <a:srcRect/>
            <a:stretch>
              <a:fillRect/>
            </a:stretch>
          </xdr:blipFill>
          <xdr:spPr bwMode="auto">
            <a:xfrm>
              <a:off x="7004050" y="1796902"/>
              <a:ext cx="735141" cy="25675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482600</xdr:colOff>
          <xdr:row>9</xdr:row>
          <xdr:rowOff>127000</xdr:rowOff>
        </xdr:from>
        <xdr:to>
          <xdr:col>17</xdr:col>
          <xdr:colOff>55982</xdr:colOff>
          <xdr:row>11</xdr:row>
          <xdr:rowOff>10437</xdr:rowOff>
        </xdr:to>
        <xdr:pic>
          <xdr:nvPicPr>
            <xdr:cNvPr id="39" name="Picture 38">
              <a:extLst>
                <a:ext uri="{FF2B5EF4-FFF2-40B4-BE49-F238E27FC236}">
                  <a16:creationId xmlns:a16="http://schemas.microsoft.com/office/drawing/2014/main" id="{E85FB0DE-ECC5-69B3-D72C-5BF2AB8FD425}"/>
                </a:ext>
              </a:extLst>
            </xdr:cNvPr>
            <xdr:cNvPicPr>
              <a:picLocks noChangeAspect="1" noChangeArrowheads="1"/>
              <a:extLst>
                <a:ext uri="{84589F7E-364E-4C9E-8A38-B11213B215E9}">
                  <a14:cameraTool cellRange="'KPI(YOY growth)'!$B$16" spid="_x0000_s10346"/>
                </a:ext>
              </a:extLst>
            </xdr:cNvPicPr>
          </xdr:nvPicPr>
          <xdr:blipFill>
            <a:blip xmlns:r="http://schemas.openxmlformats.org/officeDocument/2006/relationships" r:embed="rId5"/>
            <a:srcRect/>
            <a:stretch>
              <a:fillRect/>
            </a:stretch>
          </xdr:blipFill>
          <xdr:spPr bwMode="auto">
            <a:xfrm>
              <a:off x="9626600" y="1784350"/>
              <a:ext cx="792582" cy="25173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177736</xdr:colOff>
          <xdr:row>9</xdr:row>
          <xdr:rowOff>165100</xdr:rowOff>
        </xdr:from>
        <xdr:to>
          <xdr:col>21</xdr:col>
          <xdr:colOff>300522</xdr:colOff>
          <xdr:row>11</xdr:row>
          <xdr:rowOff>48538</xdr:rowOff>
        </xdr:to>
        <xdr:pic>
          <xdr:nvPicPr>
            <xdr:cNvPr id="40" name="Picture 39">
              <a:extLst>
                <a:ext uri="{FF2B5EF4-FFF2-40B4-BE49-F238E27FC236}">
                  <a16:creationId xmlns:a16="http://schemas.microsoft.com/office/drawing/2014/main" id="{B96F431A-2B52-F74F-A6CD-0801960A0A97}"/>
                </a:ext>
              </a:extLst>
            </xdr:cNvPr>
            <xdr:cNvPicPr>
              <a:picLocks noChangeAspect="1" noChangeArrowheads="1"/>
              <a:extLst>
                <a:ext uri="{84589F7E-364E-4C9E-8A38-B11213B215E9}">
                  <a14:cameraTool cellRange="'KPI(YOY growth)'!$B$17" spid="_x0000_s10347"/>
                </a:ext>
              </a:extLst>
            </xdr:cNvPicPr>
          </xdr:nvPicPr>
          <xdr:blipFill>
            <a:blip xmlns:r="http://schemas.openxmlformats.org/officeDocument/2006/relationships" r:embed="rId6"/>
            <a:srcRect/>
            <a:stretch>
              <a:fillRect/>
            </a:stretch>
          </xdr:blipFill>
          <xdr:spPr bwMode="auto">
            <a:xfrm>
              <a:off x="12369736" y="1822450"/>
              <a:ext cx="732386" cy="25173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514351</xdr:colOff>
      <xdr:row>7</xdr:row>
      <xdr:rowOff>46255</xdr:rowOff>
    </xdr:from>
    <xdr:to>
      <xdr:col>8</xdr:col>
      <xdr:colOff>222251</xdr:colOff>
      <xdr:row>9</xdr:row>
      <xdr:rowOff>88900</xdr:rowOff>
    </xdr:to>
    <xdr:graphicFrame macro="">
      <xdr:nvGraphicFramePr>
        <xdr:cNvPr id="42" name="Chart 41">
          <a:extLst>
            <a:ext uri="{FF2B5EF4-FFF2-40B4-BE49-F238E27FC236}">
              <a16:creationId xmlns:a16="http://schemas.microsoft.com/office/drawing/2014/main" id="{B26D19C3-DC0E-4C67-B05F-2E67A64CE7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57150</xdr:colOff>
      <xdr:row>7</xdr:row>
      <xdr:rowOff>44451</xdr:rowOff>
    </xdr:from>
    <xdr:to>
      <xdr:col>12</xdr:col>
      <xdr:colOff>450850</xdr:colOff>
      <xdr:row>9</xdr:row>
      <xdr:rowOff>57150</xdr:rowOff>
    </xdr:to>
    <xdr:graphicFrame macro="">
      <xdr:nvGraphicFramePr>
        <xdr:cNvPr id="44" name="Chart 43">
          <a:extLst>
            <a:ext uri="{FF2B5EF4-FFF2-40B4-BE49-F238E27FC236}">
              <a16:creationId xmlns:a16="http://schemas.microsoft.com/office/drawing/2014/main" id="{CEB21DA9-9DC1-486A-93BE-36F9D55E01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412751</xdr:colOff>
      <xdr:row>7</xdr:row>
      <xdr:rowOff>31749</xdr:rowOff>
    </xdr:from>
    <xdr:to>
      <xdr:col>17</xdr:col>
      <xdr:colOff>95250</xdr:colOff>
      <xdr:row>9</xdr:row>
      <xdr:rowOff>25400</xdr:rowOff>
    </xdr:to>
    <xdr:graphicFrame macro="">
      <xdr:nvGraphicFramePr>
        <xdr:cNvPr id="45" name="Chart 44">
          <a:extLst>
            <a:ext uri="{FF2B5EF4-FFF2-40B4-BE49-F238E27FC236}">
              <a16:creationId xmlns:a16="http://schemas.microsoft.com/office/drawing/2014/main" id="{7A2E94E9-1B5F-4B76-A988-7DE964981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453696</xdr:colOff>
      <xdr:row>6</xdr:row>
      <xdr:rowOff>156122</xdr:rowOff>
    </xdr:from>
    <xdr:to>
      <xdr:col>21</xdr:col>
      <xdr:colOff>504787</xdr:colOff>
      <xdr:row>9</xdr:row>
      <xdr:rowOff>171861</xdr:rowOff>
    </xdr:to>
    <xdr:graphicFrame macro="">
      <xdr:nvGraphicFramePr>
        <xdr:cNvPr id="46" name="Chart 45">
          <a:extLst>
            <a:ext uri="{FF2B5EF4-FFF2-40B4-BE49-F238E27FC236}">
              <a16:creationId xmlns:a16="http://schemas.microsoft.com/office/drawing/2014/main" id="{378048FF-EDD8-43CF-A195-ED1F6417D9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50800</xdr:colOff>
      <xdr:row>12</xdr:row>
      <xdr:rowOff>86871</xdr:rowOff>
    </xdr:from>
    <xdr:to>
      <xdr:col>22</xdr:col>
      <xdr:colOff>67540</xdr:colOff>
      <xdr:row>24</xdr:row>
      <xdr:rowOff>82550</xdr:rowOff>
    </xdr:to>
    <xdr:grpSp>
      <xdr:nvGrpSpPr>
        <xdr:cNvPr id="61" name="Group 60">
          <a:extLst>
            <a:ext uri="{FF2B5EF4-FFF2-40B4-BE49-F238E27FC236}">
              <a16:creationId xmlns:a16="http://schemas.microsoft.com/office/drawing/2014/main" id="{DFA72E1B-6E94-7CCC-C52D-181032025741}"/>
            </a:ext>
          </a:extLst>
        </xdr:cNvPr>
        <xdr:cNvGrpSpPr/>
      </xdr:nvGrpSpPr>
      <xdr:grpSpPr>
        <a:xfrm>
          <a:off x="50800" y="2296671"/>
          <a:ext cx="13427940" cy="2205479"/>
          <a:chOff x="107950" y="2315721"/>
          <a:chExt cx="13427940" cy="2205479"/>
        </a:xfrm>
      </xdr:grpSpPr>
      <xdr:sp macro="" textlink="">
        <xdr:nvSpPr>
          <xdr:cNvPr id="47" name="Rectangle: Rounded Corners 46">
            <a:extLst>
              <a:ext uri="{FF2B5EF4-FFF2-40B4-BE49-F238E27FC236}">
                <a16:creationId xmlns:a16="http://schemas.microsoft.com/office/drawing/2014/main" id="{6529E961-8EC5-0372-8769-3784E35F735E}"/>
              </a:ext>
            </a:extLst>
          </xdr:cNvPr>
          <xdr:cNvSpPr/>
        </xdr:nvSpPr>
        <xdr:spPr>
          <a:xfrm>
            <a:off x="107950" y="2370952"/>
            <a:ext cx="4832349" cy="2105798"/>
          </a:xfrm>
          <a:prstGeom prst="roundRect">
            <a:avLst>
              <a:gd name="adj" fmla="val 5152"/>
            </a:avLst>
          </a:prstGeom>
          <a:gradFill>
            <a:gsLst>
              <a:gs pos="0">
                <a:schemeClr val="tx1">
                  <a:lumMod val="95000"/>
                  <a:lumOff val="5000"/>
                </a:schemeClr>
              </a:gs>
              <a:gs pos="100000">
                <a:schemeClr val="tx1">
                  <a:lumMod val="50000"/>
                  <a:lumOff val="50000"/>
                  <a:alpha val="9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Rounded Corners 47">
            <a:extLst>
              <a:ext uri="{FF2B5EF4-FFF2-40B4-BE49-F238E27FC236}">
                <a16:creationId xmlns:a16="http://schemas.microsoft.com/office/drawing/2014/main" id="{3531D53C-9D85-4643-B562-D821D8E44548}"/>
              </a:ext>
            </a:extLst>
          </xdr:cNvPr>
          <xdr:cNvSpPr/>
        </xdr:nvSpPr>
        <xdr:spPr>
          <a:xfrm>
            <a:off x="5099051" y="2377208"/>
            <a:ext cx="4838699" cy="2143992"/>
          </a:xfrm>
          <a:prstGeom prst="roundRect">
            <a:avLst>
              <a:gd name="adj" fmla="val 5152"/>
            </a:avLst>
          </a:prstGeom>
          <a:gradFill>
            <a:gsLst>
              <a:gs pos="0">
                <a:schemeClr val="tx1">
                  <a:lumMod val="95000"/>
                  <a:lumOff val="5000"/>
                </a:schemeClr>
              </a:gs>
              <a:gs pos="100000">
                <a:schemeClr val="tx1">
                  <a:lumMod val="50000"/>
                  <a:lumOff val="50000"/>
                  <a:alpha val="9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Rounded Corners 48">
            <a:extLst>
              <a:ext uri="{FF2B5EF4-FFF2-40B4-BE49-F238E27FC236}">
                <a16:creationId xmlns:a16="http://schemas.microsoft.com/office/drawing/2014/main" id="{FF0ED3F7-F903-428C-81A3-E8A1885BC026}"/>
              </a:ext>
            </a:extLst>
          </xdr:cNvPr>
          <xdr:cNvSpPr/>
        </xdr:nvSpPr>
        <xdr:spPr>
          <a:xfrm>
            <a:off x="10160000" y="2315721"/>
            <a:ext cx="3375890" cy="2161029"/>
          </a:xfrm>
          <a:prstGeom prst="roundRect">
            <a:avLst>
              <a:gd name="adj" fmla="val 5152"/>
            </a:avLst>
          </a:prstGeom>
          <a:gradFill>
            <a:gsLst>
              <a:gs pos="0">
                <a:schemeClr val="tx1">
                  <a:lumMod val="95000"/>
                  <a:lumOff val="5000"/>
                </a:schemeClr>
              </a:gs>
              <a:gs pos="100000">
                <a:schemeClr val="tx1">
                  <a:lumMod val="50000"/>
                  <a:lumOff val="50000"/>
                  <a:alpha val="9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Rounded Corners 53">
            <a:extLst>
              <a:ext uri="{FF2B5EF4-FFF2-40B4-BE49-F238E27FC236}">
                <a16:creationId xmlns:a16="http://schemas.microsoft.com/office/drawing/2014/main" id="{464C7014-100C-96EF-0AFE-3C1B9085BF48}"/>
              </a:ext>
            </a:extLst>
          </xdr:cNvPr>
          <xdr:cNvSpPr/>
        </xdr:nvSpPr>
        <xdr:spPr>
          <a:xfrm>
            <a:off x="234950" y="2387600"/>
            <a:ext cx="3448050" cy="298450"/>
          </a:xfrm>
          <a:prstGeom prst="roundRect">
            <a:avLst/>
          </a:prstGeom>
          <a:gradFill>
            <a:gsLst>
              <a:gs pos="0">
                <a:schemeClr val="tx1">
                  <a:lumMod val="95000"/>
                  <a:lumOff val="5000"/>
                </a:schemeClr>
              </a:gs>
              <a:gs pos="100000">
                <a:schemeClr val="bg2">
                  <a:lumMod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SALES</a:t>
            </a:r>
            <a:r>
              <a:rPr lang="en-US" sz="1200" baseline="0">
                <a:latin typeface="Lato Black" panose="020F0502020204030203" pitchFamily="34" charset="0"/>
                <a:ea typeface="Lato Black" panose="020F0502020204030203" pitchFamily="34" charset="0"/>
                <a:cs typeface="Lato Black" panose="020F0502020204030203" pitchFamily="34" charset="0"/>
              </a:rPr>
              <a:t> AND PROFIT ANALYSIS</a:t>
            </a:r>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5" name="Rectangle: Rounded Corners 54">
            <a:extLst>
              <a:ext uri="{FF2B5EF4-FFF2-40B4-BE49-F238E27FC236}">
                <a16:creationId xmlns:a16="http://schemas.microsoft.com/office/drawing/2014/main" id="{5C80597F-8EAE-41FB-A320-5C5AB2A456CC}"/>
              </a:ext>
            </a:extLst>
          </xdr:cNvPr>
          <xdr:cNvSpPr/>
        </xdr:nvSpPr>
        <xdr:spPr>
          <a:xfrm>
            <a:off x="10299700" y="2406650"/>
            <a:ext cx="3054350" cy="298450"/>
          </a:xfrm>
          <a:prstGeom prst="roundRect">
            <a:avLst/>
          </a:prstGeom>
          <a:gradFill>
            <a:gsLst>
              <a:gs pos="0">
                <a:schemeClr val="tx1">
                  <a:lumMod val="95000"/>
                  <a:lumOff val="5000"/>
                </a:schemeClr>
              </a:gs>
              <a:gs pos="100000">
                <a:schemeClr val="bg2">
                  <a:lumMod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SALES PERCENTAGE(CATEGORY WISE</a:t>
            </a:r>
            <a:r>
              <a:rPr lang="en-US" sz="1100"/>
              <a:t>)</a:t>
            </a:r>
          </a:p>
        </xdr:txBody>
      </xdr:sp>
      <xdr:sp macro="" textlink="">
        <xdr:nvSpPr>
          <xdr:cNvPr id="56" name="Rectangle: Rounded Corners 55">
            <a:extLst>
              <a:ext uri="{FF2B5EF4-FFF2-40B4-BE49-F238E27FC236}">
                <a16:creationId xmlns:a16="http://schemas.microsoft.com/office/drawing/2014/main" id="{295352D1-E57C-4CBB-9466-5CB06CCEABDC}"/>
              </a:ext>
            </a:extLst>
          </xdr:cNvPr>
          <xdr:cNvSpPr/>
        </xdr:nvSpPr>
        <xdr:spPr>
          <a:xfrm>
            <a:off x="5168900" y="2413000"/>
            <a:ext cx="3448050" cy="298450"/>
          </a:xfrm>
          <a:prstGeom prst="roundRect">
            <a:avLst/>
          </a:prstGeom>
          <a:gradFill>
            <a:gsLst>
              <a:gs pos="0">
                <a:schemeClr val="tx1">
                  <a:lumMod val="95000"/>
                  <a:lumOff val="5000"/>
                </a:schemeClr>
              </a:gs>
              <a:gs pos="100000">
                <a:schemeClr val="bg2">
                  <a:lumMod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CATEGORY WISE PROFIT</a:t>
            </a:r>
          </a:p>
        </xdr:txBody>
      </xdr:sp>
    </xdr:grpSp>
    <xdr:clientData/>
  </xdr:twoCellAnchor>
  <xdr:twoCellAnchor>
    <xdr:from>
      <xdr:col>0</xdr:col>
      <xdr:colOff>76200</xdr:colOff>
      <xdr:row>24</xdr:row>
      <xdr:rowOff>134020</xdr:rowOff>
    </xdr:from>
    <xdr:to>
      <xdr:col>22</xdr:col>
      <xdr:colOff>184149</xdr:colOff>
      <xdr:row>36</xdr:row>
      <xdr:rowOff>57150</xdr:rowOff>
    </xdr:to>
    <xdr:grpSp>
      <xdr:nvGrpSpPr>
        <xdr:cNvPr id="62" name="Group 61">
          <a:extLst>
            <a:ext uri="{FF2B5EF4-FFF2-40B4-BE49-F238E27FC236}">
              <a16:creationId xmlns:a16="http://schemas.microsoft.com/office/drawing/2014/main" id="{F1E26CF8-C584-9039-33A6-92AEC2CC31D6}"/>
            </a:ext>
          </a:extLst>
        </xdr:cNvPr>
        <xdr:cNvGrpSpPr/>
      </xdr:nvGrpSpPr>
      <xdr:grpSpPr>
        <a:xfrm>
          <a:off x="76200" y="4553620"/>
          <a:ext cx="13519149" cy="2132930"/>
          <a:chOff x="76200" y="4553620"/>
          <a:chExt cx="13519149" cy="2132930"/>
        </a:xfrm>
      </xdr:grpSpPr>
      <xdr:sp macro="" textlink="">
        <xdr:nvSpPr>
          <xdr:cNvPr id="50" name="Rectangle: Rounded Corners 49">
            <a:extLst>
              <a:ext uri="{FF2B5EF4-FFF2-40B4-BE49-F238E27FC236}">
                <a16:creationId xmlns:a16="http://schemas.microsoft.com/office/drawing/2014/main" id="{597D0441-DF01-4DF3-8046-3974918C22D0}"/>
              </a:ext>
            </a:extLst>
          </xdr:cNvPr>
          <xdr:cNvSpPr/>
        </xdr:nvSpPr>
        <xdr:spPr>
          <a:xfrm>
            <a:off x="76200" y="4553620"/>
            <a:ext cx="4870450" cy="2120230"/>
          </a:xfrm>
          <a:prstGeom prst="roundRect">
            <a:avLst>
              <a:gd name="adj" fmla="val 5152"/>
            </a:avLst>
          </a:prstGeom>
          <a:gradFill>
            <a:gsLst>
              <a:gs pos="0">
                <a:schemeClr val="tx1">
                  <a:lumMod val="95000"/>
                  <a:lumOff val="5000"/>
                </a:schemeClr>
              </a:gs>
              <a:gs pos="100000">
                <a:schemeClr val="tx1">
                  <a:lumMod val="50000"/>
                  <a:lumOff val="50000"/>
                  <a:alpha val="9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Rectangle: Rounded Corners 50">
            <a:extLst>
              <a:ext uri="{FF2B5EF4-FFF2-40B4-BE49-F238E27FC236}">
                <a16:creationId xmlns:a16="http://schemas.microsoft.com/office/drawing/2014/main" id="{FDBB90C8-5880-4530-A66D-6FEC55CE4676}"/>
              </a:ext>
            </a:extLst>
          </xdr:cNvPr>
          <xdr:cNvSpPr/>
        </xdr:nvSpPr>
        <xdr:spPr>
          <a:xfrm>
            <a:off x="5100830" y="4590854"/>
            <a:ext cx="4182869" cy="2076646"/>
          </a:xfrm>
          <a:prstGeom prst="roundRect">
            <a:avLst>
              <a:gd name="adj" fmla="val 5152"/>
            </a:avLst>
          </a:prstGeom>
          <a:gradFill>
            <a:gsLst>
              <a:gs pos="0">
                <a:schemeClr val="tx1">
                  <a:lumMod val="95000"/>
                  <a:lumOff val="5000"/>
                </a:schemeClr>
              </a:gs>
              <a:gs pos="100000">
                <a:schemeClr val="tx1">
                  <a:lumMod val="50000"/>
                  <a:lumOff val="50000"/>
                  <a:alpha val="9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3" name="Rectangle: Rounded Corners 52">
            <a:extLst>
              <a:ext uri="{FF2B5EF4-FFF2-40B4-BE49-F238E27FC236}">
                <a16:creationId xmlns:a16="http://schemas.microsoft.com/office/drawing/2014/main" id="{0FF697D2-EF0F-4745-A49E-8FF4A9BEEB51}"/>
              </a:ext>
            </a:extLst>
          </xdr:cNvPr>
          <xdr:cNvSpPr/>
        </xdr:nvSpPr>
        <xdr:spPr>
          <a:xfrm>
            <a:off x="9406130" y="4609904"/>
            <a:ext cx="4189219" cy="2076646"/>
          </a:xfrm>
          <a:prstGeom prst="roundRect">
            <a:avLst>
              <a:gd name="adj" fmla="val 5152"/>
            </a:avLst>
          </a:prstGeom>
          <a:gradFill>
            <a:gsLst>
              <a:gs pos="0">
                <a:schemeClr val="tx1">
                  <a:lumMod val="95000"/>
                  <a:lumOff val="5000"/>
                </a:schemeClr>
              </a:gs>
              <a:gs pos="100000">
                <a:schemeClr val="tx1">
                  <a:lumMod val="50000"/>
                  <a:lumOff val="50000"/>
                  <a:alpha val="9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Rounded Corners 56">
            <a:extLst>
              <a:ext uri="{FF2B5EF4-FFF2-40B4-BE49-F238E27FC236}">
                <a16:creationId xmlns:a16="http://schemas.microsoft.com/office/drawing/2014/main" id="{563A0E3D-8BF4-43E8-8C9A-7D779DDE29A8}"/>
              </a:ext>
            </a:extLst>
          </xdr:cNvPr>
          <xdr:cNvSpPr/>
        </xdr:nvSpPr>
        <xdr:spPr>
          <a:xfrm>
            <a:off x="9467850" y="4648200"/>
            <a:ext cx="3448050" cy="298450"/>
          </a:xfrm>
          <a:prstGeom prst="roundRect">
            <a:avLst/>
          </a:prstGeom>
          <a:gradFill>
            <a:gsLst>
              <a:gs pos="0">
                <a:schemeClr val="tx1">
                  <a:lumMod val="95000"/>
                  <a:lumOff val="5000"/>
                </a:schemeClr>
              </a:gs>
              <a:gs pos="100000">
                <a:schemeClr val="bg2">
                  <a:lumMod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Lato Black" panose="020F0502020204030203" pitchFamily="34" charset="0"/>
                <a:ea typeface="Lato Black" panose="020F0502020204030203" pitchFamily="34" charset="0"/>
                <a:cs typeface="Lato Black" panose="020F0502020204030203" pitchFamily="34" charset="0"/>
              </a:rPr>
              <a:t>FILTERS</a:t>
            </a:r>
          </a:p>
        </xdr:txBody>
      </xdr:sp>
      <xdr:sp macro="" textlink="">
        <xdr:nvSpPr>
          <xdr:cNvPr id="58" name="Rectangle: Rounded Corners 57">
            <a:extLst>
              <a:ext uri="{FF2B5EF4-FFF2-40B4-BE49-F238E27FC236}">
                <a16:creationId xmlns:a16="http://schemas.microsoft.com/office/drawing/2014/main" id="{2C76BB8B-F504-41B8-BF3C-6196230FD01C}"/>
              </a:ext>
            </a:extLst>
          </xdr:cNvPr>
          <xdr:cNvSpPr/>
        </xdr:nvSpPr>
        <xdr:spPr>
          <a:xfrm>
            <a:off x="5194300" y="4641850"/>
            <a:ext cx="3448050" cy="298450"/>
          </a:xfrm>
          <a:prstGeom prst="roundRect">
            <a:avLst/>
          </a:prstGeom>
          <a:gradFill>
            <a:gsLst>
              <a:gs pos="0">
                <a:schemeClr val="tx1">
                  <a:lumMod val="95000"/>
                  <a:lumOff val="5000"/>
                </a:schemeClr>
              </a:gs>
              <a:gs pos="100000">
                <a:schemeClr val="bg2">
                  <a:lumMod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TOP 5 SUB CATEGORIES</a:t>
            </a:r>
          </a:p>
        </xdr:txBody>
      </xdr:sp>
      <xdr:sp macro="" textlink="">
        <xdr:nvSpPr>
          <xdr:cNvPr id="59" name="Rectangle: Rounded Corners 58">
            <a:extLst>
              <a:ext uri="{FF2B5EF4-FFF2-40B4-BE49-F238E27FC236}">
                <a16:creationId xmlns:a16="http://schemas.microsoft.com/office/drawing/2014/main" id="{B9CDBF6E-A7DD-46DB-9A4E-77FDBAA2C24C}"/>
              </a:ext>
            </a:extLst>
          </xdr:cNvPr>
          <xdr:cNvSpPr/>
        </xdr:nvSpPr>
        <xdr:spPr>
          <a:xfrm>
            <a:off x="171450" y="4610100"/>
            <a:ext cx="3448050" cy="298450"/>
          </a:xfrm>
          <a:prstGeom prst="roundRect">
            <a:avLst/>
          </a:prstGeom>
          <a:gradFill>
            <a:gsLst>
              <a:gs pos="0">
                <a:schemeClr val="tx1">
                  <a:lumMod val="95000"/>
                  <a:lumOff val="5000"/>
                </a:schemeClr>
              </a:gs>
              <a:gs pos="100000">
                <a:schemeClr val="bg2">
                  <a:lumMod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SALES BY STATE</a:t>
            </a:r>
          </a:p>
        </xdr:txBody>
      </xdr:sp>
    </xdr:grpSp>
    <xdr:clientData/>
  </xdr:twoCellAnchor>
  <xdr:twoCellAnchor>
    <xdr:from>
      <xdr:col>0</xdr:col>
      <xdr:colOff>114300</xdr:colOff>
      <xdr:row>14</xdr:row>
      <xdr:rowOff>139700</xdr:rowOff>
    </xdr:from>
    <xdr:to>
      <xdr:col>7</xdr:col>
      <xdr:colOff>508000</xdr:colOff>
      <xdr:row>23</xdr:row>
      <xdr:rowOff>171450</xdr:rowOff>
    </xdr:to>
    <xdr:graphicFrame macro="">
      <xdr:nvGraphicFramePr>
        <xdr:cNvPr id="63" name="Chart 62">
          <a:extLst>
            <a:ext uri="{FF2B5EF4-FFF2-40B4-BE49-F238E27FC236}">
              <a16:creationId xmlns:a16="http://schemas.microsoft.com/office/drawing/2014/main" id="{B176F067-015B-4048-8D2D-DD996958F2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298450</xdr:colOff>
      <xdr:row>15</xdr:row>
      <xdr:rowOff>7020</xdr:rowOff>
    </xdr:from>
    <xdr:to>
      <xdr:col>15</xdr:col>
      <xdr:colOff>457200</xdr:colOff>
      <xdr:row>24</xdr:row>
      <xdr:rowOff>12700</xdr:rowOff>
    </xdr:to>
    <mc:AlternateContent xmlns:mc="http://schemas.openxmlformats.org/markup-compatibility/2006">
      <mc:Choice xmlns:cx1="http://schemas.microsoft.com/office/drawing/2015/9/8/chartex" Requires="cx1">
        <xdr:graphicFrame macro="">
          <xdr:nvGraphicFramePr>
            <xdr:cNvPr id="64" name="Chart 63">
              <a:extLst>
                <a:ext uri="{FF2B5EF4-FFF2-40B4-BE49-F238E27FC236}">
                  <a16:creationId xmlns:a16="http://schemas.microsoft.com/office/drawing/2014/main" id="{4FAF0D7F-D073-4DDD-837C-3FF2553A19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75250" y="2769270"/>
              <a:ext cx="4425950" cy="16630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419100</xdr:colOff>
      <xdr:row>15</xdr:row>
      <xdr:rowOff>0</xdr:rowOff>
    </xdr:from>
    <xdr:to>
      <xdr:col>21</xdr:col>
      <xdr:colOff>590550</xdr:colOff>
      <xdr:row>23</xdr:row>
      <xdr:rowOff>146050</xdr:rowOff>
    </xdr:to>
    <xdr:graphicFrame macro="">
      <xdr:nvGraphicFramePr>
        <xdr:cNvPr id="65" name="Chart 64">
          <a:extLst>
            <a:ext uri="{FF2B5EF4-FFF2-40B4-BE49-F238E27FC236}">
              <a16:creationId xmlns:a16="http://schemas.microsoft.com/office/drawing/2014/main" id="{C4BA88D1-3898-4677-BB2F-AFD657D00E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114300</xdr:colOff>
      <xdr:row>26</xdr:row>
      <xdr:rowOff>152400</xdr:rowOff>
    </xdr:from>
    <xdr:to>
      <xdr:col>7</xdr:col>
      <xdr:colOff>558800</xdr:colOff>
      <xdr:row>35</xdr:row>
      <xdr:rowOff>120650</xdr:rowOff>
    </xdr:to>
    <mc:AlternateContent xmlns:mc="http://schemas.openxmlformats.org/markup-compatibility/2006">
      <mc:Choice xmlns:cx4="http://schemas.microsoft.com/office/drawing/2016/5/10/chartex" Requires="cx4">
        <xdr:graphicFrame macro="">
          <xdr:nvGraphicFramePr>
            <xdr:cNvPr id="66" name="Chart 65">
              <a:extLst>
                <a:ext uri="{FF2B5EF4-FFF2-40B4-BE49-F238E27FC236}">
                  <a16:creationId xmlns:a16="http://schemas.microsoft.com/office/drawing/2014/main" id="{2A2D01BF-5ABE-499D-9C77-9FC94BFFFA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14300" y="4940300"/>
              <a:ext cx="4711700" cy="1625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292100</xdr:colOff>
      <xdr:row>27</xdr:row>
      <xdr:rowOff>95250</xdr:rowOff>
    </xdr:from>
    <xdr:to>
      <xdr:col>15</xdr:col>
      <xdr:colOff>63500</xdr:colOff>
      <xdr:row>35</xdr:row>
      <xdr:rowOff>158750</xdr:rowOff>
    </xdr:to>
    <xdr:graphicFrame macro="">
      <xdr:nvGraphicFramePr>
        <xdr:cNvPr id="68" name="Chart 67">
          <a:extLst>
            <a:ext uri="{FF2B5EF4-FFF2-40B4-BE49-F238E27FC236}">
              <a16:creationId xmlns:a16="http://schemas.microsoft.com/office/drawing/2014/main" id="{29294D6C-7EF9-4909-B542-6B4412D2C1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361950</xdr:colOff>
      <xdr:row>27</xdr:row>
      <xdr:rowOff>64171</xdr:rowOff>
    </xdr:from>
    <xdr:to>
      <xdr:col>17</xdr:col>
      <xdr:colOff>247650</xdr:colOff>
      <xdr:row>35</xdr:row>
      <xdr:rowOff>114301</xdr:rowOff>
    </xdr:to>
    <mc:AlternateContent xmlns:mc="http://schemas.openxmlformats.org/markup-compatibility/2006" xmlns:a14="http://schemas.microsoft.com/office/drawing/2010/main">
      <mc:Choice Requires="a14">
        <xdr:graphicFrame macro="">
          <xdr:nvGraphicFramePr>
            <xdr:cNvPr id="69" name="Year 1">
              <a:extLst>
                <a:ext uri="{FF2B5EF4-FFF2-40B4-BE49-F238E27FC236}">
                  <a16:creationId xmlns:a16="http://schemas.microsoft.com/office/drawing/2014/main" id="{7AC2229B-484E-4A97-B6C8-8212293E17D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505950" y="5036221"/>
              <a:ext cx="1104900" cy="15233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222250</xdr:colOff>
      <xdr:row>27</xdr:row>
      <xdr:rowOff>51471</xdr:rowOff>
    </xdr:from>
    <xdr:to>
      <xdr:col>21</xdr:col>
      <xdr:colOff>311150</xdr:colOff>
      <xdr:row>35</xdr:row>
      <xdr:rowOff>95251</xdr:rowOff>
    </xdr:to>
    <mc:AlternateContent xmlns:mc="http://schemas.openxmlformats.org/markup-compatibility/2006" xmlns:a14="http://schemas.microsoft.com/office/drawing/2010/main">
      <mc:Choice Requires="a14">
        <xdr:graphicFrame macro="">
          <xdr:nvGraphicFramePr>
            <xdr:cNvPr id="70" name="Segment 1">
              <a:extLst>
                <a:ext uri="{FF2B5EF4-FFF2-40B4-BE49-F238E27FC236}">
                  <a16:creationId xmlns:a16="http://schemas.microsoft.com/office/drawing/2014/main" id="{A2125F9F-5509-4E99-907D-79F8F4D3115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804650" y="5023521"/>
              <a:ext cx="1308100" cy="1516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304800</xdr:colOff>
      <xdr:row>27</xdr:row>
      <xdr:rowOff>64171</xdr:rowOff>
    </xdr:from>
    <xdr:to>
      <xdr:col>19</xdr:col>
      <xdr:colOff>152400</xdr:colOff>
      <xdr:row>35</xdr:row>
      <xdr:rowOff>107951</xdr:rowOff>
    </xdr:to>
    <mc:AlternateContent xmlns:mc="http://schemas.openxmlformats.org/markup-compatibility/2006" xmlns:a14="http://schemas.microsoft.com/office/drawing/2010/main">
      <mc:Choice Requires="a14">
        <xdr:graphicFrame macro="">
          <xdr:nvGraphicFramePr>
            <xdr:cNvPr id="71" name="Region 1">
              <a:extLst>
                <a:ext uri="{FF2B5EF4-FFF2-40B4-BE49-F238E27FC236}">
                  <a16:creationId xmlns:a16="http://schemas.microsoft.com/office/drawing/2014/main" id="{E0C5E2E2-D65E-42BD-8840-C13A611F998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668000" y="5036221"/>
              <a:ext cx="1066800" cy="1516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itha" refreshedDate="45453.594006481479" createdVersion="8" refreshedVersion="8" minRefreshableVersion="3" recordCount="9994" xr:uid="{C91EF060-7874-43A8-B655-15EE0606EA1B}">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6742258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049640-EF15-4D66-87C6-25E5DC02E79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3">
    <format dxfId="34">
      <pivotArea dataOnly="0" outline="0" fieldPosition="0">
        <references count="1">
          <reference field="4294967294" count="2">
            <x v="0"/>
            <x v="1"/>
          </reference>
        </references>
      </pivotArea>
    </format>
    <format dxfId="33">
      <pivotArea outline="0" collapsedLevelsAreSubtotals="1" fieldPosition="0"/>
    </format>
    <format dxfId="32">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BA4E52-A6B6-4EC1-B240-2AAA2A150C5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numFmtId="165"/>
  </dataFields>
  <formats count="2">
    <format dxfId="31">
      <pivotArea outline="0" collapsedLevelsAreSubtotals="1" fieldPosition="0"/>
    </format>
    <format dxfId="30">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43934E-0AA4-41E8-939F-11FF538FC16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0B379E-44D7-46EC-A360-9BE9300555A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666C31-380C-4D9D-ABF1-9BA3C03616D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i>
    <i>
      <x v="2"/>
    </i>
    <i>
      <x v="11"/>
    </i>
    <i>
      <x v="3"/>
    </i>
    <i t="grand">
      <x/>
    </i>
  </rowItems>
  <colItems count="1">
    <i/>
  </colItems>
  <dataFields count="1">
    <dataField name="Sum of Sales" fld="18" baseField="0" baseItem="0"/>
  </dataFields>
  <formats count="2">
    <format dxfId="29">
      <pivotArea outline="0" collapsedLevelsAreSubtotals="1" fieldPosition="0"/>
    </format>
    <format dxfId="2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6D9AFC4-6630-473B-9317-55D16253123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79583AC-8302-44D7-B081-63E3E6277D5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E1CACDB-59F9-43D8-B614-9E56E6B1A50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36FD007-C1DA-4087-B351-81E7E3962BE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5E35617-EDE4-46E1-B50E-CBE67A83A1D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57CD212-3FC5-4D85-801B-340A76AEC70E}"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0EAE200-45CD-42CD-8672-17A8E256F367}" sourceName="Year">
  <pivotTables>
    <pivotTable tabId="4" name="PivotTable2"/>
    <pivotTable tabId="8" name="PivotTable10"/>
    <pivotTable tabId="8" name="PivotTable6"/>
    <pivotTable tabId="8" name="PivotTable7"/>
    <pivotTable tabId="8" name="PivotTable8"/>
    <pivotTable tabId="6" name="PivotTable4"/>
    <pivotTable tabId="5" name="PivotTable3"/>
    <pivotTable tabId="3" name="PivotTable1"/>
    <pivotTable tabId="7" name="PivotTable5"/>
  </pivotTables>
  <data>
    <tabular pivotCacheId="167422589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F7D0C5C-139C-46AA-9B83-D4C33D553079}" sourceName="Segment">
  <pivotTables>
    <pivotTable tabId="4" name="PivotTable2"/>
    <pivotTable tabId="8" name="PivotTable10"/>
    <pivotTable tabId="8" name="PivotTable7"/>
    <pivotTable tabId="8" name="PivotTable8"/>
    <pivotTable tabId="8" name="PivotTable9"/>
    <pivotTable tabId="9" name="PivotTable11"/>
    <pivotTable tabId="6" name="PivotTable4"/>
    <pivotTable tabId="5" name="PivotTable3"/>
    <pivotTable tabId="3" name="PivotTable1"/>
    <pivotTable tabId="7" name="PivotTable5"/>
  </pivotTables>
  <data>
    <tabular pivotCacheId="167422589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49FCBCC-21B1-4211-BEA3-E40FFF34BD51}" sourceName="Region">
  <pivotTables>
    <pivotTable tabId="4" name="PivotTable2"/>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3" name="PivotTable1"/>
    <pivotTable tabId="7" name="PivotTable5"/>
  </pivotTables>
  <data>
    <tabular pivotCacheId="167422589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EE4B86F-095B-42C1-9FC3-0692FF83E955}" cache="Slicer_Year" caption="Year" rowHeight="241300"/>
  <slicer name="Segment" xr10:uid="{2CFE4032-49F8-475B-881D-6F3477C00336}" cache="Slicer_Segment" caption="Segment" rowHeight="241300"/>
  <slicer name="Region" xr10:uid="{786394A5-A1B7-4958-924E-9B08287750B8}"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F8C9373-08AE-4B62-846D-7138CD27F87C}" cache="Slicer_Year" caption="Year" style="MYFILTER" rowHeight="241300"/>
  <slicer name="Segment 1" xr10:uid="{282B9925-8AC0-4E07-B449-09C34E1D2B00}" cache="Slicer_Segment" caption="Segment" style="MYFILTER" rowHeight="241300"/>
  <slicer name="Region 1" xr10:uid="{14AA77EA-96EC-465E-BD9F-90120CAFF31D}" cache="Slicer_Region" caption="Region" style="MYFILT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filterColumn colId="15">
      <filters>
        <filter val="Furniture"/>
      </filters>
    </filterColumn>
  </autoFilter>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B17FD-EA2F-4CFE-9B9D-7E3A4A2896C7}">
  <dimension ref="A3:E20"/>
  <sheetViews>
    <sheetView workbookViewId="0">
      <selection activeCell="C31" sqref="C31"/>
    </sheetView>
  </sheetViews>
  <sheetFormatPr defaultRowHeight="14.5" x14ac:dyDescent="0.35"/>
  <cols>
    <col min="1" max="1" width="12.36328125" bestFit="1" customWidth="1"/>
    <col min="2" max="2" width="11.26953125" bestFit="1" customWidth="1"/>
    <col min="3" max="3" width="11.81640625" bestFit="1" customWidth="1"/>
  </cols>
  <sheetData>
    <row r="3" spans="1:3" x14ac:dyDescent="0.35">
      <c r="A3" s="10" t="s">
        <v>10932</v>
      </c>
      <c r="B3" s="12" t="s">
        <v>10946</v>
      </c>
      <c r="C3" s="12" t="s">
        <v>10947</v>
      </c>
    </row>
    <row r="4" spans="1:3" x14ac:dyDescent="0.35">
      <c r="A4" s="11" t="s">
        <v>10934</v>
      </c>
      <c r="B4" s="12">
        <v>95365.937600000019</v>
      </c>
      <c r="C4" s="12">
        <v>9199.2699999999986</v>
      </c>
    </row>
    <row r="5" spans="1:3" x14ac:dyDescent="0.35">
      <c r="A5" s="11" t="s">
        <v>10935</v>
      </c>
      <c r="B5" s="12">
        <v>60172.649400000024</v>
      </c>
      <c r="C5" s="12">
        <v>10288.898699999991</v>
      </c>
    </row>
    <row r="6" spans="1:3" x14ac:dyDescent="0.35">
      <c r="A6" s="11" t="s">
        <v>10936</v>
      </c>
      <c r="B6" s="12">
        <v>199252.98399999991</v>
      </c>
      <c r="C6" s="12">
        <v>26806.573700000015</v>
      </c>
    </row>
    <row r="7" spans="1:3" x14ac:dyDescent="0.35">
      <c r="A7" s="11" t="s">
        <v>10937</v>
      </c>
      <c r="B7" s="12">
        <v>141851.5674</v>
      </c>
      <c r="C7" s="12">
        <v>13437.806799999998</v>
      </c>
    </row>
    <row r="8" spans="1:3" x14ac:dyDescent="0.35">
      <c r="A8" s="11" t="s">
        <v>10938</v>
      </c>
      <c r="B8" s="12">
        <v>156122.28669999994</v>
      </c>
      <c r="C8" s="12">
        <v>22308.51279999999</v>
      </c>
    </row>
    <row r="9" spans="1:3" x14ac:dyDescent="0.35">
      <c r="A9" s="11" t="s">
        <v>10939</v>
      </c>
      <c r="B9" s="12">
        <v>147082.61130000011</v>
      </c>
      <c r="C9" s="12">
        <v>20899.334500000012</v>
      </c>
    </row>
    <row r="10" spans="1:3" x14ac:dyDescent="0.35">
      <c r="A10" s="11" t="s">
        <v>10940</v>
      </c>
      <c r="B10" s="12">
        <v>149580.83800000031</v>
      </c>
      <c r="C10" s="12">
        <v>13535.38299999998</v>
      </c>
    </row>
    <row r="11" spans="1:3" x14ac:dyDescent="0.35">
      <c r="A11" s="11" t="s">
        <v>10941</v>
      </c>
      <c r="B11" s="12">
        <v>159589.45099999988</v>
      </c>
      <c r="C11" s="12">
        <v>21896.715399999972</v>
      </c>
    </row>
    <row r="12" spans="1:3" x14ac:dyDescent="0.35">
      <c r="A12" s="11" t="s">
        <v>10942</v>
      </c>
      <c r="B12" s="12">
        <v>309770.09970000025</v>
      </c>
      <c r="C12" s="12">
        <v>37293.192500000034</v>
      </c>
    </row>
    <row r="13" spans="1:3" x14ac:dyDescent="0.35">
      <c r="A13" s="11" t="s">
        <v>10943</v>
      </c>
      <c r="B13" s="12">
        <v>197115.20170000009</v>
      </c>
      <c r="C13" s="12">
        <v>31469.663800000035</v>
      </c>
    </row>
    <row r="14" spans="1:3" x14ac:dyDescent="0.35">
      <c r="A14" s="11" t="s">
        <v>10944</v>
      </c>
      <c r="B14" s="12">
        <v>349120.07400000008</v>
      </c>
      <c r="C14" s="12">
        <v>35825.536599999927</v>
      </c>
    </row>
    <row r="15" spans="1:3" x14ac:dyDescent="0.35">
      <c r="A15" s="11" t="s">
        <v>10945</v>
      </c>
      <c r="B15" s="12">
        <v>332177.15950000001</v>
      </c>
      <c r="C15" s="12">
        <v>43436.13390000003</v>
      </c>
    </row>
    <row r="16" spans="1:3" x14ac:dyDescent="0.35">
      <c r="A16" s="11" t="s">
        <v>10933</v>
      </c>
      <c r="B16" s="12">
        <v>2297200.8603000008</v>
      </c>
      <c r="C16" s="12">
        <v>286397.02169999998</v>
      </c>
    </row>
    <row r="20" spans="5:5" x14ac:dyDescent="0.35">
      <c r="E20" s="13" t="s">
        <v>10948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ED9B9-0C5B-42D4-A1AA-1FA44C46B12F}">
  <dimension ref="A3:E7"/>
  <sheetViews>
    <sheetView workbookViewId="0">
      <selection activeCell="D13" sqref="D13"/>
    </sheetView>
  </sheetViews>
  <sheetFormatPr defaultRowHeight="14.5" x14ac:dyDescent="0.35"/>
  <cols>
    <col min="1" max="1" width="13.1796875" bestFit="1" customWidth="1"/>
    <col min="2" max="2" width="11.6328125" bestFit="1" customWidth="1"/>
    <col min="4" max="4" width="14.26953125" customWidth="1"/>
    <col min="5" max="5" width="11.08984375" customWidth="1"/>
  </cols>
  <sheetData>
    <row r="3" spans="1:5" x14ac:dyDescent="0.35">
      <c r="A3" s="5" t="s">
        <v>10932</v>
      </c>
      <c r="B3" s="26" t="s">
        <v>10947</v>
      </c>
      <c r="D3" s="13" t="s">
        <v>15</v>
      </c>
      <c r="E3" s="15" t="s">
        <v>21</v>
      </c>
    </row>
    <row r="4" spans="1:5" x14ac:dyDescent="0.35">
      <c r="A4" s="7" t="s">
        <v>71</v>
      </c>
      <c r="B4" s="26">
        <v>145454.9480999998</v>
      </c>
      <c r="D4" s="4" t="str">
        <f>A4</f>
        <v>Technology</v>
      </c>
      <c r="E4" s="12">
        <f>GETPIVOTDATA("Profit",$A$3,"Category",A4)</f>
        <v>145454.9480999998</v>
      </c>
    </row>
    <row r="5" spans="1:5" x14ac:dyDescent="0.35">
      <c r="A5" s="14" t="s">
        <v>46</v>
      </c>
      <c r="B5" s="27">
        <v>122490.8008000001</v>
      </c>
      <c r="D5" s="28" t="str">
        <f>A5</f>
        <v>Office Supplies</v>
      </c>
      <c r="E5" s="12">
        <f>GETPIVOTDATA("Profit",$A$3,"Category",A5)</f>
        <v>122490.8008000001</v>
      </c>
    </row>
    <row r="6" spans="1:5" x14ac:dyDescent="0.35">
      <c r="A6" s="14" t="s">
        <v>32</v>
      </c>
      <c r="B6" s="27">
        <v>18451.272799999992</v>
      </c>
      <c r="D6" s="28" t="str">
        <f>A6</f>
        <v>Furniture</v>
      </c>
      <c r="E6" s="12">
        <f>GETPIVOTDATA("Profit",$A$3,"Category",A6)</f>
        <v>18451.272799999992</v>
      </c>
    </row>
    <row r="7" spans="1:5" x14ac:dyDescent="0.35">
      <c r="A7" s="8" t="s">
        <v>10933</v>
      </c>
      <c r="B7" s="16">
        <v>286397.02169999992</v>
      </c>
      <c r="D7" s="11" t="s">
        <v>10958</v>
      </c>
      <c r="E7" s="16">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CAE9E-3642-44F7-AD5B-79DC2144A504}">
  <dimension ref="A3:B7"/>
  <sheetViews>
    <sheetView workbookViewId="0">
      <selection activeCell="O22" sqref="O22"/>
    </sheetView>
  </sheetViews>
  <sheetFormatPr defaultRowHeight="14.5" x14ac:dyDescent="0.35"/>
  <cols>
    <col min="1" max="1" width="13.1796875" bestFit="1" customWidth="1"/>
    <col min="2" max="2" width="11.26953125" bestFit="1" customWidth="1"/>
  </cols>
  <sheetData>
    <row r="3" spans="1:2" x14ac:dyDescent="0.35">
      <c r="A3" s="5" t="s">
        <v>10932</v>
      </c>
      <c r="B3" s="6" t="s">
        <v>10946</v>
      </c>
    </row>
    <row r="4" spans="1:2" x14ac:dyDescent="0.35">
      <c r="A4" s="7" t="s">
        <v>32</v>
      </c>
      <c r="B4" s="17">
        <v>0.32300170530281774</v>
      </c>
    </row>
    <row r="5" spans="1:2" x14ac:dyDescent="0.35">
      <c r="A5" s="14" t="s">
        <v>46</v>
      </c>
      <c r="B5" s="18">
        <v>0.31301008302169103</v>
      </c>
    </row>
    <row r="6" spans="1:2" x14ac:dyDescent="0.35">
      <c r="A6" s="14" t="s">
        <v>71</v>
      </c>
      <c r="B6" s="18">
        <v>0.36398821167549117</v>
      </c>
    </row>
    <row r="7" spans="1:2" x14ac:dyDescent="0.35">
      <c r="A7" s="8" t="s">
        <v>10933</v>
      </c>
      <c r="B7"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96BAA-9254-4F25-949B-40B6BBFE5C71}">
  <dimension ref="A3:E53"/>
  <sheetViews>
    <sheetView topLeftCell="A3" workbookViewId="0">
      <selection activeCell="H9" sqref="H9"/>
    </sheetView>
  </sheetViews>
  <sheetFormatPr defaultRowHeight="14.5" x14ac:dyDescent="0.35"/>
  <cols>
    <col min="1" max="1" width="17.36328125" bestFit="1" customWidth="1"/>
    <col min="2" max="2" width="11.81640625" bestFit="1" customWidth="1"/>
    <col min="4" max="4" width="18.1796875" customWidth="1"/>
    <col min="5" max="5" width="9.36328125" bestFit="1" customWidth="1"/>
  </cols>
  <sheetData>
    <row r="3" spans="1:5" x14ac:dyDescent="0.35">
      <c r="A3" s="5" t="s">
        <v>10932</v>
      </c>
      <c r="B3" s="6" t="s">
        <v>10946</v>
      </c>
      <c r="D3" s="13" t="s">
        <v>11</v>
      </c>
      <c r="E3" s="15" t="s">
        <v>18</v>
      </c>
    </row>
    <row r="4" spans="1:5" x14ac:dyDescent="0.35">
      <c r="A4" s="7" t="s">
        <v>358</v>
      </c>
      <c r="B4" s="34">
        <v>19510.639999999992</v>
      </c>
      <c r="D4" t="str">
        <f>A4</f>
        <v>Alabama</v>
      </c>
      <c r="E4" s="12">
        <f>GETPIVOTDATA("Sales",$A$3,"State",A4)</f>
        <v>19510.639999999992</v>
      </c>
    </row>
    <row r="5" spans="1:5" x14ac:dyDescent="0.35">
      <c r="A5" s="14" t="s">
        <v>310</v>
      </c>
      <c r="B5" s="35">
        <v>35282.000999999997</v>
      </c>
      <c r="D5" t="str">
        <f t="shared" ref="D5:D53" si="0">A5</f>
        <v>Arizona</v>
      </c>
      <c r="E5" s="12">
        <f t="shared" ref="E5:E52" si="1">GETPIVOTDATA("Sales",$A$3,"State",A5)</f>
        <v>35282.000999999997</v>
      </c>
    </row>
    <row r="6" spans="1:5" x14ac:dyDescent="0.35">
      <c r="A6" s="14" t="s">
        <v>1707</v>
      </c>
      <c r="B6" s="35">
        <v>11678.129999999997</v>
      </c>
      <c r="D6" t="str">
        <f t="shared" si="0"/>
        <v>Arkansas</v>
      </c>
      <c r="E6" s="12">
        <f t="shared" si="1"/>
        <v>11678.129999999997</v>
      </c>
    </row>
    <row r="7" spans="1:5" x14ac:dyDescent="0.35">
      <c r="A7" s="14" t="s">
        <v>43</v>
      </c>
      <c r="B7" s="35">
        <v>457687.63150000101</v>
      </c>
      <c r="D7" t="str">
        <f t="shared" si="0"/>
        <v>California</v>
      </c>
      <c r="E7" s="12">
        <f t="shared" si="1"/>
        <v>457687.63150000101</v>
      </c>
    </row>
    <row r="8" spans="1:5" x14ac:dyDescent="0.35">
      <c r="A8" s="14" t="s">
        <v>457</v>
      </c>
      <c r="B8" s="35">
        <v>32108.117999999995</v>
      </c>
      <c r="D8" t="str">
        <f t="shared" si="0"/>
        <v>Colorado</v>
      </c>
      <c r="E8" s="12">
        <f t="shared" si="1"/>
        <v>32108.117999999995</v>
      </c>
    </row>
    <row r="9" spans="1:5" x14ac:dyDescent="0.35">
      <c r="A9" s="14" t="s">
        <v>747</v>
      </c>
      <c r="B9" s="35">
        <v>13384.356999999996</v>
      </c>
      <c r="D9" t="str">
        <f t="shared" si="0"/>
        <v>Connecticut</v>
      </c>
      <c r="E9" s="12">
        <f t="shared" si="1"/>
        <v>13384.356999999996</v>
      </c>
    </row>
    <row r="10" spans="1:5" x14ac:dyDescent="0.35">
      <c r="A10" s="14" t="s">
        <v>245</v>
      </c>
      <c r="B10" s="35">
        <v>27451.068999999992</v>
      </c>
      <c r="D10" t="str">
        <f t="shared" si="0"/>
        <v>Delaware</v>
      </c>
      <c r="E10" s="12">
        <f t="shared" si="1"/>
        <v>27451.068999999992</v>
      </c>
    </row>
    <row r="11" spans="1:5" x14ac:dyDescent="0.35">
      <c r="A11" s="14" t="s">
        <v>3034</v>
      </c>
      <c r="B11" s="35">
        <v>2865.0199999999995</v>
      </c>
      <c r="D11" t="str">
        <f t="shared" si="0"/>
        <v>District of Columbia</v>
      </c>
      <c r="E11" s="12">
        <f t="shared" si="1"/>
        <v>2865.0199999999995</v>
      </c>
    </row>
    <row r="12" spans="1:5" x14ac:dyDescent="0.35">
      <c r="A12" s="14" t="s">
        <v>54</v>
      </c>
      <c r="B12" s="35">
        <v>89473.707999999999</v>
      </c>
      <c r="D12" t="str">
        <f t="shared" si="0"/>
        <v>Florida</v>
      </c>
      <c r="E12" s="12">
        <f t="shared" si="1"/>
        <v>89473.707999999999</v>
      </c>
    </row>
    <row r="13" spans="1:5" x14ac:dyDescent="0.35">
      <c r="A13" s="14" t="s">
        <v>1272</v>
      </c>
      <c r="B13" s="35">
        <v>49095.840000000004</v>
      </c>
      <c r="D13" t="str">
        <f t="shared" si="0"/>
        <v>Georgia</v>
      </c>
      <c r="E13" s="12">
        <f t="shared" si="1"/>
        <v>49095.840000000004</v>
      </c>
    </row>
    <row r="14" spans="1:5" x14ac:dyDescent="0.35">
      <c r="A14" s="14" t="s">
        <v>6260</v>
      </c>
      <c r="B14" s="35">
        <v>4382.4860000000017</v>
      </c>
      <c r="D14" t="str">
        <f t="shared" si="0"/>
        <v>Idaho</v>
      </c>
      <c r="E14" s="12">
        <f t="shared" si="1"/>
        <v>4382.4860000000017</v>
      </c>
    </row>
    <row r="15" spans="1:5" x14ac:dyDescent="0.35">
      <c r="A15" s="14" t="s">
        <v>211</v>
      </c>
      <c r="B15" s="35">
        <v>80166.10099999985</v>
      </c>
      <c r="D15" t="str">
        <f t="shared" si="0"/>
        <v>Illinois</v>
      </c>
      <c r="E15" s="12">
        <f t="shared" si="1"/>
        <v>80166.10099999985</v>
      </c>
    </row>
    <row r="16" spans="1:5" x14ac:dyDescent="0.35">
      <c r="A16" s="14" t="s">
        <v>254</v>
      </c>
      <c r="B16" s="35">
        <v>53555.360000000001</v>
      </c>
      <c r="D16" t="str">
        <f t="shared" si="0"/>
        <v>Indiana</v>
      </c>
      <c r="E16" s="12">
        <f t="shared" si="1"/>
        <v>53555.360000000001</v>
      </c>
    </row>
    <row r="17" spans="1:5" x14ac:dyDescent="0.35">
      <c r="A17" s="14" t="s">
        <v>489</v>
      </c>
      <c r="B17" s="35">
        <v>4579.7599999999993</v>
      </c>
      <c r="D17" t="str">
        <f t="shared" si="0"/>
        <v>Iowa</v>
      </c>
      <c r="E17" s="12">
        <f t="shared" si="1"/>
        <v>4579.7599999999993</v>
      </c>
    </row>
    <row r="18" spans="1:5" x14ac:dyDescent="0.35">
      <c r="A18" s="14" t="s">
        <v>4530</v>
      </c>
      <c r="B18" s="35">
        <v>2914.31</v>
      </c>
      <c r="D18" t="str">
        <f t="shared" si="0"/>
        <v>Kansas</v>
      </c>
      <c r="E18" s="12">
        <f t="shared" si="1"/>
        <v>2914.31</v>
      </c>
    </row>
    <row r="19" spans="1:5" x14ac:dyDescent="0.35">
      <c r="A19" s="14" t="s">
        <v>29</v>
      </c>
      <c r="B19" s="35">
        <v>36591.749999999971</v>
      </c>
      <c r="D19" t="str">
        <f t="shared" si="0"/>
        <v>Kentucky</v>
      </c>
      <c r="E19" s="12">
        <f t="shared" si="1"/>
        <v>36591.749999999971</v>
      </c>
    </row>
    <row r="20" spans="1:5" x14ac:dyDescent="0.35">
      <c r="A20" s="14" t="s">
        <v>736</v>
      </c>
      <c r="B20" s="35">
        <v>9217.0299999999988</v>
      </c>
      <c r="D20" t="str">
        <f t="shared" si="0"/>
        <v>Louisiana</v>
      </c>
      <c r="E20" s="12">
        <f t="shared" si="1"/>
        <v>9217.0299999999988</v>
      </c>
    </row>
    <row r="21" spans="1:5" x14ac:dyDescent="0.35">
      <c r="A21" s="14" t="s">
        <v>5235</v>
      </c>
      <c r="B21" s="35">
        <v>1270.53</v>
      </c>
      <c r="D21" t="str">
        <f t="shared" si="0"/>
        <v>Maine</v>
      </c>
      <c r="E21" s="12">
        <f t="shared" si="1"/>
        <v>1270.53</v>
      </c>
    </row>
    <row r="22" spans="1:5" x14ac:dyDescent="0.35">
      <c r="A22" s="14" t="s">
        <v>2735</v>
      </c>
      <c r="B22" s="35">
        <v>23705.523000000005</v>
      </c>
      <c r="D22" t="str">
        <f t="shared" si="0"/>
        <v>Maryland</v>
      </c>
      <c r="E22" s="12">
        <f t="shared" si="1"/>
        <v>23705.523000000005</v>
      </c>
    </row>
    <row r="23" spans="1:5" x14ac:dyDescent="0.35">
      <c r="A23" s="14" t="s">
        <v>1245</v>
      </c>
      <c r="B23" s="35">
        <v>28634.43399999999</v>
      </c>
      <c r="D23" t="str">
        <f t="shared" si="0"/>
        <v>Massachusetts</v>
      </c>
      <c r="E23" s="12">
        <f t="shared" si="1"/>
        <v>28634.43399999999</v>
      </c>
    </row>
    <row r="24" spans="1:5" x14ac:dyDescent="0.35">
      <c r="A24" s="14" t="s">
        <v>238</v>
      </c>
      <c r="B24" s="35">
        <v>76269.614000000016</v>
      </c>
      <c r="D24" t="str">
        <f t="shared" si="0"/>
        <v>Michigan</v>
      </c>
      <c r="E24" s="12">
        <f t="shared" si="1"/>
        <v>76269.614000000016</v>
      </c>
    </row>
    <row r="25" spans="1:5" x14ac:dyDescent="0.35">
      <c r="A25" s="14" t="s">
        <v>229</v>
      </c>
      <c r="B25" s="35">
        <v>29863.149999999994</v>
      </c>
      <c r="D25" t="str">
        <f t="shared" si="0"/>
        <v>Minnesota</v>
      </c>
      <c r="E25" s="12">
        <f t="shared" si="1"/>
        <v>29863.149999999994</v>
      </c>
    </row>
    <row r="26" spans="1:5" x14ac:dyDescent="0.35">
      <c r="A26" s="14" t="s">
        <v>1487</v>
      </c>
      <c r="B26" s="35">
        <v>10771.34</v>
      </c>
      <c r="D26" t="str">
        <f t="shared" si="0"/>
        <v>Mississippi</v>
      </c>
      <c r="E26" s="12">
        <f t="shared" si="1"/>
        <v>10771.34</v>
      </c>
    </row>
    <row r="27" spans="1:5" x14ac:dyDescent="0.35">
      <c r="A27" s="14" t="s">
        <v>596</v>
      </c>
      <c r="B27" s="35">
        <v>22205.149999999998</v>
      </c>
      <c r="D27" t="str">
        <f t="shared" si="0"/>
        <v>Missouri</v>
      </c>
      <c r="E27" s="12">
        <f t="shared" si="1"/>
        <v>22205.149999999998</v>
      </c>
    </row>
    <row r="28" spans="1:5" x14ac:dyDescent="0.35">
      <c r="A28" s="14" t="s">
        <v>1762</v>
      </c>
      <c r="B28" s="35">
        <v>5589.3519999999971</v>
      </c>
      <c r="D28" t="str">
        <f t="shared" si="0"/>
        <v>Montana</v>
      </c>
      <c r="E28" s="12">
        <f t="shared" si="1"/>
        <v>5589.3519999999971</v>
      </c>
    </row>
    <row r="29" spans="1:5" x14ac:dyDescent="0.35">
      <c r="A29" s="14" t="s">
        <v>138</v>
      </c>
      <c r="B29" s="35">
        <v>7464.9299999999985</v>
      </c>
      <c r="D29" t="str">
        <f t="shared" si="0"/>
        <v>Nebraska</v>
      </c>
      <c r="E29" s="12">
        <f t="shared" si="1"/>
        <v>7464.9299999999985</v>
      </c>
    </row>
    <row r="30" spans="1:5" x14ac:dyDescent="0.35">
      <c r="A30" s="14" t="s">
        <v>1392</v>
      </c>
      <c r="B30" s="35">
        <v>16729.101999999999</v>
      </c>
      <c r="D30" t="str">
        <f t="shared" si="0"/>
        <v>Nevada</v>
      </c>
      <c r="E30" s="12">
        <f t="shared" si="1"/>
        <v>16729.101999999999</v>
      </c>
    </row>
    <row r="31" spans="1:5" x14ac:dyDescent="0.35">
      <c r="A31" s="14" t="s">
        <v>2694</v>
      </c>
      <c r="B31" s="35">
        <v>7292.5239999999994</v>
      </c>
      <c r="D31" t="str">
        <f t="shared" si="0"/>
        <v>New Hampshire</v>
      </c>
      <c r="E31" s="12">
        <f t="shared" si="1"/>
        <v>7292.5239999999994</v>
      </c>
    </row>
    <row r="32" spans="1:5" x14ac:dyDescent="0.35">
      <c r="A32" s="14" t="s">
        <v>788</v>
      </c>
      <c r="B32" s="35">
        <v>35764.312000000013</v>
      </c>
      <c r="D32" t="str">
        <f t="shared" si="0"/>
        <v>New Jersey</v>
      </c>
      <c r="E32" s="12">
        <f t="shared" si="1"/>
        <v>35764.312000000013</v>
      </c>
    </row>
    <row r="33" spans="1:5" x14ac:dyDescent="0.35">
      <c r="A33" s="14" t="s">
        <v>668</v>
      </c>
      <c r="B33" s="35">
        <v>4783.5220000000008</v>
      </c>
      <c r="D33" t="str">
        <f t="shared" si="0"/>
        <v>New Mexico</v>
      </c>
      <c r="E33" s="12">
        <f t="shared" si="1"/>
        <v>4783.5220000000008</v>
      </c>
    </row>
    <row r="34" spans="1:5" x14ac:dyDescent="0.35">
      <c r="A34" s="14" t="s">
        <v>267</v>
      </c>
      <c r="B34" s="35">
        <v>310876.27099999978</v>
      </c>
      <c r="D34" t="str">
        <f t="shared" si="0"/>
        <v>New York</v>
      </c>
      <c r="E34" s="12">
        <f t="shared" si="1"/>
        <v>310876.27099999978</v>
      </c>
    </row>
    <row r="35" spans="1:5" x14ac:dyDescent="0.35">
      <c r="A35" s="14" t="s">
        <v>88</v>
      </c>
      <c r="B35" s="35">
        <v>55603.163999999968</v>
      </c>
      <c r="D35" t="str">
        <f t="shared" si="0"/>
        <v>North Carolina</v>
      </c>
      <c r="E35" s="12">
        <f t="shared" si="1"/>
        <v>55603.163999999968</v>
      </c>
    </row>
    <row r="36" spans="1:5" x14ac:dyDescent="0.35">
      <c r="A36" s="14" t="s">
        <v>7449</v>
      </c>
      <c r="B36" s="35">
        <v>919.91</v>
      </c>
      <c r="D36" t="str">
        <f t="shared" si="0"/>
        <v>North Dakota</v>
      </c>
      <c r="E36" s="12">
        <f t="shared" si="1"/>
        <v>919.91</v>
      </c>
    </row>
    <row r="37" spans="1:5" x14ac:dyDescent="0.35">
      <c r="A37" s="14" t="s">
        <v>498</v>
      </c>
      <c r="B37" s="35">
        <v>78258.135999999926</v>
      </c>
      <c r="D37" t="str">
        <f t="shared" si="0"/>
        <v>Ohio</v>
      </c>
      <c r="E37" s="12">
        <f t="shared" si="1"/>
        <v>78258.135999999926</v>
      </c>
    </row>
    <row r="38" spans="1:5" x14ac:dyDescent="0.35">
      <c r="A38" s="14" t="s">
        <v>649</v>
      </c>
      <c r="B38" s="35">
        <v>19683.390000000003</v>
      </c>
      <c r="D38" t="str">
        <f t="shared" si="0"/>
        <v>Oklahoma</v>
      </c>
      <c r="E38" s="12">
        <f t="shared" si="1"/>
        <v>19683.390000000003</v>
      </c>
    </row>
    <row r="39" spans="1:5" x14ac:dyDescent="0.35">
      <c r="A39" s="14" t="s">
        <v>420</v>
      </c>
      <c r="B39" s="35">
        <v>17431.149999999991</v>
      </c>
      <c r="D39" t="str">
        <f t="shared" si="0"/>
        <v>Oregon</v>
      </c>
      <c r="E39" s="12">
        <f t="shared" si="1"/>
        <v>17431.149999999991</v>
      </c>
    </row>
    <row r="40" spans="1:5" x14ac:dyDescent="0.35">
      <c r="A40" s="14" t="s">
        <v>147</v>
      </c>
      <c r="B40" s="35">
        <v>116511.91400000003</v>
      </c>
      <c r="D40" t="str">
        <f t="shared" si="0"/>
        <v>Pennsylvania</v>
      </c>
      <c r="E40" s="12">
        <f t="shared" si="1"/>
        <v>116511.91400000003</v>
      </c>
    </row>
    <row r="41" spans="1:5" x14ac:dyDescent="0.35">
      <c r="A41" s="14" t="s">
        <v>1399</v>
      </c>
      <c r="B41" s="35">
        <v>22627.955999999995</v>
      </c>
      <c r="D41" t="str">
        <f t="shared" si="0"/>
        <v>Rhode Island</v>
      </c>
      <c r="E41" s="12">
        <f t="shared" si="1"/>
        <v>22627.955999999995</v>
      </c>
    </row>
    <row r="42" spans="1:5" x14ac:dyDescent="0.35">
      <c r="A42" s="14" t="s">
        <v>383</v>
      </c>
      <c r="B42" s="35">
        <v>8481.7099999999991</v>
      </c>
      <c r="D42" t="str">
        <f t="shared" si="0"/>
        <v>South Carolina</v>
      </c>
      <c r="E42" s="12">
        <f t="shared" si="1"/>
        <v>8481.7099999999991</v>
      </c>
    </row>
    <row r="43" spans="1:5" x14ac:dyDescent="0.35">
      <c r="A43" s="14" t="s">
        <v>5326</v>
      </c>
      <c r="B43" s="35">
        <v>1315.5600000000002</v>
      </c>
      <c r="D43" t="str">
        <f t="shared" si="0"/>
        <v>South Dakota</v>
      </c>
      <c r="E43" s="12">
        <f t="shared" si="1"/>
        <v>1315.5600000000002</v>
      </c>
    </row>
    <row r="44" spans="1:5" x14ac:dyDescent="0.35">
      <c r="A44" s="14" t="s">
        <v>335</v>
      </c>
      <c r="B44" s="35">
        <v>30661.872999999981</v>
      </c>
      <c r="D44" t="str">
        <f t="shared" si="0"/>
        <v>Tennessee</v>
      </c>
      <c r="E44" s="12">
        <f t="shared" si="1"/>
        <v>30661.872999999981</v>
      </c>
    </row>
    <row r="45" spans="1:5" x14ac:dyDescent="0.35">
      <c r="A45" s="14" t="s">
        <v>104</v>
      </c>
      <c r="B45" s="35">
        <v>170188.04580000002</v>
      </c>
      <c r="D45" t="str">
        <f t="shared" si="0"/>
        <v>Texas</v>
      </c>
      <c r="E45" s="12">
        <f t="shared" si="1"/>
        <v>170188.04580000002</v>
      </c>
    </row>
    <row r="46" spans="1:5" x14ac:dyDescent="0.35">
      <c r="A46" s="14" t="s">
        <v>121</v>
      </c>
      <c r="B46" s="35">
        <v>11220.055999999999</v>
      </c>
      <c r="D46" t="str">
        <f t="shared" si="0"/>
        <v>Utah</v>
      </c>
      <c r="E46" s="12">
        <f t="shared" si="1"/>
        <v>11220.055999999999</v>
      </c>
    </row>
    <row r="47" spans="1:5" x14ac:dyDescent="0.35">
      <c r="A47" s="14" t="s">
        <v>5203</v>
      </c>
      <c r="B47" s="35">
        <v>8929.369999999999</v>
      </c>
      <c r="D47" t="str">
        <f t="shared" si="0"/>
        <v>Vermont</v>
      </c>
      <c r="E47" s="12">
        <f t="shared" si="1"/>
        <v>8929.369999999999</v>
      </c>
    </row>
    <row r="48" spans="1:5" x14ac:dyDescent="0.35">
      <c r="A48" s="14" t="s">
        <v>319</v>
      </c>
      <c r="B48" s="35">
        <v>70636.719999999987</v>
      </c>
      <c r="D48" t="str">
        <f t="shared" si="0"/>
        <v>Virginia</v>
      </c>
      <c r="E48" s="12">
        <f t="shared" si="1"/>
        <v>70636.719999999987</v>
      </c>
    </row>
    <row r="49" spans="1:5" x14ac:dyDescent="0.35">
      <c r="A49" s="14" t="s">
        <v>96</v>
      </c>
      <c r="B49" s="35">
        <v>138641.26999999993</v>
      </c>
      <c r="D49" t="str">
        <f t="shared" si="0"/>
        <v>Washington</v>
      </c>
      <c r="E49" s="12">
        <f t="shared" si="1"/>
        <v>138641.26999999993</v>
      </c>
    </row>
    <row r="50" spans="1:5" x14ac:dyDescent="0.35">
      <c r="A50" s="14" t="s">
        <v>9726</v>
      </c>
      <c r="B50" s="35">
        <v>1209.8240000000001</v>
      </c>
      <c r="D50" t="str">
        <f t="shared" si="0"/>
        <v>West Virginia</v>
      </c>
      <c r="E50" s="12">
        <f t="shared" si="1"/>
        <v>1209.8240000000001</v>
      </c>
    </row>
    <row r="51" spans="1:5" x14ac:dyDescent="0.35">
      <c r="A51" s="14" t="s">
        <v>114</v>
      </c>
      <c r="B51" s="35">
        <v>32114.610000000019</v>
      </c>
      <c r="D51" t="str">
        <f t="shared" si="0"/>
        <v>Wisconsin</v>
      </c>
      <c r="E51" s="12">
        <f t="shared" si="1"/>
        <v>32114.610000000019</v>
      </c>
    </row>
    <row r="52" spans="1:5" x14ac:dyDescent="0.35">
      <c r="A52" s="14" t="s">
        <v>8542</v>
      </c>
      <c r="B52" s="35">
        <v>1603.1360000000002</v>
      </c>
      <c r="D52" t="str">
        <f t="shared" si="0"/>
        <v>Wyoming</v>
      </c>
      <c r="E52" s="12">
        <f t="shared" si="1"/>
        <v>1603.1360000000002</v>
      </c>
    </row>
    <row r="53" spans="1:5" x14ac:dyDescent="0.35">
      <c r="A53" s="8" t="s">
        <v>10933</v>
      </c>
      <c r="B53" s="36">
        <v>2297200.8603000003</v>
      </c>
      <c r="D53" t="str">
        <f t="shared" si="0"/>
        <v>Grand Total</v>
      </c>
      <c r="E53" s="16">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F60CB-36E4-410C-ABCB-62DB005689FB}">
  <dimension ref="A3:B9"/>
  <sheetViews>
    <sheetView workbookViewId="0">
      <selection activeCell="J28" sqref="J28"/>
    </sheetView>
  </sheetViews>
  <sheetFormatPr defaultRowHeight="14.5" x14ac:dyDescent="0.35"/>
  <cols>
    <col min="1" max="1" width="12.36328125" bestFit="1" customWidth="1"/>
    <col min="2" max="2" width="11.26953125" bestFit="1" customWidth="1"/>
  </cols>
  <sheetData>
    <row r="3" spans="1:2" x14ac:dyDescent="0.35">
      <c r="A3" s="5" t="s">
        <v>10932</v>
      </c>
      <c r="B3" s="34" t="s">
        <v>10946</v>
      </c>
    </row>
    <row r="4" spans="1:2" x14ac:dyDescent="0.35">
      <c r="A4" s="7" t="s">
        <v>75</v>
      </c>
      <c r="B4" s="34">
        <v>203412.73300000009</v>
      </c>
    </row>
    <row r="5" spans="1:2" x14ac:dyDescent="0.35">
      <c r="A5" s="14" t="s">
        <v>56</v>
      </c>
      <c r="B5" s="35">
        <v>206965.53200000009</v>
      </c>
    </row>
    <row r="6" spans="1:2" x14ac:dyDescent="0.35">
      <c r="A6" s="14" t="s">
        <v>59</v>
      </c>
      <c r="B6" s="35">
        <v>223843.60800000012</v>
      </c>
    </row>
    <row r="7" spans="1:2" x14ac:dyDescent="0.35">
      <c r="A7" s="14" t="s">
        <v>36</v>
      </c>
      <c r="B7" s="35">
        <v>328449.1030000007</v>
      </c>
    </row>
    <row r="8" spans="1:2" x14ac:dyDescent="0.35">
      <c r="A8" s="14" t="s">
        <v>72</v>
      </c>
      <c r="B8" s="35">
        <v>330007.05400000012</v>
      </c>
    </row>
    <row r="9" spans="1:2" x14ac:dyDescent="0.35">
      <c r="A9" s="8" t="s">
        <v>10933</v>
      </c>
      <c r="B9" s="36">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244CA-D0A9-412E-8FA6-BA0CCC3459FB}">
  <dimension ref="A3:N35"/>
  <sheetViews>
    <sheetView zoomScale="95" zoomScaleNormal="95" workbookViewId="0">
      <selection activeCell="N30" sqref="N30"/>
    </sheetView>
  </sheetViews>
  <sheetFormatPr defaultRowHeight="14.5" x14ac:dyDescent="0.35"/>
  <cols>
    <col min="1" max="1" width="12.36328125" bestFit="1" customWidth="1"/>
    <col min="2" max="2" width="12.453125" bestFit="1" customWidth="1"/>
    <col min="3" max="3" width="2.08984375" customWidth="1"/>
    <col min="4" max="4" width="12.36328125" bestFit="1" customWidth="1"/>
    <col min="5" max="5" width="12.453125" bestFit="1" customWidth="1"/>
    <col min="6" max="6" width="2.36328125" customWidth="1"/>
    <col min="7" max="7" width="12.36328125" bestFit="1" customWidth="1"/>
    <col min="8" max="8" width="14.36328125" bestFit="1" customWidth="1"/>
    <col min="9" max="9" width="2.81640625" customWidth="1"/>
    <col min="10" max="10" width="12.36328125" bestFit="1" customWidth="1"/>
    <col min="11" max="11" width="15.7265625" bestFit="1" customWidth="1"/>
    <col min="12" max="12" width="2.7265625" customWidth="1"/>
    <col min="13" max="13" width="12.36328125" bestFit="1" customWidth="1"/>
    <col min="14" max="14" width="18.1796875" bestFit="1" customWidth="1"/>
  </cols>
  <sheetData>
    <row r="3" spans="1:14" x14ac:dyDescent="0.35">
      <c r="A3" s="5" t="s">
        <v>10932</v>
      </c>
      <c r="B3" s="6" t="s">
        <v>10946</v>
      </c>
      <c r="D3" s="5" t="s">
        <v>10932</v>
      </c>
      <c r="E3" s="6" t="s">
        <v>10947</v>
      </c>
      <c r="G3" s="5" t="s">
        <v>10932</v>
      </c>
      <c r="H3" s="6" t="s">
        <v>10949</v>
      </c>
      <c r="J3" s="5" t="s">
        <v>10932</v>
      </c>
      <c r="K3" s="6" t="s">
        <v>10950</v>
      </c>
      <c r="M3" s="5" t="s">
        <v>10932</v>
      </c>
      <c r="N3" s="6" t="s">
        <v>10952</v>
      </c>
    </row>
    <row r="4" spans="1:14" x14ac:dyDescent="0.35">
      <c r="A4" s="7" t="s">
        <v>10934</v>
      </c>
      <c r="B4" s="34">
        <v>95365.937600000019</v>
      </c>
      <c r="D4" s="7" t="s">
        <v>10934</v>
      </c>
      <c r="E4" s="34">
        <v>9199.2699999999986</v>
      </c>
      <c r="G4" s="7" t="s">
        <v>10934</v>
      </c>
      <c r="H4" s="34">
        <v>1500</v>
      </c>
      <c r="J4" s="7" t="s">
        <v>10934</v>
      </c>
      <c r="K4" s="34">
        <v>387</v>
      </c>
      <c r="M4" s="7" t="s">
        <v>10934</v>
      </c>
      <c r="N4" s="34">
        <v>9.6462848596792869E-2</v>
      </c>
    </row>
    <row r="5" spans="1:14" x14ac:dyDescent="0.35">
      <c r="A5" s="14" t="s">
        <v>10935</v>
      </c>
      <c r="B5" s="35">
        <v>60172.649400000024</v>
      </c>
      <c r="D5" s="14" t="s">
        <v>10935</v>
      </c>
      <c r="E5" s="35">
        <v>10288.898699999991</v>
      </c>
      <c r="G5" s="14" t="s">
        <v>10935</v>
      </c>
      <c r="H5" s="35">
        <v>1068</v>
      </c>
      <c r="J5" s="14" t="s">
        <v>10935</v>
      </c>
      <c r="K5" s="35">
        <v>301</v>
      </c>
      <c r="M5" s="14" t="s">
        <v>10935</v>
      </c>
      <c r="N5" s="35">
        <v>0.17098962406664425</v>
      </c>
    </row>
    <row r="6" spans="1:14" x14ac:dyDescent="0.35">
      <c r="A6" s="14" t="s">
        <v>10936</v>
      </c>
      <c r="B6" s="35">
        <v>199252.98399999991</v>
      </c>
      <c r="D6" s="14" t="s">
        <v>10936</v>
      </c>
      <c r="E6" s="35">
        <v>26806.573700000015</v>
      </c>
      <c r="G6" s="14" t="s">
        <v>10936</v>
      </c>
      <c r="H6" s="35">
        <v>2491</v>
      </c>
      <c r="J6" s="14" t="s">
        <v>10936</v>
      </c>
      <c r="K6" s="35">
        <v>680</v>
      </c>
      <c r="M6" s="14" t="s">
        <v>10936</v>
      </c>
      <c r="N6" s="35">
        <v>0.13453536886554246</v>
      </c>
    </row>
    <row r="7" spans="1:14" x14ac:dyDescent="0.35">
      <c r="A7" s="14" t="s">
        <v>10937</v>
      </c>
      <c r="B7" s="35">
        <v>141851.5674</v>
      </c>
      <c r="D7" s="14" t="s">
        <v>10937</v>
      </c>
      <c r="E7" s="35">
        <v>13437.806799999998</v>
      </c>
      <c r="G7" s="14" t="s">
        <v>10937</v>
      </c>
      <c r="H7" s="35">
        <v>2441</v>
      </c>
      <c r="J7" s="14" t="s">
        <v>10937</v>
      </c>
      <c r="K7" s="35">
        <v>663</v>
      </c>
      <c r="M7" s="14" t="s">
        <v>10937</v>
      </c>
      <c r="N7" s="35">
        <v>9.4731465053942004E-2</v>
      </c>
    </row>
    <row r="8" spans="1:14" x14ac:dyDescent="0.35">
      <c r="A8" s="14" t="s">
        <v>10938</v>
      </c>
      <c r="B8" s="35">
        <v>156122.28669999994</v>
      </c>
      <c r="D8" s="14" t="s">
        <v>10938</v>
      </c>
      <c r="E8" s="35">
        <v>22308.51279999999</v>
      </c>
      <c r="G8" s="14" t="s">
        <v>10938</v>
      </c>
      <c r="H8" s="35">
        <v>2850</v>
      </c>
      <c r="J8" s="14" t="s">
        <v>10938</v>
      </c>
      <c r="K8" s="35">
        <v>750</v>
      </c>
      <c r="M8" s="14" t="s">
        <v>10938</v>
      </c>
      <c r="N8" s="35">
        <v>0.14289127626517142</v>
      </c>
    </row>
    <row r="9" spans="1:14" x14ac:dyDescent="0.35">
      <c r="A9" s="14" t="s">
        <v>10939</v>
      </c>
      <c r="B9" s="35">
        <v>147082.61130000011</v>
      </c>
      <c r="D9" s="14" t="s">
        <v>10939</v>
      </c>
      <c r="E9" s="35">
        <v>20899.334500000012</v>
      </c>
      <c r="G9" s="14" t="s">
        <v>10939</v>
      </c>
      <c r="H9" s="35">
        <v>2644</v>
      </c>
      <c r="J9" s="14" t="s">
        <v>10939</v>
      </c>
      <c r="K9" s="35">
        <v>709</v>
      </c>
      <c r="M9" s="14" t="s">
        <v>10939</v>
      </c>
      <c r="N9" s="35">
        <v>0.1420924901678027</v>
      </c>
    </row>
    <row r="10" spans="1:14" x14ac:dyDescent="0.35">
      <c r="A10" s="14" t="s">
        <v>10940</v>
      </c>
      <c r="B10" s="35">
        <v>149580.83800000031</v>
      </c>
      <c r="D10" s="14" t="s">
        <v>10940</v>
      </c>
      <c r="E10" s="35">
        <v>13535.38299999998</v>
      </c>
      <c r="G10" s="14" t="s">
        <v>10940</v>
      </c>
      <c r="H10" s="35">
        <v>2705</v>
      </c>
      <c r="J10" s="14" t="s">
        <v>10940</v>
      </c>
      <c r="K10" s="35">
        <v>708</v>
      </c>
      <c r="M10" s="14" t="s">
        <v>10940</v>
      </c>
      <c r="N10" s="35">
        <v>9.0488749635163512E-2</v>
      </c>
    </row>
    <row r="11" spans="1:14" x14ac:dyDescent="0.35">
      <c r="A11" s="14" t="s">
        <v>10941</v>
      </c>
      <c r="B11" s="35">
        <v>159589.45099999988</v>
      </c>
      <c r="D11" s="14" t="s">
        <v>10941</v>
      </c>
      <c r="E11" s="35">
        <v>21896.715399999972</v>
      </c>
      <c r="G11" s="14" t="s">
        <v>10941</v>
      </c>
      <c r="H11" s="35">
        <v>2796</v>
      </c>
      <c r="J11" s="14" t="s">
        <v>10941</v>
      </c>
      <c r="K11" s="35">
        <v>710</v>
      </c>
      <c r="M11" s="14" t="s">
        <v>10941</v>
      </c>
      <c r="N11" s="35">
        <v>0.13720653378273723</v>
      </c>
    </row>
    <row r="12" spans="1:14" x14ac:dyDescent="0.35">
      <c r="A12" s="14" t="s">
        <v>10942</v>
      </c>
      <c r="B12" s="35">
        <v>309770.09970000025</v>
      </c>
      <c r="D12" s="14" t="s">
        <v>10942</v>
      </c>
      <c r="E12" s="35">
        <v>37293.192500000034</v>
      </c>
      <c r="G12" s="14" t="s">
        <v>10942</v>
      </c>
      <c r="H12" s="35">
        <v>5073</v>
      </c>
      <c r="J12" s="14" t="s">
        <v>10942</v>
      </c>
      <c r="K12" s="35">
        <v>1386</v>
      </c>
      <c r="M12" s="14" t="s">
        <v>10942</v>
      </c>
      <c r="N12" s="35">
        <v>0.12038990379031732</v>
      </c>
    </row>
    <row r="13" spans="1:14" x14ac:dyDescent="0.35">
      <c r="A13" s="14" t="s">
        <v>10943</v>
      </c>
      <c r="B13" s="35">
        <v>197115.20170000009</v>
      </c>
      <c r="D13" s="14" t="s">
        <v>10943</v>
      </c>
      <c r="E13" s="35">
        <v>31469.663800000035</v>
      </c>
      <c r="G13" s="14" t="s">
        <v>10943</v>
      </c>
      <c r="H13" s="35">
        <v>3095</v>
      </c>
      <c r="J13" s="14" t="s">
        <v>10943</v>
      </c>
      <c r="K13" s="35">
        <v>817</v>
      </c>
      <c r="M13" s="14" t="s">
        <v>10943</v>
      </c>
      <c r="N13" s="35">
        <v>0.15965112547684351</v>
      </c>
    </row>
    <row r="14" spans="1:14" x14ac:dyDescent="0.35">
      <c r="A14" s="14" t="s">
        <v>10944</v>
      </c>
      <c r="B14" s="35">
        <v>349120.07400000008</v>
      </c>
      <c r="D14" s="14" t="s">
        <v>10944</v>
      </c>
      <c r="E14" s="35">
        <v>35825.536599999927</v>
      </c>
      <c r="G14" s="14" t="s">
        <v>10944</v>
      </c>
      <c r="H14" s="35">
        <v>5741</v>
      </c>
      <c r="J14" s="14" t="s">
        <v>10944</v>
      </c>
      <c r="K14" s="35">
        <v>1462</v>
      </c>
      <c r="M14" s="14" t="s">
        <v>10944</v>
      </c>
      <c r="N14" s="35">
        <v>0.10261666191099604</v>
      </c>
    </row>
    <row r="15" spans="1:14" x14ac:dyDescent="0.35">
      <c r="A15" s="14" t="s">
        <v>10945</v>
      </c>
      <c r="B15" s="35">
        <v>332177.15950000001</v>
      </c>
      <c r="D15" s="14" t="s">
        <v>10945</v>
      </c>
      <c r="E15" s="35">
        <v>43436.13390000003</v>
      </c>
      <c r="G15" s="14" t="s">
        <v>10945</v>
      </c>
      <c r="H15" s="35">
        <v>5469</v>
      </c>
      <c r="J15" s="14" t="s">
        <v>10945</v>
      </c>
      <c r="K15" s="35">
        <v>1421</v>
      </c>
      <c r="M15" s="14" t="s">
        <v>10945</v>
      </c>
      <c r="N15" s="35">
        <v>0.13076195234308405</v>
      </c>
    </row>
    <row r="16" spans="1:14" x14ac:dyDescent="0.35">
      <c r="A16" s="8" t="s">
        <v>10933</v>
      </c>
      <c r="B16" s="36">
        <v>2297200.8603000008</v>
      </c>
      <c r="D16" s="8" t="s">
        <v>10933</v>
      </c>
      <c r="E16" s="36">
        <v>286397.02169999998</v>
      </c>
      <c r="G16" s="8" t="s">
        <v>10933</v>
      </c>
      <c r="H16" s="36">
        <v>37873</v>
      </c>
      <c r="J16" s="8" t="s">
        <v>10933</v>
      </c>
      <c r="K16" s="36">
        <v>9994</v>
      </c>
      <c r="M16" s="8" t="s">
        <v>10933</v>
      </c>
      <c r="N16" s="36">
        <v>0.12467217240315856</v>
      </c>
    </row>
    <row r="18" spans="1:14" x14ac:dyDescent="0.35">
      <c r="B18" s="20">
        <f>GETPIVOTDATA("Sales",$A$3)</f>
        <v>2297200.8603000008</v>
      </c>
      <c r="E18" s="20">
        <f>GETPIVOTDATA("Profit",$D$3)</f>
        <v>286397.02169999998</v>
      </c>
      <c r="H18" s="21">
        <f>GETPIVOTDATA("Quantity",$G$3)</f>
        <v>37873</v>
      </c>
      <c r="K18" s="21">
        <f>GETPIVOTDATA("Order ID",$J$3)</f>
        <v>9994</v>
      </c>
      <c r="N18" s="22">
        <f>GETPIVOTDATA("Profit Margin",$M$3)</f>
        <v>0.12467217240315856</v>
      </c>
    </row>
    <row r="26" spans="1:14" x14ac:dyDescent="0.35">
      <c r="A26" s="13" t="s">
        <v>10951</v>
      </c>
    </row>
    <row r="35" spans="7:7" x14ac:dyDescent="0.35">
      <c r="G35" t="s">
        <v>10948</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2FFDF-00E3-48C6-9759-B9716BCB7703}">
  <dimension ref="A3:F17"/>
  <sheetViews>
    <sheetView workbookViewId="0">
      <selection activeCell="B17" sqref="B17"/>
    </sheetView>
  </sheetViews>
  <sheetFormatPr defaultRowHeight="14.5" x14ac:dyDescent="0.35"/>
  <cols>
    <col min="1" max="1" width="12.36328125" bestFit="1" customWidth="1"/>
    <col min="2" max="2" width="11.81640625" bestFit="1" customWidth="1"/>
    <col min="3" max="3" width="11.6328125" bestFit="1" customWidth="1"/>
    <col min="4" max="4" width="14.36328125" bestFit="1" customWidth="1"/>
    <col min="5" max="5" width="15.7265625" bestFit="1" customWidth="1"/>
    <col min="6" max="6" width="18.1796875" bestFit="1" customWidth="1"/>
  </cols>
  <sheetData>
    <row r="3" spans="1:6" x14ac:dyDescent="0.35">
      <c r="A3" s="5" t="s">
        <v>10932</v>
      </c>
      <c r="B3" s="4" t="s">
        <v>10946</v>
      </c>
      <c r="C3" s="23" t="s">
        <v>10947</v>
      </c>
      <c r="D3" s="23" t="s">
        <v>10949</v>
      </c>
      <c r="E3" s="23" t="s">
        <v>10950</v>
      </c>
      <c r="F3" s="9" t="s">
        <v>10952</v>
      </c>
    </row>
    <row r="4" spans="1:6" x14ac:dyDescent="0.35">
      <c r="A4" s="7">
        <v>2011</v>
      </c>
      <c r="B4" s="37">
        <v>484247.49810000096</v>
      </c>
      <c r="C4" s="38">
        <v>49543.974100000007</v>
      </c>
      <c r="D4" s="38">
        <v>7581</v>
      </c>
      <c r="E4" s="38">
        <v>1993</v>
      </c>
      <c r="F4" s="39">
        <v>0.10231126499236715</v>
      </c>
    </row>
    <row r="5" spans="1:6" x14ac:dyDescent="0.35">
      <c r="A5" s="14">
        <v>2012</v>
      </c>
      <c r="B5" s="40">
        <v>470532.50899999985</v>
      </c>
      <c r="C5" s="41">
        <v>61618.603700000051</v>
      </c>
      <c r="D5" s="41">
        <v>7979</v>
      </c>
      <c r="E5" s="41">
        <v>2102</v>
      </c>
      <c r="F5" s="42">
        <v>0.13095504034557592</v>
      </c>
    </row>
    <row r="6" spans="1:6" x14ac:dyDescent="0.35">
      <c r="A6" s="14">
        <v>2013</v>
      </c>
      <c r="B6" s="40">
        <v>608473.83000000066</v>
      </c>
      <c r="C6" s="41">
        <v>81726.930800000177</v>
      </c>
      <c r="D6" s="41">
        <v>9810</v>
      </c>
      <c r="E6" s="41">
        <v>2580</v>
      </c>
      <c r="F6" s="42">
        <v>0.13431461924993568</v>
      </c>
    </row>
    <row r="7" spans="1:6" x14ac:dyDescent="0.35">
      <c r="A7" s="24">
        <v>2014</v>
      </c>
      <c r="B7" s="43">
        <v>733947.0231999997</v>
      </c>
      <c r="C7" s="44">
        <v>93507.513099999967</v>
      </c>
      <c r="D7" s="44">
        <v>12503</v>
      </c>
      <c r="E7" s="44">
        <v>3319</v>
      </c>
      <c r="F7" s="45">
        <v>0.12740362743390987</v>
      </c>
    </row>
    <row r="13" spans="1:6" ht="18" x14ac:dyDescent="0.55000000000000004">
      <c r="A13" s="13" t="s">
        <v>10953</v>
      </c>
      <c r="B13" s="25">
        <f>(GETPIVOTDATA("Sum of Sales",$A$3,"Year",2014)/GETPIVOTDATA("Sum of Sales",$A$3,"Year",2013))-1</f>
        <v>0.20620967905883303</v>
      </c>
    </row>
    <row r="14" spans="1:6" ht="18" x14ac:dyDescent="0.55000000000000004">
      <c r="A14" s="13" t="s">
        <v>10954</v>
      </c>
      <c r="B14" s="25">
        <f>(GETPIVOTDATA("Sum of Profit",$A$3,"Year",2014)/GETPIVOTDATA("Sum of Profit",$A$3,"Year",2013))-1</f>
        <v>0.14414565902185772</v>
      </c>
    </row>
    <row r="15" spans="1:6" ht="18" x14ac:dyDescent="0.55000000000000004">
      <c r="A15" s="13" t="s">
        <v>10955</v>
      </c>
      <c r="B15" s="25">
        <f>(GETPIVOTDATA("Sum of Quantity",$A$3,"Year",2014)/GETPIVOTDATA("Sum of Quantity",$A$3,"Year",2013))-1</f>
        <v>0.27451580020387367</v>
      </c>
    </row>
    <row r="16" spans="1:6" ht="18" x14ac:dyDescent="0.55000000000000004">
      <c r="A16" s="13" t="s">
        <v>10956</v>
      </c>
      <c r="B16" s="25">
        <f>(GETPIVOTDATA("Count of Order ID",$A$3,"Year",2014)/GETPIVOTDATA("Count of Order ID",$A$3,"Year",2013))-1</f>
        <v>0.2864341085271318</v>
      </c>
    </row>
    <row r="17" spans="1:2" ht="18" x14ac:dyDescent="0.55000000000000004">
      <c r="A17" s="13" t="s">
        <v>10957</v>
      </c>
      <c r="B17" s="25">
        <f>(GETPIVOTDATA("Sum of Profit Margin",$A$3,"Year",2014)/GETPIVOTDATA("Sum of Profit Margin",$A$3,"Year",2013))-1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L159" workbookViewId="0"/>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hidden="1"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hidden="1"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hidden="1"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hidden="1"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hidden="1"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hidden="1"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hidden="1"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hidden="1"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hidden="1"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hidden="1"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hidden="1"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hidden="1"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hidden="1"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hidden="1"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hidden="1"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hidden="1"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hidden="1"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hidden="1"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hidden="1"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hidden="1"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hidden="1"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hidden="1"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hidden="1"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hidden="1"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hidden="1"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hidden="1"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hidden="1"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hidden="1"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hidden="1"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hidden="1"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hidden="1"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hidden="1"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hidden="1"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hidden="1"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hidden="1"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hidden="1"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hidden="1"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hidden="1"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hidden="1"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hidden="1"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hidden="1"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hidden="1"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hidden="1"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hidden="1"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hidden="1"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hidden="1"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hidden="1"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hidden="1"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hidden="1"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hidden="1"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hidden="1"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hidden="1"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hidden="1"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hidden="1"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hidden="1"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hidden="1"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hidden="1"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hidden="1"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hidden="1"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hidden="1"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hidden="1"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hidden="1"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hidden="1"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hidden="1"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hidden="1"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hidden="1"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hidden="1"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hidden="1"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hidden="1"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hidden="1"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hidden="1"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hidden="1"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hidden="1"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hidden="1"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hidden="1"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hidden="1"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hidden="1"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hidden="1"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hidden="1"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hidden="1"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hidden="1"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hidden="1"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hidden="1"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hidden="1"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hidden="1"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hidden="1"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hidden="1"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hidden="1"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hidden="1"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hidden="1"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hidden="1"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hidden="1"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hidden="1"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hidden="1"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hidden="1"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hidden="1"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hidden="1"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hidden="1"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hidden="1"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hidden="1"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hidden="1"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hidden="1"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hidden="1"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hidden="1"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hidden="1"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hidden="1"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hidden="1"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hidden="1"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hidden="1"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hidden="1"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hidden="1"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hidden="1"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hidden="1"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hidden="1"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hidden="1"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hidden="1"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hidden="1"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hidden="1"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hidden="1"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hidden="1"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hidden="1"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hidden="1"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hidden="1"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hidden="1"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hidden="1"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hidden="1"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hidden="1"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hidden="1"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hidden="1"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hidden="1"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hidden="1"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hidden="1"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hidden="1"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hidden="1"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hidden="1"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hidden="1"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hidden="1"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hidden="1"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hidden="1"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hidden="1"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hidden="1"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hidden="1"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hidden="1"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hidden="1"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hidden="1"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hidden="1"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hidden="1"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hidden="1"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hidden="1"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hidden="1"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hidden="1"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hidden="1"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hidden="1"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hidden="1"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hidden="1"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hidden="1"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hidden="1"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hidden="1"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hidden="1"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hidden="1"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hidden="1"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hidden="1"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hidden="1"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hidden="1"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hidden="1"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hidden="1"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hidden="1"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hidden="1"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hidden="1"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hidden="1"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hidden="1"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hidden="1"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hidden="1"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hidden="1"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hidden="1"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hidden="1"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hidden="1"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hidden="1"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hidden="1"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hidden="1"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hidden="1"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hidden="1"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hidden="1"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hidden="1"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hidden="1"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hidden="1"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hidden="1"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hidden="1"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hidden="1"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hidden="1"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hidden="1"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hidden="1"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hidden="1"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hidden="1"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hidden="1"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hidden="1"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hidden="1"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hidden="1"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hidden="1"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hidden="1"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hidden="1"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hidden="1"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hidden="1"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hidden="1"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hidden="1"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hidden="1"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hidden="1"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hidden="1"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hidden="1"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hidden="1"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hidden="1"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hidden="1"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hidden="1"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hidden="1"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hidden="1"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hidden="1"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hidden="1"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hidden="1"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hidden="1"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hidden="1"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hidden="1"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hidden="1"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hidden="1"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hidden="1"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hidden="1"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hidden="1"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hidden="1"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hidden="1"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hidden="1"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hidden="1"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hidden="1"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hidden="1"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hidden="1"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hidden="1"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hidden="1"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hidden="1"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hidden="1"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hidden="1"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hidden="1"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hidden="1"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hidden="1"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hidden="1"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hidden="1"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hidden="1"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hidden="1"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hidden="1"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hidden="1"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hidden="1"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hidden="1"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hidden="1"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hidden="1"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hidden="1"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hidden="1"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hidden="1"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hidden="1"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hidden="1"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hidden="1"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hidden="1"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hidden="1"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hidden="1"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hidden="1"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hidden="1"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hidden="1"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hidden="1"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hidden="1"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hidden="1"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hidden="1"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hidden="1"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hidden="1"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hidden="1"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hidden="1"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hidden="1"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hidden="1"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hidden="1"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hidden="1"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hidden="1"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hidden="1"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hidden="1"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hidden="1"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hidden="1"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hidden="1"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hidden="1"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hidden="1"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hidden="1"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hidden="1"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hidden="1"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hidden="1"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hidden="1"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hidden="1"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hidden="1"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hidden="1"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hidden="1"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hidden="1"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hidden="1"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hidden="1"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hidden="1"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hidden="1"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hidden="1"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hidden="1"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hidden="1"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hidden="1"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hidden="1"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hidden="1"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hidden="1"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hidden="1"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hidden="1"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hidden="1"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hidden="1"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hidden="1"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hidden="1"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hidden="1"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hidden="1"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hidden="1"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hidden="1"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hidden="1"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hidden="1"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hidden="1"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hidden="1"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hidden="1"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hidden="1"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hidden="1"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hidden="1"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hidden="1"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hidden="1"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hidden="1"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hidden="1"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hidden="1"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hidden="1"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hidden="1"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hidden="1"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hidden="1"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hidden="1"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hidden="1"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hidden="1"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hidden="1"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hidden="1"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hidden="1"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hidden="1"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hidden="1"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hidden="1"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hidden="1"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hidden="1"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hidden="1"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hidden="1"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hidden="1"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hidden="1"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hidden="1"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hidden="1"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hidden="1"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hidden="1"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hidden="1"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hidden="1"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hidden="1"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hidden="1"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hidden="1"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hidden="1"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hidden="1"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hidden="1"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hidden="1"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hidden="1"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hidden="1"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hidden="1"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hidden="1"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hidden="1"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hidden="1"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hidden="1"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hidden="1"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hidden="1"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hidden="1"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hidden="1"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hidden="1"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hidden="1"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hidden="1"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hidden="1"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hidden="1"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hidden="1"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hidden="1"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hidden="1"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hidden="1"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hidden="1"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hidden="1"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hidden="1"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hidden="1"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hidden="1"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hidden="1"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hidden="1"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hidden="1"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hidden="1"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hidden="1"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hidden="1"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hidden="1"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hidden="1"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hidden="1"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hidden="1"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hidden="1"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hidden="1"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hidden="1"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hidden="1"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hidden="1"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hidden="1"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hidden="1"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hidden="1"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hidden="1"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hidden="1"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hidden="1"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hidden="1"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hidden="1"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hidden="1"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hidden="1"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hidden="1"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hidden="1"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hidden="1"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hidden="1"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hidden="1"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hidden="1"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hidden="1"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hidden="1"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hidden="1"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hidden="1"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hidden="1"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hidden="1"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hidden="1"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hidden="1"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hidden="1"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hidden="1"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hidden="1"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hidden="1"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hidden="1"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hidden="1"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hidden="1"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hidden="1"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hidden="1"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hidden="1"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hidden="1"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hidden="1"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hidden="1"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hidden="1"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hidden="1"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hidden="1"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hidden="1"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hidden="1"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hidden="1"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hidden="1"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hidden="1"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hidden="1"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hidden="1"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hidden="1"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hidden="1"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hidden="1"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hidden="1"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hidden="1"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hidden="1"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hidden="1"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hidden="1"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hidden="1"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hidden="1"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hidden="1"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hidden="1"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hidden="1"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hidden="1"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hidden="1"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hidden="1"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hidden="1"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hidden="1"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hidden="1"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hidden="1"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hidden="1"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hidden="1"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hidden="1"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hidden="1"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hidden="1"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hidden="1"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hidden="1"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hidden="1"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hidden="1"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hidden="1"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hidden="1"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hidden="1"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hidden="1"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hidden="1"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hidden="1"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hidden="1"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hidden="1"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hidden="1"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hidden="1"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hidden="1"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hidden="1"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hidden="1"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hidden="1"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hidden="1"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hidden="1"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hidden="1"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hidden="1"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hidden="1"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hidden="1"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hidden="1"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hidden="1"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hidden="1"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hidden="1"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hidden="1"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hidden="1"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hidden="1"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hidden="1"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hidden="1"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hidden="1"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hidden="1"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hidden="1"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hidden="1"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hidden="1"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hidden="1"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hidden="1"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hidden="1"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hidden="1"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hidden="1"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hidden="1"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hidden="1"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hidden="1"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hidden="1"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hidden="1"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hidden="1"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hidden="1"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hidden="1"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hidden="1"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hidden="1"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hidden="1"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hidden="1"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hidden="1"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hidden="1"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hidden="1"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hidden="1"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hidden="1"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hidden="1"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hidden="1"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hidden="1"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hidden="1"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hidden="1"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hidden="1"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hidden="1"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hidden="1"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hidden="1"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hidden="1"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hidden="1"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hidden="1"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hidden="1"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hidden="1"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hidden="1"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hidden="1"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hidden="1"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hidden="1"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hidden="1"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hidden="1"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hidden="1"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hidden="1"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hidden="1"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hidden="1"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hidden="1"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hidden="1"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hidden="1"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hidden="1"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hidden="1"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hidden="1"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hidden="1"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hidden="1"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hidden="1"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hidden="1"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hidden="1"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hidden="1"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hidden="1"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hidden="1"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hidden="1"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hidden="1"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hidden="1"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hidden="1"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hidden="1"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hidden="1"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hidden="1"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hidden="1"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hidden="1"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hidden="1"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hidden="1"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hidden="1"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hidden="1"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hidden="1"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hidden="1"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hidden="1"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hidden="1"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hidden="1"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hidden="1"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hidden="1"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hidden="1"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hidden="1"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hidden="1"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hidden="1"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hidden="1"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hidden="1"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hidden="1"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hidden="1"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hidden="1"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hidden="1"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hidden="1"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hidden="1"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hidden="1"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hidden="1"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hidden="1"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hidden="1"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hidden="1"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hidden="1"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hidden="1"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hidden="1"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hidden="1"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hidden="1"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hidden="1"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hidden="1"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hidden="1"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hidden="1"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hidden="1"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hidden="1"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hidden="1"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hidden="1"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hidden="1"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hidden="1"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hidden="1"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hidden="1"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hidden="1"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hidden="1"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hidden="1"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hidden="1"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hidden="1"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hidden="1"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hidden="1"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hidden="1"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hidden="1"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hidden="1"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hidden="1"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hidden="1"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hidden="1"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hidden="1"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hidden="1"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hidden="1"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hidden="1"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hidden="1"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hidden="1"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hidden="1"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hidden="1"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hidden="1"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hidden="1"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hidden="1"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hidden="1"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hidden="1"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hidden="1"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hidden="1"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hidden="1"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hidden="1"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hidden="1"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hidden="1"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hidden="1"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hidden="1"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hidden="1"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hidden="1"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hidden="1"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hidden="1"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hidden="1"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hidden="1"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hidden="1"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hidden="1"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hidden="1"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hidden="1"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hidden="1"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hidden="1"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hidden="1"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hidden="1"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hidden="1"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hidden="1"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hidden="1"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hidden="1"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hidden="1"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hidden="1"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hidden="1"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hidden="1"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hidden="1"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hidden="1"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hidden="1"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hidden="1"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hidden="1"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hidden="1"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hidden="1"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hidden="1"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hidden="1"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hidden="1"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hidden="1"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hidden="1"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hidden="1"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hidden="1"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hidden="1"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hidden="1"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hidden="1"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hidden="1"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hidden="1"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hidden="1"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hidden="1"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hidden="1"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hidden="1"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hidden="1"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hidden="1"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hidden="1"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hidden="1"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hidden="1"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hidden="1"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hidden="1"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hidden="1"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hidden="1"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hidden="1"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hidden="1"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hidden="1"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hidden="1"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hidden="1"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hidden="1"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hidden="1"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hidden="1"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hidden="1"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hidden="1"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hidden="1"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hidden="1"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hidden="1"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hidden="1"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hidden="1"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hidden="1"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hidden="1"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hidden="1"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hidden="1"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hidden="1"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hidden="1"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hidden="1"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hidden="1"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hidden="1"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hidden="1"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hidden="1"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hidden="1"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hidden="1"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hidden="1"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hidden="1"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hidden="1"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hidden="1"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hidden="1"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hidden="1"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hidden="1"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hidden="1"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hidden="1"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hidden="1"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hidden="1"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hidden="1"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hidden="1"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hidden="1"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hidden="1"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hidden="1"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hidden="1"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hidden="1"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hidden="1"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hidden="1"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hidden="1"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hidden="1"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hidden="1"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hidden="1"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hidden="1"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hidden="1"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hidden="1"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hidden="1"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hidden="1"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hidden="1"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hidden="1"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hidden="1"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hidden="1"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hidden="1"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hidden="1"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hidden="1"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hidden="1"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hidden="1"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hidden="1"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hidden="1"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hidden="1"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hidden="1"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hidden="1"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hidden="1"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hidden="1"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hidden="1"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hidden="1"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hidden="1"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hidden="1"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hidden="1"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hidden="1"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hidden="1"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hidden="1"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hidden="1"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hidden="1"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hidden="1"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hidden="1"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hidden="1"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hidden="1"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hidden="1"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hidden="1"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hidden="1"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hidden="1"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hidden="1"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hidden="1"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hidden="1"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hidden="1"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hidden="1"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hidden="1"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hidden="1"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hidden="1"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hidden="1"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hidden="1"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hidden="1"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hidden="1"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hidden="1"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hidden="1"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hidden="1"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hidden="1"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hidden="1"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hidden="1"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hidden="1"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hidden="1"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hidden="1"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hidden="1"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hidden="1"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hidden="1"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hidden="1"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hidden="1"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hidden="1"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hidden="1"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hidden="1"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hidden="1"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hidden="1"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hidden="1"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hidden="1"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hidden="1"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hidden="1"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hidden="1"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hidden="1"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hidden="1"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hidden="1"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hidden="1"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hidden="1"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hidden="1"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hidden="1"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hidden="1"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hidden="1"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hidden="1"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hidden="1"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hidden="1"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hidden="1"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hidden="1"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hidden="1"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hidden="1"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hidden="1"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hidden="1"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hidden="1"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hidden="1"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hidden="1"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hidden="1"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hidden="1"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hidden="1"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hidden="1"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hidden="1"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hidden="1"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hidden="1"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hidden="1"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hidden="1"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hidden="1"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hidden="1"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hidden="1"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hidden="1"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hidden="1"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hidden="1"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hidden="1"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hidden="1"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hidden="1"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hidden="1"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hidden="1"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hidden="1"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hidden="1"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hidden="1"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hidden="1"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hidden="1"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hidden="1"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hidden="1"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hidden="1"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hidden="1"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hidden="1"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hidden="1"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hidden="1"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hidden="1"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hidden="1"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hidden="1"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hidden="1"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hidden="1"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hidden="1"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hidden="1"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hidden="1"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hidden="1"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hidden="1"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hidden="1"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hidden="1"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hidden="1"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hidden="1"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hidden="1"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hidden="1"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hidden="1"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hidden="1"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hidden="1"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hidden="1"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hidden="1"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hidden="1"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hidden="1"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hidden="1"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hidden="1"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hidden="1"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hidden="1"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hidden="1"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hidden="1"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hidden="1"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hidden="1"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hidden="1"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hidden="1"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hidden="1"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hidden="1"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hidden="1"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hidden="1"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hidden="1"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hidden="1"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hidden="1"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hidden="1"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hidden="1"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hidden="1"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hidden="1"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hidden="1"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hidden="1"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hidden="1"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hidden="1"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hidden="1"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hidden="1"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hidden="1"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hidden="1"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hidden="1"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hidden="1"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hidden="1"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hidden="1"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hidden="1"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hidden="1"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hidden="1"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hidden="1"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hidden="1"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hidden="1"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hidden="1"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hidden="1"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hidden="1"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hidden="1"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hidden="1"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hidden="1"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hidden="1"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hidden="1"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hidden="1"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hidden="1"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hidden="1"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hidden="1"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hidden="1"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hidden="1"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hidden="1"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hidden="1"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hidden="1"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hidden="1"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hidden="1"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hidden="1"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hidden="1"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hidden="1"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hidden="1"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hidden="1"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hidden="1"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hidden="1"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hidden="1"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hidden="1"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hidden="1"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hidden="1"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hidden="1"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hidden="1"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hidden="1"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hidden="1"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hidden="1"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hidden="1"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hidden="1"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hidden="1"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hidden="1"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hidden="1"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hidden="1"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hidden="1"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hidden="1"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hidden="1"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hidden="1"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hidden="1"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hidden="1"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hidden="1"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hidden="1"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hidden="1"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hidden="1"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hidden="1"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hidden="1"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hidden="1"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hidden="1"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hidden="1"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hidden="1"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hidden="1"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hidden="1"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hidden="1"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hidden="1"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hidden="1"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hidden="1"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hidden="1"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hidden="1"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hidden="1"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hidden="1"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hidden="1"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hidden="1"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hidden="1"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hidden="1"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hidden="1"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hidden="1"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hidden="1"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hidden="1"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hidden="1"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hidden="1"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hidden="1"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hidden="1"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hidden="1"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hidden="1"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hidden="1"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hidden="1"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hidden="1"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hidden="1"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hidden="1"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hidden="1"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hidden="1"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hidden="1"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hidden="1"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hidden="1"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hidden="1"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hidden="1"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hidden="1"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hidden="1"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hidden="1"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hidden="1"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hidden="1"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hidden="1"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hidden="1"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hidden="1"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hidden="1"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hidden="1"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hidden="1"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hidden="1"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hidden="1"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hidden="1"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hidden="1"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hidden="1"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hidden="1"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hidden="1"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hidden="1"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hidden="1"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hidden="1"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hidden="1"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hidden="1"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hidden="1"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hidden="1"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hidden="1"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hidden="1"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hidden="1"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hidden="1"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hidden="1"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hidden="1"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hidden="1"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hidden="1"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hidden="1"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hidden="1"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hidden="1"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hidden="1"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hidden="1"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hidden="1"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hidden="1"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hidden="1"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hidden="1"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hidden="1"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hidden="1"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hidden="1"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hidden="1"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hidden="1"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hidden="1"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hidden="1"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hidden="1"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hidden="1"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hidden="1"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hidden="1"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hidden="1"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hidden="1"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hidden="1"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hidden="1"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hidden="1"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hidden="1"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hidden="1"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hidden="1"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hidden="1"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hidden="1"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hidden="1"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hidden="1"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hidden="1"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hidden="1"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hidden="1"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hidden="1"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hidden="1"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hidden="1"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hidden="1"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hidden="1"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hidden="1"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hidden="1"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hidden="1"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hidden="1"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hidden="1"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hidden="1"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hidden="1"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hidden="1"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hidden="1"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hidden="1"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hidden="1"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hidden="1"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hidden="1"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hidden="1"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hidden="1"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hidden="1"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hidden="1"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hidden="1"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hidden="1"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hidden="1"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hidden="1"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hidden="1"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hidden="1"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hidden="1"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hidden="1"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hidden="1"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hidden="1"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hidden="1"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hidden="1"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hidden="1"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hidden="1"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hidden="1"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hidden="1"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hidden="1"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hidden="1"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hidden="1"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hidden="1"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hidden="1"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hidden="1"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hidden="1"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hidden="1"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hidden="1"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hidden="1"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hidden="1"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hidden="1"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hidden="1"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hidden="1"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hidden="1"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hidden="1"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hidden="1"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hidden="1"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hidden="1"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hidden="1"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hidden="1"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hidden="1"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hidden="1"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hidden="1"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hidden="1"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hidden="1"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hidden="1"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hidden="1"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hidden="1"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hidden="1"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hidden="1"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hidden="1"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hidden="1"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hidden="1"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hidden="1"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hidden="1"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hidden="1"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hidden="1"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hidden="1"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hidden="1"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hidden="1"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hidden="1"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hidden="1"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hidden="1"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hidden="1"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hidden="1"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hidden="1"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hidden="1"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hidden="1"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hidden="1"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hidden="1"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hidden="1"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hidden="1"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hidden="1"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hidden="1"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hidden="1"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hidden="1"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hidden="1"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hidden="1"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hidden="1"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hidden="1"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hidden="1"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hidden="1"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hidden="1"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hidden="1"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hidden="1"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hidden="1"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hidden="1"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hidden="1"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hidden="1"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hidden="1"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hidden="1"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hidden="1"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hidden="1"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hidden="1"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hidden="1"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hidden="1"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hidden="1"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hidden="1"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hidden="1"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hidden="1"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hidden="1"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hidden="1"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hidden="1"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hidden="1"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hidden="1"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hidden="1"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hidden="1"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hidden="1"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hidden="1"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hidden="1"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hidden="1"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hidden="1"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hidden="1"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hidden="1"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hidden="1"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hidden="1"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hidden="1"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hidden="1"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hidden="1"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hidden="1"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hidden="1"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hidden="1"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hidden="1"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hidden="1"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hidden="1"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hidden="1"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hidden="1"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hidden="1"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hidden="1"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hidden="1"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hidden="1"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hidden="1"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hidden="1"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hidden="1"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hidden="1"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hidden="1"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hidden="1"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hidden="1"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hidden="1"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hidden="1"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hidden="1"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hidden="1"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hidden="1"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hidden="1"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hidden="1"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hidden="1"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hidden="1"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hidden="1"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hidden="1"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hidden="1"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hidden="1"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hidden="1"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hidden="1"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hidden="1"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hidden="1"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hidden="1"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hidden="1"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hidden="1"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hidden="1"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hidden="1"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hidden="1"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hidden="1"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hidden="1"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hidden="1"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hidden="1"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hidden="1"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hidden="1"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hidden="1"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hidden="1"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hidden="1"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hidden="1"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hidden="1"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hidden="1"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hidden="1"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hidden="1"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hidden="1"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hidden="1"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hidden="1"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hidden="1"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hidden="1"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hidden="1"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hidden="1"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hidden="1"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hidden="1"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hidden="1"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hidden="1"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hidden="1"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hidden="1"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hidden="1"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hidden="1"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hidden="1"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hidden="1"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hidden="1"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hidden="1"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hidden="1"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hidden="1"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hidden="1"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hidden="1"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hidden="1"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hidden="1"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hidden="1"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hidden="1"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hidden="1"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hidden="1"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hidden="1"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hidden="1"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hidden="1"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hidden="1"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hidden="1"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hidden="1"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hidden="1"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hidden="1"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hidden="1"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hidden="1"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hidden="1"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hidden="1"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hidden="1"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hidden="1"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hidden="1"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hidden="1"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hidden="1"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hidden="1"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hidden="1"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hidden="1"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hidden="1"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hidden="1"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hidden="1"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hidden="1"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hidden="1"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hidden="1"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hidden="1"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hidden="1"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hidden="1"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hidden="1"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hidden="1"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hidden="1"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hidden="1"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hidden="1"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hidden="1"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hidden="1"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hidden="1"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hidden="1"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hidden="1"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hidden="1"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hidden="1"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hidden="1"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hidden="1"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hidden="1"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hidden="1"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hidden="1"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hidden="1"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hidden="1"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hidden="1"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hidden="1"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hidden="1"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hidden="1"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hidden="1"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hidden="1"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hidden="1"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hidden="1"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hidden="1"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hidden="1"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hidden="1"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hidden="1"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hidden="1"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hidden="1"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hidden="1"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hidden="1"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hidden="1"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hidden="1"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hidden="1"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hidden="1"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hidden="1"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hidden="1"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hidden="1"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hidden="1"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hidden="1"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hidden="1"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hidden="1"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hidden="1"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hidden="1"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hidden="1"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hidden="1"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hidden="1"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hidden="1"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hidden="1"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hidden="1"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hidden="1"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hidden="1"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hidden="1"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hidden="1"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hidden="1"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hidden="1"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hidden="1"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hidden="1"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hidden="1"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hidden="1"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hidden="1"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hidden="1"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hidden="1"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hidden="1"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hidden="1"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hidden="1"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hidden="1"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hidden="1"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hidden="1"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hidden="1"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hidden="1"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hidden="1"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hidden="1"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hidden="1"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hidden="1"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hidden="1"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hidden="1"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hidden="1"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hidden="1"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hidden="1"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hidden="1"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hidden="1"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hidden="1"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hidden="1"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hidden="1"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hidden="1"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hidden="1"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hidden="1"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hidden="1"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hidden="1"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hidden="1"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hidden="1"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hidden="1"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hidden="1"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hidden="1"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hidden="1"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hidden="1"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hidden="1"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hidden="1"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hidden="1"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hidden="1"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hidden="1"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hidden="1"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hidden="1"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hidden="1"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hidden="1"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hidden="1"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hidden="1"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hidden="1"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hidden="1"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hidden="1"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hidden="1"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hidden="1"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hidden="1"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hidden="1"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hidden="1"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hidden="1"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hidden="1"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hidden="1"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hidden="1"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hidden="1"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hidden="1"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hidden="1"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hidden="1"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hidden="1"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hidden="1"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hidden="1"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hidden="1"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hidden="1"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hidden="1"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hidden="1"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hidden="1"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hidden="1"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hidden="1"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hidden="1"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hidden="1"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hidden="1"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hidden="1"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hidden="1"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hidden="1"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hidden="1"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hidden="1"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hidden="1"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hidden="1"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hidden="1"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hidden="1"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hidden="1"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hidden="1"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hidden="1"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hidden="1"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hidden="1"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hidden="1"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hidden="1"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hidden="1"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hidden="1"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hidden="1"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hidden="1"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hidden="1"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hidden="1"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hidden="1"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hidden="1"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hidden="1"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hidden="1"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hidden="1"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hidden="1"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hidden="1"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hidden="1"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hidden="1"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hidden="1"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hidden="1"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hidden="1"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hidden="1"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hidden="1"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hidden="1"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hidden="1"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hidden="1"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hidden="1"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hidden="1"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hidden="1"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hidden="1"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hidden="1"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hidden="1"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hidden="1"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hidden="1"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hidden="1"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hidden="1"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hidden="1"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hidden="1"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hidden="1"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hidden="1"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hidden="1"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hidden="1"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hidden="1"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hidden="1"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hidden="1"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hidden="1"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hidden="1"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hidden="1"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hidden="1"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hidden="1"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hidden="1"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hidden="1"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hidden="1"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hidden="1"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hidden="1"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hidden="1"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hidden="1"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hidden="1"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hidden="1"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hidden="1"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hidden="1"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hidden="1"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hidden="1"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hidden="1"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hidden="1"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hidden="1"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hidden="1"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hidden="1"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hidden="1"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hidden="1"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hidden="1"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hidden="1"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hidden="1"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hidden="1"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hidden="1"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hidden="1"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hidden="1"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hidden="1"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hidden="1"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hidden="1"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hidden="1"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hidden="1"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hidden="1"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hidden="1"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hidden="1"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hidden="1"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hidden="1"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hidden="1"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hidden="1"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hidden="1"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hidden="1"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hidden="1"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hidden="1"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hidden="1"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hidden="1"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hidden="1"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hidden="1"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hidden="1"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hidden="1"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hidden="1"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hidden="1"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hidden="1"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hidden="1"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hidden="1"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hidden="1"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hidden="1"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hidden="1"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hidden="1"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hidden="1"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hidden="1"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hidden="1"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hidden="1"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hidden="1"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hidden="1"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hidden="1"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hidden="1"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hidden="1"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hidden="1"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hidden="1"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hidden="1"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hidden="1"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hidden="1"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hidden="1"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hidden="1"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hidden="1"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hidden="1"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hidden="1"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hidden="1"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hidden="1"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hidden="1"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hidden="1"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hidden="1"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hidden="1"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hidden="1"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hidden="1"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hidden="1"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hidden="1"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hidden="1"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hidden="1"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hidden="1"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hidden="1"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hidden="1"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hidden="1"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hidden="1"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hidden="1"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hidden="1"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hidden="1"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hidden="1"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hidden="1"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hidden="1"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hidden="1"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hidden="1"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hidden="1"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hidden="1"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hidden="1"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hidden="1"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hidden="1"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hidden="1"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hidden="1"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hidden="1"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hidden="1"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hidden="1"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hidden="1"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hidden="1"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hidden="1"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hidden="1"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hidden="1"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hidden="1"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hidden="1"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hidden="1"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hidden="1"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hidden="1"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hidden="1"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hidden="1"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hidden="1"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hidden="1"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hidden="1"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hidden="1"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hidden="1"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hidden="1"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hidden="1"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hidden="1"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hidden="1"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hidden="1"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hidden="1"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hidden="1"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hidden="1"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hidden="1"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hidden="1"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hidden="1"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hidden="1"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hidden="1"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hidden="1"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hidden="1"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hidden="1"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hidden="1"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hidden="1"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hidden="1"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hidden="1"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hidden="1"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hidden="1"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hidden="1"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hidden="1"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hidden="1"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hidden="1"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hidden="1"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hidden="1"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hidden="1"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hidden="1"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hidden="1"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hidden="1"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hidden="1"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hidden="1"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hidden="1"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hidden="1"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hidden="1"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hidden="1"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hidden="1"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hidden="1"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hidden="1"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hidden="1"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hidden="1"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hidden="1"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hidden="1"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hidden="1"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hidden="1"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hidden="1"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hidden="1"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hidden="1"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hidden="1"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hidden="1"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hidden="1"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hidden="1"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hidden="1"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hidden="1"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hidden="1"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hidden="1"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hidden="1"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hidden="1"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hidden="1"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hidden="1"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hidden="1"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hidden="1"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hidden="1"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hidden="1"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hidden="1"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hidden="1"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hidden="1"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hidden="1"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hidden="1"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hidden="1"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hidden="1"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hidden="1"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hidden="1"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hidden="1"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hidden="1"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hidden="1"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hidden="1"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hidden="1"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hidden="1"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hidden="1"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hidden="1"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hidden="1"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hidden="1"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hidden="1"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hidden="1"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hidden="1"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hidden="1"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hidden="1"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hidden="1"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hidden="1"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hidden="1"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hidden="1"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hidden="1"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hidden="1"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hidden="1"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hidden="1"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hidden="1"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hidden="1"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hidden="1"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hidden="1"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hidden="1"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hidden="1"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hidden="1"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hidden="1"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hidden="1"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hidden="1"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hidden="1"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hidden="1"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hidden="1"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hidden="1"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hidden="1"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hidden="1"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hidden="1"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hidden="1"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hidden="1"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hidden="1"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hidden="1"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hidden="1"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hidden="1"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hidden="1"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hidden="1"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hidden="1"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hidden="1"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hidden="1"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hidden="1"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hidden="1"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hidden="1"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hidden="1"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hidden="1"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hidden="1"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hidden="1"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hidden="1"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hidden="1"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hidden="1"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hidden="1"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hidden="1"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hidden="1"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hidden="1"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hidden="1"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hidden="1"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hidden="1"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hidden="1"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hidden="1"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hidden="1"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hidden="1"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hidden="1"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hidden="1"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hidden="1"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hidden="1"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hidden="1"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hidden="1"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hidden="1"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hidden="1"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hidden="1"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hidden="1"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hidden="1"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hidden="1"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hidden="1"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hidden="1"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hidden="1"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hidden="1"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hidden="1"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hidden="1"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hidden="1"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hidden="1"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hidden="1"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hidden="1"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hidden="1"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hidden="1"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hidden="1"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hidden="1"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hidden="1"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hidden="1"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hidden="1"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hidden="1"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hidden="1"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hidden="1"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hidden="1"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hidden="1"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hidden="1"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hidden="1"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hidden="1"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hidden="1"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hidden="1"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hidden="1"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hidden="1"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hidden="1"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hidden="1"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hidden="1"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hidden="1"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hidden="1"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hidden="1"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hidden="1"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hidden="1"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hidden="1"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hidden="1"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hidden="1"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hidden="1"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hidden="1"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hidden="1"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hidden="1"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hidden="1"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hidden="1"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hidden="1"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hidden="1"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hidden="1"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hidden="1"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hidden="1"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hidden="1"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hidden="1"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hidden="1"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hidden="1"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hidden="1"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hidden="1"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hidden="1"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hidden="1"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hidden="1"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hidden="1"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hidden="1"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hidden="1"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hidden="1"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hidden="1"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hidden="1"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hidden="1"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hidden="1"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hidden="1"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hidden="1"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hidden="1"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hidden="1"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hidden="1"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hidden="1"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hidden="1"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hidden="1"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hidden="1"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hidden="1"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hidden="1"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hidden="1"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hidden="1"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hidden="1"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hidden="1"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hidden="1"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hidden="1"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hidden="1"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hidden="1"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hidden="1"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hidden="1"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hidden="1"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hidden="1"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hidden="1"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hidden="1"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hidden="1"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hidden="1"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hidden="1"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hidden="1"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hidden="1"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hidden="1"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hidden="1"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hidden="1"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hidden="1"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hidden="1"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hidden="1"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hidden="1"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hidden="1"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hidden="1"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hidden="1"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hidden="1"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hidden="1"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hidden="1"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hidden="1"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hidden="1"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hidden="1"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hidden="1"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hidden="1"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hidden="1"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hidden="1"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hidden="1"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hidden="1"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hidden="1"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hidden="1"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hidden="1"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hidden="1"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hidden="1"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hidden="1"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hidden="1"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hidden="1"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hidden="1"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hidden="1"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hidden="1"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hidden="1"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hidden="1"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hidden="1"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hidden="1"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hidden="1"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hidden="1"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hidden="1"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hidden="1"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hidden="1"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hidden="1"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hidden="1"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hidden="1"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hidden="1"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hidden="1"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hidden="1"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hidden="1"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hidden="1"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hidden="1"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hidden="1"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hidden="1"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hidden="1"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hidden="1"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hidden="1"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hidden="1"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hidden="1"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hidden="1"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hidden="1"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hidden="1"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hidden="1"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hidden="1"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hidden="1"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hidden="1"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hidden="1"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hidden="1"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hidden="1"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hidden="1"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hidden="1"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hidden="1"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hidden="1"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hidden="1"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hidden="1"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hidden="1"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hidden="1"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hidden="1"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hidden="1"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hidden="1"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hidden="1"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hidden="1"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hidden="1"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hidden="1"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hidden="1"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hidden="1"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hidden="1"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hidden="1"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hidden="1"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hidden="1"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hidden="1"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hidden="1"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hidden="1"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hidden="1"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hidden="1"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hidden="1"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hidden="1"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hidden="1"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hidden="1"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hidden="1"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hidden="1"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hidden="1"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hidden="1"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hidden="1"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hidden="1"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hidden="1"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hidden="1"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hidden="1"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hidden="1"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hidden="1"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hidden="1"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hidden="1"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hidden="1"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hidden="1"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hidden="1"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hidden="1"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hidden="1"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hidden="1"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hidden="1"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hidden="1"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hidden="1"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hidden="1"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hidden="1"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hidden="1"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hidden="1"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hidden="1"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hidden="1"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hidden="1"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hidden="1"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hidden="1"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hidden="1"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hidden="1"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hidden="1"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hidden="1"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hidden="1"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hidden="1"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hidden="1"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hidden="1"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hidden="1"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hidden="1"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hidden="1"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hidden="1"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hidden="1"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hidden="1"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hidden="1"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hidden="1"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hidden="1"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hidden="1"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hidden="1"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hidden="1"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hidden="1"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hidden="1"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hidden="1"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hidden="1"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hidden="1"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hidden="1"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hidden="1"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hidden="1"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hidden="1"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hidden="1"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hidden="1"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hidden="1"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hidden="1"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hidden="1"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hidden="1"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hidden="1"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hidden="1"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hidden="1"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hidden="1"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hidden="1"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hidden="1"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hidden="1"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hidden="1"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hidden="1"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hidden="1"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hidden="1"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hidden="1"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hidden="1"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hidden="1"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hidden="1"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hidden="1"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hidden="1"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hidden="1"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hidden="1"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hidden="1"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hidden="1"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hidden="1"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hidden="1"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hidden="1"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hidden="1"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hidden="1"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hidden="1"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hidden="1"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hidden="1"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hidden="1"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hidden="1"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hidden="1"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hidden="1"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hidden="1"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hidden="1"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hidden="1"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hidden="1"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hidden="1"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hidden="1"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hidden="1"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hidden="1"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hidden="1"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hidden="1"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hidden="1"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hidden="1"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hidden="1"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hidden="1"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hidden="1"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hidden="1"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hidden="1"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hidden="1"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hidden="1"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hidden="1"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hidden="1"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hidden="1"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hidden="1"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hidden="1"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hidden="1"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hidden="1"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hidden="1"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hidden="1"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hidden="1"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hidden="1"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hidden="1"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hidden="1"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hidden="1"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hidden="1"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hidden="1"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hidden="1"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hidden="1"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hidden="1"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hidden="1"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hidden="1"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hidden="1"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hidden="1"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hidden="1"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hidden="1"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hidden="1"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hidden="1"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hidden="1"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hidden="1"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hidden="1"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hidden="1"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hidden="1"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hidden="1"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hidden="1"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hidden="1"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hidden="1"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hidden="1"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hidden="1"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hidden="1"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hidden="1"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hidden="1"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hidden="1"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hidden="1"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hidden="1"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hidden="1"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hidden="1"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hidden="1"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hidden="1"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hidden="1"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hidden="1"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hidden="1"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hidden="1"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hidden="1"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hidden="1"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hidden="1"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hidden="1"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hidden="1"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hidden="1"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hidden="1"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hidden="1"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hidden="1"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hidden="1"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hidden="1"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hidden="1"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hidden="1"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hidden="1"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hidden="1"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hidden="1"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hidden="1"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hidden="1"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hidden="1"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hidden="1"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hidden="1"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hidden="1"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hidden="1"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hidden="1"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hidden="1"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hidden="1"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hidden="1"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hidden="1"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hidden="1"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hidden="1"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hidden="1"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hidden="1"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hidden="1"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hidden="1"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hidden="1"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hidden="1"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hidden="1"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hidden="1"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hidden="1"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hidden="1"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hidden="1"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hidden="1"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hidden="1"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hidden="1"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hidden="1"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hidden="1"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hidden="1"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hidden="1"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hidden="1"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hidden="1"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hidden="1"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hidden="1"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hidden="1"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hidden="1"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hidden="1"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hidden="1"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hidden="1"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hidden="1"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hidden="1"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hidden="1"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hidden="1"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hidden="1"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hidden="1"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hidden="1"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hidden="1"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hidden="1"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hidden="1"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hidden="1"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hidden="1"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hidden="1"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hidden="1"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hidden="1"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hidden="1"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hidden="1"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hidden="1"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hidden="1"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hidden="1"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hidden="1"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hidden="1"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hidden="1"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hidden="1"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hidden="1"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hidden="1"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hidden="1"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hidden="1"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hidden="1"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hidden="1"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hidden="1"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hidden="1"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hidden="1"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hidden="1"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hidden="1"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hidden="1"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hidden="1"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hidden="1"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hidden="1"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hidden="1"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hidden="1"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hidden="1"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hidden="1"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hidden="1"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hidden="1"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hidden="1"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hidden="1"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hidden="1"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hidden="1"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hidden="1"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hidden="1"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hidden="1"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hidden="1"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hidden="1"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hidden="1"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hidden="1"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hidden="1"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hidden="1"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hidden="1"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hidden="1"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hidden="1"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hidden="1"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hidden="1"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hidden="1"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hidden="1"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hidden="1"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hidden="1"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hidden="1"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hidden="1"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hidden="1"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hidden="1"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hidden="1"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hidden="1"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hidden="1"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hidden="1"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hidden="1"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hidden="1"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hidden="1"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hidden="1"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hidden="1"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hidden="1"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hidden="1"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hidden="1"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hidden="1"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hidden="1"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hidden="1"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hidden="1"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hidden="1"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hidden="1"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hidden="1"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hidden="1"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hidden="1"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hidden="1"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hidden="1"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hidden="1"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hidden="1"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hidden="1"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hidden="1"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hidden="1"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hidden="1"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hidden="1"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hidden="1"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hidden="1"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hidden="1"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hidden="1"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hidden="1"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hidden="1"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hidden="1"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hidden="1"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hidden="1"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hidden="1"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hidden="1"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hidden="1"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hidden="1"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hidden="1"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hidden="1"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hidden="1"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hidden="1"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hidden="1"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hidden="1"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hidden="1"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hidden="1"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hidden="1"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hidden="1"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hidden="1"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hidden="1"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hidden="1"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hidden="1"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hidden="1"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hidden="1"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hidden="1"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hidden="1"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hidden="1"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hidden="1"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hidden="1"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hidden="1"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hidden="1"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hidden="1"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hidden="1"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hidden="1"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hidden="1"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hidden="1"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hidden="1"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hidden="1"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hidden="1"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hidden="1"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hidden="1"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hidden="1"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hidden="1"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hidden="1"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hidden="1"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hidden="1"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hidden="1"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hidden="1"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hidden="1"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hidden="1"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hidden="1"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hidden="1"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hidden="1"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hidden="1"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hidden="1"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hidden="1"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hidden="1"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hidden="1"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hidden="1"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hidden="1"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hidden="1"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hidden="1"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hidden="1"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hidden="1"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hidden="1"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hidden="1"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hidden="1"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hidden="1"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hidden="1"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hidden="1"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hidden="1"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hidden="1"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hidden="1"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hidden="1"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hidden="1"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hidden="1"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hidden="1"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hidden="1"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hidden="1"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hidden="1"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hidden="1"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hidden="1"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hidden="1"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hidden="1"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hidden="1"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hidden="1"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hidden="1"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hidden="1"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hidden="1"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hidden="1"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hidden="1"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hidden="1"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hidden="1"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hidden="1"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hidden="1"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hidden="1"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hidden="1"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hidden="1"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hidden="1"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hidden="1"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hidden="1"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hidden="1"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hidden="1"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hidden="1"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hidden="1"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hidden="1"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hidden="1"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hidden="1"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hidden="1"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hidden="1"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hidden="1"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hidden="1"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hidden="1"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hidden="1"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hidden="1"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hidden="1"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hidden="1"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hidden="1"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hidden="1"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hidden="1"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hidden="1"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hidden="1"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hidden="1"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hidden="1"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hidden="1"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hidden="1"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hidden="1"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hidden="1"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hidden="1"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hidden="1"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hidden="1"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hidden="1"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hidden="1"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hidden="1"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hidden="1"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hidden="1"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hidden="1"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hidden="1"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hidden="1"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hidden="1"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hidden="1"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hidden="1"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hidden="1"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hidden="1"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hidden="1"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hidden="1"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hidden="1"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hidden="1"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hidden="1"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hidden="1"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hidden="1"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hidden="1"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hidden="1"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hidden="1"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hidden="1"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hidden="1"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hidden="1"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hidden="1"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hidden="1"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hidden="1"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hidden="1"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hidden="1"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hidden="1"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hidden="1"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hidden="1"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hidden="1"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hidden="1"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hidden="1"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hidden="1"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hidden="1"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hidden="1"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hidden="1"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hidden="1"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hidden="1"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hidden="1"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hidden="1"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hidden="1"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hidden="1"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hidden="1"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hidden="1"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hidden="1"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hidden="1"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hidden="1"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hidden="1"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hidden="1"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hidden="1"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hidden="1"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hidden="1"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hidden="1"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hidden="1"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hidden="1"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hidden="1"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hidden="1"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hidden="1"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hidden="1"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hidden="1"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hidden="1"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hidden="1"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hidden="1"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hidden="1"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hidden="1"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hidden="1"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hidden="1"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hidden="1"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hidden="1"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hidden="1"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hidden="1"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hidden="1"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hidden="1"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hidden="1"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hidden="1"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hidden="1"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hidden="1"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hidden="1"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hidden="1"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hidden="1"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hidden="1"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hidden="1"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hidden="1"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hidden="1"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hidden="1"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hidden="1"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hidden="1"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hidden="1"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hidden="1"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hidden="1"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hidden="1"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hidden="1"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hidden="1"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hidden="1"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hidden="1"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hidden="1"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hidden="1"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hidden="1"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hidden="1"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hidden="1"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hidden="1"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hidden="1"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hidden="1"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hidden="1"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hidden="1"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hidden="1"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hidden="1"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hidden="1"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hidden="1"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hidden="1"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hidden="1"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hidden="1"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hidden="1"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hidden="1"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hidden="1"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hidden="1"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hidden="1"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hidden="1"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hidden="1"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hidden="1"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hidden="1"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hidden="1"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hidden="1"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hidden="1"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hidden="1"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hidden="1"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hidden="1"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hidden="1"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hidden="1"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hidden="1"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hidden="1"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hidden="1"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hidden="1"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hidden="1"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hidden="1"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hidden="1"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hidden="1"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hidden="1"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hidden="1"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hidden="1"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hidden="1"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hidden="1"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hidden="1"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hidden="1"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hidden="1"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hidden="1"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hidden="1"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hidden="1"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hidden="1"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hidden="1"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hidden="1"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hidden="1"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hidden="1"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hidden="1"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hidden="1"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hidden="1"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hidden="1"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hidden="1"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hidden="1"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hidden="1"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hidden="1"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hidden="1"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hidden="1"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hidden="1"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hidden="1"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hidden="1"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hidden="1"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hidden="1"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hidden="1"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hidden="1"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hidden="1"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hidden="1"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hidden="1"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hidden="1"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hidden="1"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hidden="1"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hidden="1"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hidden="1"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hidden="1"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hidden="1"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hidden="1"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hidden="1"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hidden="1"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hidden="1"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hidden="1"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hidden="1"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hidden="1"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hidden="1"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hidden="1"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hidden="1"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hidden="1"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hidden="1"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hidden="1"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hidden="1"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hidden="1"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hidden="1"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hidden="1"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hidden="1"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hidden="1"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hidden="1"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hidden="1"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hidden="1"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hidden="1"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hidden="1"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hidden="1"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hidden="1"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hidden="1"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hidden="1"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hidden="1"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hidden="1"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hidden="1"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hidden="1"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hidden="1"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hidden="1"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hidden="1"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hidden="1"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hidden="1"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hidden="1"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hidden="1"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hidden="1"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hidden="1"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hidden="1"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hidden="1"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hidden="1"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hidden="1"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hidden="1"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hidden="1"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hidden="1"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hidden="1"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hidden="1"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hidden="1"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hidden="1"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hidden="1"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hidden="1"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hidden="1"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hidden="1"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hidden="1"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hidden="1"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hidden="1"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hidden="1"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hidden="1"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hidden="1"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hidden="1"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hidden="1"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hidden="1"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hidden="1"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hidden="1"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hidden="1"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hidden="1"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hidden="1"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hidden="1"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hidden="1"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hidden="1"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hidden="1"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hidden="1"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hidden="1"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hidden="1"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hidden="1"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hidden="1"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hidden="1"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hidden="1"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hidden="1"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hidden="1"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hidden="1"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hidden="1"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hidden="1"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hidden="1"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hidden="1"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hidden="1"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hidden="1"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hidden="1"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hidden="1"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hidden="1"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hidden="1"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hidden="1"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hidden="1"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hidden="1"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hidden="1"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hidden="1"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hidden="1"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hidden="1"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hidden="1"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hidden="1"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hidden="1"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hidden="1"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hidden="1"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hidden="1"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hidden="1"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hidden="1"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hidden="1"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hidden="1"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hidden="1"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hidden="1"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hidden="1"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hidden="1"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hidden="1"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hidden="1"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hidden="1"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hidden="1"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hidden="1"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hidden="1"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hidden="1"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hidden="1"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hidden="1"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hidden="1"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hidden="1"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hidden="1"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hidden="1"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hidden="1"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hidden="1"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hidden="1"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hidden="1"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hidden="1"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hidden="1"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hidden="1"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hidden="1"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hidden="1"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hidden="1"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hidden="1"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hidden="1"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hidden="1"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hidden="1"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hidden="1"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hidden="1"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hidden="1"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hidden="1"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hidden="1"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hidden="1"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hidden="1"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hidden="1"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hidden="1"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hidden="1"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hidden="1"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hidden="1"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hidden="1"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hidden="1"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hidden="1"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hidden="1"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hidden="1"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hidden="1"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hidden="1"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hidden="1"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hidden="1"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hidden="1"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hidden="1"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hidden="1"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hidden="1"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hidden="1"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hidden="1"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hidden="1"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hidden="1"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hidden="1"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hidden="1"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hidden="1"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hidden="1"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hidden="1"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hidden="1"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hidden="1"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hidden="1"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hidden="1"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hidden="1"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hidden="1"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hidden="1"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hidden="1"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hidden="1"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hidden="1"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hidden="1"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hidden="1"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hidden="1"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hidden="1"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hidden="1"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hidden="1"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hidden="1"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hidden="1"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hidden="1"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hidden="1"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hidden="1"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hidden="1"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hidden="1"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hidden="1"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hidden="1"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hidden="1"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hidden="1"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hidden="1"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hidden="1"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hidden="1"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hidden="1"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hidden="1"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hidden="1"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hidden="1"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hidden="1"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hidden="1"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hidden="1"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hidden="1"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hidden="1"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hidden="1"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hidden="1"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hidden="1"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hidden="1"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hidden="1"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hidden="1"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hidden="1"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hidden="1"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hidden="1"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hidden="1"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hidden="1"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hidden="1"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hidden="1"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hidden="1"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hidden="1"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hidden="1"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hidden="1"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hidden="1"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hidden="1"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hidden="1"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hidden="1"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hidden="1"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hidden="1"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hidden="1"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hidden="1"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hidden="1"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hidden="1"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hidden="1"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hidden="1"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hidden="1"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hidden="1"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hidden="1"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hidden="1"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hidden="1"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hidden="1"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hidden="1"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hidden="1"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hidden="1"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hidden="1"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hidden="1"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hidden="1"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hidden="1"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hidden="1"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hidden="1"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hidden="1"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hidden="1"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hidden="1"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hidden="1"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hidden="1"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hidden="1"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hidden="1"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hidden="1"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hidden="1"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hidden="1"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hidden="1"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hidden="1"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hidden="1"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hidden="1"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hidden="1"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hidden="1"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hidden="1"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hidden="1"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hidden="1"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hidden="1"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hidden="1"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hidden="1"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hidden="1"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hidden="1"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hidden="1"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hidden="1"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hidden="1"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hidden="1"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hidden="1"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hidden="1"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hidden="1"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hidden="1"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hidden="1"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hidden="1"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hidden="1"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hidden="1"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hidden="1"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hidden="1"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hidden="1"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hidden="1"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hidden="1"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hidden="1"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hidden="1"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hidden="1"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hidden="1"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hidden="1"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hidden="1"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hidden="1"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hidden="1"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hidden="1"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hidden="1"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hidden="1"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hidden="1"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hidden="1"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hidden="1"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hidden="1"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hidden="1"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hidden="1"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hidden="1"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hidden="1"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hidden="1"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hidden="1"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hidden="1"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hidden="1"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hidden="1"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hidden="1"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hidden="1"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hidden="1"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hidden="1"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hidden="1"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hidden="1"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hidden="1"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hidden="1"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hidden="1"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hidden="1"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hidden="1"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hidden="1"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hidden="1"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hidden="1"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hidden="1"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hidden="1"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hidden="1"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hidden="1"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hidden="1"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hidden="1"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hidden="1"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hidden="1"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hidden="1"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hidden="1"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hidden="1"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hidden="1"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hidden="1"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hidden="1"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hidden="1"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hidden="1"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hidden="1"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hidden="1"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hidden="1"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hidden="1"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hidden="1"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hidden="1"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hidden="1"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hidden="1"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hidden="1"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hidden="1"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hidden="1"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hidden="1"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hidden="1"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hidden="1"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hidden="1"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hidden="1"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hidden="1"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hidden="1"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hidden="1"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hidden="1"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hidden="1"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hidden="1"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hidden="1"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hidden="1"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hidden="1"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hidden="1"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hidden="1"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hidden="1"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hidden="1"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hidden="1"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hidden="1"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hidden="1"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hidden="1"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hidden="1"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hidden="1"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hidden="1"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hidden="1"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hidden="1"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hidden="1"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hidden="1"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hidden="1"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hidden="1"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hidden="1"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hidden="1"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hidden="1"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hidden="1"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hidden="1"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hidden="1"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hidden="1"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hidden="1"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hidden="1"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hidden="1"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hidden="1"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hidden="1"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hidden="1"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hidden="1"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hidden="1"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hidden="1"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hidden="1"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hidden="1"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hidden="1"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hidden="1"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hidden="1"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hidden="1"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hidden="1"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hidden="1"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hidden="1"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hidden="1"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hidden="1"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hidden="1"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hidden="1"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hidden="1"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hidden="1"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hidden="1"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hidden="1"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hidden="1"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hidden="1"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hidden="1"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hidden="1"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hidden="1"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hidden="1"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hidden="1"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hidden="1"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hidden="1"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hidden="1"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hidden="1"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hidden="1"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hidden="1"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hidden="1"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hidden="1"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hidden="1"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hidden="1"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hidden="1"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hidden="1"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hidden="1"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hidden="1"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hidden="1"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hidden="1"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hidden="1"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hidden="1"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hidden="1"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hidden="1"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hidden="1"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hidden="1"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hidden="1"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hidden="1"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hidden="1"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hidden="1"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hidden="1"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hidden="1"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hidden="1"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hidden="1"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hidden="1"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hidden="1"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hidden="1"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hidden="1"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hidden="1"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hidden="1"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hidden="1"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hidden="1"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hidden="1"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hidden="1"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hidden="1"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hidden="1"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hidden="1"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hidden="1"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hidden="1"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hidden="1"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hidden="1"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hidden="1"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hidden="1"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hidden="1"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hidden="1"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hidden="1"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hidden="1"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hidden="1"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hidden="1"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hidden="1"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hidden="1"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hidden="1"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hidden="1"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hidden="1"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hidden="1"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hidden="1"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hidden="1"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hidden="1"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hidden="1"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hidden="1"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hidden="1"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hidden="1"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hidden="1"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hidden="1"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hidden="1"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hidden="1"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hidden="1"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hidden="1"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hidden="1"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hidden="1"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hidden="1"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hidden="1"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hidden="1"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hidden="1"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hidden="1"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hidden="1"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hidden="1"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hidden="1"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hidden="1"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hidden="1"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hidden="1"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hidden="1"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hidden="1"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hidden="1"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hidden="1"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hidden="1"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hidden="1"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hidden="1"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hidden="1"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hidden="1"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hidden="1"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hidden="1"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hidden="1"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hidden="1"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hidden="1"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hidden="1"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hidden="1"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hidden="1"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hidden="1"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hidden="1"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hidden="1"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hidden="1"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hidden="1"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hidden="1"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hidden="1"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hidden="1"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hidden="1"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hidden="1"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hidden="1"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hidden="1"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hidden="1"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hidden="1"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hidden="1"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hidden="1"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hidden="1"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hidden="1"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hidden="1"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hidden="1"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hidden="1"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hidden="1"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hidden="1"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hidden="1"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hidden="1"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hidden="1"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hidden="1"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hidden="1"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hidden="1"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hidden="1"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hidden="1"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hidden="1"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hidden="1"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hidden="1"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hidden="1"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hidden="1"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hidden="1"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hidden="1"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hidden="1"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hidden="1"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hidden="1"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hidden="1"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hidden="1"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hidden="1"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hidden="1"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hidden="1"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hidden="1"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hidden="1"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hidden="1"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hidden="1"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hidden="1"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hidden="1"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hidden="1"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hidden="1"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hidden="1"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hidden="1"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hidden="1"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hidden="1"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hidden="1"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hidden="1"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hidden="1"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hidden="1"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hidden="1"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hidden="1"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hidden="1"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hidden="1"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hidden="1"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hidden="1"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hidden="1"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hidden="1"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hidden="1"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hidden="1"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hidden="1"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hidden="1"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hidden="1"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hidden="1"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hidden="1"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hidden="1"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hidden="1"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hidden="1"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hidden="1"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hidden="1"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hidden="1"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hidden="1"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hidden="1"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hidden="1"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hidden="1"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hidden="1"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hidden="1"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hidden="1"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hidden="1"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hidden="1"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hidden="1"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hidden="1"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hidden="1"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hidden="1"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hidden="1"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hidden="1"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hidden="1"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hidden="1"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hidden="1"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hidden="1"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hidden="1"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hidden="1"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hidden="1"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hidden="1"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hidden="1"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hidden="1"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hidden="1"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hidden="1"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hidden="1"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hidden="1"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hidden="1"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hidden="1"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hidden="1"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hidden="1"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hidden="1"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hidden="1"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hidden="1"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hidden="1"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hidden="1"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hidden="1"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hidden="1"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hidden="1"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hidden="1"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hidden="1"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hidden="1"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hidden="1"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hidden="1"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hidden="1"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hidden="1"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hidden="1"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hidden="1"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hidden="1"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hidden="1"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hidden="1"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hidden="1"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hidden="1"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hidden="1"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hidden="1"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hidden="1"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hidden="1"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hidden="1"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hidden="1"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hidden="1"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hidden="1"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hidden="1"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hidden="1"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hidden="1"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hidden="1"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hidden="1"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hidden="1"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hidden="1"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hidden="1"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hidden="1"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hidden="1"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hidden="1"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hidden="1"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hidden="1"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hidden="1"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hidden="1"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hidden="1"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hidden="1"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hidden="1"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hidden="1"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hidden="1"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hidden="1"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hidden="1"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hidden="1"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hidden="1"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hidden="1"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hidden="1"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hidden="1"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hidden="1"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hidden="1"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hidden="1"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hidden="1"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hidden="1"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hidden="1"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hidden="1"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hidden="1"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hidden="1"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hidden="1"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hidden="1"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hidden="1"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hidden="1"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hidden="1"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hidden="1"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hidden="1"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hidden="1"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hidden="1"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hidden="1"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hidden="1"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hidden="1"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hidden="1"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hidden="1"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hidden="1"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hidden="1"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hidden="1"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hidden="1"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hidden="1"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hidden="1"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hidden="1"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hidden="1"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hidden="1"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hidden="1"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hidden="1"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hidden="1"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hidden="1"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hidden="1"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hidden="1"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hidden="1"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hidden="1"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hidden="1"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hidden="1"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hidden="1"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hidden="1"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hidden="1"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hidden="1"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hidden="1"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hidden="1"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hidden="1"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hidden="1"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hidden="1"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hidden="1"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hidden="1"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hidden="1"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hidden="1"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hidden="1"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hidden="1"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hidden="1"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hidden="1"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hidden="1"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hidden="1"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hidden="1"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hidden="1"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hidden="1"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hidden="1"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hidden="1"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hidden="1"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hidden="1"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hidden="1"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hidden="1"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hidden="1"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hidden="1"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hidden="1"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hidden="1"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hidden="1"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hidden="1"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hidden="1"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hidden="1"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hidden="1"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hidden="1"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hidden="1"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hidden="1"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hidden="1"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hidden="1"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hidden="1"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hidden="1"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hidden="1"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hidden="1"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hidden="1"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hidden="1"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hidden="1"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hidden="1"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hidden="1"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hidden="1"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hidden="1"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hidden="1"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hidden="1"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hidden="1"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hidden="1"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hidden="1"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hidden="1"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hidden="1"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hidden="1"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hidden="1"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hidden="1"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hidden="1"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hidden="1"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hidden="1"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hidden="1"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hidden="1"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hidden="1"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hidden="1"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hidden="1"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hidden="1"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hidden="1"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hidden="1"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hidden="1"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hidden="1"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hidden="1"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hidden="1"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hidden="1"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hidden="1"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hidden="1"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hidden="1"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hidden="1"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hidden="1"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hidden="1"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hidden="1"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hidden="1"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hidden="1"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hidden="1"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hidden="1"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hidden="1"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hidden="1"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hidden="1"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hidden="1"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hidden="1"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hidden="1"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hidden="1"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hidden="1"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hidden="1"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hidden="1"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hidden="1"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hidden="1"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hidden="1"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hidden="1"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hidden="1"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hidden="1"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hidden="1"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hidden="1"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hidden="1"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hidden="1"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hidden="1"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hidden="1"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hidden="1"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hidden="1"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hidden="1"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hidden="1"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hidden="1"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hidden="1"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hidden="1"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hidden="1"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hidden="1"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hidden="1"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hidden="1"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hidden="1"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hidden="1"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hidden="1"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hidden="1"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hidden="1"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hidden="1"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hidden="1"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hidden="1"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hidden="1"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hidden="1"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hidden="1"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hidden="1"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hidden="1"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hidden="1"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hidden="1"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hidden="1"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hidden="1"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hidden="1"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hidden="1"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hidden="1"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hidden="1"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hidden="1"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hidden="1"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hidden="1"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hidden="1"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hidden="1"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hidden="1"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hidden="1"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hidden="1"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hidden="1"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hidden="1"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hidden="1"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hidden="1"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hidden="1"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hidden="1"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hidden="1"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hidden="1"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hidden="1"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hidden="1"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hidden="1"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hidden="1"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hidden="1"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hidden="1"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hidden="1"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hidden="1"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hidden="1"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hidden="1"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hidden="1"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hidden="1"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hidden="1"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hidden="1"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hidden="1"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hidden="1"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hidden="1"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hidden="1"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hidden="1"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hidden="1"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hidden="1"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hidden="1"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hidden="1"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hidden="1"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hidden="1"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hidden="1"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hidden="1"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hidden="1"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hidden="1"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hidden="1"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hidden="1"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hidden="1"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hidden="1"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hidden="1"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hidden="1"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hidden="1"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hidden="1"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hidden="1"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hidden="1"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hidden="1"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hidden="1"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hidden="1"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hidden="1"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hidden="1"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hidden="1"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hidden="1"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hidden="1"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hidden="1"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hidden="1"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hidden="1"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hidden="1"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hidden="1"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hidden="1"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hidden="1"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hidden="1"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hidden="1"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hidden="1"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hidden="1"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hidden="1"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hidden="1"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hidden="1"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hidden="1"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hidden="1"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hidden="1"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hidden="1"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hidden="1"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hidden="1"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hidden="1"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hidden="1"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hidden="1"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hidden="1"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hidden="1"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hidden="1"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hidden="1"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hidden="1"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hidden="1"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hidden="1"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hidden="1"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hidden="1"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hidden="1"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hidden="1"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hidden="1"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hidden="1"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hidden="1"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hidden="1"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hidden="1"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hidden="1"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hidden="1"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hidden="1"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hidden="1"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hidden="1"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hidden="1"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hidden="1"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hidden="1"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hidden="1"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hidden="1"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hidden="1"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hidden="1"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hidden="1"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hidden="1"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hidden="1"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hidden="1"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hidden="1"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hidden="1"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hidden="1"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hidden="1"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hidden="1"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hidden="1"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hidden="1"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hidden="1"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hidden="1"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hidden="1"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hidden="1"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hidden="1"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hidden="1"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hidden="1"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hidden="1"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hidden="1"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hidden="1"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hidden="1"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hidden="1"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hidden="1"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hidden="1"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hidden="1"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hidden="1"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hidden="1"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hidden="1"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hidden="1"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hidden="1"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hidden="1"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hidden="1"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hidden="1"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hidden="1"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hidden="1"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hidden="1"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hidden="1"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hidden="1"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hidden="1"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hidden="1"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hidden="1"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hidden="1"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hidden="1"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hidden="1"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hidden="1"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hidden="1"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hidden="1"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hidden="1"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hidden="1"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hidden="1"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hidden="1"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hidden="1"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hidden="1"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hidden="1"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hidden="1"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hidden="1"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hidden="1"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hidden="1"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hidden="1"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hidden="1"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hidden="1"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hidden="1"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hidden="1"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hidden="1"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hidden="1"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hidden="1"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hidden="1"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hidden="1"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hidden="1"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hidden="1"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hidden="1"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hidden="1"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hidden="1"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hidden="1"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hidden="1"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hidden="1"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hidden="1"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hidden="1"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hidden="1"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hidden="1"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hidden="1"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hidden="1"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hidden="1"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hidden="1"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hidden="1"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hidden="1"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hidden="1"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hidden="1"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hidden="1"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hidden="1"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hidden="1"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hidden="1"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hidden="1"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hidden="1"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hidden="1"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hidden="1"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hidden="1"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hidden="1"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hidden="1"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hidden="1"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hidden="1"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hidden="1"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hidden="1"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hidden="1"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hidden="1"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hidden="1"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hidden="1"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hidden="1"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hidden="1"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hidden="1"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hidden="1"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hidden="1"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hidden="1"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hidden="1"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hidden="1"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hidden="1"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hidden="1"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hidden="1"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hidden="1"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hidden="1"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hidden="1"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hidden="1"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hidden="1"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hidden="1"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hidden="1"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hidden="1"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hidden="1"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hidden="1"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hidden="1"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hidden="1"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hidden="1"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hidden="1"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hidden="1"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hidden="1"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hidden="1"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hidden="1"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hidden="1"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hidden="1"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hidden="1"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hidden="1"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hidden="1"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hidden="1"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hidden="1"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hidden="1"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hidden="1"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hidden="1"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hidden="1"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hidden="1"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hidden="1"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hidden="1"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hidden="1"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hidden="1"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hidden="1"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hidden="1"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hidden="1"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hidden="1"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hidden="1"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hidden="1"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hidden="1"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hidden="1"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hidden="1"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hidden="1"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hidden="1"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hidden="1"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hidden="1"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hidden="1"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hidden="1"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hidden="1"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hidden="1"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hidden="1"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hidden="1"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hidden="1"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hidden="1"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hidden="1"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hidden="1"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hidden="1"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hidden="1"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hidden="1"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hidden="1"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hidden="1"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hidden="1"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hidden="1"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hidden="1"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hidden="1"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hidden="1"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hidden="1"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hidden="1"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hidden="1"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hidden="1"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hidden="1"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hidden="1"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hidden="1"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hidden="1"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hidden="1"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hidden="1"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hidden="1"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hidden="1"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hidden="1"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hidden="1"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hidden="1"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hidden="1"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hidden="1"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hidden="1"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hidden="1"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hidden="1"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hidden="1"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hidden="1"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hidden="1"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hidden="1"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hidden="1"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hidden="1"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hidden="1"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hidden="1"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hidden="1"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hidden="1"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hidden="1"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hidden="1"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hidden="1"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hidden="1"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hidden="1"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hidden="1"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hidden="1"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hidden="1"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hidden="1"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hidden="1"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hidden="1"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hidden="1"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hidden="1"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hidden="1"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hidden="1"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hidden="1"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hidden="1"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hidden="1"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hidden="1"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hidden="1"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hidden="1"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hidden="1"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hidden="1"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hidden="1"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hidden="1"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hidden="1"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hidden="1"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hidden="1"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hidden="1"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hidden="1"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hidden="1"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hidden="1"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hidden="1"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hidden="1"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hidden="1"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hidden="1"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hidden="1"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hidden="1"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hidden="1"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hidden="1"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hidden="1"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hidden="1"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hidden="1"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hidden="1"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hidden="1"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hidden="1"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hidden="1"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hidden="1"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hidden="1"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hidden="1"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hidden="1"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hidden="1"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hidden="1"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hidden="1"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hidden="1"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hidden="1"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hidden="1"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hidden="1"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hidden="1"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hidden="1"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hidden="1"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hidden="1"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hidden="1"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hidden="1"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hidden="1"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hidden="1"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hidden="1"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hidden="1"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hidden="1"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hidden="1"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hidden="1"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hidden="1"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hidden="1"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hidden="1"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hidden="1"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hidden="1"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hidden="1"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hidden="1"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hidden="1"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hidden="1"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hidden="1"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hidden="1"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hidden="1"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hidden="1"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hidden="1"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hidden="1"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hidden="1"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hidden="1"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hidden="1"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hidden="1"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hidden="1"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hidden="1"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hidden="1"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hidden="1"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hidden="1"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hidden="1"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hidden="1"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hidden="1"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hidden="1"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hidden="1"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hidden="1"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hidden="1"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hidden="1"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hidden="1"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hidden="1"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hidden="1"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hidden="1"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hidden="1"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hidden="1"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hidden="1"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hidden="1"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hidden="1"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hidden="1"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hidden="1"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hidden="1"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hidden="1"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hidden="1"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hidden="1"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hidden="1"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hidden="1"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hidden="1"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hidden="1"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hidden="1"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hidden="1"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hidden="1"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hidden="1"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hidden="1"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hidden="1"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hidden="1"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hidden="1"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hidden="1"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hidden="1"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hidden="1"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hidden="1"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hidden="1"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hidden="1"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hidden="1"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hidden="1"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hidden="1"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hidden="1"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hidden="1"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hidden="1"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hidden="1"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hidden="1"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hidden="1"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hidden="1"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hidden="1"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hidden="1"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hidden="1"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hidden="1"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hidden="1"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hidden="1"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hidden="1"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hidden="1"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hidden="1"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hidden="1"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hidden="1"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hidden="1"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hidden="1"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hidden="1"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hidden="1"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hidden="1"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hidden="1"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hidden="1"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hidden="1"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hidden="1"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hidden="1"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hidden="1"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hidden="1"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hidden="1"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hidden="1"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hidden="1"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hidden="1"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hidden="1"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hidden="1"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hidden="1"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hidden="1"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hidden="1"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hidden="1"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hidden="1"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hidden="1"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hidden="1"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hidden="1"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hidden="1"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hidden="1"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hidden="1"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hidden="1"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hidden="1"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hidden="1"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hidden="1"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hidden="1"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hidden="1"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hidden="1"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hidden="1"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hidden="1"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hidden="1"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hidden="1"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hidden="1"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hidden="1"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hidden="1"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hidden="1"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hidden="1"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hidden="1"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hidden="1"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hidden="1"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hidden="1"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hidden="1"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hidden="1"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hidden="1"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hidden="1"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hidden="1"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hidden="1"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hidden="1"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hidden="1"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hidden="1"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hidden="1"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hidden="1"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hidden="1"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hidden="1"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hidden="1"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hidden="1"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hidden="1"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hidden="1"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hidden="1"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hidden="1"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hidden="1"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hidden="1"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hidden="1"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hidden="1"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hidden="1"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hidden="1"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hidden="1"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hidden="1"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hidden="1"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hidden="1"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hidden="1"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hidden="1"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hidden="1"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hidden="1"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hidden="1"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hidden="1"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hidden="1"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hidden="1"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hidden="1"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hidden="1"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hidden="1"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hidden="1"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hidden="1"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hidden="1"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hidden="1"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hidden="1"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hidden="1"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hidden="1"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hidden="1"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hidden="1"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hidden="1"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hidden="1"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hidden="1"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hidden="1"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hidden="1"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hidden="1"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hidden="1"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hidden="1"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hidden="1"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hidden="1"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hidden="1"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hidden="1"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hidden="1"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hidden="1"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hidden="1"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hidden="1"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hidden="1"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hidden="1"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hidden="1"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hidden="1"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hidden="1"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hidden="1"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hidden="1"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hidden="1"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hidden="1"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hidden="1"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hidden="1"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hidden="1"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hidden="1"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hidden="1"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hidden="1"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hidden="1"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hidden="1"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hidden="1"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hidden="1"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hidden="1"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hidden="1"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hidden="1"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hidden="1"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hidden="1"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hidden="1"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hidden="1"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hidden="1"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hidden="1"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hidden="1"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hidden="1"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hidden="1"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hidden="1"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hidden="1"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hidden="1"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hidden="1"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hidden="1"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hidden="1"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hidden="1"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hidden="1"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hidden="1"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hidden="1"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hidden="1"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hidden="1"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hidden="1"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hidden="1"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hidden="1"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hidden="1"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hidden="1"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hidden="1"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hidden="1"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hidden="1"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hidden="1"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hidden="1"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hidden="1"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hidden="1"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hidden="1"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hidden="1"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hidden="1"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hidden="1"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hidden="1"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hidden="1"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hidden="1"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hidden="1"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hidden="1"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hidden="1"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hidden="1"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hidden="1"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hidden="1"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hidden="1"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hidden="1"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hidden="1"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hidden="1"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hidden="1"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hidden="1"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hidden="1"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hidden="1"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hidden="1"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hidden="1"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hidden="1"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hidden="1"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hidden="1"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hidden="1"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hidden="1"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hidden="1"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hidden="1"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hidden="1"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hidden="1"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hidden="1"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hidden="1"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hidden="1"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hidden="1"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hidden="1"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hidden="1"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hidden="1"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hidden="1"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hidden="1"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hidden="1"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hidden="1"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hidden="1"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hidden="1"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hidden="1"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hidden="1"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hidden="1"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hidden="1"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hidden="1"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hidden="1"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hidden="1"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hidden="1"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hidden="1"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hidden="1"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hidden="1"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hidden="1"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hidden="1"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hidden="1"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hidden="1"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hidden="1"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hidden="1"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hidden="1"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hidden="1"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hidden="1"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hidden="1"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hidden="1"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hidden="1"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hidden="1"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hidden="1"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hidden="1"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hidden="1"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hidden="1"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hidden="1"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hidden="1"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hidden="1"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hidden="1"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hidden="1"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hidden="1"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hidden="1"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hidden="1"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hidden="1"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hidden="1"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hidden="1"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hidden="1"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hidden="1"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hidden="1"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hidden="1"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hidden="1"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hidden="1"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hidden="1"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hidden="1"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hidden="1"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hidden="1"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hidden="1"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hidden="1"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hidden="1"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hidden="1"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hidden="1"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hidden="1"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hidden="1"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hidden="1"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hidden="1"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hidden="1"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hidden="1"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hidden="1"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hidden="1"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hidden="1"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hidden="1"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hidden="1"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hidden="1"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hidden="1"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hidden="1"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hidden="1"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hidden="1"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hidden="1"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hidden="1"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hidden="1"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hidden="1"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hidden="1"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hidden="1"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hidden="1"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hidden="1"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hidden="1"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hidden="1"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hidden="1"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hidden="1"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hidden="1"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hidden="1"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hidden="1"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hidden="1"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hidden="1"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hidden="1"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hidden="1"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hidden="1"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hidden="1"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hidden="1"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hidden="1"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hidden="1"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hidden="1"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hidden="1"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hidden="1"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hidden="1"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hidden="1"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hidden="1"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hidden="1"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hidden="1"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hidden="1"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hidden="1"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hidden="1"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hidden="1"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hidden="1"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hidden="1"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hidden="1"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hidden="1"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hidden="1"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hidden="1"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hidden="1"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hidden="1"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hidden="1"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hidden="1"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hidden="1"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hidden="1"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hidden="1"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hidden="1"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hidden="1"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hidden="1"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hidden="1"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hidden="1"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hidden="1"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hidden="1"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hidden="1"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hidden="1"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hidden="1"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hidden="1"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hidden="1"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hidden="1"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hidden="1"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hidden="1"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hidden="1"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hidden="1"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hidden="1"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hidden="1"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hidden="1"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hidden="1"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hidden="1"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hidden="1"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hidden="1"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hidden="1"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hidden="1"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hidden="1"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hidden="1"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hidden="1"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hidden="1"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hidden="1"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hidden="1"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hidden="1"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hidden="1"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hidden="1"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hidden="1"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hidden="1"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hidden="1"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hidden="1"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hidden="1"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hidden="1"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hidden="1"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hidden="1"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hidden="1"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hidden="1"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hidden="1"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hidden="1"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hidden="1"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hidden="1"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hidden="1"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hidden="1"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hidden="1"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hidden="1"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hidden="1"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hidden="1"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hidden="1"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hidden="1"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hidden="1"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hidden="1"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hidden="1"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hidden="1"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hidden="1"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hidden="1"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hidden="1"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hidden="1"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hidden="1"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hidden="1"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hidden="1"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hidden="1"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hidden="1"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hidden="1"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hidden="1"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hidden="1"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hidden="1"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hidden="1"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hidden="1"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hidden="1"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hidden="1"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hidden="1"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hidden="1"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hidden="1"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hidden="1"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hidden="1"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hidden="1"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hidden="1"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hidden="1"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hidden="1"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hidden="1"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hidden="1"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hidden="1"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hidden="1"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hidden="1"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hidden="1"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hidden="1"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hidden="1"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hidden="1"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hidden="1"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hidden="1"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hidden="1"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hidden="1"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hidden="1"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hidden="1"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hidden="1"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hidden="1"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hidden="1"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hidden="1"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hidden="1"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hidden="1"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hidden="1"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hidden="1"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hidden="1"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hidden="1"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hidden="1"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hidden="1"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hidden="1"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hidden="1"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hidden="1"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hidden="1"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hidden="1"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hidden="1"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hidden="1"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hidden="1"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hidden="1"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hidden="1"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hidden="1"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hidden="1"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hidden="1"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hidden="1"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hidden="1"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hidden="1"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hidden="1"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hidden="1"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hidden="1"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hidden="1"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hidden="1"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hidden="1"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hidden="1"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hidden="1"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hidden="1"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hidden="1"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hidden="1"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hidden="1"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hidden="1"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hidden="1"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hidden="1"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hidden="1"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hidden="1"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hidden="1"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hidden="1"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hidden="1"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hidden="1"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hidden="1"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hidden="1"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hidden="1"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hidden="1"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hidden="1"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hidden="1"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hidden="1"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hidden="1"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hidden="1"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hidden="1"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hidden="1"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hidden="1"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hidden="1"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hidden="1"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hidden="1"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hidden="1"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hidden="1"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hidden="1"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hidden="1"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hidden="1"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hidden="1"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hidden="1"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hidden="1"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hidden="1"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hidden="1"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hidden="1"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hidden="1"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hidden="1"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hidden="1"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hidden="1"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hidden="1"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hidden="1"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hidden="1"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hidden="1"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hidden="1"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hidden="1"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hidden="1"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hidden="1"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hidden="1"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hidden="1"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hidden="1"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hidden="1"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hidden="1"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hidden="1"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hidden="1"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hidden="1"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hidden="1"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hidden="1"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hidden="1"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hidden="1"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hidden="1"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hidden="1"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hidden="1"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hidden="1"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hidden="1"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hidden="1"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hidden="1"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hidden="1"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hidden="1"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hidden="1"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hidden="1"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hidden="1"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hidden="1"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hidden="1"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hidden="1"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hidden="1"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hidden="1"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hidden="1"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hidden="1"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hidden="1"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hidden="1"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hidden="1"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hidden="1"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hidden="1"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hidden="1"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hidden="1"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hidden="1"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hidden="1"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hidden="1"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hidden="1"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hidden="1"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hidden="1"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hidden="1"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hidden="1"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hidden="1"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hidden="1"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hidden="1"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hidden="1"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hidden="1"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hidden="1"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hidden="1"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hidden="1"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hidden="1"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hidden="1"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hidden="1"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hidden="1"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hidden="1"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hidden="1"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hidden="1"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hidden="1"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hidden="1"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hidden="1"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hidden="1"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hidden="1"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hidden="1"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hidden="1"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hidden="1"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hidden="1"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hidden="1"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hidden="1"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hidden="1"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hidden="1"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hidden="1"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hidden="1"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hidden="1"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hidden="1"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hidden="1"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hidden="1"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hidden="1"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hidden="1"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hidden="1"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hidden="1"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hidden="1"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hidden="1"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hidden="1"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hidden="1"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hidden="1"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hidden="1"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hidden="1"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hidden="1"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hidden="1"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hidden="1"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hidden="1"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hidden="1"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hidden="1"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hidden="1"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hidden="1"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hidden="1"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hidden="1"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hidden="1"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hidden="1"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hidden="1"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hidden="1"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hidden="1"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hidden="1"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hidden="1"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hidden="1"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hidden="1"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hidden="1"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hidden="1"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hidden="1"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hidden="1"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hidden="1"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hidden="1"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hidden="1"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hidden="1"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hidden="1"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hidden="1"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hidden="1"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hidden="1"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hidden="1"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hidden="1"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hidden="1"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hidden="1"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hidden="1"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hidden="1"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hidden="1"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hidden="1"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hidden="1"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hidden="1"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hidden="1"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hidden="1"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hidden="1"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hidden="1"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hidden="1"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hidden="1"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hidden="1"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hidden="1"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hidden="1"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hidden="1"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hidden="1"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hidden="1"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hidden="1"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hidden="1"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hidden="1"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hidden="1"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hidden="1"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hidden="1"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hidden="1"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hidden="1"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hidden="1"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hidden="1"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hidden="1"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hidden="1"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hidden="1"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hidden="1"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hidden="1"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hidden="1"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hidden="1"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hidden="1"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hidden="1"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hidden="1"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hidden="1"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hidden="1"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hidden="1"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hidden="1"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hidden="1"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hidden="1"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hidden="1"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hidden="1"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hidden="1"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hidden="1"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hidden="1"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hidden="1"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hidden="1"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hidden="1"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hidden="1"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hidden="1"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hidden="1"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hidden="1"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hidden="1"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hidden="1"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hidden="1"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hidden="1"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hidden="1"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hidden="1"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hidden="1"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hidden="1"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hidden="1"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hidden="1"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hidden="1"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hidden="1"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hidden="1"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hidden="1"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hidden="1"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hidden="1"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hidden="1"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hidden="1"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hidden="1"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hidden="1"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hidden="1"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hidden="1"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hidden="1"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hidden="1"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hidden="1"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hidden="1"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hidden="1"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hidden="1"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hidden="1"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hidden="1"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hidden="1"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hidden="1"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hidden="1"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hidden="1"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hidden="1"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hidden="1"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hidden="1"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hidden="1"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hidden="1"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hidden="1"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hidden="1"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hidden="1"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hidden="1"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hidden="1"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hidden="1"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hidden="1"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hidden="1"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hidden="1"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hidden="1"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hidden="1"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hidden="1"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hidden="1"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hidden="1"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hidden="1"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hidden="1"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hidden="1"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hidden="1"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hidden="1"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hidden="1"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hidden="1"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hidden="1"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hidden="1"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hidden="1"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hidden="1"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hidden="1"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hidden="1"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hidden="1"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hidden="1"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hidden="1"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hidden="1"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hidden="1"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hidden="1"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hidden="1"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hidden="1"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hidden="1"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hidden="1"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hidden="1"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hidden="1"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hidden="1"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hidden="1"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hidden="1"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hidden="1"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hidden="1"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hidden="1"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hidden="1"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hidden="1"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hidden="1"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hidden="1"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hidden="1"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hidden="1"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hidden="1"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hidden="1"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hidden="1"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hidden="1"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hidden="1"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hidden="1"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hidden="1"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hidden="1"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hidden="1"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hidden="1"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hidden="1"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hidden="1"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hidden="1"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hidden="1"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hidden="1"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hidden="1"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hidden="1"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hidden="1"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hidden="1"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hidden="1"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hidden="1"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hidden="1"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hidden="1"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hidden="1"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hidden="1"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hidden="1"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hidden="1"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hidden="1"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hidden="1"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hidden="1"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hidden="1"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hidden="1"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hidden="1"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hidden="1"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hidden="1"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hidden="1"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hidden="1"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hidden="1"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hidden="1"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hidden="1"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hidden="1"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hidden="1"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hidden="1"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hidden="1"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hidden="1"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hidden="1"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hidden="1"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hidden="1"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hidden="1"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hidden="1"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hidden="1"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hidden="1"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hidden="1"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hidden="1"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hidden="1"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hidden="1"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hidden="1"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hidden="1"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hidden="1"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hidden="1"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hidden="1"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hidden="1"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hidden="1"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hidden="1"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hidden="1"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hidden="1"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hidden="1"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hidden="1"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hidden="1"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hidden="1"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hidden="1"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hidden="1"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hidden="1"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hidden="1"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hidden="1"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hidden="1"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hidden="1"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hidden="1"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hidden="1"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hidden="1"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hidden="1"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hidden="1"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hidden="1"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hidden="1"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hidden="1"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hidden="1"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hidden="1"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hidden="1"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hidden="1"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hidden="1"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hidden="1"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hidden="1"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hidden="1"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hidden="1"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hidden="1"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hidden="1"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hidden="1"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hidden="1"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hidden="1"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hidden="1"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hidden="1"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hidden="1"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hidden="1"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hidden="1"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hidden="1"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hidden="1"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hidden="1"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hidden="1"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hidden="1"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hidden="1"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hidden="1"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hidden="1"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hidden="1"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hidden="1"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hidden="1"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hidden="1"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hidden="1"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hidden="1"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hidden="1"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hidden="1"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hidden="1"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hidden="1"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hidden="1"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hidden="1"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hidden="1"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hidden="1"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hidden="1"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hidden="1"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hidden="1"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hidden="1"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hidden="1"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hidden="1"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hidden="1"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hidden="1"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hidden="1"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hidden="1"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hidden="1"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hidden="1"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hidden="1"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hidden="1"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hidden="1"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hidden="1"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hidden="1"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hidden="1"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hidden="1"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hidden="1"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hidden="1"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hidden="1"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hidden="1"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hidden="1"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hidden="1"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hidden="1"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hidden="1"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hidden="1"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hidden="1"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hidden="1"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hidden="1"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hidden="1"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hidden="1"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hidden="1"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hidden="1"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hidden="1"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hidden="1"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hidden="1"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hidden="1"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hidden="1"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hidden="1"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hidden="1"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hidden="1"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hidden="1"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hidden="1"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hidden="1"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hidden="1"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hidden="1"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hidden="1"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hidden="1"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hidden="1"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hidden="1"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hidden="1"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hidden="1"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hidden="1"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hidden="1"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hidden="1"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hidden="1"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hidden="1"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hidden="1"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hidden="1"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hidden="1"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hidden="1"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hidden="1"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hidden="1"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hidden="1"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hidden="1"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hidden="1"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hidden="1"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hidden="1"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hidden="1"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hidden="1"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hidden="1"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hidden="1"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hidden="1"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hidden="1"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hidden="1"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hidden="1"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hidden="1"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hidden="1"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hidden="1"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hidden="1"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hidden="1"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hidden="1"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hidden="1"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hidden="1"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hidden="1"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hidden="1"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hidden="1"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hidden="1"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hidden="1"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hidden="1"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hidden="1"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hidden="1"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hidden="1"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hidden="1"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hidden="1"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hidden="1"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hidden="1"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hidden="1"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hidden="1"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hidden="1"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hidden="1"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hidden="1"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hidden="1"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hidden="1"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hidden="1"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hidden="1"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hidden="1"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hidden="1"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hidden="1"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hidden="1"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hidden="1"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hidden="1"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hidden="1"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hidden="1"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hidden="1"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hidden="1"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hidden="1"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hidden="1"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hidden="1"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hidden="1"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hidden="1"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hidden="1"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hidden="1"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hidden="1"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hidden="1"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hidden="1"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hidden="1"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hidden="1"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hidden="1"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hidden="1"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hidden="1"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hidden="1"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hidden="1"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hidden="1"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hidden="1"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hidden="1"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hidden="1"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hidden="1"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hidden="1"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hidden="1"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hidden="1"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hidden="1"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hidden="1"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hidden="1"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hidden="1"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hidden="1"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hidden="1"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hidden="1"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hidden="1"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hidden="1"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hidden="1"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hidden="1"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hidden="1"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hidden="1"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hidden="1"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hidden="1"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hidden="1"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hidden="1"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hidden="1"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hidden="1"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hidden="1"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hidden="1"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hidden="1"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hidden="1"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hidden="1"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hidden="1"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hidden="1"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hidden="1"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hidden="1"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hidden="1"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hidden="1"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hidden="1"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hidden="1"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hidden="1"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hidden="1"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hidden="1"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hidden="1"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hidden="1"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hidden="1"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hidden="1"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hidden="1"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hidden="1"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hidden="1"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hidden="1"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hidden="1"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hidden="1"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hidden="1"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hidden="1"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hidden="1"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hidden="1"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hidden="1"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hidden="1"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hidden="1"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hidden="1"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hidden="1"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hidden="1"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hidden="1"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hidden="1"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hidden="1"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hidden="1"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hidden="1"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hidden="1"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hidden="1"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hidden="1"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hidden="1"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hidden="1"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hidden="1"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hidden="1"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hidden="1"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hidden="1"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hidden="1"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hidden="1"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hidden="1"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hidden="1"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hidden="1"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hidden="1"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hidden="1"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hidden="1"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hidden="1"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hidden="1"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hidden="1"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hidden="1"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hidden="1"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hidden="1"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hidden="1"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hidden="1"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hidden="1"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hidden="1"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hidden="1"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hidden="1"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hidden="1"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hidden="1"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hidden="1"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hidden="1"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hidden="1"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hidden="1"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hidden="1"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hidden="1"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hidden="1"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hidden="1"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hidden="1"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hidden="1"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hidden="1"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hidden="1"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hidden="1"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hidden="1"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hidden="1"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hidden="1"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hidden="1"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hidden="1"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hidden="1"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hidden="1"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hidden="1"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hidden="1"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hidden="1"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hidden="1"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hidden="1"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hidden="1"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hidden="1"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hidden="1"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hidden="1"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hidden="1"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hidden="1"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hidden="1"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hidden="1"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hidden="1"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hidden="1"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hidden="1"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hidden="1"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hidden="1"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hidden="1"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hidden="1"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hidden="1"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hidden="1"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hidden="1"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hidden="1"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hidden="1"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hidden="1"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hidden="1"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hidden="1"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hidden="1"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hidden="1"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hidden="1"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hidden="1"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hidden="1"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hidden="1"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hidden="1"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hidden="1"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hidden="1"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hidden="1"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hidden="1"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hidden="1"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hidden="1"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hidden="1"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hidden="1"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hidden="1"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hidden="1"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hidden="1"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hidden="1"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hidden="1"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hidden="1"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hidden="1"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hidden="1"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hidden="1"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hidden="1"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hidden="1"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hidden="1"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hidden="1"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hidden="1"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hidden="1"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hidden="1"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hidden="1"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hidden="1"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hidden="1"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hidden="1"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hidden="1"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hidden="1"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hidden="1"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hidden="1"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hidden="1"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hidden="1"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hidden="1"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hidden="1"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hidden="1"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hidden="1"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hidden="1"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hidden="1"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hidden="1"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hidden="1"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hidden="1"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hidden="1"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hidden="1"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hidden="1"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hidden="1"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hidden="1"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hidden="1"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hidden="1"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hidden="1"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hidden="1"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hidden="1"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hidden="1"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hidden="1"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hidden="1"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hidden="1"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hidden="1"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hidden="1"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hidden="1"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hidden="1"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hidden="1"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hidden="1"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hidden="1"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hidden="1"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hidden="1"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hidden="1"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hidden="1"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hidden="1"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hidden="1"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hidden="1"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hidden="1"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hidden="1"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hidden="1"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hidden="1"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hidden="1"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hidden="1"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hidden="1"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hidden="1"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hidden="1"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hidden="1"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hidden="1"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hidden="1"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hidden="1"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hidden="1"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hidden="1"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hidden="1"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hidden="1"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hidden="1"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hidden="1"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hidden="1"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hidden="1"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hidden="1"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hidden="1"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hidden="1"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hidden="1"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hidden="1"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hidden="1"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hidden="1"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hidden="1"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hidden="1"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hidden="1"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hidden="1"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hidden="1"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hidden="1"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hidden="1"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hidden="1"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hidden="1"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hidden="1"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hidden="1"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hidden="1"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hidden="1"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hidden="1"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hidden="1"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hidden="1"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hidden="1"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hidden="1"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hidden="1"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hidden="1"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hidden="1"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hidden="1"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hidden="1"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hidden="1"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hidden="1"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hidden="1"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hidden="1"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hidden="1"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hidden="1"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hidden="1"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hidden="1"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hidden="1"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hidden="1"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hidden="1"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hidden="1"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hidden="1"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hidden="1"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hidden="1"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hidden="1"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hidden="1"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hidden="1"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hidden="1"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hidden="1"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hidden="1"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hidden="1"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hidden="1"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hidden="1"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hidden="1"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hidden="1"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hidden="1"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hidden="1"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hidden="1"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hidden="1"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hidden="1"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hidden="1"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hidden="1"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hidden="1"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hidden="1"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hidden="1"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hidden="1"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hidden="1"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hidden="1"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hidden="1"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hidden="1"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hidden="1"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hidden="1"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hidden="1"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hidden="1"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hidden="1"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hidden="1"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hidden="1"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hidden="1"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hidden="1"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hidden="1"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hidden="1"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hidden="1"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hidden="1"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hidden="1"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hidden="1"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hidden="1"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hidden="1"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hidden="1"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hidden="1"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hidden="1"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hidden="1"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hidden="1"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hidden="1"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hidden="1"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hidden="1"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hidden="1"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hidden="1"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hidden="1"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hidden="1"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hidden="1"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hidden="1"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hidden="1"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hidden="1"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hidden="1"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hidden="1"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hidden="1"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hidden="1"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hidden="1"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hidden="1"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hidden="1"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hidden="1"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hidden="1"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hidden="1"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hidden="1"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hidden="1"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hidden="1"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hidden="1"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hidden="1"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hidden="1"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hidden="1"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hidden="1"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hidden="1"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hidden="1"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hidden="1"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hidden="1"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hidden="1"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hidden="1"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hidden="1"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hidden="1"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hidden="1"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hidden="1"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hidden="1"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hidden="1"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hidden="1"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hidden="1"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hidden="1"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hidden="1"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hidden="1"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hidden="1"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hidden="1"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hidden="1"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hidden="1"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hidden="1"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hidden="1"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hidden="1"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hidden="1"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hidden="1"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hidden="1"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hidden="1"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hidden="1"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hidden="1"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hidden="1"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hidden="1"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hidden="1"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hidden="1"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hidden="1"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hidden="1"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hidden="1"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hidden="1"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hidden="1"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hidden="1"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hidden="1"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hidden="1"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hidden="1"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hidden="1"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hidden="1"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hidden="1"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hidden="1"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hidden="1"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hidden="1"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hidden="1"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hidden="1"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hidden="1"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hidden="1"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hidden="1"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hidden="1"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hidden="1"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hidden="1"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hidden="1"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hidden="1"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hidden="1"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hidden="1"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hidden="1"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hidden="1"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hidden="1"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hidden="1"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hidden="1"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hidden="1"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hidden="1"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hidden="1"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hidden="1"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hidden="1"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hidden="1"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hidden="1"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hidden="1"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hidden="1"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hidden="1"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hidden="1"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hidden="1"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hidden="1"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hidden="1"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hidden="1"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hidden="1"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hidden="1"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hidden="1"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hidden="1"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hidden="1"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hidden="1"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hidden="1"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hidden="1"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hidden="1"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hidden="1"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hidden="1"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hidden="1"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hidden="1"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hidden="1"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hidden="1"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hidden="1"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hidden="1"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hidden="1"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hidden="1"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hidden="1"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hidden="1"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hidden="1"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hidden="1"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hidden="1"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hidden="1"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hidden="1"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hidden="1"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hidden="1"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hidden="1"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hidden="1"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hidden="1"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hidden="1"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hidden="1"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hidden="1"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hidden="1"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hidden="1"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hidden="1"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hidden="1"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hidden="1"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hidden="1"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hidden="1"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hidden="1"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hidden="1"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hidden="1"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hidden="1"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hidden="1"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hidden="1"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hidden="1"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hidden="1"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hidden="1"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hidden="1"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hidden="1"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hidden="1"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hidden="1"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hidden="1"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hidden="1"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hidden="1"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hidden="1"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hidden="1"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hidden="1"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hidden="1"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hidden="1"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hidden="1"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hidden="1"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hidden="1"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hidden="1"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hidden="1"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hidden="1"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hidden="1"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hidden="1"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hidden="1"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hidden="1"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hidden="1"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hidden="1"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hidden="1"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hidden="1"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hidden="1"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hidden="1"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hidden="1"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hidden="1"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hidden="1"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hidden="1"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hidden="1"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hidden="1"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hidden="1"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hidden="1"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hidden="1"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hidden="1"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hidden="1"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hidden="1"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hidden="1"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hidden="1"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hidden="1"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hidden="1"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hidden="1"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hidden="1"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hidden="1"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hidden="1"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hidden="1"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hidden="1"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hidden="1"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hidden="1"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hidden="1"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hidden="1"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hidden="1"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hidden="1"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hidden="1"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hidden="1"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hidden="1"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hidden="1"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hidden="1"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hidden="1"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hidden="1"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hidden="1"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hidden="1"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hidden="1"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hidden="1"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hidden="1"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hidden="1"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hidden="1"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hidden="1"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hidden="1"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hidden="1"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hidden="1"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hidden="1"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hidden="1"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hidden="1"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hidden="1"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hidden="1"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hidden="1"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hidden="1"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hidden="1"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hidden="1"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hidden="1"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hidden="1"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hidden="1"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hidden="1"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hidden="1"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hidden="1"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hidden="1"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hidden="1"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hidden="1"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hidden="1"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hidden="1"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hidden="1"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hidden="1"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hidden="1"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hidden="1"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hidden="1"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hidden="1"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hidden="1"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hidden="1"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hidden="1"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hidden="1"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hidden="1"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hidden="1"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hidden="1"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hidden="1"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hidden="1"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hidden="1"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hidden="1"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hidden="1"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hidden="1"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hidden="1"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hidden="1"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hidden="1"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hidden="1"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hidden="1"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hidden="1"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hidden="1"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hidden="1"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hidden="1"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hidden="1"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hidden="1"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hidden="1"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hidden="1"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hidden="1"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hidden="1"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hidden="1"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hidden="1"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hidden="1"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hidden="1"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hidden="1"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hidden="1"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hidden="1"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hidden="1"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hidden="1"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hidden="1"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hidden="1"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hidden="1"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hidden="1"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hidden="1"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hidden="1"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hidden="1"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hidden="1"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hidden="1"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hidden="1"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hidden="1"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hidden="1"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hidden="1"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hidden="1"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hidden="1"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hidden="1"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hidden="1"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hidden="1"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hidden="1"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hidden="1"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hidden="1"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hidden="1"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hidden="1"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hidden="1"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hidden="1"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hidden="1"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hidden="1"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hidden="1"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hidden="1"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hidden="1"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hidden="1"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hidden="1"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hidden="1"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hidden="1"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hidden="1"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hidden="1"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hidden="1"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hidden="1"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hidden="1"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hidden="1"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hidden="1"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hidden="1"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hidden="1"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hidden="1"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hidden="1"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hidden="1"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hidden="1"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hidden="1"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hidden="1"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hidden="1"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hidden="1"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hidden="1"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hidden="1"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hidden="1"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hidden="1"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hidden="1"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hidden="1"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hidden="1"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hidden="1"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hidden="1"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hidden="1"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hidden="1"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hidden="1"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hidden="1"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hidden="1"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hidden="1"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hidden="1"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hidden="1"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hidden="1"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hidden="1"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hidden="1"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hidden="1"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hidden="1"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hidden="1"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hidden="1"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hidden="1"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hidden="1"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hidden="1"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hidden="1"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hidden="1"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hidden="1"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hidden="1"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hidden="1"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hidden="1"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hidden="1"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hidden="1"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hidden="1"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hidden="1"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hidden="1"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hidden="1"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hidden="1"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hidden="1"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hidden="1"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hidden="1"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hidden="1"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hidden="1"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hidden="1"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hidden="1"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hidden="1"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hidden="1"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hidden="1"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hidden="1"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hidden="1"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hidden="1"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hidden="1"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hidden="1"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hidden="1"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hidden="1"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hidden="1"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hidden="1"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hidden="1"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hidden="1"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hidden="1"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hidden="1"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hidden="1"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hidden="1"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hidden="1"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hidden="1"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hidden="1"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hidden="1"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hidden="1"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hidden="1"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hidden="1"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hidden="1"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hidden="1"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hidden="1"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hidden="1"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hidden="1"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hidden="1"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hidden="1"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hidden="1"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hidden="1"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hidden="1"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hidden="1"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hidden="1"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hidden="1"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hidden="1"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hidden="1"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hidden="1"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hidden="1"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hidden="1"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hidden="1"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hidden="1"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hidden="1"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hidden="1"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hidden="1"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hidden="1"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hidden="1"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hidden="1"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hidden="1"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hidden="1"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hidden="1"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hidden="1"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hidden="1"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hidden="1"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hidden="1"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hidden="1"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hidden="1"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hidden="1"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hidden="1"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hidden="1"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hidden="1"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hidden="1"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hidden="1"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hidden="1"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hidden="1"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hidden="1"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hidden="1"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hidden="1"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hidden="1"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hidden="1"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hidden="1"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hidden="1"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hidden="1"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hidden="1"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hidden="1"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hidden="1"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hidden="1"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hidden="1"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hidden="1"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hidden="1"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hidden="1"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hidden="1"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hidden="1"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hidden="1"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hidden="1"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hidden="1"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hidden="1"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hidden="1"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hidden="1"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hidden="1"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hidden="1"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hidden="1"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hidden="1"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hidden="1"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hidden="1"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hidden="1"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hidden="1"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hidden="1"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hidden="1"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hidden="1"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hidden="1"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hidden="1"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hidden="1"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hidden="1"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hidden="1"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hidden="1"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hidden="1"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hidden="1"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hidden="1"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hidden="1"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hidden="1"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hidden="1"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hidden="1"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hidden="1"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hidden="1"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hidden="1"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hidden="1"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hidden="1"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hidden="1"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hidden="1"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hidden="1"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hidden="1"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hidden="1"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hidden="1"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hidden="1"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hidden="1"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hidden="1"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hidden="1"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hidden="1"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hidden="1"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hidden="1"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hidden="1"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hidden="1"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hidden="1"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hidden="1"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hidden="1"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hidden="1"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hidden="1"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hidden="1"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hidden="1"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hidden="1"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hidden="1"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hidden="1"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hidden="1"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hidden="1"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hidden="1"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hidden="1"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hidden="1"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hidden="1"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hidden="1"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hidden="1"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hidden="1"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hidden="1"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hidden="1"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hidden="1"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hidden="1"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hidden="1"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hidden="1"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hidden="1"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hidden="1"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hidden="1"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hidden="1"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hidden="1"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hidden="1"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hidden="1"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hidden="1"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hidden="1"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hidden="1"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hidden="1"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hidden="1"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hidden="1"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hidden="1"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hidden="1"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hidden="1"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hidden="1"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hidden="1"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hidden="1"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hidden="1"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hidden="1"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hidden="1"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hidden="1"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hidden="1"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hidden="1"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hidden="1"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hidden="1"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hidden="1"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hidden="1"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hidden="1"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hidden="1"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hidden="1"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hidden="1"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hidden="1"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hidden="1"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hidden="1"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hidden="1"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hidden="1"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hidden="1"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hidden="1"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hidden="1"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hidden="1"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hidden="1"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hidden="1"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hidden="1"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hidden="1"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hidden="1"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hidden="1"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hidden="1"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hidden="1"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hidden="1"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hidden="1"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hidden="1"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hidden="1"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hidden="1"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hidden="1"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hidden="1"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hidden="1"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hidden="1"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hidden="1"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hidden="1"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hidden="1"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hidden="1"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hidden="1"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hidden="1"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hidden="1"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hidden="1"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hidden="1"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hidden="1"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hidden="1"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hidden="1"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hidden="1"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hidden="1"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hidden="1"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hidden="1"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hidden="1"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hidden="1"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hidden="1"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hidden="1"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hidden="1"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hidden="1"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hidden="1"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hidden="1"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hidden="1"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hidden="1"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hidden="1"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hidden="1"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hidden="1"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hidden="1"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hidden="1"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hidden="1"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hidden="1"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hidden="1"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hidden="1"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hidden="1"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hidden="1"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hidden="1"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hidden="1"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hidden="1"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hidden="1"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hidden="1"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hidden="1"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hidden="1"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hidden="1"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hidden="1"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hidden="1"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hidden="1"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hidden="1"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hidden="1"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hidden="1"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hidden="1"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hidden="1"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hidden="1"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hidden="1"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hidden="1"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hidden="1"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hidden="1"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hidden="1"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hidden="1"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hidden="1"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hidden="1"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hidden="1"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hidden="1"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hidden="1"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hidden="1"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hidden="1"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hidden="1"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hidden="1"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hidden="1"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hidden="1"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hidden="1"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hidden="1"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hidden="1"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hidden="1"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hidden="1"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hidden="1"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hidden="1"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hidden="1"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hidden="1"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hidden="1"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hidden="1"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hidden="1"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hidden="1"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hidden="1"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hidden="1"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hidden="1"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hidden="1"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hidden="1"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hidden="1"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hidden="1"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hidden="1"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hidden="1"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hidden="1"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hidden="1"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hidden="1"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hidden="1"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hidden="1"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hidden="1"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hidden="1"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hidden="1"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hidden="1"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hidden="1"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hidden="1"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hidden="1"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hidden="1"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hidden="1"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hidden="1"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hidden="1"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hidden="1"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hidden="1"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hidden="1"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hidden="1"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hidden="1"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hidden="1"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hidden="1"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hidden="1"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hidden="1"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hidden="1"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hidden="1"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hidden="1"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hidden="1"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hidden="1"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hidden="1"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hidden="1"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hidden="1"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hidden="1"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hidden="1"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hidden="1"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hidden="1"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hidden="1"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hidden="1"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hidden="1"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hidden="1"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hidden="1"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hidden="1"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hidden="1"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hidden="1"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hidden="1"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hidden="1"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hidden="1"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hidden="1"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hidden="1"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hidden="1"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hidden="1"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hidden="1"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hidden="1"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hidden="1"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hidden="1"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hidden="1"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hidden="1"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hidden="1"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hidden="1"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hidden="1"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hidden="1"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hidden="1"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hidden="1"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hidden="1"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hidden="1"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hidden="1"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hidden="1"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hidden="1"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hidden="1"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hidden="1"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hidden="1"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hidden="1"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hidden="1"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hidden="1"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hidden="1"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hidden="1"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hidden="1"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hidden="1"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hidden="1"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hidden="1"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hidden="1"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hidden="1"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hidden="1"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hidden="1"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hidden="1"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hidden="1"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hidden="1"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hidden="1"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hidden="1"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hidden="1"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hidden="1"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hidden="1"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hidden="1"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hidden="1"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hidden="1"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hidden="1"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hidden="1"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hidden="1"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hidden="1"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hidden="1"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hidden="1"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hidden="1"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hidden="1"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hidden="1"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hidden="1"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hidden="1"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hidden="1"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hidden="1"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hidden="1"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hidden="1"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hidden="1"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hidden="1"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hidden="1"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hidden="1"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hidden="1"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hidden="1"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hidden="1"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hidden="1"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hidden="1"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hidden="1"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hidden="1"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hidden="1"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hidden="1"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hidden="1"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hidden="1"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hidden="1"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hidden="1"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hidden="1"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hidden="1"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hidden="1"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hidden="1"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hidden="1"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hidden="1"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hidden="1"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hidden="1"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hidden="1"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hidden="1"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hidden="1"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hidden="1"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hidden="1"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hidden="1"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hidden="1"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hidden="1"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hidden="1"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hidden="1"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hidden="1"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hidden="1"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hidden="1"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hidden="1"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hidden="1"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hidden="1"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hidden="1"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hidden="1"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hidden="1"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hidden="1"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hidden="1"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hidden="1"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hidden="1"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hidden="1"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hidden="1"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hidden="1"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hidden="1"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hidden="1"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hidden="1"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hidden="1"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hidden="1"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hidden="1"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hidden="1"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hidden="1"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hidden="1"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hidden="1"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hidden="1"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hidden="1"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hidden="1"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hidden="1"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hidden="1"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hidden="1"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hidden="1"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hidden="1"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hidden="1"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hidden="1"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hidden="1"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hidden="1"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hidden="1"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hidden="1"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hidden="1"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hidden="1"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hidden="1"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hidden="1"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hidden="1"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hidden="1"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hidden="1"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hidden="1"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hidden="1"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hidden="1"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hidden="1"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hidden="1"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hidden="1"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hidden="1"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hidden="1"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hidden="1"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hidden="1"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hidden="1"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hidden="1"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hidden="1"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hidden="1"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hidden="1"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hidden="1"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hidden="1"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hidden="1"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hidden="1"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hidden="1"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hidden="1"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hidden="1"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hidden="1"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hidden="1"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hidden="1"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hidden="1"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hidden="1"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hidden="1"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hidden="1"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hidden="1"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hidden="1"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hidden="1"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hidden="1"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hidden="1"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hidden="1"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hidden="1"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hidden="1"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hidden="1"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hidden="1"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hidden="1"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hidden="1"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hidden="1"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hidden="1"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hidden="1"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hidden="1"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hidden="1"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hidden="1"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hidden="1"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hidden="1"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hidden="1"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hidden="1"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hidden="1"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hidden="1"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hidden="1"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hidden="1"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hidden="1"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hidden="1"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hidden="1"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hidden="1"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hidden="1"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hidden="1"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hidden="1"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hidden="1"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hidden="1"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hidden="1"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hidden="1"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hidden="1"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hidden="1"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hidden="1"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hidden="1"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hidden="1"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hidden="1"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hidden="1"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hidden="1"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hidden="1"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hidden="1"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hidden="1"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hidden="1"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hidden="1"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hidden="1"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hidden="1"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hidden="1"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hidden="1"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hidden="1"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hidden="1"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hidden="1"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hidden="1"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hidden="1"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hidden="1"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hidden="1"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hidden="1"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hidden="1"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hidden="1"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hidden="1"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hidden="1"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hidden="1"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hidden="1"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hidden="1"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hidden="1"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hidden="1"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hidden="1"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hidden="1"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hidden="1"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hidden="1"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hidden="1"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hidden="1"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hidden="1"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hidden="1"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hidden="1"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hidden="1"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hidden="1"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hidden="1"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hidden="1"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hidden="1"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hidden="1"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hidden="1"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hidden="1"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hidden="1"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hidden="1"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hidden="1"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hidden="1"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hidden="1"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hidden="1"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hidden="1"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hidden="1"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hidden="1"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hidden="1"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hidden="1"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hidden="1"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hidden="1"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hidden="1"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hidden="1"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hidden="1"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hidden="1"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hidden="1"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hidden="1"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hidden="1"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hidden="1"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hidden="1"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hidden="1"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hidden="1"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hidden="1"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hidden="1"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hidden="1"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hidden="1"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hidden="1"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hidden="1"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hidden="1"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hidden="1"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hidden="1"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hidden="1"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hidden="1"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hidden="1"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hidden="1"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hidden="1"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hidden="1"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hidden="1"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hidden="1"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hidden="1"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hidden="1"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hidden="1"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hidden="1"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hidden="1"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hidden="1"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hidden="1"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hidden="1"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hidden="1"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hidden="1"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hidden="1"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hidden="1"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hidden="1"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hidden="1"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hidden="1"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hidden="1"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hidden="1"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hidden="1"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hidden="1"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hidden="1"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hidden="1"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hidden="1"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hidden="1"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hidden="1"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hidden="1"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hidden="1"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hidden="1"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hidden="1"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hidden="1"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hidden="1"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hidden="1"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hidden="1"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hidden="1"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hidden="1"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hidden="1"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hidden="1"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hidden="1"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hidden="1"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hidden="1"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hidden="1"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hidden="1"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hidden="1"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hidden="1"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hidden="1"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hidden="1"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hidden="1"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hidden="1"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hidden="1"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hidden="1"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hidden="1"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hidden="1"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hidden="1"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hidden="1"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hidden="1"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hidden="1"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hidden="1"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hidden="1"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hidden="1"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hidden="1"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hidden="1"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hidden="1"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hidden="1"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hidden="1"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hidden="1"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hidden="1"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hidden="1"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hidden="1"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hidden="1"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hidden="1"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hidden="1"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hidden="1"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hidden="1"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hidden="1"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hidden="1"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hidden="1"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hidden="1"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hidden="1"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hidden="1"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hidden="1"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hidden="1"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hidden="1"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hidden="1"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hidden="1"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hidden="1"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hidden="1"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hidden="1"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hidden="1"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hidden="1"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hidden="1"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hidden="1"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hidden="1"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hidden="1"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hidden="1"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hidden="1"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hidden="1"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hidden="1"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hidden="1"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hidden="1"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hidden="1"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hidden="1"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hidden="1"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hidden="1"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hidden="1"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hidden="1"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hidden="1"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hidden="1"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hidden="1"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hidden="1"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hidden="1"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hidden="1"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hidden="1"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hidden="1"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hidden="1"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hidden="1"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hidden="1"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hidden="1"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hidden="1"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hidden="1"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hidden="1"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hidden="1"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hidden="1"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hidden="1"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hidden="1"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hidden="1"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hidden="1"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hidden="1"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hidden="1"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hidden="1"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hidden="1"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hidden="1"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hidden="1"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hidden="1"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hidden="1"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hidden="1"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hidden="1"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hidden="1"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hidden="1"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hidden="1"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hidden="1"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hidden="1"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hidden="1"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hidden="1"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hidden="1"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hidden="1"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hidden="1"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hidden="1"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hidden="1"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hidden="1"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hidden="1"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hidden="1"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hidden="1"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hidden="1"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hidden="1"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hidden="1"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hidden="1"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hidden="1"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hidden="1"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hidden="1"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hidden="1"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hidden="1"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hidden="1"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hidden="1"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hidden="1"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hidden="1"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hidden="1"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hidden="1"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hidden="1"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hidden="1"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hidden="1"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hidden="1"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hidden="1"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hidden="1"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hidden="1"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hidden="1"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hidden="1"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hidden="1"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hidden="1"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hidden="1"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hidden="1"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hidden="1"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hidden="1"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hidden="1"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hidden="1"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hidden="1"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hidden="1"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hidden="1"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hidden="1"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hidden="1"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hidden="1"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hidden="1"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hidden="1"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hidden="1"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hidden="1"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hidden="1"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hidden="1"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hidden="1"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hidden="1"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hidden="1"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hidden="1"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hidden="1"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hidden="1"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hidden="1"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hidden="1"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hidden="1"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hidden="1"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hidden="1"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hidden="1"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hidden="1"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hidden="1"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hidden="1"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hidden="1"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hidden="1"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hidden="1"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hidden="1"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hidden="1"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hidden="1"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hidden="1"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hidden="1"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hidden="1"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hidden="1"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hidden="1"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hidden="1"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hidden="1"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hidden="1"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hidden="1"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hidden="1"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hidden="1"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hidden="1"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hidden="1"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hidden="1"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hidden="1"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hidden="1"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hidden="1"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hidden="1"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hidden="1"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hidden="1"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hidden="1"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hidden="1"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hidden="1"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hidden="1"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hidden="1"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hidden="1"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hidden="1"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hidden="1"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hidden="1"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hidden="1"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hidden="1"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hidden="1"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hidden="1"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hidden="1"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hidden="1"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hidden="1"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hidden="1"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hidden="1"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hidden="1"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hidden="1"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hidden="1"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hidden="1"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hidden="1"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hidden="1"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hidden="1"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hidden="1"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hidden="1"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hidden="1"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hidden="1"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hidden="1"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hidden="1"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hidden="1"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hidden="1"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hidden="1"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hidden="1"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hidden="1"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hidden="1"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hidden="1"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hidden="1"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hidden="1"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hidden="1"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hidden="1"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hidden="1"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hidden="1"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hidden="1"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hidden="1"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hidden="1"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hidden="1"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hidden="1"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hidden="1"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hidden="1"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hidden="1"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hidden="1"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hidden="1"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hidden="1"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hidden="1"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hidden="1"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hidden="1"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hidden="1"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hidden="1"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hidden="1"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hidden="1"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hidden="1"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hidden="1"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hidden="1"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hidden="1"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hidden="1"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hidden="1"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hidden="1"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hidden="1"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hidden="1"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hidden="1"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hidden="1"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hidden="1"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hidden="1"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hidden="1"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hidden="1"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hidden="1"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hidden="1"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hidden="1"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hidden="1"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hidden="1"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hidden="1"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hidden="1"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hidden="1"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hidden="1"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hidden="1"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hidden="1"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hidden="1"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hidden="1"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hidden="1"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hidden="1"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hidden="1"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hidden="1"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hidden="1"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hidden="1"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hidden="1"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hidden="1"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hidden="1"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hidden="1"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hidden="1"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hidden="1"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hidden="1"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hidden="1"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hidden="1"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hidden="1"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hidden="1"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hidden="1"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hidden="1"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hidden="1"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hidden="1"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hidden="1"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hidden="1"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hidden="1"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hidden="1"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hidden="1"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hidden="1"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hidden="1"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hidden="1"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hidden="1"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hidden="1"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hidden="1"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hidden="1"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hidden="1"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hidden="1"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hidden="1"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hidden="1"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hidden="1"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hidden="1"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hidden="1"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hidden="1"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hidden="1"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hidden="1"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hidden="1"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hidden="1"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hidden="1"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hidden="1"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hidden="1"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hidden="1"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hidden="1"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hidden="1"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hidden="1"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hidden="1"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hidden="1"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hidden="1"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hidden="1"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hidden="1"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hidden="1"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hidden="1"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hidden="1"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hidden="1"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hidden="1"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hidden="1"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hidden="1"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hidden="1"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hidden="1"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hidden="1"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hidden="1"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hidden="1"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hidden="1"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hidden="1"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hidden="1"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hidden="1"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hidden="1"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hidden="1"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hidden="1"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hidden="1"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hidden="1"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hidden="1"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hidden="1"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hidden="1"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hidden="1"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hidden="1"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hidden="1"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hidden="1"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hidden="1"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hidden="1"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hidden="1"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hidden="1"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hidden="1"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hidden="1"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hidden="1"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hidden="1"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hidden="1"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hidden="1"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hidden="1"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hidden="1"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hidden="1"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hidden="1"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hidden="1"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hidden="1"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hidden="1"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hidden="1"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hidden="1"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hidden="1"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hidden="1"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hidden="1"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hidden="1"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hidden="1"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hidden="1"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hidden="1"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hidden="1"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hidden="1"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hidden="1"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hidden="1"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hidden="1"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hidden="1"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hidden="1"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hidden="1"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hidden="1"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hidden="1"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hidden="1"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hidden="1"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hidden="1"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hidden="1"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hidden="1"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hidden="1"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hidden="1"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hidden="1"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hidden="1"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hidden="1"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hidden="1"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hidden="1"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hidden="1"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hidden="1"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hidden="1"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hidden="1"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hidden="1"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hidden="1"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hidden="1"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hidden="1"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hidden="1"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hidden="1"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hidden="1"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hidden="1"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hidden="1"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hidden="1"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hidden="1"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hidden="1"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hidden="1"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hidden="1"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hidden="1"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hidden="1"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hidden="1"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hidden="1"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hidden="1"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hidden="1"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hidden="1"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hidden="1"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hidden="1"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hidden="1"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hidden="1"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hidden="1"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hidden="1"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hidden="1"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hidden="1"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hidden="1"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hidden="1"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hidden="1"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hidden="1"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hidden="1"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hidden="1"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hidden="1"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hidden="1"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hidden="1"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hidden="1"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hidden="1"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hidden="1"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hidden="1"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hidden="1"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hidden="1"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hidden="1"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hidden="1"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hidden="1"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hidden="1"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hidden="1"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hidden="1"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hidden="1"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hidden="1"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hidden="1"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hidden="1"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hidden="1"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hidden="1"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hidden="1"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hidden="1"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hidden="1"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hidden="1"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hidden="1"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hidden="1"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hidden="1"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hidden="1"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hidden="1"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hidden="1"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hidden="1"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hidden="1"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hidden="1"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hidden="1"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hidden="1"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hidden="1"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hidden="1"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hidden="1"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hidden="1"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hidden="1"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hidden="1"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hidden="1"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hidden="1"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hidden="1"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hidden="1"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hidden="1"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hidden="1"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hidden="1"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hidden="1"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hidden="1"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hidden="1"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hidden="1"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hidden="1"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hidden="1"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hidden="1"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hidden="1"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hidden="1"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hidden="1"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hidden="1"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hidden="1"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hidden="1"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hidden="1"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hidden="1"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hidden="1"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hidden="1"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hidden="1"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hidden="1"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hidden="1"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hidden="1"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hidden="1"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hidden="1"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hidden="1"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hidden="1"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hidden="1"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hidden="1"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hidden="1"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hidden="1"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hidden="1"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hidden="1"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hidden="1"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hidden="1"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hidden="1"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hidden="1"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hidden="1"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hidden="1"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hidden="1"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hidden="1"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hidden="1"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hidden="1"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hidden="1"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hidden="1"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hidden="1"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hidden="1"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hidden="1"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hidden="1"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hidden="1"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hidden="1"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hidden="1"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hidden="1"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hidden="1"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hidden="1"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hidden="1"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hidden="1"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hidden="1"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hidden="1"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hidden="1"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hidden="1"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hidden="1"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hidden="1"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hidden="1"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hidden="1"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hidden="1"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hidden="1"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hidden="1"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hidden="1"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hidden="1"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hidden="1"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hidden="1"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hidden="1"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hidden="1"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hidden="1"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hidden="1"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hidden="1"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hidden="1"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hidden="1"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hidden="1"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hidden="1"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hidden="1"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hidden="1"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hidden="1"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hidden="1"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hidden="1"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hidden="1"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hidden="1"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hidden="1"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hidden="1"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hidden="1"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hidden="1"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hidden="1"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hidden="1"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hidden="1"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hidden="1"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hidden="1"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hidden="1"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hidden="1"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hidden="1"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hidden="1"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hidden="1"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hidden="1"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hidden="1"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hidden="1"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hidden="1"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hidden="1"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hidden="1"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hidden="1"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hidden="1"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hidden="1"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hidden="1"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hidden="1"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hidden="1"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hidden="1"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hidden="1"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hidden="1"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hidden="1"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hidden="1"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hidden="1"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hidden="1"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hidden="1"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hidden="1"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hidden="1"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hidden="1"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hidden="1"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hidden="1"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hidden="1"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hidden="1"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hidden="1"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hidden="1"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hidden="1"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hidden="1"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hidden="1"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hidden="1"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hidden="1"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hidden="1"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hidden="1"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hidden="1"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hidden="1"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hidden="1"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hidden="1"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hidden="1"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hidden="1"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hidden="1"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hidden="1"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hidden="1"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hidden="1"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hidden="1"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hidden="1"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hidden="1"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hidden="1"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hidden="1"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hidden="1"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hidden="1"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hidden="1"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hidden="1"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hidden="1"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hidden="1"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hidden="1"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hidden="1"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hidden="1"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hidden="1"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hidden="1"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hidden="1"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hidden="1"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hidden="1"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hidden="1"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hidden="1"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hidden="1"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hidden="1"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hidden="1"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hidden="1"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hidden="1"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hidden="1"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hidden="1"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hidden="1"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hidden="1"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hidden="1"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hidden="1"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hidden="1"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hidden="1"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hidden="1"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hidden="1"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hidden="1"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hidden="1"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hidden="1"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hidden="1"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hidden="1"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hidden="1"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hidden="1"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hidden="1"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hidden="1"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hidden="1"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hidden="1"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hidden="1"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hidden="1"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hidden="1"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hidden="1"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hidden="1"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hidden="1"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hidden="1"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hidden="1"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hidden="1"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hidden="1"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hidden="1"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hidden="1"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hidden="1"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hidden="1"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hidden="1"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hidden="1"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hidden="1"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hidden="1"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hidden="1"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hidden="1"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hidden="1"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hidden="1"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hidden="1"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hidden="1"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hidden="1"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hidden="1"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hidden="1"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hidden="1"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hidden="1"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hidden="1"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hidden="1"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hidden="1"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hidden="1"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hidden="1"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hidden="1"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hidden="1"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hidden="1"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hidden="1"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hidden="1"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hidden="1"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hidden="1"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hidden="1"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hidden="1"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hidden="1"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hidden="1"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hidden="1"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hidden="1"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hidden="1"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hidden="1"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hidden="1"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hidden="1"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hidden="1"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hidden="1"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hidden="1"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hidden="1"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hidden="1"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hidden="1"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hidden="1"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hidden="1"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hidden="1"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hidden="1"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hidden="1"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hidden="1"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hidden="1"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hidden="1"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hidden="1"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hidden="1"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hidden="1"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hidden="1"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hidden="1"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hidden="1"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hidden="1"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hidden="1"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hidden="1"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hidden="1"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hidden="1"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hidden="1"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hidden="1"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hidden="1"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hidden="1"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hidden="1"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hidden="1"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hidden="1"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hidden="1"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hidden="1"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hidden="1"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hidden="1"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hidden="1"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hidden="1"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hidden="1"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hidden="1"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hidden="1"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hidden="1"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hidden="1"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hidden="1"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hidden="1"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hidden="1"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hidden="1"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hidden="1"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hidden="1"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hidden="1"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hidden="1"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hidden="1"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hidden="1"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hidden="1"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hidden="1"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hidden="1"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hidden="1"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hidden="1"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hidden="1"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hidden="1"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hidden="1"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hidden="1"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hidden="1"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hidden="1"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hidden="1"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hidden="1"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hidden="1"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hidden="1"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hidden="1"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hidden="1"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hidden="1"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hidden="1"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hidden="1"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hidden="1"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hidden="1"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hidden="1"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hidden="1"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hidden="1"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hidden="1"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hidden="1"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hidden="1"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hidden="1"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hidden="1"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hidden="1"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hidden="1"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hidden="1"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hidden="1"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hidden="1"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hidden="1"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hidden="1"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hidden="1"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hidden="1"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hidden="1"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hidden="1"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hidden="1"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hidden="1"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hidden="1"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hidden="1"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hidden="1"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hidden="1"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hidden="1"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hidden="1"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hidden="1"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hidden="1"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hidden="1"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hidden="1"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hidden="1"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hidden="1"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hidden="1"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hidden="1"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hidden="1"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hidden="1"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hidden="1"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hidden="1"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hidden="1"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hidden="1"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hidden="1"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hidden="1"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hidden="1"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hidden="1"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hidden="1"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hidden="1"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hidden="1"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hidden="1"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hidden="1"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hidden="1"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hidden="1"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hidden="1"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hidden="1"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hidden="1"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hidden="1"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hidden="1"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hidden="1"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hidden="1"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hidden="1"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hidden="1"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hidden="1"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hidden="1"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hidden="1"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hidden="1"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hidden="1"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hidden="1"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hidden="1"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hidden="1"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hidden="1"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hidden="1"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hidden="1"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hidden="1"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hidden="1"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hidden="1"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hidden="1"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hidden="1"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hidden="1"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hidden="1"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hidden="1"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hidden="1"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hidden="1"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hidden="1"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hidden="1"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hidden="1"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hidden="1"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hidden="1"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hidden="1"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hidden="1"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hidden="1"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hidden="1"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hidden="1"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hidden="1"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hidden="1"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hidden="1"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hidden="1"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hidden="1"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hidden="1"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hidden="1"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hidden="1"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hidden="1"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hidden="1"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hidden="1"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hidden="1"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hidden="1"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hidden="1"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hidden="1"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hidden="1"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hidden="1"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hidden="1"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hidden="1"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hidden="1"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hidden="1"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hidden="1"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hidden="1"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hidden="1"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hidden="1"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hidden="1"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hidden="1"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hidden="1"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hidden="1"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hidden="1"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hidden="1"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hidden="1"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hidden="1"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hidden="1"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hidden="1"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hidden="1"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hidden="1"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hidden="1"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hidden="1"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hidden="1"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hidden="1"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hidden="1"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hidden="1"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hidden="1"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hidden="1"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hidden="1"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hidden="1"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hidden="1"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hidden="1"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hidden="1"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hidden="1"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hidden="1"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hidden="1"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hidden="1"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hidden="1"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hidden="1"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hidden="1"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hidden="1"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hidden="1"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hidden="1"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hidden="1"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hidden="1"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hidden="1"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hidden="1"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hidden="1"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hidden="1"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hidden="1"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hidden="1"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hidden="1"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hidden="1"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hidden="1"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hidden="1"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hidden="1"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hidden="1"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hidden="1"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hidden="1"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hidden="1"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hidden="1"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hidden="1"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hidden="1"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hidden="1"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hidden="1"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hidden="1"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hidden="1"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hidden="1"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hidden="1"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hidden="1"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hidden="1"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hidden="1"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hidden="1"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hidden="1"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hidden="1"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hidden="1"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hidden="1"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hidden="1"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hidden="1"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hidden="1"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hidden="1"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hidden="1"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hidden="1"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hidden="1"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hidden="1"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hidden="1"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hidden="1"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hidden="1"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hidden="1"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hidden="1"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hidden="1"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hidden="1"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hidden="1"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hidden="1"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hidden="1"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hidden="1"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hidden="1"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hidden="1"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hidden="1"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hidden="1"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hidden="1"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hidden="1"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hidden="1"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hidden="1"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hidden="1"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hidden="1"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hidden="1"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hidden="1"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hidden="1"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hidden="1"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hidden="1"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hidden="1"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hidden="1"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hidden="1"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hidden="1"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hidden="1"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hidden="1"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hidden="1"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hidden="1"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hidden="1"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hidden="1"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hidden="1"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hidden="1"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hidden="1"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hidden="1"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hidden="1"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hidden="1"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hidden="1"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hidden="1"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hidden="1"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hidden="1"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hidden="1"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hidden="1"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hidden="1"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hidden="1"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hidden="1"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hidden="1"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hidden="1"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hidden="1"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hidden="1"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hidden="1"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hidden="1"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hidden="1"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hidden="1"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hidden="1"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hidden="1"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hidden="1"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hidden="1"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hidden="1"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hidden="1"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hidden="1"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hidden="1"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hidden="1"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hidden="1"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hidden="1"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hidden="1"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hidden="1"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hidden="1"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hidden="1"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hidden="1"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hidden="1"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hidden="1"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hidden="1"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hidden="1"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hidden="1"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hidden="1"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hidden="1"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hidden="1"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hidden="1"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hidden="1"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hidden="1"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hidden="1"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hidden="1"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hidden="1"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hidden="1"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hidden="1"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hidden="1"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hidden="1"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hidden="1"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hidden="1"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hidden="1"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hidden="1"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hidden="1"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hidden="1"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hidden="1"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hidden="1"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hidden="1"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hidden="1"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hidden="1"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hidden="1"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hidden="1"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hidden="1"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hidden="1"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hidden="1"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hidden="1"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hidden="1"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hidden="1"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hidden="1"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hidden="1"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hidden="1"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hidden="1"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hidden="1"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hidden="1"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hidden="1"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hidden="1"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hidden="1"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hidden="1"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hidden="1"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hidden="1"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hidden="1"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hidden="1"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hidden="1"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hidden="1"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hidden="1"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hidden="1"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hidden="1"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hidden="1"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hidden="1"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hidden="1"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hidden="1"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hidden="1"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hidden="1"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hidden="1"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hidden="1"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hidden="1"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hidden="1"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hidden="1"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hidden="1"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hidden="1"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hidden="1"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hidden="1"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hidden="1"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hidden="1"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hidden="1"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hidden="1"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hidden="1"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hidden="1"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hidden="1"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hidden="1"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hidden="1"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hidden="1"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hidden="1"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hidden="1"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hidden="1"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hidden="1"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hidden="1"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hidden="1"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hidden="1"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hidden="1"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hidden="1"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hidden="1"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hidden="1"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hidden="1"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hidden="1"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hidden="1"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hidden="1"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hidden="1"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hidden="1"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hidden="1"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hidden="1"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hidden="1"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hidden="1"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hidden="1"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hidden="1"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hidden="1"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hidden="1"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hidden="1"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hidden="1"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hidden="1"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hidden="1"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hidden="1"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hidden="1"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hidden="1"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hidden="1"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hidden="1"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hidden="1"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hidden="1"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hidden="1"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hidden="1"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hidden="1"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hidden="1"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hidden="1"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hidden="1"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hidden="1"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hidden="1"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hidden="1"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hidden="1"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hidden="1"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hidden="1"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hidden="1"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hidden="1"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hidden="1"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hidden="1"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hidden="1"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hidden="1"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hidden="1"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hidden="1"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hidden="1"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hidden="1"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hidden="1"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hidden="1"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hidden="1"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hidden="1"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hidden="1"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hidden="1"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hidden="1"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hidden="1"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hidden="1"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hidden="1"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hidden="1"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hidden="1"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hidden="1"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hidden="1"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hidden="1"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hidden="1"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hidden="1"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hidden="1"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hidden="1"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hidden="1"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hidden="1"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hidden="1"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hidden="1"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hidden="1"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hidden="1"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hidden="1"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hidden="1"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hidden="1"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hidden="1"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hidden="1"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hidden="1"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hidden="1"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hidden="1"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hidden="1"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hidden="1"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hidden="1"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hidden="1"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hidden="1"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hidden="1"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hidden="1"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hidden="1"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hidden="1"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hidden="1"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hidden="1"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hidden="1"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hidden="1"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hidden="1"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hidden="1"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hidden="1"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hidden="1"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hidden="1"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hidden="1"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hidden="1"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hidden="1"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hidden="1"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hidden="1"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hidden="1"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19B86-C736-4C88-AB0B-A0198A76892C}">
  <dimension ref="A1"/>
  <sheetViews>
    <sheetView showGridLines="0" showRowColHeaders="0" tabSelected="1" zoomScaleNormal="100" workbookViewId="0">
      <selection activeCell="W21" sqref="W21"/>
    </sheetView>
  </sheetViews>
  <sheetFormatPr defaultRowHeight="14.5" x14ac:dyDescent="0.3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8221-2869-4E09-81E5-25AA3EB183F3}">
  <dimension ref="A1:A26"/>
  <sheetViews>
    <sheetView topLeftCell="A3" workbookViewId="0">
      <selection activeCell="A30" sqref="A30"/>
    </sheetView>
  </sheetViews>
  <sheetFormatPr defaultRowHeight="14.5" x14ac:dyDescent="0.35"/>
  <cols>
    <col min="1" max="1" width="140" customWidth="1"/>
  </cols>
  <sheetData>
    <row r="1" spans="1:1" x14ac:dyDescent="0.35">
      <c r="A1" s="29" t="s">
        <v>10959</v>
      </c>
    </row>
    <row r="2" spans="1:1" x14ac:dyDescent="0.35">
      <c r="A2" s="30"/>
    </row>
    <row r="3" spans="1:1" x14ac:dyDescent="0.35">
      <c r="A3" s="31" t="s">
        <v>10960</v>
      </c>
    </row>
    <row r="4" spans="1:1" x14ac:dyDescent="0.35">
      <c r="A4" s="31" t="s">
        <v>10961</v>
      </c>
    </row>
    <row r="6" spans="1:1" x14ac:dyDescent="0.35">
      <c r="A6" s="29" t="s">
        <v>10962</v>
      </c>
    </row>
    <row r="7" spans="1:1" x14ac:dyDescent="0.35">
      <c r="A7" s="30"/>
    </row>
    <row r="8" spans="1:1" x14ac:dyDescent="0.35">
      <c r="A8" s="31" t="s">
        <v>10963</v>
      </c>
    </row>
    <row r="9" spans="1:1" x14ac:dyDescent="0.35">
      <c r="A9" s="31" t="s">
        <v>10964</v>
      </c>
    </row>
    <row r="11" spans="1:1" x14ac:dyDescent="0.35">
      <c r="A11" s="29" t="s">
        <v>10965</v>
      </c>
    </row>
    <row r="12" spans="1:1" x14ac:dyDescent="0.35">
      <c r="A12" s="30"/>
    </row>
    <row r="13" spans="1:1" x14ac:dyDescent="0.35">
      <c r="A13" s="31" t="s">
        <v>10966</v>
      </c>
    </row>
    <row r="15" spans="1:1" x14ac:dyDescent="0.35">
      <c r="A15" s="29" t="s">
        <v>10967</v>
      </c>
    </row>
    <row r="16" spans="1:1" x14ac:dyDescent="0.35">
      <c r="A16" s="30"/>
    </row>
    <row r="17" spans="1:1" x14ac:dyDescent="0.35">
      <c r="A17" s="31" t="s">
        <v>10968</v>
      </c>
    </row>
    <row r="18" spans="1:1" x14ac:dyDescent="0.35">
      <c r="A18" s="32" t="s">
        <v>10969</v>
      </c>
    </row>
    <row r="19" spans="1:1" x14ac:dyDescent="0.35">
      <c r="A19" s="32" t="s">
        <v>10970</v>
      </c>
    </row>
    <row r="21" spans="1:1" ht="17.5" x14ac:dyDescent="0.35">
      <c r="A21" s="33" t="s">
        <v>10975</v>
      </c>
    </row>
    <row r="22" spans="1:1" x14ac:dyDescent="0.35">
      <c r="A22" s="30"/>
    </row>
    <row r="23" spans="1:1" x14ac:dyDescent="0.35">
      <c r="A23" s="31" t="s">
        <v>10971</v>
      </c>
    </row>
    <row r="24" spans="1:1" x14ac:dyDescent="0.35">
      <c r="A24" s="31" t="s">
        <v>10972</v>
      </c>
    </row>
    <row r="25" spans="1:1" x14ac:dyDescent="0.35">
      <c r="A25" s="31" t="s">
        <v>10973</v>
      </c>
    </row>
    <row r="26" spans="1:1" x14ac:dyDescent="0.35">
      <c r="A26" s="31" t="s">
        <v>10974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 vs Profit(Combo chart)</vt:lpstr>
      <vt:lpstr>Categorys' Profit(Waterfall)</vt:lpstr>
      <vt:lpstr>Pie chart</vt:lpstr>
      <vt:lpstr>map</vt:lpstr>
      <vt:lpstr>Top 5 categories</vt:lpstr>
      <vt:lpstr>KPI</vt:lpstr>
      <vt:lpstr>KPI(YOY growth)</vt:lpstr>
      <vt:lpstr>Data</vt:lpstr>
      <vt:lpstr>Data Visualization</vt:lpstr>
      <vt:lpstr>Insights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Abbina, Bhavana Sriharshitha</cp:lastModifiedBy>
  <dcterms:created xsi:type="dcterms:W3CDTF">2015-06-05T18:17:20Z</dcterms:created>
  <dcterms:modified xsi:type="dcterms:W3CDTF">2024-07-22T17:24:14Z</dcterms:modified>
</cp:coreProperties>
</file>