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ELD" sheetId="1" state="visible" r:id="rId2"/>
    <sheet name="STS_DEV" sheetId="2" state="visible" r:id="rId3"/>
    <sheet name="Ques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<sst xmlns="http://schemas.openxmlformats.org/spreadsheetml/2006/main" count="43" uniqueCount="36">
  <si>
    <t xml:space="preserve">O&amp;M</t>
  </si>
  <si>
    <t xml:space="preserve">MSC</t>
  </si>
  <si>
    <t xml:space="preserve">Point</t>
  </si>
  <si>
    <t xml:space="preserve">LAT</t>
  </si>
  <si>
    <t xml:space="preserve">LON</t>
  </si>
  <si>
    <t xml:space="preserve">DIST</t>
  </si>
  <si>
    <t xml:space="preserve">AVG =</t>
  </si>
  <si>
    <t xml:space="preserve">Σ DIST / n</t>
  </si>
  <si>
    <t xml:space="preserve">AVG</t>
  </si>
  <si>
    <t xml:space="preserve">Asa Hayes</t>
  </si>
  <si>
    <t xml:space="preserve">Measurement</t>
  </si>
  <si>
    <t xml:space="preserve">O&amp;M Lat.</t>
  </si>
  <si>
    <t xml:space="preserve">O&amp;M Long.</t>
  </si>
  <si>
    <r>
      <rPr>
        <sz val="11"/>
        <color rgb="FF000000"/>
        <rFont val="Calibri"/>
        <family val="2"/>
        <charset val="1"/>
      </rPr>
      <t xml:space="preserve"> 12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Man Lat.</t>
    </r>
  </si>
  <si>
    <r>
      <rPr>
        <sz val="11"/>
        <color rgb="FF000000"/>
        <rFont val="Calibri"/>
        <family val="2"/>
        <charset val="1"/>
      </rPr>
      <t xml:space="preserve">12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Man Long.</t>
    </r>
  </si>
  <si>
    <t xml:space="preserve">DIST (km)</t>
  </si>
  <si>
    <t xml:space="preserve"> = V</t>
  </si>
  <si>
    <r>
      <rPr>
        <b val="true"/>
        <sz val="12"/>
        <color rgb="FF00000A"/>
        <rFont val="Georgia"/>
        <family val="1"/>
        <charset val="1"/>
      </rPr>
      <t xml:space="preserve"> =V</t>
    </r>
    <r>
      <rPr>
        <b val="true"/>
        <vertAlign val="superscript"/>
        <sz val="12"/>
        <color rgb="FF00000A"/>
        <rFont val="Georgia"/>
        <family val="1"/>
        <charset val="1"/>
      </rPr>
      <t xml:space="preserve">2</t>
    </r>
  </si>
  <si>
    <t xml:space="preserve">0 MIN</t>
  </si>
  <si>
    <t xml:space="preserve">5 MIN</t>
  </si>
  <si>
    <t xml:space="preserve">10 MIN</t>
  </si>
  <si>
    <t xml:space="preserve">15 MIN</t>
  </si>
  <si>
    <t xml:space="preserve">20 MIN</t>
  </si>
  <si>
    <t xml:space="preserve">25 MIN</t>
  </si>
  <si>
    <t xml:space="preserve">30 MIN</t>
  </si>
  <si>
    <r>
      <rPr>
        <b val="true"/>
        <sz val="12"/>
        <color rgb="FF00000A"/>
        <rFont val="Georgia"/>
        <family val="1"/>
        <charset val="1"/>
      </rPr>
      <t xml:space="preserve"> =</t>
    </r>
    <r>
      <rPr>
        <b val="true"/>
        <sz val="12"/>
        <color rgb="FF00000A"/>
        <rFont val="Calibri"/>
        <family val="2"/>
        <charset val="1"/>
      </rPr>
      <t xml:space="preserve">Σ</t>
    </r>
    <r>
      <rPr>
        <b val="true"/>
        <sz val="12"/>
        <color rgb="FF00000A"/>
        <rFont val="Georgia"/>
        <family val="1"/>
        <charset val="1"/>
      </rPr>
      <t xml:space="preserve">V</t>
    </r>
    <r>
      <rPr>
        <b val="true"/>
        <vertAlign val="superscript"/>
        <sz val="12"/>
        <color rgb="FF00000A"/>
        <rFont val="Georgia"/>
        <family val="1"/>
        <charset val="1"/>
      </rPr>
      <t xml:space="preserve">2</t>
    </r>
  </si>
  <si>
    <t xml:space="preserve">Coordinates in degrees</t>
  </si>
  <si>
    <t xml:space="preserve">Transcribed from collected data</t>
  </si>
  <si>
    <t xml:space="preserve">StDev:</t>
  </si>
  <si>
    <t xml:space="preserve">STD DEV = +/- </t>
  </si>
  <si>
    <t xml:space="preserve">Questions: </t>
  </si>
  <si>
    <t xml:space="preserve">a) RMS refers to the distance that each point falls from where it was predicted.</t>
  </si>
  <si>
    <t xml:space="preserve">STD DEV refers to the range around the mean where it is most likely for any given point to fall in.</t>
  </si>
  <si>
    <r>
      <rPr>
        <sz val="11"/>
        <color rgb="FF000000"/>
        <rFont val="Calibri"/>
        <family val="2"/>
        <charset val="1"/>
      </rPr>
      <t xml:space="preserve">b) Degrees of Freedom is basically the amount of  available points in your data that are </t>
    </r>
    <r>
      <rPr>
        <i val="true"/>
        <sz val="11"/>
        <color rgb="FF000000"/>
        <rFont val="Calibri"/>
        <family val="2"/>
        <charset val="1"/>
      </rPr>
      <t xml:space="preserve">free</t>
    </r>
    <r>
      <rPr>
        <sz val="11"/>
        <color rgb="FF000000"/>
        <rFont val="Calibri"/>
        <family val="2"/>
        <charset val="1"/>
      </rPr>
      <t xml:space="preserve"> to  not be a set value.</t>
    </r>
  </si>
  <si>
    <t xml:space="preserve">Usually corresponds to the amount of points in a sample – 1, but can be brought lower conditionally.</t>
  </si>
  <si>
    <t xml:space="preserve">Questions: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</si>
</sst>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Garamond"/>
      <family val="1"/>
      <charset val="1"/>
    </font>
    <font>
      <b val="true"/>
      <sz val="12"/>
      <color rgb="FF000000"/>
      <name val="Garamond"/>
      <family val="1"/>
      <charset val="1"/>
    </font>
    <font>
      <b val="true"/>
      <sz val="12"/>
      <color rgb="FF00000A"/>
      <name val="Georgia"/>
      <family val="1"/>
      <charset val="1"/>
    </font>
    <font>
      <vertAlign val="superscript"/>
      <sz val="11"/>
      <color rgb="FF000000"/>
      <name val="Calibri"/>
      <family val="2"/>
      <charset val="1"/>
    </font>
    <font>
      <b val="true"/>
      <vertAlign val="superscript"/>
      <sz val="12"/>
      <color rgb="FF00000A"/>
      <name val="Georgia"/>
      <family val="1"/>
      <charset val="1"/>
    </font>
    <font>
      <sz val="12"/>
      <color rgb="FF00000A"/>
      <name val="Georgia"/>
      <family val="1"/>
      <charset val="1"/>
    </font>
    <font>
      <b val="true"/>
      <sz val="12"/>
      <color rgb="FF00000A"/>
      <name val="Calibri"/>
      <family val="2"/>
      <charset val="1"/>
    </font>
    <font>
      <b val="true"/>
      <sz val="11"/>
      <color rgb="FF000000"/>
      <name val="Georgia"/>
      <family val="1"/>
      <charset val="1"/>
    </font>
    <font>
      <i val="true"/>
      <sz val="11"/>
      <color rgb="FF000000"/>
      <name val="Calibri"/>
      <family val="2"/>
      <charset val="1"/>
    </font>
    <font>
      <b val="true"/>
      <sz val="12"/>
      <color rgb="FF000000"/>
      <name val="Georgia"/>
      <family val="1"/>
      <charset val="1"/>
    </font>
    <font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 diagonalUp="false" diagonalDown="false"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 diagonalUp="false" diagonalDown="false"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 diagonalUp="false" diagonalDown="false">
      <left/>
      <right style="medium">
        <color rgb="FF999999"/>
      </right>
      <top/>
      <bottom style="medium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767520</xdr:colOff>
      <xdr:row>18</xdr:row>
      <xdr:rowOff>5760</xdr:rowOff>
    </xdr:from>
    <xdr:to>
      <xdr:col>10</xdr:col>
      <xdr:colOff>686160</xdr:colOff>
      <xdr:row>22</xdr:row>
      <xdr:rowOff>102240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1904480" y="3383280"/>
          <a:ext cx="840240" cy="79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885960</xdr:colOff>
      <xdr:row>14</xdr:row>
      <xdr:rowOff>0</xdr:rowOff>
    </xdr:from>
    <xdr:to>
      <xdr:col>8</xdr:col>
      <xdr:colOff>611640</xdr:colOff>
      <xdr:row>23</xdr:row>
      <xdr:rowOff>9000</xdr:rowOff>
    </xdr:to>
    <xdr:sp>
      <xdr:nvSpPr>
        <xdr:cNvPr id="1" name="CustomShape 1"/>
        <xdr:cNvSpPr/>
      </xdr:nvSpPr>
      <xdr:spPr>
        <a:xfrm>
          <a:off x="885960" y="2676240"/>
          <a:ext cx="4991040" cy="17236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b.  (5pts) What is Degree of Freedom and how does it make a difference?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2</xdr:row>
      <xdr:rowOff>181080</xdr:rowOff>
    </xdr:from>
    <xdr:to>
      <xdr:col>9</xdr:col>
      <xdr:colOff>9000</xdr:colOff>
      <xdr:row>11</xdr:row>
      <xdr:rowOff>180720</xdr:rowOff>
    </xdr:to>
    <xdr:sp>
      <xdr:nvSpPr>
        <xdr:cNvPr id="2" name="CustomShape 1"/>
        <xdr:cNvSpPr/>
      </xdr:nvSpPr>
      <xdr:spPr>
        <a:xfrm>
          <a:off x="947160" y="571320"/>
          <a:ext cx="4939200" cy="17143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a. (5 pts) What is the difference between RMS and STD DEV?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6"/>
    <col collapsed="false" customWidth="true" hidden="false" outlineLevel="0" max="3" min="3" style="0" width="14.86"/>
    <col collapsed="false" customWidth="true" hidden="false" outlineLevel="0" max="4" min="4" style="0" width="17"/>
    <col collapsed="false" customWidth="true" hidden="false" outlineLevel="0" max="5" min="5" style="0" width="17.58"/>
    <col collapsed="false" customWidth="true" hidden="false" outlineLevel="0" max="6" min="6" style="0" width="17.86"/>
    <col collapsed="false" customWidth="true" hidden="false" outlineLevel="0" max="1025" min="7" style="0" width="8.67"/>
  </cols>
  <sheetData>
    <row r="1" customFormat="false" ht="16.5" hidden="false" customHeight="true" outlineLevel="0" collapsed="false">
      <c r="A1" s="1"/>
      <c r="B1" s="2" t="s">
        <v>0</v>
      </c>
      <c r="C1" s="2"/>
      <c r="D1" s="2" t="s">
        <v>1</v>
      </c>
      <c r="E1" s="2"/>
      <c r="F1" s="3"/>
    </row>
    <row r="2" customFormat="false" ht="16.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3</v>
      </c>
      <c r="E2" s="5" t="s">
        <v>4</v>
      </c>
      <c r="F2" s="6" t="s">
        <v>5</v>
      </c>
    </row>
    <row r="3" customFormat="false" ht="16.5" hidden="false" customHeight="false" outlineLevel="0" collapsed="false">
      <c r="A3" s="4" t="n">
        <v>0</v>
      </c>
      <c r="B3" s="7"/>
      <c r="C3" s="7"/>
      <c r="D3" s="7"/>
      <c r="E3" s="7"/>
      <c r="F3" s="7"/>
    </row>
    <row r="4" customFormat="false" ht="16.5" hidden="false" customHeight="false" outlineLevel="0" collapsed="false">
      <c r="A4" s="4" t="n">
        <v>5</v>
      </c>
      <c r="B4" s="7"/>
      <c r="C4" s="7"/>
      <c r="D4" s="7"/>
      <c r="E4" s="7"/>
      <c r="F4" s="7"/>
      <c r="I4" s="0" t="s">
        <v>6</v>
      </c>
      <c r="J4" s="8" t="s">
        <v>7</v>
      </c>
    </row>
    <row r="5" customFormat="false" ht="16.5" hidden="false" customHeight="false" outlineLevel="0" collapsed="false">
      <c r="A5" s="4" t="n">
        <v>10</v>
      </c>
      <c r="B5" s="7"/>
      <c r="C5" s="7"/>
      <c r="D5" s="7"/>
      <c r="E5" s="7"/>
      <c r="F5" s="7"/>
    </row>
    <row r="6" customFormat="false" ht="16.5" hidden="false" customHeight="false" outlineLevel="0" collapsed="false">
      <c r="A6" s="4" t="n">
        <v>15</v>
      </c>
      <c r="B6" s="7"/>
      <c r="C6" s="7"/>
      <c r="D6" s="7"/>
      <c r="E6" s="7"/>
      <c r="F6" s="7"/>
    </row>
    <row r="7" customFormat="false" ht="16.5" hidden="false" customHeight="false" outlineLevel="0" collapsed="false">
      <c r="A7" s="4" t="n">
        <v>20</v>
      </c>
      <c r="B7" s="7"/>
      <c r="C7" s="7"/>
      <c r="D7" s="7"/>
      <c r="E7" s="7"/>
      <c r="F7" s="7"/>
    </row>
    <row r="8" customFormat="false" ht="16.5" hidden="false" customHeight="false" outlineLevel="0" collapsed="false">
      <c r="A8" s="4" t="n">
        <v>25</v>
      </c>
      <c r="B8" s="7"/>
      <c r="C8" s="7"/>
      <c r="D8" s="7"/>
      <c r="E8" s="7"/>
      <c r="F8" s="7"/>
    </row>
    <row r="9" customFormat="false" ht="16.5" hidden="false" customHeight="false" outlineLevel="0" collapsed="false">
      <c r="A9" s="4" t="n">
        <v>30</v>
      </c>
      <c r="B9" s="7"/>
      <c r="C9" s="7"/>
      <c r="D9" s="7"/>
      <c r="E9" s="7"/>
      <c r="F9" s="7"/>
    </row>
    <row r="10" customFormat="false" ht="16.5" hidden="false" customHeight="false" outlineLevel="0" collapsed="false">
      <c r="A10" s="9"/>
      <c r="B10" s="7"/>
      <c r="C10" s="7"/>
      <c r="D10" s="7"/>
      <c r="E10" s="10" t="s">
        <v>8</v>
      </c>
      <c r="F10" s="5"/>
    </row>
  </sheetData>
  <mergeCells count="2">
    <mergeCell ref="B1:C1"/>
    <mergeCell ref="D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5.71"/>
    <col collapsed="false" customWidth="true" hidden="false" outlineLevel="0" max="3" min="3" style="0" width="21.82"/>
    <col collapsed="false" customWidth="true" hidden="false" outlineLevel="0" max="4" min="4" style="0" width="21.39"/>
    <col collapsed="false" customWidth="true" hidden="false" outlineLevel="0" max="5" min="5" style="0" width="17.58"/>
    <col collapsed="false" customWidth="true" hidden="false" outlineLevel="0" max="8" min="6" style="0" width="18"/>
    <col collapsed="false" customWidth="true" hidden="false" outlineLevel="0" max="9" min="9" style="0" width="8.67"/>
    <col collapsed="false" customWidth="true" hidden="false" outlineLevel="0" max="10" min="10" style="0" width="13.06"/>
    <col collapsed="false" customWidth="true" hidden="false" outlineLevel="0" max="11" min="11" style="0" width="16.53"/>
    <col collapsed="false" customWidth="true" hidden="false" outlineLevel="0" max="1025" min="12" style="0" width="8.67"/>
  </cols>
  <sheetData>
    <row r="1" customFormat="false" ht="15" hidden="false" customHeight="false" outlineLevel="0" collapsed="false">
      <c r="B1" s="0" t="s">
        <v>9</v>
      </c>
    </row>
    <row r="2" customFormat="false" ht="15.75" hidden="false" customHeight="false" outlineLevel="0" collapsed="false"/>
    <row r="3" customFormat="false" ht="15" hidden="false" customHeight="false" outlineLevel="0" collapsed="false">
      <c r="B3" s="11" t="s">
        <v>10</v>
      </c>
      <c r="C3" s="0" t="s">
        <v>11</v>
      </c>
      <c r="D3" s="0" t="s">
        <v>12</v>
      </c>
      <c r="E3" s="0" t="s">
        <v>13</v>
      </c>
      <c r="F3" s="0" t="s">
        <v>14</v>
      </c>
      <c r="G3" s="12" t="s">
        <v>15</v>
      </c>
      <c r="H3" s="12" t="s">
        <v>8</v>
      </c>
      <c r="I3" s="13" t="s">
        <v>16</v>
      </c>
      <c r="J3" s="13" t="s">
        <v>17</v>
      </c>
    </row>
    <row r="4" customFormat="false" ht="15" hidden="false" customHeight="false" outlineLevel="0" collapsed="false">
      <c r="B4" s="14" t="s">
        <v>18</v>
      </c>
      <c r="C4" s="0" t="n">
        <f aca="false"> RADIANS(C15)</f>
        <v>0.534382815980521</v>
      </c>
      <c r="D4" s="0" t="n">
        <f aca="false"> RADIANS(D15)</f>
        <v>-1.6813952234999</v>
      </c>
      <c r="E4" s="0" t="n">
        <f aca="false"> RADIANS(E15)</f>
        <v>0.534280016087579</v>
      </c>
      <c r="F4" s="0" t="n">
        <f aca="false"> RADIANS(F15)</f>
        <v>-1.68145316843107</v>
      </c>
      <c r="G4" s="15" t="n">
        <f aca="false"> ACOS(SIN(C4)* SIN(E4) +COS(C4) * COS(E4) * COS(F4 - D4) ) * 6371</f>
        <v>0.727930455081832</v>
      </c>
      <c r="H4" s="15" t="n">
        <f aca="false"> AVERAGE($G$4:$G$10)</f>
        <v>0.732890255084253</v>
      </c>
      <c r="I4" s="16" t="n">
        <f aca="false"> G4 - H4</f>
        <v>-0.0049598000024208</v>
      </c>
      <c r="J4" s="17" t="n">
        <f aca="false"> I4 ^ 2</f>
        <v>2.45996160640134E-005</v>
      </c>
    </row>
    <row r="5" customFormat="false" ht="15" hidden="false" customHeight="false" outlineLevel="0" collapsed="false">
      <c r="B5" s="14" t="s">
        <v>19</v>
      </c>
      <c r="C5" s="0" t="n">
        <f aca="false"> RADIANS(C16)</f>
        <v>0.534382990513447</v>
      </c>
      <c r="D5" s="0" t="n">
        <f aca="false"> RADIANS(D16)</f>
        <v>-1.6813952234999</v>
      </c>
      <c r="E5" s="0" t="n">
        <f aca="false"> RADIANS(E16)</f>
        <v>0.534280016087579</v>
      </c>
      <c r="F5" s="0" t="n">
        <f aca="false"> RADIANS(F16)</f>
        <v>-1.68145316843107</v>
      </c>
      <c r="G5" s="15" t="n">
        <f aca="false"> ACOS(SIN(C5)* SIN(E5) +COS(C5) * COS(E5) * COS(F5 - D5) ) * 6371</f>
        <v>0.72893106006105</v>
      </c>
      <c r="H5" s="15" t="n">
        <f aca="false"> AVERAGE($G$4:$G$10)</f>
        <v>0.732890255084253</v>
      </c>
      <c r="I5" s="16" t="n">
        <f aca="false"> G5 - H5</f>
        <v>-0.00395919502320263</v>
      </c>
      <c r="J5" s="16" t="n">
        <f aca="false"> I5 ^ 2</f>
        <v>1.56752252317525E-005</v>
      </c>
    </row>
    <row r="6" customFormat="false" ht="15" hidden="false" customHeight="false" outlineLevel="0" collapsed="false">
      <c r="B6" s="14" t="s">
        <v>20</v>
      </c>
      <c r="C6" s="0" t="n">
        <f aca="false"> RADIANS(C17)</f>
        <v>0.534383514112222</v>
      </c>
      <c r="D6" s="0" t="n">
        <f aca="false"> RADIANS(D17)</f>
        <v>-1.68139539803282</v>
      </c>
      <c r="E6" s="0" t="n">
        <f aca="false"> RADIANS(E17)</f>
        <v>0.534279841554654</v>
      </c>
      <c r="F6" s="0" t="n">
        <f aca="false"> RADIANS(F17)</f>
        <v>-1.68145351749692</v>
      </c>
      <c r="G6" s="15" t="n">
        <f aca="false"> ACOS(SIN(C6)* SIN(E6) +COS(C6) * COS(E6) * COS(F6 - D6) ) * 6371</f>
        <v>0.73335202367447</v>
      </c>
      <c r="H6" s="15" t="n">
        <f aca="false"> AVERAGE($G$4:$G$10)</f>
        <v>0.732890255084253</v>
      </c>
      <c r="I6" s="16" t="n">
        <f aca="false"> G6 - H6</f>
        <v>0.00046176859021696</v>
      </c>
      <c r="J6" s="16" t="n">
        <f aca="false"> I6 ^ 2</f>
        <v>2.13230230910959E-007</v>
      </c>
    </row>
    <row r="7" customFormat="false" ht="15" hidden="false" customHeight="false" outlineLevel="0" collapsed="false">
      <c r="B7" s="14" t="s">
        <v>21</v>
      </c>
      <c r="C7" s="0" t="n">
        <f aca="false"> RADIANS(C18)</f>
        <v>0.534384735842699</v>
      </c>
      <c r="D7" s="0" t="n">
        <f aca="false"> RADIANS(D18)</f>
        <v>-1.68139469990112</v>
      </c>
      <c r="E7" s="0" t="n">
        <f aca="false"> RADIANS(E18)</f>
        <v>0.534279667021729</v>
      </c>
      <c r="F7" s="0" t="n">
        <f aca="false"> RADIANS(F18)</f>
        <v>-1.68145351749692</v>
      </c>
      <c r="G7" s="15" t="n">
        <f aca="false"> ACOS(SIN(C7)* SIN(E7) +COS(C7) * COS(E7) * COS(F7 - D7) ) * 6371</f>
        <v>0.743027277524839</v>
      </c>
      <c r="H7" s="15" t="n">
        <f aca="false"> AVERAGE($G$4:$G$10)</f>
        <v>0.732890255084253</v>
      </c>
      <c r="I7" s="16" t="n">
        <f aca="false"> G7 - H7</f>
        <v>0.0101370224405859</v>
      </c>
      <c r="J7" s="16" t="n">
        <f aca="false"> I7 ^ 2</f>
        <v>0.000102759223960942</v>
      </c>
    </row>
    <row r="8" customFormat="false" ht="15" hidden="false" customHeight="false" outlineLevel="0" collapsed="false">
      <c r="B8" s="14" t="s">
        <v>22</v>
      </c>
      <c r="C8" s="0" t="n">
        <f aca="false"> RADIANS(C19)</f>
        <v>0.534382641447596</v>
      </c>
      <c r="D8" s="0" t="n">
        <f aca="false"> RADIANS(D19)</f>
        <v>-1.68139487443405</v>
      </c>
      <c r="E8" s="0" t="n">
        <f aca="false"> RADIANS(E19)</f>
        <v>0.534280190620504</v>
      </c>
      <c r="F8" s="0" t="n">
        <f aca="false"> RADIANS(F19)</f>
        <v>-1.68145334296399</v>
      </c>
      <c r="G8" s="15" t="n">
        <f aca="false"> ACOS(SIN(C8)* SIN(E8) +COS(C8) * COS(E8) * COS(F8 - D8) ) * 6371</f>
        <v>0.727191233041246</v>
      </c>
      <c r="H8" s="15" t="n">
        <f aca="false"> AVERAGE($G$4:$G$10)</f>
        <v>0.732890255084253</v>
      </c>
      <c r="I8" s="16" t="n">
        <f aca="false"> G8 - H8</f>
        <v>-0.00569902204300632</v>
      </c>
      <c r="J8" s="16" t="n">
        <f aca="false"> I8 ^ 2</f>
        <v>3.24788522466719E-005</v>
      </c>
    </row>
    <row r="9" customFormat="false" ht="15" hidden="false" customHeight="false" outlineLevel="0" collapsed="false">
      <c r="B9" s="14" t="s">
        <v>23</v>
      </c>
      <c r="C9" s="0" t="n">
        <f aca="false"> RADIANS(C20)</f>
        <v>0.534385084908549</v>
      </c>
      <c r="D9" s="0" t="n">
        <f aca="false"> RADIANS(D20)</f>
        <v>-1.6813952234999</v>
      </c>
      <c r="E9" s="0" t="n">
        <f aca="false"> RADIANS(E20)</f>
        <v>0.534280190620504</v>
      </c>
      <c r="F9" s="0" t="n">
        <f aca="false"> RADIANS(F20)</f>
        <v>-1.68145386656277</v>
      </c>
      <c r="G9" s="15" t="n">
        <f aca="false"> ACOS(SIN(C9)* SIN(E9) +COS(C9) * COS(E9) * COS(F9 - D9) ) * 6371</f>
        <v>0.741610242739041</v>
      </c>
      <c r="H9" s="15" t="n">
        <f aca="false"> AVERAGE($G$4:$G$10)</f>
        <v>0.732890255084253</v>
      </c>
      <c r="I9" s="16" t="n">
        <f aca="false"> G9 - H9</f>
        <v>0.0087199876547881</v>
      </c>
      <c r="J9" s="16" t="n">
        <f aca="false"> I9 ^ 2</f>
        <v>7.60381846996568E-005</v>
      </c>
    </row>
    <row r="10" customFormat="false" ht="15" hidden="false" customHeight="false" outlineLevel="0" collapsed="false">
      <c r="B10" s="14" t="s">
        <v>24</v>
      </c>
      <c r="C10" s="0" t="n">
        <f aca="false"> RADIANS(C21)</f>
        <v>0.534382466914671</v>
      </c>
      <c r="D10" s="0" t="n">
        <f aca="false"> RADIANS(D21)</f>
        <v>-1.68139504896697</v>
      </c>
      <c r="E10" s="0" t="n">
        <f aca="false"> RADIANS(E21)</f>
        <v>0.534279841554654</v>
      </c>
      <c r="F10" s="0" t="n">
        <f aca="false"> RADIANS(F21)</f>
        <v>-1.68145351749692</v>
      </c>
      <c r="G10" s="15" t="n">
        <f aca="false"> ACOS(SIN(C10)* SIN(E10) +COS(C10) * COS(E10) * COS(F10 - D10) ) * 6371</f>
        <v>0.728189493467291</v>
      </c>
      <c r="H10" s="15" t="n">
        <f aca="false"> AVERAGE($G$4:$G$10)</f>
        <v>0.732890255084253</v>
      </c>
      <c r="I10" s="16" t="n">
        <f aca="false"> G10 - H10</f>
        <v>-0.00470076161696142</v>
      </c>
      <c r="J10" s="16" t="n">
        <f aca="false"> I10 ^ 2</f>
        <v>2.20971597794978E-005</v>
      </c>
    </row>
    <row r="11" customFormat="false" ht="15" hidden="false" customHeight="false" outlineLevel="0" collapsed="false">
      <c r="B11" s="18"/>
      <c r="G11" s="19"/>
      <c r="H11" s="19"/>
      <c r="I11" s="13" t="s">
        <v>25</v>
      </c>
      <c r="J11" s="13" t="n">
        <f aca="false"> SUM(J4:J10)</f>
        <v>0.000273861492213445</v>
      </c>
    </row>
    <row r="12" customFormat="false" ht="13.8" hidden="false" customHeight="false" outlineLevel="0" collapsed="false"/>
    <row r="13" customFormat="false" ht="13.8" hidden="false" customHeight="false" outlineLevel="0" collapsed="false">
      <c r="C13" s="0" t="s">
        <v>26</v>
      </c>
      <c r="D13" s="0" t="s">
        <v>27</v>
      </c>
    </row>
    <row r="14" customFormat="false" ht="13.8" hidden="false" customHeight="false" outlineLevel="0" collapsed="false">
      <c r="C14" s="0" t="s">
        <v>11</v>
      </c>
      <c r="D14" s="0" t="s">
        <v>12</v>
      </c>
      <c r="E14" s="0" t="s">
        <v>13</v>
      </c>
      <c r="F14" s="0" t="s">
        <v>14</v>
      </c>
    </row>
    <row r="15" customFormat="false" ht="15" hidden="false" customHeight="false" outlineLevel="0" collapsed="false">
      <c r="C15" s="0" t="n">
        <v>30.61788</v>
      </c>
      <c r="D15" s="0" t="n">
        <v>-96.33685</v>
      </c>
      <c r="E15" s="0" t="n">
        <v>30.61199</v>
      </c>
      <c r="F15" s="0" t="n">
        <v>-96.34017</v>
      </c>
      <c r="J15" s="0" t="s">
        <v>28</v>
      </c>
    </row>
    <row r="16" customFormat="false" ht="15" hidden="false" customHeight="false" outlineLevel="0" collapsed="false">
      <c r="C16" s="0" t="n">
        <v>30.61789</v>
      </c>
      <c r="D16" s="0" t="n">
        <v>-96.33685</v>
      </c>
      <c r="E16" s="0" t="n">
        <v>30.61199</v>
      </c>
      <c r="F16" s="0" t="n">
        <v>-96.34017</v>
      </c>
      <c r="J16" s="0" t="n">
        <f aca="false"> SQRT(J11 / (7 - 1) )</f>
        <v>0.00675600340701322</v>
      </c>
    </row>
    <row r="17" customFormat="false" ht="15" hidden="false" customHeight="false" outlineLevel="0" collapsed="false">
      <c r="C17" s="0" t="n">
        <v>30.61792</v>
      </c>
      <c r="D17" s="0" t="n">
        <v>-96.33686</v>
      </c>
      <c r="E17" s="0" t="n">
        <v>30.61198</v>
      </c>
      <c r="F17" s="0" t="n">
        <v>-96.34019</v>
      </c>
    </row>
    <row r="18" customFormat="false" ht="13.8" hidden="false" customHeight="false" outlineLevel="0" collapsed="false">
      <c r="C18" s="0" t="n">
        <v>30.61799</v>
      </c>
      <c r="D18" s="0" t="n">
        <v>-96.33682</v>
      </c>
      <c r="E18" s="0" t="n">
        <v>30.61197</v>
      </c>
      <c r="F18" s="0" t="n">
        <v>-96.34019</v>
      </c>
      <c r="J18" s="20" t="s">
        <v>29</v>
      </c>
    </row>
    <row r="19" customFormat="false" ht="13.8" hidden="false" customHeight="false" outlineLevel="0" collapsed="false">
      <c r="C19" s="0" t="n">
        <v>30.61787</v>
      </c>
      <c r="D19" s="0" t="n">
        <v>-96.33683</v>
      </c>
      <c r="E19" s="0" t="n">
        <v>30.612</v>
      </c>
      <c r="F19" s="0" t="n">
        <v>-96.34018</v>
      </c>
    </row>
    <row r="20" customFormat="false" ht="13.8" hidden="false" customHeight="false" outlineLevel="0" collapsed="false">
      <c r="C20" s="0" t="n">
        <v>30.61801</v>
      </c>
      <c r="D20" s="0" t="n">
        <v>-96.33685</v>
      </c>
      <c r="E20" s="0" t="n">
        <v>30.612</v>
      </c>
      <c r="F20" s="0" t="n">
        <v>-96.34021</v>
      </c>
    </row>
    <row r="21" customFormat="false" ht="13.8" hidden="false" customHeight="false" outlineLevel="0" collapsed="false">
      <c r="C21" s="0" t="n">
        <v>30.61786</v>
      </c>
      <c r="D21" s="0" t="n">
        <v>-96.33684</v>
      </c>
      <c r="E21" s="0" t="n">
        <v>30.61198</v>
      </c>
      <c r="F21" s="0" t="n">
        <v>-96.34019</v>
      </c>
    </row>
    <row r="24" customFormat="false" ht="13.8" hidden="false" customHeight="false" outlineLevel="0" collapsed="false">
      <c r="B24" s="0" t="s">
        <v>30</v>
      </c>
    </row>
    <row r="25" customFormat="false" ht="15" hidden="false" customHeight="false" outlineLevel="0" collapsed="false">
      <c r="B25" s="0" t="s">
        <v>31</v>
      </c>
    </row>
    <row r="26" customFormat="false" ht="15" hidden="false" customHeight="false" outlineLevel="0" collapsed="false">
      <c r="B26" s="0" t="s">
        <v>32</v>
      </c>
    </row>
    <row r="28" customFormat="false" ht="13.8" hidden="false" customHeight="false" outlineLevel="0" collapsed="false">
      <c r="B28" s="0" t="s">
        <v>33</v>
      </c>
    </row>
    <row r="29" customFormat="false" ht="13.8" hidden="false" customHeight="false" outlineLevel="0" collapsed="false">
      <c r="B29" s="0" t="s">
        <v>34</v>
      </c>
    </row>
    <row r="1048576" customFormat="false" ht="13.8" hidden="false" customHeight="false" outlineLevel="0" collapsed="false">
      <c r="F1048576" s="0" t="n">
        <v>-96.34017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14" zoomScaleNormal="114" zoomScalePageLayoutView="100" workbookViewId="0">
      <selection pane="topLeft" activeCell="L18" activeCellId="0" sqref="L18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9.14"/>
    <col collapsed="false" customWidth="true" hidden="false" outlineLevel="0" max="1025" min="3" style="0" width="8.67"/>
  </cols>
  <sheetData>
    <row r="2" customFormat="false" ht="15.75" hidden="false" customHeight="false" outlineLevel="0" collapsed="false">
      <c r="A2" s="21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2018-01-12T19:35:35Z</dcterms:created>
  <dc:creator>Stacey D. Lyle, PhD, RPLS</dc:creator>
  <dc:description/>
  <dc:language>en-US</dc:language>
  <cp:lastModifiedBy/>
  <cp:lastPrinted>2018-01-12T19:50:55Z</cp:lastPrinted>
  <dcterms:modified xsi:type="dcterms:W3CDTF">2019-02-04T00:51:17Z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