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_ JOB SEARCH\2016-2018 Docs\2018-07\Dropbox + GitHub\DB Uploads\"/>
    </mc:Choice>
  </mc:AlternateContent>
  <xr:revisionPtr revIDLastSave="0" documentId="13_ncr:1_{936FD60E-C880-4084-B1C4-2FA85EF193BC}" xr6:coauthVersionLast="34" xr6:coauthVersionMax="34" xr10:uidLastSave="{00000000-0000-0000-0000-000000000000}"/>
  <bookViews>
    <workbookView xWindow="-12" yWindow="-12" windowWidth="20520" windowHeight="7860" tabRatio="470" xr2:uid="{00000000-000D-0000-FFFF-FFFF00000000}"/>
  </bookViews>
  <sheets>
    <sheet name="READ ME PLEASE" sheetId="59" r:id="rId1"/>
    <sheet name="Date-Based Calculations" sheetId="58" r:id="rId2"/>
    <sheet name="Lookup Table" sheetId="60" r:id="rId3"/>
  </sheets>
  <definedNames>
    <definedName name="_xlnm._FilterDatabase" localSheetId="1" hidden="1">'Date-Based Calculations'!$B$16:$AB$32</definedName>
    <definedName name="_Hlk514751660" localSheetId="1">'Date-Based Calculations'!$E$2</definedName>
    <definedName name="Acquaintance">'Date-Based Calculations'!$D$17:$D$32</definedName>
    <definedName name="Activism_Causes">'Date-Based Calculations'!#REF!</definedName>
    <definedName name="Addiction_Recovery">'Date-Based Calculations'!#REF!</definedName>
    <definedName name="Adv_d_Degrees_Certifications">'Date-Based Calculations'!#REF!</definedName>
    <definedName name="Age_Brkt_Met">'Date-Based Calculations'!#REF!</definedName>
    <definedName name="Age_Brkt_Now">'Date-Based Calculations'!#REF!</definedName>
    <definedName name="Anniversary_Day">'Date-Based Calculations'!$U$17:$U$32</definedName>
    <definedName name="Attended_My_Colleges_Universities">'Date-Based Calculations'!#REF!</definedName>
    <definedName name="Birthdate_Error">'Date-Based Calculations'!#REF!</definedName>
    <definedName name="Birthday">'Date-Based Calculations'!$G$17:$G$32</definedName>
    <definedName name="Birthday_Day">'Date-Based Calculations'!$T$17:$T$32</definedName>
    <definedName name="Business_Card_Sharing">'Date-Based Calculations'!#REF!</definedName>
    <definedName name="California_Residency">'Date-Based Calculations'!#REF!</definedName>
    <definedName name="Catchphrase_from_Card">'Date-Based Calculations'!#REF!</definedName>
    <definedName name="Check_In_Priorities_Help_Promises">'Date-Based Calculations'!#REF!</definedName>
    <definedName name="Cities_And_Towns">'Date-Based Calculations'!#REF!</definedName>
    <definedName name="Colleagues_Potential_References">'Date-Based Calculations'!#REF!</definedName>
    <definedName name="Communications_Impediment">'Date-Based Calculations'!#REF!</definedName>
    <definedName name="Complete_Full_Name">'Date-Based Calculations'!#REF!</definedName>
    <definedName name="Completeness_Record">'Date-Based Calculations'!#REF!</definedName>
    <definedName name="Creator_Performer_Artist_Details">'Date-Based Calculations'!#REF!</definedName>
    <definedName name="Cultural_Racial_Background">'Date-Based Calculations'!#REF!</definedName>
    <definedName name="Current_Schooling_Training_Status">'Date-Based Calculations'!#REF!</definedName>
    <definedName name="Dance_Styles">'Date-Based Calculations'!#REF!</definedName>
    <definedName name="Death">'Date-Based Calculations'!$J$17:$J$32</definedName>
    <definedName name="Depth_Activity_Level_Relationship">'Date-Based Calculations'!#REF!</definedName>
    <definedName name="eCommerce_Stores_Fundraising_Websites">'Date-Based Calculations'!#REF!</definedName>
    <definedName name="EMails">'Date-Based Calculations'!#REF!</definedName>
    <definedName name="Employment_Status">'Date-Based Calculations'!#REF!</definedName>
    <definedName name="Entered_Herein">'Date-Based Calculations'!$C$17:$C$32</definedName>
    <definedName name="Era_Acquainatance">'Date-Based Calculations'!#REF!</definedName>
    <definedName name="Estd_Acquaintance">'Date-Based Calculations'!$V$17:$V$32</definedName>
    <definedName name="Estd_Birth">'Date-Based Calculations'!$Y$17:$Y$32</definedName>
    <definedName name="Estd_Death">'Date-Based Calculations'!$AB$17:$AB$32</definedName>
    <definedName name="Estd_FB_Friended">'Date-Based Calculations'!#REF!</definedName>
    <definedName name="Estd_FB_Joined">'Date-Based Calculations'!#REF!</definedName>
    <definedName name="Estd_Latest_Contact">'Date-Based Calculations'!#REF!</definedName>
    <definedName name="Estd_LI_Connected">'Date-Based Calculations'!#REF!</definedName>
    <definedName name="Estd_Met_Person">'Date-Based Calculations'!$W$17:$W$32</definedName>
    <definedName name="Estd_Wedding_Annivers">'Date-Based Calculations'!$Z$17:$Z$32</definedName>
    <definedName name="Estd_Widow_Separat">'Date-Based Calculations'!$AA$17:$AA$32</definedName>
    <definedName name="Fame_Celebrity_Infamy">'Date-Based Calculations'!#REF!</definedName>
    <definedName name="Family_Surnames_Pet_Names">'Date-Based Calculations'!#REF!</definedName>
    <definedName name="FB_Friend_Since_Date">'Date-Based Calculations'!$K$17:$K$32</definedName>
    <definedName name="FB_Joined_Date">'Date-Based Calculations'!#REF!</definedName>
    <definedName name="FB_Relationship">'Date-Based Calculations'!#REF!</definedName>
    <definedName name="Foreign_Accent">'Date-Based Calculations'!#REF!</definedName>
    <definedName name="Gender">'Date-Based Calculations'!#REF!</definedName>
    <definedName name="Health_Issues">'Date-Based Calculations'!#REF!</definedName>
    <definedName name="Height_Musical_Participation">'Date-Based Calculations'!#REF!</definedName>
    <definedName name="High_Value_Score">'Date-Based Calculations'!#REF!</definedName>
    <definedName name="Hm_Cl">'Date-Based Calculations'!#REF!</definedName>
    <definedName name="How_Best_Reach">'Date-Based Calculations'!#REF!</definedName>
    <definedName name="How_We_Met">'Date-Based Calculations'!#REF!</definedName>
    <definedName name="How_We_re_Acquainted">'Date-Based Calculations'!#REF!</definedName>
    <definedName name="Index_Tabs">'Date-Based Calculations'!#REF!</definedName>
    <definedName name="Instruments_Played">'Date-Based Calculations'!#REF!</definedName>
    <definedName name="Interests_Comments">'Date-Based Calculations'!#REF!</definedName>
    <definedName name="Introduced_By">'Date-Based Calculations'!#REF!</definedName>
    <definedName name="Involvement_Career_Job_Search">'Date-Based Calculations'!#REF!</definedName>
    <definedName name="Latest_Contact">'Date-Based Calculations'!#REF!</definedName>
    <definedName name="Leadership_Role">'Date-Based Calculations'!#REF!</definedName>
    <definedName name="LI_Connection_Date">'Date-Based Calculations'!$L$17:$L$32</definedName>
    <definedName name="LI_Connection_Status">'Date-Based Calculations'!#REF!</definedName>
    <definedName name="LI_Connections_At_Places">'Date-Based Calculations'!#REF!</definedName>
    <definedName name="LI_Connections_Visibility">'Date-Based Calculations'!#REF!</definedName>
    <definedName name="LI_Following_Status">'Date-Based Calculations'!#REF!</definedName>
    <definedName name="LI_Headline">'Date-Based Calculations'!#REF!</definedName>
    <definedName name="LI_Photo">'Date-Based Calculations'!#REF!</definedName>
    <definedName name="LI_Potential_Problems">'Date-Based Calculations'!#REF!</definedName>
    <definedName name="LI_Recommendations">'Date-Based Calculations'!#REF!</definedName>
    <definedName name="LI_Skills_Endorsements">'Date-Based Calculations'!#REF!</definedName>
    <definedName name="List_Autograph_Books">'Date-Based Calculations'!#REF!</definedName>
    <definedName name="List_HOB_Story_Status">'Date-Based Calculations'!#REF!</definedName>
    <definedName name="List_Host_Promoter">'Date-Based Calculations'!#REF!</definedName>
    <definedName name="List_Items_Me">'Date-Based Calculations'!#REF!</definedName>
    <definedName name="List_Items_Them">'Date-Based Calculations'!#REF!</definedName>
    <definedName name="List_Music_Events_List">'Date-Based Calculations'!#REF!</definedName>
    <definedName name="List_Networking_Groups">'Date-Based Calculations'!#REF!</definedName>
    <definedName name="List_Phone_Diretory">'Date-Based Calculations'!#REF!</definedName>
    <definedName name="Mailing_Physical_Addresses">'Date-Based Calculations'!#REF!</definedName>
    <definedName name="MAIN_TABLE">'Date-Based Calculations'!$B$17:$AB$32</definedName>
    <definedName name="Media_Sharing_Social_Websites">'Date-Based Calculations'!#REF!</definedName>
    <definedName name="Met_In_Person">'Date-Based Calculations'!$E$17:$E$32</definedName>
    <definedName name="Military_Veteran">'Date-Based Calculations'!#REF!</definedName>
    <definedName name="Name_Known_By">'Date-Based Calculations'!$B$17:$B$32</definedName>
    <definedName name="Nm_Variants">'Date-Based Calculations'!#REF!</definedName>
    <definedName name="Non_Calif_Residency">'Date-Based Calculations'!#REF!</definedName>
    <definedName name="Nonoffice_Worker">'Date-Based Calculations'!#REF!</definedName>
    <definedName name="Nonprofit_Board_Member">'Date-Based Calculations'!#REF!</definedName>
    <definedName name="Notable_Past_Employers">'Date-Based Calculations'!#REF!</definedName>
    <definedName name="Office_Worker">'Date-Based Calculations'!#REF!</definedName>
    <definedName name="Old_Spheres_Life">'Date-Based Calculations'!#REF!</definedName>
    <definedName name="Onsite_Remote_Worker">'Date-Based Calculations'!#REF!</definedName>
    <definedName name="Other_Employers">'Date-Based Calculations'!#REF!</definedName>
    <definedName name="Our_Shared_Neighborhoods">'Date-Based Calculations'!#REF!</definedName>
    <definedName name="Partnering_Status">'Date-Based Calculations'!#REF!</definedName>
    <definedName name="Personal_Blog_Sites">'Date-Based Calculations'!#REF!</definedName>
    <definedName name="Phone_Numbers">'Date-Based Calculations'!#REF!</definedName>
    <definedName name="Primary_Leisure_Interests">'Date-Based Calculations'!#REF!</definedName>
    <definedName name="_xlnm.Print_Area" localSheetId="1">'Date-Based Calculations'!$A$1:$AB$33</definedName>
    <definedName name="_xlnm.Print_Area" localSheetId="0">'READ ME PLEASE'!$A$1:$R$33</definedName>
    <definedName name="_xlnm.Print_Titles" localSheetId="1">'Date-Based Calculations'!$B:$B</definedName>
    <definedName name="Professional_Number_Cruncher">'Date-Based Calculations'!#REF!</definedName>
    <definedName name="Qty_FB_Friends">'Date-Based Calculations'!#REF!</definedName>
    <definedName name="Qty_FB_Mutual_Friends">'Date-Based Calculations'!#REF!</definedName>
    <definedName name="Qty_LI_Connections">'Date-Based Calculations'!#REF!</definedName>
    <definedName name="Qty_LI_Mtl_Connections">'Date-Based Calculations'!#REF!</definedName>
    <definedName name="Quirks_Demons">'Date-Based Calculations'!#REF!</definedName>
    <definedName name="Record_Status">'Date-Based Calculations'!#REF!</definedName>
    <definedName name="Religious_Faith">'Date-Based Calculations'!#REF!</definedName>
    <definedName name="Reminder_Who_This_Is">'Date-Based Calculations'!#REF!</definedName>
    <definedName name="Scouting">'Date-Based Calculations'!#REF!</definedName>
    <definedName name="Secondary_Leisure_Interests">'Date-Based Calculations'!#REF!</definedName>
    <definedName name="Seniority">'Date-Based Calculations'!#REF!</definedName>
    <definedName name="Sexual_Orientation">'Date-Based Calculations'!#REF!</definedName>
    <definedName name="Skin_Tone">'Date-Based Calculations'!#REF!</definedName>
    <definedName name="Spheres_Life">'Date-Based Calculations'!#REF!</definedName>
    <definedName name="Spheres_Life_Other">'Date-Based Calculations'!#REF!</definedName>
    <definedName name="Spheres_Life_Play_Passion">'Date-Based Calculations'!#REF!</definedName>
    <definedName name="Spheres_Life_Work_School">'Date-Based Calculations'!#REF!</definedName>
    <definedName name="Wedding_Anniversary">'Date-Based Calculations'!$H$17:$H$32</definedName>
    <definedName name="Widowed_Separated">'Date-Based Calculations'!$I$17:$I$32</definedName>
    <definedName name="Worked_Attended_My_Schools">'Date-Based Calculations'!#REF!</definedName>
    <definedName name="Yrs_Age">'Date-Based Calculations'!$O$17:$O$32</definedName>
    <definedName name="Yrs_Dead">'Date-Based Calculations'!$R$17:$R$32</definedName>
    <definedName name="Yrs_Known">'Date-Based Calculations'!$M$17:$M$32</definedName>
    <definedName name="Yrs_Latest_Contact">'Date-Based Calculations'!$N$17:$N$32</definedName>
    <definedName name="Yrs_Married">'Date-Based Calculations'!$P$17:$P$32</definedName>
    <definedName name="Yrs_Widow_Separat">'Date-Based Calculations'!$Q$17:$Q$32</definedName>
  </definedNames>
  <calcPr calcId="179017"/>
</workbook>
</file>

<file path=xl/calcChain.xml><?xml version="1.0" encoding="utf-8"?>
<calcChain xmlns="http://schemas.openxmlformats.org/spreadsheetml/2006/main">
  <c r="S17" i="58" l="1"/>
  <c r="S18" i="58"/>
  <c r="S19" i="58"/>
  <c r="S20" i="58"/>
  <c r="S21" i="58"/>
  <c r="S22" i="58"/>
  <c r="S23" i="58"/>
  <c r="S24" i="58"/>
  <c r="S25" i="58"/>
  <c r="S26" i="58"/>
  <c r="S27" i="58"/>
  <c r="S28" i="58"/>
  <c r="S29" i="58"/>
  <c r="S30" i="58"/>
  <c r="S31" i="58"/>
  <c r="S32" i="58"/>
  <c r="X17" i="58" l="1"/>
  <c r="X30" i="58"/>
  <c r="X18" i="58"/>
  <c r="X20" i="58"/>
  <c r="X19" i="58"/>
  <c r="X21" i="58"/>
  <c r="X22" i="58"/>
  <c r="X28" i="58"/>
  <c r="X23" i="58"/>
  <c r="X24" i="58"/>
  <c r="X25" i="58"/>
  <c r="X26" i="58"/>
  <c r="X27" i="58"/>
  <c r="X29" i="58"/>
  <c r="X31" i="58"/>
  <c r="X32" i="58"/>
  <c r="AB32" i="58" l="1"/>
  <c r="R32" i="58" s="1"/>
  <c r="AA32" i="58"/>
  <c r="Q32" i="58" s="1"/>
  <c r="Z32" i="58"/>
  <c r="P32" i="58" s="1"/>
  <c r="Y32" i="58"/>
  <c r="O32" i="58" s="1"/>
  <c r="W32" i="58"/>
  <c r="V32" i="58"/>
  <c r="M32" i="58" s="1"/>
  <c r="U32" i="58"/>
  <c r="T32" i="58"/>
  <c r="AB31" i="58"/>
  <c r="R31" i="58" s="1"/>
  <c r="AA31" i="58"/>
  <c r="Q31" i="58" s="1"/>
  <c r="Z31" i="58"/>
  <c r="Y31" i="58"/>
  <c r="O31" i="58" s="1"/>
  <c r="W31" i="58"/>
  <c r="V31" i="58"/>
  <c r="U31" i="58"/>
  <c r="T31" i="58"/>
  <c r="AB29" i="58"/>
  <c r="R29" i="58" s="1"/>
  <c r="AA29" i="58"/>
  <c r="Z29" i="58"/>
  <c r="P29" i="58" s="1"/>
  <c r="Y29" i="58"/>
  <c r="W29" i="58"/>
  <c r="V29" i="58"/>
  <c r="U29" i="58"/>
  <c r="T29" i="58"/>
  <c r="AB27" i="58"/>
  <c r="R27" i="58" s="1"/>
  <c r="AA27" i="58"/>
  <c r="Q27" i="58" s="1"/>
  <c r="Z27" i="58"/>
  <c r="Y27" i="58"/>
  <c r="W27" i="58"/>
  <c r="V27" i="58"/>
  <c r="U27" i="58"/>
  <c r="T27" i="58"/>
  <c r="AB26" i="58"/>
  <c r="R26" i="58" s="1"/>
  <c r="AA26" i="58"/>
  <c r="Q26" i="58" s="1"/>
  <c r="Z26" i="58"/>
  <c r="Y26" i="58"/>
  <c r="W26" i="58"/>
  <c r="V26" i="58"/>
  <c r="M26" i="58" s="1"/>
  <c r="U26" i="58"/>
  <c r="T26" i="58"/>
  <c r="AB25" i="58"/>
  <c r="R25" i="58" s="1"/>
  <c r="AA25" i="58"/>
  <c r="Q25" i="58" s="1"/>
  <c r="Z25" i="58"/>
  <c r="P25" i="58" s="1"/>
  <c r="Y25" i="58"/>
  <c r="O25" i="58" s="1"/>
  <c r="W25" i="58"/>
  <c r="V25" i="58"/>
  <c r="M25" i="58" s="1"/>
  <c r="U25" i="58"/>
  <c r="T25" i="58"/>
  <c r="AB24" i="58"/>
  <c r="R24" i="58" s="1"/>
  <c r="AA24" i="58"/>
  <c r="Q24" i="58" s="1"/>
  <c r="Z24" i="58"/>
  <c r="P24" i="58" s="1"/>
  <c r="Y24" i="58"/>
  <c r="W24" i="58"/>
  <c r="V24" i="58"/>
  <c r="U24" i="58"/>
  <c r="T24" i="58"/>
  <c r="AB23" i="58"/>
  <c r="R23" i="58" s="1"/>
  <c r="AA23" i="58"/>
  <c r="Q23" i="58" s="1"/>
  <c r="Z23" i="58"/>
  <c r="Y23" i="58"/>
  <c r="O23" i="58" s="1"/>
  <c r="W23" i="58"/>
  <c r="V23" i="58"/>
  <c r="U23" i="58"/>
  <c r="T23" i="58"/>
  <c r="AB28" i="58"/>
  <c r="R28" i="58" s="1"/>
  <c r="AA28" i="58"/>
  <c r="Z28" i="58"/>
  <c r="P28" i="58" s="1"/>
  <c r="Y28" i="58"/>
  <c r="W28" i="58"/>
  <c r="V28" i="58"/>
  <c r="M28" i="58" s="1"/>
  <c r="U28" i="58"/>
  <c r="T28" i="58"/>
  <c r="AB22" i="58"/>
  <c r="R22" i="58" s="1"/>
  <c r="AA22" i="58"/>
  <c r="Z22" i="58"/>
  <c r="P22" i="58" s="1"/>
  <c r="Y22" i="58"/>
  <c r="O22" i="58" s="1"/>
  <c r="W22" i="58"/>
  <c r="V22" i="58"/>
  <c r="U22" i="58"/>
  <c r="T22" i="58"/>
  <c r="AB21" i="58"/>
  <c r="N21" i="58" s="1"/>
  <c r="AA21" i="58"/>
  <c r="Z21" i="58"/>
  <c r="Y21" i="58"/>
  <c r="W21" i="58"/>
  <c r="V21" i="58"/>
  <c r="U21" i="58"/>
  <c r="T21" i="58"/>
  <c r="AB19" i="58"/>
  <c r="R19" i="58" s="1"/>
  <c r="AA19" i="58"/>
  <c r="Q19" i="58" s="1"/>
  <c r="Z19" i="58"/>
  <c r="P19" i="58" s="1"/>
  <c r="Y19" i="58"/>
  <c r="W19" i="58"/>
  <c r="V19" i="58"/>
  <c r="M19" i="58" s="1"/>
  <c r="U19" i="58"/>
  <c r="T19" i="58"/>
  <c r="AB20" i="58"/>
  <c r="R20" i="58" s="1"/>
  <c r="AA20" i="58"/>
  <c r="Q20" i="58" s="1"/>
  <c r="Z20" i="58"/>
  <c r="P20" i="58" s="1"/>
  <c r="Y20" i="58"/>
  <c r="O20" i="58" s="1"/>
  <c r="W20" i="58"/>
  <c r="V20" i="58"/>
  <c r="U20" i="58"/>
  <c r="T20" i="58"/>
  <c r="AB18" i="58"/>
  <c r="R18" i="58" s="1"/>
  <c r="AA18" i="58"/>
  <c r="Q18" i="58" s="1"/>
  <c r="Z18" i="58"/>
  <c r="Y18" i="58"/>
  <c r="O18" i="58" s="1"/>
  <c r="W18" i="58"/>
  <c r="V18" i="58"/>
  <c r="M18" i="58" s="1"/>
  <c r="U18" i="58"/>
  <c r="T18" i="58"/>
  <c r="AB30" i="58"/>
  <c r="R30" i="58" s="1"/>
  <c r="AA30" i="58"/>
  <c r="Q30" i="58" s="1"/>
  <c r="Z30" i="58"/>
  <c r="P30" i="58" s="1"/>
  <c r="Y30" i="58"/>
  <c r="W30" i="58"/>
  <c r="V30" i="58"/>
  <c r="M30" i="58" s="1"/>
  <c r="U30" i="58"/>
  <c r="T30" i="58"/>
  <c r="N23" i="58" l="1"/>
  <c r="N31" i="58"/>
  <c r="N26" i="58"/>
  <c r="N30" i="58"/>
  <c r="N20" i="58"/>
  <c r="N28" i="58"/>
  <c r="N24" i="58"/>
  <c r="N22" i="58"/>
  <c r="N29" i="58"/>
  <c r="N32" i="58"/>
  <c r="N27" i="58"/>
  <c r="N18" i="58"/>
  <c r="N25" i="58"/>
  <c r="N19" i="58"/>
  <c r="M24" i="58"/>
  <c r="P31" i="58"/>
  <c r="P18" i="58"/>
  <c r="P23" i="58"/>
  <c r="P26" i="58"/>
  <c r="O30" i="58"/>
  <c r="M20" i="58"/>
  <c r="O19" i="58"/>
  <c r="Q21" i="58"/>
  <c r="O28" i="58"/>
  <c r="O29" i="58"/>
  <c r="Q28" i="58"/>
  <c r="Q29" i="58"/>
  <c r="M31" i="58"/>
  <c r="M23" i="58"/>
  <c r="Q22" i="58"/>
  <c r="O26" i="58"/>
  <c r="M29" i="58"/>
  <c r="M22" i="58"/>
  <c r="M27" i="58"/>
  <c r="O24" i="58"/>
  <c r="O27" i="58"/>
  <c r="P27" i="58"/>
  <c r="R21" i="58"/>
  <c r="P21" i="58"/>
  <c r="O21" i="58"/>
  <c r="M21" i="58"/>
  <c r="AB17" i="58"/>
  <c r="N17" i="58" s="1"/>
  <c r="AA17" i="58"/>
  <c r="Q17" i="58" s="1"/>
  <c r="Z17" i="58"/>
  <c r="P17" i="58" s="1"/>
  <c r="Y17" i="58"/>
  <c r="W17" i="58"/>
  <c r="V17" i="58"/>
  <c r="O17" i="58" l="1"/>
  <c r="M17" i="58"/>
  <c r="U17" i="58"/>
  <c r="T17" i="58"/>
  <c r="R17" i="58" l="1"/>
</calcChain>
</file>

<file path=xl/sharedStrings.xml><?xml version="1.0" encoding="utf-8"?>
<sst xmlns="http://schemas.openxmlformats.org/spreadsheetml/2006/main" count="258" uniqueCount="204">
  <si>
    <t>YEARS</t>
  </si>
  <si>
    <t>AJ Lee</t>
  </si>
  <si>
    <t>2014-05-16</t>
  </si>
  <si>
    <t>2014-05-14</t>
  </si>
  <si>
    <t>2010-__-__</t>
  </si>
  <si>
    <t>2014-__-__</t>
  </si>
  <si>
    <t>2014-05-__</t>
  </si>
  <si>
    <t>____-12-02</t>
  </si>
  <si>
    <t>____-11-12</t>
  </si>
  <si>
    <t>Birthday</t>
  </si>
  <si>
    <t>2017-03-20</t>
  </si>
  <si>
    <t>2016-12-14</t>
  </si>
  <si>
    <t>Death</t>
  </si>
  <si>
    <t>LISTS</t>
  </si>
  <si>
    <t>Acquaintance</t>
  </si>
  <si>
    <t>Name_Known_By</t>
  </si>
  <si>
    <t>Entered_Herein</t>
  </si>
  <si>
    <t>Latest_Contact</t>
  </si>
  <si>
    <t>Latest Contact</t>
  </si>
  <si>
    <t>Wedding_Anniversary</t>
  </si>
  <si>
    <t>Estd_Acquaintance</t>
  </si>
  <si>
    <t>Estd_Latest_Contact</t>
  </si>
  <si>
    <t>Estd_Birth</t>
  </si>
  <si>
    <t>Estd_Death</t>
  </si>
  <si>
    <t>Estd_Met_Person</t>
  </si>
  <si>
    <t>Estd_Wedding_Annivers</t>
  </si>
  <si>
    <t>Yrs_Known</t>
  </si>
  <si>
    <t>Yrs_Age</t>
  </si>
  <si>
    <t>Yrs_Dead</t>
  </si>
  <si>
    <t>Known</t>
  </si>
  <si>
    <t>Yrs_Latest_Contact</t>
  </si>
  <si>
    <t>Widowed / Separated</t>
  </si>
  <si>
    <t>Yrs_Widow_Separat</t>
  </si>
  <si>
    <t>Estd_Widow_Separat</t>
  </si>
  <si>
    <t>Widowed_Separated</t>
  </si>
  <si>
    <t>Married</t>
  </si>
  <si>
    <t>Yrs_Married</t>
  </si>
  <si>
    <t>LI_Connection_Date</t>
  </si>
  <si>
    <t>Birthday_Day</t>
  </si>
  <si>
    <t>Anniversary_Day</t>
  </si>
  <si>
    <t>FB_Friend_Since_Date</t>
  </si>
  <si>
    <t>2017-12-14</t>
  </si>
  <si>
    <t>OVERVIEW</t>
  </si>
  <si>
    <t>2017-__-__</t>
  </si>
  <si>
    <t>2001-__-07</t>
  </si>
  <si>
    <t>Albert Smith</t>
  </si>
  <si>
    <t>Bill Jones</t>
  </si>
  <si>
    <t>Jean Alcorn</t>
  </si>
  <si>
    <t>Larry Johnstone</t>
  </si>
  <si>
    <t>William Patterson</t>
  </si>
  <si>
    <t>Tom Cornelius</t>
  </si>
  <si>
    <t>Carrie Morris</t>
  </si>
  <si>
    <t>annually recurring portion of date</t>
  </si>
  <si>
    <t>2018-01-08</t>
  </si>
  <si>
    <t>2016-08-16</t>
  </si>
  <si>
    <t>2016-04-21</t>
  </si>
  <si>
    <t>2017-08-30</t>
  </si>
  <si>
    <t>Charlie Weston</t>
  </si>
  <si>
    <t>Gene Hicks</t>
  </si>
  <si>
    <t>2015-05-15</t>
  </si>
  <si>
    <t>2017-11-22</t>
  </si>
  <si>
    <t>1990-05-09</t>
  </si>
  <si>
    <t>2016-05-07</t>
  </si>
  <si>
    <t>1965-04-11</t>
  </si>
  <si>
    <t>1997-04-__</t>
  </si>
  <si>
    <t>2006-03-09</t>
  </si>
  <si>
    <t>2009-09-11</t>
  </si>
  <si>
    <t>1955-11-__</t>
  </si>
  <si>
    <t>1977-05-07</t>
  </si>
  <si>
    <t>2006-__-__</t>
  </si>
  <si>
    <t>2009-11-__</t>
  </si>
  <si>
    <t>2014-03-__</t>
  </si>
  <si>
    <t>Entered Herein</t>
  </si>
  <si>
    <t>Birth</t>
  </si>
  <si>
    <t>Wedding / Anniversary</t>
  </si>
  <si>
    <t>Widowed  / Separated</t>
  </si>
  <si>
    <t>Met_Face-to-Face</t>
  </si>
  <si>
    <t>2004-11-23</t>
  </si>
  <si>
    <t>2018-06-22</t>
  </si>
  <si>
    <t>2009-05-08</t>
  </si>
  <si>
    <t>2017-05-07</t>
  </si>
  <si>
    <t>2016-04-__</t>
  </si>
  <si>
    <t>1995-12-28</t>
  </si>
  <si>
    <t>2017-06-01</t>
  </si>
  <si>
    <t>1991-11-__</t>
  </si>
  <si>
    <t>Al Hoffmann</t>
  </si>
  <si>
    <t>Allan M. French</t>
  </si>
  <si>
    <r>
      <t xml:space="preserve">Transform Data into Business Intelligence </t>
    </r>
    <r>
      <rPr>
        <sz val="12"/>
        <color theme="1"/>
        <rFont val="Segoe UI Symbol"/>
        <family val="2"/>
      </rPr>
      <t>✦</t>
    </r>
    <r>
      <rPr>
        <sz val="12"/>
        <color theme="1"/>
        <rFont val="Times New Roman"/>
        <family val="1"/>
      </rPr>
      <t xml:space="preserve"> Manage Financial Resources</t>
    </r>
  </si>
  <si>
    <r>
      <t xml:space="preserve">Data Analyst </t>
    </r>
    <r>
      <rPr>
        <sz val="12"/>
        <color theme="1"/>
        <rFont val="Segoe UI Symbol"/>
        <family val="2"/>
      </rPr>
      <t>✦</t>
    </r>
    <r>
      <rPr>
        <sz val="12"/>
        <color theme="1"/>
        <rFont val="Times New Roman"/>
        <family val="1"/>
      </rPr>
      <t xml:space="preserve"> Staff Accountant </t>
    </r>
    <r>
      <rPr>
        <sz val="12"/>
        <color theme="1"/>
        <rFont val="Segoe UI Symbol"/>
        <family val="2"/>
      </rPr>
      <t>✦</t>
    </r>
    <r>
      <rPr>
        <sz val="12"/>
        <color theme="1"/>
        <rFont val="Times New Roman"/>
        <family val="1"/>
      </rPr>
      <t xml:space="preserve"> Excel Projects </t>
    </r>
    <r>
      <rPr>
        <sz val="12"/>
        <color theme="1"/>
        <rFont val="Segoe UI Symbol"/>
        <family val="2"/>
      </rPr>
      <t>✦</t>
    </r>
    <r>
      <rPr>
        <sz val="12"/>
        <color theme="1"/>
        <rFont val="Times New Roman"/>
        <family val="1"/>
      </rPr>
      <t xml:space="preserve"> Internal Auditing </t>
    </r>
    <r>
      <rPr>
        <sz val="12"/>
        <color theme="1"/>
        <rFont val="Segoe UI Symbol"/>
        <family val="2"/>
      </rPr>
      <t>✦</t>
    </r>
    <r>
      <rPr>
        <sz val="12"/>
        <color theme="1"/>
        <rFont val="Times New Roman"/>
        <family val="1"/>
      </rPr>
      <t xml:space="preserve"> Cost Accounting</t>
    </r>
  </si>
  <si>
    <t>www.LinkedIn.com/in/AllanMFrench</t>
  </si>
  <si>
    <r>
      <rPr>
        <b/>
        <sz val="14"/>
        <color rgb="FF3333FF"/>
        <rFont val="Segoe UI Emoji"/>
        <family val="2"/>
      </rPr>
      <t>▶</t>
    </r>
    <r>
      <rPr>
        <b/>
        <sz val="14"/>
        <color theme="1"/>
        <rFont val="Times New Roman"/>
        <family val="1"/>
      </rPr>
      <t xml:space="preserve"> Data Analyzed  ●  Beans Counted  ●  Numbers Crunched </t>
    </r>
    <r>
      <rPr>
        <b/>
        <sz val="14"/>
        <color rgb="FF3333FF"/>
        <rFont val="Segoe UI Emoji"/>
        <family val="2"/>
      </rPr>
      <t>◀</t>
    </r>
  </si>
  <si>
    <t>Met Face-to-Face</t>
  </si>
  <si>
    <t>First Contact</t>
  </si>
  <si>
    <t>Friended on FB</t>
  </si>
  <si>
    <t>Connected on LI</t>
  </si>
  <si>
    <t>EST'D DATES</t>
  </si>
  <si>
    <t>Met in Person</t>
  </si>
  <si>
    <t>2017-11-12</t>
  </si>
  <si>
    <t>Sunil Dhillon</t>
  </si>
  <si>
    <t>Petra Haroldson</t>
  </si>
  <si>
    <t>Sarah Gupta</t>
  </si>
  <si>
    <t>Allen Bondly</t>
  </si>
  <si>
    <t>Annette Mangini</t>
  </si>
  <si>
    <t>Day of Birth</t>
  </si>
  <si>
    <t>1967-03-18</t>
  </si>
  <si>
    <t>____-03-18</t>
  </si>
  <si>
    <t>1972-03-18</t>
  </si>
  <si>
    <t>1948-03-18</t>
  </si>
  <si>
    <t>2017-03-__</t>
  </si>
  <si>
    <t>2002-07-18</t>
  </si>
  <si>
    <t>2016-06-25</t>
  </si>
  <si>
    <t>1999-06-19</t>
  </si>
  <si>
    <t>1938-__-__</t>
  </si>
  <si>
    <t>1962-05-__</t>
  </si>
  <si>
    <t>Of Age</t>
  </si>
  <si>
    <t>Since Widowed / Separated</t>
  </si>
  <si>
    <t>Since Died</t>
  </si>
  <si>
    <t>Since Latest Contact</t>
  </si>
  <si>
    <t>2010-04-__</t>
  </si>
  <si>
    <t>2009-01-17</t>
  </si>
  <si>
    <t>null after death; max value is 3 years</t>
  </si>
  <si>
    <t>accrual ceases upon death</t>
  </si>
  <si>
    <t>accr. ceases upon death / widow  / sep.</t>
  </si>
  <si>
    <t>2018-02-22</t>
  </si>
  <si>
    <t>1995-12-07</t>
  </si>
  <si>
    <t>1992-10-04</t>
  </si>
  <si>
    <t>2014-05-19</t>
  </si>
  <si>
    <t>2018-__-__</t>
  </si>
  <si>
    <t>2014-05-17</t>
  </si>
  <si>
    <t>Columns M through Q cease their accrual upon a person's death, in order to stop increasing their age (or other timespan) once they have passed away.</t>
  </si>
  <si>
    <t>High school and college</t>
  </si>
  <si>
    <t>2016</t>
  </si>
  <si>
    <t>1992-__-__</t>
  </si>
  <si>
    <t>1971-03-20</t>
  </si>
  <si>
    <t>1969-05-16</t>
  </si>
  <si>
    <t>1983-05-__</t>
  </si>
  <si>
    <t>1981-12-__</t>
  </si>
  <si>
    <t>1975-12-02</t>
  </si>
  <si>
    <t>1985-12-__</t>
  </si>
  <si>
    <t>2008-01-08</t>
  </si>
  <si>
    <t>1987-06-17</t>
  </si>
  <si>
    <t>2016-09-09</t>
  </si>
  <si>
    <t xml:space="preserve">     Inputs</t>
  </si>
  <si>
    <t xml:space="preserve">Inputs     </t>
  </si>
  <si>
    <t xml:space="preserve">     Outputs</t>
  </si>
  <si>
    <t xml:space="preserve">Outputs     </t>
  </si>
  <si>
    <t xml:space="preserve">     Interrmediate (Internal) Computations</t>
  </si>
  <si>
    <t xml:space="preserve">Interrmediate (Internal) Computations     </t>
  </si>
  <si>
    <t>Since college</t>
  </si>
  <si>
    <t>1997</t>
  </si>
  <si>
    <t>1900</t>
  </si>
  <si>
    <t>1993</t>
  </si>
  <si>
    <t>1994-10-__</t>
  </si>
  <si>
    <t>1996-11-28</t>
  </si>
  <si>
    <t>2017-10-20</t>
  </si>
  <si>
    <t>2018-05-19</t>
  </si>
  <si>
    <t>Timeframe of First Contact</t>
  </si>
  <si>
    <t>Timeframe_First_Contact</t>
  </si>
  <si>
    <t>SOCIAL MEDIA</t>
  </si>
  <si>
    <t>All names and dates are FICTITIOUS, for example purposes only</t>
  </si>
  <si>
    <t>Date Ranges for 
Date of First Contact</t>
  </si>
  <si>
    <t>Descrip of Timeframe 
of First Contact</t>
  </si>
  <si>
    <t>Description</t>
  </si>
  <si>
    <t>2009-05-__</t>
  </si>
  <si>
    <t>At this time I don't "use" FB and LI dates, but I record them as acquired, as it would be much harder to gather / enter them later, one-by-one.</t>
  </si>
  <si>
    <t>See "Read-Me" sheet for explanations</t>
  </si>
  <si>
    <t>____-11-03</t>
  </si>
  <si>
    <t>____-01-22</t>
  </si>
  <si>
    <t>1998-__-__</t>
  </si>
  <si>
    <t>Calculations with "Partial Dates" in my Contacts Management Spreadsheet</t>
  </si>
  <si>
    <t>that technical challenge.</t>
  </si>
  <si>
    <r>
      <t xml:space="preserve">Excel has lots of functions for date-based computations, but it does not handle PARTIAL dates very well.  </t>
    </r>
    <r>
      <rPr>
        <b/>
        <u/>
        <sz val="16"/>
        <color rgb="FFFF0000"/>
        <rFont val="Calibri"/>
        <family val="2"/>
        <scheme val="minor"/>
      </rPr>
      <t>The next sheet shows how I overcame</t>
    </r>
  </si>
  <si>
    <t>hobby interests as well as professional details.  I can sort, filter, and pivot, to reveal the specific details that interest me.</t>
  </si>
  <si>
    <r>
      <t xml:space="preserve">It captures complete or partial dates, depending what info I possess.  </t>
    </r>
    <r>
      <rPr>
        <b/>
        <i/>
        <sz val="12"/>
        <color rgb="FF7030A0"/>
        <rFont val="Calibri"/>
        <family val="2"/>
        <scheme val="minor"/>
      </rPr>
      <t>(For example: Someone may state their wedding date as May 14, or as May 1997, or as</t>
    </r>
  </si>
  <si>
    <t>yearless entries together at the top, whenever that column is sorted.</t>
  </si>
  <si>
    <t>If I know YYYY and MM, but not DD, it uses the 15th day as a proxy and computes an **estimated** duration.  (The maximum possible error is 0.04 years [16 days out of</t>
  </si>
  <si>
    <t>inconsequential; it's better to not display an answer at all, in those cases.</t>
  </si>
  <si>
    <t>If not enough info is available, or if an entry is mis-formatted, the formula displays null ("--") rather than display an annoying error message.  Also, data validation is</t>
  </si>
  <si>
    <t>employed: Date cells require exactly 10 characters (the length of "____-__-__").  This isn't a foolproof validation, but it eliminate some typos.</t>
  </si>
  <si>
    <t>Columns T and U don't show YYYY portion of date.  They are used for birthday and anniversary lists, where I care about the specific MONTH and DAY rather than the</t>
  </si>
  <si>
    <t>recurrence number.  If a birthday/anniversary DD is estimated, these columns do not show a date, since an approximation is usually inadequate in that context.  This</t>
  </si>
  <si>
    <t>05/14/1997.  I can work with whichever date I am given, and still make valid date calculations.)</t>
  </si>
  <si>
    <t>I maintain a COMPLEX contacts database in Excel.  It is a single source for both professional and social contacts, from children to adults.  I record leisure /</t>
  </si>
  <si>
    <t>one year], so it is inconsequential.)  If all have is  the YYYY figure, I suppress computations, as the estimate could be as much as 0.9 years off, and thus NOT</t>
  </si>
  <si>
    <t>Column S indicates the "general timeframe" of making a new acquaintance, dividing my life (thus far) into four phases.</t>
  </si>
  <si>
    <t>2006-08-__</t>
  </si>
  <si>
    <t>2018-05-16</t>
  </si>
  <si>
    <t>2016-05-22</t>
  </si>
  <si>
    <t>2017-02-__</t>
  </si>
  <si>
    <t>Day of Wedding</t>
  </si>
  <si>
    <t>Just as the contact names are fictitious, these dates are NOT the true milestone dates of my life.</t>
  </si>
  <si>
    <t>Starting year for V-Lookup</t>
  </si>
  <si>
    <t>By entering dates as YYYY-MM-DD (using ____ or __ for unknown segments), I can accommodate both full dates and partial dates.  Placing the YYYY segment first groups the</t>
  </si>
  <si>
    <r>
      <t xml:space="preserve">Beige-shaded cells contain formulas.  </t>
    </r>
    <r>
      <rPr>
        <b/>
        <u/>
        <sz val="12"/>
        <color theme="1"/>
        <rFont val="Calibri"/>
        <family val="2"/>
        <scheme val="minor"/>
      </rPr>
      <t>You may experiment with inputs in columns B through L; and you can use the Smart Filters to filter/sort on any column.</t>
    </r>
  </si>
  <si>
    <r>
      <t>allows "all March 18" birthday to be grouped together, whenever filtered or sorted.  (</t>
    </r>
    <r>
      <rPr>
        <b/>
        <u/>
        <sz val="12"/>
        <color theme="1"/>
        <rFont val="Calibri"/>
        <family val="2"/>
        <scheme val="minor"/>
      </rPr>
      <t>TRY IT YOURSELF:</t>
    </r>
    <r>
      <rPr>
        <sz val="12"/>
        <color theme="1"/>
        <rFont val="Calibri"/>
        <family val="2"/>
        <scheme val="minor"/>
      </rPr>
      <t xml:space="preserve">  Apply the filter to show only "03-18" values  in columns T; then</t>
    </r>
  </si>
  <si>
    <t>look at its counterparts in columns Y and G.)</t>
  </si>
  <si>
    <t xml:space="preserve"> </t>
  </si>
  <si>
    <r>
      <t xml:space="preserve">Printing this worksheet is not recommended, but is possible.  This is setup to print on </t>
    </r>
    <r>
      <rPr>
        <b/>
        <u/>
        <sz val="11"/>
        <color theme="0" tint="-0.499984740745262"/>
        <rFont val="Calibri"/>
        <family val="2"/>
        <scheme val="minor"/>
      </rPr>
      <t>three LEGAL-SIZED sheets</t>
    </r>
    <r>
      <rPr>
        <b/>
        <sz val="11"/>
        <color theme="0" tint="-0.499984740745262"/>
        <rFont val="Calibri"/>
        <family val="2"/>
        <scheme val="minor"/>
      </rPr>
      <t>.</t>
    </r>
  </si>
  <si>
    <t>Name</t>
  </si>
  <si>
    <t>OTHER DATES</t>
  </si>
  <si>
    <t>Within last three years</t>
  </si>
  <si>
    <t>Middle school and earlier</t>
  </si>
  <si>
    <t>2011-08-01</t>
  </si>
  <si>
    <t>Column N, showing years since latest contact, is to help me rekindle lapsed relationships.  If duration exceeds 3 years, a precise number is pointless, so "3.0+" is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</si>
</sst>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9"/>
      <name val="Geneva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rgb="FF3333FF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9"/>
      <color rgb="FF7030A0"/>
      <name val="Calibri"/>
      <family val="2"/>
      <scheme val="minor"/>
    </font>
    <font>
      <i/>
      <sz val="14"/>
      <color rgb="FF3333FF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Segoe UI Emoji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Segoe UI Symbol"/>
      <family val="2"/>
    </font>
    <font>
      <u/>
      <sz val="11"/>
      <color theme="10"/>
      <name val="Calibri"/>
      <family val="2"/>
      <scheme val="minor"/>
    </font>
    <font>
      <b/>
      <sz val="14"/>
      <color rgb="FF3333FF"/>
      <name val="Segoe UI Emoji"/>
      <family val="2"/>
    </font>
    <font>
      <b/>
      <u/>
      <sz val="12"/>
      <color theme="10"/>
      <name val="Calibri"/>
      <family val="2"/>
      <scheme val="minor"/>
    </font>
    <font>
      <sz val="6"/>
      <color rgb="FF3333FF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u/>
      <sz val="11"/>
      <color theme="0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16"/>
      <color rgb="FF009900"/>
      <name val="Calibri"/>
      <family val="2"/>
      <scheme val="minor"/>
    </font>
    <font>
      <i/>
      <sz val="10"/>
      <color rgb="FF009900"/>
      <name val="Calibri"/>
      <family val="2"/>
      <scheme val="minor"/>
    </font>
    <font>
      <b/>
      <i/>
      <sz val="12"/>
      <color rgb="FF7030A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99FF"/>
        <bgColor indexed="64"/>
      </patternFill>
    </fill>
    <fill>
      <patternFill patternType="lightTrellis"/>
    </fill>
    <fill>
      <patternFill patternType="solid">
        <fgColor theme="4"/>
        <bgColor theme="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  <xf numFmtId="0" fontId="5" fillId="0" borderId="0"/>
    <xf numFmtId="0" fontId="20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 applyProtection="1"/>
    <xf numFmtId="0" fontId="9" fillId="2" borderId="0" xfId="0" applyFont="1" applyFill="1" applyBorder="1" applyAlignment="1" applyProtection="1">
      <alignment horizontal="center" wrapText="1"/>
    </xf>
    <xf numFmtId="0" fontId="8" fillId="5" borderId="0" xfId="0" applyFont="1" applyFill="1" applyBorder="1" applyAlignment="1" applyProtection="1">
      <alignment horizontal="center" wrapText="1"/>
    </xf>
    <xf numFmtId="0" fontId="0" fillId="0" borderId="0" xfId="0" applyFont="1" applyProtection="1"/>
    <xf numFmtId="0" fontId="0" fillId="0" borderId="0" xfId="0" applyProtection="1"/>
    <xf numFmtId="0" fontId="0" fillId="0" borderId="2" xfId="0" applyFont="1" applyBorder="1" applyAlignment="1" applyProtection="1">
      <alignment wrapText="1"/>
    </xf>
    <xf numFmtId="0" fontId="0" fillId="7" borderId="1" xfId="0" applyFont="1" applyFill="1" applyBorder="1" applyProtection="1"/>
    <xf numFmtId="14" fontId="0" fillId="7" borderId="1" xfId="0" applyNumberFormat="1" applyFont="1" applyFill="1" applyBorder="1" applyProtection="1"/>
    <xf numFmtId="0" fontId="11" fillId="0" borderId="3" xfId="0" applyFont="1" applyBorder="1" applyAlignment="1" applyProtection="1"/>
    <xf numFmtId="0" fontId="14" fillId="0" borderId="3" xfId="0" applyFont="1" applyBorder="1" applyAlignment="1" applyProtection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2" fillId="0" borderId="0" xfId="6" applyFont="1" applyAlignment="1">
      <alignment horizontal="center" vertical="center"/>
    </xf>
    <xf numFmtId="0" fontId="3" fillId="0" borderId="0" xfId="0" applyFont="1" applyBorder="1" applyProtection="1"/>
    <xf numFmtId="0" fontId="12" fillId="0" borderId="4" xfId="0" applyFont="1" applyFill="1" applyBorder="1" applyProtection="1"/>
    <xf numFmtId="0" fontId="10" fillId="0" borderId="0" xfId="0" applyFont="1" applyBorder="1" applyProtection="1"/>
    <xf numFmtId="0" fontId="0" fillId="0" borderId="0" xfId="0" applyBorder="1" applyProtection="1"/>
    <xf numFmtId="0" fontId="23" fillId="9" borderId="0" xfId="0" applyFont="1" applyFill="1" applyAlignment="1" applyProtection="1"/>
    <xf numFmtId="0" fontId="24" fillId="0" borderId="0" xfId="0" applyFont="1" applyProtection="1"/>
    <xf numFmtId="0" fontId="24" fillId="0" borderId="0" xfId="0" applyFont="1" applyAlignment="1" applyProtection="1"/>
    <xf numFmtId="0" fontId="28" fillId="0" borderId="0" xfId="0" applyFont="1" applyFill="1" applyBorder="1"/>
    <xf numFmtId="0" fontId="28" fillId="0" borderId="0" xfId="0" applyFont="1" applyFill="1" applyBorder="1" applyAlignment="1" applyProtection="1"/>
    <xf numFmtId="0" fontId="28" fillId="0" borderId="0" xfId="0" applyFont="1" applyFill="1" applyBorder="1" applyAlignment="1" applyProtection="1">
      <alignment horizontal="left" indent="2"/>
    </xf>
    <xf numFmtId="0" fontId="28" fillId="0" borderId="0" xfId="0" applyFont="1"/>
    <xf numFmtId="0" fontId="29" fillId="0" borderId="0" xfId="0" applyFont="1" applyFill="1" applyBorder="1" applyAlignment="1" applyProtection="1"/>
    <xf numFmtId="0" fontId="30" fillId="0" borderId="0" xfId="0" applyFont="1" applyFill="1" applyBorder="1"/>
    <xf numFmtId="0" fontId="29" fillId="0" borderId="0" xfId="0" applyFont="1" applyFill="1" applyBorder="1" applyAlignment="1" applyProtection="1">
      <alignment horizontal="left" indent="2"/>
    </xf>
    <xf numFmtId="0" fontId="31" fillId="0" borderId="0" xfId="0" applyFont="1" applyAlignment="1" applyProtection="1">
      <alignment horizontal="center"/>
    </xf>
    <xf numFmtId="0" fontId="32" fillId="0" borderId="0" xfId="0" quotePrefix="1" applyNumberFormat="1" applyFont="1"/>
    <xf numFmtId="0" fontId="32" fillId="0" borderId="6" xfId="0" quotePrefix="1" applyNumberFormat="1" applyFont="1" applyBorder="1"/>
    <xf numFmtId="0" fontId="0" fillId="0" borderId="6" xfId="0" applyBorder="1"/>
    <xf numFmtId="0" fontId="2" fillId="11" borderId="8" xfId="0" quotePrefix="1" applyFont="1" applyFill="1" applyBorder="1" applyAlignment="1" applyProtection="1">
      <alignment horizontal="fill"/>
    </xf>
    <xf numFmtId="0" fontId="2" fillId="11" borderId="8" xfId="0" applyFont="1" applyFill="1" applyBorder="1" applyAlignment="1" applyProtection="1"/>
    <xf numFmtId="0" fontId="2" fillId="11" borderId="9" xfId="0" applyFont="1" applyFill="1" applyBorder="1" applyAlignment="1" applyProtection="1">
      <alignment horizontal="right"/>
    </xf>
    <xf numFmtId="0" fontId="0" fillId="0" borderId="10" xfId="0" applyBorder="1" applyAlignment="1" applyProtection="1"/>
    <xf numFmtId="0" fontId="0" fillId="0" borderId="11" xfId="0" applyBorder="1" applyAlignment="1" applyProtection="1"/>
    <xf numFmtId="0" fontId="0" fillId="0" borderId="10" xfId="0" applyFont="1" applyBorder="1" applyProtection="1"/>
    <xf numFmtId="0" fontId="2" fillId="11" borderId="7" xfId="0" quotePrefix="1" applyFont="1" applyFill="1" applyBorder="1" applyAlignment="1" applyProtection="1"/>
    <xf numFmtId="0" fontId="28" fillId="0" borderId="0" xfId="0" applyFont="1" applyFill="1" applyBorder="1" applyAlignment="1" applyProtection="1">
      <alignment horizontal="left"/>
    </xf>
    <xf numFmtId="0" fontId="34" fillId="0" borderId="0" xfId="0" applyFont="1" applyAlignment="1" applyProtection="1">
      <alignment horizontal="center"/>
    </xf>
    <xf numFmtId="0" fontId="29" fillId="0" borderId="0" xfId="0" applyFont="1" applyFill="1" applyBorder="1" applyAlignment="1" applyProtection="1">
      <alignment horizontal="left"/>
    </xf>
    <xf numFmtId="0" fontId="0" fillId="0" borderId="2" xfId="0" applyFont="1" applyFill="1" applyBorder="1" applyAlignment="1" applyProtection="1">
      <alignment wrapText="1"/>
    </xf>
    <xf numFmtId="0" fontId="13" fillId="0" borderId="3" xfId="0" applyFont="1" applyFill="1" applyBorder="1" applyAlignment="1" applyProtection="1">
      <alignment wrapText="1"/>
    </xf>
    <xf numFmtId="0" fontId="35" fillId="0" borderId="5" xfId="0" applyFont="1" applyBorder="1" applyAlignment="1">
      <alignment wrapText="1"/>
    </xf>
    <xf numFmtId="0" fontId="15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</xf>
    <xf numFmtId="0" fontId="18" fillId="0" borderId="0" xfId="0" applyFont="1" applyAlignment="1" applyProtection="1">
      <alignment horizontal="center" vertical="center"/>
    </xf>
    <xf numFmtId="0" fontId="22" fillId="0" borderId="0" xfId="6" applyFont="1" applyAlignment="1" applyProtection="1">
      <alignment horizontal="center" vertical="center"/>
    </xf>
    <xf numFmtId="0" fontId="0" fillId="0" borderId="0" xfId="0" applyFont="1" applyAlignment="1" applyProtection="1">
      <alignment wrapText="1"/>
    </xf>
    <xf numFmtId="0" fontId="0" fillId="0" borderId="0" xfId="0" quotePrefix="1" applyFont="1" applyFill="1" applyAlignment="1" applyProtection="1">
      <alignment wrapText="1"/>
    </xf>
    <xf numFmtId="0" fontId="12" fillId="10" borderId="4" xfId="0" applyFont="1" applyFill="1" applyBorder="1" applyProtection="1"/>
    <xf numFmtId="0" fontId="0" fillId="0" borderId="0" xfId="0" applyAlignment="1" applyProtection="1">
      <alignment horizontal="left" wrapText="1"/>
    </xf>
    <xf numFmtId="0" fontId="25" fillId="0" borderId="0" xfId="0" applyFont="1" applyAlignment="1" applyProtection="1">
      <alignment horizontal="left" wrapText="1"/>
    </xf>
    <xf numFmtId="0" fontId="25" fillId="0" borderId="0" xfId="0" applyFont="1" applyBorder="1" applyAlignment="1" applyProtection="1">
      <alignment horizontal="left" wrapText="1"/>
    </xf>
    <xf numFmtId="0" fontId="33" fillId="0" borderId="0" xfId="0" applyFont="1" applyFill="1" applyBorder="1" applyAlignment="1" applyProtection="1">
      <alignment horizontal="left" indent="2"/>
    </xf>
    <xf numFmtId="0" fontId="36" fillId="0" borderId="0" xfId="0" applyFont="1" applyFill="1" applyBorder="1" applyAlignment="1" applyProtection="1">
      <alignment horizontal="left" indent="2"/>
    </xf>
    <xf numFmtId="0" fontId="7" fillId="0" borderId="1" xfId="0" applyFont="1" applyFill="1" applyBorder="1" applyProtection="1"/>
    <xf numFmtId="49" fontId="0" fillId="0" borderId="1" xfId="0" applyNumberFormat="1" applyFont="1" applyFill="1" applyBorder="1" applyProtection="1"/>
    <xf numFmtId="49" fontId="1" fillId="0" borderId="1" xfId="0" applyNumberFormat="1" applyFont="1" applyFill="1" applyBorder="1" applyAlignment="1" applyProtection="1">
      <alignment wrapText="1"/>
    </xf>
    <xf numFmtId="0" fontId="25" fillId="0" borderId="0" xfId="0" applyFont="1" applyAlignment="1">
      <alignment horizontal="left" wrapText="1"/>
    </xf>
    <xf numFmtId="0" fontId="9" fillId="8" borderId="12" xfId="0" applyFont="1" applyFill="1" applyBorder="1" applyAlignment="1" applyProtection="1">
      <alignment horizontal="center" wrapText="1"/>
    </xf>
    <xf numFmtId="0" fontId="9" fillId="8" borderId="13" xfId="0" applyFont="1" applyFill="1" applyBorder="1" applyAlignment="1" applyProtection="1">
      <alignment horizontal="center" wrapText="1"/>
    </xf>
    <xf numFmtId="0" fontId="8" fillId="3" borderId="11" xfId="0" applyFont="1" applyFill="1" applyBorder="1" applyAlignment="1" applyProtection="1">
      <alignment horizontal="center" wrapText="1"/>
    </xf>
    <xf numFmtId="0" fontId="8" fillId="3" borderId="0" xfId="0" applyFont="1" applyFill="1" applyBorder="1" applyAlignment="1" applyProtection="1">
      <alignment horizontal="center" wrapText="1"/>
    </xf>
    <xf numFmtId="0" fontId="8" fillId="4" borderId="14" xfId="0" applyFont="1" applyFill="1" applyBorder="1" applyAlignment="1" applyProtection="1">
      <alignment horizontal="center" wrapText="1"/>
    </xf>
    <xf numFmtId="0" fontId="8" fillId="4" borderId="0" xfId="0" applyFont="1" applyFill="1" applyBorder="1" applyAlignment="1" applyProtection="1">
      <alignment horizontal="center" wrapText="1"/>
    </xf>
    <xf numFmtId="0" fontId="8" fillId="4" borderId="10" xfId="0" applyFont="1" applyFill="1" applyBorder="1" applyAlignment="1" applyProtection="1">
      <alignment horizontal="center" wrapText="1"/>
    </xf>
    <xf numFmtId="0" fontId="9" fillId="6" borderId="12" xfId="0" applyFont="1" applyFill="1" applyBorder="1" applyAlignment="1" applyProtection="1">
      <alignment horizontal="center" wrapText="1"/>
    </xf>
    <xf numFmtId="0" fontId="9" fillId="6" borderId="13" xfId="0" applyFont="1" applyFill="1" applyBorder="1" applyAlignment="1" applyProtection="1">
      <alignment horizontal="center" wrapText="1"/>
    </xf>
  </cellXfs>
  <cellStyles count="7">
    <cellStyle name="Hyperlink" xfId="6" builtinId="8"/>
    <cellStyle name="Hyperlink 2" xfId="1" xr:uid="{00000000-0005-0000-0000-000002000000}"/>
    <cellStyle name="Hyperlink 3" xfId="2" xr:uid="{00000000-0005-0000-0000-000003000000}"/>
    <cellStyle name="Normal" xfId="0" builtinId="0"/>
    <cellStyle name="Normal 2" xfId="3" xr:uid="{00000000-0005-0000-0000-000005000000}"/>
    <cellStyle name="Normal 3" xfId="4" xr:uid="{00000000-0005-0000-0000-000006000000}"/>
    <cellStyle name="Normal 4" xfId="5" xr:uid="{00000000-0005-0000-0000-000007000000}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border diagonalUp="0" diagonalDown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/>
        <top style="thin">
          <color theme="4" tint="0.39997558519241921"/>
        </top>
        <bottom/>
      </border>
      <protection locked="1" hidden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protection locked="1" hidden="0"/>
    </dxf>
  </dxfs>
  <tableStyles count="0" defaultTableStyle="TableStyleMedium2" defaultPivotStyle="PivotStyleLight16"/>
  <colors>
    <mruColors>
      <color rgb="FF009900"/>
      <color rgb="FF3333FF"/>
      <color rgb="FFFF33CC"/>
      <color rgb="FFFF9900"/>
      <color rgb="FFCCFF33"/>
      <color rgb="FFCC99FF"/>
      <color rgb="FF996633"/>
      <color rgb="FF9966FF"/>
      <color rgb="FFE6B8B7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0</xdr:rowOff>
    </xdr:from>
    <xdr:to>
      <xdr:col>18</xdr:col>
      <xdr:colOff>7620</xdr:colOff>
      <xdr:row>10</xdr:row>
      <xdr:rowOff>40550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3AF9A-8C15-4034-A2AD-23CA86444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0" y="0"/>
          <a:ext cx="2255520" cy="22655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7620</xdr:colOff>
      <xdr:row>8</xdr:row>
      <xdr:rowOff>137160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C95EF5-B53D-405E-B82C-5FCD25DF6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0"/>
          <a:ext cx="1706880" cy="1714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0BDA7-2735-4F59-A410-CC997E3E41A6}" name="Table1" displayName="Table1" ref="B16:AB32" totalsRowShown="0" headerRowDxfId="29" dataDxfId="28" tableBorderDxfId="27">
  <autoFilter ref="B16:AB32" xr:uid="{2E3147C1-6FF3-4D27-B57F-0252FC749FD3}"/>
  <tableColumns count="27">
    <tableColumn id="2" xr3:uid="{0D35C4A0-37FD-4ABE-B245-8571A574FA22}" name="Name_Known_By" dataDxfId="12"/>
    <tableColumn id="13" xr3:uid="{7600C837-62E4-46F9-A7C1-2D3DE07C68B8}" name="Entered_Herein" dataDxfId="11"/>
    <tableColumn id="14" xr3:uid="{D0307D76-22BC-49A0-99DE-1FC57D3C80FC}" name="Acquaintance" dataDxfId="10"/>
    <tableColumn id="16" xr3:uid="{71E9543B-BE3B-4E2C-85B1-DA6381068558}" name="Met_Face-to-Face" dataDxfId="9"/>
    <tableColumn id="6" xr3:uid="{0893C275-3698-49C8-8A3A-8BCB51E44865}" name="Latest_Contact" dataDxfId="8"/>
    <tableColumn id="21" xr3:uid="{99B01813-4022-4C8C-AE43-6F3180F9A5A6}" name="Birthday" dataDxfId="7"/>
    <tableColumn id="23" xr3:uid="{097933B4-A925-4F13-8DF4-6F6A2C3D27B3}" name="Wedding_Anniversary" dataDxfId="6"/>
    <tableColumn id="24" xr3:uid="{053E2CC6-8356-48BD-BAD9-D7D1C5A397FF}" name="Widowed_Separated" dataDxfId="5"/>
    <tableColumn id="25" xr3:uid="{4F5B207E-9CC9-4826-B3C6-D1C0A52091A2}" name="Death" dataDxfId="4"/>
    <tableColumn id="3" xr3:uid="{660CD100-E4AD-4DD4-B85D-83A8C19DF3C3}" name="FB_Friend_Since_Date" dataDxfId="3"/>
    <tableColumn id="1" xr3:uid="{76EB5D26-FB27-4354-B3AC-6256AC1DE6EB}" name="LI_Connection_Date" dataDxfId="1"/>
    <tableColumn id="50" xr3:uid="{DFDA5F54-FB44-45F6-BA28-C58C98AC13BD}" name="Yrs_Known" dataDxfId="2">
      <calculatedColumnFormula>IF(V17="--","--",ROUND((IF(AB17="--",TODAY(),AB17)-V17)/365,1)&amp;" years")</calculatedColumnFormula>
    </tableColumn>
    <tableColumn id="51" xr3:uid="{AEDDAE6E-965B-420B-A346-A65032B6BAC8}" name="Yrs_Latest_Contact" dataDxfId="0">
      <calculatedColumnFormula>IF(OR(X17="--",AB17&lt;&gt;"--"),"--",IF(((TODAY()-X17)/365)&gt;3,"3.0+",ROUND((TODAY()-X17)/365,1))&amp;" years")</calculatedColumnFormula>
    </tableColumn>
    <tableColumn id="52" xr3:uid="{7C51F2BB-3CDF-4682-A6DE-C37926B9ECD8}" name="Yrs_Age" dataDxfId="26">
      <calculatedColumnFormula>IF(Y17="--","--",ROUND((IF(AB17="--",TODAY(),AB17)-Y17)/365,1)&amp;" years")</calculatedColumnFormula>
    </tableColumn>
    <tableColumn id="53" xr3:uid="{98835C22-F7AD-4394-A34D-A82146AB6C6B}" name="Yrs_Married" dataDxfId="25">
      <calculatedColumnFormula>IF(Z17="--","--",ROUND((IF(AND(AA17="--",AB17="--"),TODAY(),MIN(AA17,AB17))-Z17)/365,1)&amp;" years")</calculatedColumnFormula>
    </tableColumn>
    <tableColumn id="54" xr3:uid="{D52C2858-0B45-4B74-9804-1E98ECF842C3}" name="Yrs_Widow_Separat" dataDxfId="24">
      <calculatedColumnFormula>IF(AA17="--","--",ROUND((IF(AB17="--",TODAY(),AB17)-AA17)/365,1)&amp;" years")</calculatedColumnFormula>
    </tableColumn>
    <tableColumn id="55" xr3:uid="{35E28894-0BEC-4687-B1A6-107D79F415E0}" name="Yrs_Dead" dataDxfId="23">
      <calculatedColumnFormula>IF(AB17="--","--",ROUND((TODAY()-AB17)/365,1)&amp;" years")</calculatedColumnFormula>
    </tableColumn>
    <tableColumn id="8" xr3:uid="{C1B4AD5E-D145-4D8D-B704-6587A038E8D3}" name="Timeframe_First_Contact" dataDxfId="22">
      <calculatedColumnFormula>IF(OR(D17="",LEFT(D17,4)="____"),"--",VLOOKUP(LEFT(D17,4),'Lookup Table'!$A$4:$B$7,2,TRUE))</calculatedColumnFormula>
    </tableColumn>
    <tableColumn id="107" xr3:uid="{110ED102-2FF0-4562-A5F0-4D5985F7CA17}" name="Birthday_Day" dataDxfId="21">
      <calculatedColumnFormula>IF(OR(G17="",MID(G17,6,2)="__",RIGHT(G17,2)="__"),"--",RIGHT(G17,5))</calculatedColumnFormula>
    </tableColumn>
    <tableColumn id="4" xr3:uid="{A3A1128D-62BC-44D0-9A63-657E39EDDEA2}" name="Anniversary_Day" dataDxfId="20">
      <calculatedColumnFormula>IF(OR(H17="",MID(H17,6,2)="__",RIGHT(H17,2)="__"),"--",RIGHT(H17,5))</calculatedColumnFormula>
    </tableColumn>
    <tableColumn id="113" xr3:uid="{8271A3A3-548F-4A22-A659-7AE80F589B6D}" name="Estd_Acquaintance" dataDxfId="19">
      <calculatedColumnFormula>IFERROR(DATE(LEFT(D17,4),MID(D17,6,2),IF(RIGHT(D17,2)="__",15,RIGHT(D17,2))),"--")</calculatedColumnFormula>
    </tableColumn>
    <tableColumn id="7" xr3:uid="{4FA45636-7851-4E42-994E-6E772A2D4134}" name="Estd_Met_Person" dataDxfId="18">
      <calculatedColumnFormula>IFERROR(DATE(LEFT(E17,4),MID(E17,6,2),IF(RIGHT(E17,2)="__",15,RIGHT(E17,2))),"--")</calculatedColumnFormula>
    </tableColumn>
    <tableColumn id="5" xr3:uid="{A32A56E6-18C1-4404-859F-6D11DB758F10}" name="Estd_Latest_Contact" dataDxfId="17">
      <calculatedColumnFormula>IFERROR(DATE(LEFT(F17,4),MID(F17,6,2),IF(RIGHT(F17,2)="__",15,RIGHT(F17,2))),"--")</calculatedColumnFormula>
    </tableColumn>
    <tableColumn id="116" xr3:uid="{E387FB7E-F77C-4987-85A7-19F8373E95F4}" name="Estd_Birth" dataDxfId="16">
      <calculatedColumnFormula>IFERROR(DATE(LEFT(G17,4),MID(G17,6,2),IF(RIGHT(G17,2)="__",15,RIGHT(G17,2))),"--")</calculatedColumnFormula>
    </tableColumn>
    <tableColumn id="117" xr3:uid="{4C938618-9A2D-4535-9608-2A250EF99A13}" name="Estd_Wedding_Annivers" dataDxfId="15">
      <calculatedColumnFormula>IFERROR(DATE(LEFT(H17,4),MID(H17,6,2),IF(RIGHT(H17,2)="__",15,RIGHT(H17,2))),"--")</calculatedColumnFormula>
    </tableColumn>
    <tableColumn id="118" xr3:uid="{459A17C2-425D-43FA-9B07-897DED12DAB6}" name="Estd_Widow_Separat" dataDxfId="14">
      <calculatedColumnFormula>IFERROR(DATE(LEFT(I17,4),MID(I17,6,2),IF(RIGHT(I17,2)="__",15,RIGHT(I17,2))),"--")</calculatedColumnFormula>
    </tableColumn>
    <tableColumn id="119" xr3:uid="{A07C1E94-82AD-43A3-B44C-2CBBB66D6C47}" name="Estd_Death" dataDxfId="13">
      <calculatedColumnFormula>IFERROR(DATE(LEFT(J17,4),MID(J17,6,2),IF(RIGHT(J17,2)="__",15,RIGHT(J17,2))),"--")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inkedin.com/in/AllanMFren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linkedin.com/in/AllanMFrench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8657-0C0A-492C-B198-B7F5E40F32E6}">
  <sheetPr>
    <pageSetUpPr fitToPage="1"/>
  </sheetPr>
  <dimension ref="A1:I38"/>
  <sheetViews>
    <sheetView tabSelected="1" workbookViewId="0">
      <pane ySplit="16" topLeftCell="A17" activePane="bottomLeft" state="frozen"/>
      <selection pane="bottomLeft" activeCell="A17" sqref="A17"/>
    </sheetView>
  </sheetViews>
  <sheetFormatPr defaultRowHeight="15.6"/>
  <cols>
    <col min="1" max="16384" width="8.88671875" style="26"/>
  </cols>
  <sheetData>
    <row r="1" spans="1:9" ht="21">
      <c r="H1" s="42" t="s">
        <v>169</v>
      </c>
    </row>
    <row r="3" spans="1:9" ht="17.399999999999999">
      <c r="H3" s="12" t="s">
        <v>86</v>
      </c>
    </row>
    <row r="4" spans="1:9" ht="20.399999999999999">
      <c r="H4" s="13" t="s">
        <v>90</v>
      </c>
    </row>
    <row r="5" spans="1:9">
      <c r="H5" s="22"/>
    </row>
    <row r="6" spans="1:9" ht="19.2">
      <c r="H6" s="14" t="s">
        <v>87</v>
      </c>
    </row>
    <row r="7" spans="1:9" ht="19.2">
      <c r="H7" s="14" t="s">
        <v>88</v>
      </c>
    </row>
    <row r="8" spans="1:9">
      <c r="H8" s="15" t="s">
        <v>89</v>
      </c>
    </row>
    <row r="11" spans="1:9" s="28" customFormat="1" ht="21">
      <c r="A11" s="43" t="s">
        <v>171</v>
      </c>
      <c r="B11" s="27"/>
      <c r="C11" s="27"/>
      <c r="D11" s="27"/>
      <c r="E11" s="27"/>
      <c r="F11" s="27"/>
      <c r="G11" s="27"/>
      <c r="H11" s="27"/>
      <c r="I11" s="27"/>
    </row>
    <row r="12" spans="1:9" s="28" customFormat="1" ht="21">
      <c r="A12" s="57" t="s">
        <v>170</v>
      </c>
      <c r="B12" s="27"/>
      <c r="C12" s="27"/>
      <c r="D12" s="27"/>
      <c r="E12" s="27"/>
      <c r="F12" s="27"/>
      <c r="G12" s="27"/>
      <c r="H12" s="27"/>
      <c r="I12" s="27"/>
    </row>
    <row r="13" spans="1:9" s="28" customFormat="1" ht="18">
      <c r="A13" s="27" t="s">
        <v>182</v>
      </c>
      <c r="B13" s="27"/>
      <c r="C13" s="27"/>
      <c r="D13" s="27"/>
      <c r="E13" s="27"/>
      <c r="F13" s="27"/>
      <c r="G13" s="27"/>
      <c r="H13" s="27"/>
      <c r="I13" s="27"/>
    </row>
    <row r="14" spans="1:9" s="28" customFormat="1" ht="18">
      <c r="A14" s="29" t="s">
        <v>172</v>
      </c>
      <c r="B14" s="27"/>
      <c r="C14" s="27"/>
      <c r="D14" s="27"/>
      <c r="E14" s="27"/>
      <c r="F14" s="27"/>
      <c r="G14" s="27"/>
      <c r="H14" s="27"/>
      <c r="I14" s="27"/>
    </row>
    <row r="15" spans="1:9" s="28" customFormat="1" ht="18">
      <c r="A15" s="43" t="s">
        <v>173</v>
      </c>
      <c r="B15" s="27"/>
      <c r="C15" s="27"/>
      <c r="D15" s="27"/>
      <c r="E15" s="27"/>
      <c r="F15" s="27"/>
      <c r="G15" s="27"/>
      <c r="H15" s="27"/>
      <c r="I15" s="27"/>
    </row>
    <row r="16" spans="1:9" s="28" customFormat="1" ht="18">
      <c r="A16" s="58" t="s">
        <v>181</v>
      </c>
      <c r="B16" s="27"/>
      <c r="C16" s="27"/>
      <c r="D16" s="27"/>
      <c r="E16" s="27"/>
      <c r="F16" s="27"/>
      <c r="G16" s="27"/>
      <c r="H16" s="27"/>
      <c r="I16" s="27"/>
    </row>
    <row r="17" spans="1:9" s="23" customFormat="1">
      <c r="C17" s="23" t="s">
        <v>196</v>
      </c>
    </row>
    <row r="18" spans="1:9" s="23" customFormat="1">
      <c r="A18" s="24" t="s">
        <v>193</v>
      </c>
      <c r="B18" s="24"/>
      <c r="C18" s="24"/>
      <c r="D18" s="24"/>
      <c r="E18" s="24"/>
      <c r="F18" s="24"/>
      <c r="G18" s="24"/>
      <c r="H18" s="24"/>
      <c r="I18" s="24"/>
    </row>
    <row r="19" spans="1:9" s="23" customFormat="1">
      <c r="A19" s="24" t="s">
        <v>192</v>
      </c>
      <c r="B19" s="24"/>
      <c r="C19" s="24"/>
      <c r="D19" s="24"/>
      <c r="E19" s="24"/>
      <c r="F19" s="24"/>
      <c r="G19" s="24"/>
      <c r="H19" s="24"/>
      <c r="I19" s="24"/>
    </row>
    <row r="20" spans="1:9" s="23" customFormat="1">
      <c r="A20" s="25" t="s">
        <v>174</v>
      </c>
      <c r="B20" s="24"/>
      <c r="C20" s="24"/>
      <c r="D20" s="24"/>
      <c r="E20" s="24"/>
      <c r="F20" s="24"/>
      <c r="G20" s="24"/>
      <c r="H20" s="24"/>
      <c r="I20" s="24"/>
    </row>
    <row r="21" spans="1:9" s="23" customFormat="1">
      <c r="A21" s="24" t="s">
        <v>175</v>
      </c>
      <c r="B21" s="24"/>
      <c r="C21" s="24"/>
      <c r="D21" s="24"/>
      <c r="E21" s="24"/>
      <c r="F21" s="24"/>
      <c r="G21" s="24"/>
      <c r="H21" s="24"/>
      <c r="I21" s="24"/>
    </row>
    <row r="22" spans="1:9" s="23" customFormat="1">
      <c r="A22" s="25" t="s">
        <v>183</v>
      </c>
      <c r="B22" s="24"/>
      <c r="C22" s="24"/>
      <c r="D22" s="24"/>
      <c r="E22" s="24"/>
      <c r="F22" s="24"/>
      <c r="G22" s="24"/>
      <c r="H22" s="24"/>
      <c r="I22" s="24"/>
    </row>
    <row r="23" spans="1:9" s="23" customFormat="1">
      <c r="A23" s="25" t="s">
        <v>176</v>
      </c>
      <c r="B23" s="24"/>
      <c r="C23" s="24"/>
      <c r="D23" s="24"/>
      <c r="E23" s="24"/>
      <c r="F23" s="24"/>
      <c r="G23" s="24"/>
      <c r="H23" s="24"/>
      <c r="I23" s="24"/>
    </row>
    <row r="24" spans="1:9" s="23" customFormat="1">
      <c r="A24" s="24" t="s">
        <v>177</v>
      </c>
      <c r="B24" s="24"/>
      <c r="C24" s="24"/>
      <c r="D24" s="24"/>
      <c r="E24" s="24"/>
      <c r="F24" s="24"/>
      <c r="G24" s="24"/>
      <c r="H24" s="24"/>
      <c r="I24" s="24"/>
    </row>
    <row r="25" spans="1:9" s="23" customFormat="1">
      <c r="A25" s="25" t="s">
        <v>178</v>
      </c>
      <c r="B25" s="24"/>
      <c r="C25" s="24"/>
      <c r="D25" s="24"/>
      <c r="E25" s="24"/>
      <c r="F25" s="24"/>
      <c r="G25" s="24"/>
      <c r="H25" s="24"/>
      <c r="I25" s="24"/>
    </row>
    <row r="26" spans="1:9" s="23" customFormat="1">
      <c r="A26" s="25"/>
      <c r="B26" s="24"/>
      <c r="C26" s="24"/>
      <c r="D26" s="24"/>
      <c r="E26" s="24"/>
      <c r="F26" s="24"/>
      <c r="G26" s="24"/>
      <c r="H26" s="24"/>
      <c r="I26" s="24"/>
    </row>
    <row r="27" spans="1:9" s="23" customFormat="1">
      <c r="A27" s="24" t="s">
        <v>129</v>
      </c>
      <c r="B27" s="24"/>
      <c r="C27" s="24"/>
      <c r="D27" s="24"/>
      <c r="E27" s="24"/>
      <c r="F27" s="24"/>
      <c r="G27" s="24"/>
      <c r="H27" s="24"/>
      <c r="I27" s="24"/>
    </row>
    <row r="28" spans="1:9" s="23" customFormat="1">
      <c r="A28" s="24" t="s">
        <v>203</v>
      </c>
      <c r="B28" s="24"/>
      <c r="C28" s="24"/>
      <c r="D28" s="24"/>
      <c r="E28" s="24"/>
      <c r="F28" s="24"/>
      <c r="G28" s="24"/>
      <c r="H28" s="24"/>
      <c r="I28" s="24"/>
    </row>
    <row r="29" spans="1:9" s="23" customFormat="1">
      <c r="A29" s="41" t="s">
        <v>184</v>
      </c>
      <c r="B29" s="24"/>
      <c r="C29" s="24"/>
      <c r="D29" s="24"/>
      <c r="E29" s="24"/>
      <c r="F29" s="24"/>
      <c r="G29" s="24"/>
      <c r="H29" s="24"/>
      <c r="I29" s="24"/>
    </row>
    <row r="30" spans="1:9" s="23" customFormat="1">
      <c r="A30" s="24" t="s">
        <v>179</v>
      </c>
      <c r="B30" s="24"/>
      <c r="C30" s="24"/>
      <c r="D30" s="24"/>
      <c r="E30" s="24"/>
      <c r="F30" s="24"/>
      <c r="G30" s="24"/>
      <c r="H30" s="24"/>
      <c r="I30" s="24"/>
    </row>
    <row r="31" spans="1:9" s="23" customFormat="1">
      <c r="A31" s="25" t="s">
        <v>180</v>
      </c>
      <c r="B31" s="24"/>
      <c r="C31" s="24"/>
      <c r="D31" s="24"/>
      <c r="E31" s="24"/>
      <c r="F31" s="24"/>
      <c r="G31" s="24"/>
      <c r="H31" s="24"/>
      <c r="I31" s="24"/>
    </row>
    <row r="32" spans="1:9" s="23" customFormat="1">
      <c r="A32" s="25" t="s">
        <v>194</v>
      </c>
      <c r="B32" s="24"/>
      <c r="C32" s="24"/>
      <c r="D32" s="24"/>
      <c r="E32" s="24"/>
      <c r="F32" s="24"/>
      <c r="G32" s="24"/>
      <c r="H32" s="24"/>
      <c r="I32" s="24"/>
    </row>
    <row r="33" spans="1:9" s="23" customFormat="1">
      <c r="A33" s="25" t="s">
        <v>195</v>
      </c>
      <c r="B33" s="24"/>
      <c r="C33" s="24"/>
      <c r="D33" s="24"/>
      <c r="E33" s="24"/>
      <c r="F33" s="24"/>
      <c r="G33" s="24"/>
      <c r="H33" s="24"/>
      <c r="I33" s="24"/>
    </row>
    <row r="34" spans="1:9" s="23" customFormat="1"/>
    <row r="35" spans="1:9" s="23" customFormat="1"/>
    <row r="36" spans="1:9" s="23" customFormat="1"/>
    <row r="37" spans="1:9" s="23" customFormat="1"/>
    <row r="38" spans="1:9" s="23" customFormat="1"/>
  </sheetData>
  <hyperlinks>
    <hyperlink ref="H8" r:id="rId1" display="http://www.linkedin.com/in/AllanMFrench" xr:uid="{A52A3678-212A-4E02-8D46-D7AD3C3AB1CF}"/>
  </hyperlinks>
  <pageMargins left="0.25" right="0.25" top="0.25" bottom="0.25" header="0.25" footer="0.25"/>
  <pageSetup scale="83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39"/>
  <sheetViews>
    <sheetView zoomScaleNormal="100"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C15" sqref="C15"/>
    </sheetView>
  </sheetViews>
  <sheetFormatPr defaultRowHeight="14.4"/>
  <cols>
    <col min="1" max="1" width="4.77734375" style="6" customWidth="1"/>
    <col min="2" max="2" width="24.77734375" style="6" customWidth="1"/>
    <col min="3" max="18" width="15.77734375" style="6" customWidth="1"/>
    <col min="19" max="19" width="20.77734375" style="6" customWidth="1"/>
    <col min="20" max="28" width="15.77734375" style="6" customWidth="1"/>
    <col min="29" max="16384" width="8.88671875" style="6"/>
  </cols>
  <sheetData>
    <row r="1" spans="1:30" s="2" customFormat="1" ht="17.399999999999999">
      <c r="E1" s="47" t="s">
        <v>86</v>
      </c>
    </row>
    <row r="2" spans="1:30" s="2" customFormat="1" ht="20.399999999999999">
      <c r="E2" s="48" t="s">
        <v>90</v>
      </c>
    </row>
    <row r="3" spans="1:30" s="2" customFormat="1" ht="14.4" customHeight="1">
      <c r="E3" s="30"/>
    </row>
    <row r="4" spans="1:30" s="2" customFormat="1" ht="14.4" customHeight="1">
      <c r="E4" s="49" t="s">
        <v>87</v>
      </c>
    </row>
    <row r="5" spans="1:30" s="2" customFormat="1" ht="14.4" customHeight="1">
      <c r="E5" s="49" t="s">
        <v>88</v>
      </c>
    </row>
    <row r="6" spans="1:30" s="2" customFormat="1" ht="14.4" customHeight="1">
      <c r="E6" s="50" t="s">
        <v>89</v>
      </c>
    </row>
    <row r="7" spans="1:30" s="2" customFormat="1" ht="14.4" customHeight="1"/>
    <row r="8" spans="1:30" s="2" customFormat="1" ht="14.4" customHeight="1">
      <c r="E8" s="42" t="s">
        <v>165</v>
      </c>
    </row>
    <row r="9" spans="1:30" s="2" customFormat="1" ht="14.4" customHeight="1"/>
    <row r="10" spans="1:30" s="2" customFormat="1" ht="14.4" customHeight="1"/>
    <row r="11" spans="1:30" s="2" customFormat="1" ht="15" thickBot="1">
      <c r="A11" s="37"/>
      <c r="B11" s="38"/>
      <c r="L11" s="37"/>
      <c r="M11" s="38"/>
      <c r="U11" s="37"/>
      <c r="V11" s="38"/>
      <c r="AB11" s="37"/>
    </row>
    <row r="12" spans="1:30" s="2" customFormat="1" ht="15.6" thickTop="1" thickBot="1">
      <c r="A12" s="37"/>
      <c r="B12" s="40" t="s">
        <v>142</v>
      </c>
      <c r="C12" s="34"/>
      <c r="D12" s="35"/>
      <c r="E12" s="35"/>
      <c r="F12" s="35"/>
      <c r="G12" s="35"/>
      <c r="H12" s="35"/>
      <c r="I12" s="35"/>
      <c r="J12" s="35"/>
      <c r="K12" s="35"/>
      <c r="L12" s="36" t="s">
        <v>143</v>
      </c>
      <c r="M12" s="40" t="s">
        <v>144</v>
      </c>
      <c r="N12" s="35"/>
      <c r="O12" s="35"/>
      <c r="P12" s="35"/>
      <c r="Q12" s="35"/>
      <c r="R12" s="35"/>
      <c r="S12" s="35"/>
      <c r="T12" s="35"/>
      <c r="U12" s="36" t="s">
        <v>145</v>
      </c>
      <c r="V12" s="40" t="s">
        <v>146</v>
      </c>
      <c r="W12" s="35"/>
      <c r="X12" s="35"/>
      <c r="Y12" s="35"/>
      <c r="Z12" s="35"/>
      <c r="AA12" s="35"/>
      <c r="AB12" s="36" t="s">
        <v>147</v>
      </c>
    </row>
    <row r="13" spans="1:30" s="5" customFormat="1" ht="16.2" thickTop="1">
      <c r="A13" s="39"/>
      <c r="B13" s="3" t="s">
        <v>42</v>
      </c>
      <c r="C13" s="3" t="s">
        <v>42</v>
      </c>
      <c r="D13" s="3" t="s">
        <v>42</v>
      </c>
      <c r="E13" s="3" t="s">
        <v>42</v>
      </c>
      <c r="F13" s="3" t="s">
        <v>42</v>
      </c>
      <c r="G13" s="4" t="s">
        <v>199</v>
      </c>
      <c r="H13" s="4" t="s">
        <v>199</v>
      </c>
      <c r="I13" s="4" t="s">
        <v>199</v>
      </c>
      <c r="J13" s="4" t="s">
        <v>199</v>
      </c>
      <c r="K13" s="63" t="s">
        <v>158</v>
      </c>
      <c r="L13" s="64" t="s">
        <v>158</v>
      </c>
      <c r="M13" s="65" t="s">
        <v>0</v>
      </c>
      <c r="N13" s="66" t="s">
        <v>0</v>
      </c>
      <c r="O13" s="66" t="s">
        <v>0</v>
      </c>
      <c r="P13" s="66" t="s">
        <v>0</v>
      </c>
      <c r="Q13" s="66" t="s">
        <v>0</v>
      </c>
      <c r="R13" s="66" t="s">
        <v>0</v>
      </c>
      <c r="S13" s="70" t="s">
        <v>13</v>
      </c>
      <c r="T13" s="70" t="s">
        <v>13</v>
      </c>
      <c r="U13" s="71" t="s">
        <v>13</v>
      </c>
      <c r="V13" s="67" t="s">
        <v>95</v>
      </c>
      <c r="W13" s="68" t="s">
        <v>95</v>
      </c>
      <c r="X13" s="68" t="s">
        <v>95</v>
      </c>
      <c r="Y13" s="68" t="s">
        <v>95</v>
      </c>
      <c r="Z13" s="68" t="s">
        <v>95</v>
      </c>
      <c r="AA13" s="68" t="s">
        <v>95</v>
      </c>
      <c r="AB13" s="69" t="s">
        <v>95</v>
      </c>
    </row>
    <row r="14" spans="1:30" s="5" customFormat="1" ht="28.8">
      <c r="B14" s="7" t="s">
        <v>198</v>
      </c>
      <c r="C14" s="7" t="s">
        <v>72</v>
      </c>
      <c r="D14" s="7" t="s">
        <v>92</v>
      </c>
      <c r="E14" s="7" t="s">
        <v>91</v>
      </c>
      <c r="F14" s="51" t="s">
        <v>18</v>
      </c>
      <c r="G14" s="7" t="s">
        <v>73</v>
      </c>
      <c r="H14" s="7" t="s">
        <v>74</v>
      </c>
      <c r="I14" s="7" t="s">
        <v>75</v>
      </c>
      <c r="J14" s="7" t="s">
        <v>12</v>
      </c>
      <c r="K14" s="7" t="s">
        <v>93</v>
      </c>
      <c r="L14" s="7" t="s">
        <v>94</v>
      </c>
      <c r="M14" s="44" t="s">
        <v>29</v>
      </c>
      <c r="N14" s="44" t="s">
        <v>117</v>
      </c>
      <c r="O14" s="44" t="s">
        <v>114</v>
      </c>
      <c r="P14" s="44" t="s">
        <v>35</v>
      </c>
      <c r="Q14" s="44" t="s">
        <v>115</v>
      </c>
      <c r="R14" s="44" t="s">
        <v>116</v>
      </c>
      <c r="S14" s="44" t="s">
        <v>156</v>
      </c>
      <c r="T14" s="44" t="s">
        <v>103</v>
      </c>
      <c r="U14" s="44" t="s">
        <v>189</v>
      </c>
      <c r="V14" s="44" t="s">
        <v>14</v>
      </c>
      <c r="W14" s="44" t="s">
        <v>96</v>
      </c>
      <c r="X14" s="52" t="s">
        <v>18</v>
      </c>
      <c r="Y14" s="44" t="s">
        <v>73</v>
      </c>
      <c r="Z14" s="44" t="s">
        <v>74</v>
      </c>
      <c r="AA14" s="44" t="s">
        <v>31</v>
      </c>
      <c r="AB14" s="44" t="s">
        <v>12</v>
      </c>
    </row>
    <row r="15" spans="1:30" s="16" customFormat="1" ht="24.6">
      <c r="B15" s="11"/>
      <c r="C15" s="11"/>
      <c r="D15" s="10"/>
      <c r="E15" s="10"/>
      <c r="F15" s="10"/>
      <c r="G15" s="10"/>
      <c r="H15" s="10"/>
      <c r="I15" s="10"/>
      <c r="J15" s="10"/>
      <c r="K15" s="10"/>
      <c r="L15" s="10"/>
      <c r="M15" s="45" t="s">
        <v>121</v>
      </c>
      <c r="N15" s="45" t="s">
        <v>120</v>
      </c>
      <c r="O15" s="45" t="s">
        <v>121</v>
      </c>
      <c r="P15" s="45" t="s">
        <v>122</v>
      </c>
      <c r="Q15" s="45" t="s">
        <v>121</v>
      </c>
      <c r="R15" s="45"/>
      <c r="S15" s="45"/>
      <c r="T15" s="45" t="s">
        <v>52</v>
      </c>
      <c r="U15" s="45" t="s">
        <v>52</v>
      </c>
      <c r="V15" s="45"/>
      <c r="W15" s="45"/>
      <c r="X15" s="45"/>
      <c r="Y15" s="45"/>
      <c r="Z15" s="45"/>
      <c r="AA15" s="45"/>
      <c r="AB15" s="45"/>
    </row>
    <row r="16" spans="1:30" s="19" customFormat="1">
      <c r="B16" s="17" t="s">
        <v>15</v>
      </c>
      <c r="C16" s="17" t="s">
        <v>16</v>
      </c>
      <c r="D16" s="17" t="s">
        <v>14</v>
      </c>
      <c r="E16" s="17" t="s">
        <v>76</v>
      </c>
      <c r="F16" s="53" t="s">
        <v>17</v>
      </c>
      <c r="G16" s="17" t="s">
        <v>9</v>
      </c>
      <c r="H16" s="17" t="s">
        <v>19</v>
      </c>
      <c r="I16" s="17" t="s">
        <v>34</v>
      </c>
      <c r="J16" s="17" t="s">
        <v>12</v>
      </c>
      <c r="K16" s="17" t="s">
        <v>40</v>
      </c>
      <c r="L16" s="17" t="s">
        <v>37</v>
      </c>
      <c r="M16" s="17" t="s">
        <v>26</v>
      </c>
      <c r="N16" s="17" t="s">
        <v>30</v>
      </c>
      <c r="O16" s="17" t="s">
        <v>27</v>
      </c>
      <c r="P16" s="17" t="s">
        <v>36</v>
      </c>
      <c r="Q16" s="17" t="s">
        <v>32</v>
      </c>
      <c r="R16" s="17" t="s">
        <v>28</v>
      </c>
      <c r="S16" s="17" t="s">
        <v>157</v>
      </c>
      <c r="T16" s="17" t="s">
        <v>38</v>
      </c>
      <c r="U16" s="17" t="s">
        <v>39</v>
      </c>
      <c r="V16" s="17" t="s">
        <v>20</v>
      </c>
      <c r="W16" s="17" t="s">
        <v>24</v>
      </c>
      <c r="X16" s="53" t="s">
        <v>21</v>
      </c>
      <c r="Y16" s="17" t="s">
        <v>22</v>
      </c>
      <c r="Z16" s="17" t="s">
        <v>25</v>
      </c>
      <c r="AA16" s="17" t="s">
        <v>33</v>
      </c>
      <c r="AB16" s="17" t="s">
        <v>23</v>
      </c>
      <c r="AC16" s="18"/>
      <c r="AD16" s="18"/>
    </row>
    <row r="17" spans="2:28">
      <c r="B17" s="59" t="s">
        <v>1</v>
      </c>
      <c r="C17" s="60" t="s">
        <v>3</v>
      </c>
      <c r="D17" s="60" t="s">
        <v>185</v>
      </c>
      <c r="E17" s="60" t="s">
        <v>97</v>
      </c>
      <c r="F17" s="60" t="s">
        <v>119</v>
      </c>
      <c r="G17" s="60" t="s">
        <v>107</v>
      </c>
      <c r="H17" s="60"/>
      <c r="I17" s="60"/>
      <c r="J17" s="60" t="s">
        <v>118</v>
      </c>
      <c r="K17" s="60"/>
      <c r="L17" s="61"/>
      <c r="M17" s="8" t="str">
        <f ca="1">IF(V17="--","--",ROUND((IF(AB17="--",TODAY(),AB17)-V17)/365,1)&amp;" years")</f>
        <v>3.7 years</v>
      </c>
      <c r="N17" s="8" t="str">
        <f ca="1">IF(OR(X17="--",AB17&lt;&gt;"--"),"--",IF(((TODAY()-X17)/365)&gt;3,"3.0+",ROUND((TODAY()-X17)/365,1))&amp;" years")</f>
        <v>--</v>
      </c>
      <c r="O17" s="8" t="str">
        <f ca="1">IF(Y17="--","--",ROUND((IF(AB17="--",TODAY(),AB17)-Y17)/365,1)&amp;" years")</f>
        <v>62.1 years</v>
      </c>
      <c r="P17" s="8" t="str">
        <f ca="1">IF(Z17="--","--",ROUND((IF(AND(AA17="--",AB17="--"),TODAY(),MIN(AA17,AB17))-Z17)/365,1)&amp;" years")</f>
        <v>--</v>
      </c>
      <c r="Q17" s="8" t="str">
        <f ca="1">IF(AA17="--","--",ROUND((IF(AB17="--",TODAY(),AB17)-AA17)/365,1)&amp;" years")</f>
        <v>--</v>
      </c>
      <c r="R17" s="8" t="str">
        <f ca="1">IF(AB17="--","--",ROUND((TODAY()-AB17)/365,1)&amp;" years")</f>
        <v>8.3 years</v>
      </c>
      <c r="S17" s="8" t="str">
        <f>IF(OR(D17="",LEFT(D17,4)="____"),"--",VLOOKUP(LEFT(D17,4),'Lookup Table'!$A$4:$B$7,2,TRUE))</f>
        <v>Since college</v>
      </c>
      <c r="T17" s="8" t="str">
        <f>IF(OR(G17="",MID(G17,6,2)="__",RIGHT(G17,2)="__"),"--",RIGHT(G17,5))</f>
        <v>03-18</v>
      </c>
      <c r="U17" s="8" t="str">
        <f>IF(OR(H17="",MID(H17,6,2)="__",RIGHT(H17,2)="__"),"--",RIGHT(H17,5))</f>
        <v>--</v>
      </c>
      <c r="V17" s="9">
        <f>IFERROR(DATE(LEFT(D17,4),MID(D17,6,2),IF(RIGHT(D17,2)="__",15,RIGHT(D17,2))),"--")</f>
        <v>38944</v>
      </c>
      <c r="W17" s="9">
        <f>IFERROR(DATE(LEFT(E17,4),MID(E17,6,2),IF(RIGHT(E17,2)="__",15,RIGHT(E17,2))),"--")</f>
        <v>43051</v>
      </c>
      <c r="X17" s="9">
        <f>IFERROR(DATE(LEFT(F17,4),MID(F17,6,2),IF(RIGHT(F17,2)="__",15,RIGHT(F17,2))),"--")</f>
        <v>39830</v>
      </c>
      <c r="Y17" s="9">
        <f>IFERROR(DATE(LEFT(G17,4),MID(G17,6,2),IF(RIGHT(G17,2)="__",15,RIGHT(G17,2))),"--")</f>
        <v>17610</v>
      </c>
      <c r="Z17" s="9" t="str">
        <f>IFERROR(DATE(LEFT(H17,4),MID(H17,6,2),IF(RIGHT(H17,2)="__",15,RIGHT(H17,2))),"--")</f>
        <v>--</v>
      </c>
      <c r="AA17" s="9" t="str">
        <f>IFERROR(DATE(LEFT(I17,4),MID(I17,6,2),IF(RIGHT(I17,2)="__",15,RIGHT(I17,2))),"--")</f>
        <v>--</v>
      </c>
      <c r="AB17" s="9">
        <f>IFERROR(DATE(LEFT(J17,4),MID(J17,6,2),IF(RIGHT(J17,2)="__",15,RIGHT(J17,2))),"--")</f>
        <v>40283</v>
      </c>
    </row>
    <row r="18" spans="2:28" ht="14.4" customHeight="1">
      <c r="B18" s="59" t="s">
        <v>85</v>
      </c>
      <c r="C18" s="60" t="s">
        <v>6</v>
      </c>
      <c r="D18" s="60" t="s">
        <v>4</v>
      </c>
      <c r="E18" s="60" t="s">
        <v>54</v>
      </c>
      <c r="F18" s="60"/>
      <c r="G18" s="60"/>
      <c r="H18" s="60" t="s">
        <v>166</v>
      </c>
      <c r="I18" s="60"/>
      <c r="J18" s="60"/>
      <c r="K18" s="60" t="s">
        <v>127</v>
      </c>
      <c r="L18" s="61" t="s">
        <v>127</v>
      </c>
      <c r="M18" s="8" t="str">
        <f ca="1">IF(V18="--","--",ROUND((IF(AB18="--",TODAY(),AB18)-V18)/365,1)&amp;" years")</f>
        <v>--</v>
      </c>
      <c r="N18" s="8" t="str">
        <f ca="1">IF(OR(X18="--",AB18&lt;&gt;"--"),"--",IF(((TODAY()-X18)/365)&gt;3,"3.0+",ROUND((TODAY()-X18)/365,1))&amp;" years")</f>
        <v>--</v>
      </c>
      <c r="O18" s="8" t="str">
        <f ca="1">IF(Y18="--","--",ROUND((IF(AB18="--",TODAY(),AB18)-Y18)/365,1)&amp;" years")</f>
        <v>--</v>
      </c>
      <c r="P18" s="8" t="str">
        <f ca="1">IF(Z18="--","--",ROUND((IF(AND(AA18="--",AB18="--"),TODAY(),MIN(AA18,AB18))-Z18)/365,1)&amp;" years")</f>
        <v>--</v>
      </c>
      <c r="Q18" s="8" t="str">
        <f ca="1">IF(AA18="--","--",ROUND((IF(AB18="--",TODAY(),AB18)-AA18)/365,1)&amp;" years")</f>
        <v>--</v>
      </c>
      <c r="R18" s="8" t="str">
        <f ca="1">IF(AB18="--","--",ROUND((TODAY()-AB18)/365,1)&amp;" years")</f>
        <v>--</v>
      </c>
      <c r="S18" s="8" t="str">
        <f>IF(OR(D18="",LEFT(D18,4)="____"),"--",VLOOKUP(LEFT(D18,4),'Lookup Table'!$A$4:$B$7,2,TRUE))</f>
        <v>Since college</v>
      </c>
      <c r="T18" s="8" t="str">
        <f>IF(OR(G18="",MID(G18,6,2)="__",RIGHT(G18,2)="__"),"--",RIGHT(G18,5))</f>
        <v>--</v>
      </c>
      <c r="U18" s="8" t="str">
        <f>IF(OR(H18="",MID(H18,6,2)="__",RIGHT(H18,2)="__"),"--",RIGHT(H18,5))</f>
        <v>11-03</v>
      </c>
      <c r="V18" s="9" t="str">
        <f>IFERROR(DATE(LEFT(D18,4),MID(D18,6,2),IF(RIGHT(D18,2)="__",15,RIGHT(D18,2))),"--")</f>
        <v>--</v>
      </c>
      <c r="W18" s="9">
        <f>IFERROR(DATE(LEFT(E18,4),MID(E18,6,2),IF(RIGHT(E18,2)="__",15,RIGHT(E18,2))),"--")</f>
        <v>42598</v>
      </c>
      <c r="X18" s="9" t="str">
        <f>IFERROR(DATE(LEFT(F18,4),MID(F18,6,2),IF(RIGHT(F18,2)="__",15,RIGHT(F18,2))),"--")</f>
        <v>--</v>
      </c>
      <c r="Y18" s="9" t="str">
        <f>IFERROR(DATE(LEFT(G18,4),MID(G18,6,2),IF(RIGHT(G18,2)="__",15,RIGHT(G18,2))),"--")</f>
        <v>--</v>
      </c>
      <c r="Z18" s="9" t="str">
        <f>IFERROR(DATE(LEFT(H18,4),MID(H18,6,2),IF(RIGHT(H18,2)="__",15,RIGHT(H18,2))),"--")</f>
        <v>--</v>
      </c>
      <c r="AA18" s="9" t="str">
        <f>IFERROR(DATE(LEFT(I18,4),MID(I18,6,2),IF(RIGHT(I18,2)="__",15,RIGHT(I18,2))),"--")</f>
        <v>--</v>
      </c>
      <c r="AB18" s="9" t="str">
        <f>IFERROR(DATE(LEFT(J18,4),MID(J18,6,2),IF(RIGHT(J18,2)="__",15,RIGHT(J18,2))),"--")</f>
        <v>--</v>
      </c>
    </row>
    <row r="19" spans="2:28" ht="14.4" customHeight="1">
      <c r="B19" s="59" t="s">
        <v>45</v>
      </c>
      <c r="C19" s="60" t="s">
        <v>2</v>
      </c>
      <c r="D19" s="60"/>
      <c r="E19" s="60" t="s">
        <v>2</v>
      </c>
      <c r="F19" s="60" t="s">
        <v>186</v>
      </c>
      <c r="G19" s="60" t="s">
        <v>111</v>
      </c>
      <c r="H19" s="60" t="s">
        <v>127</v>
      </c>
      <c r="I19" s="60"/>
      <c r="J19" s="60"/>
      <c r="K19" s="60"/>
      <c r="L19" s="61"/>
      <c r="M19" s="8" t="str">
        <f ca="1">IF(V19="--","--",ROUND((IF(AB19="--",TODAY(),AB19)-V19)/365,1)&amp;" years")</f>
        <v>--</v>
      </c>
      <c r="N19" s="8" t="str">
        <f ca="1">IF(OR(X19="--",AB19&lt;&gt;"--"),"--",IF(((TODAY()-X19)/365)&gt;3,"3.0+",ROUND((TODAY()-X19)/365,1))&amp;" years")</f>
        <v>0.2 years</v>
      </c>
      <c r="O19" s="8" t="str">
        <f ca="1">IF(Y19="--","--",ROUND((IF(AB19="--",TODAY(),AB19)-Y19)/365,1)&amp;" years")</f>
        <v>19.1 years</v>
      </c>
      <c r="P19" s="8" t="str">
        <f ca="1">IF(Z19="--","--",ROUND((IF(AND(AA19="--",AB19="--"),TODAY(),MIN(AA19,AB19))-Z19)/365,1)&amp;" years")</f>
        <v>--</v>
      </c>
      <c r="Q19" s="8" t="str">
        <f ca="1">IF(AA19="--","--",ROUND((IF(AB19="--",TODAY(),AB19)-AA19)/365,1)&amp;" years")</f>
        <v>--</v>
      </c>
      <c r="R19" s="8" t="str">
        <f ca="1">IF(AB19="--","--",ROUND((TODAY()-AB19)/365,1)&amp;" years")</f>
        <v>--</v>
      </c>
      <c r="S19" s="8" t="str">
        <f>IF(OR(D19="",LEFT(D19,4)="____"),"--",VLOOKUP(LEFT(D19,4),'Lookup Table'!$A$4:$B$7,2,TRUE))</f>
        <v>--</v>
      </c>
      <c r="T19" s="8" t="str">
        <f>IF(OR(G19="",MID(G19,6,2)="__",RIGHT(G19,2)="__"),"--",RIGHT(G19,5))</f>
        <v>06-19</v>
      </c>
      <c r="U19" s="8" t="str">
        <f>IF(OR(H19="",MID(H19,6,2)="__",RIGHT(H19,2)="__"),"--",RIGHT(H19,5))</f>
        <v>--</v>
      </c>
      <c r="V19" s="9" t="str">
        <f>IFERROR(DATE(LEFT(D19,4),MID(D19,6,2),IF(RIGHT(D19,2)="__",15,RIGHT(D19,2))),"--")</f>
        <v>--</v>
      </c>
      <c r="W19" s="9">
        <f>IFERROR(DATE(LEFT(E19,4),MID(E19,6,2),IF(RIGHT(E19,2)="__",15,RIGHT(E19,2))),"--")</f>
        <v>41775</v>
      </c>
      <c r="X19" s="9">
        <f>IFERROR(DATE(LEFT(F19,4),MID(F19,6,2),IF(RIGHT(F19,2)="__",15,RIGHT(F19,2))),"--")</f>
        <v>43236</v>
      </c>
      <c r="Y19" s="9">
        <f>IFERROR(DATE(LEFT(G19,4),MID(G19,6,2),IF(RIGHT(G19,2)="__",15,RIGHT(G19,2))),"--")</f>
        <v>36330</v>
      </c>
      <c r="Z19" s="9" t="str">
        <f>IFERROR(DATE(LEFT(H19,4),MID(H19,6,2),IF(RIGHT(H19,2)="__",15,RIGHT(H19,2))),"--")</f>
        <v>--</v>
      </c>
      <c r="AA19" s="9" t="str">
        <f>IFERROR(DATE(LEFT(I19,4),MID(I19,6,2),IF(RIGHT(I19,2)="__",15,RIGHT(I19,2))),"--")</f>
        <v>--</v>
      </c>
      <c r="AB19" s="9" t="str">
        <f>IFERROR(DATE(LEFT(J19,4),MID(J19,6,2),IF(RIGHT(J19,2)="__",15,RIGHT(J19,2))),"--")</f>
        <v>--</v>
      </c>
    </row>
    <row r="20" spans="2:28">
      <c r="B20" s="59" t="s">
        <v>102</v>
      </c>
      <c r="C20" s="60" t="s">
        <v>134</v>
      </c>
      <c r="D20" s="60" t="s">
        <v>140</v>
      </c>
      <c r="E20" s="60"/>
      <c r="F20" s="60" t="s">
        <v>6</v>
      </c>
      <c r="G20" s="60" t="s">
        <v>8</v>
      </c>
      <c r="H20" s="60"/>
      <c r="I20" s="60"/>
      <c r="J20" s="60"/>
      <c r="K20" s="60" t="s">
        <v>128</v>
      </c>
      <c r="L20" s="61" t="s">
        <v>6</v>
      </c>
      <c r="M20" s="8" t="str">
        <f ca="1">IF(V20="--","--",ROUND((IF(AB20="--",TODAY(),AB20)-V20)/365,1)&amp;" years")</f>
        <v>31.1 years</v>
      </c>
      <c r="N20" s="8" t="str">
        <f ca="1">IF(OR(X20="--",AB20&lt;&gt;"--"),"--",IF(((TODAY()-X20)/365)&gt;3,"3.0+",ROUND((TODAY()-X20)/365,1))&amp;" years")</f>
        <v>3.0+ years</v>
      </c>
      <c r="O20" s="8" t="str">
        <f ca="1">IF(Y20="--","--",ROUND((IF(AB20="--",TODAY(),AB20)-Y20)/365,1)&amp;" years")</f>
        <v>--</v>
      </c>
      <c r="P20" s="8" t="str">
        <f ca="1">IF(Z20="--","--",ROUND((IF(AND(AA20="--",AB20="--"),TODAY(),MIN(AA20,AB20))-Z20)/365,1)&amp;" years")</f>
        <v>--</v>
      </c>
      <c r="Q20" s="8" t="str">
        <f ca="1">IF(AA20="--","--",ROUND((IF(AB20="--",TODAY(),AB20)-AA20)/365,1)&amp;" years")</f>
        <v>--</v>
      </c>
      <c r="R20" s="8" t="str">
        <f ca="1">IF(AB20="--","--",ROUND((TODAY()-AB20)/365,1)&amp;" years")</f>
        <v>--</v>
      </c>
      <c r="S20" s="8" t="str">
        <f>IF(OR(D20="",LEFT(D20,4)="____"),"--",VLOOKUP(LEFT(D20,4),'Lookup Table'!$A$4:$B$7,2,TRUE))</f>
        <v>Middle school and earlier</v>
      </c>
      <c r="T20" s="8" t="str">
        <f>IF(OR(G20="",MID(G20,6,2)="__",RIGHT(G20,2)="__"),"--",RIGHT(G20,5))</f>
        <v>11-12</v>
      </c>
      <c r="U20" s="8" t="str">
        <f>IF(OR(H20="",MID(H20,6,2)="__",RIGHT(H20,2)="__"),"--",RIGHT(H20,5))</f>
        <v>--</v>
      </c>
      <c r="V20" s="9">
        <f>IFERROR(DATE(LEFT(D20,4),MID(D20,6,2),IF(RIGHT(D20,2)="__",15,RIGHT(D20,2))),"--")</f>
        <v>31945</v>
      </c>
      <c r="W20" s="9" t="str">
        <f>IFERROR(DATE(LEFT(E20,4),MID(E20,6,2),IF(RIGHT(E20,2)="__",15,RIGHT(E20,2))),"--")</f>
        <v>--</v>
      </c>
      <c r="X20" s="9">
        <f>IFERROR(DATE(LEFT(F20,4),MID(F20,6,2),IF(RIGHT(F20,2)="__",15,RIGHT(F20,2))),"--")</f>
        <v>41774</v>
      </c>
      <c r="Y20" s="9" t="str">
        <f>IFERROR(DATE(LEFT(G20,4),MID(G20,6,2),IF(RIGHT(G20,2)="__",15,RIGHT(G20,2))),"--")</f>
        <v>--</v>
      </c>
      <c r="Z20" s="9" t="str">
        <f>IFERROR(DATE(LEFT(H20,4),MID(H20,6,2),IF(RIGHT(H20,2)="__",15,RIGHT(H20,2))),"--")</f>
        <v>--</v>
      </c>
      <c r="AA20" s="9" t="str">
        <f>IFERROR(DATE(LEFT(I20,4),MID(I20,6,2),IF(RIGHT(I20,2)="__",15,RIGHT(I20,2))),"--")</f>
        <v>--</v>
      </c>
      <c r="AB20" s="9" t="str">
        <f>IFERROR(DATE(LEFT(J20,4),MID(J20,6,2),IF(RIGHT(J20,2)="__",15,RIGHT(J20,2))),"--")</f>
        <v>--</v>
      </c>
    </row>
    <row r="21" spans="2:28">
      <c r="B21" s="59" t="s">
        <v>101</v>
      </c>
      <c r="C21" s="60" t="s">
        <v>2</v>
      </c>
      <c r="D21" s="60" t="s">
        <v>62</v>
      </c>
      <c r="E21" s="60" t="s">
        <v>62</v>
      </c>
      <c r="F21" s="60" t="s">
        <v>80</v>
      </c>
      <c r="G21" s="60" t="s">
        <v>104</v>
      </c>
      <c r="H21" s="60" t="s">
        <v>125</v>
      </c>
      <c r="I21" s="60" t="s">
        <v>124</v>
      </c>
      <c r="J21" s="60" t="s">
        <v>123</v>
      </c>
      <c r="K21" s="60" t="s">
        <v>70</v>
      </c>
      <c r="L21" s="61" t="s">
        <v>126</v>
      </c>
      <c r="M21" s="8" t="str">
        <f ca="1">IF(V21="--","--",ROUND((IF(AB21="--",TODAY(),AB21)-V21)/365,1)&amp;" years")</f>
        <v>1.8 years</v>
      </c>
      <c r="N21" s="8" t="str">
        <f ca="1">IF(OR(X21="--",AB21&lt;&gt;"--"),"--",IF(((TODAY()-X21)/365)&gt;3,"3.0+",ROUND((TODAY()-X21)/365,1))&amp;" years")</f>
        <v>--</v>
      </c>
      <c r="O21" s="8" t="str">
        <f ca="1">IF(Y21="--","--",ROUND((IF(AB21="--",TODAY(),AB21)-Y21)/365,1)&amp;" years")</f>
        <v>51 years</v>
      </c>
      <c r="P21" s="8" t="str">
        <f ca="1">IF(Z21="--","--",ROUND((IF(AND(AA21="--",AB21="--"),TODAY(),MIN(AA21,AB21))-Z21)/365,1)&amp;" years")</f>
        <v>3.2 years</v>
      </c>
      <c r="Q21" s="8" t="str">
        <f ca="1">IF(AA21="--","--",ROUND((IF(AB21="--",TODAY(),AB21)-AA21)/365,1)&amp;" years")</f>
        <v>22.2 years</v>
      </c>
      <c r="R21" s="8" t="str">
        <f ca="1">IF(AB21="--","--",ROUND((TODAY()-AB21)/365,1)&amp;" years")</f>
        <v>0.4 years</v>
      </c>
      <c r="S21" s="8" t="str">
        <f>IF(OR(D21="",LEFT(D21,4)="____"),"--",VLOOKUP(LEFT(D21,4),'Lookup Table'!$A$4:$B$7,2,TRUE))</f>
        <v>Within last three years</v>
      </c>
      <c r="T21" s="8" t="str">
        <f>IF(OR(G21="",MID(G21,6,2)="__",RIGHT(G21,2)="__"),"--",RIGHT(G21,5))</f>
        <v>03-18</v>
      </c>
      <c r="U21" s="8" t="str">
        <f>IF(OR(H21="",MID(H21,6,2)="__",RIGHT(H21,2)="__"),"--",RIGHT(H21,5))</f>
        <v>10-04</v>
      </c>
      <c r="V21" s="9">
        <f>IFERROR(DATE(LEFT(D21,4),MID(D21,6,2),IF(RIGHT(D21,2)="__",15,RIGHT(D21,2))),"--")</f>
        <v>42497</v>
      </c>
      <c r="W21" s="9">
        <f>IFERROR(DATE(LEFT(E21,4),MID(E21,6,2),IF(RIGHT(E21,2)="__",15,RIGHT(E21,2))),"--")</f>
        <v>42497</v>
      </c>
      <c r="X21" s="9">
        <f>IFERROR(DATE(LEFT(F21,4),MID(F21,6,2),IF(RIGHT(F21,2)="__",15,RIGHT(F21,2))),"--")</f>
        <v>42862</v>
      </c>
      <c r="Y21" s="9">
        <f>IFERROR(DATE(LEFT(G21,4),MID(G21,6,2),IF(RIGHT(G21,2)="__",15,RIGHT(G21,2))),"--")</f>
        <v>24549</v>
      </c>
      <c r="Z21" s="9">
        <f>IFERROR(DATE(LEFT(H21,4),MID(H21,6,2),IF(RIGHT(H21,2)="__",15,RIGHT(H21,2))),"--")</f>
        <v>33881</v>
      </c>
      <c r="AA21" s="9">
        <f>IFERROR(DATE(LEFT(I21,4),MID(I21,6,2),IF(RIGHT(I21,2)="__",15,RIGHT(I21,2))),"--")</f>
        <v>35040</v>
      </c>
      <c r="AB21" s="9">
        <f>IFERROR(DATE(LEFT(J21,4),MID(J21,6,2),IF(RIGHT(J21,2)="__",15,RIGHT(J21,2))),"--")</f>
        <v>43153</v>
      </c>
    </row>
    <row r="22" spans="2:28">
      <c r="B22" s="59" t="s">
        <v>46</v>
      </c>
      <c r="C22" s="60" t="s">
        <v>5</v>
      </c>
      <c r="D22" s="60" t="s">
        <v>139</v>
      </c>
      <c r="E22" s="60" t="s">
        <v>53</v>
      </c>
      <c r="F22" s="60" t="s">
        <v>187</v>
      </c>
      <c r="G22" s="60" t="s">
        <v>44</v>
      </c>
      <c r="H22" s="60"/>
      <c r="I22" s="60" t="s">
        <v>64</v>
      </c>
      <c r="J22" s="60"/>
      <c r="K22" s="60"/>
      <c r="L22" s="61"/>
      <c r="M22" s="8" t="str">
        <f ca="1">IF(V22="--","--",ROUND((IF(AB22="--",TODAY(),AB22)-V22)/365,1)&amp;" years")</f>
        <v>10.5 years</v>
      </c>
      <c r="N22" s="8" t="str">
        <f ca="1">IF(OR(X22="--",AB22&lt;&gt;"--"),"--",IF(((TODAY()-X22)/365)&gt;3,"3.0+",ROUND((TODAY()-X22)/365,1))&amp;" years")</f>
        <v>2.1 years</v>
      </c>
      <c r="O22" s="8" t="str">
        <f ca="1">IF(Y22="--","--",ROUND((IF(AB22="--",TODAY(),AB22)-Y22)/365,1)&amp;" years")</f>
        <v>--</v>
      </c>
      <c r="P22" s="8" t="str">
        <f ca="1">IF(Z22="--","--",ROUND((IF(AND(AA22="--",AB22="--"),TODAY(),MIN(AA22,AB22))-Z22)/365,1)&amp;" years")</f>
        <v>--</v>
      </c>
      <c r="Q22" s="8" t="str">
        <f ca="1">IF(AA22="--","--",ROUND((IF(AB22="--",TODAY(),AB22)-AA22)/365,1)&amp;" years")</f>
        <v>21.3 years</v>
      </c>
      <c r="R22" s="8" t="str">
        <f ca="1">IF(AB22="--","--",ROUND((TODAY()-AB22)/365,1)&amp;" years")</f>
        <v>--</v>
      </c>
      <c r="S22" s="8" t="str">
        <f>IF(OR(D22="",LEFT(D22,4)="____"),"--",VLOOKUP(LEFT(D22,4),'Lookup Table'!$A$4:$B$7,2,TRUE))</f>
        <v>Since college</v>
      </c>
      <c r="T22" s="8" t="str">
        <f>IF(OR(G22="",MID(G22,6,2)="__",RIGHT(G22,2)="__"),"--",RIGHT(G22,5))</f>
        <v>--</v>
      </c>
      <c r="U22" s="8" t="str">
        <f>IF(OR(H22="",MID(H22,6,2)="__",RIGHT(H22,2)="__"),"--",RIGHT(H22,5))</f>
        <v>--</v>
      </c>
      <c r="V22" s="9">
        <f>IFERROR(DATE(LEFT(D22,4),MID(D22,6,2),IF(RIGHT(D22,2)="__",15,RIGHT(D22,2))),"--")</f>
        <v>39455</v>
      </c>
      <c r="W22" s="9">
        <f>IFERROR(DATE(LEFT(E22,4),MID(E22,6,2),IF(RIGHT(E22,2)="__",15,RIGHT(E22,2))),"--")</f>
        <v>43108</v>
      </c>
      <c r="X22" s="9">
        <f>IFERROR(DATE(LEFT(F22,4),MID(F22,6,2),IF(RIGHT(F22,2)="__",15,RIGHT(F22,2))),"--")</f>
        <v>42512</v>
      </c>
      <c r="Y22" s="9" t="str">
        <f>IFERROR(DATE(LEFT(G22,4),MID(G22,6,2),IF(RIGHT(G22,2)="__",15,RIGHT(G22,2))),"--")</f>
        <v>--</v>
      </c>
      <c r="Z22" s="9" t="str">
        <f>IFERROR(DATE(LEFT(H22,4),MID(H22,6,2),IF(RIGHT(H22,2)="__",15,RIGHT(H22,2))),"--")</f>
        <v>--</v>
      </c>
      <c r="AA22" s="9">
        <f>IFERROR(DATE(LEFT(I22,4),MID(I22,6,2),IF(RIGHT(I22,2)="__",15,RIGHT(I22,2))),"--")</f>
        <v>35535</v>
      </c>
      <c r="AB22" s="9" t="str">
        <f>IFERROR(DATE(LEFT(J22,4),MID(J22,6,2),IF(RIGHT(J22,2)="__",15,RIGHT(J22,2))),"--")</f>
        <v>--</v>
      </c>
    </row>
    <row r="23" spans="2:28" ht="14.4" customHeight="1">
      <c r="B23" s="59" t="s">
        <v>51</v>
      </c>
      <c r="C23" s="60" t="s">
        <v>71</v>
      </c>
      <c r="D23" s="60" t="s">
        <v>137</v>
      </c>
      <c r="E23" s="60" t="s">
        <v>55</v>
      </c>
      <c r="F23" s="60" t="s">
        <v>81</v>
      </c>
      <c r="G23" s="60"/>
      <c r="H23" s="60" t="s">
        <v>110</v>
      </c>
      <c r="I23" s="60"/>
      <c r="J23" s="60" t="s">
        <v>64</v>
      </c>
      <c r="K23" s="60" t="s">
        <v>155</v>
      </c>
      <c r="L23" s="61" t="s">
        <v>154</v>
      </c>
      <c r="M23" s="8" t="str">
        <f ca="1">IF(V23="--","--",ROUND((IF(AB23="--",TODAY(),AB23)-V23)/365,1)&amp;" years")</f>
        <v>21.4 years</v>
      </c>
      <c r="N23" s="8" t="str">
        <f ca="1">IF(OR(X23="--",AB23&lt;&gt;"--"),"--",IF(((TODAY()-X23)/365)&gt;3,"3.0+",ROUND((TODAY()-X23)/365,1))&amp;" years")</f>
        <v>--</v>
      </c>
      <c r="O23" s="8" t="str">
        <f ca="1">IF(Y23="--","--",ROUND((IF(AB23="--",TODAY(),AB23)-Y23)/365,1)&amp;" years")</f>
        <v>--</v>
      </c>
      <c r="P23" s="8" t="str">
        <f ca="1">IF(Z23="--","--",ROUND((IF(AND(AA23="--",AB23="--"),TODAY(),MIN(AA23,AB23))-Z23)/365,1)&amp;" years")</f>
        <v>-19.2 years</v>
      </c>
      <c r="Q23" s="8" t="str">
        <f ca="1">IF(AA23="--","--",ROUND((IF(AB23="--",TODAY(),AB23)-AA23)/365,1)&amp;" years")</f>
        <v>--</v>
      </c>
      <c r="R23" s="8" t="str">
        <f ca="1">IF(AB23="--","--",ROUND((TODAY()-AB23)/365,1)&amp;" years")</f>
        <v>21.3 years</v>
      </c>
      <c r="S23" s="8" t="str">
        <f>IF(OR(D23="",LEFT(D23,4)="____"),"--",VLOOKUP(LEFT(D23,4),'Lookup Table'!$A$4:$B$7,2,TRUE))</f>
        <v>Middle school and earlier</v>
      </c>
      <c r="T23" s="8" t="str">
        <f>IF(OR(G23="",MID(G23,6,2)="__",RIGHT(G23,2)="__"),"--",RIGHT(G23,5))</f>
        <v>--</v>
      </c>
      <c r="U23" s="8" t="str">
        <f>IF(OR(H23="",MID(H23,6,2)="__",RIGHT(H23,2)="__"),"--",RIGHT(H23,5))</f>
        <v>06-25</v>
      </c>
      <c r="V23" s="9">
        <f>IFERROR(DATE(LEFT(D23,4),MID(D23,6,2),IF(RIGHT(D23,2)="__",15,RIGHT(D23,2))),"--")</f>
        <v>27730</v>
      </c>
      <c r="W23" s="9">
        <f>IFERROR(DATE(LEFT(E23,4),MID(E23,6,2),IF(RIGHT(E23,2)="__",15,RIGHT(E23,2))),"--")</f>
        <v>42481</v>
      </c>
      <c r="X23" s="9">
        <f>IFERROR(DATE(LEFT(F23,4),MID(F23,6,2),IF(RIGHT(F23,2)="__",15,RIGHT(F23,2))),"--")</f>
        <v>42475</v>
      </c>
      <c r="Y23" s="9" t="str">
        <f>IFERROR(DATE(LEFT(G23,4),MID(G23,6,2),IF(RIGHT(G23,2)="__",15,RIGHT(G23,2))),"--")</f>
        <v>--</v>
      </c>
      <c r="Z23" s="9">
        <f>IFERROR(DATE(LEFT(H23,4),MID(H23,6,2),IF(RIGHT(H23,2)="__",15,RIGHT(H23,2))),"--")</f>
        <v>42546</v>
      </c>
      <c r="AA23" s="9" t="str">
        <f>IFERROR(DATE(LEFT(I23,4),MID(I23,6,2),IF(RIGHT(I23,2)="__",15,RIGHT(I23,2))),"--")</f>
        <v>--</v>
      </c>
      <c r="AB23" s="9">
        <f>IFERROR(DATE(LEFT(J23,4),MID(J23,6,2),IF(RIGHT(J23,2)="__",15,RIGHT(J23,2))),"--")</f>
        <v>35535</v>
      </c>
    </row>
    <row r="24" spans="2:28">
      <c r="B24" s="59" t="s">
        <v>57</v>
      </c>
      <c r="C24" s="60" t="s">
        <v>2</v>
      </c>
      <c r="D24" s="60" t="s">
        <v>153</v>
      </c>
      <c r="E24" s="60"/>
      <c r="F24" s="60"/>
      <c r="G24" s="60" t="s">
        <v>63</v>
      </c>
      <c r="H24" s="60"/>
      <c r="I24" s="60"/>
      <c r="J24" s="60"/>
      <c r="K24" s="60" t="s">
        <v>65</v>
      </c>
      <c r="L24" s="61"/>
      <c r="M24" s="8" t="str">
        <f ca="1">IF(V24="--","--",ROUND((IF(AB24="--",TODAY(),AB24)-V24)/365,1)&amp;" years")</f>
        <v>21.6 years</v>
      </c>
      <c r="N24" s="8" t="str">
        <f ca="1">IF(OR(X24="--",AB24&lt;&gt;"--"),"--",IF(((TODAY()-X24)/365)&gt;3,"3.0+",ROUND((TODAY()-X24)/365,1))&amp;" years")</f>
        <v>--</v>
      </c>
      <c r="O24" s="8" t="str">
        <f ca="1">IF(Y24="--","--",ROUND((IF(AB24="--",TODAY(),AB24)-Y24)/365,1)&amp;" years")</f>
        <v>53.3 years</v>
      </c>
      <c r="P24" s="8" t="str">
        <f ca="1">IF(Z24="--","--",ROUND((IF(AND(AA24="--",AB24="--"),TODAY(),MIN(AA24,AB24))-Z24)/365,1)&amp;" years")</f>
        <v>--</v>
      </c>
      <c r="Q24" s="8" t="str">
        <f ca="1">IF(AA24="--","--",ROUND((IF(AB24="--",TODAY(),AB24)-AA24)/365,1)&amp;" years")</f>
        <v>--</v>
      </c>
      <c r="R24" s="8" t="str">
        <f ca="1">IF(AB24="--","--",ROUND((TODAY()-AB24)/365,1)&amp;" years")</f>
        <v>--</v>
      </c>
      <c r="S24" s="8" t="str">
        <f>IF(OR(D24="",LEFT(D24,4)="____"),"--",VLOOKUP(LEFT(D24,4),'Lookup Table'!$A$4:$B$7,2,TRUE))</f>
        <v>High school and college</v>
      </c>
      <c r="T24" s="8" t="str">
        <f>IF(OR(G24="",MID(G24,6,2)="__",RIGHT(G24,2)="__"),"--",RIGHT(G24,5))</f>
        <v>04-11</v>
      </c>
      <c r="U24" s="8" t="str">
        <f>IF(OR(H24="",MID(H24,6,2)="__",RIGHT(H24,2)="__"),"--",RIGHT(H24,5))</f>
        <v>--</v>
      </c>
      <c r="V24" s="9">
        <f>IFERROR(DATE(LEFT(D24,4),MID(D24,6,2),IF(RIGHT(D24,2)="__",15,RIGHT(D24,2))),"--")</f>
        <v>35397</v>
      </c>
      <c r="W24" s="9" t="str">
        <f>IFERROR(DATE(LEFT(E24,4),MID(E24,6,2),IF(RIGHT(E24,2)="__",15,RIGHT(E24,2))),"--")</f>
        <v>--</v>
      </c>
      <c r="X24" s="9" t="str">
        <f>IFERROR(DATE(LEFT(F24,4),MID(F24,6,2),IF(RIGHT(F24,2)="__",15,RIGHT(F24,2))),"--")</f>
        <v>--</v>
      </c>
      <c r="Y24" s="9">
        <f>IFERROR(DATE(LEFT(G24,4),MID(G24,6,2),IF(RIGHT(G24,2)="__",15,RIGHT(G24,2))),"--")</f>
        <v>23843</v>
      </c>
      <c r="Z24" s="9" t="str">
        <f>IFERROR(DATE(LEFT(H24,4),MID(H24,6,2),IF(RIGHT(H24,2)="__",15,RIGHT(H24,2))),"--")</f>
        <v>--</v>
      </c>
      <c r="AA24" s="9" t="str">
        <f>IFERROR(DATE(LEFT(I24,4),MID(I24,6,2),IF(RIGHT(I24,2)="__",15,RIGHT(I24,2))),"--")</f>
        <v>--</v>
      </c>
      <c r="AB24" s="9" t="str">
        <f>IFERROR(DATE(LEFT(J24,4),MID(J24,6,2),IF(RIGHT(J24,2)="__",15,RIGHT(J24,2))),"--")</f>
        <v>--</v>
      </c>
    </row>
    <row r="25" spans="2:28">
      <c r="B25" s="59" t="s">
        <v>58</v>
      </c>
      <c r="C25" s="60" t="s">
        <v>10</v>
      </c>
      <c r="D25" s="60"/>
      <c r="E25" s="60" t="s">
        <v>60</v>
      </c>
      <c r="F25" s="60" t="s">
        <v>43</v>
      </c>
      <c r="G25" s="60" t="s">
        <v>105</v>
      </c>
      <c r="H25" s="60"/>
      <c r="I25" s="60"/>
      <c r="J25" s="60" t="s">
        <v>79</v>
      </c>
      <c r="K25" s="60" t="s">
        <v>69</v>
      </c>
      <c r="L25" s="60" t="s">
        <v>69</v>
      </c>
      <c r="M25" s="8" t="str">
        <f ca="1">IF(V25="--","--",ROUND((IF(AB25="--",TODAY(),AB25)-V25)/365,1)&amp;" years")</f>
        <v>--</v>
      </c>
      <c r="N25" s="8" t="str">
        <f ca="1">IF(OR(X25="--",AB25&lt;&gt;"--"),"--",IF(((TODAY()-X25)/365)&gt;3,"3.0+",ROUND((TODAY()-X25)/365,1))&amp;" years")</f>
        <v>--</v>
      </c>
      <c r="O25" s="8" t="str">
        <f ca="1">IF(Y25="--","--",ROUND((IF(AB25="--",TODAY(),AB25)-Y25)/365,1)&amp;" years")</f>
        <v>--</v>
      </c>
      <c r="P25" s="8" t="str">
        <f ca="1">IF(Z25="--","--",ROUND((IF(AND(AA25="--",AB25="--"),TODAY(),MIN(AA25,AB25))-Z25)/365,1)&amp;" years")</f>
        <v>--</v>
      </c>
      <c r="Q25" s="8" t="str">
        <f ca="1">IF(AA25="--","--",ROUND((IF(AB25="--",TODAY(),AB25)-AA25)/365,1)&amp;" years")</f>
        <v>--</v>
      </c>
      <c r="R25" s="8" t="str">
        <f ca="1">IF(AB25="--","--",ROUND((TODAY()-AB25)/365,1)&amp;" years")</f>
        <v>9.2 years</v>
      </c>
      <c r="S25" s="8" t="str">
        <f>IF(OR(D25="",LEFT(D25,4)="____"),"--",VLOOKUP(LEFT(D25,4),'Lookup Table'!$A$4:$B$7,2,TRUE))</f>
        <v>--</v>
      </c>
      <c r="T25" s="8" t="str">
        <f>IF(OR(G25="",MID(G25,6,2)="__",RIGHT(G25,2)="__"),"--",RIGHT(G25,5))</f>
        <v>03-18</v>
      </c>
      <c r="U25" s="8" t="str">
        <f>IF(OR(H25="",MID(H25,6,2)="__",RIGHT(H25,2)="__"),"--",RIGHT(H25,5))</f>
        <v>--</v>
      </c>
      <c r="V25" s="9" t="str">
        <f>IFERROR(DATE(LEFT(D25,4),MID(D25,6,2),IF(RIGHT(D25,2)="__",15,RIGHT(D25,2))),"--")</f>
        <v>--</v>
      </c>
      <c r="W25" s="9">
        <f>IFERROR(DATE(LEFT(E25,4),MID(E25,6,2),IF(RIGHT(E25,2)="__",15,RIGHT(E25,2))),"--")</f>
        <v>43061</v>
      </c>
      <c r="X25" s="9" t="str">
        <f>IFERROR(DATE(LEFT(F25,4),MID(F25,6,2),IF(RIGHT(F25,2)="__",15,RIGHT(F25,2))),"--")</f>
        <v>--</v>
      </c>
      <c r="Y25" s="9" t="str">
        <f>IFERROR(DATE(LEFT(G25,4),MID(G25,6,2),IF(RIGHT(G25,2)="__",15,RIGHT(G25,2))),"--")</f>
        <v>--</v>
      </c>
      <c r="Z25" s="9" t="str">
        <f>IFERROR(DATE(LEFT(H25,4),MID(H25,6,2),IF(RIGHT(H25,2)="__",15,RIGHT(H25,2))),"--")</f>
        <v>--</v>
      </c>
      <c r="AA25" s="9" t="str">
        <f>IFERROR(DATE(LEFT(I25,4),MID(I25,6,2),IF(RIGHT(I25,2)="__",15,RIGHT(I25,2))),"--")</f>
        <v>--</v>
      </c>
      <c r="AB25" s="9">
        <f>IFERROR(DATE(LEFT(J25,4),MID(J25,6,2),IF(RIGHT(J25,2)="__",15,RIGHT(J25,2))),"--")</f>
        <v>39941</v>
      </c>
    </row>
    <row r="26" spans="2:28">
      <c r="B26" s="59" t="s">
        <v>47</v>
      </c>
      <c r="C26" s="60" t="s">
        <v>2</v>
      </c>
      <c r="D26" s="60" t="s">
        <v>7</v>
      </c>
      <c r="E26" s="60" t="s">
        <v>56</v>
      </c>
      <c r="F26" s="60"/>
      <c r="G26" s="60" t="s">
        <v>67</v>
      </c>
      <c r="H26" s="60" t="s">
        <v>68</v>
      </c>
      <c r="I26" s="60"/>
      <c r="J26" s="60" t="s">
        <v>167</v>
      </c>
      <c r="K26" s="60" t="s">
        <v>65</v>
      </c>
      <c r="L26" s="61" t="s">
        <v>41</v>
      </c>
      <c r="M26" s="8" t="str">
        <f ca="1">IF(V26="--","--",ROUND((IF(AB26="--",TODAY(),AB26)-V26)/365,1)&amp;" years")</f>
        <v>--</v>
      </c>
      <c r="N26" s="8" t="str">
        <f ca="1">IF(OR(X26="--",AB26&lt;&gt;"--"),"--",IF(((TODAY()-X26)/365)&gt;3,"3.0+",ROUND((TODAY()-X26)/365,1))&amp;" years")</f>
        <v>--</v>
      </c>
      <c r="O26" s="8" t="str">
        <f ca="1">IF(Y26="--","--",ROUND((IF(AB26="--",TODAY(),AB26)-Y26)/365,1)&amp;" years")</f>
        <v>62.7 years</v>
      </c>
      <c r="P26" s="8" t="str">
        <f ca="1">IF(Z26="--","--",ROUND((IF(AND(AA26="--",AB26="--"),TODAY(),MIN(AA26,AB26))-Z26)/365,1)&amp;" years")</f>
        <v>41.2 years</v>
      </c>
      <c r="Q26" s="8" t="str">
        <f ca="1">IF(AA26="--","--",ROUND((IF(AB26="--",TODAY(),AB26)-AA26)/365,1)&amp;" years")</f>
        <v>--</v>
      </c>
      <c r="R26" s="8" t="str">
        <f ca="1">IF(AB26="--","--",ROUND((TODAY()-AB26)/365,1)&amp;" years")</f>
        <v>--</v>
      </c>
      <c r="S26" s="8" t="str">
        <f>IF(OR(D26="",LEFT(D26,4)="____"),"--",VLOOKUP(LEFT(D26,4),'Lookup Table'!$A$4:$B$7,2,TRUE))</f>
        <v>--</v>
      </c>
      <c r="T26" s="8" t="str">
        <f>IF(OR(G26="",MID(G26,6,2)="__",RIGHT(G26,2)="__"),"--",RIGHT(G26,5))</f>
        <v>--</v>
      </c>
      <c r="U26" s="8" t="str">
        <f>IF(OR(H26="",MID(H26,6,2)="__",RIGHT(H26,2)="__"),"--",RIGHT(H26,5))</f>
        <v>05-07</v>
      </c>
      <c r="V26" s="9" t="str">
        <f>IFERROR(DATE(LEFT(D26,4),MID(D26,6,2),IF(RIGHT(D26,2)="__",15,RIGHT(D26,2))),"--")</f>
        <v>--</v>
      </c>
      <c r="W26" s="9">
        <f>IFERROR(DATE(LEFT(E26,4),MID(E26,6,2),IF(RIGHT(E26,2)="__",15,RIGHT(E26,2))),"--")</f>
        <v>42977</v>
      </c>
      <c r="X26" s="9" t="str">
        <f>IFERROR(DATE(LEFT(F26,4),MID(F26,6,2),IF(RIGHT(F26,2)="__",15,RIGHT(F26,2))),"--")</f>
        <v>--</v>
      </c>
      <c r="Y26" s="9">
        <f>IFERROR(DATE(LEFT(G26,4),MID(G26,6,2),IF(RIGHT(G26,2)="__",15,RIGHT(G26,2))),"--")</f>
        <v>20408</v>
      </c>
      <c r="Z26" s="9">
        <f>IFERROR(DATE(LEFT(H26,4),MID(H26,6,2),IF(RIGHT(H26,2)="__",15,RIGHT(H26,2))),"--")</f>
        <v>28252</v>
      </c>
      <c r="AA26" s="9" t="str">
        <f>IFERROR(DATE(LEFT(I26,4),MID(I26,6,2),IF(RIGHT(I26,2)="__",15,RIGHT(I26,2))),"--")</f>
        <v>--</v>
      </c>
      <c r="AB26" s="9" t="str">
        <f>IFERROR(DATE(LEFT(J26,4),MID(J26,6,2),IF(RIGHT(J26,2)="__",15,RIGHT(J26,2))),"--")</f>
        <v>--</v>
      </c>
    </row>
    <row r="27" spans="2:28">
      <c r="B27" s="59" t="s">
        <v>48</v>
      </c>
      <c r="C27" s="60" t="s">
        <v>10</v>
      </c>
      <c r="D27" s="60" t="s">
        <v>138</v>
      </c>
      <c r="E27" s="60" t="s">
        <v>84</v>
      </c>
      <c r="F27" s="60" t="s">
        <v>82</v>
      </c>
      <c r="G27" s="60" t="s">
        <v>106</v>
      </c>
      <c r="H27" s="60" t="s">
        <v>109</v>
      </c>
      <c r="I27" s="60"/>
      <c r="J27" s="60"/>
      <c r="K27" s="60"/>
      <c r="L27" s="60"/>
      <c r="M27" s="8" t="str">
        <f ca="1">IF(V27="--","--",ROUND((IF(AB27="--",TODAY(),AB27)-V27)/365,1)&amp;" years")</f>
        <v>32.6 years</v>
      </c>
      <c r="N27" s="8" t="str">
        <f ca="1">IF(OR(X27="--",AB27&lt;&gt;"--"),"--",IF(((TODAY()-X27)/365)&gt;3,"3.0+",ROUND((TODAY()-X27)/365,1))&amp;" years")</f>
        <v>3.0+ years</v>
      </c>
      <c r="O27" s="8" t="str">
        <f ca="1">IF(Y27="--","--",ROUND((IF(AB27="--",TODAY(),AB27)-Y27)/365,1)&amp;" years")</f>
        <v>46.4 years</v>
      </c>
      <c r="P27" s="8" t="str">
        <f ca="1">IF(Z27="--","--",ROUND((IF(AND(AA27="--",AB27="--"),TODAY(),MIN(AA27,AB27))-Z27)/365,1)&amp;" years")</f>
        <v>16 years</v>
      </c>
      <c r="Q27" s="8" t="str">
        <f ca="1">IF(AA27="--","--",ROUND((IF(AB27="--",TODAY(),AB27)-AA27)/365,1)&amp;" years")</f>
        <v>--</v>
      </c>
      <c r="R27" s="8" t="str">
        <f ca="1">IF(AB27="--","--",ROUND((TODAY()-AB27)/365,1)&amp;" years")</f>
        <v>--</v>
      </c>
      <c r="S27" s="8" t="str">
        <f>IF(OR(D27="",LEFT(D27,4)="____"),"--",VLOOKUP(LEFT(D27,4),'Lookup Table'!$A$4:$B$7,2,TRUE))</f>
        <v>Middle school and earlier</v>
      </c>
      <c r="T27" s="8" t="str">
        <f>IF(OR(G27="",MID(G27,6,2)="__",RIGHT(G27,2)="__"),"--",RIGHT(G27,5))</f>
        <v>03-18</v>
      </c>
      <c r="U27" s="8" t="str">
        <f>IF(OR(H27="",MID(H27,6,2)="__",RIGHT(H27,2)="__"),"--",RIGHT(H27,5))</f>
        <v>07-18</v>
      </c>
      <c r="V27" s="9">
        <f>IFERROR(DATE(LEFT(D27,4),MID(D27,6,2),IF(RIGHT(D27,2)="__",15,RIGHT(D27,2))),"--")</f>
        <v>31396</v>
      </c>
      <c r="W27" s="9">
        <f>IFERROR(DATE(LEFT(E27,4),MID(E27,6,2),IF(RIGHT(E27,2)="__",15,RIGHT(E27,2))),"--")</f>
        <v>33557</v>
      </c>
      <c r="X27" s="9">
        <f>IFERROR(DATE(LEFT(F27,4),MID(F27,6,2),IF(RIGHT(F27,2)="__",15,RIGHT(F27,2))),"--")</f>
        <v>35061</v>
      </c>
      <c r="Y27" s="9">
        <f>IFERROR(DATE(LEFT(G27,4),MID(G27,6,2),IF(RIGHT(G27,2)="__",15,RIGHT(G27,2))),"--")</f>
        <v>26376</v>
      </c>
      <c r="Z27" s="9">
        <f>IFERROR(DATE(LEFT(H27,4),MID(H27,6,2),IF(RIGHT(H27,2)="__",15,RIGHT(H27,2))),"--")</f>
        <v>37455</v>
      </c>
      <c r="AA27" s="9" t="str">
        <f>IFERROR(DATE(LEFT(I27,4),MID(I27,6,2),IF(RIGHT(I27,2)="__",15,RIGHT(I27,2))),"--")</f>
        <v>--</v>
      </c>
      <c r="AB27" s="9" t="str">
        <f>IFERROR(DATE(LEFT(J27,4),MID(J27,6,2),IF(RIGHT(J27,2)="__",15,RIGHT(J27,2))),"--")</f>
        <v>--</v>
      </c>
    </row>
    <row r="28" spans="2:28">
      <c r="B28" s="59" t="s">
        <v>99</v>
      </c>
      <c r="C28" s="60" t="s">
        <v>135</v>
      </c>
      <c r="D28" s="60"/>
      <c r="E28" s="60"/>
      <c r="F28" s="60"/>
      <c r="G28" s="60" t="s">
        <v>136</v>
      </c>
      <c r="H28" s="60"/>
      <c r="I28" s="60" t="s">
        <v>77</v>
      </c>
      <c r="J28" s="60" t="s">
        <v>78</v>
      </c>
      <c r="K28" s="61" t="s">
        <v>11</v>
      </c>
      <c r="L28" s="61" t="s">
        <v>11</v>
      </c>
      <c r="M28" s="8" t="str">
        <f ca="1">IF(V28="--","--",ROUND((IF(AB28="--",TODAY(),AB28)-V28)/365,1)&amp;" years")</f>
        <v>--</v>
      </c>
      <c r="N28" s="8" t="str">
        <f ca="1">IF(OR(X28="--",AB28&lt;&gt;"--"),"--",IF(((TODAY()-X28)/365)&gt;3,"3.0+",ROUND((TODAY()-X28)/365,1))&amp;" years")</f>
        <v>--</v>
      </c>
      <c r="O28" s="8" t="str">
        <f ca="1">IF(Y28="--","--",ROUND((IF(AB28="--",TODAY(),AB28)-Y28)/365,1)&amp;" years")</f>
        <v>36.5 years</v>
      </c>
      <c r="P28" s="8" t="str">
        <f ca="1">IF(Z28="--","--",ROUND((IF(AND(AA28="--",AB28="--"),TODAY(),MIN(AA28,AB28))-Z28)/365,1)&amp;" years")</f>
        <v>--</v>
      </c>
      <c r="Q28" s="8" t="str">
        <f ca="1">IF(AA28="--","--",ROUND((IF(AB28="--",TODAY(),AB28)-AA28)/365,1)&amp;" years")</f>
        <v>13.6 years</v>
      </c>
      <c r="R28" s="8" t="str">
        <f ca="1">IF(AB28="--","--",ROUND((TODAY()-AB28)/365,1)&amp;" years")</f>
        <v>0.1 years</v>
      </c>
      <c r="S28" s="8" t="str">
        <f>IF(OR(D28="",LEFT(D28,4)="____"),"--",VLOOKUP(LEFT(D28,4),'Lookup Table'!$A$4:$B$7,2,TRUE))</f>
        <v>--</v>
      </c>
      <c r="T28" s="8" t="str">
        <f>IF(OR(G28="",MID(G28,6,2)="__",RIGHT(G28,2)="__"),"--",RIGHT(G28,5))</f>
        <v>--</v>
      </c>
      <c r="U28" s="8" t="str">
        <f>IF(OR(H28="",MID(H28,6,2)="__",RIGHT(H28,2)="__"),"--",RIGHT(H28,5))</f>
        <v>--</v>
      </c>
      <c r="V28" s="9" t="str">
        <f>IFERROR(DATE(LEFT(D28,4),MID(D28,6,2),IF(RIGHT(D28,2)="__",15,RIGHT(D28,2))),"--")</f>
        <v>--</v>
      </c>
      <c r="W28" s="9" t="str">
        <f>IFERROR(DATE(LEFT(E28,4),MID(E28,6,2),IF(RIGHT(E28,2)="__",15,RIGHT(E28,2))),"--")</f>
        <v>--</v>
      </c>
      <c r="X28" s="9" t="str">
        <f>IFERROR(DATE(LEFT(F28,4),MID(F28,6,2),IF(RIGHT(F28,2)="__",15,RIGHT(F28,2))),"--")</f>
        <v>--</v>
      </c>
      <c r="Y28" s="9">
        <f>IFERROR(DATE(LEFT(G28,4),MID(G28,6,2),IF(RIGHT(G28,2)="__",15,RIGHT(G28,2))),"--")</f>
        <v>29935</v>
      </c>
      <c r="Z28" s="9" t="str">
        <f>IFERROR(DATE(LEFT(H28,4),MID(H28,6,2),IF(RIGHT(H28,2)="__",15,RIGHT(H28,2))),"--")</f>
        <v>--</v>
      </c>
      <c r="AA28" s="9">
        <f>IFERROR(DATE(LEFT(I28,4),MID(I28,6,2),IF(RIGHT(I28,2)="__",15,RIGHT(I28,2))),"--")</f>
        <v>38314</v>
      </c>
      <c r="AB28" s="9">
        <f>IFERROR(DATE(LEFT(J28,4),MID(J28,6,2),IF(RIGHT(J28,2)="__",15,RIGHT(J28,2))),"--")</f>
        <v>43273</v>
      </c>
    </row>
    <row r="29" spans="2:28">
      <c r="B29" s="59" t="s">
        <v>100</v>
      </c>
      <c r="C29" s="60" t="s">
        <v>2</v>
      </c>
      <c r="D29" s="60" t="s">
        <v>152</v>
      </c>
      <c r="E29" s="60" t="s">
        <v>59</v>
      </c>
      <c r="F29" s="60" t="s">
        <v>188</v>
      </c>
      <c r="G29" s="60" t="s">
        <v>61</v>
      </c>
      <c r="H29" s="60"/>
      <c r="I29" s="60" t="s">
        <v>66</v>
      </c>
      <c r="J29" s="60"/>
      <c r="K29" s="60"/>
      <c r="L29" s="61" t="s">
        <v>163</v>
      </c>
      <c r="M29" s="8" t="str">
        <f ca="1">IF(V29="--","--",ROUND((IF(AB29="--",TODAY(),AB29)-V29)/365,1)&amp;" years")</f>
        <v>23.8 years</v>
      </c>
      <c r="N29" s="8" t="str">
        <f ca="1">IF(OR(X29="--",AB29&lt;&gt;"--"),"--",IF(((TODAY()-X29)/365)&gt;3,"3.0+",ROUND((TODAY()-X29)/365,1))&amp;" years")</f>
        <v>1.4 years</v>
      </c>
      <c r="O29" s="8" t="str">
        <f ca="1">IF(Y29="--","--",ROUND((IF(AB29="--",TODAY(),AB29)-Y29)/365,1)&amp;" years")</f>
        <v>28.2 years</v>
      </c>
      <c r="P29" s="8" t="str">
        <f ca="1">IF(Z29="--","--",ROUND((IF(AND(AA29="--",AB29="--"),TODAY(),MIN(AA29,AB29))-Z29)/365,1)&amp;" years")</f>
        <v>--</v>
      </c>
      <c r="Q29" s="8" t="str">
        <f ca="1">IF(AA29="--","--",ROUND((IF(AB29="--",TODAY(),AB29)-AA29)/365,1)&amp;" years")</f>
        <v>8.8 years</v>
      </c>
      <c r="R29" s="8" t="str">
        <f ca="1">IF(AB29="--","--",ROUND((TODAY()-AB29)/365,1)&amp;" years")</f>
        <v>--</v>
      </c>
      <c r="S29" s="8" t="str">
        <f>IF(OR(D29="",LEFT(D29,4)="____"),"--",VLOOKUP(LEFT(D29,4),'Lookup Table'!$A$4:$B$7,2,TRUE))</f>
        <v>High school and college</v>
      </c>
      <c r="T29" s="8" t="str">
        <f>IF(OR(G29="",MID(G29,6,2)="__",RIGHT(G29,2)="__"),"--",RIGHT(G29,5))</f>
        <v>05-09</v>
      </c>
      <c r="U29" s="8" t="str">
        <f>IF(OR(H29="",MID(H29,6,2)="__",RIGHT(H29,2)="__"),"--",RIGHT(H29,5))</f>
        <v>--</v>
      </c>
      <c r="V29" s="9">
        <f>IFERROR(DATE(LEFT(D29,4),MID(D29,6,2),IF(RIGHT(D29,2)="__",15,RIGHT(D29,2))),"--")</f>
        <v>34622</v>
      </c>
      <c r="W29" s="9">
        <f>IFERROR(DATE(LEFT(E29,4),MID(E29,6,2),IF(RIGHT(E29,2)="__",15,RIGHT(E29,2))),"--")</f>
        <v>42139</v>
      </c>
      <c r="X29" s="9">
        <f>IFERROR(DATE(LEFT(F29,4),MID(F29,6,2),IF(RIGHT(F29,2)="__",15,RIGHT(F29,2))),"--")</f>
        <v>42781</v>
      </c>
      <c r="Y29" s="9">
        <f>IFERROR(DATE(LEFT(G29,4),MID(G29,6,2),IF(RIGHT(G29,2)="__",15,RIGHT(G29,2))),"--")</f>
        <v>33002</v>
      </c>
      <c r="Z29" s="9" t="str">
        <f>IFERROR(DATE(LEFT(H29,4),MID(H29,6,2),IF(RIGHT(H29,2)="__",15,RIGHT(H29,2))),"--")</f>
        <v>--</v>
      </c>
      <c r="AA29" s="9">
        <f>IFERROR(DATE(LEFT(I29,4),MID(I29,6,2),IF(RIGHT(I29,2)="__",15,RIGHT(I29,2))),"--")</f>
        <v>40067</v>
      </c>
      <c r="AB29" s="9" t="str">
        <f>IFERROR(DATE(LEFT(J29,4),MID(J29,6,2),IF(RIGHT(J29,2)="__",15,RIGHT(J29,2))),"--")</f>
        <v>--</v>
      </c>
    </row>
    <row r="30" spans="2:28">
      <c r="B30" s="59" t="s">
        <v>98</v>
      </c>
      <c r="C30" s="60" t="s">
        <v>133</v>
      </c>
      <c r="D30" s="60"/>
      <c r="E30" s="60"/>
      <c r="F30" s="60"/>
      <c r="G30" s="60" t="s">
        <v>106</v>
      </c>
      <c r="H30" s="60"/>
      <c r="I30" s="60"/>
      <c r="J30" s="60"/>
      <c r="K30" s="60"/>
      <c r="L30" s="61"/>
      <c r="M30" s="8" t="str">
        <f ca="1">IF(V30="--","--",ROUND((IF(AB30="--",TODAY(),AB30)-V30)/365,1)&amp;" years")</f>
        <v>--</v>
      </c>
      <c r="N30" s="8" t="str">
        <f ca="1">IF(OR(X30="--",AB30&lt;&gt;"--"),"--",IF(((TODAY()-X30)/365)&gt;3,"3.0+",ROUND((TODAY()-X30)/365,1))&amp;" years")</f>
        <v>--</v>
      </c>
      <c r="O30" s="8" t="str">
        <f ca="1">IF(Y30="--","--",ROUND((IF(AB30="--",TODAY(),AB30)-Y30)/365,1)&amp;" years")</f>
        <v>46.4 years</v>
      </c>
      <c r="P30" s="8" t="str">
        <f ca="1">IF(Z30="--","--",ROUND((IF(AND(AA30="--",AB30="--"),TODAY(),MIN(AA30,AB30))-Z30)/365,1)&amp;" years")</f>
        <v>--</v>
      </c>
      <c r="Q30" s="8" t="str">
        <f ca="1">IF(AA30="--","--",ROUND((IF(AB30="--",TODAY(),AB30)-AA30)/365,1)&amp;" years")</f>
        <v>--</v>
      </c>
      <c r="R30" s="8" t="str">
        <f ca="1">IF(AB30="--","--",ROUND((TODAY()-AB30)/365,1)&amp;" years")</f>
        <v>--</v>
      </c>
      <c r="S30" s="8" t="str">
        <f>IF(OR(D30="",LEFT(D30,4)="____"),"--",VLOOKUP(LEFT(D30,4),'Lookup Table'!$A$4:$B$7,2,TRUE))</f>
        <v>--</v>
      </c>
      <c r="T30" s="8" t="str">
        <f>IF(OR(G30="",MID(G30,6,2)="__",RIGHT(G30,2)="__"),"--",RIGHT(G30,5))</f>
        <v>03-18</v>
      </c>
      <c r="U30" s="8" t="str">
        <f>IF(OR(H30="",MID(H30,6,2)="__",RIGHT(H30,2)="__"),"--",RIGHT(H30,5))</f>
        <v>--</v>
      </c>
      <c r="V30" s="9" t="str">
        <f>IFERROR(DATE(LEFT(D30,4),MID(D30,6,2),IF(RIGHT(D30,2)="__",15,RIGHT(D30,2))),"--")</f>
        <v>--</v>
      </c>
      <c r="W30" s="9" t="str">
        <f>IFERROR(DATE(LEFT(E30,4),MID(E30,6,2),IF(RIGHT(E30,2)="__",15,RIGHT(E30,2))),"--")</f>
        <v>--</v>
      </c>
      <c r="X30" s="9" t="str">
        <f>IFERROR(DATE(LEFT(F30,4),MID(F30,6,2),IF(RIGHT(F30,2)="__",15,RIGHT(F30,2))),"--")</f>
        <v>--</v>
      </c>
      <c r="Y30" s="9">
        <f>IFERROR(DATE(LEFT(G30,4),MID(G30,6,2),IF(RIGHT(G30,2)="__",15,RIGHT(G30,2))),"--")</f>
        <v>26376</v>
      </c>
      <c r="Z30" s="9" t="str">
        <f>IFERROR(DATE(LEFT(H30,4),MID(H30,6,2),IF(RIGHT(H30,2)="__",15,RIGHT(H30,2))),"--")</f>
        <v>--</v>
      </c>
      <c r="AA30" s="9" t="str">
        <f>IFERROR(DATE(LEFT(I30,4),MID(I30,6,2),IF(RIGHT(I30,2)="__",15,RIGHT(I30,2))),"--")</f>
        <v>--</v>
      </c>
      <c r="AB30" s="9" t="str">
        <f>IFERROR(DATE(LEFT(J30,4),MID(J30,6,2),IF(RIGHT(J30,2)="__",15,RIGHT(J30,2))),"--")</f>
        <v>--</v>
      </c>
    </row>
    <row r="31" spans="2:28">
      <c r="B31" s="59" t="s">
        <v>50</v>
      </c>
      <c r="C31" s="60" t="s">
        <v>132</v>
      </c>
      <c r="D31" s="60" t="s">
        <v>141</v>
      </c>
      <c r="E31" s="60" t="s">
        <v>83</v>
      </c>
      <c r="F31" s="60"/>
      <c r="G31" s="60" t="s">
        <v>112</v>
      </c>
      <c r="H31" s="60" t="s">
        <v>113</v>
      </c>
      <c r="I31" s="60"/>
      <c r="J31" s="60" t="s">
        <v>168</v>
      </c>
      <c r="K31" s="60"/>
      <c r="L31" s="61"/>
      <c r="M31" s="8" t="str">
        <f ca="1">IF(V31="--","--",ROUND((IF(AB31="--",TODAY(),AB31)-V31)/365,1)&amp;" years")</f>
        <v>1.8 years</v>
      </c>
      <c r="N31" s="8" t="str">
        <f ca="1">IF(OR(X31="--",AB31&lt;&gt;"--"),"--",IF(((TODAY()-X31)/365)&gt;3,"3.0+",ROUND((TODAY()-X31)/365,1))&amp;" years")</f>
        <v>--</v>
      </c>
      <c r="O31" s="8" t="str">
        <f ca="1">IF(Y31="--","--",ROUND((IF(AB31="--",TODAY(),AB31)-Y31)/365,1)&amp;" years")</f>
        <v>--</v>
      </c>
      <c r="P31" s="8" t="str">
        <f ca="1">IF(Z31="--","--",ROUND((IF(AND(AA31="--",AB31="--"),TODAY(),MIN(AA31,AB31))-Z31)/365,1)&amp;" years")</f>
        <v>56.2 years</v>
      </c>
      <c r="Q31" s="8" t="str">
        <f ca="1">IF(AA31="--","--",ROUND((IF(AB31="--",TODAY(),AB31)-AA31)/365,1)&amp;" years")</f>
        <v>--</v>
      </c>
      <c r="R31" s="8" t="str">
        <f ca="1">IF(AB31="--","--",ROUND((TODAY()-AB31)/365,1)&amp;" years")</f>
        <v>--</v>
      </c>
      <c r="S31" s="8" t="str">
        <f>IF(OR(D31="",LEFT(D31,4)="____"),"--",VLOOKUP(LEFT(D31,4),'Lookup Table'!$A$4:$B$7,2,TRUE))</f>
        <v>Within last three years</v>
      </c>
      <c r="T31" s="8" t="str">
        <f>IF(OR(G31="",MID(G31,6,2)="__",RIGHT(G31,2)="__"),"--",RIGHT(G31,5))</f>
        <v>--</v>
      </c>
      <c r="U31" s="8" t="str">
        <f>IF(OR(H31="",MID(H31,6,2)="__",RIGHT(H31,2)="__"),"--",RIGHT(H31,5))</f>
        <v>--</v>
      </c>
      <c r="V31" s="9">
        <f>IFERROR(DATE(LEFT(D31,4),MID(D31,6,2),IF(RIGHT(D31,2)="__",15,RIGHT(D31,2))),"--")</f>
        <v>42622</v>
      </c>
      <c r="W31" s="9">
        <f>IFERROR(DATE(LEFT(E31,4),MID(E31,6,2),IF(RIGHT(E31,2)="__",15,RIGHT(E31,2))),"--")</f>
        <v>42887</v>
      </c>
      <c r="X31" s="9" t="str">
        <f>IFERROR(DATE(LEFT(F31,4),MID(F31,6,2),IF(RIGHT(F31,2)="__",15,RIGHT(F31,2))),"--")</f>
        <v>--</v>
      </c>
      <c r="Y31" s="9" t="str">
        <f>IFERROR(DATE(LEFT(G31,4),MID(G31,6,2),IF(RIGHT(G31,2)="__",15,RIGHT(G31,2))),"--")</f>
        <v>--</v>
      </c>
      <c r="Z31" s="9">
        <f>IFERROR(DATE(LEFT(H31,4),MID(H31,6,2),IF(RIGHT(H31,2)="__",15,RIGHT(H31,2))),"--")</f>
        <v>22781</v>
      </c>
      <c r="AA31" s="9" t="str">
        <f>IFERROR(DATE(LEFT(I31,4),MID(I31,6,2),IF(RIGHT(I31,2)="__",15,RIGHT(I31,2))),"--")</f>
        <v>--</v>
      </c>
      <c r="AB31" s="9" t="str">
        <f>IFERROR(DATE(LEFT(J31,4),MID(J31,6,2),IF(RIGHT(J31,2)="__",15,RIGHT(J31,2))),"--")</f>
        <v>--</v>
      </c>
    </row>
    <row r="32" spans="2:28" ht="14.4" customHeight="1">
      <c r="B32" s="59" t="s">
        <v>49</v>
      </c>
      <c r="C32" s="60" t="s">
        <v>108</v>
      </c>
      <c r="D32" s="60"/>
      <c r="E32" s="60" t="s">
        <v>202</v>
      </c>
      <c r="F32" s="60" t="s">
        <v>202</v>
      </c>
      <c r="G32" s="60" t="s">
        <v>105</v>
      </c>
      <c r="H32" s="60"/>
      <c r="I32" s="60"/>
      <c r="J32" s="60"/>
      <c r="K32" s="60"/>
      <c r="L32" s="61" t="s">
        <v>41</v>
      </c>
      <c r="M32" s="8" t="str">
        <f ca="1">IF(V32="--","--",ROUND((IF(AB32="--",TODAY(),AB32)-V32)/365,1)&amp;" years")</f>
        <v>--</v>
      </c>
      <c r="N32" s="8" t="str">
        <f ca="1">IF(OR(X32="--",AB32&lt;&gt;"--"),"--",IF(((TODAY()-X32)/365)&gt;3,"3.0+",ROUND((TODAY()-X32)/365,1))&amp;" years")</f>
        <v>3.0+ years</v>
      </c>
      <c r="O32" s="8" t="str">
        <f ca="1">IF(Y32="--","--",ROUND((IF(AB32="--",TODAY(),AB32)-Y32)/365,1)&amp;" years")</f>
        <v>--</v>
      </c>
      <c r="P32" s="8" t="str">
        <f ca="1">IF(Z32="--","--",ROUND((IF(AND(AA32="--",AB32="--"),TODAY(),MIN(AA32,AB32))-Z32)/365,1)&amp;" years")</f>
        <v>--</v>
      </c>
      <c r="Q32" s="8" t="str">
        <f ca="1">IF(AA32="--","--",ROUND((IF(AB32="--",TODAY(),AB32)-AA32)/365,1)&amp;" years")</f>
        <v>--</v>
      </c>
      <c r="R32" s="8" t="str">
        <f ca="1">IF(AB32="--","--",ROUND((TODAY()-AB32)/365,1)&amp;" years")</f>
        <v>--</v>
      </c>
      <c r="S32" s="8" t="str">
        <f>IF(OR(D32="",LEFT(D32,4)="____"),"--",VLOOKUP(LEFT(D32,4),'Lookup Table'!$A$4:$B$7,2,TRUE))</f>
        <v>--</v>
      </c>
      <c r="T32" s="8" t="str">
        <f>IF(OR(G32="",MID(G32,6,2)="__",RIGHT(G32,2)="__"),"--",RIGHT(G32,5))</f>
        <v>03-18</v>
      </c>
      <c r="U32" s="8" t="str">
        <f>IF(OR(H32="",MID(H32,6,2)="__",RIGHT(H32,2)="__"),"--",RIGHT(H32,5))</f>
        <v>--</v>
      </c>
      <c r="V32" s="9" t="str">
        <f>IFERROR(DATE(LEFT(D32,4),MID(D32,6,2),IF(RIGHT(D32,2)="__",15,RIGHT(D32,2))),"--")</f>
        <v>--</v>
      </c>
      <c r="W32" s="9">
        <f>IFERROR(DATE(LEFT(E32,4),MID(E32,6,2),IF(RIGHT(E32,2)="__",15,RIGHT(E32,2))),"--")</f>
        <v>40756</v>
      </c>
      <c r="X32" s="9">
        <f>IFERROR(DATE(LEFT(F32,4),MID(F32,6,2),IF(RIGHT(F32,2)="__",15,RIGHT(F32,2))),"--")</f>
        <v>40756</v>
      </c>
      <c r="Y32" s="9" t="str">
        <f>IFERROR(DATE(LEFT(G32,4),MID(G32,6,2),IF(RIGHT(G32,2)="__",15,RIGHT(G32,2))),"--")</f>
        <v>--</v>
      </c>
      <c r="Z32" s="9" t="str">
        <f>IFERROR(DATE(LEFT(H32,4),MID(H32,6,2),IF(RIGHT(H32,2)="__",15,RIGHT(H32,2))),"--")</f>
        <v>--</v>
      </c>
      <c r="AA32" s="9" t="str">
        <f>IFERROR(DATE(LEFT(I32,4),MID(I32,6,2),IF(RIGHT(I32,2)="__",15,RIGHT(I32,2))),"--")</f>
        <v>--</v>
      </c>
      <c r="AB32" s="9" t="str">
        <f>IFERROR(DATE(LEFT(J32,4),MID(J32,6,2),IF(RIGHT(J32,2)="__",15,RIGHT(J32,2))),"--")</f>
        <v>--</v>
      </c>
    </row>
    <row r="33" spans="2:28" s="21" customFormat="1" ht="7.8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</row>
    <row r="36" spans="2:28" s="2" customFormat="1" ht="14.4" customHeight="1">
      <c r="B36" s="56" t="s">
        <v>159</v>
      </c>
      <c r="D36" s="55" t="s">
        <v>197</v>
      </c>
      <c r="E36" s="55"/>
      <c r="F36" s="55"/>
      <c r="K36" s="54" t="s">
        <v>164</v>
      </c>
      <c r="L36" s="54"/>
    </row>
    <row r="37" spans="2:28" s="2" customFormat="1" ht="14.4" customHeight="1">
      <c r="B37" s="56"/>
      <c r="D37" s="55"/>
      <c r="E37" s="55"/>
      <c r="F37" s="55"/>
      <c r="K37" s="54"/>
      <c r="L37" s="54"/>
    </row>
    <row r="38" spans="2:28" s="2" customFormat="1" ht="14.4" customHeight="1">
      <c r="B38" s="56"/>
      <c r="D38" s="55"/>
      <c r="E38" s="55"/>
      <c r="F38" s="55"/>
      <c r="K38" s="54"/>
      <c r="L38" s="54"/>
    </row>
    <row r="39" spans="2:28">
      <c r="K39" s="54"/>
      <c r="L39" s="54"/>
    </row>
  </sheetData>
  <sheetProtection sort="0" autoFilter="0"/>
  <mergeCells count="3">
    <mergeCell ref="B36:B38"/>
    <mergeCell ref="D36:F38"/>
    <mergeCell ref="K36:L39"/>
  </mergeCells>
  <dataValidations count="4">
    <dataValidation type="textLength" operator="equal" allowBlank="1" showInputMessage="1" showErrorMessage="1" error="Date must be 10 characters long and in the form of YYYY-MM-DD.  Use 2 or 4 underscores (&quot;__&quot;) to leave a segment blank." sqref="K24 L17:L24 L26:L32" xr:uid="{B9AF2799-9E0B-409D-81AC-FEAC62809B54}">
      <formula1>10</formula1>
    </dataValidation>
    <dataValidation type="list" allowBlank="1" showInputMessage="1" showErrorMessage="1" sqref="K24 L26:L32 L17:L24" xr:uid="{343009FA-E75A-4CAF-96B7-A554B02D3C1A}">
      <formula1>$AJ$16:$AJ$16</formula1>
    </dataValidation>
    <dataValidation type="list" allowBlank="1" showInputMessage="1" showErrorMessage="1" sqref="K24 T17:U32 L17:L24 L26:L32" xr:uid="{4C61E607-4D44-4064-ACE5-99D1758E5DD7}">
      <formula1>#REF!</formula1>
    </dataValidation>
    <dataValidation type="textLength" operator="equal" allowBlank="1" showInputMessage="1" showErrorMessage="1" error="Enter as YYYY-MM-DD_x000a__x000a_Use underscores (____ or __) for any unknown segments" sqref="C17:L32" xr:uid="{9B4C0268-559F-42E6-AB03-B3F8D8155E79}">
      <formula1>10</formula1>
    </dataValidation>
  </dataValidations>
  <hyperlinks>
    <hyperlink ref="E6" r:id="rId1" display="http://www.linkedin.com/in/AllanMFrench" xr:uid="{C140FDFB-71F6-4455-8B77-A36DFB17F3F1}"/>
  </hyperlinks>
  <pageMargins left="0.25" right="0.25" top="0.25" bottom="0.25" header="0.25" footer="0.25"/>
  <pageSetup paperSize="5" fitToWidth="99" orientation="landscape" r:id="rId2"/>
  <headerFooter>
    <oddFooter>&amp;L&amp;Z&amp;F&amp;R&amp;D</oddFooter>
  </headerFooter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6175-7F64-4E27-BB18-871E636DC030}">
  <dimension ref="A2:B12"/>
  <sheetViews>
    <sheetView workbookViewId="0"/>
  </sheetViews>
  <sheetFormatPr defaultRowHeight="14.4"/>
  <cols>
    <col min="1" max="1" width="22.6640625" customWidth="1"/>
    <col min="2" max="2" width="20.44140625" bestFit="1" customWidth="1"/>
  </cols>
  <sheetData>
    <row r="2" spans="1:2" ht="28.8">
      <c r="A2" s="1" t="s">
        <v>160</v>
      </c>
      <c r="B2" s="1" t="s">
        <v>161</v>
      </c>
    </row>
    <row r="3" spans="1:2" ht="15" thickBot="1">
      <c r="A3" s="46" t="s">
        <v>191</v>
      </c>
      <c r="B3" s="46" t="s">
        <v>162</v>
      </c>
    </row>
    <row r="4" spans="1:2">
      <c r="A4" s="32" t="s">
        <v>150</v>
      </c>
      <c r="B4" s="33" t="s">
        <v>201</v>
      </c>
    </row>
    <row r="5" spans="1:2">
      <c r="A5" s="31" t="s">
        <v>151</v>
      </c>
      <c r="B5" t="s">
        <v>130</v>
      </c>
    </row>
    <row r="6" spans="1:2">
      <c r="A6" s="31" t="s">
        <v>149</v>
      </c>
      <c r="B6" t="s">
        <v>148</v>
      </c>
    </row>
    <row r="7" spans="1:2">
      <c r="A7" s="31" t="s">
        <v>131</v>
      </c>
      <c r="B7" t="s">
        <v>200</v>
      </c>
    </row>
    <row r="11" spans="1:2" ht="14.4" customHeight="1">
      <c r="A11" s="62" t="s">
        <v>190</v>
      </c>
      <c r="B11" s="62"/>
    </row>
    <row r="12" spans="1:2">
      <c r="A12" s="62"/>
      <c r="B12" s="62"/>
    </row>
  </sheetData>
  <mergeCells count="1">
    <mergeCell ref="A11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size="32" baseType="lpstr">
      <vt:lpstr>READ ME PLEASE</vt:lpstr>
      <vt:lpstr>Date-Based Calculations</vt:lpstr>
      <vt:lpstr>Lookup Table</vt:lpstr>
      <vt:lpstr>'Date-Based Calculations'!_Hlk514751660</vt:lpstr>
      <vt:lpstr>Acquaintance</vt:lpstr>
      <vt:lpstr>Anniversary_Day</vt:lpstr>
      <vt:lpstr>Birthday</vt:lpstr>
      <vt:lpstr>Birthday_Day</vt:lpstr>
      <vt:lpstr>Death</vt:lpstr>
      <vt:lpstr>Entered_Herein</vt:lpstr>
      <vt:lpstr>Estd_Acquaintance</vt:lpstr>
      <vt:lpstr>Estd_Birth</vt:lpstr>
      <vt:lpstr>Estd_Death</vt:lpstr>
      <vt:lpstr>Estd_Met_Person</vt:lpstr>
      <vt:lpstr>Estd_Wedding_Annivers</vt:lpstr>
      <vt:lpstr>Estd_Widow_Separat</vt:lpstr>
      <vt:lpstr>FB_Friend_Since_Date</vt:lpstr>
      <vt:lpstr>LI_Connection_Date</vt:lpstr>
      <vt:lpstr>MAIN_TABLE</vt:lpstr>
      <vt:lpstr>Met_In_Person</vt:lpstr>
      <vt:lpstr>Name_Known_By</vt:lpstr>
      <vt:lpstr>'Date-Based Calculations'!Print_Area</vt:lpstr>
      <vt:lpstr>'READ ME PLEASE'!Print_Area</vt:lpstr>
      <vt:lpstr>'Date-Based Calculations'!Print_Titles</vt:lpstr>
      <vt:lpstr>Wedding_Anniversary</vt:lpstr>
      <vt:lpstr>Widowed_Separated</vt:lpstr>
      <vt:lpstr>Yrs_Age</vt:lpstr>
      <vt:lpstr>Yrs_Dead</vt:lpstr>
      <vt:lpstr>Yrs_Known</vt:lpstr>
      <vt:lpstr>Yrs_Latest_Contact</vt:lpstr>
      <vt:lpstr>Yrs_Married</vt:lpstr>
      <vt:lpstr>Yrs_Widow_Separat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French</dc:creator>
  <cp:lastModifiedBy>Allan M French</cp:lastModifiedBy>
  <cp:lastPrinted>2018-07-16T05:04:26Z</cp:lastPrinted>
  <dcterms:created xsi:type="dcterms:W3CDTF">2016-10-07T04:24:45Z</dcterms:created>
  <dcterms:modified xsi:type="dcterms:W3CDTF">2018-07-16T05:13:28Z</dcterms:modified>
</cp:coreProperties>
</file>