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G:\My Drive\QEL1\OneDrive\Jobs\Templates\Mechanical Calculators\Manual Calculators\"/>
    </mc:Choice>
  </mc:AlternateContent>
  <xr:revisionPtr revIDLastSave="0" documentId="13_ncr:1_{AB791C00-B6CC-43C6-BC78-21434195CA4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nitary Sizing" sheetId="1" r:id="rId1"/>
    <sheet name="Sanitary Sizing Charts" sheetId="5" r:id="rId2"/>
    <sheet name="Vent Sizing" sheetId="4" r:id="rId3"/>
    <sheet name="Vent Sizing Charts" sheetId="3" r:id="rId4"/>
  </sheets>
  <definedNames>
    <definedName name="DW">'Sanitary Sizing'!$C$8</definedName>
    <definedName name="KS">'Sanitary Sizing'!$C$7</definedName>
    <definedName name="WD">'Sanitary Sizing'!$C$9</definedName>
    <definedName name="WR">'Sanitary Sizing'!$C$6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1" l="1"/>
  <c r="I18" i="1" s="1"/>
  <c r="I19" i="1" s="1"/>
  <c r="I20" i="1" s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0" i="1"/>
  <c r="I11" i="1" s="1"/>
  <c r="I12" i="1" s="1"/>
  <c r="I13" i="1" s="1"/>
  <c r="I14" i="1" s="1"/>
  <c r="I15" i="1" s="1"/>
  <c r="I9" i="1"/>
  <c r="E8" i="5"/>
  <c r="E9" i="5"/>
  <c r="E10" i="5"/>
  <c r="E11" i="5"/>
  <c r="E12" i="5"/>
  <c r="E13" i="5"/>
  <c r="E14" i="5"/>
  <c r="E15" i="5"/>
  <c r="E7" i="5"/>
  <c r="N6" i="1"/>
  <c r="W9" i="4"/>
  <c r="W10" i="4"/>
  <c r="Z10" i="4" s="1"/>
  <c r="W11" i="4"/>
  <c r="W12" i="4"/>
  <c r="W13" i="4"/>
  <c r="W14" i="4"/>
  <c r="W15" i="4"/>
  <c r="W16" i="4"/>
  <c r="Z16" i="4" s="1"/>
  <c r="W17" i="4"/>
  <c r="W18" i="4"/>
  <c r="W19" i="4"/>
  <c r="W20" i="4"/>
  <c r="W21" i="4"/>
  <c r="W22" i="4"/>
  <c r="W23" i="4"/>
  <c r="W24" i="4"/>
  <c r="Z24" i="4" s="1"/>
  <c r="W25" i="4"/>
  <c r="W26" i="4"/>
  <c r="Z26" i="4" s="1"/>
  <c r="W27" i="4"/>
  <c r="W28" i="4"/>
  <c r="W29" i="4"/>
  <c r="W30" i="4"/>
  <c r="W31" i="4"/>
  <c r="W32" i="4"/>
  <c r="Z32" i="4" s="1"/>
  <c r="W33" i="4"/>
  <c r="W34" i="4"/>
  <c r="Z34" i="4" s="1"/>
  <c r="W35" i="4"/>
  <c r="W36" i="4"/>
  <c r="W37" i="4"/>
  <c r="W38" i="4"/>
  <c r="W39" i="4"/>
  <c r="W40" i="4"/>
  <c r="Z40" i="4" s="1"/>
  <c r="W41" i="4"/>
  <c r="W42" i="4"/>
  <c r="Z42" i="4" s="1"/>
  <c r="W43" i="4"/>
  <c r="W44" i="4"/>
  <c r="W45" i="4"/>
  <c r="W46" i="4"/>
  <c r="W47" i="4"/>
  <c r="W48" i="4"/>
  <c r="Z48" i="4" s="1"/>
  <c r="W49" i="4"/>
  <c r="W50" i="4"/>
  <c r="Z50" i="4" s="1"/>
  <c r="W51" i="4"/>
  <c r="W52" i="4"/>
  <c r="W53" i="4"/>
  <c r="W54" i="4"/>
  <c r="W55" i="4"/>
  <c r="W56" i="4"/>
  <c r="Z56" i="4" s="1"/>
  <c r="W57" i="4"/>
  <c r="W58" i="4"/>
  <c r="Z58" i="4" s="1"/>
  <c r="W59" i="4"/>
  <c r="W60" i="4"/>
  <c r="W61" i="4"/>
  <c r="W62" i="4"/>
  <c r="W63" i="4"/>
  <c r="W64" i="4"/>
  <c r="Z64" i="4" s="1"/>
  <c r="W65" i="4"/>
  <c r="W66" i="4"/>
  <c r="Z66" i="4" s="1"/>
  <c r="W67" i="4"/>
  <c r="W68" i="4"/>
  <c r="W69" i="4"/>
  <c r="W70" i="4"/>
  <c r="W71" i="4"/>
  <c r="W72" i="4"/>
  <c r="Z72" i="4" s="1"/>
  <c r="W73" i="4"/>
  <c r="W74" i="4"/>
  <c r="Z74" i="4" s="1"/>
  <c r="W75" i="4"/>
  <c r="W76" i="4"/>
  <c r="W77" i="4"/>
  <c r="W78" i="4"/>
  <c r="W79" i="4"/>
  <c r="W80" i="4"/>
  <c r="Z80" i="4" s="1"/>
  <c r="W81" i="4"/>
  <c r="W82" i="4"/>
  <c r="W83" i="4"/>
  <c r="W84" i="4"/>
  <c r="W85" i="4"/>
  <c r="W86" i="4"/>
  <c r="W87" i="4"/>
  <c r="W88" i="4"/>
  <c r="Z88" i="4" s="1"/>
  <c r="W89" i="4"/>
  <c r="W90" i="4"/>
  <c r="Z90" i="4" s="1"/>
  <c r="W91" i="4"/>
  <c r="W92" i="4"/>
  <c r="W93" i="4"/>
  <c r="W94" i="4"/>
  <c r="W95" i="4"/>
  <c r="W96" i="4"/>
  <c r="Z96" i="4" s="1"/>
  <c r="W97" i="4"/>
  <c r="W98" i="4"/>
  <c r="Z98" i="4" s="1"/>
  <c r="W99" i="4"/>
  <c r="W100" i="4"/>
  <c r="W101" i="4"/>
  <c r="W102" i="4"/>
  <c r="W103" i="4"/>
  <c r="W104" i="4"/>
  <c r="Z104" i="4" s="1"/>
  <c r="W105" i="4"/>
  <c r="W106" i="4"/>
  <c r="Z106" i="4" s="1"/>
  <c r="W107" i="4"/>
  <c r="W108" i="4"/>
  <c r="W109" i="4"/>
  <c r="W110" i="4"/>
  <c r="W111" i="4"/>
  <c r="W112" i="4"/>
  <c r="Z112" i="4" s="1"/>
  <c r="W113" i="4"/>
  <c r="W114" i="4"/>
  <c r="Z114" i="4" s="1"/>
  <c r="W115" i="4"/>
  <c r="W116" i="4"/>
  <c r="W117" i="4"/>
  <c r="W118" i="4"/>
  <c r="W119" i="4"/>
  <c r="W120" i="4"/>
  <c r="Z120" i="4" s="1"/>
  <c r="W121" i="4"/>
  <c r="W122" i="4"/>
  <c r="Z122" i="4" s="1"/>
  <c r="W123" i="4"/>
  <c r="W124" i="4"/>
  <c r="W125" i="4"/>
  <c r="W126" i="4"/>
  <c r="W127" i="4"/>
  <c r="W128" i="4"/>
  <c r="Z128" i="4" s="1"/>
  <c r="W129" i="4"/>
  <c r="W130" i="4"/>
  <c r="Z130" i="4" s="1"/>
  <c r="W131" i="4"/>
  <c r="W132" i="4"/>
  <c r="W133" i="4"/>
  <c r="W134" i="4"/>
  <c r="W135" i="4"/>
  <c r="W136" i="4"/>
  <c r="Z136" i="4" s="1"/>
  <c r="W137" i="4"/>
  <c r="W138" i="4"/>
  <c r="Z138" i="4" s="1"/>
  <c r="W139" i="4"/>
  <c r="W140" i="4"/>
  <c r="W141" i="4"/>
  <c r="W142" i="4"/>
  <c r="W143" i="4"/>
  <c r="W144" i="4"/>
  <c r="Z144" i="4" s="1"/>
  <c r="W145" i="4"/>
  <c r="W146" i="4"/>
  <c r="W147" i="4"/>
  <c r="W148" i="4"/>
  <c r="W149" i="4"/>
  <c r="W150" i="4"/>
  <c r="W151" i="4"/>
  <c r="W152" i="4"/>
  <c r="Z152" i="4" s="1"/>
  <c r="W8" i="4"/>
  <c r="R103" i="3"/>
  <c r="S103" i="3"/>
  <c r="R104" i="3"/>
  <c r="S104" i="3"/>
  <c r="R105" i="3"/>
  <c r="S105" i="3"/>
  <c r="R106" i="3"/>
  <c r="S106" i="3"/>
  <c r="R107" i="3"/>
  <c r="S107" i="3"/>
  <c r="R108" i="3"/>
  <c r="S108" i="3"/>
  <c r="R109" i="3"/>
  <c r="S109" i="3"/>
  <c r="R110" i="3"/>
  <c r="Y110" i="3" s="1"/>
  <c r="S110" i="3"/>
  <c r="R111" i="3"/>
  <c r="S111" i="3"/>
  <c r="R112" i="3"/>
  <c r="S112" i="3"/>
  <c r="R113" i="3"/>
  <c r="S113" i="3"/>
  <c r="R114" i="3"/>
  <c r="AA114" i="3" s="1"/>
  <c r="S114" i="3"/>
  <c r="R115" i="3"/>
  <c r="Z115" i="3" s="1"/>
  <c r="S115" i="3"/>
  <c r="R116" i="3"/>
  <c r="S116" i="3"/>
  <c r="R117" i="3"/>
  <c r="X117" i="3" s="1"/>
  <c r="S117" i="3"/>
  <c r="Y117" i="3"/>
  <c r="R118" i="3"/>
  <c r="U118" i="3" s="1"/>
  <c r="S118" i="3"/>
  <c r="R119" i="3"/>
  <c r="S119" i="3"/>
  <c r="R120" i="3"/>
  <c r="Y120" i="3" s="1"/>
  <c r="S120" i="3"/>
  <c r="R121" i="3"/>
  <c r="AB121" i="3" s="1"/>
  <c r="S121" i="3"/>
  <c r="R122" i="3"/>
  <c r="AA122" i="3" s="1"/>
  <c r="S122" i="3"/>
  <c r="R123" i="3"/>
  <c r="Z123" i="3" s="1"/>
  <c r="S123" i="3"/>
  <c r="R124" i="3"/>
  <c r="AB124" i="3" s="1"/>
  <c r="S124" i="3"/>
  <c r="R125" i="3"/>
  <c r="X125" i="3" s="1"/>
  <c r="S125" i="3"/>
  <c r="R126" i="3"/>
  <c r="U126" i="3" s="1"/>
  <c r="S126" i="3"/>
  <c r="R127" i="3"/>
  <c r="S127" i="3"/>
  <c r="R128" i="3"/>
  <c r="Y128" i="3" s="1"/>
  <c r="S128" i="3"/>
  <c r="R129" i="3"/>
  <c r="X129" i="3" s="1"/>
  <c r="S129" i="3"/>
  <c r="R130" i="3"/>
  <c r="S130" i="3"/>
  <c r="R131" i="3"/>
  <c r="Z131" i="3" s="1"/>
  <c r="S131" i="3"/>
  <c r="R132" i="3"/>
  <c r="V132" i="3" s="1"/>
  <c r="S132" i="3"/>
  <c r="R133" i="3"/>
  <c r="X133" i="3" s="1"/>
  <c r="S133" i="3"/>
  <c r="R134" i="3"/>
  <c r="Z134" i="3" s="1"/>
  <c r="S134" i="3"/>
  <c r="R135" i="3"/>
  <c r="S135" i="3"/>
  <c r="R136" i="3"/>
  <c r="Y136" i="3" s="1"/>
  <c r="S136" i="3"/>
  <c r="AC136" i="3"/>
  <c r="R137" i="3"/>
  <c r="AA137" i="3" s="1"/>
  <c r="S137" i="3"/>
  <c r="R138" i="3"/>
  <c r="S138" i="3"/>
  <c r="R139" i="3"/>
  <c r="Y139" i="3" s="1"/>
  <c r="S139" i="3"/>
  <c r="R140" i="3"/>
  <c r="S140" i="3"/>
  <c r="R141" i="3"/>
  <c r="AC141" i="3" s="1"/>
  <c r="S141" i="3"/>
  <c r="R142" i="3"/>
  <c r="U142" i="3" s="1"/>
  <c r="S142" i="3"/>
  <c r="R143" i="3"/>
  <c r="S143" i="3"/>
  <c r="R144" i="3"/>
  <c r="Y144" i="3" s="1"/>
  <c r="S144" i="3"/>
  <c r="R145" i="3"/>
  <c r="Z145" i="3" s="1"/>
  <c r="S145" i="3"/>
  <c r="R146" i="3"/>
  <c r="U146" i="3" s="1"/>
  <c r="S146" i="3"/>
  <c r="R147" i="3"/>
  <c r="V147" i="3" s="1"/>
  <c r="S147" i="3"/>
  <c r="R148" i="3"/>
  <c r="V148" i="3" s="1"/>
  <c r="S148" i="3"/>
  <c r="R149" i="3"/>
  <c r="S149" i="3"/>
  <c r="R150" i="3"/>
  <c r="U150" i="3" s="1"/>
  <c r="S150" i="3"/>
  <c r="R151" i="3"/>
  <c r="AB151" i="3" s="1"/>
  <c r="S151" i="3"/>
  <c r="R152" i="3"/>
  <c r="S152" i="3"/>
  <c r="R153" i="3"/>
  <c r="AD153" i="3" s="1"/>
  <c r="S153" i="3"/>
  <c r="R154" i="3"/>
  <c r="S154" i="3"/>
  <c r="R155" i="3"/>
  <c r="V155" i="3" s="1"/>
  <c r="S155" i="3"/>
  <c r="R156" i="3"/>
  <c r="V156" i="3" s="1"/>
  <c r="S156" i="3"/>
  <c r="AD156" i="3"/>
  <c r="R157" i="3"/>
  <c r="X157" i="3" s="1"/>
  <c r="S157" i="3"/>
  <c r="R158" i="3"/>
  <c r="Z158" i="3" s="1"/>
  <c r="S158" i="3"/>
  <c r="R159" i="3"/>
  <c r="AE159" i="3" s="1"/>
  <c r="S159" i="3"/>
  <c r="R160" i="3"/>
  <c r="AA160" i="3" s="1"/>
  <c r="S160" i="3"/>
  <c r="R161" i="3"/>
  <c r="S161" i="3"/>
  <c r="R162" i="3"/>
  <c r="AD162" i="3" s="1"/>
  <c r="S162" i="3"/>
  <c r="R163" i="3"/>
  <c r="AE163" i="3" s="1"/>
  <c r="S163" i="3"/>
  <c r="R164" i="3"/>
  <c r="S164" i="3"/>
  <c r="R165" i="3"/>
  <c r="W165" i="3" s="1"/>
  <c r="S165" i="3"/>
  <c r="R166" i="3"/>
  <c r="AE166" i="3" s="1"/>
  <c r="S166" i="3"/>
  <c r="R167" i="3"/>
  <c r="U167" i="3" s="1"/>
  <c r="S167" i="3"/>
  <c r="R168" i="3"/>
  <c r="Y168" i="3" s="1"/>
  <c r="S168" i="3"/>
  <c r="R169" i="3"/>
  <c r="AB169" i="3" s="1"/>
  <c r="S169" i="3"/>
  <c r="R170" i="3"/>
  <c r="U170" i="3" s="1"/>
  <c r="S170" i="3"/>
  <c r="R171" i="3"/>
  <c r="AA171" i="3" s="1"/>
  <c r="S171" i="3"/>
  <c r="R172" i="3"/>
  <c r="Y172" i="3" s="1"/>
  <c r="S172" i="3"/>
  <c r="R173" i="3"/>
  <c r="AB173" i="3" s="1"/>
  <c r="S173" i="3"/>
  <c r="R174" i="3"/>
  <c r="AB174" i="3" s="1"/>
  <c r="S174" i="3"/>
  <c r="R175" i="3"/>
  <c r="V175" i="3" s="1"/>
  <c r="S175" i="3"/>
  <c r="R176" i="3"/>
  <c r="X176" i="3" s="1"/>
  <c r="S176" i="3"/>
  <c r="R177" i="3"/>
  <c r="AA177" i="3" s="1"/>
  <c r="S177" i="3"/>
  <c r="R178" i="3"/>
  <c r="U178" i="3" s="1"/>
  <c r="S178" i="3"/>
  <c r="R179" i="3"/>
  <c r="U179" i="3" s="1"/>
  <c r="S179" i="3"/>
  <c r="R180" i="3"/>
  <c r="AC180" i="3" s="1"/>
  <c r="S180" i="3"/>
  <c r="R181" i="3"/>
  <c r="W181" i="3" s="1"/>
  <c r="S181" i="3"/>
  <c r="R182" i="3"/>
  <c r="U182" i="3" s="1"/>
  <c r="S182" i="3"/>
  <c r="R183" i="3"/>
  <c r="AB183" i="3" s="1"/>
  <c r="S183" i="3"/>
  <c r="R184" i="3"/>
  <c r="S184" i="3"/>
  <c r="Y184" i="3"/>
  <c r="R185" i="3"/>
  <c r="U185" i="3" s="1"/>
  <c r="S185" i="3"/>
  <c r="R186" i="3"/>
  <c r="Z186" i="3" s="1"/>
  <c r="S186" i="3"/>
  <c r="R187" i="3"/>
  <c r="Y187" i="3" s="1"/>
  <c r="S187" i="3"/>
  <c r="R188" i="3"/>
  <c r="W188" i="3" s="1"/>
  <c r="S188" i="3"/>
  <c r="R189" i="3"/>
  <c r="AB189" i="3" s="1"/>
  <c r="S189" i="3"/>
  <c r="R190" i="3"/>
  <c r="U190" i="3" s="1"/>
  <c r="S190" i="3"/>
  <c r="R191" i="3"/>
  <c r="U191" i="3" s="1"/>
  <c r="S191" i="3"/>
  <c r="R192" i="3"/>
  <c r="X192" i="3" s="1"/>
  <c r="S192" i="3"/>
  <c r="R193" i="3"/>
  <c r="S193" i="3"/>
  <c r="R194" i="3"/>
  <c r="AA194" i="3" s="1"/>
  <c r="S194" i="3"/>
  <c r="R195" i="3"/>
  <c r="S195" i="3"/>
  <c r="R196" i="3"/>
  <c r="AB196" i="3" s="1"/>
  <c r="S196" i="3"/>
  <c r="R197" i="3"/>
  <c r="W197" i="3" s="1"/>
  <c r="S197" i="3"/>
  <c r="R198" i="3"/>
  <c r="U198" i="3" s="1"/>
  <c r="S198" i="3"/>
  <c r="R199" i="3"/>
  <c r="S199" i="3"/>
  <c r="R200" i="3"/>
  <c r="S200" i="3"/>
  <c r="R201" i="3"/>
  <c r="AD201" i="3" s="1"/>
  <c r="S201" i="3"/>
  <c r="R202" i="3"/>
  <c r="AB202" i="3" s="1"/>
  <c r="S202" i="3"/>
  <c r="R203" i="3"/>
  <c r="S203" i="3"/>
  <c r="R204" i="3"/>
  <c r="AC204" i="3" s="1"/>
  <c r="S204" i="3"/>
  <c r="R205" i="3"/>
  <c r="S205" i="3"/>
  <c r="R206" i="3"/>
  <c r="U206" i="3" s="1"/>
  <c r="S206" i="3"/>
  <c r="R207" i="3"/>
  <c r="AD207" i="3" s="1"/>
  <c r="S207" i="3"/>
  <c r="R208" i="3"/>
  <c r="W208" i="3" s="1"/>
  <c r="S208" i="3"/>
  <c r="R209" i="3"/>
  <c r="S209" i="3"/>
  <c r="R210" i="3"/>
  <c r="V210" i="3" s="1"/>
  <c r="S210" i="3"/>
  <c r="R211" i="3"/>
  <c r="AC211" i="3" s="1"/>
  <c r="S211" i="3"/>
  <c r="R212" i="3"/>
  <c r="V212" i="3" s="1"/>
  <c r="S212" i="3"/>
  <c r="R213" i="3"/>
  <c r="AA213" i="3" s="1"/>
  <c r="S213" i="3"/>
  <c r="R214" i="3"/>
  <c r="AB214" i="3" s="1"/>
  <c r="S214" i="3"/>
  <c r="R215" i="3"/>
  <c r="U215" i="3" s="1"/>
  <c r="S215" i="3"/>
  <c r="R216" i="3"/>
  <c r="V216" i="3" s="1"/>
  <c r="S216" i="3"/>
  <c r="R217" i="3"/>
  <c r="U217" i="3" s="1"/>
  <c r="S217" i="3"/>
  <c r="R218" i="3"/>
  <c r="X218" i="3" s="1"/>
  <c r="S218" i="3"/>
  <c r="R219" i="3"/>
  <c r="W219" i="3" s="1"/>
  <c r="S219" i="3"/>
  <c r="R220" i="3"/>
  <c r="U220" i="3" s="1"/>
  <c r="S220" i="3"/>
  <c r="R221" i="3"/>
  <c r="AC221" i="3" s="1"/>
  <c r="S221" i="3"/>
  <c r="R222" i="3"/>
  <c r="S222" i="3"/>
  <c r="R223" i="3"/>
  <c r="V223" i="3" s="1"/>
  <c r="S223" i="3"/>
  <c r="R224" i="3"/>
  <c r="AA224" i="3" s="1"/>
  <c r="S224" i="3"/>
  <c r="R225" i="3"/>
  <c r="AE225" i="3" s="1"/>
  <c r="S225" i="3"/>
  <c r="R226" i="3"/>
  <c r="W226" i="3" s="1"/>
  <c r="S226" i="3"/>
  <c r="R227" i="3"/>
  <c r="Z227" i="3" s="1"/>
  <c r="S227" i="3"/>
  <c r="R228" i="3"/>
  <c r="Z228" i="3" s="1"/>
  <c r="S228" i="3"/>
  <c r="R229" i="3"/>
  <c r="X229" i="3" s="1"/>
  <c r="S229" i="3"/>
  <c r="R230" i="3"/>
  <c r="W230" i="3" s="1"/>
  <c r="S230" i="3"/>
  <c r="R231" i="3"/>
  <c r="S231" i="3"/>
  <c r="R232" i="3"/>
  <c r="Y232" i="3" s="1"/>
  <c r="S232" i="3"/>
  <c r="R233" i="3"/>
  <c r="Z233" i="3" s="1"/>
  <c r="S233" i="3"/>
  <c r="R234" i="3"/>
  <c r="AC234" i="3" s="1"/>
  <c r="S234" i="3"/>
  <c r="R235" i="3"/>
  <c r="S235" i="3"/>
  <c r="R236" i="3"/>
  <c r="U236" i="3" s="1"/>
  <c r="S236" i="3"/>
  <c r="R237" i="3"/>
  <c r="U237" i="3" s="1"/>
  <c r="S237" i="3"/>
  <c r="R238" i="3"/>
  <c r="S238" i="3"/>
  <c r="R239" i="3"/>
  <c r="V239" i="3" s="1"/>
  <c r="S239" i="3"/>
  <c r="R240" i="3"/>
  <c r="X240" i="3" s="1"/>
  <c r="S240" i="3"/>
  <c r="R241" i="3"/>
  <c r="V241" i="3" s="1"/>
  <c r="S241" i="3"/>
  <c r="R242" i="3"/>
  <c r="U242" i="3" s="1"/>
  <c r="S242" i="3"/>
  <c r="R243" i="3"/>
  <c r="U243" i="3" s="1"/>
  <c r="S243" i="3"/>
  <c r="AB243" i="3"/>
  <c r="R244" i="3"/>
  <c r="X244" i="3" s="1"/>
  <c r="S244" i="3"/>
  <c r="R245" i="3"/>
  <c r="U245" i="3" s="1"/>
  <c r="S245" i="3"/>
  <c r="R246" i="3"/>
  <c r="AD246" i="3" s="1"/>
  <c r="S246" i="3"/>
  <c r="R247" i="3"/>
  <c r="V247" i="3" s="1"/>
  <c r="S247" i="3"/>
  <c r="R248" i="3"/>
  <c r="S248" i="3"/>
  <c r="R249" i="3"/>
  <c r="U249" i="3" s="1"/>
  <c r="S249" i="3"/>
  <c r="R250" i="3"/>
  <c r="U250" i="3" s="1"/>
  <c r="S250" i="3"/>
  <c r="R251" i="3"/>
  <c r="X251" i="3" s="1"/>
  <c r="S251" i="3"/>
  <c r="R252" i="3"/>
  <c r="U252" i="3" s="1"/>
  <c r="S252" i="3"/>
  <c r="R253" i="3"/>
  <c r="S253" i="3"/>
  <c r="R254" i="3"/>
  <c r="X254" i="3" s="1"/>
  <c r="S254" i="3"/>
  <c r="V254" i="3"/>
  <c r="AC254" i="3"/>
  <c r="R255" i="3"/>
  <c r="AD255" i="3" s="1"/>
  <c r="S255" i="3"/>
  <c r="R256" i="3"/>
  <c r="AA256" i="3" s="1"/>
  <c r="S256" i="3"/>
  <c r="R257" i="3"/>
  <c r="W257" i="3" s="1"/>
  <c r="S257" i="3"/>
  <c r="R258" i="3"/>
  <c r="S258" i="3"/>
  <c r="R259" i="3"/>
  <c r="AB259" i="3" s="1"/>
  <c r="S259" i="3"/>
  <c r="R260" i="3"/>
  <c r="S260" i="3"/>
  <c r="R261" i="3"/>
  <c r="X261" i="3" s="1"/>
  <c r="S261" i="3"/>
  <c r="R262" i="3"/>
  <c r="AD262" i="3" s="1"/>
  <c r="S262" i="3"/>
  <c r="R263" i="3"/>
  <c r="AD263" i="3" s="1"/>
  <c r="S263" i="3"/>
  <c r="R264" i="3"/>
  <c r="Z264" i="3" s="1"/>
  <c r="S264" i="3"/>
  <c r="R265" i="3"/>
  <c r="AB265" i="3" s="1"/>
  <c r="S265" i="3"/>
  <c r="R266" i="3"/>
  <c r="U266" i="3" s="1"/>
  <c r="S266" i="3"/>
  <c r="R267" i="3"/>
  <c r="W267" i="3" s="1"/>
  <c r="S267" i="3"/>
  <c r="R268" i="3"/>
  <c r="S268" i="3"/>
  <c r="R269" i="3"/>
  <c r="AA269" i="3" s="1"/>
  <c r="S269" i="3"/>
  <c r="R270" i="3"/>
  <c r="W270" i="3" s="1"/>
  <c r="S270" i="3"/>
  <c r="R271" i="3"/>
  <c r="Z271" i="3" s="1"/>
  <c r="S271" i="3"/>
  <c r="R272" i="3"/>
  <c r="X272" i="3" s="1"/>
  <c r="S272" i="3"/>
  <c r="R273" i="3"/>
  <c r="S273" i="3"/>
  <c r="R274" i="3"/>
  <c r="AA274" i="3" s="1"/>
  <c r="S274" i="3"/>
  <c r="R275" i="3"/>
  <c r="W275" i="3" s="1"/>
  <c r="S275" i="3"/>
  <c r="R276" i="3"/>
  <c r="AB276" i="3" s="1"/>
  <c r="S276" i="3"/>
  <c r="R277" i="3"/>
  <c r="W277" i="3" s="1"/>
  <c r="S277" i="3"/>
  <c r="R278" i="3"/>
  <c r="X278" i="3" s="1"/>
  <c r="S278" i="3"/>
  <c r="R279" i="3"/>
  <c r="AC279" i="3" s="1"/>
  <c r="S279" i="3"/>
  <c r="R280" i="3"/>
  <c r="Z280" i="3" s="1"/>
  <c r="S280" i="3"/>
  <c r="R281" i="3"/>
  <c r="S281" i="3"/>
  <c r="R282" i="3"/>
  <c r="V282" i="3" s="1"/>
  <c r="S282" i="3"/>
  <c r="R283" i="3"/>
  <c r="W283" i="3" s="1"/>
  <c r="S283" i="3"/>
  <c r="R284" i="3"/>
  <c r="Y284" i="3" s="1"/>
  <c r="S284" i="3"/>
  <c r="R285" i="3"/>
  <c r="W285" i="3" s="1"/>
  <c r="S285" i="3"/>
  <c r="R286" i="3"/>
  <c r="AA286" i="3" s="1"/>
  <c r="S286" i="3"/>
  <c r="R287" i="3"/>
  <c r="W287" i="3" s="1"/>
  <c r="S287" i="3"/>
  <c r="R288" i="3"/>
  <c r="V288" i="3" s="1"/>
  <c r="S288" i="3"/>
  <c r="R289" i="3"/>
  <c r="AD289" i="3" s="1"/>
  <c r="S289" i="3"/>
  <c r="R290" i="3"/>
  <c r="U290" i="3" s="1"/>
  <c r="S290" i="3"/>
  <c r="R291" i="3"/>
  <c r="W291" i="3" s="1"/>
  <c r="S291" i="3"/>
  <c r="R292" i="3"/>
  <c r="V292" i="3" s="1"/>
  <c r="S292" i="3"/>
  <c r="R293" i="3"/>
  <c r="X293" i="3" s="1"/>
  <c r="S293" i="3"/>
  <c r="R294" i="3"/>
  <c r="V294" i="3" s="1"/>
  <c r="S294" i="3"/>
  <c r="R295" i="3"/>
  <c r="W295" i="3" s="1"/>
  <c r="S295" i="3"/>
  <c r="R296" i="3"/>
  <c r="V296" i="3" s="1"/>
  <c r="S296" i="3"/>
  <c r="R297" i="3"/>
  <c r="S297" i="3"/>
  <c r="R298" i="3"/>
  <c r="AA298" i="3" s="1"/>
  <c r="S298" i="3"/>
  <c r="R299" i="3"/>
  <c r="X299" i="3" s="1"/>
  <c r="S299" i="3"/>
  <c r="R300" i="3"/>
  <c r="AD300" i="3" s="1"/>
  <c r="S300" i="3"/>
  <c r="R301" i="3"/>
  <c r="X301" i="3" s="1"/>
  <c r="S301" i="3"/>
  <c r="R302" i="3"/>
  <c r="AB302" i="3" s="1"/>
  <c r="S302" i="3"/>
  <c r="U302" i="3"/>
  <c r="Y302" i="3"/>
  <c r="AD302" i="3"/>
  <c r="R303" i="3"/>
  <c r="U303" i="3" s="1"/>
  <c r="S303" i="3"/>
  <c r="R304" i="3"/>
  <c r="V304" i="3" s="1"/>
  <c r="S304" i="3"/>
  <c r="R305" i="3"/>
  <c r="S305" i="3"/>
  <c r="R306" i="3"/>
  <c r="AD306" i="3" s="1"/>
  <c r="S306" i="3"/>
  <c r="R307" i="3"/>
  <c r="U307" i="3" s="1"/>
  <c r="S307" i="3"/>
  <c r="R308" i="3"/>
  <c r="X308" i="3" s="1"/>
  <c r="S308" i="3"/>
  <c r="R309" i="3"/>
  <c r="V309" i="3" s="1"/>
  <c r="S309" i="3"/>
  <c r="R310" i="3"/>
  <c r="AA310" i="3" s="1"/>
  <c r="S310" i="3"/>
  <c r="R311" i="3"/>
  <c r="S311" i="3"/>
  <c r="R312" i="3"/>
  <c r="X312" i="3" s="1"/>
  <c r="S312" i="3"/>
  <c r="R313" i="3"/>
  <c r="U313" i="3" s="1"/>
  <c r="S313" i="3"/>
  <c r="R314" i="3"/>
  <c r="W314" i="3" s="1"/>
  <c r="S314" i="3"/>
  <c r="R315" i="3"/>
  <c r="S315" i="3"/>
  <c r="R316" i="3"/>
  <c r="AE316" i="3" s="1"/>
  <c r="S316" i="3"/>
  <c r="R317" i="3"/>
  <c r="X317" i="3" s="1"/>
  <c r="S317" i="3"/>
  <c r="R318" i="3"/>
  <c r="AD318" i="3" s="1"/>
  <c r="S318" i="3"/>
  <c r="R319" i="3"/>
  <c r="AD319" i="3" s="1"/>
  <c r="S319" i="3"/>
  <c r="R320" i="3"/>
  <c r="U320" i="3" s="1"/>
  <c r="S320" i="3"/>
  <c r="R321" i="3"/>
  <c r="S321" i="3"/>
  <c r="R322" i="3"/>
  <c r="AC322" i="3" s="1"/>
  <c r="S322" i="3"/>
  <c r="R323" i="3"/>
  <c r="U323" i="3" s="1"/>
  <c r="S323" i="3"/>
  <c r="R324" i="3"/>
  <c r="Y324" i="3" s="1"/>
  <c r="S324" i="3"/>
  <c r="R325" i="3"/>
  <c r="Z325" i="3" s="1"/>
  <c r="S325" i="3"/>
  <c r="R326" i="3"/>
  <c r="V326" i="3" s="1"/>
  <c r="S326" i="3"/>
  <c r="R327" i="3"/>
  <c r="AD327" i="3" s="1"/>
  <c r="S327" i="3"/>
  <c r="R328" i="3"/>
  <c r="AA328" i="3" s="1"/>
  <c r="S328" i="3"/>
  <c r="R329" i="3"/>
  <c r="X329" i="3" s="1"/>
  <c r="S329" i="3"/>
  <c r="R330" i="3"/>
  <c r="AC330" i="3" s="1"/>
  <c r="S330" i="3"/>
  <c r="R331" i="3"/>
  <c r="W331" i="3" s="1"/>
  <c r="S331" i="3"/>
  <c r="R332" i="3"/>
  <c r="U332" i="3" s="1"/>
  <c r="S332" i="3"/>
  <c r="R333" i="3"/>
  <c r="AE333" i="3" s="1"/>
  <c r="S333" i="3"/>
  <c r="R334" i="3"/>
  <c r="AD334" i="3" s="1"/>
  <c r="S334" i="3"/>
  <c r="R335" i="3"/>
  <c r="X335" i="3" s="1"/>
  <c r="S335" i="3"/>
  <c r="R336" i="3"/>
  <c r="AB336" i="3" s="1"/>
  <c r="S336" i="3"/>
  <c r="R337" i="3"/>
  <c r="W337" i="3" s="1"/>
  <c r="S337" i="3"/>
  <c r="R338" i="3"/>
  <c r="U338" i="3" s="1"/>
  <c r="S338" i="3"/>
  <c r="R339" i="3"/>
  <c r="W339" i="3" s="1"/>
  <c r="S339" i="3"/>
  <c r="R340" i="3"/>
  <c r="W340" i="3" s="1"/>
  <c r="S340" i="3"/>
  <c r="R341" i="3"/>
  <c r="S341" i="3"/>
  <c r="R342" i="3"/>
  <c r="AD342" i="3" s="1"/>
  <c r="S342" i="3"/>
  <c r="R343" i="3"/>
  <c r="AD343" i="3" s="1"/>
  <c r="S343" i="3"/>
  <c r="R344" i="3"/>
  <c r="AE344" i="3" s="1"/>
  <c r="S344" i="3"/>
  <c r="R345" i="3"/>
  <c r="AE345" i="3" s="1"/>
  <c r="S345" i="3"/>
  <c r="R346" i="3"/>
  <c r="AD346" i="3" s="1"/>
  <c r="S346" i="3"/>
  <c r="R347" i="3"/>
  <c r="AD347" i="3" s="1"/>
  <c r="S347" i="3"/>
  <c r="R348" i="3"/>
  <c r="AC348" i="3" s="1"/>
  <c r="S348" i="3"/>
  <c r="R349" i="3"/>
  <c r="V349" i="3" s="1"/>
  <c r="S349" i="3"/>
  <c r="R350" i="3"/>
  <c r="U350" i="3" s="1"/>
  <c r="S350" i="3"/>
  <c r="R351" i="3"/>
  <c r="Z351" i="3" s="1"/>
  <c r="S351" i="3"/>
  <c r="R352" i="3"/>
  <c r="AA352" i="3" s="1"/>
  <c r="S352" i="3"/>
  <c r="R353" i="3"/>
  <c r="AA353" i="3" s="1"/>
  <c r="S353" i="3"/>
  <c r="R354" i="3"/>
  <c r="U354" i="3" s="1"/>
  <c r="S354" i="3"/>
  <c r="R355" i="3"/>
  <c r="Z355" i="3" s="1"/>
  <c r="S355" i="3"/>
  <c r="R356" i="3"/>
  <c r="AC356" i="3" s="1"/>
  <c r="S356" i="3"/>
  <c r="R357" i="3"/>
  <c r="S357" i="3"/>
  <c r="R358" i="3"/>
  <c r="X358" i="3" s="1"/>
  <c r="S358" i="3"/>
  <c r="R359" i="3"/>
  <c r="U359" i="3" s="1"/>
  <c r="S359" i="3"/>
  <c r="R360" i="3"/>
  <c r="AC360" i="3" s="1"/>
  <c r="S360" i="3"/>
  <c r="R361" i="3"/>
  <c r="Z361" i="3" s="1"/>
  <c r="S361" i="3"/>
  <c r="R362" i="3"/>
  <c r="AB362" i="3" s="1"/>
  <c r="S362" i="3"/>
  <c r="R363" i="3"/>
  <c r="Y363" i="3" s="1"/>
  <c r="S363" i="3"/>
  <c r="R364" i="3"/>
  <c r="W364" i="3" s="1"/>
  <c r="S364" i="3"/>
  <c r="R365" i="3"/>
  <c r="W365" i="3" s="1"/>
  <c r="S365" i="3"/>
  <c r="R366" i="3"/>
  <c r="AA366" i="3" s="1"/>
  <c r="S366" i="3"/>
  <c r="R367" i="3"/>
  <c r="V367" i="3" s="1"/>
  <c r="S367" i="3"/>
  <c r="R368" i="3"/>
  <c r="AB368" i="3" s="1"/>
  <c r="S368" i="3"/>
  <c r="R369" i="3"/>
  <c r="AC369" i="3" s="1"/>
  <c r="S369" i="3"/>
  <c r="R370" i="3"/>
  <c r="Z370" i="3" s="1"/>
  <c r="S370" i="3"/>
  <c r="R371" i="3"/>
  <c r="X371" i="3" s="1"/>
  <c r="S371" i="3"/>
  <c r="R372" i="3"/>
  <c r="V372" i="3" s="1"/>
  <c r="S372" i="3"/>
  <c r="R373" i="3"/>
  <c r="U373" i="3" s="1"/>
  <c r="S373" i="3"/>
  <c r="R374" i="3"/>
  <c r="X374" i="3" s="1"/>
  <c r="S374" i="3"/>
  <c r="R375" i="3"/>
  <c r="AA375" i="3" s="1"/>
  <c r="S375" i="3"/>
  <c r="R376" i="3"/>
  <c r="AB376" i="3" s="1"/>
  <c r="S376" i="3"/>
  <c r="R377" i="3"/>
  <c r="Y377" i="3" s="1"/>
  <c r="S377" i="3"/>
  <c r="R378" i="3"/>
  <c r="Z378" i="3" s="1"/>
  <c r="S378" i="3"/>
  <c r="R379" i="3"/>
  <c r="Z379" i="3" s="1"/>
  <c r="S379" i="3"/>
  <c r="R380" i="3"/>
  <c r="V380" i="3" s="1"/>
  <c r="S380" i="3"/>
  <c r="R381" i="3"/>
  <c r="Y381" i="3" s="1"/>
  <c r="S381" i="3"/>
  <c r="R382" i="3"/>
  <c r="AA382" i="3" s="1"/>
  <c r="S382" i="3"/>
  <c r="R383" i="3"/>
  <c r="U383" i="3" s="1"/>
  <c r="S383" i="3"/>
  <c r="R384" i="3"/>
  <c r="AB384" i="3" s="1"/>
  <c r="S384" i="3"/>
  <c r="R385" i="3"/>
  <c r="U385" i="3" s="1"/>
  <c r="S385" i="3"/>
  <c r="R386" i="3"/>
  <c r="Z386" i="3" s="1"/>
  <c r="S386" i="3"/>
  <c r="R387" i="3"/>
  <c r="W387" i="3" s="1"/>
  <c r="S387" i="3"/>
  <c r="R388" i="3"/>
  <c r="U388" i="3" s="1"/>
  <c r="S388" i="3"/>
  <c r="R389" i="3"/>
  <c r="AB389" i="3" s="1"/>
  <c r="S389" i="3"/>
  <c r="R390" i="3"/>
  <c r="X390" i="3" s="1"/>
  <c r="S390" i="3"/>
  <c r="R391" i="3"/>
  <c r="AE391" i="3" s="1"/>
  <c r="S391" i="3"/>
  <c r="R392" i="3"/>
  <c r="AB392" i="3" s="1"/>
  <c r="S392" i="3"/>
  <c r="R393" i="3"/>
  <c r="AA393" i="3" s="1"/>
  <c r="S393" i="3"/>
  <c r="R394" i="3"/>
  <c r="Z394" i="3" s="1"/>
  <c r="S394" i="3"/>
  <c r="R395" i="3"/>
  <c r="W395" i="3" s="1"/>
  <c r="S395" i="3"/>
  <c r="R396" i="3"/>
  <c r="U396" i="3" s="1"/>
  <c r="S396" i="3"/>
  <c r="R397" i="3"/>
  <c r="AB397" i="3" s="1"/>
  <c r="S397" i="3"/>
  <c r="AA397" i="3"/>
  <c r="AD397" i="3"/>
  <c r="R398" i="3"/>
  <c r="Y398" i="3" s="1"/>
  <c r="S398" i="3"/>
  <c r="R399" i="3"/>
  <c r="AD399" i="3" s="1"/>
  <c r="S399" i="3"/>
  <c r="R400" i="3"/>
  <c r="U400" i="3" s="1"/>
  <c r="S400" i="3"/>
  <c r="R401" i="3"/>
  <c r="AC401" i="3" s="1"/>
  <c r="S401" i="3"/>
  <c r="R402" i="3"/>
  <c r="Y402" i="3" s="1"/>
  <c r="S402" i="3"/>
  <c r="R403" i="3"/>
  <c r="Y403" i="3" s="1"/>
  <c r="S403" i="3"/>
  <c r="R404" i="3"/>
  <c r="U404" i="3" s="1"/>
  <c r="S404" i="3"/>
  <c r="R405" i="3"/>
  <c r="AD405" i="3" s="1"/>
  <c r="S405" i="3"/>
  <c r="R406" i="3"/>
  <c r="V406" i="3" s="1"/>
  <c r="S406" i="3"/>
  <c r="R407" i="3"/>
  <c r="Y407" i="3" s="1"/>
  <c r="S407" i="3"/>
  <c r="R408" i="3"/>
  <c r="U408" i="3" s="1"/>
  <c r="S408" i="3"/>
  <c r="R409" i="3"/>
  <c r="AE409" i="3" s="1"/>
  <c r="S409" i="3"/>
  <c r="R410" i="3"/>
  <c r="Y410" i="3" s="1"/>
  <c r="S410" i="3"/>
  <c r="R411" i="3"/>
  <c r="AE411" i="3" s="1"/>
  <c r="S411" i="3"/>
  <c r="R412" i="3"/>
  <c r="U412" i="3" s="1"/>
  <c r="S412" i="3"/>
  <c r="AC412" i="3"/>
  <c r="R413" i="3"/>
  <c r="AB413" i="3" s="1"/>
  <c r="S413" i="3"/>
  <c r="R414" i="3"/>
  <c r="AC414" i="3" s="1"/>
  <c r="S414" i="3"/>
  <c r="T12" i="3"/>
  <c r="T13" i="3"/>
  <c r="T15" i="3"/>
  <c r="T16" i="3"/>
  <c r="T17" i="3"/>
  <c r="T19" i="3"/>
  <c r="T20" i="3"/>
  <c r="T21" i="3"/>
  <c r="T23" i="3"/>
  <c r="T24" i="3"/>
  <c r="T25" i="3"/>
  <c r="T27" i="3"/>
  <c r="T28" i="3"/>
  <c r="T29" i="3"/>
  <c r="T31" i="3"/>
  <c r="T32" i="3"/>
  <c r="T33" i="3"/>
  <c r="T35" i="3"/>
  <c r="T36" i="3"/>
  <c r="T37" i="3"/>
  <c r="T39" i="3"/>
  <c r="T40" i="3"/>
  <c r="T41" i="3"/>
  <c r="Z9" i="4"/>
  <c r="Z11" i="4"/>
  <c r="Z12" i="4"/>
  <c r="Z13" i="4"/>
  <c r="Z14" i="4"/>
  <c r="Z15" i="4"/>
  <c r="Z17" i="4"/>
  <c r="Z18" i="4"/>
  <c r="Z19" i="4"/>
  <c r="Z20" i="4"/>
  <c r="Z21" i="4"/>
  <c r="Z22" i="4"/>
  <c r="Z23" i="4"/>
  <c r="Z25" i="4"/>
  <c r="Z27" i="4"/>
  <c r="Z28" i="4"/>
  <c r="Z29" i="4"/>
  <c r="Z30" i="4"/>
  <c r="Z31" i="4"/>
  <c r="Z33" i="4"/>
  <c r="Z35" i="4"/>
  <c r="Z36" i="4"/>
  <c r="Z37" i="4"/>
  <c r="Z38" i="4"/>
  <c r="Z39" i="4"/>
  <c r="Z41" i="4"/>
  <c r="Z43" i="4"/>
  <c r="Z44" i="4"/>
  <c r="Z45" i="4"/>
  <c r="Z46" i="4"/>
  <c r="Z47" i="4"/>
  <c r="Z49" i="4"/>
  <c r="Z51" i="4"/>
  <c r="Z52" i="4"/>
  <c r="Z53" i="4"/>
  <c r="Z54" i="4"/>
  <c r="Z55" i="4"/>
  <c r="Z57" i="4"/>
  <c r="Z59" i="4"/>
  <c r="Z60" i="4"/>
  <c r="Z61" i="4"/>
  <c r="Z62" i="4"/>
  <c r="Z63" i="4"/>
  <c r="Z65" i="4"/>
  <c r="Z67" i="4"/>
  <c r="Z68" i="4"/>
  <c r="Z69" i="4"/>
  <c r="Z70" i="4"/>
  <c r="Z71" i="4"/>
  <c r="Z73" i="4"/>
  <c r="Z75" i="4"/>
  <c r="Z76" i="4"/>
  <c r="Z77" i="4"/>
  <c r="Z78" i="4"/>
  <c r="Z79" i="4"/>
  <c r="Z81" i="4"/>
  <c r="Z82" i="4"/>
  <c r="Z83" i="4"/>
  <c r="Z84" i="4"/>
  <c r="Z85" i="4"/>
  <c r="Z86" i="4"/>
  <c r="Z87" i="4"/>
  <c r="Z89" i="4"/>
  <c r="Z91" i="4"/>
  <c r="Z92" i="4"/>
  <c r="Z93" i="4"/>
  <c r="Z94" i="4"/>
  <c r="Z95" i="4"/>
  <c r="Z97" i="4"/>
  <c r="Z99" i="4"/>
  <c r="Z100" i="4"/>
  <c r="Z101" i="4"/>
  <c r="Z102" i="4"/>
  <c r="Z103" i="4"/>
  <c r="Z105" i="4"/>
  <c r="Z107" i="4"/>
  <c r="Z108" i="4"/>
  <c r="Z109" i="4"/>
  <c r="Z110" i="4"/>
  <c r="Z111" i="4"/>
  <c r="Z113" i="4"/>
  <c r="Z115" i="4"/>
  <c r="Z116" i="4"/>
  <c r="Z117" i="4"/>
  <c r="Z118" i="4"/>
  <c r="Z119" i="4"/>
  <c r="Z121" i="4"/>
  <c r="Z123" i="4"/>
  <c r="Z124" i="4"/>
  <c r="Z125" i="4"/>
  <c r="Z126" i="4"/>
  <c r="Z127" i="4"/>
  <c r="Z129" i="4"/>
  <c r="Z131" i="4"/>
  <c r="Z132" i="4"/>
  <c r="Z133" i="4"/>
  <c r="Z134" i="4"/>
  <c r="Z135" i="4"/>
  <c r="Z137" i="4"/>
  <c r="Z139" i="4"/>
  <c r="Z140" i="4"/>
  <c r="Z141" i="4"/>
  <c r="Z142" i="4"/>
  <c r="Z143" i="4"/>
  <c r="Z145" i="4"/>
  <c r="Z146" i="4"/>
  <c r="Z147" i="4"/>
  <c r="Z148" i="4"/>
  <c r="Z149" i="4"/>
  <c r="Z150" i="4"/>
  <c r="Z151" i="4"/>
  <c r="Y152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F150" i="3"/>
  <c r="I150" i="3" s="1"/>
  <c r="F151" i="3"/>
  <c r="N151" i="3" s="1"/>
  <c r="F152" i="3"/>
  <c r="H152" i="3" s="1"/>
  <c r="F153" i="3"/>
  <c r="F154" i="3"/>
  <c r="I154" i="3" s="1"/>
  <c r="F155" i="3"/>
  <c r="J155" i="3" s="1"/>
  <c r="F156" i="3"/>
  <c r="H156" i="3" s="1"/>
  <c r="F157" i="3"/>
  <c r="N157" i="3" s="1"/>
  <c r="F158" i="3"/>
  <c r="I158" i="3" s="1"/>
  <c r="F159" i="3"/>
  <c r="N159" i="3" s="1"/>
  <c r="F160" i="3"/>
  <c r="H160" i="3" s="1"/>
  <c r="F161" i="3"/>
  <c r="F162" i="3"/>
  <c r="I162" i="3" s="1"/>
  <c r="F163" i="3"/>
  <c r="J163" i="3" s="1"/>
  <c r="F164" i="3"/>
  <c r="F165" i="3"/>
  <c r="O165" i="3" s="1"/>
  <c r="F166" i="3"/>
  <c r="I166" i="3" s="1"/>
  <c r="F167" i="3"/>
  <c r="N167" i="3" s="1"/>
  <c r="F168" i="3"/>
  <c r="H168" i="3" s="1"/>
  <c r="F169" i="3"/>
  <c r="H169" i="3" s="1"/>
  <c r="F170" i="3"/>
  <c r="I170" i="3" s="1"/>
  <c r="F171" i="3"/>
  <c r="J171" i="3" s="1"/>
  <c r="F172" i="3"/>
  <c r="H172" i="3" s="1"/>
  <c r="F173" i="3"/>
  <c r="I173" i="3" s="1"/>
  <c r="F174" i="3"/>
  <c r="I174" i="3" s="1"/>
  <c r="F175" i="3"/>
  <c r="N175" i="3" s="1"/>
  <c r="F176" i="3"/>
  <c r="H176" i="3" s="1"/>
  <c r="F177" i="3"/>
  <c r="F178" i="3"/>
  <c r="N178" i="3" s="1"/>
  <c r="F179" i="3"/>
  <c r="J179" i="3" s="1"/>
  <c r="F180" i="3"/>
  <c r="F181" i="3"/>
  <c r="O181" i="3" s="1"/>
  <c r="F182" i="3"/>
  <c r="I182" i="3" s="1"/>
  <c r="F183" i="3"/>
  <c r="K183" i="3" s="1"/>
  <c r="F184" i="3"/>
  <c r="H184" i="3" s="1"/>
  <c r="F185" i="3"/>
  <c r="J185" i="3" s="1"/>
  <c r="F186" i="3"/>
  <c r="N186" i="3" s="1"/>
  <c r="F187" i="3"/>
  <c r="F188" i="3"/>
  <c r="H188" i="3" s="1"/>
  <c r="F189" i="3"/>
  <c r="H189" i="3" s="1"/>
  <c r="F190" i="3"/>
  <c r="H190" i="3" s="1"/>
  <c r="F191" i="3"/>
  <c r="K191" i="3" s="1"/>
  <c r="F192" i="3"/>
  <c r="F193" i="3"/>
  <c r="F194" i="3"/>
  <c r="N194" i="3" s="1"/>
  <c r="F195" i="3"/>
  <c r="J195" i="3" s="1"/>
  <c r="F196" i="3"/>
  <c r="F197" i="3"/>
  <c r="I197" i="3" s="1"/>
  <c r="F198" i="3"/>
  <c r="H198" i="3" s="1"/>
  <c r="F199" i="3"/>
  <c r="K199" i="3" s="1"/>
  <c r="F200" i="3"/>
  <c r="H200" i="3" s="1"/>
  <c r="F201" i="3"/>
  <c r="J201" i="3" s="1"/>
  <c r="F202" i="3"/>
  <c r="H202" i="3" s="1"/>
  <c r="F203" i="3"/>
  <c r="J203" i="3" s="1"/>
  <c r="F204" i="3"/>
  <c r="F205" i="3"/>
  <c r="O205" i="3" s="1"/>
  <c r="F206" i="3"/>
  <c r="H206" i="3" s="1"/>
  <c r="F207" i="3"/>
  <c r="F208" i="3"/>
  <c r="F209" i="3"/>
  <c r="J209" i="3" s="1"/>
  <c r="F210" i="3"/>
  <c r="H210" i="3" s="1"/>
  <c r="F211" i="3"/>
  <c r="J211" i="3" s="1"/>
  <c r="F212" i="3"/>
  <c r="H212" i="3" s="1"/>
  <c r="F213" i="3"/>
  <c r="M213" i="3" s="1"/>
  <c r="F214" i="3"/>
  <c r="F215" i="3"/>
  <c r="O215" i="3" s="1"/>
  <c r="F216" i="3"/>
  <c r="H216" i="3" s="1"/>
  <c r="F217" i="3"/>
  <c r="H217" i="3" s="1"/>
  <c r="F218" i="3"/>
  <c r="H218" i="3" s="1"/>
  <c r="F219" i="3"/>
  <c r="J219" i="3" s="1"/>
  <c r="F220" i="3"/>
  <c r="H220" i="3" s="1"/>
  <c r="F221" i="3"/>
  <c r="J221" i="3" s="1"/>
  <c r="F222" i="3"/>
  <c r="H222" i="3" s="1"/>
  <c r="F223" i="3"/>
  <c r="H223" i="3" s="1"/>
  <c r="F224" i="3"/>
  <c r="H224" i="3" s="1"/>
  <c r="F225" i="3"/>
  <c r="H225" i="3" s="1"/>
  <c r="F226" i="3"/>
  <c r="H226" i="3" s="1"/>
  <c r="F227" i="3"/>
  <c r="F228" i="3"/>
  <c r="K228" i="3" s="1"/>
  <c r="F229" i="3"/>
  <c r="J229" i="3" s="1"/>
  <c r="F230" i="3"/>
  <c r="N230" i="3" s="1"/>
  <c r="F231" i="3"/>
  <c r="M231" i="3" s="1"/>
  <c r="F232" i="3"/>
  <c r="F233" i="3"/>
  <c r="K233" i="3" s="1"/>
  <c r="F234" i="3"/>
  <c r="J234" i="3" s="1"/>
  <c r="F235" i="3"/>
  <c r="F236" i="3"/>
  <c r="H236" i="3" s="1"/>
  <c r="F237" i="3"/>
  <c r="L237" i="3" s="1"/>
  <c r="F238" i="3"/>
  <c r="N238" i="3" s="1"/>
  <c r="F239" i="3"/>
  <c r="M239" i="3" s="1"/>
  <c r="F240" i="3"/>
  <c r="K240" i="3" s="1"/>
  <c r="F241" i="3"/>
  <c r="L241" i="3" s="1"/>
  <c r="F242" i="3"/>
  <c r="L242" i="3" s="1"/>
  <c r="F243" i="3"/>
  <c r="L243" i="3" s="1"/>
  <c r="F244" i="3"/>
  <c r="O244" i="3" s="1"/>
  <c r="F245" i="3"/>
  <c r="F246" i="3"/>
  <c r="N246" i="3" s="1"/>
  <c r="F247" i="3"/>
  <c r="K247" i="3" s="1"/>
  <c r="F248" i="3"/>
  <c r="F249" i="3"/>
  <c r="N249" i="3" s="1"/>
  <c r="F250" i="3"/>
  <c r="K250" i="3" s="1"/>
  <c r="F251" i="3"/>
  <c r="J251" i="3" s="1"/>
  <c r="F252" i="3"/>
  <c r="H252" i="3" s="1"/>
  <c r="F253" i="3"/>
  <c r="H253" i="3" s="1"/>
  <c r="F254" i="3"/>
  <c r="J254" i="3" s="1"/>
  <c r="F255" i="3"/>
  <c r="J255" i="3" s="1"/>
  <c r="F256" i="3"/>
  <c r="H256" i="3" s="1"/>
  <c r="F257" i="3"/>
  <c r="O257" i="3" s="1"/>
  <c r="F258" i="3"/>
  <c r="I258" i="3" s="1"/>
  <c r="F259" i="3"/>
  <c r="J259" i="3" s="1"/>
  <c r="F260" i="3"/>
  <c r="F261" i="3"/>
  <c r="J261" i="3" s="1"/>
  <c r="F262" i="3"/>
  <c r="O262" i="3" s="1"/>
  <c r="F263" i="3"/>
  <c r="N263" i="3" s="1"/>
  <c r="F264" i="3"/>
  <c r="L264" i="3" s="1"/>
  <c r="F265" i="3"/>
  <c r="K265" i="3" s="1"/>
  <c r="F266" i="3"/>
  <c r="I266" i="3" s="1"/>
  <c r="F267" i="3"/>
  <c r="J267" i="3" s="1"/>
  <c r="F268" i="3"/>
  <c r="O268" i="3" s="1"/>
  <c r="F269" i="3"/>
  <c r="F270" i="3"/>
  <c r="J270" i="3" s="1"/>
  <c r="F271" i="3"/>
  <c r="N271" i="3" s="1"/>
  <c r="F272" i="3"/>
  <c r="H272" i="3" s="1"/>
  <c r="F273" i="3"/>
  <c r="K273" i="3" s="1"/>
  <c r="F274" i="3"/>
  <c r="I274" i="3" s="1"/>
  <c r="F275" i="3"/>
  <c r="M275" i="3" s="1"/>
  <c r="F276" i="3"/>
  <c r="K276" i="3" s="1"/>
  <c r="F277" i="3"/>
  <c r="K277" i="3" s="1"/>
  <c r="F278" i="3"/>
  <c r="L278" i="3" s="1"/>
  <c r="F279" i="3"/>
  <c r="N279" i="3" s="1"/>
  <c r="F280" i="3"/>
  <c r="K280" i="3" s="1"/>
  <c r="F281" i="3"/>
  <c r="H281" i="3" s="1"/>
  <c r="F282" i="3"/>
  <c r="M282" i="3" s="1"/>
  <c r="F283" i="3"/>
  <c r="I283" i="3" s="1"/>
  <c r="F284" i="3"/>
  <c r="M284" i="3" s="1"/>
  <c r="F285" i="3"/>
  <c r="J285" i="3" s="1"/>
  <c r="F286" i="3"/>
  <c r="K286" i="3" s="1"/>
  <c r="F287" i="3"/>
  <c r="H287" i="3" s="1"/>
  <c r="F288" i="3"/>
  <c r="H288" i="3" s="1"/>
  <c r="F289" i="3"/>
  <c r="I289" i="3" s="1"/>
  <c r="F290" i="3"/>
  <c r="J290" i="3" s="1"/>
  <c r="F291" i="3"/>
  <c r="N291" i="3" s="1"/>
  <c r="F292" i="3"/>
  <c r="H292" i="3" s="1"/>
  <c r="F293" i="3"/>
  <c r="J293" i="3" s="1"/>
  <c r="F294" i="3"/>
  <c r="I294" i="3" s="1"/>
  <c r="F295" i="3"/>
  <c r="N295" i="3" s="1"/>
  <c r="F296" i="3"/>
  <c r="I296" i="3" s="1"/>
  <c r="F297" i="3"/>
  <c r="I297" i="3" s="1"/>
  <c r="F298" i="3"/>
  <c r="F299" i="3"/>
  <c r="J299" i="3" s="1"/>
  <c r="F300" i="3"/>
  <c r="I300" i="3" s="1"/>
  <c r="F301" i="3"/>
  <c r="H301" i="3" s="1"/>
  <c r="F302" i="3"/>
  <c r="K302" i="3" s="1"/>
  <c r="F303" i="3"/>
  <c r="L303" i="3" s="1"/>
  <c r="F304" i="3"/>
  <c r="J304" i="3" s="1"/>
  <c r="F305" i="3"/>
  <c r="F306" i="3"/>
  <c r="I306" i="3" s="1"/>
  <c r="F307" i="3"/>
  <c r="M307" i="3" s="1"/>
  <c r="F308" i="3"/>
  <c r="K308" i="3" s="1"/>
  <c r="F309" i="3"/>
  <c r="H309" i="3" s="1"/>
  <c r="F310" i="3"/>
  <c r="M310" i="3" s="1"/>
  <c r="F311" i="3"/>
  <c r="N311" i="3" s="1"/>
  <c r="F312" i="3"/>
  <c r="M312" i="3" s="1"/>
  <c r="F313" i="3"/>
  <c r="L313" i="3" s="1"/>
  <c r="F314" i="3"/>
  <c r="K314" i="3" s="1"/>
  <c r="F315" i="3"/>
  <c r="J315" i="3" s="1"/>
  <c r="F316" i="3"/>
  <c r="F317" i="3"/>
  <c r="K317" i="3" s="1"/>
  <c r="F318" i="3"/>
  <c r="H318" i="3" s="1"/>
  <c r="F319" i="3"/>
  <c r="K319" i="3" s="1"/>
  <c r="F320" i="3"/>
  <c r="L320" i="3" s="1"/>
  <c r="F321" i="3"/>
  <c r="O321" i="3" s="1"/>
  <c r="F322" i="3"/>
  <c r="H322" i="3" s="1"/>
  <c r="F323" i="3"/>
  <c r="I323" i="3" s="1"/>
  <c r="F324" i="3"/>
  <c r="H324" i="3" s="1"/>
  <c r="F325" i="3"/>
  <c r="F326" i="3"/>
  <c r="H326" i="3" s="1"/>
  <c r="F327" i="3"/>
  <c r="F328" i="3"/>
  <c r="F329" i="3"/>
  <c r="O329" i="3" s="1"/>
  <c r="F330" i="3"/>
  <c r="I330" i="3" s="1"/>
  <c r="F331" i="3"/>
  <c r="J331" i="3" s="1"/>
  <c r="F332" i="3"/>
  <c r="K332" i="3" s="1"/>
  <c r="F333" i="3"/>
  <c r="K333" i="3" s="1"/>
  <c r="F334" i="3"/>
  <c r="I334" i="3" s="1"/>
  <c r="F335" i="3"/>
  <c r="H335" i="3" s="1"/>
  <c r="F336" i="3"/>
  <c r="K336" i="3" s="1"/>
  <c r="F337" i="3"/>
  <c r="N337" i="3" s="1"/>
  <c r="F338" i="3"/>
  <c r="J338" i="3" s="1"/>
  <c r="F339" i="3"/>
  <c r="L339" i="3" s="1"/>
  <c r="F340" i="3"/>
  <c r="K340" i="3" s="1"/>
  <c r="F341" i="3"/>
  <c r="O341" i="3" s="1"/>
  <c r="F342" i="3"/>
  <c r="J342" i="3" s="1"/>
  <c r="F343" i="3"/>
  <c r="I343" i="3" s="1"/>
  <c r="F344" i="3"/>
  <c r="H344" i="3" s="1"/>
  <c r="F345" i="3"/>
  <c r="N345" i="3" s="1"/>
  <c r="F346" i="3"/>
  <c r="K346" i="3" s="1"/>
  <c r="F347" i="3"/>
  <c r="H347" i="3" s="1"/>
  <c r="F348" i="3"/>
  <c r="K348" i="3" s="1"/>
  <c r="F349" i="3"/>
  <c r="K349" i="3" s="1"/>
  <c r="F350" i="3"/>
  <c r="F351" i="3"/>
  <c r="N351" i="3" s="1"/>
  <c r="F352" i="3"/>
  <c r="F353" i="3"/>
  <c r="F354" i="3"/>
  <c r="M354" i="3" s="1"/>
  <c r="F355" i="3"/>
  <c r="I355" i="3" s="1"/>
  <c r="F356" i="3"/>
  <c r="H356" i="3" s="1"/>
  <c r="F357" i="3"/>
  <c r="N357" i="3" s="1"/>
  <c r="F358" i="3"/>
  <c r="L358" i="3" s="1"/>
  <c r="F359" i="3"/>
  <c r="I359" i="3" s="1"/>
  <c r="F360" i="3"/>
  <c r="J360" i="3" s="1"/>
  <c r="F361" i="3"/>
  <c r="K361" i="3" s="1"/>
  <c r="F362" i="3"/>
  <c r="H362" i="3" s="1"/>
  <c r="F363" i="3"/>
  <c r="I363" i="3" s="1"/>
  <c r="F364" i="3"/>
  <c r="H364" i="3" s="1"/>
  <c r="F365" i="3"/>
  <c r="M365" i="3" s="1"/>
  <c r="F366" i="3"/>
  <c r="H366" i="3" s="1"/>
  <c r="F367" i="3"/>
  <c r="L367" i="3" s="1"/>
  <c r="F368" i="3"/>
  <c r="H368" i="3" s="1"/>
  <c r="F369" i="3"/>
  <c r="K369" i="3" s="1"/>
  <c r="F370" i="3"/>
  <c r="O370" i="3" s="1"/>
  <c r="F371" i="3"/>
  <c r="F372" i="3"/>
  <c r="F373" i="3"/>
  <c r="F374" i="3"/>
  <c r="F375" i="3"/>
  <c r="H375" i="3" s="1"/>
  <c r="F376" i="3"/>
  <c r="J376" i="3" s="1"/>
  <c r="F377" i="3"/>
  <c r="I377" i="3" s="1"/>
  <c r="F378" i="3"/>
  <c r="H378" i="3" s="1"/>
  <c r="F379" i="3"/>
  <c r="L379" i="3" s="1"/>
  <c r="F380" i="3"/>
  <c r="H380" i="3" s="1"/>
  <c r="F381" i="3"/>
  <c r="J381" i="3" s="1"/>
  <c r="F382" i="3"/>
  <c r="H382" i="3" s="1"/>
  <c r="F383" i="3"/>
  <c r="K383" i="3" s="1"/>
  <c r="F384" i="3"/>
  <c r="F385" i="3"/>
  <c r="F386" i="3"/>
  <c r="M386" i="3" s="1"/>
  <c r="F387" i="3"/>
  <c r="I387" i="3" s="1"/>
  <c r="F388" i="3"/>
  <c r="K388" i="3" s="1"/>
  <c r="F389" i="3"/>
  <c r="F390" i="3"/>
  <c r="J390" i="3" s="1"/>
  <c r="F391" i="3"/>
  <c r="F392" i="3"/>
  <c r="N392" i="3" s="1"/>
  <c r="F393" i="3"/>
  <c r="J393" i="3" s="1"/>
  <c r="F394" i="3"/>
  <c r="M394" i="3" s="1"/>
  <c r="F395" i="3"/>
  <c r="L395" i="3" s="1"/>
  <c r="F396" i="3"/>
  <c r="O396" i="3" s="1"/>
  <c r="F397" i="3"/>
  <c r="O397" i="3" s="1"/>
  <c r="F398" i="3"/>
  <c r="M398" i="3" s="1"/>
  <c r="F399" i="3"/>
  <c r="L399" i="3" s="1"/>
  <c r="F400" i="3"/>
  <c r="L400" i="3" s="1"/>
  <c r="F401" i="3"/>
  <c r="J401" i="3" s="1"/>
  <c r="F402" i="3"/>
  <c r="I402" i="3" s="1"/>
  <c r="F403" i="3"/>
  <c r="M403" i="3" s="1"/>
  <c r="F404" i="3"/>
  <c r="F405" i="3"/>
  <c r="O405" i="3" s="1"/>
  <c r="F406" i="3"/>
  <c r="J406" i="3" s="1"/>
  <c r="F407" i="3"/>
  <c r="I407" i="3" s="1"/>
  <c r="F408" i="3"/>
  <c r="L408" i="3" s="1"/>
  <c r="F409" i="3"/>
  <c r="K409" i="3" s="1"/>
  <c r="F410" i="3"/>
  <c r="O410" i="3" s="1"/>
  <c r="F411" i="3"/>
  <c r="K411" i="3" s="1"/>
  <c r="F412" i="3"/>
  <c r="H412" i="3" s="1"/>
  <c r="F413" i="3"/>
  <c r="O413" i="3" s="1"/>
  <c r="F414" i="3"/>
  <c r="O414" i="3" s="1"/>
  <c r="F415" i="3"/>
  <c r="J415" i="3" s="1"/>
  <c r="F416" i="3"/>
  <c r="F417" i="3"/>
  <c r="K417" i="3" s="1"/>
  <c r="F418" i="3"/>
  <c r="I418" i="3" s="1"/>
  <c r="F419" i="3"/>
  <c r="H419" i="3" s="1"/>
  <c r="F420" i="3"/>
  <c r="F421" i="3"/>
  <c r="F422" i="3"/>
  <c r="H422" i="3" s="1"/>
  <c r="F423" i="3"/>
  <c r="F424" i="3"/>
  <c r="L424" i="3" s="1"/>
  <c r="F425" i="3"/>
  <c r="F426" i="3"/>
  <c r="I426" i="3" s="1"/>
  <c r="F427" i="3"/>
  <c r="K427" i="3" s="1"/>
  <c r="F428" i="3"/>
  <c r="H428" i="3" s="1"/>
  <c r="F429" i="3"/>
  <c r="J429" i="3" s="1"/>
  <c r="F430" i="3"/>
  <c r="K430" i="3" s="1"/>
  <c r="F431" i="3"/>
  <c r="K431" i="3" s="1"/>
  <c r="F432" i="3"/>
  <c r="L432" i="3" s="1"/>
  <c r="F433" i="3"/>
  <c r="K433" i="3" s="1"/>
  <c r="F434" i="3"/>
  <c r="J434" i="3" s="1"/>
  <c r="F435" i="3"/>
  <c r="O435" i="3" s="1"/>
  <c r="F436" i="3"/>
  <c r="F437" i="3"/>
  <c r="J437" i="3" s="1"/>
  <c r="F438" i="3"/>
  <c r="I438" i="3" s="1"/>
  <c r="F439" i="3"/>
  <c r="K439" i="3" s="1"/>
  <c r="F440" i="3"/>
  <c r="I440" i="3" s="1"/>
  <c r="F441" i="3"/>
  <c r="H441" i="3" s="1"/>
  <c r="F442" i="3"/>
  <c r="H442" i="3" s="1"/>
  <c r="F443" i="3"/>
  <c r="N443" i="3" s="1"/>
  <c r="F444" i="3"/>
  <c r="H444" i="3" s="1"/>
  <c r="F445" i="3"/>
  <c r="O445" i="3" s="1"/>
  <c r="F446" i="3"/>
  <c r="I446" i="3" s="1"/>
  <c r="F447" i="3"/>
  <c r="H447" i="3" s="1"/>
  <c r="F448" i="3"/>
  <c r="I448" i="3" s="1"/>
  <c r="F449" i="3"/>
  <c r="H449" i="3" s="1"/>
  <c r="F450" i="3"/>
  <c r="O450" i="3" s="1"/>
  <c r="F451" i="3"/>
  <c r="H451" i="3" s="1"/>
  <c r="F452" i="3"/>
  <c r="H452" i="3" s="1"/>
  <c r="F453" i="3"/>
  <c r="J453" i="3" s="1"/>
  <c r="F454" i="3"/>
  <c r="F455" i="3"/>
  <c r="H455" i="3" s="1"/>
  <c r="F456" i="3"/>
  <c r="L456" i="3" s="1"/>
  <c r="F457" i="3"/>
  <c r="I457" i="3" s="1"/>
  <c r="F458" i="3"/>
  <c r="I458" i="3" s="1"/>
  <c r="F459" i="3"/>
  <c r="H459" i="3" s="1"/>
  <c r="F460" i="3"/>
  <c r="H460" i="3" s="1"/>
  <c r="F461" i="3"/>
  <c r="F462" i="3"/>
  <c r="K462" i="3" s="1"/>
  <c r="F463" i="3"/>
  <c r="H463" i="3" s="1"/>
  <c r="F464" i="3"/>
  <c r="I464" i="3" s="1"/>
  <c r="F465" i="3"/>
  <c r="O465" i="3" s="1"/>
  <c r="F466" i="3"/>
  <c r="H466" i="3" s="1"/>
  <c r="F467" i="3"/>
  <c r="H467" i="3" s="1"/>
  <c r="F468" i="3"/>
  <c r="F469" i="3"/>
  <c r="N469" i="3" s="1"/>
  <c r="F470" i="3"/>
  <c r="H470" i="3" s="1"/>
  <c r="F471" i="3"/>
  <c r="L471" i="3" s="1"/>
  <c r="F472" i="3"/>
  <c r="I472" i="3" s="1"/>
  <c r="F473" i="3"/>
  <c r="F474" i="3"/>
  <c r="H474" i="3" s="1"/>
  <c r="F475" i="3"/>
  <c r="H475" i="3" s="1"/>
  <c r="F476" i="3"/>
  <c r="H476" i="3" s="1"/>
  <c r="F477" i="3"/>
  <c r="J477" i="3" s="1"/>
  <c r="F478" i="3"/>
  <c r="F479" i="3"/>
  <c r="N479" i="3" s="1"/>
  <c r="F480" i="3"/>
  <c r="M480" i="3" s="1"/>
  <c r="F481" i="3"/>
  <c r="L481" i="3" s="1"/>
  <c r="F482" i="3"/>
  <c r="K482" i="3" s="1"/>
  <c r="F483" i="3"/>
  <c r="J483" i="3" s="1"/>
  <c r="F484" i="3"/>
  <c r="I484" i="3" s="1"/>
  <c r="F485" i="3"/>
  <c r="H485" i="3" s="1"/>
  <c r="F486" i="3"/>
  <c r="K486" i="3" s="1"/>
  <c r="F487" i="3"/>
  <c r="I487" i="3" s="1"/>
  <c r="F488" i="3"/>
  <c r="L488" i="3" s="1"/>
  <c r="F489" i="3"/>
  <c r="N489" i="3" s="1"/>
  <c r="F490" i="3"/>
  <c r="H490" i="3" s="1"/>
  <c r="F491" i="3"/>
  <c r="J491" i="3" s="1"/>
  <c r="F492" i="3"/>
  <c r="K492" i="3" s="1"/>
  <c r="F493" i="3"/>
  <c r="H493" i="3" s="1"/>
  <c r="F494" i="3"/>
  <c r="M494" i="3" s="1"/>
  <c r="F495" i="3"/>
  <c r="M495" i="3" s="1"/>
  <c r="F496" i="3"/>
  <c r="H496" i="3" s="1"/>
  <c r="F497" i="3"/>
  <c r="H497" i="3" s="1"/>
  <c r="F498" i="3"/>
  <c r="H498" i="3" s="1"/>
  <c r="F499" i="3"/>
  <c r="M499" i="3" s="1"/>
  <c r="F500" i="3"/>
  <c r="I500" i="3" s="1"/>
  <c r="F501" i="3"/>
  <c r="I501" i="3" s="1"/>
  <c r="F502" i="3"/>
  <c r="J502" i="3" s="1"/>
  <c r="F503" i="3"/>
  <c r="F504" i="3"/>
  <c r="F505" i="3"/>
  <c r="L505" i="3" s="1"/>
  <c r="F506" i="3"/>
  <c r="K506" i="3" s="1"/>
  <c r="F507" i="3"/>
  <c r="J507" i="3" s="1"/>
  <c r="F508" i="3"/>
  <c r="F509" i="3"/>
  <c r="H509" i="3" s="1"/>
  <c r="F510" i="3"/>
  <c r="L510" i="3" s="1"/>
  <c r="F511" i="3"/>
  <c r="F512" i="3"/>
  <c r="O512" i="3" s="1"/>
  <c r="F513" i="3"/>
  <c r="O513" i="3" s="1"/>
  <c r="F514" i="3"/>
  <c r="L514" i="3" s="1"/>
  <c r="F515" i="3"/>
  <c r="J515" i="3" s="1"/>
  <c r="F516" i="3"/>
  <c r="I516" i="3" s="1"/>
  <c r="F517" i="3"/>
  <c r="F518" i="3"/>
  <c r="K518" i="3" s="1"/>
  <c r="F519" i="3"/>
  <c r="I519" i="3" s="1"/>
  <c r="F520" i="3"/>
  <c r="I520" i="3" s="1"/>
  <c r="F521" i="3"/>
  <c r="K521" i="3" s="1"/>
  <c r="F522" i="3"/>
  <c r="I522" i="3" s="1"/>
  <c r="F523" i="3"/>
  <c r="M523" i="3" s="1"/>
  <c r="F524" i="3"/>
  <c r="J524" i="3" s="1"/>
  <c r="F525" i="3"/>
  <c r="O525" i="3" s="1"/>
  <c r="F526" i="3"/>
  <c r="I526" i="3" s="1"/>
  <c r="F527" i="3"/>
  <c r="N527" i="3" s="1"/>
  <c r="F528" i="3"/>
  <c r="I528" i="3" s="1"/>
  <c r="F529" i="3"/>
  <c r="H529" i="3" s="1"/>
  <c r="F530" i="3"/>
  <c r="M530" i="3" s="1"/>
  <c r="F531" i="3"/>
  <c r="F532" i="3"/>
  <c r="H532" i="3" s="1"/>
  <c r="F533" i="3"/>
  <c r="I533" i="3" s="1"/>
  <c r="F534" i="3"/>
  <c r="F535" i="3"/>
  <c r="H535" i="3" s="1"/>
  <c r="F536" i="3"/>
  <c r="K536" i="3" s="1"/>
  <c r="F537" i="3"/>
  <c r="H537" i="3" s="1"/>
  <c r="F538" i="3"/>
  <c r="L538" i="3" s="1"/>
  <c r="F539" i="3"/>
  <c r="H539" i="3" s="1"/>
  <c r="F540" i="3"/>
  <c r="H540" i="3" s="1"/>
  <c r="F541" i="3"/>
  <c r="I541" i="3" s="1"/>
  <c r="F542" i="3"/>
  <c r="K542" i="3" s="1"/>
  <c r="F543" i="3"/>
  <c r="M543" i="3" s="1"/>
  <c r="F544" i="3"/>
  <c r="J544" i="3" s="1"/>
  <c r="F545" i="3"/>
  <c r="J545" i="3" s="1"/>
  <c r="F546" i="3"/>
  <c r="J546" i="3" s="1"/>
  <c r="F547" i="3"/>
  <c r="O547" i="3" s="1"/>
  <c r="F548" i="3"/>
  <c r="F549" i="3"/>
  <c r="O549" i="3" s="1"/>
  <c r="F550" i="3"/>
  <c r="F551" i="3"/>
  <c r="N551" i="3" s="1"/>
  <c r="F552" i="3"/>
  <c r="I552" i="3" s="1"/>
  <c r="F553" i="3"/>
  <c r="F554" i="3"/>
  <c r="H554" i="3" s="1"/>
  <c r="F555" i="3"/>
  <c r="J555" i="3" s="1"/>
  <c r="F556" i="3"/>
  <c r="J556" i="3" s="1"/>
  <c r="F557" i="3"/>
  <c r="O557" i="3" s="1"/>
  <c r="F558" i="3"/>
  <c r="H558" i="3" s="1"/>
  <c r="F559" i="3"/>
  <c r="N559" i="3" s="1"/>
  <c r="F560" i="3"/>
  <c r="H560" i="3" s="1"/>
  <c r="F561" i="3"/>
  <c r="H561" i="3" s="1"/>
  <c r="F562" i="3"/>
  <c r="H562" i="3" s="1"/>
  <c r="F563" i="3"/>
  <c r="F564" i="3"/>
  <c r="H564" i="3" s="1"/>
  <c r="F565" i="3"/>
  <c r="O565" i="3" s="1"/>
  <c r="F566" i="3"/>
  <c r="K566" i="3" s="1"/>
  <c r="F567" i="3"/>
  <c r="F568" i="3"/>
  <c r="H568" i="3" s="1"/>
  <c r="F569" i="3"/>
  <c r="H569" i="3" s="1"/>
  <c r="F570" i="3"/>
  <c r="L570" i="3" s="1"/>
  <c r="F571" i="3"/>
  <c r="I571" i="3" s="1"/>
  <c r="F572" i="3"/>
  <c r="H572" i="3" s="1"/>
  <c r="F573" i="3"/>
  <c r="I573" i="3" s="1"/>
  <c r="F574" i="3"/>
  <c r="H574" i="3" s="1"/>
  <c r="F575" i="3"/>
  <c r="K575" i="3" s="1"/>
  <c r="F576" i="3"/>
  <c r="I576" i="3" s="1"/>
  <c r="F577" i="3"/>
  <c r="M577" i="3" s="1"/>
  <c r="F578" i="3"/>
  <c r="H578" i="3" s="1"/>
  <c r="F579" i="3"/>
  <c r="J579" i="3" s="1"/>
  <c r="F580" i="3"/>
  <c r="H580" i="3" s="1"/>
  <c r="F581" i="3"/>
  <c r="I581" i="3" s="1"/>
  <c r="F582" i="3"/>
  <c r="K582" i="3" s="1"/>
  <c r="F583" i="3"/>
  <c r="M583" i="3" s="1"/>
  <c r="F584" i="3"/>
  <c r="H584" i="3" s="1"/>
  <c r="F585" i="3"/>
  <c r="M585" i="3" s="1"/>
  <c r="F586" i="3"/>
  <c r="J586" i="3" s="1"/>
  <c r="F587" i="3"/>
  <c r="J587" i="3" s="1"/>
  <c r="F588" i="3"/>
  <c r="H588" i="3" s="1"/>
  <c r="F589" i="3"/>
  <c r="I589" i="3" s="1"/>
  <c r="F590" i="3"/>
  <c r="N590" i="3" s="1"/>
  <c r="F591" i="3"/>
  <c r="I591" i="3" s="1"/>
  <c r="F592" i="3"/>
  <c r="J592" i="3" s="1"/>
  <c r="F593" i="3"/>
  <c r="H593" i="3" s="1"/>
  <c r="F594" i="3"/>
  <c r="H594" i="3" s="1"/>
  <c r="F595" i="3"/>
  <c r="I595" i="3" s="1"/>
  <c r="F596" i="3"/>
  <c r="J596" i="3" s="1"/>
  <c r="F597" i="3"/>
  <c r="K597" i="3" s="1"/>
  <c r="F598" i="3"/>
  <c r="H598" i="3" s="1"/>
  <c r="F599" i="3"/>
  <c r="K599" i="3" s="1"/>
  <c r="F600" i="3"/>
  <c r="F601" i="3"/>
  <c r="F602" i="3"/>
  <c r="H602" i="3" s="1"/>
  <c r="F603" i="3"/>
  <c r="I603" i="3" s="1"/>
  <c r="F604" i="3"/>
  <c r="K604" i="3" s="1"/>
  <c r="F605" i="3"/>
  <c r="K605" i="3" s="1"/>
  <c r="F606" i="3"/>
  <c r="J606" i="3" s="1"/>
  <c r="F607" i="3"/>
  <c r="J607" i="3" s="1"/>
  <c r="F608" i="3"/>
  <c r="L608" i="3" s="1"/>
  <c r="F609" i="3"/>
  <c r="L609" i="3" s="1"/>
  <c r="F610" i="3"/>
  <c r="K610" i="3" s="1"/>
  <c r="F611" i="3"/>
  <c r="O611" i="3" s="1"/>
  <c r="F612" i="3"/>
  <c r="H612" i="3" s="1"/>
  <c r="F613" i="3"/>
  <c r="N613" i="3" s="1"/>
  <c r="F614" i="3"/>
  <c r="I614" i="3" s="1"/>
  <c r="F615" i="3"/>
  <c r="J615" i="3" s="1"/>
  <c r="F616" i="3"/>
  <c r="H616" i="3" s="1"/>
  <c r="F617" i="3"/>
  <c r="H617" i="3" s="1"/>
  <c r="F618" i="3"/>
  <c r="F619" i="3"/>
  <c r="J619" i="3" s="1"/>
  <c r="F620" i="3"/>
  <c r="F621" i="3"/>
  <c r="L621" i="3" s="1"/>
  <c r="F622" i="3"/>
  <c r="I622" i="3" s="1"/>
  <c r="F623" i="3"/>
  <c r="H623" i="3" s="1"/>
  <c r="F624" i="3"/>
  <c r="I624" i="3" s="1"/>
  <c r="F625" i="3"/>
  <c r="M625" i="3" s="1"/>
  <c r="F626" i="3"/>
  <c r="F627" i="3"/>
  <c r="I627" i="3" s="1"/>
  <c r="F628" i="3"/>
  <c r="J628" i="3" s="1"/>
  <c r="F629" i="3"/>
  <c r="H629" i="3" s="1"/>
  <c r="F630" i="3"/>
  <c r="F631" i="3"/>
  <c r="H631" i="3" s="1"/>
  <c r="F632" i="3"/>
  <c r="L632" i="3" s="1"/>
  <c r="F633" i="3"/>
  <c r="H633" i="3" s="1"/>
  <c r="F634" i="3"/>
  <c r="F635" i="3"/>
  <c r="I635" i="3" s="1"/>
  <c r="F636" i="3"/>
  <c r="H636" i="3" s="1"/>
  <c r="F637" i="3"/>
  <c r="J637" i="3" s="1"/>
  <c r="F638" i="3"/>
  <c r="K638" i="3" s="1"/>
  <c r="F639" i="3"/>
  <c r="H639" i="3" s="1"/>
  <c r="F640" i="3"/>
  <c r="H640" i="3" s="1"/>
  <c r="F641" i="3"/>
  <c r="F642" i="3"/>
  <c r="O642" i="3" s="1"/>
  <c r="F643" i="3"/>
  <c r="M643" i="3" s="1"/>
  <c r="F644" i="3"/>
  <c r="H644" i="3" s="1"/>
  <c r="F645" i="3"/>
  <c r="L645" i="3" s="1"/>
  <c r="F646" i="3"/>
  <c r="I646" i="3" s="1"/>
  <c r="F647" i="3"/>
  <c r="J647" i="3" s="1"/>
  <c r="F648" i="3"/>
  <c r="L648" i="3" s="1"/>
  <c r="F649" i="3"/>
  <c r="I649" i="3" s="1"/>
  <c r="F650" i="3"/>
  <c r="J650" i="3" s="1"/>
  <c r="F651" i="3"/>
  <c r="F652" i="3"/>
  <c r="N652" i="3" s="1"/>
  <c r="F653" i="3"/>
  <c r="N653" i="3" s="1"/>
  <c r="F654" i="3"/>
  <c r="K654" i="3" s="1"/>
  <c r="F655" i="3"/>
  <c r="F656" i="3"/>
  <c r="F657" i="3"/>
  <c r="L657" i="3" s="1"/>
  <c r="F658" i="3"/>
  <c r="K658" i="3" s="1"/>
  <c r="F659" i="3"/>
  <c r="J659" i="3" s="1"/>
  <c r="F660" i="3"/>
  <c r="F661" i="3"/>
  <c r="H661" i="3" s="1"/>
  <c r="F662" i="3"/>
  <c r="F663" i="3"/>
  <c r="F664" i="3"/>
  <c r="M664" i="3" s="1"/>
  <c r="F665" i="3"/>
  <c r="F666" i="3"/>
  <c r="N666" i="3" s="1"/>
  <c r="F667" i="3"/>
  <c r="J667" i="3" s="1"/>
  <c r="F668" i="3"/>
  <c r="H668" i="3" s="1"/>
  <c r="F669" i="3"/>
  <c r="K669" i="3" s="1"/>
  <c r="F670" i="3"/>
  <c r="K670" i="3" s="1"/>
  <c r="F671" i="3"/>
  <c r="F672" i="3"/>
  <c r="O672" i="3" s="1"/>
  <c r="F673" i="3"/>
  <c r="H673" i="3" s="1"/>
  <c r="F674" i="3"/>
  <c r="I674" i="3" s="1"/>
  <c r="F675" i="3"/>
  <c r="F676" i="3"/>
  <c r="F677" i="3"/>
  <c r="M677" i="3" s="1"/>
  <c r="F678" i="3"/>
  <c r="M678" i="3" s="1"/>
  <c r="F679" i="3"/>
  <c r="O679" i="3" s="1"/>
  <c r="F680" i="3"/>
  <c r="L680" i="3" s="1"/>
  <c r="F681" i="3"/>
  <c r="M681" i="3" s="1"/>
  <c r="F682" i="3"/>
  <c r="I682" i="3" s="1"/>
  <c r="F683" i="3"/>
  <c r="N683" i="3" s="1"/>
  <c r="F684" i="3"/>
  <c r="M684" i="3" s="1"/>
  <c r="F685" i="3"/>
  <c r="J685" i="3" s="1"/>
  <c r="F686" i="3"/>
  <c r="N686" i="3" s="1"/>
  <c r="F687" i="3"/>
  <c r="K687" i="3" s="1"/>
  <c r="F688" i="3"/>
  <c r="I688" i="3" s="1"/>
  <c r="F689" i="3"/>
  <c r="F690" i="3"/>
  <c r="H690" i="3" s="1"/>
  <c r="F691" i="3"/>
  <c r="F692" i="3"/>
  <c r="H692" i="3" s="1"/>
  <c r="F693" i="3"/>
  <c r="K693" i="3" s="1"/>
  <c r="F694" i="3"/>
  <c r="K694" i="3" s="1"/>
  <c r="F695" i="3"/>
  <c r="I695" i="3" s="1"/>
  <c r="F696" i="3"/>
  <c r="F697" i="3"/>
  <c r="F698" i="3"/>
  <c r="L698" i="3" s="1"/>
  <c r="F699" i="3"/>
  <c r="O699" i="3" s="1"/>
  <c r="F700" i="3"/>
  <c r="M700" i="3" s="1"/>
  <c r="F701" i="3"/>
  <c r="J701" i="3" s="1"/>
  <c r="F702" i="3"/>
  <c r="N702" i="3" s="1"/>
  <c r="F703" i="3"/>
  <c r="F704" i="3"/>
  <c r="O704" i="3" s="1"/>
  <c r="F705" i="3"/>
  <c r="H705" i="3" s="1"/>
  <c r="F706" i="3"/>
  <c r="N706" i="3" s="1"/>
  <c r="F707" i="3"/>
  <c r="N707" i="3" s="1"/>
  <c r="F708" i="3"/>
  <c r="F709" i="3"/>
  <c r="H709" i="3" s="1"/>
  <c r="F710" i="3"/>
  <c r="M710" i="3" s="1"/>
  <c r="F711" i="3"/>
  <c r="F712" i="3"/>
  <c r="H712" i="3" s="1"/>
  <c r="F713" i="3"/>
  <c r="O713" i="3" s="1"/>
  <c r="F714" i="3"/>
  <c r="L714" i="3" s="1"/>
  <c r="F715" i="3"/>
  <c r="F716" i="3"/>
  <c r="H716" i="3" s="1"/>
  <c r="F717" i="3"/>
  <c r="H717" i="3" s="1"/>
  <c r="F718" i="3"/>
  <c r="H718" i="3" s="1"/>
  <c r="F719" i="3"/>
  <c r="O719" i="3" s="1"/>
  <c r="F720" i="3"/>
  <c r="M720" i="3" s="1"/>
  <c r="F721" i="3"/>
  <c r="H721" i="3" s="1"/>
  <c r="F722" i="3"/>
  <c r="F723" i="3"/>
  <c r="M723" i="3" s="1"/>
  <c r="F724" i="3"/>
  <c r="N724" i="3" s="1"/>
  <c r="F725" i="3"/>
  <c r="F726" i="3"/>
  <c r="M726" i="3" s="1"/>
  <c r="F727" i="3"/>
  <c r="J727" i="3" s="1"/>
  <c r="F728" i="3"/>
  <c r="K728" i="3" s="1"/>
  <c r="F729" i="3"/>
  <c r="H729" i="3" s="1"/>
  <c r="F730" i="3"/>
  <c r="O730" i="3" s="1"/>
  <c r="F731" i="3"/>
  <c r="F732" i="3"/>
  <c r="N732" i="3" s="1"/>
  <c r="F733" i="3"/>
  <c r="F734" i="3"/>
  <c r="H734" i="3" s="1"/>
  <c r="F735" i="3"/>
  <c r="I735" i="3" s="1"/>
  <c r="F736" i="3"/>
  <c r="H736" i="3" s="1"/>
  <c r="F737" i="3"/>
  <c r="O737" i="3" s="1"/>
  <c r="F738" i="3"/>
  <c r="F739" i="3"/>
  <c r="H739" i="3" s="1"/>
  <c r="F740" i="3"/>
  <c r="J740" i="3" s="1"/>
  <c r="F741" i="3"/>
  <c r="H741" i="3" s="1"/>
  <c r="F742" i="3"/>
  <c r="H742" i="3" s="1"/>
  <c r="F743" i="3"/>
  <c r="F744" i="3"/>
  <c r="K744" i="3" s="1"/>
  <c r="F745" i="3"/>
  <c r="F746" i="3"/>
  <c r="F747" i="3"/>
  <c r="F748" i="3"/>
  <c r="J748" i="3" s="1"/>
  <c r="F749" i="3"/>
  <c r="H749" i="3" s="1"/>
  <c r="F750" i="3"/>
  <c r="H750" i="3" s="1"/>
  <c r="F751" i="3"/>
  <c r="I751" i="3" s="1"/>
  <c r="F752" i="3"/>
  <c r="K752" i="3" s="1"/>
  <c r="F753" i="3"/>
  <c r="J753" i="3" s="1"/>
  <c r="F754" i="3"/>
  <c r="H754" i="3" s="1"/>
  <c r="F755" i="3"/>
  <c r="K755" i="3" s="1"/>
  <c r="F756" i="3"/>
  <c r="I756" i="3" s="1"/>
  <c r="F757" i="3"/>
  <c r="J757" i="3" s="1"/>
  <c r="F758" i="3"/>
  <c r="J758" i="3" s="1"/>
  <c r="F759" i="3"/>
  <c r="F760" i="3"/>
  <c r="H760" i="3" s="1"/>
  <c r="F761" i="3"/>
  <c r="H761" i="3" s="1"/>
  <c r="F762" i="3"/>
  <c r="H762" i="3" s="1"/>
  <c r="F763" i="3"/>
  <c r="J763" i="3" s="1"/>
  <c r="F764" i="3"/>
  <c r="J764" i="3" s="1"/>
  <c r="F765" i="3"/>
  <c r="H765" i="3" s="1"/>
  <c r="F766" i="3"/>
  <c r="H766" i="3" s="1"/>
  <c r="F767" i="3"/>
  <c r="K767" i="3" s="1"/>
  <c r="F768" i="3"/>
  <c r="I768" i="3" s="1"/>
  <c r="F769" i="3"/>
  <c r="H769" i="3" s="1"/>
  <c r="F770" i="3"/>
  <c r="H770" i="3" s="1"/>
  <c r="F771" i="3"/>
  <c r="N771" i="3" s="1"/>
  <c r="F772" i="3"/>
  <c r="L772" i="3" s="1"/>
  <c r="F773" i="3"/>
  <c r="H773" i="3" s="1"/>
  <c r="F774" i="3"/>
  <c r="J774" i="3" s="1"/>
  <c r="F775" i="3"/>
  <c r="I775" i="3" s="1"/>
  <c r="F776" i="3"/>
  <c r="I776" i="3" s="1"/>
  <c r="F777" i="3"/>
  <c r="H777" i="3" s="1"/>
  <c r="F778" i="3"/>
  <c r="I778" i="3" s="1"/>
  <c r="F33" i="3"/>
  <c r="O33" i="3" s="1"/>
  <c r="F34" i="3"/>
  <c r="M34" i="3" s="1"/>
  <c r="F35" i="3"/>
  <c r="H35" i="3" s="1"/>
  <c r="F36" i="3"/>
  <c r="F37" i="3"/>
  <c r="J37" i="3" s="1"/>
  <c r="F38" i="3"/>
  <c r="O38" i="3" s="1"/>
  <c r="F39" i="3"/>
  <c r="O39" i="3" s="1"/>
  <c r="F40" i="3"/>
  <c r="O40" i="3" s="1"/>
  <c r="F41" i="3"/>
  <c r="F42" i="3"/>
  <c r="M42" i="3" s="1"/>
  <c r="F43" i="3"/>
  <c r="H43" i="3" s="1"/>
  <c r="F44" i="3"/>
  <c r="N44" i="3" s="1"/>
  <c r="F45" i="3"/>
  <c r="M45" i="3" s="1"/>
  <c r="F46" i="3"/>
  <c r="N46" i="3" s="1"/>
  <c r="F47" i="3"/>
  <c r="L47" i="3" s="1"/>
  <c r="F48" i="3"/>
  <c r="O48" i="3" s="1"/>
  <c r="F49" i="3"/>
  <c r="H49" i="3" s="1"/>
  <c r="F50" i="3"/>
  <c r="H50" i="3" s="1"/>
  <c r="F51" i="3"/>
  <c r="J51" i="3" s="1"/>
  <c r="F52" i="3"/>
  <c r="I52" i="3" s="1"/>
  <c r="F53" i="3"/>
  <c r="K53" i="3" s="1"/>
  <c r="F54" i="3"/>
  <c r="F55" i="3"/>
  <c r="J55" i="3" s="1"/>
  <c r="F56" i="3"/>
  <c r="O56" i="3" s="1"/>
  <c r="F57" i="3"/>
  <c r="H57" i="3" s="1"/>
  <c r="F58" i="3"/>
  <c r="O58" i="3" s="1"/>
  <c r="F59" i="3"/>
  <c r="H59" i="3" s="1"/>
  <c r="F60" i="3"/>
  <c r="J60" i="3" s="1"/>
  <c r="F61" i="3"/>
  <c r="M61" i="3" s="1"/>
  <c r="F62" i="3"/>
  <c r="K62" i="3" s="1"/>
  <c r="F63" i="3"/>
  <c r="H63" i="3" s="1"/>
  <c r="F64" i="3"/>
  <c r="O64" i="3" s="1"/>
  <c r="F65" i="3"/>
  <c r="N65" i="3" s="1"/>
  <c r="F66" i="3"/>
  <c r="H66" i="3" s="1"/>
  <c r="F67" i="3"/>
  <c r="J67" i="3" s="1"/>
  <c r="F68" i="3"/>
  <c r="I68" i="3" s="1"/>
  <c r="F69" i="3"/>
  <c r="O69" i="3" s="1"/>
  <c r="F70" i="3"/>
  <c r="L70" i="3" s="1"/>
  <c r="F71" i="3"/>
  <c r="H71" i="3" s="1"/>
  <c r="F72" i="3"/>
  <c r="H72" i="3" s="1"/>
  <c r="F73" i="3"/>
  <c r="N73" i="3" s="1"/>
  <c r="F74" i="3"/>
  <c r="H74" i="3" s="1"/>
  <c r="F75" i="3"/>
  <c r="H75" i="3" s="1"/>
  <c r="F76" i="3"/>
  <c r="J76" i="3" s="1"/>
  <c r="F77" i="3"/>
  <c r="M77" i="3" s="1"/>
  <c r="F78" i="3"/>
  <c r="I78" i="3" s="1"/>
  <c r="F79" i="3"/>
  <c r="M79" i="3" s="1"/>
  <c r="F80" i="3"/>
  <c r="F81" i="3"/>
  <c r="H81" i="3" s="1"/>
  <c r="F82" i="3"/>
  <c r="N82" i="3" s="1"/>
  <c r="F83" i="3"/>
  <c r="H83" i="3" s="1"/>
  <c r="F84" i="3"/>
  <c r="J84" i="3" s="1"/>
  <c r="F85" i="3"/>
  <c r="F86" i="3"/>
  <c r="I86" i="3" s="1"/>
  <c r="F87" i="3"/>
  <c r="H87" i="3" s="1"/>
  <c r="F88" i="3"/>
  <c r="F89" i="3"/>
  <c r="H89" i="3" s="1"/>
  <c r="F90" i="3"/>
  <c r="J90" i="3" s="1"/>
  <c r="F91" i="3"/>
  <c r="I91" i="3" s="1"/>
  <c r="F92" i="3"/>
  <c r="I92" i="3" s="1"/>
  <c r="F93" i="3"/>
  <c r="L93" i="3" s="1"/>
  <c r="F94" i="3"/>
  <c r="J94" i="3" s="1"/>
  <c r="F95" i="3"/>
  <c r="M95" i="3" s="1"/>
  <c r="F96" i="3"/>
  <c r="H96" i="3" s="1"/>
  <c r="F97" i="3"/>
  <c r="H97" i="3" s="1"/>
  <c r="F98" i="3"/>
  <c r="J98" i="3" s="1"/>
  <c r="F99" i="3"/>
  <c r="H99" i="3" s="1"/>
  <c r="F100" i="3"/>
  <c r="J100" i="3" s="1"/>
  <c r="F101" i="3"/>
  <c r="H101" i="3" s="1"/>
  <c r="F102" i="3"/>
  <c r="F103" i="3"/>
  <c r="H103" i="3" s="1"/>
  <c r="F104" i="3"/>
  <c r="H104" i="3" s="1"/>
  <c r="F105" i="3"/>
  <c r="H105" i="3" s="1"/>
  <c r="F106" i="3"/>
  <c r="J106" i="3" s="1"/>
  <c r="F107" i="3"/>
  <c r="F108" i="3"/>
  <c r="J108" i="3" s="1"/>
  <c r="F109" i="3"/>
  <c r="F110" i="3"/>
  <c r="I110" i="3" s="1"/>
  <c r="F111" i="3"/>
  <c r="H111" i="3" s="1"/>
  <c r="F112" i="3"/>
  <c r="N112" i="3" s="1"/>
  <c r="F113" i="3"/>
  <c r="M113" i="3" s="1"/>
  <c r="F114" i="3"/>
  <c r="K114" i="3" s="1"/>
  <c r="F115" i="3"/>
  <c r="K115" i="3" s="1"/>
  <c r="F116" i="3"/>
  <c r="F117" i="3"/>
  <c r="I117" i="3" s="1"/>
  <c r="F118" i="3"/>
  <c r="I118" i="3" s="1"/>
  <c r="F119" i="3"/>
  <c r="L119" i="3" s="1"/>
  <c r="F120" i="3"/>
  <c r="N120" i="3" s="1"/>
  <c r="F121" i="3"/>
  <c r="M121" i="3" s="1"/>
  <c r="F122" i="3"/>
  <c r="L122" i="3" s="1"/>
  <c r="F123" i="3"/>
  <c r="K123" i="3" s="1"/>
  <c r="F124" i="3"/>
  <c r="J124" i="3" s="1"/>
  <c r="F125" i="3"/>
  <c r="I125" i="3" s="1"/>
  <c r="F126" i="3"/>
  <c r="H126" i="3" s="1"/>
  <c r="F127" i="3"/>
  <c r="H127" i="3" s="1"/>
  <c r="F128" i="3"/>
  <c r="N128" i="3" s="1"/>
  <c r="F129" i="3"/>
  <c r="M129" i="3" s="1"/>
  <c r="F130" i="3"/>
  <c r="H130" i="3" s="1"/>
  <c r="F131" i="3"/>
  <c r="I131" i="3" s="1"/>
  <c r="F132" i="3"/>
  <c r="N132" i="3" s="1"/>
  <c r="F133" i="3"/>
  <c r="I133" i="3" s="1"/>
  <c r="F134" i="3"/>
  <c r="L134" i="3" s="1"/>
  <c r="F135" i="3"/>
  <c r="N135" i="3" s="1"/>
  <c r="F136" i="3"/>
  <c r="L136" i="3" s="1"/>
  <c r="F137" i="3"/>
  <c r="H137" i="3" s="1"/>
  <c r="F138" i="3"/>
  <c r="H138" i="3" s="1"/>
  <c r="F139" i="3"/>
  <c r="I139" i="3" s="1"/>
  <c r="F140" i="3"/>
  <c r="N140" i="3" s="1"/>
  <c r="F141" i="3"/>
  <c r="I141" i="3" s="1"/>
  <c r="F142" i="3"/>
  <c r="L142" i="3" s="1"/>
  <c r="F143" i="3"/>
  <c r="L143" i="3" s="1"/>
  <c r="F144" i="3"/>
  <c r="L144" i="3" s="1"/>
  <c r="F145" i="3"/>
  <c r="H145" i="3" s="1"/>
  <c r="F146" i="3"/>
  <c r="H146" i="3" s="1"/>
  <c r="F147" i="3"/>
  <c r="I147" i="3" s="1"/>
  <c r="F148" i="3"/>
  <c r="N148" i="3" s="1"/>
  <c r="F149" i="3"/>
  <c r="I149" i="3" s="1"/>
  <c r="F25" i="3"/>
  <c r="H25" i="3" s="1"/>
  <c r="F26" i="3"/>
  <c r="H26" i="3" s="1"/>
  <c r="F27" i="3"/>
  <c r="H27" i="3" s="1"/>
  <c r="F28" i="3"/>
  <c r="J28" i="3" s="1"/>
  <c r="F29" i="3"/>
  <c r="L29" i="3" s="1"/>
  <c r="F30" i="3"/>
  <c r="K30" i="3" s="1"/>
  <c r="F31" i="3"/>
  <c r="K31" i="3" s="1"/>
  <c r="F32" i="3"/>
  <c r="I32" i="3" s="1"/>
  <c r="F24" i="3"/>
  <c r="I24" i="3" s="1"/>
  <c r="F23" i="3"/>
  <c r="H23" i="3" s="1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A40" i="3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D31" i="3"/>
  <c r="D30" i="3"/>
  <c r="D29" i="3"/>
  <c r="D28" i="3"/>
  <c r="D27" i="3"/>
  <c r="C29" i="3"/>
  <c r="C28" i="3"/>
  <c r="C27" i="3"/>
  <c r="I8" i="4" s="1"/>
  <c r="C26" i="3"/>
  <c r="C25" i="3"/>
  <c r="I16" i="1" l="1"/>
  <c r="AD381" i="3"/>
  <c r="AC291" i="3"/>
  <c r="AD249" i="3"/>
  <c r="AA249" i="3"/>
  <c r="AA211" i="3"/>
  <c r="AC168" i="3"/>
  <c r="AE254" i="3"/>
  <c r="Y249" i="3"/>
  <c r="Z168" i="3"/>
  <c r="AA134" i="3"/>
  <c r="V323" i="3"/>
  <c r="V249" i="3"/>
  <c r="X168" i="3"/>
  <c r="X397" i="3"/>
  <c r="AC283" i="3"/>
  <c r="W246" i="3"/>
  <c r="Z243" i="3"/>
  <c r="Y134" i="3"/>
  <c r="AB314" i="3"/>
  <c r="AD370" i="3"/>
  <c r="AA314" i="3"/>
  <c r="V388" i="3"/>
  <c r="Z381" i="3"/>
  <c r="AC370" i="3"/>
  <c r="AD331" i="3"/>
  <c r="U328" i="3"/>
  <c r="Y314" i="3"/>
  <c r="X259" i="3"/>
  <c r="W256" i="3"/>
  <c r="AA166" i="3"/>
  <c r="AD125" i="3"/>
  <c r="AB370" i="3"/>
  <c r="AB331" i="3"/>
  <c r="X314" i="3"/>
  <c r="V300" i="3"/>
  <c r="U259" i="3"/>
  <c r="W166" i="3"/>
  <c r="AC125" i="3"/>
  <c r="AD118" i="3"/>
  <c r="AC190" i="3"/>
  <c r="AB125" i="3"/>
  <c r="AB414" i="3"/>
  <c r="AB412" i="3"/>
  <c r="U409" i="3"/>
  <c r="W397" i="3"/>
  <c r="AD394" i="3"/>
  <c r="X381" i="3"/>
  <c r="AB378" i="3"/>
  <c r="U372" i="3"/>
  <c r="U370" i="3"/>
  <c r="W367" i="3"/>
  <c r="AA331" i="3"/>
  <c r="AA319" i="3"/>
  <c r="AA302" i="3"/>
  <c r="AA289" i="3"/>
  <c r="U271" i="3"/>
  <c r="AC158" i="3"/>
  <c r="AD126" i="3"/>
  <c r="AB118" i="3"/>
  <c r="AA414" i="3"/>
  <c r="W402" i="3"/>
  <c r="V397" i="3"/>
  <c r="U394" i="3"/>
  <c r="V381" i="3"/>
  <c r="X378" i="3"/>
  <c r="AB359" i="3"/>
  <c r="Y331" i="3"/>
  <c r="AE173" i="3"/>
  <c r="Z170" i="3"/>
  <c r="U158" i="3"/>
  <c r="AD145" i="3"/>
  <c r="AB142" i="3"/>
  <c r="Y133" i="3"/>
  <c r="AB126" i="3"/>
  <c r="AA118" i="3"/>
  <c r="X414" i="3"/>
  <c r="AE405" i="3"/>
  <c r="W378" i="3"/>
  <c r="X331" i="3"/>
  <c r="AD217" i="3"/>
  <c r="AE212" i="3"/>
  <c r="AC210" i="3"/>
  <c r="AA204" i="3"/>
  <c r="W186" i="3"/>
  <c r="U151" i="3"/>
  <c r="AD148" i="3"/>
  <c r="Y145" i="3"/>
  <c r="Y142" i="3"/>
  <c r="Z126" i="3"/>
  <c r="AC120" i="3"/>
  <c r="Y118" i="3"/>
  <c r="V378" i="3"/>
  <c r="V331" i="3"/>
  <c r="W324" i="3"/>
  <c r="AC284" i="3"/>
  <c r="AB270" i="3"/>
  <c r="U244" i="3"/>
  <c r="AE227" i="3"/>
  <c r="AE224" i="3"/>
  <c r="AC217" i="3"/>
  <c r="Z214" i="3"/>
  <c r="AB212" i="3"/>
  <c r="Z210" i="3"/>
  <c r="AB207" i="3"/>
  <c r="Z192" i="3"/>
  <c r="W189" i="3"/>
  <c r="AA179" i="3"/>
  <c r="V118" i="3"/>
  <c r="AB401" i="3"/>
  <c r="AC346" i="3"/>
  <c r="U335" i="3"/>
  <c r="X270" i="3"/>
  <c r="AC267" i="3"/>
  <c r="Y252" i="3"/>
  <c r="AA227" i="3"/>
  <c r="V214" i="3"/>
  <c r="X212" i="3"/>
  <c r="X210" i="3"/>
  <c r="U175" i="3"/>
  <c r="AE172" i="3"/>
  <c r="Y157" i="3"/>
  <c r="W410" i="3"/>
  <c r="U407" i="3"/>
  <c r="Y385" i="3"/>
  <c r="AD368" i="3"/>
  <c r="AC342" i="3"/>
  <c r="Y320" i="3"/>
  <c r="AC290" i="3"/>
  <c r="AB280" i="3"/>
  <c r="Z257" i="3"/>
  <c r="AD163" i="3"/>
  <c r="Z150" i="3"/>
  <c r="AA284" i="3"/>
  <c r="U414" i="3"/>
  <c r="AA401" i="3"/>
  <c r="AE381" i="3"/>
  <c r="AB360" i="3"/>
  <c r="AC343" i="3"/>
  <c r="Z334" i="3"/>
  <c r="V314" i="3"/>
  <c r="Z284" i="3"/>
  <c r="AE186" i="3"/>
  <c r="AD185" i="3"/>
  <c r="AE160" i="3"/>
  <c r="AB150" i="3"/>
  <c r="AA142" i="3"/>
  <c r="Y126" i="3"/>
  <c r="Y125" i="3"/>
  <c r="AB122" i="3"/>
  <c r="AB406" i="3"/>
  <c r="W360" i="3"/>
  <c r="V343" i="3"/>
  <c r="AE307" i="3"/>
  <c r="X284" i="3"/>
  <c r="X282" i="3"/>
  <c r="AB261" i="3"/>
  <c r="AD186" i="3"/>
  <c r="AB185" i="3"/>
  <c r="AC162" i="3"/>
  <c r="Z160" i="3"/>
  <c r="AC144" i="3"/>
  <c r="X139" i="3"/>
  <c r="X126" i="3"/>
  <c r="Y408" i="3"/>
  <c r="X406" i="3"/>
  <c r="AE383" i="3"/>
  <c r="AB381" i="3"/>
  <c r="Z374" i="3"/>
  <c r="Z371" i="3"/>
  <c r="U360" i="3"/>
  <c r="U343" i="3"/>
  <c r="U326" i="3"/>
  <c r="AD323" i="3"/>
  <c r="U318" i="3"/>
  <c r="Y310" i="3"/>
  <c r="Z307" i="3"/>
  <c r="AA294" i="3"/>
  <c r="V284" i="3"/>
  <c r="W282" i="3"/>
  <c r="U261" i="3"/>
  <c r="AC232" i="3"/>
  <c r="AB219" i="3"/>
  <c r="AB186" i="3"/>
  <c r="AA185" i="3"/>
  <c r="AC175" i="3"/>
  <c r="AA162" i="3"/>
  <c r="W160" i="3"/>
  <c r="Z144" i="3"/>
  <c r="V139" i="3"/>
  <c r="AE133" i="3"/>
  <c r="V126" i="3"/>
  <c r="AE117" i="3"/>
  <c r="W115" i="3"/>
  <c r="X410" i="3"/>
  <c r="X408" i="3"/>
  <c r="Z397" i="3"/>
  <c r="AC385" i="3"/>
  <c r="V383" i="3"/>
  <c r="AA381" i="3"/>
  <c r="W371" i="3"/>
  <c r="Z331" i="3"/>
  <c r="Z323" i="3"/>
  <c r="AC314" i="3"/>
  <c r="Z313" i="3"/>
  <c r="AE284" i="3"/>
  <c r="U284" i="3"/>
  <c r="Y279" i="3"/>
  <c r="U263" i="3"/>
  <c r="AE242" i="3"/>
  <c r="Y186" i="3"/>
  <c r="AA175" i="3"/>
  <c r="AC167" i="3"/>
  <c r="Y162" i="3"/>
  <c r="U160" i="3"/>
  <c r="AC151" i="3"/>
  <c r="AD133" i="3"/>
  <c r="Y124" i="3"/>
  <c r="Z121" i="3"/>
  <c r="AD117" i="3"/>
  <c r="AA385" i="3"/>
  <c r="W335" i="3"/>
  <c r="Y323" i="3"/>
  <c r="AD284" i="3"/>
  <c r="AC252" i="3"/>
  <c r="X186" i="3"/>
  <c r="AD157" i="3"/>
  <c r="Z151" i="3"/>
  <c r="AB133" i="3"/>
  <c r="AA117" i="3"/>
  <c r="AE107" i="3"/>
  <c r="Y12" i="4" s="1"/>
  <c r="AA103" i="3"/>
  <c r="V394" i="3"/>
  <c r="W381" i="3"/>
  <c r="AB284" i="3"/>
  <c r="AA126" i="3"/>
  <c r="V414" i="3"/>
  <c r="V412" i="3"/>
  <c r="AE397" i="3"/>
  <c r="U397" i="3"/>
  <c r="AE394" i="3"/>
  <c r="Z385" i="3"/>
  <c r="AD383" i="3"/>
  <c r="AC381" i="3"/>
  <c r="U381" i="3"/>
  <c r="AD376" i="3"/>
  <c r="AE324" i="3"/>
  <c r="AB267" i="3"/>
  <c r="V259" i="3"/>
  <c r="Z249" i="3"/>
  <c r="AC227" i="3"/>
  <c r="X214" i="3"/>
  <c r="AC212" i="3"/>
  <c r="AB175" i="3"/>
  <c r="AC172" i="3"/>
  <c r="X160" i="3"/>
  <c r="AB157" i="3"/>
  <c r="AA151" i="3"/>
  <c r="AA150" i="3"/>
  <c r="AC145" i="3"/>
  <c r="W139" i="3"/>
  <c r="X118" i="3"/>
  <c r="Z117" i="3"/>
  <c r="AD115" i="3"/>
  <c r="AA376" i="3"/>
  <c r="AA267" i="3"/>
  <c r="AA172" i="3"/>
  <c r="AC394" i="3"/>
  <c r="X376" i="3"/>
  <c r="AE360" i="3"/>
  <c r="AA359" i="3"/>
  <c r="AA346" i="3"/>
  <c r="AA343" i="3"/>
  <c r="AE335" i="3"/>
  <c r="AA334" i="3"/>
  <c r="U331" i="3"/>
  <c r="U324" i="3"/>
  <c r="AC319" i="3"/>
  <c r="AD314" i="3"/>
  <c r="U314" i="3"/>
  <c r="AC295" i="3"/>
  <c r="AE285" i="3"/>
  <c r="AD270" i="3"/>
  <c r="Z267" i="3"/>
  <c r="AD254" i="3"/>
  <c r="W249" i="3"/>
  <c r="Y246" i="3"/>
  <c r="U221" i="3"/>
  <c r="AA212" i="3"/>
  <c r="AD210" i="3"/>
  <c r="AD196" i="3"/>
  <c r="AA186" i="3"/>
  <c r="AC185" i="3"/>
  <c r="Z175" i="3"/>
  <c r="X172" i="3"/>
  <c r="AB170" i="3"/>
  <c r="AA168" i="3"/>
  <c r="V160" i="3"/>
  <c r="Y158" i="3"/>
  <c r="W151" i="3"/>
  <c r="V150" i="3"/>
  <c r="AD147" i="3"/>
  <c r="Z136" i="3"/>
  <c r="AE128" i="3"/>
  <c r="Y121" i="3"/>
  <c r="V117" i="3"/>
  <c r="AD396" i="3"/>
  <c r="AB394" i="3"/>
  <c r="AA389" i="3"/>
  <c r="W376" i="3"/>
  <c r="AB369" i="3"/>
  <c r="AD355" i="3"/>
  <c r="Z343" i="3"/>
  <c r="AC335" i="3"/>
  <c r="AA285" i="3"/>
  <c r="X267" i="3"/>
  <c r="AE189" i="3"/>
  <c r="Y175" i="3"/>
  <c r="W172" i="3"/>
  <c r="AE131" i="3"/>
  <c r="AC128" i="3"/>
  <c r="X121" i="3"/>
  <c r="U117" i="3"/>
  <c r="AD107" i="3"/>
  <c r="Y397" i="3"/>
  <c r="AA394" i="3"/>
  <c r="AE392" i="3"/>
  <c r="Z389" i="3"/>
  <c r="AE384" i="3"/>
  <c r="V376" i="3"/>
  <c r="AA369" i="3"/>
  <c r="AA360" i="3"/>
  <c r="V355" i="3"/>
  <c r="Y343" i="3"/>
  <c r="AB335" i="3"/>
  <c r="AE327" i="3"/>
  <c r="X325" i="3"/>
  <c r="AE308" i="3"/>
  <c r="AC289" i="3"/>
  <c r="AD287" i="3"/>
  <c r="X285" i="3"/>
  <c r="Z270" i="3"/>
  <c r="V267" i="3"/>
  <c r="AA254" i="3"/>
  <c r="AE249" i="3"/>
  <c r="AA243" i="3"/>
  <c r="AD198" i="3"/>
  <c r="Z189" i="3"/>
  <c r="X175" i="3"/>
  <c r="V172" i="3"/>
  <c r="Z128" i="3"/>
  <c r="AA410" i="3"/>
  <c r="AB408" i="3"/>
  <c r="AD406" i="3"/>
  <c r="AC404" i="3"/>
  <c r="AD398" i="3"/>
  <c r="W394" i="3"/>
  <c r="U377" i="3"/>
  <c r="U369" i="3"/>
  <c r="U355" i="3"/>
  <c r="W343" i="3"/>
  <c r="AA335" i="3"/>
  <c r="V325" i="3"/>
  <c r="W316" i="3"/>
  <c r="AE313" i="3"/>
  <c r="V308" i="3"/>
  <c r="AC300" i="3"/>
  <c r="U285" i="3"/>
  <c r="AA271" i="3"/>
  <c r="U267" i="3"/>
  <c r="AB264" i="3"/>
  <c r="AD259" i="3"/>
  <c r="AB198" i="3"/>
  <c r="Y189" i="3"/>
  <c r="AE175" i="3"/>
  <c r="W175" i="3"/>
  <c r="U172" i="3"/>
  <c r="U128" i="3"/>
  <c r="V107" i="3"/>
  <c r="AE318" i="3"/>
  <c r="Z314" i="3"/>
  <c r="AA313" i="3"/>
  <c r="Z300" i="3"/>
  <c r="V289" i="3"/>
  <c r="AA277" i="3"/>
  <c r="Y271" i="3"/>
  <c r="V270" i="3"/>
  <c r="AD267" i="3"/>
  <c r="AB257" i="3"/>
  <c r="U254" i="3"/>
  <c r="AB249" i="3"/>
  <c r="X243" i="3"/>
  <c r="Y240" i="3"/>
  <c r="AD225" i="3"/>
  <c r="AA217" i="3"/>
  <c r="AC214" i="3"/>
  <c r="AB211" i="3"/>
  <c r="U210" i="3"/>
  <c r="U207" i="3"/>
  <c r="X189" i="3"/>
  <c r="V186" i="3"/>
  <c r="Z178" i="3"/>
  <c r="AD175" i="3"/>
  <c r="Z169" i="3"/>
  <c r="AC160" i="3"/>
  <c r="AB159" i="3"/>
  <c r="AE157" i="3"/>
  <c r="AD150" i="3"/>
  <c r="W144" i="3"/>
  <c r="X142" i="3"/>
  <c r="AE139" i="3"/>
  <c r="Y137" i="3"/>
  <c r="Z118" i="3"/>
  <c r="AB117" i="3"/>
  <c r="Z110" i="3"/>
  <c r="AD349" i="3"/>
  <c r="Z346" i="3"/>
  <c r="U203" i="3"/>
  <c r="AB203" i="3"/>
  <c r="AC203" i="3"/>
  <c r="AB116" i="3"/>
  <c r="Y116" i="3"/>
  <c r="AC339" i="3"/>
  <c r="X235" i="3"/>
  <c r="W235" i="3"/>
  <c r="Z235" i="3"/>
  <c r="AA235" i="3"/>
  <c r="AE235" i="3"/>
  <c r="AA368" i="3"/>
  <c r="AC365" i="3"/>
  <c r="AB339" i="3"/>
  <c r="Z319" i="3"/>
  <c r="AE306" i="3"/>
  <c r="AB262" i="3"/>
  <c r="U262" i="3"/>
  <c r="X262" i="3"/>
  <c r="AA262" i="3"/>
  <c r="AE262" i="3"/>
  <c r="V206" i="3"/>
  <c r="Y206" i="3"/>
  <c r="AA206" i="3"/>
  <c r="AC206" i="3"/>
  <c r="AD206" i="3"/>
  <c r="AD414" i="3"/>
  <c r="AB399" i="3"/>
  <c r="X389" i="3"/>
  <c r="AE378" i="3"/>
  <c r="U378" i="3"/>
  <c r="AE376" i="3"/>
  <c r="AB373" i="3"/>
  <c r="AA370" i="3"/>
  <c r="Z368" i="3"/>
  <c r="U367" i="3"/>
  <c r="AB365" i="3"/>
  <c r="AC364" i="3"/>
  <c r="Z349" i="3"/>
  <c r="Y346" i="3"/>
  <c r="AC344" i="3"/>
  <c r="AA339" i="3"/>
  <c r="AE326" i="3"/>
  <c r="W326" i="3"/>
  <c r="X319" i="3"/>
  <c r="AB292" i="3"/>
  <c r="Y287" i="3"/>
  <c r="U287" i="3"/>
  <c r="AC287" i="3"/>
  <c r="U283" i="3"/>
  <c r="U280" i="3"/>
  <c r="V280" i="3"/>
  <c r="X280" i="3"/>
  <c r="AA280" i="3"/>
  <c r="AD256" i="3"/>
  <c r="U256" i="3"/>
  <c r="AE256" i="3"/>
  <c r="V256" i="3"/>
  <c r="Y256" i="3"/>
  <c r="Y236" i="3"/>
  <c r="U229" i="3"/>
  <c r="AB229" i="3"/>
  <c r="AC229" i="3"/>
  <c r="V215" i="3"/>
  <c r="AB215" i="3"/>
  <c r="AC215" i="3"/>
  <c r="AD215" i="3"/>
  <c r="AE215" i="3"/>
  <c r="AA199" i="3"/>
  <c r="X199" i="3"/>
  <c r="Y199" i="3"/>
  <c r="AB199" i="3"/>
  <c r="AC199" i="3"/>
  <c r="AB193" i="3"/>
  <c r="AD193" i="3"/>
  <c r="AD365" i="3"/>
  <c r="U306" i="3"/>
  <c r="AB306" i="3"/>
  <c r="V306" i="3"/>
  <c r="Z258" i="3"/>
  <c r="AE258" i="3"/>
  <c r="Y200" i="3"/>
  <c r="AA200" i="3"/>
  <c r="AB200" i="3"/>
  <c r="U135" i="3"/>
  <c r="AB135" i="3"/>
  <c r="AC135" i="3"/>
  <c r="AE135" i="3"/>
  <c r="Y389" i="3"/>
  <c r="AD364" i="3"/>
  <c r="AC292" i="3"/>
  <c r="W251" i="3"/>
  <c r="AA251" i="3"/>
  <c r="AC251" i="3"/>
  <c r="U251" i="3"/>
  <c r="AD251" i="3"/>
  <c r="V251" i="3"/>
  <c r="Y251" i="3"/>
  <c r="Y399" i="3"/>
  <c r="AE389" i="3"/>
  <c r="W389" i="3"/>
  <c r="AD378" i="3"/>
  <c r="Y370" i="3"/>
  <c r="Y368" i="3"/>
  <c r="AA365" i="3"/>
  <c r="AA364" i="3"/>
  <c r="AE358" i="3"/>
  <c r="X349" i="3"/>
  <c r="W346" i="3"/>
  <c r="Z339" i="3"/>
  <c r="AE328" i="3"/>
  <c r="W319" i="3"/>
  <c r="AA306" i="3"/>
  <c r="AD296" i="3"/>
  <c r="AA292" i="3"/>
  <c r="AD286" i="3"/>
  <c r="U282" i="3"/>
  <c r="AA282" i="3"/>
  <c r="AB282" i="3"/>
  <c r="AE282" i="3"/>
  <c r="U274" i="3"/>
  <c r="X274" i="3"/>
  <c r="AC274" i="3"/>
  <c r="AB234" i="3"/>
  <c r="U234" i="3"/>
  <c r="Z234" i="3"/>
  <c r="AE234" i="3"/>
  <c r="X232" i="3"/>
  <c r="AD232" i="3"/>
  <c r="V232" i="3"/>
  <c r="W232" i="3"/>
  <c r="AB232" i="3"/>
  <c r="V224" i="3"/>
  <c r="U224" i="3"/>
  <c r="W224" i="3"/>
  <c r="AC224" i="3"/>
  <c r="AE218" i="3"/>
  <c r="AE205" i="3"/>
  <c r="W205" i="3"/>
  <c r="X205" i="3"/>
  <c r="Y205" i="3"/>
  <c r="AD205" i="3"/>
  <c r="Y180" i="3"/>
  <c r="AD180" i="3"/>
  <c r="U180" i="3"/>
  <c r="AE180" i="3"/>
  <c r="V180" i="3"/>
  <c r="W180" i="3"/>
  <c r="X180" i="3"/>
  <c r="AA180" i="3"/>
  <c r="AB180" i="3"/>
  <c r="AC399" i="3"/>
  <c r="AA106" i="3"/>
  <c r="AE402" i="3"/>
  <c r="W399" i="3"/>
  <c r="AD391" i="3"/>
  <c r="AD389" i="3"/>
  <c r="V389" i="3"/>
  <c r="X370" i="3"/>
  <c r="X368" i="3"/>
  <c r="Y365" i="3"/>
  <c r="Z364" i="3"/>
  <c r="AB358" i="3"/>
  <c r="W349" i="3"/>
  <c r="V346" i="3"/>
  <c r="Y339" i="3"/>
  <c r="AB328" i="3"/>
  <c r="W323" i="3"/>
  <c r="AC323" i="3"/>
  <c r="X323" i="3"/>
  <c r="V319" i="3"/>
  <c r="Z306" i="3"/>
  <c r="AA296" i="3"/>
  <c r="Z292" i="3"/>
  <c r="Z286" i="3"/>
  <c r="AE250" i="3"/>
  <c r="AC250" i="3"/>
  <c r="AD233" i="3"/>
  <c r="AA220" i="3"/>
  <c r="AB218" i="3"/>
  <c r="Y196" i="3"/>
  <c r="AE196" i="3"/>
  <c r="U196" i="3"/>
  <c r="V196" i="3"/>
  <c r="W196" i="3"/>
  <c r="X196" i="3"/>
  <c r="AC196" i="3"/>
  <c r="Z183" i="3"/>
  <c r="AC183" i="3"/>
  <c r="U183" i="3"/>
  <c r="AD183" i="3"/>
  <c r="V183" i="3"/>
  <c r="AE183" i="3"/>
  <c r="W183" i="3"/>
  <c r="X183" i="3"/>
  <c r="Y183" i="3"/>
  <c r="AA183" i="3"/>
  <c r="Z414" i="3"/>
  <c r="AA402" i="3"/>
  <c r="V399" i="3"/>
  <c r="AC397" i="3"/>
  <c r="AA391" i="3"/>
  <c r="AC389" i="3"/>
  <c r="U389" i="3"/>
  <c r="AC386" i="3"/>
  <c r="AA378" i="3"/>
  <c r="AA377" i="3"/>
  <c r="Z376" i="3"/>
  <c r="AD372" i="3"/>
  <c r="W370" i="3"/>
  <c r="W368" i="3"/>
  <c r="X366" i="3"/>
  <c r="V365" i="3"/>
  <c r="V364" i="3"/>
  <c r="U358" i="3"/>
  <c r="AC355" i="3"/>
  <c r="AC350" i="3"/>
  <c r="AE346" i="3"/>
  <c r="U346" i="3"/>
  <c r="AE343" i="3"/>
  <c r="V339" i="3"/>
  <c r="AC336" i="3"/>
  <c r="Y335" i="3"/>
  <c r="AC331" i="3"/>
  <c r="Y328" i="3"/>
  <c r="AB323" i="3"/>
  <c r="AE319" i="3"/>
  <c r="U319" i="3"/>
  <c r="U310" i="3"/>
  <c r="X310" i="3"/>
  <c r="AC310" i="3"/>
  <c r="X306" i="3"/>
  <c r="V286" i="3"/>
  <c r="AD282" i="3"/>
  <c r="Y281" i="3"/>
  <c r="W281" i="3"/>
  <c r="AE281" i="3"/>
  <c r="AC256" i="3"/>
  <c r="AB251" i="3"/>
  <c r="AC235" i="3"/>
  <c r="AB228" i="3"/>
  <c r="X228" i="3"/>
  <c r="Y228" i="3"/>
  <c r="AC228" i="3"/>
  <c r="AD161" i="3"/>
  <c r="AC161" i="3"/>
  <c r="X141" i="3"/>
  <c r="AD141" i="3"/>
  <c r="U141" i="3"/>
  <c r="AE141" i="3"/>
  <c r="V141" i="3"/>
  <c r="W141" i="3"/>
  <c r="Y141" i="3"/>
  <c r="AA141" i="3"/>
  <c r="AB141" i="3"/>
  <c r="V253" i="3"/>
  <c r="AB253" i="3"/>
  <c r="X149" i="3"/>
  <c r="AC149" i="3"/>
  <c r="U149" i="3"/>
  <c r="AD149" i="3"/>
  <c r="V149" i="3"/>
  <c r="AE149" i="3"/>
  <c r="W149" i="3"/>
  <c r="Y149" i="3"/>
  <c r="Z149" i="3"/>
  <c r="AA149" i="3"/>
  <c r="Y414" i="3"/>
  <c r="AD412" i="3"/>
  <c r="AE410" i="3"/>
  <c r="X402" i="3"/>
  <c r="AB400" i="3"/>
  <c r="U393" i="3"/>
  <c r="U391" i="3"/>
  <c r="AB386" i="3"/>
  <c r="Y378" i="3"/>
  <c r="Z377" i="3"/>
  <c r="Y376" i="3"/>
  <c r="AA374" i="3"/>
  <c r="AA372" i="3"/>
  <c r="AE370" i="3"/>
  <c r="V370" i="3"/>
  <c r="V368" i="3"/>
  <c r="U365" i="3"/>
  <c r="U364" i="3"/>
  <c r="AA355" i="3"/>
  <c r="AD353" i="3"/>
  <c r="U339" i="3"/>
  <c r="W328" i="3"/>
  <c r="AD326" i="3"/>
  <c r="AA323" i="3"/>
  <c r="AD317" i="3"/>
  <c r="V317" i="3"/>
  <c r="W306" i="3"/>
  <c r="AD294" i="3"/>
  <c r="AC294" i="3"/>
  <c r="Z288" i="3"/>
  <c r="AD288" i="3"/>
  <c r="Z282" i="3"/>
  <c r="AD280" i="3"/>
  <c r="AA278" i="3"/>
  <c r="V276" i="3"/>
  <c r="X276" i="3"/>
  <c r="AE276" i="3"/>
  <c r="Y263" i="3"/>
  <c r="X263" i="3"/>
  <c r="AA263" i="3"/>
  <c r="AB263" i="3"/>
  <c r="W259" i="3"/>
  <c r="Y259" i="3"/>
  <c r="Z259" i="3"/>
  <c r="AA259" i="3"/>
  <c r="AC259" i="3"/>
  <c r="AB256" i="3"/>
  <c r="AD253" i="3"/>
  <c r="Z251" i="3"/>
  <c r="U235" i="3"/>
  <c r="AA223" i="3"/>
  <c r="Y223" i="3"/>
  <c r="Z207" i="3"/>
  <c r="V207" i="3"/>
  <c r="AE207" i="3"/>
  <c r="W207" i="3"/>
  <c r="X207" i="3"/>
  <c r="Y207" i="3"/>
  <c r="AA207" i="3"/>
  <c r="AC207" i="3"/>
  <c r="X200" i="3"/>
  <c r="AB149" i="3"/>
  <c r="AE368" i="3"/>
  <c r="AD339" i="3"/>
  <c r="Y319" i="3"/>
  <c r="AB319" i="3"/>
  <c r="Y312" i="3"/>
  <c r="V312" i="3"/>
  <c r="Y296" i="3"/>
  <c r="X296" i="3"/>
  <c r="Z296" i="3"/>
  <c r="AB296" i="3"/>
  <c r="Y292" i="3"/>
  <c r="AD292" i="3"/>
  <c r="U292" i="3"/>
  <c r="AE292" i="3"/>
  <c r="X292" i="3"/>
  <c r="AB260" i="3"/>
  <c r="U260" i="3"/>
  <c r="AB241" i="3"/>
  <c r="AE241" i="3"/>
  <c r="U233" i="3"/>
  <c r="AE233" i="3"/>
  <c r="V233" i="3"/>
  <c r="X233" i="3"/>
  <c r="AB233" i="3"/>
  <c r="AB220" i="3"/>
  <c r="X220" i="3"/>
  <c r="Y220" i="3"/>
  <c r="Z220" i="3"/>
  <c r="AC220" i="3"/>
  <c r="Z218" i="3"/>
  <c r="AC218" i="3"/>
  <c r="V218" i="3"/>
  <c r="W218" i="3"/>
  <c r="AA218" i="3"/>
  <c r="AD138" i="3"/>
  <c r="U138" i="3"/>
  <c r="V138" i="3"/>
  <c r="X138" i="3"/>
  <c r="AA138" i="3"/>
  <c r="AB138" i="3"/>
  <c r="AD272" i="3"/>
  <c r="Y243" i="3"/>
  <c r="Z242" i="3"/>
  <c r="AC240" i="3"/>
  <c r="AB227" i="3"/>
  <c r="AE219" i="3"/>
  <c r="AB217" i="3"/>
  <c r="Z212" i="3"/>
  <c r="AA192" i="3"/>
  <c r="AC186" i="3"/>
  <c r="U186" i="3"/>
  <c r="AB179" i="3"/>
  <c r="X173" i="3"/>
  <c r="AA170" i="3"/>
  <c r="AB162" i="3"/>
  <c r="AA158" i="3"/>
  <c r="Z157" i="3"/>
  <c r="Y153" i="3"/>
  <c r="X151" i="3"/>
  <c r="AE148" i="3"/>
  <c r="AA145" i="3"/>
  <c r="Z142" i="3"/>
  <c r="Z137" i="3"/>
  <c r="W136" i="3"/>
  <c r="AC134" i="3"/>
  <c r="Z133" i="3"/>
  <c r="AA129" i="3"/>
  <c r="AA125" i="3"/>
  <c r="W117" i="3"/>
  <c r="AE115" i="3"/>
  <c r="AA107" i="3"/>
  <c r="Y107" i="3"/>
  <c r="AE243" i="3"/>
  <c r="W243" i="3"/>
  <c r="V240" i="3"/>
  <c r="X237" i="3"/>
  <c r="Y227" i="3"/>
  <c r="AB225" i="3"/>
  <c r="X219" i="3"/>
  <c r="Z217" i="3"/>
  <c r="Y192" i="3"/>
  <c r="Z179" i="3"/>
  <c r="Y170" i="3"/>
  <c r="AB167" i="3"/>
  <c r="AB163" i="3"/>
  <c r="AA159" i="3"/>
  <c r="W157" i="3"/>
  <c r="AE155" i="3"/>
  <c r="AB148" i="3"/>
  <c r="AD146" i="3"/>
  <c r="X145" i="3"/>
  <c r="X137" i="3"/>
  <c r="W133" i="3"/>
  <c r="AA131" i="3"/>
  <c r="W125" i="3"/>
  <c r="AE123" i="3"/>
  <c r="Z120" i="3"/>
  <c r="X107" i="3"/>
  <c r="AC302" i="3"/>
  <c r="AC285" i="3"/>
  <c r="AC271" i="3"/>
  <c r="AA270" i="3"/>
  <c r="Y267" i="3"/>
  <c r="AD243" i="3"/>
  <c r="V243" i="3"/>
  <c r="W227" i="3"/>
  <c r="X225" i="3"/>
  <c r="W217" i="3"/>
  <c r="AB210" i="3"/>
  <c r="X208" i="3"/>
  <c r="Y179" i="3"/>
  <c r="X170" i="3"/>
  <c r="AB168" i="3"/>
  <c r="AA167" i="3"/>
  <c r="AA163" i="3"/>
  <c r="Z159" i="3"/>
  <c r="V157" i="3"/>
  <c r="W155" i="3"/>
  <c r="AA148" i="3"/>
  <c r="V146" i="3"/>
  <c r="V145" i="3"/>
  <c r="U137" i="3"/>
  <c r="V133" i="3"/>
  <c r="V131" i="3"/>
  <c r="V125" i="3"/>
  <c r="AD123" i="3"/>
  <c r="AA121" i="3"/>
  <c r="W120" i="3"/>
  <c r="AC117" i="3"/>
  <c r="AB109" i="3"/>
  <c r="W107" i="3"/>
  <c r="AC243" i="3"/>
  <c r="U227" i="3"/>
  <c r="V225" i="3"/>
  <c r="AA174" i="3"/>
  <c r="Y171" i="3"/>
  <c r="Z167" i="3"/>
  <c r="AB165" i="3"/>
  <c r="Y163" i="3"/>
  <c r="X159" i="3"/>
  <c r="U157" i="3"/>
  <c r="Z148" i="3"/>
  <c r="U145" i="3"/>
  <c r="U133" i="3"/>
  <c r="AE125" i="3"/>
  <c r="U125" i="3"/>
  <c r="W123" i="3"/>
  <c r="AC178" i="3"/>
  <c r="AA169" i="3"/>
  <c r="AB110" i="3"/>
  <c r="Z107" i="3"/>
  <c r="Z103" i="3"/>
  <c r="Y321" i="3"/>
  <c r="AE321" i="3"/>
  <c r="Z321" i="3"/>
  <c r="AB321" i="3"/>
  <c r="AA411" i="3"/>
  <c r="AC396" i="3"/>
  <c r="W347" i="3"/>
  <c r="AC347" i="3"/>
  <c r="Y347" i="3"/>
  <c r="AC340" i="3"/>
  <c r="AD337" i="3"/>
  <c r="AD329" i="3"/>
  <c r="Y327" i="3"/>
  <c r="U327" i="3"/>
  <c r="AC327" i="3"/>
  <c r="X315" i="3"/>
  <c r="Z315" i="3"/>
  <c r="V305" i="3"/>
  <c r="AA305" i="3"/>
  <c r="AE298" i="3"/>
  <c r="V268" i="3"/>
  <c r="AB268" i="3"/>
  <c r="X248" i="3"/>
  <c r="V248" i="3"/>
  <c r="W248" i="3"/>
  <c r="Y248" i="3"/>
  <c r="AA248" i="3"/>
  <c r="AB248" i="3"/>
  <c r="AD248" i="3"/>
  <c r="Y195" i="3"/>
  <c r="AB195" i="3"/>
  <c r="AC195" i="3"/>
  <c r="U195" i="3"/>
  <c r="AA195" i="3"/>
  <c r="Z164" i="3"/>
  <c r="AD164" i="3"/>
  <c r="AE164" i="3"/>
  <c r="V164" i="3"/>
  <c r="W164" i="3"/>
  <c r="Y164" i="3"/>
  <c r="AC413" i="3"/>
  <c r="AA373" i="3"/>
  <c r="AD357" i="3"/>
  <c r="W357" i="3"/>
  <c r="AB351" i="3"/>
  <c r="AA413" i="3"/>
  <c r="Z411" i="3"/>
  <c r="AD410" i="3"/>
  <c r="V410" i="3"/>
  <c r="W408" i="3"/>
  <c r="AA405" i="3"/>
  <c r="AD402" i="3"/>
  <c r="V402" i="3"/>
  <c r="Z401" i="3"/>
  <c r="Z400" i="3"/>
  <c r="AB396" i="3"/>
  <c r="AA395" i="3"/>
  <c r="AA392" i="3"/>
  <c r="AA386" i="3"/>
  <c r="AA384" i="3"/>
  <c r="Z373" i="3"/>
  <c r="AE362" i="3"/>
  <c r="Z359" i="3"/>
  <c r="AE356" i="3"/>
  <c r="AB353" i="3"/>
  <c r="AC352" i="3"/>
  <c r="AA351" i="3"/>
  <c r="AB347" i="3"/>
  <c r="AB340" i="3"/>
  <c r="AB337" i="3"/>
  <c r="AE332" i="3"/>
  <c r="AC332" i="3"/>
  <c r="AB329" i="3"/>
  <c r="AB327" i="3"/>
  <c r="AD321" i="3"/>
  <c r="Z304" i="3"/>
  <c r="Z303" i="3"/>
  <c r="AA303" i="3"/>
  <c r="AB303" i="3"/>
  <c r="W303" i="3"/>
  <c r="AD301" i="3"/>
  <c r="AC298" i="3"/>
  <c r="V290" i="3"/>
  <c r="AD290" i="3"/>
  <c r="W290" i="3"/>
  <c r="AE290" i="3"/>
  <c r="Y290" i="3"/>
  <c r="Z290" i="3"/>
  <c r="AB290" i="3"/>
  <c r="Z272" i="3"/>
  <c r="X266" i="3"/>
  <c r="V266" i="3"/>
  <c r="W266" i="3"/>
  <c r="AA266" i="3"/>
  <c r="AB266" i="3"/>
  <c r="AD266" i="3"/>
  <c r="V245" i="3"/>
  <c r="AB245" i="3"/>
  <c r="AD245" i="3"/>
  <c r="AB113" i="3"/>
  <c r="X113" i="3"/>
  <c r="Y113" i="3"/>
  <c r="Z113" i="3"/>
  <c r="AA113" i="3"/>
  <c r="AD413" i="3"/>
  <c r="AD384" i="3"/>
  <c r="Z413" i="3"/>
  <c r="Y411" i="3"/>
  <c r="AC410" i="3"/>
  <c r="U410" i="3"/>
  <c r="AE408" i="3"/>
  <c r="V408" i="3"/>
  <c r="Y405" i="3"/>
  <c r="AC402" i="3"/>
  <c r="U402" i="3"/>
  <c r="U401" i="3"/>
  <c r="Y400" i="3"/>
  <c r="AA396" i="3"/>
  <c r="Z395" i="3"/>
  <c r="Z392" i="3"/>
  <c r="AC391" i="3"/>
  <c r="AB390" i="3"/>
  <c r="X387" i="3"/>
  <c r="Y386" i="3"/>
  <c r="Z384" i="3"/>
  <c r="Y373" i="3"/>
  <c r="AC372" i="3"/>
  <c r="AE371" i="3"/>
  <c r="AD362" i="3"/>
  <c r="Y359" i="3"/>
  <c r="AD358" i="3"/>
  <c r="AB357" i="3"/>
  <c r="AD356" i="3"/>
  <c r="AB352" i="3"/>
  <c r="AA347" i="3"/>
  <c r="AA340" i="3"/>
  <c r="AE338" i="3"/>
  <c r="AA337" i="3"/>
  <c r="AD333" i="3"/>
  <c r="AA329" i="3"/>
  <c r="AA327" i="3"/>
  <c r="AA321" i="3"/>
  <c r="X313" i="3"/>
  <c r="V313" i="3"/>
  <c r="Y313" i="3"/>
  <c r="AB313" i="3"/>
  <c r="AD313" i="3"/>
  <c r="AC308" i="3"/>
  <c r="AA301" i="3"/>
  <c r="W278" i="3"/>
  <c r="AB278" i="3"/>
  <c r="AD278" i="3"/>
  <c r="V278" i="3"/>
  <c r="Z278" i="3"/>
  <c r="Y261" i="3"/>
  <c r="V261" i="3"/>
  <c r="AE261" i="3"/>
  <c r="W261" i="3"/>
  <c r="Z261" i="3"/>
  <c r="AA261" i="3"/>
  <c r="AC261" i="3"/>
  <c r="U257" i="3"/>
  <c r="AD257" i="3"/>
  <c r="V257" i="3"/>
  <c r="AE257" i="3"/>
  <c r="X257" i="3"/>
  <c r="Y257" i="3"/>
  <c r="AA257" i="3"/>
  <c r="W252" i="3"/>
  <c r="X252" i="3"/>
  <c r="Z252" i="3"/>
  <c r="AA252" i="3"/>
  <c r="AE252" i="3"/>
  <c r="U241" i="3"/>
  <c r="W241" i="3"/>
  <c r="X241" i="3"/>
  <c r="Y241" i="3"/>
  <c r="Z241" i="3"/>
  <c r="AA241" i="3"/>
  <c r="AD241" i="3"/>
  <c r="Z239" i="3"/>
  <c r="AB239" i="3"/>
  <c r="Z182" i="3"/>
  <c r="AB182" i="3"/>
  <c r="AC182" i="3"/>
  <c r="U351" i="3"/>
  <c r="Y351" i="3"/>
  <c r="AE341" i="3"/>
  <c r="W341" i="3"/>
  <c r="X298" i="3"/>
  <c r="Y298" i="3"/>
  <c r="AB298" i="3"/>
  <c r="V298" i="3"/>
  <c r="AD298" i="3"/>
  <c r="Y353" i="3"/>
  <c r="X353" i="3"/>
  <c r="Y413" i="3"/>
  <c r="X411" i="3"/>
  <c r="AB410" i="3"/>
  <c r="AD408" i="3"/>
  <c r="X405" i="3"/>
  <c r="AB402" i="3"/>
  <c r="X400" i="3"/>
  <c r="Z396" i="3"/>
  <c r="Y395" i="3"/>
  <c r="Y392" i="3"/>
  <c r="AB391" i="3"/>
  <c r="AA390" i="3"/>
  <c r="X386" i="3"/>
  <c r="Y384" i="3"/>
  <c r="X373" i="3"/>
  <c r="AB372" i="3"/>
  <c r="AA371" i="3"/>
  <c r="Z365" i="3"/>
  <c r="AA362" i="3"/>
  <c r="X359" i="3"/>
  <c r="AC358" i="3"/>
  <c r="AA357" i="3"/>
  <c r="AB355" i="3"/>
  <c r="Z353" i="3"/>
  <c r="X351" i="3"/>
  <c r="AD350" i="3"/>
  <c r="AB350" i="3"/>
  <c r="AE349" i="3"/>
  <c r="Y349" i="3"/>
  <c r="Z347" i="3"/>
  <c r="AD341" i="3"/>
  <c r="X340" i="3"/>
  <c r="AC338" i="3"/>
  <c r="X337" i="3"/>
  <c r="AE336" i="3"/>
  <c r="AA336" i="3"/>
  <c r="Z327" i="3"/>
  <c r="X321" i="3"/>
  <c r="W320" i="3"/>
  <c r="AE320" i="3"/>
  <c r="AC307" i="3"/>
  <c r="AA307" i="3"/>
  <c r="AB307" i="3"/>
  <c r="X307" i="3"/>
  <c r="Y301" i="3"/>
  <c r="Z298" i="3"/>
  <c r="AE291" i="3"/>
  <c r="U291" i="3"/>
  <c r="AA291" i="3"/>
  <c r="U288" i="3"/>
  <c r="X288" i="3"/>
  <c r="Y288" i="3"/>
  <c r="AA288" i="3"/>
  <c r="AB288" i="3"/>
  <c r="Y276" i="3"/>
  <c r="Z276" i="3"/>
  <c r="AA276" i="3"/>
  <c r="AC276" i="3"/>
  <c r="U276" i="3"/>
  <c r="AD276" i="3"/>
  <c r="W276" i="3"/>
  <c r="AB194" i="3"/>
  <c r="U194" i="3"/>
  <c r="AC194" i="3"/>
  <c r="V194" i="3"/>
  <c r="AD194" i="3"/>
  <c r="W194" i="3"/>
  <c r="X194" i="3"/>
  <c r="Y194" i="3"/>
  <c r="Z194" i="3"/>
  <c r="AE194" i="3"/>
  <c r="Y188" i="3"/>
  <c r="AB188" i="3"/>
  <c r="AD188" i="3"/>
  <c r="U188" i="3"/>
  <c r="AE188" i="3"/>
  <c r="V188" i="3"/>
  <c r="X188" i="3"/>
  <c r="AA188" i="3"/>
  <c r="AC188" i="3"/>
  <c r="X184" i="3"/>
  <c r="Z184" i="3"/>
  <c r="AA184" i="3"/>
  <c r="Y329" i="3"/>
  <c r="AE329" i="3"/>
  <c r="Z329" i="3"/>
  <c r="AC405" i="3"/>
  <c r="AA400" i="3"/>
  <c r="Z356" i="3"/>
  <c r="V356" i="3"/>
  <c r="X413" i="3"/>
  <c r="W411" i="3"/>
  <c r="W405" i="3"/>
  <c r="AC403" i="3"/>
  <c r="W400" i="3"/>
  <c r="V396" i="3"/>
  <c r="X395" i="3"/>
  <c r="X392" i="3"/>
  <c r="Z390" i="3"/>
  <c r="W386" i="3"/>
  <c r="X384" i="3"/>
  <c r="AE373" i="3"/>
  <c r="W373" i="3"/>
  <c r="AA363" i="3"/>
  <c r="W362" i="3"/>
  <c r="AE359" i="3"/>
  <c r="W359" i="3"/>
  <c r="Z357" i="3"/>
  <c r="AB356" i="3"/>
  <c r="W353" i="3"/>
  <c r="W351" i="3"/>
  <c r="X347" i="3"/>
  <c r="AD345" i="3"/>
  <c r="X341" i="3"/>
  <c r="W338" i="3"/>
  <c r="W329" i="3"/>
  <c r="X327" i="3"/>
  <c r="W321" i="3"/>
  <c r="AD304" i="3"/>
  <c r="AB304" i="3"/>
  <c r="AE304" i="3"/>
  <c r="W304" i="3"/>
  <c r="W298" i="3"/>
  <c r="AA275" i="3"/>
  <c r="U272" i="3"/>
  <c r="AA272" i="3"/>
  <c r="AB272" i="3"/>
  <c r="V272" i="3"/>
  <c r="Y272" i="3"/>
  <c r="AE266" i="3"/>
  <c r="AE248" i="3"/>
  <c r="V238" i="3"/>
  <c r="W238" i="3"/>
  <c r="Y238" i="3"/>
  <c r="AD238" i="3"/>
  <c r="AE238" i="3"/>
  <c r="Z226" i="3"/>
  <c r="AE226" i="3"/>
  <c r="AD202" i="3"/>
  <c r="X197" i="3"/>
  <c r="Y197" i="3"/>
  <c r="Z197" i="3"/>
  <c r="AA197" i="3"/>
  <c r="AE197" i="3"/>
  <c r="AC351" i="3"/>
  <c r="AD348" i="3"/>
  <c r="AA348" i="3"/>
  <c r="Y340" i="3"/>
  <c r="AE340" i="3"/>
  <c r="AE337" i="3"/>
  <c r="Z337" i="3"/>
  <c r="AB301" i="3"/>
  <c r="V301" i="3"/>
  <c r="AE301" i="3"/>
  <c r="W301" i="3"/>
  <c r="Z301" i="3"/>
  <c r="AC301" i="3"/>
  <c r="AD154" i="3"/>
  <c r="U154" i="3"/>
  <c r="V154" i="3"/>
  <c r="X154" i="3"/>
  <c r="Y154" i="3"/>
  <c r="AA154" i="3"/>
  <c r="AB154" i="3"/>
  <c r="AC154" i="3"/>
  <c r="AB119" i="3"/>
  <c r="Z119" i="3"/>
  <c r="AA119" i="3"/>
  <c r="AE395" i="3"/>
  <c r="U413" i="3"/>
  <c r="U411" i="3"/>
  <c r="Z410" i="3"/>
  <c r="AC409" i="3"/>
  <c r="AA408" i="3"/>
  <c r="AE407" i="3"/>
  <c r="V405" i="3"/>
  <c r="U403" i="3"/>
  <c r="Z402" i="3"/>
  <c r="AE401" i="3"/>
  <c r="AE400" i="3"/>
  <c r="V400" i="3"/>
  <c r="Y394" i="3"/>
  <c r="W392" i="3"/>
  <c r="W391" i="3"/>
  <c r="Y390" i="3"/>
  <c r="AE386" i="3"/>
  <c r="V386" i="3"/>
  <c r="W384" i="3"/>
  <c r="AC378" i="3"/>
  <c r="AD373" i="3"/>
  <c r="V373" i="3"/>
  <c r="Z372" i="3"/>
  <c r="Y371" i="3"/>
  <c r="X365" i="3"/>
  <c r="AB364" i="3"/>
  <c r="Z363" i="3"/>
  <c r="V362" i="3"/>
  <c r="AD359" i="3"/>
  <c r="V359" i="3"/>
  <c r="W358" i="3"/>
  <c r="Y357" i="3"/>
  <c r="AA356" i="3"/>
  <c r="Y355" i="3"/>
  <c r="V353" i="3"/>
  <c r="AE351" i="3"/>
  <c r="V351" i="3"/>
  <c r="AB349" i="3"/>
  <c r="AB348" i="3"/>
  <c r="V347" i="3"/>
  <c r="AB345" i="3"/>
  <c r="V341" i="3"/>
  <c r="U340" i="3"/>
  <c r="V337" i="3"/>
  <c r="V335" i="3"/>
  <c r="AD335" i="3"/>
  <c r="Z335" i="3"/>
  <c r="X332" i="3"/>
  <c r="V329" i="3"/>
  <c r="W327" i="3"/>
  <c r="AA324" i="3"/>
  <c r="V321" i="3"/>
  <c r="V318" i="3"/>
  <c r="AC318" i="3"/>
  <c r="U316" i="3"/>
  <c r="X316" i="3"/>
  <c r="AC313" i="3"/>
  <c r="AD303" i="3"/>
  <c r="U301" i="3"/>
  <c r="Y300" i="3"/>
  <c r="AA300" i="3"/>
  <c r="AB300" i="3"/>
  <c r="U300" i="3"/>
  <c r="AE300" i="3"/>
  <c r="X300" i="3"/>
  <c r="U298" i="3"/>
  <c r="AA290" i="3"/>
  <c r="V274" i="3"/>
  <c r="AD274" i="3"/>
  <c r="W274" i="3"/>
  <c r="AE274" i="3"/>
  <c r="Y274" i="3"/>
  <c r="Z274" i="3"/>
  <c r="AB274" i="3"/>
  <c r="AC266" i="3"/>
  <c r="AD261" i="3"/>
  <c r="W258" i="3"/>
  <c r="AC258" i="3"/>
  <c r="U253" i="3"/>
  <c r="X253" i="3"/>
  <c r="Z253" i="3"/>
  <c r="AC253" i="3"/>
  <c r="AC248" i="3"/>
  <c r="Y230" i="3"/>
  <c r="AA230" i="3"/>
  <c r="AD230" i="3"/>
  <c r="AE230" i="3"/>
  <c r="AD216" i="3"/>
  <c r="Y216" i="3"/>
  <c r="Z216" i="3"/>
  <c r="AA216" i="3"/>
  <c r="AB216" i="3"/>
  <c r="AE216" i="3"/>
  <c r="AC411" i="3"/>
  <c r="AD338" i="3"/>
  <c r="V338" i="3"/>
  <c r="V275" i="3"/>
  <c r="AC275" i="3"/>
  <c r="AE275" i="3"/>
  <c r="U275" i="3"/>
  <c r="Y275" i="3"/>
  <c r="AA222" i="3"/>
  <c r="V222" i="3"/>
  <c r="W222" i="3"/>
  <c r="AE222" i="3"/>
  <c r="W202" i="3"/>
  <c r="AE202" i="3"/>
  <c r="X202" i="3"/>
  <c r="Y202" i="3"/>
  <c r="U202" i="3"/>
  <c r="V202" i="3"/>
  <c r="Z202" i="3"/>
  <c r="AA202" i="3"/>
  <c r="AC202" i="3"/>
  <c r="AD392" i="3"/>
  <c r="AC353" i="3"/>
  <c r="Y409" i="3"/>
  <c r="Z408" i="3"/>
  <c r="AC407" i="3"/>
  <c r="U405" i="3"/>
  <c r="AD400" i="3"/>
  <c r="X394" i="3"/>
  <c r="V392" i="3"/>
  <c r="V391" i="3"/>
  <c r="AD388" i="3"/>
  <c r="AD386" i="3"/>
  <c r="U386" i="3"/>
  <c r="V384" i="3"/>
  <c r="X382" i="3"/>
  <c r="AD380" i="3"/>
  <c r="AC373" i="3"/>
  <c r="AE367" i="3"/>
  <c r="AE365" i="3"/>
  <c r="U362" i="3"/>
  <c r="AC359" i="3"/>
  <c r="V358" i="3"/>
  <c r="X357" i="3"/>
  <c r="U356" i="3"/>
  <c r="X355" i="3"/>
  <c r="AE353" i="3"/>
  <c r="U353" i="3"/>
  <c r="AD351" i="3"/>
  <c r="U347" i="3"/>
  <c r="AA345" i="3"/>
  <c r="AB343" i="3"/>
  <c r="X343" i="3"/>
  <c r="W332" i="3"/>
  <c r="V327" i="3"/>
  <c r="X324" i="3"/>
  <c r="U315" i="3"/>
  <c r="Y308" i="3"/>
  <c r="AA308" i="3"/>
  <c r="AB308" i="3"/>
  <c r="W308" i="3"/>
  <c r="AB305" i="3"/>
  <c r="Y303" i="3"/>
  <c r="X290" i="3"/>
  <c r="Z279" i="3"/>
  <c r="U279" i="3"/>
  <c r="AA279" i="3"/>
  <c r="X268" i="3"/>
  <c r="Y266" i="3"/>
  <c r="X260" i="3"/>
  <c r="Z260" i="3"/>
  <c r="AC260" i="3"/>
  <c r="AE260" i="3"/>
  <c r="U248" i="3"/>
  <c r="Z191" i="3"/>
  <c r="AC191" i="3"/>
  <c r="V191" i="3"/>
  <c r="AE191" i="3"/>
  <c r="W191" i="3"/>
  <c r="X191" i="3"/>
  <c r="Y191" i="3"/>
  <c r="AA191" i="3"/>
  <c r="AB191" i="3"/>
  <c r="AD191" i="3"/>
  <c r="Z302" i="3"/>
  <c r="V287" i="3"/>
  <c r="X286" i="3"/>
  <c r="V263" i="3"/>
  <c r="Z262" i="3"/>
  <c r="AA250" i="3"/>
  <c r="X246" i="3"/>
  <c r="W240" i="3"/>
  <c r="AD237" i="3"/>
  <c r="AD235" i="3"/>
  <c r="V235" i="3"/>
  <c r="Y233" i="3"/>
  <c r="X227" i="3"/>
  <c r="W225" i="3"/>
  <c r="Y224" i="3"/>
  <c r="Z219" i="3"/>
  <c r="Y210" i="3"/>
  <c r="AB208" i="3"/>
  <c r="AC198" i="3"/>
  <c r="AE193" i="3"/>
  <c r="AA178" i="3"/>
  <c r="AB166" i="3"/>
  <c r="U166" i="3"/>
  <c r="AC166" i="3"/>
  <c r="V166" i="3"/>
  <c r="AD166" i="3"/>
  <c r="X166" i="3"/>
  <c r="Y166" i="3"/>
  <c r="Z166" i="3"/>
  <c r="X339" i="3"/>
  <c r="AC334" i="3"/>
  <c r="AE314" i="3"/>
  <c r="AB310" i="3"/>
  <c r="Y306" i="3"/>
  <c r="V302" i="3"/>
  <c r="W292" i="3"/>
  <c r="AE289" i="3"/>
  <c r="AE287" i="3"/>
  <c r="W284" i="3"/>
  <c r="Y282" i="3"/>
  <c r="AA281" i="3"/>
  <c r="Y280" i="3"/>
  <c r="AE267" i="3"/>
  <c r="AC263" i="3"/>
  <c r="V262" i="3"/>
  <c r="AE259" i="3"/>
  <c r="AE251" i="3"/>
  <c r="X249" i="3"/>
  <c r="Z247" i="3"/>
  <c r="V246" i="3"/>
  <c r="AA244" i="3"/>
  <c r="AE240" i="3"/>
  <c r="U240" i="3"/>
  <c r="AB235" i="3"/>
  <c r="W233" i="3"/>
  <c r="AA232" i="3"/>
  <c r="AD229" i="3"/>
  <c r="AA228" i="3"/>
  <c r="AD227" i="3"/>
  <c r="V227" i="3"/>
  <c r="Y218" i="3"/>
  <c r="X217" i="3"/>
  <c r="V217" i="3"/>
  <c r="AE217" i="3"/>
  <c r="Z215" i="3"/>
  <c r="Y215" i="3"/>
  <c r="U214" i="3"/>
  <c r="AA214" i="3"/>
  <c r="AD204" i="3"/>
  <c r="AB204" i="3"/>
  <c r="AE201" i="3"/>
  <c r="AB201" i="3"/>
  <c r="AC201" i="3"/>
  <c r="AC193" i="3"/>
  <c r="Y181" i="3"/>
  <c r="Y178" i="3"/>
  <c r="AB176" i="3"/>
  <c r="Y176" i="3"/>
  <c r="Z176" i="3"/>
  <c r="AA176" i="3"/>
  <c r="AD240" i="3"/>
  <c r="U225" i="3"/>
  <c r="Z225" i="3"/>
  <c r="U171" i="3"/>
  <c r="Z171" i="3"/>
  <c r="AB171" i="3"/>
  <c r="V219" i="3"/>
  <c r="U219" i="3"/>
  <c r="AD208" i="3"/>
  <c r="Y208" i="3"/>
  <c r="V198" i="3"/>
  <c r="Z198" i="3"/>
  <c r="AA198" i="3"/>
  <c r="X165" i="3"/>
  <c r="Y165" i="3"/>
  <c r="Z165" i="3"/>
  <c r="AA165" i="3"/>
  <c r="AC165" i="3"/>
  <c r="U165" i="3"/>
  <c r="AD165" i="3"/>
  <c r="V165" i="3"/>
  <c r="AE165" i="3"/>
  <c r="Y104" i="3"/>
  <c r="AA287" i="3"/>
  <c r="AB286" i="3"/>
  <c r="Z263" i="3"/>
  <c r="AE246" i="3"/>
  <c r="AB240" i="3"/>
  <c r="Y235" i="3"/>
  <c r="AA225" i="3"/>
  <c r="X224" i="3"/>
  <c r="AD224" i="3"/>
  <c r="AD219" i="3"/>
  <c r="W210" i="3"/>
  <c r="AE210" i="3"/>
  <c r="U193" i="3"/>
  <c r="V193" i="3"/>
  <c r="W193" i="3"/>
  <c r="AA193" i="3"/>
  <c r="AB181" i="3"/>
  <c r="X181" i="3"/>
  <c r="Z181" i="3"/>
  <c r="AA181" i="3"/>
  <c r="AE181" i="3"/>
  <c r="AB178" i="3"/>
  <c r="V178" i="3"/>
  <c r="AD178" i="3"/>
  <c r="W178" i="3"/>
  <c r="AE178" i="3"/>
  <c r="X178" i="3"/>
  <c r="U143" i="3"/>
  <c r="AC143" i="3"/>
  <c r="AE143" i="3"/>
  <c r="V310" i="3"/>
  <c r="AC306" i="3"/>
  <c r="U294" i="3"/>
  <c r="U289" i="3"/>
  <c r="AC282" i="3"/>
  <c r="W264" i="3"/>
  <c r="AC262" i="3"/>
  <c r="AA240" i="3"/>
  <c r="AA233" i="3"/>
  <c r="AE232" i="3"/>
  <c r="U232" i="3"/>
  <c r="U228" i="3"/>
  <c r="Y225" i="3"/>
  <c r="AB224" i="3"/>
  <c r="AC219" i="3"/>
  <c r="AD218" i="3"/>
  <c r="U218" i="3"/>
  <c r="Y217" i="3"/>
  <c r="W215" i="3"/>
  <c r="Y214" i="3"/>
  <c r="Y212" i="3"/>
  <c r="W212" i="3"/>
  <c r="AA210" i="3"/>
  <c r="Z199" i="3"/>
  <c r="U199" i="3"/>
  <c r="AD199" i="3"/>
  <c r="V199" i="3"/>
  <c r="AE199" i="3"/>
  <c r="W199" i="3"/>
  <c r="AA173" i="3"/>
  <c r="AD172" i="3"/>
  <c r="AE170" i="3"/>
  <c r="W170" i="3"/>
  <c r="W168" i="3"/>
  <c r="X163" i="3"/>
  <c r="AD160" i="3"/>
  <c r="X158" i="3"/>
  <c r="AC157" i="3"/>
  <c r="AD155" i="3"/>
  <c r="AC153" i="3"/>
  <c r="AE151" i="3"/>
  <c r="Y150" i="3"/>
  <c r="AC146" i="3"/>
  <c r="V144" i="3"/>
  <c r="AE142" i="3"/>
  <c r="W142" i="3"/>
  <c r="V136" i="3"/>
  <c r="X134" i="3"/>
  <c r="AC133" i="3"/>
  <c r="Y131" i="3"/>
  <c r="X128" i="3"/>
  <c r="AE126" i="3"/>
  <c r="W126" i="3"/>
  <c r="AA123" i="3"/>
  <c r="V120" i="3"/>
  <c r="AE118" i="3"/>
  <c r="W118" i="3"/>
  <c r="AA115" i="3"/>
  <c r="X110" i="3"/>
  <c r="AE103" i="3"/>
  <c r="Y8" i="4" s="1"/>
  <c r="Z173" i="3"/>
  <c r="AD170" i="3"/>
  <c r="V170" i="3"/>
  <c r="AE168" i="3"/>
  <c r="V168" i="3"/>
  <c r="W163" i="3"/>
  <c r="AE158" i="3"/>
  <c r="W158" i="3"/>
  <c r="Y155" i="3"/>
  <c r="AA153" i="3"/>
  <c r="X150" i="3"/>
  <c r="Y146" i="3"/>
  <c r="AE144" i="3"/>
  <c r="U144" i="3"/>
  <c r="AD142" i="3"/>
  <c r="V142" i="3"/>
  <c r="AE136" i="3"/>
  <c r="U136" i="3"/>
  <c r="AE134" i="3"/>
  <c r="W134" i="3"/>
  <c r="X131" i="3"/>
  <c r="W128" i="3"/>
  <c r="AA124" i="3"/>
  <c r="Y123" i="3"/>
  <c r="AE120" i="3"/>
  <c r="U120" i="3"/>
  <c r="AA116" i="3"/>
  <c r="Y115" i="3"/>
  <c r="W110" i="3"/>
  <c r="AC103" i="3"/>
  <c r="AA196" i="3"/>
  <c r="AA189" i="3"/>
  <c r="Y173" i="3"/>
  <c r="AB172" i="3"/>
  <c r="AC170" i="3"/>
  <c r="AD168" i="3"/>
  <c r="U168" i="3"/>
  <c r="V163" i="3"/>
  <c r="AC159" i="3"/>
  <c r="AD158" i="3"/>
  <c r="V158" i="3"/>
  <c r="AA157" i="3"/>
  <c r="AE156" i="3"/>
  <c r="X155" i="3"/>
  <c r="Z153" i="3"/>
  <c r="AE150" i="3"/>
  <c r="W150" i="3"/>
  <c r="AE147" i="3"/>
  <c r="X146" i="3"/>
  <c r="AD144" i="3"/>
  <c r="AC142" i="3"/>
  <c r="Z141" i="3"/>
  <c r="AD136" i="3"/>
  <c r="AD134" i="3"/>
  <c r="V134" i="3"/>
  <c r="AA133" i="3"/>
  <c r="AD132" i="3"/>
  <c r="W131" i="3"/>
  <c r="V128" i="3"/>
  <c r="AC126" i="3"/>
  <c r="Z125" i="3"/>
  <c r="Z124" i="3"/>
  <c r="X123" i="3"/>
  <c r="AD120" i="3"/>
  <c r="AC118" i="3"/>
  <c r="Z116" i="3"/>
  <c r="X115" i="3"/>
  <c r="AA110" i="3"/>
  <c r="AB103" i="3"/>
  <c r="U134" i="3"/>
  <c r="Z174" i="3"/>
  <c r="W173" i="3"/>
  <c r="AA161" i="3"/>
  <c r="AB158" i="3"/>
  <c r="AB156" i="3"/>
  <c r="AC150" i="3"/>
  <c r="AB147" i="3"/>
  <c r="AA144" i="3"/>
  <c r="AA136" i="3"/>
  <c r="AB134" i="3"/>
  <c r="AD128" i="3"/>
  <c r="V123" i="3"/>
  <c r="AA120" i="3"/>
  <c r="V115" i="3"/>
  <c r="AE110" i="3"/>
  <c r="Y15" i="4" s="1"/>
  <c r="X144" i="3"/>
  <c r="X136" i="3"/>
  <c r="AD131" i="3"/>
  <c r="AA128" i="3"/>
  <c r="X120" i="3"/>
  <c r="X109" i="3"/>
  <c r="U103" i="3"/>
  <c r="AD375" i="3"/>
  <c r="X273" i="3"/>
  <c r="Y273" i="3"/>
  <c r="Z273" i="3"/>
  <c r="AB273" i="3"/>
  <c r="U273" i="3"/>
  <c r="AC273" i="3"/>
  <c r="V273" i="3"/>
  <c r="AD273" i="3"/>
  <c r="W273" i="3"/>
  <c r="AA273" i="3"/>
  <c r="AE273" i="3"/>
  <c r="Y152" i="3"/>
  <c r="AB152" i="3"/>
  <c r="AD152" i="3"/>
  <c r="U152" i="3"/>
  <c r="AE152" i="3"/>
  <c r="V152" i="3"/>
  <c r="W152" i="3"/>
  <c r="X152" i="3"/>
  <c r="Z152" i="3"/>
  <c r="AA152" i="3"/>
  <c r="AC152" i="3"/>
  <c r="W130" i="3"/>
  <c r="AE130" i="3"/>
  <c r="X130" i="3"/>
  <c r="Y130" i="3"/>
  <c r="Z130" i="3"/>
  <c r="U130" i="3"/>
  <c r="V130" i="3"/>
  <c r="AA130" i="3"/>
  <c r="AB130" i="3"/>
  <c r="AC130" i="3"/>
  <c r="AD130" i="3"/>
  <c r="V127" i="3"/>
  <c r="AD127" i="3"/>
  <c r="W127" i="3"/>
  <c r="AE127" i="3"/>
  <c r="X127" i="3"/>
  <c r="Y127" i="3"/>
  <c r="U127" i="3"/>
  <c r="Z127" i="3"/>
  <c r="AA127" i="3"/>
  <c r="AB127" i="3"/>
  <c r="AC127" i="3"/>
  <c r="W409" i="3"/>
  <c r="AD407" i="3"/>
  <c r="AB404" i="3"/>
  <c r="AE403" i="3"/>
  <c r="V401" i="3"/>
  <c r="AD401" i="3"/>
  <c r="X401" i="3"/>
  <c r="AA399" i="3"/>
  <c r="AB398" i="3"/>
  <c r="AB385" i="3"/>
  <c r="AC380" i="3"/>
  <c r="AE379" i="3"/>
  <c r="AC375" i="3"/>
  <c r="AB374" i="3"/>
  <c r="V369" i="3"/>
  <c r="AD369" i="3"/>
  <c r="W369" i="3"/>
  <c r="AE369" i="3"/>
  <c r="X369" i="3"/>
  <c r="AB330" i="3"/>
  <c r="X330" i="3"/>
  <c r="U330" i="3"/>
  <c r="AE330" i="3"/>
  <c r="V330" i="3"/>
  <c r="W330" i="3"/>
  <c r="Y330" i="3"/>
  <c r="Z330" i="3"/>
  <c r="AA330" i="3"/>
  <c r="AA379" i="3"/>
  <c r="AB354" i="3"/>
  <c r="V354" i="3"/>
  <c r="AE354" i="3"/>
  <c r="W354" i="3"/>
  <c r="X354" i="3"/>
  <c r="Y354" i="3"/>
  <c r="Z354" i="3"/>
  <c r="W412" i="3"/>
  <c r="AE412" i="3"/>
  <c r="Y412" i="3"/>
  <c r="AB407" i="3"/>
  <c r="U406" i="3"/>
  <c r="AC406" i="3"/>
  <c r="W406" i="3"/>
  <c r="AE406" i="3"/>
  <c r="Z404" i="3"/>
  <c r="AA403" i="3"/>
  <c r="Z398" i="3"/>
  <c r="AC393" i="3"/>
  <c r="W388" i="3"/>
  <c r="AE388" i="3"/>
  <c r="X388" i="3"/>
  <c r="Y388" i="3"/>
  <c r="AB387" i="3"/>
  <c r="U387" i="3"/>
  <c r="AC387" i="3"/>
  <c r="V387" i="3"/>
  <c r="AD387" i="3"/>
  <c r="X383" i="3"/>
  <c r="Y383" i="3"/>
  <c r="Z383" i="3"/>
  <c r="AA380" i="3"/>
  <c r="V352" i="3"/>
  <c r="AD352" i="3"/>
  <c r="U352" i="3"/>
  <c r="AE352" i="3"/>
  <c r="W352" i="3"/>
  <c r="X352" i="3"/>
  <c r="Y352" i="3"/>
  <c r="Z352" i="3"/>
  <c r="AB379" i="3"/>
  <c r="U379" i="3"/>
  <c r="AC379" i="3"/>
  <c r="V379" i="3"/>
  <c r="AD379" i="3"/>
  <c r="X375" i="3"/>
  <c r="Y375" i="3"/>
  <c r="Z375" i="3"/>
  <c r="AB375" i="3"/>
  <c r="V409" i="3"/>
  <c r="AD409" i="3"/>
  <c r="X409" i="3"/>
  <c r="AA407" i="3"/>
  <c r="X404" i="3"/>
  <c r="Z403" i="3"/>
  <c r="AB393" i="3"/>
  <c r="AC388" i="3"/>
  <c r="AE387" i="3"/>
  <c r="AC383" i="3"/>
  <c r="AB382" i="3"/>
  <c r="Z380" i="3"/>
  <c r="Y379" i="3"/>
  <c r="V377" i="3"/>
  <c r="AD377" i="3"/>
  <c r="W377" i="3"/>
  <c r="AE377" i="3"/>
  <c r="X377" i="3"/>
  <c r="W375" i="3"/>
  <c r="Y374" i="3"/>
  <c r="X367" i="3"/>
  <c r="Y367" i="3"/>
  <c r="Z367" i="3"/>
  <c r="AB367" i="3"/>
  <c r="V344" i="3"/>
  <c r="AD344" i="3"/>
  <c r="Z344" i="3"/>
  <c r="U344" i="3"/>
  <c r="W344" i="3"/>
  <c r="X344" i="3"/>
  <c r="Y344" i="3"/>
  <c r="AA344" i="3"/>
  <c r="AB344" i="3"/>
  <c r="U333" i="3"/>
  <c r="AC333" i="3"/>
  <c r="Y333" i="3"/>
  <c r="V333" i="3"/>
  <c r="W333" i="3"/>
  <c r="X333" i="3"/>
  <c r="Z333" i="3"/>
  <c r="AA333" i="3"/>
  <c r="AB333" i="3"/>
  <c r="Z108" i="3"/>
  <c r="AA108" i="3"/>
  <c r="AB108" i="3"/>
  <c r="AD108" i="3"/>
  <c r="Y108" i="3"/>
  <c r="U398" i="3"/>
  <c r="AC398" i="3"/>
  <c r="W398" i="3"/>
  <c r="AE398" i="3"/>
  <c r="AB380" i="3"/>
  <c r="W414" i="3"/>
  <c r="AE414" i="3"/>
  <c r="W413" i="3"/>
  <c r="AA412" i="3"/>
  <c r="AB411" i="3"/>
  <c r="V411" i="3"/>
  <c r="AD411" i="3"/>
  <c r="AB409" i="3"/>
  <c r="AA406" i="3"/>
  <c r="V404" i="3"/>
  <c r="Y401" i="3"/>
  <c r="AE399" i="3"/>
  <c r="U399" i="3"/>
  <c r="X398" i="3"/>
  <c r="U390" i="3"/>
  <c r="AC390" i="3"/>
  <c r="V390" i="3"/>
  <c r="AD390" i="3"/>
  <c r="W390" i="3"/>
  <c r="AE390" i="3"/>
  <c r="AB388" i="3"/>
  <c r="AA387" i="3"/>
  <c r="AB383" i="3"/>
  <c r="X379" i="3"/>
  <c r="AC377" i="3"/>
  <c r="V375" i="3"/>
  <c r="W372" i="3"/>
  <c r="AE372" i="3"/>
  <c r="X372" i="3"/>
  <c r="Y372" i="3"/>
  <c r="AB371" i="3"/>
  <c r="U371" i="3"/>
  <c r="AC371" i="3"/>
  <c r="V371" i="3"/>
  <c r="AD371" i="3"/>
  <c r="Z369" i="3"/>
  <c r="AD367" i="3"/>
  <c r="AB366" i="3"/>
  <c r="AB363" i="3"/>
  <c r="U363" i="3"/>
  <c r="AC363" i="3"/>
  <c r="V363" i="3"/>
  <c r="AD363" i="3"/>
  <c r="W363" i="3"/>
  <c r="AE363" i="3"/>
  <c r="X363" i="3"/>
  <c r="AD354" i="3"/>
  <c r="X342" i="3"/>
  <c r="AB342" i="3"/>
  <c r="U342" i="3"/>
  <c r="AE342" i="3"/>
  <c r="V342" i="3"/>
  <c r="W342" i="3"/>
  <c r="Y342" i="3"/>
  <c r="Z342" i="3"/>
  <c r="AA342" i="3"/>
  <c r="Z311" i="3"/>
  <c r="U311" i="3"/>
  <c r="AD311" i="3"/>
  <c r="V311" i="3"/>
  <c r="AE311" i="3"/>
  <c r="X311" i="3"/>
  <c r="AA311" i="3"/>
  <c r="W311" i="3"/>
  <c r="Y311" i="3"/>
  <c r="AB311" i="3"/>
  <c r="AC311" i="3"/>
  <c r="W380" i="3"/>
  <c r="AE380" i="3"/>
  <c r="X380" i="3"/>
  <c r="Y380" i="3"/>
  <c r="X407" i="3"/>
  <c r="Z407" i="3"/>
  <c r="AA404" i="3"/>
  <c r="AB403" i="3"/>
  <c r="V403" i="3"/>
  <c r="AD403" i="3"/>
  <c r="AA398" i="3"/>
  <c r="V393" i="3"/>
  <c r="AD393" i="3"/>
  <c r="W393" i="3"/>
  <c r="AE393" i="3"/>
  <c r="X393" i="3"/>
  <c r="U382" i="3"/>
  <c r="AC382" i="3"/>
  <c r="V382" i="3"/>
  <c r="AD382" i="3"/>
  <c r="W382" i="3"/>
  <c r="AE382" i="3"/>
  <c r="Y361" i="3"/>
  <c r="AC361" i="3"/>
  <c r="U361" i="3"/>
  <c r="AD361" i="3"/>
  <c r="V361" i="3"/>
  <c r="AE361" i="3"/>
  <c r="W361" i="3"/>
  <c r="X361" i="3"/>
  <c r="AB322" i="3"/>
  <c r="V322" i="3"/>
  <c r="AD322" i="3"/>
  <c r="X322" i="3"/>
  <c r="U322" i="3"/>
  <c r="W322" i="3"/>
  <c r="Y322" i="3"/>
  <c r="Z322" i="3"/>
  <c r="AA322" i="3"/>
  <c r="X297" i="3"/>
  <c r="Z297" i="3"/>
  <c r="Y297" i="3"/>
  <c r="AA297" i="3"/>
  <c r="AB297" i="3"/>
  <c r="AD297" i="3"/>
  <c r="U297" i="3"/>
  <c r="AE297" i="3"/>
  <c r="V297" i="3"/>
  <c r="W297" i="3"/>
  <c r="AC297" i="3"/>
  <c r="AA111" i="3"/>
  <c r="V112" i="3"/>
  <c r="AD112" i="3"/>
  <c r="W112" i="3"/>
  <c r="AE112" i="3"/>
  <c r="Y17" i="4" s="1"/>
  <c r="X112" i="3"/>
  <c r="Z112" i="3"/>
  <c r="AA112" i="3"/>
  <c r="Z111" i="3"/>
  <c r="U112" i="3"/>
  <c r="AC112" i="3"/>
  <c r="AE413" i="3"/>
  <c r="V413" i="3"/>
  <c r="Z412" i="3"/>
  <c r="AA409" i="3"/>
  <c r="W407" i="3"/>
  <c r="Z406" i="3"/>
  <c r="Z405" i="3"/>
  <c r="AB405" i="3"/>
  <c r="X403" i="3"/>
  <c r="W401" i="3"/>
  <c r="V398" i="3"/>
  <c r="W396" i="3"/>
  <c r="AE396" i="3"/>
  <c r="X396" i="3"/>
  <c r="Y396" i="3"/>
  <c r="AB395" i="3"/>
  <c r="U395" i="3"/>
  <c r="AC395" i="3"/>
  <c r="V395" i="3"/>
  <c r="AD395" i="3"/>
  <c r="Z393" i="3"/>
  <c r="X391" i="3"/>
  <c r="Y391" i="3"/>
  <c r="Z391" i="3"/>
  <c r="AA388" i="3"/>
  <c r="Z387" i="3"/>
  <c r="AA383" i="3"/>
  <c r="Z382" i="3"/>
  <c r="U380" i="3"/>
  <c r="W379" i="3"/>
  <c r="AB377" i="3"/>
  <c r="U375" i="3"/>
  <c r="Y369" i="3"/>
  <c r="AC367" i="3"/>
  <c r="AB361" i="3"/>
  <c r="AC354" i="3"/>
  <c r="X350" i="3"/>
  <c r="V350" i="3"/>
  <c r="AE350" i="3"/>
  <c r="W350" i="3"/>
  <c r="Y350" i="3"/>
  <c r="Z350" i="3"/>
  <c r="AA350" i="3"/>
  <c r="AD330" i="3"/>
  <c r="W404" i="3"/>
  <c r="AE404" i="3"/>
  <c r="Y404" i="3"/>
  <c r="Y105" i="3"/>
  <c r="Z105" i="3"/>
  <c r="AA105" i="3"/>
  <c r="AC105" i="3"/>
  <c r="X105" i="3"/>
  <c r="U366" i="3"/>
  <c r="AC366" i="3"/>
  <c r="V366" i="3"/>
  <c r="AD366" i="3"/>
  <c r="W366" i="3"/>
  <c r="AE366" i="3"/>
  <c r="Y366" i="3"/>
  <c r="V104" i="3"/>
  <c r="AD104" i="3"/>
  <c r="W104" i="3"/>
  <c r="AE104" i="3"/>
  <c r="Y9" i="4" s="1"/>
  <c r="X104" i="3"/>
  <c r="Z104" i="3"/>
  <c r="AA104" i="3"/>
  <c r="AB104" i="3"/>
  <c r="U104" i="3"/>
  <c r="AC104" i="3"/>
  <c r="X412" i="3"/>
  <c r="Z409" i="3"/>
  <c r="V407" i="3"/>
  <c r="Y406" i="3"/>
  <c r="AD404" i="3"/>
  <c r="W403" i="3"/>
  <c r="X399" i="3"/>
  <c r="Z399" i="3"/>
  <c r="Y393" i="3"/>
  <c r="Z388" i="3"/>
  <c r="Y387" i="3"/>
  <c r="V385" i="3"/>
  <c r="AD385" i="3"/>
  <c r="W385" i="3"/>
  <c r="AE385" i="3"/>
  <c r="X385" i="3"/>
  <c r="W383" i="3"/>
  <c r="Y382" i="3"/>
  <c r="AE375" i="3"/>
  <c r="U374" i="3"/>
  <c r="AC374" i="3"/>
  <c r="V374" i="3"/>
  <c r="AD374" i="3"/>
  <c r="W374" i="3"/>
  <c r="AE374" i="3"/>
  <c r="AA367" i="3"/>
  <c r="Z366" i="3"/>
  <c r="AA361" i="3"/>
  <c r="AA354" i="3"/>
  <c r="AE322" i="3"/>
  <c r="AE309" i="3"/>
  <c r="AC362" i="3"/>
  <c r="V360" i="3"/>
  <c r="AD360" i="3"/>
  <c r="Y348" i="3"/>
  <c r="Z345" i="3"/>
  <c r="Y336" i="3"/>
  <c r="Y334" i="3"/>
  <c r="X318" i="3"/>
  <c r="Z318" i="3"/>
  <c r="AB318" i="3"/>
  <c r="U317" i="3"/>
  <c r="AC317" i="3"/>
  <c r="W317" i="3"/>
  <c r="AE317" i="3"/>
  <c r="Y317" i="3"/>
  <c r="U312" i="3"/>
  <c r="AC312" i="3"/>
  <c r="Z312" i="3"/>
  <c r="AA312" i="3"/>
  <c r="AD312" i="3"/>
  <c r="W312" i="3"/>
  <c r="AA309" i="3"/>
  <c r="X348" i="3"/>
  <c r="X345" i="3"/>
  <c r="U341" i="3"/>
  <c r="AC341" i="3"/>
  <c r="Y341" i="3"/>
  <c r="AB338" i="3"/>
  <c r="X338" i="3"/>
  <c r="X336" i="3"/>
  <c r="W334" i="3"/>
  <c r="Z332" i="3"/>
  <c r="V332" i="3"/>
  <c r="AD332" i="3"/>
  <c r="X326" i="3"/>
  <c r="Z326" i="3"/>
  <c r="AB326" i="3"/>
  <c r="U325" i="3"/>
  <c r="AC325" i="3"/>
  <c r="W325" i="3"/>
  <c r="AE325" i="3"/>
  <c r="Y325" i="3"/>
  <c r="V320" i="3"/>
  <c r="AD320" i="3"/>
  <c r="X320" i="3"/>
  <c r="Z320" i="3"/>
  <c r="Z316" i="3"/>
  <c r="AB316" i="3"/>
  <c r="V316" i="3"/>
  <c r="AD316" i="3"/>
  <c r="V315" i="3"/>
  <c r="W315" i="3"/>
  <c r="AE315" i="3"/>
  <c r="Y315" i="3"/>
  <c r="AA315" i="3"/>
  <c r="Z309" i="3"/>
  <c r="X305" i="3"/>
  <c r="AC305" i="3"/>
  <c r="U305" i="3"/>
  <c r="AD305" i="3"/>
  <c r="W305" i="3"/>
  <c r="Y305" i="3"/>
  <c r="Z305" i="3"/>
  <c r="AC408" i="3"/>
  <c r="AC400" i="3"/>
  <c r="AC392" i="3"/>
  <c r="U392" i="3"/>
  <c r="AC384" i="3"/>
  <c r="U384" i="3"/>
  <c r="AC376" i="3"/>
  <c r="U376" i="3"/>
  <c r="AC368" i="3"/>
  <c r="U368" i="3"/>
  <c r="Y364" i="3"/>
  <c r="Z362" i="3"/>
  <c r="Z360" i="3"/>
  <c r="AA358" i="3"/>
  <c r="AE357" i="3"/>
  <c r="V357" i="3"/>
  <c r="Y356" i="3"/>
  <c r="U349" i="3"/>
  <c r="AC349" i="3"/>
  <c r="W348" i="3"/>
  <c r="W345" i="3"/>
  <c r="AB341" i="3"/>
  <c r="AA338" i="3"/>
  <c r="W336" i="3"/>
  <c r="V334" i="3"/>
  <c r="AB332" i="3"/>
  <c r="V328" i="3"/>
  <c r="AD328" i="3"/>
  <c r="X328" i="3"/>
  <c r="Z328" i="3"/>
  <c r="AC326" i="3"/>
  <c r="AD325" i="3"/>
  <c r="Z324" i="3"/>
  <c r="AB324" i="3"/>
  <c r="V324" i="3"/>
  <c r="AD324" i="3"/>
  <c r="AC320" i="3"/>
  <c r="AA318" i="3"/>
  <c r="AB317" i="3"/>
  <c r="AC316" i="3"/>
  <c r="AD315" i="3"/>
  <c r="AE312" i="3"/>
  <c r="X309" i="3"/>
  <c r="AB299" i="3"/>
  <c r="AC293" i="3"/>
  <c r="X364" i="3"/>
  <c r="Y362" i="3"/>
  <c r="Y360" i="3"/>
  <c r="Z358" i="3"/>
  <c r="X356" i="3"/>
  <c r="W355" i="3"/>
  <c r="AE355" i="3"/>
  <c r="AA349" i="3"/>
  <c r="AE348" i="3"/>
  <c r="U348" i="3"/>
  <c r="AB346" i="3"/>
  <c r="X346" i="3"/>
  <c r="V345" i="3"/>
  <c r="AA341" i="3"/>
  <c r="Z340" i="3"/>
  <c r="V340" i="3"/>
  <c r="AD340" i="3"/>
  <c r="Z338" i="3"/>
  <c r="Y337" i="3"/>
  <c r="U337" i="3"/>
  <c r="AC337" i="3"/>
  <c r="U336" i="3"/>
  <c r="AE334" i="3"/>
  <c r="U334" i="3"/>
  <c r="AA332" i="3"/>
  <c r="AC328" i="3"/>
  <c r="AA326" i="3"/>
  <c r="AB325" i="3"/>
  <c r="AC324" i="3"/>
  <c r="AB320" i="3"/>
  <c r="Y318" i="3"/>
  <c r="AA317" i="3"/>
  <c r="AA316" i="3"/>
  <c r="AC315" i="3"/>
  <c r="AB312" i="3"/>
  <c r="Z295" i="3"/>
  <c r="AB295" i="3"/>
  <c r="AD295" i="3"/>
  <c r="U295" i="3"/>
  <c r="AE295" i="3"/>
  <c r="V295" i="3"/>
  <c r="X295" i="3"/>
  <c r="Y295" i="3"/>
  <c r="AA295" i="3"/>
  <c r="AE364" i="3"/>
  <c r="X362" i="3"/>
  <c r="X360" i="3"/>
  <c r="Y358" i="3"/>
  <c r="U357" i="3"/>
  <c r="AC357" i="3"/>
  <c r="W356" i="3"/>
  <c r="Z341" i="3"/>
  <c r="Y338" i="3"/>
  <c r="Y332" i="3"/>
  <c r="Y326" i="3"/>
  <c r="AA325" i="3"/>
  <c r="AA320" i="3"/>
  <c r="W318" i="3"/>
  <c r="Z317" i="3"/>
  <c r="Y316" i="3"/>
  <c r="AB315" i="3"/>
  <c r="AE305" i="3"/>
  <c r="Z348" i="3"/>
  <c r="V348" i="3"/>
  <c r="Y345" i="3"/>
  <c r="U345" i="3"/>
  <c r="AC345" i="3"/>
  <c r="V336" i="3"/>
  <c r="AD336" i="3"/>
  <c r="Z336" i="3"/>
  <c r="X334" i="3"/>
  <c r="AB334" i="3"/>
  <c r="AB309" i="3"/>
  <c r="AC309" i="3"/>
  <c r="U309" i="3"/>
  <c r="AD309" i="3"/>
  <c r="W309" i="3"/>
  <c r="Y309" i="3"/>
  <c r="V299" i="3"/>
  <c r="AD299" i="3"/>
  <c r="Y299" i="3"/>
  <c r="Z299" i="3"/>
  <c r="AA299" i="3"/>
  <c r="AC299" i="3"/>
  <c r="U299" i="3"/>
  <c r="AE299" i="3"/>
  <c r="W299" i="3"/>
  <c r="AB293" i="3"/>
  <c r="V293" i="3"/>
  <c r="AD293" i="3"/>
  <c r="Y293" i="3"/>
  <c r="Z293" i="3"/>
  <c r="AA293" i="3"/>
  <c r="AE293" i="3"/>
  <c r="U293" i="3"/>
  <c r="W293" i="3"/>
  <c r="AC329" i="3"/>
  <c r="U329" i="3"/>
  <c r="AC321" i="3"/>
  <c r="U321" i="3"/>
  <c r="AD310" i="3"/>
  <c r="AD308" i="3"/>
  <c r="U308" i="3"/>
  <c r="Y307" i="3"/>
  <c r="X303" i="3"/>
  <c r="W302" i="3"/>
  <c r="AE302" i="3"/>
  <c r="Y285" i="3"/>
  <c r="AC281" i="3"/>
  <c r="U265" i="3"/>
  <c r="AC265" i="3"/>
  <c r="AD265" i="3"/>
  <c r="V265" i="3"/>
  <c r="AE265" i="3"/>
  <c r="W265" i="3"/>
  <c r="X265" i="3"/>
  <c r="Y265" i="3"/>
  <c r="Z265" i="3"/>
  <c r="AA265" i="3"/>
  <c r="U304" i="3"/>
  <c r="AC304" i="3"/>
  <c r="W294" i="3"/>
  <c r="AE294" i="3"/>
  <c r="Y294" i="3"/>
  <c r="V291" i="3"/>
  <c r="AD291" i="3"/>
  <c r="X291" i="3"/>
  <c r="X289" i="3"/>
  <c r="Z289" i="3"/>
  <c r="V283" i="3"/>
  <c r="AD283" i="3"/>
  <c r="X283" i="3"/>
  <c r="Z283" i="3"/>
  <c r="AB283" i="3"/>
  <c r="AB277" i="3"/>
  <c r="U277" i="3"/>
  <c r="AC277" i="3"/>
  <c r="V277" i="3"/>
  <c r="AD277" i="3"/>
  <c r="X277" i="3"/>
  <c r="Y277" i="3"/>
  <c r="Z277" i="3"/>
  <c r="AB269" i="3"/>
  <c r="U269" i="3"/>
  <c r="AC269" i="3"/>
  <c r="V269" i="3"/>
  <c r="AD269" i="3"/>
  <c r="W269" i="3"/>
  <c r="AE269" i="3"/>
  <c r="X269" i="3"/>
  <c r="Y269" i="3"/>
  <c r="Z269" i="3"/>
  <c r="U255" i="3"/>
  <c r="AC255" i="3"/>
  <c r="W255" i="3"/>
  <c r="AE255" i="3"/>
  <c r="V255" i="3"/>
  <c r="X255" i="3"/>
  <c r="Y255" i="3"/>
  <c r="Z255" i="3"/>
  <c r="AA255" i="3"/>
  <c r="AB255" i="3"/>
  <c r="W310" i="3"/>
  <c r="AE310" i="3"/>
  <c r="W307" i="3"/>
  <c r="AA304" i="3"/>
  <c r="AE303" i="3"/>
  <c r="V303" i="3"/>
  <c r="AB294" i="3"/>
  <c r="AB291" i="3"/>
  <c r="AB289" i="3"/>
  <c r="AE283" i="3"/>
  <c r="AE347" i="3"/>
  <c r="AE339" i="3"/>
  <c r="AE331" i="3"/>
  <c r="AE323" i="3"/>
  <c r="W313" i="3"/>
  <c r="Z310" i="3"/>
  <c r="Z308" i="3"/>
  <c r="Y304" i="3"/>
  <c r="AC303" i="3"/>
  <c r="X302" i="3"/>
  <c r="W300" i="3"/>
  <c r="U296" i="3"/>
  <c r="AC296" i="3"/>
  <c r="W296" i="3"/>
  <c r="AE296" i="3"/>
  <c r="Z294" i="3"/>
  <c r="Z291" i="3"/>
  <c r="Y289" i="3"/>
  <c r="Z287" i="3"/>
  <c r="AB287" i="3"/>
  <c r="X287" i="3"/>
  <c r="W286" i="3"/>
  <c r="AE286" i="3"/>
  <c r="Y286" i="3"/>
  <c r="U286" i="3"/>
  <c r="AC286" i="3"/>
  <c r="AA283" i="3"/>
  <c r="V307" i="3"/>
  <c r="AD307" i="3"/>
  <c r="X304" i="3"/>
  <c r="X294" i="3"/>
  <c r="Y291" i="3"/>
  <c r="W289" i="3"/>
  <c r="AB285" i="3"/>
  <c r="V285" i="3"/>
  <c r="AD285" i="3"/>
  <c r="Z285" i="3"/>
  <c r="Y283" i="3"/>
  <c r="X281" i="3"/>
  <c r="Z281" i="3"/>
  <c r="AB281" i="3"/>
  <c r="U281" i="3"/>
  <c r="V281" i="3"/>
  <c r="AD281" i="3"/>
  <c r="AE277" i="3"/>
  <c r="U231" i="3"/>
  <c r="AC231" i="3"/>
  <c r="W231" i="3"/>
  <c r="AE231" i="3"/>
  <c r="X231" i="3"/>
  <c r="V231" i="3"/>
  <c r="Y231" i="3"/>
  <c r="Z231" i="3"/>
  <c r="AA231" i="3"/>
  <c r="AB231" i="3"/>
  <c r="AD231" i="3"/>
  <c r="X279" i="3"/>
  <c r="AC278" i="3"/>
  <c r="U278" i="3"/>
  <c r="AB275" i="3"/>
  <c r="X271" i="3"/>
  <c r="AC270" i="3"/>
  <c r="U270" i="3"/>
  <c r="AE268" i="3"/>
  <c r="W268" i="3"/>
  <c r="AE264" i="3"/>
  <c r="V264" i="3"/>
  <c r="V258" i="3"/>
  <c r="AD258" i="3"/>
  <c r="X258" i="3"/>
  <c r="Z250" i="3"/>
  <c r="Y247" i="3"/>
  <c r="AA245" i="3"/>
  <c r="Z244" i="3"/>
  <c r="W242" i="3"/>
  <c r="V237" i="3"/>
  <c r="X236" i="3"/>
  <c r="Z230" i="3"/>
  <c r="AB230" i="3"/>
  <c r="U230" i="3"/>
  <c r="AC230" i="3"/>
  <c r="AB226" i="3"/>
  <c r="X209" i="3"/>
  <c r="AC209" i="3"/>
  <c r="U209" i="3"/>
  <c r="AD209" i="3"/>
  <c r="V209" i="3"/>
  <c r="AE209" i="3"/>
  <c r="W209" i="3"/>
  <c r="Y209" i="3"/>
  <c r="Z209" i="3"/>
  <c r="AA209" i="3"/>
  <c r="AE279" i="3"/>
  <c r="W279" i="3"/>
  <c r="AE271" i="3"/>
  <c r="W271" i="3"/>
  <c r="AD268" i="3"/>
  <c r="U268" i="3"/>
  <c r="AD264" i="3"/>
  <c r="U264" i="3"/>
  <c r="V260" i="3"/>
  <c r="AD260" i="3"/>
  <c r="AB258" i="3"/>
  <c r="Y250" i="3"/>
  <c r="X245" i="3"/>
  <c r="Y244" i="3"/>
  <c r="U239" i="3"/>
  <c r="AC239" i="3"/>
  <c r="W239" i="3"/>
  <c r="AE239" i="3"/>
  <c r="X239" i="3"/>
  <c r="V234" i="3"/>
  <c r="AD234" i="3"/>
  <c r="X234" i="3"/>
  <c r="Y234" i="3"/>
  <c r="W229" i="3"/>
  <c r="AE229" i="3"/>
  <c r="Y229" i="3"/>
  <c r="Z229" i="3"/>
  <c r="AA226" i="3"/>
  <c r="V221" i="3"/>
  <c r="AD221" i="3"/>
  <c r="W221" i="3"/>
  <c r="AE221" i="3"/>
  <c r="Y221" i="3"/>
  <c r="Z221" i="3"/>
  <c r="AD279" i="3"/>
  <c r="V279" i="3"/>
  <c r="Z275" i="3"/>
  <c r="AD271" i="3"/>
  <c r="V271" i="3"/>
  <c r="AC268" i="3"/>
  <c r="AC264" i="3"/>
  <c r="AA260" i="3"/>
  <c r="AA258" i="3"/>
  <c r="Z254" i="3"/>
  <c r="AB254" i="3"/>
  <c r="W250" i="3"/>
  <c r="AD239" i="3"/>
  <c r="Z238" i="3"/>
  <c r="AB238" i="3"/>
  <c r="U238" i="3"/>
  <c r="AC238" i="3"/>
  <c r="AB223" i="3"/>
  <c r="U223" i="3"/>
  <c r="AC223" i="3"/>
  <c r="W223" i="3"/>
  <c r="AE223" i="3"/>
  <c r="X223" i="3"/>
  <c r="Y222" i="3"/>
  <c r="Z222" i="3"/>
  <c r="AB222" i="3"/>
  <c r="U222" i="3"/>
  <c r="AC222" i="3"/>
  <c r="AB213" i="3"/>
  <c r="AC213" i="3"/>
  <c r="U213" i="3"/>
  <c r="AD213" i="3"/>
  <c r="V213" i="3"/>
  <c r="AE213" i="3"/>
  <c r="W213" i="3"/>
  <c r="X213" i="3"/>
  <c r="Y213" i="3"/>
  <c r="Z213" i="3"/>
  <c r="U247" i="3"/>
  <c r="AC247" i="3"/>
  <c r="W247" i="3"/>
  <c r="AE247" i="3"/>
  <c r="X247" i="3"/>
  <c r="V242" i="3"/>
  <c r="AD242" i="3"/>
  <c r="X242" i="3"/>
  <c r="Y242" i="3"/>
  <c r="W237" i="3"/>
  <c r="AE237" i="3"/>
  <c r="Y237" i="3"/>
  <c r="Z237" i="3"/>
  <c r="AB236" i="3"/>
  <c r="V236" i="3"/>
  <c r="AD236" i="3"/>
  <c r="W236" i="3"/>
  <c r="AE236" i="3"/>
  <c r="AE288" i="3"/>
  <c r="W288" i="3"/>
  <c r="AE280" i="3"/>
  <c r="W280" i="3"/>
  <c r="AB279" i="3"/>
  <c r="Y278" i="3"/>
  <c r="X275" i="3"/>
  <c r="AE272" i="3"/>
  <c r="W272" i="3"/>
  <c r="AB271" i="3"/>
  <c r="Y270" i="3"/>
  <c r="AA268" i="3"/>
  <c r="AA264" i="3"/>
  <c r="Y262" i="3"/>
  <c r="Y260" i="3"/>
  <c r="Y258" i="3"/>
  <c r="Y254" i="3"/>
  <c r="W253" i="3"/>
  <c r="AE253" i="3"/>
  <c r="Y253" i="3"/>
  <c r="AD247" i="3"/>
  <c r="Z246" i="3"/>
  <c r="AB246" i="3"/>
  <c r="U246" i="3"/>
  <c r="AC246" i="3"/>
  <c r="AC242" i="3"/>
  <c r="AA239" i="3"/>
  <c r="AA238" i="3"/>
  <c r="AC237" i="3"/>
  <c r="AC236" i="3"/>
  <c r="AA234" i="3"/>
  <c r="X230" i="3"/>
  <c r="AA229" i="3"/>
  <c r="AD223" i="3"/>
  <c r="AD222" i="3"/>
  <c r="AB221" i="3"/>
  <c r="Z268" i="3"/>
  <c r="Y264" i="3"/>
  <c r="V250" i="3"/>
  <c r="AD250" i="3"/>
  <c r="X250" i="3"/>
  <c r="AB247" i="3"/>
  <c r="W245" i="3"/>
  <c r="AE245" i="3"/>
  <c r="Y245" i="3"/>
  <c r="Z245" i="3"/>
  <c r="AB244" i="3"/>
  <c r="V244" i="3"/>
  <c r="AD244" i="3"/>
  <c r="W244" i="3"/>
  <c r="AE244" i="3"/>
  <c r="AB242" i="3"/>
  <c r="AB237" i="3"/>
  <c r="AA236" i="3"/>
  <c r="U226" i="3"/>
  <c r="AC226" i="3"/>
  <c r="V226" i="3"/>
  <c r="AD226" i="3"/>
  <c r="X226" i="3"/>
  <c r="Y226" i="3"/>
  <c r="AA221" i="3"/>
  <c r="AC288" i="3"/>
  <c r="AC280" i="3"/>
  <c r="AE278" i="3"/>
  <c r="AD275" i="3"/>
  <c r="AC272" i="3"/>
  <c r="AE270" i="3"/>
  <c r="Y268" i="3"/>
  <c r="Z266" i="3"/>
  <c r="X264" i="3"/>
  <c r="W263" i="3"/>
  <c r="AE263" i="3"/>
  <c r="W262" i="3"/>
  <c r="W260" i="3"/>
  <c r="U258" i="3"/>
  <c r="X256" i="3"/>
  <c r="Z256" i="3"/>
  <c r="W254" i="3"/>
  <c r="AA253" i="3"/>
  <c r="AB252" i="3"/>
  <c r="V252" i="3"/>
  <c r="AD252" i="3"/>
  <c r="AB250" i="3"/>
  <c r="AA247" i="3"/>
  <c r="AA246" i="3"/>
  <c r="AC245" i="3"/>
  <c r="AC244" i="3"/>
  <c r="AA242" i="3"/>
  <c r="Y239" i="3"/>
  <c r="X238" i="3"/>
  <c r="AA237" i="3"/>
  <c r="Z236" i="3"/>
  <c r="W234" i="3"/>
  <c r="V230" i="3"/>
  <c r="V229" i="3"/>
  <c r="Z223" i="3"/>
  <c r="X222" i="3"/>
  <c r="X221" i="3"/>
  <c r="AB209" i="3"/>
  <c r="AE228" i="3"/>
  <c r="W228" i="3"/>
  <c r="AE220" i="3"/>
  <c r="W220" i="3"/>
  <c r="X216" i="3"/>
  <c r="Z211" i="3"/>
  <c r="AE208" i="3"/>
  <c r="V208" i="3"/>
  <c r="W206" i="3"/>
  <c r="AE206" i="3"/>
  <c r="X206" i="3"/>
  <c r="V205" i="3"/>
  <c r="X204" i="3"/>
  <c r="AA203" i="3"/>
  <c r="AA201" i="3"/>
  <c r="Z200" i="3"/>
  <c r="Z195" i="3"/>
  <c r="AB190" i="3"/>
  <c r="V185" i="3"/>
  <c r="AA182" i="3"/>
  <c r="AC257" i="3"/>
  <c r="AC249" i="3"/>
  <c r="Z248" i="3"/>
  <c r="AC241" i="3"/>
  <c r="Z240" i="3"/>
  <c r="AC233" i="3"/>
  <c r="Z232" i="3"/>
  <c r="AD228" i="3"/>
  <c r="V228" i="3"/>
  <c r="AC225" i="3"/>
  <c r="Z224" i="3"/>
  <c r="AD220" i="3"/>
  <c r="V220" i="3"/>
  <c r="AA219" i="3"/>
  <c r="W216" i="3"/>
  <c r="AA215" i="3"/>
  <c r="AD214" i="3"/>
  <c r="AD212" i="3"/>
  <c r="U212" i="3"/>
  <c r="Y211" i="3"/>
  <c r="AB206" i="3"/>
  <c r="W204" i="3"/>
  <c r="Z203" i="3"/>
  <c r="W201" i="3"/>
  <c r="W198" i="3"/>
  <c r="AE198" i="3"/>
  <c r="X198" i="3"/>
  <c r="Y198" i="3"/>
  <c r="AB197" i="3"/>
  <c r="U197" i="3"/>
  <c r="AC197" i="3"/>
  <c r="V197" i="3"/>
  <c r="AD197" i="3"/>
  <c r="AA190" i="3"/>
  <c r="AB187" i="3"/>
  <c r="AB184" i="3"/>
  <c r="U184" i="3"/>
  <c r="AC184" i="3"/>
  <c r="V184" i="3"/>
  <c r="AD184" i="3"/>
  <c r="W184" i="3"/>
  <c r="AE184" i="3"/>
  <c r="X211" i="3"/>
  <c r="U208" i="3"/>
  <c r="AC208" i="3"/>
  <c r="AB205" i="3"/>
  <c r="U205" i="3"/>
  <c r="AC205" i="3"/>
  <c r="V204" i="3"/>
  <c r="Y203" i="3"/>
  <c r="V201" i="3"/>
  <c r="U192" i="3"/>
  <c r="AC192" i="3"/>
  <c r="V192" i="3"/>
  <c r="AD192" i="3"/>
  <c r="W192" i="3"/>
  <c r="AE192" i="3"/>
  <c r="Z190" i="3"/>
  <c r="AA187" i="3"/>
  <c r="U140" i="3"/>
  <c r="AC140" i="3"/>
  <c r="W140" i="3"/>
  <c r="AE140" i="3"/>
  <c r="X140" i="3"/>
  <c r="V140" i="3"/>
  <c r="Y140" i="3"/>
  <c r="Z140" i="3"/>
  <c r="AA140" i="3"/>
  <c r="AB140" i="3"/>
  <c r="AD140" i="3"/>
  <c r="Y219" i="3"/>
  <c r="X215" i="3"/>
  <c r="W214" i="3"/>
  <c r="AE214" i="3"/>
  <c r="W211" i="3"/>
  <c r="AA208" i="3"/>
  <c r="Z206" i="3"/>
  <c r="AA205" i="3"/>
  <c r="AE204" i="3"/>
  <c r="U204" i="3"/>
  <c r="X203" i="3"/>
  <c r="U201" i="3"/>
  <c r="X193" i="3"/>
  <c r="Y193" i="3"/>
  <c r="Z193" i="3"/>
  <c r="Z187" i="3"/>
  <c r="W185" i="3"/>
  <c r="AE185" i="3"/>
  <c r="X185" i="3"/>
  <c r="Y185" i="3"/>
  <c r="Z185" i="3"/>
  <c r="AB177" i="3"/>
  <c r="U216" i="3"/>
  <c r="AC216" i="3"/>
  <c r="AE211" i="3"/>
  <c r="U211" i="3"/>
  <c r="Z208" i="3"/>
  <c r="Z205" i="3"/>
  <c r="U200" i="3"/>
  <c r="AC200" i="3"/>
  <c r="V200" i="3"/>
  <c r="AD200" i="3"/>
  <c r="W200" i="3"/>
  <c r="AE200" i="3"/>
  <c r="V195" i="3"/>
  <c r="AD195" i="3"/>
  <c r="W195" i="3"/>
  <c r="AE195" i="3"/>
  <c r="X195" i="3"/>
  <c r="AB192" i="3"/>
  <c r="V182" i="3"/>
  <c r="AD182" i="3"/>
  <c r="W182" i="3"/>
  <c r="AE182" i="3"/>
  <c r="X182" i="3"/>
  <c r="Y182" i="3"/>
  <c r="Y204" i="3"/>
  <c r="Z204" i="3"/>
  <c r="X201" i="3"/>
  <c r="Y201" i="3"/>
  <c r="Z201" i="3"/>
  <c r="V190" i="3"/>
  <c r="AD190" i="3"/>
  <c r="W190" i="3"/>
  <c r="AE190" i="3"/>
  <c r="X190" i="3"/>
  <c r="Y190" i="3"/>
  <c r="V211" i="3"/>
  <c r="AD211" i="3"/>
  <c r="V203" i="3"/>
  <c r="AD203" i="3"/>
  <c r="W203" i="3"/>
  <c r="AE203" i="3"/>
  <c r="U187" i="3"/>
  <c r="AC187" i="3"/>
  <c r="V187" i="3"/>
  <c r="AD187" i="3"/>
  <c r="W187" i="3"/>
  <c r="AE187" i="3"/>
  <c r="X187" i="3"/>
  <c r="U177" i="3"/>
  <c r="AC177" i="3"/>
  <c r="V177" i="3"/>
  <c r="AD177" i="3"/>
  <c r="W177" i="3"/>
  <c r="AE177" i="3"/>
  <c r="X177" i="3"/>
  <c r="Y177" i="3"/>
  <c r="Z177" i="3"/>
  <c r="AD189" i="3"/>
  <c r="V189" i="3"/>
  <c r="AD181" i="3"/>
  <c r="V181" i="3"/>
  <c r="X179" i="3"/>
  <c r="AE176" i="3"/>
  <c r="W176" i="3"/>
  <c r="Y174" i="3"/>
  <c r="AD173" i="3"/>
  <c r="V173" i="3"/>
  <c r="X171" i="3"/>
  <c r="Y169" i="3"/>
  <c r="Y167" i="3"/>
  <c r="U164" i="3"/>
  <c r="AC164" i="3"/>
  <c r="X164" i="3"/>
  <c r="X162" i="3"/>
  <c r="Z161" i="3"/>
  <c r="W159" i="3"/>
  <c r="AA156" i="3"/>
  <c r="Z155" i="3"/>
  <c r="U155" i="3"/>
  <c r="AC155" i="3"/>
  <c r="X153" i="3"/>
  <c r="Y148" i="3"/>
  <c r="AA147" i="3"/>
  <c r="W146" i="3"/>
  <c r="AE146" i="3"/>
  <c r="Z146" i="3"/>
  <c r="AB143" i="3"/>
  <c r="Z139" i="3"/>
  <c r="AB139" i="3"/>
  <c r="U139" i="3"/>
  <c r="AC139" i="3"/>
  <c r="AA135" i="3"/>
  <c r="AB132" i="3"/>
  <c r="U109" i="3"/>
  <c r="AC109" i="3"/>
  <c r="V109" i="3"/>
  <c r="AD109" i="3"/>
  <c r="W109" i="3"/>
  <c r="AE109" i="3"/>
  <c r="Y14" i="4" s="1"/>
  <c r="Y109" i="3"/>
  <c r="Z109" i="3"/>
  <c r="AA109" i="3"/>
  <c r="AB106" i="3"/>
  <c r="U106" i="3"/>
  <c r="AC106" i="3"/>
  <c r="V106" i="3"/>
  <c r="AD106" i="3"/>
  <c r="W106" i="3"/>
  <c r="AE106" i="3"/>
  <c r="Y11" i="4" s="1"/>
  <c r="X106" i="3"/>
  <c r="Y106" i="3"/>
  <c r="Z106" i="3"/>
  <c r="Z196" i="3"/>
  <c r="AC189" i="3"/>
  <c r="U189" i="3"/>
  <c r="Z188" i="3"/>
  <c r="AC181" i="3"/>
  <c r="U181" i="3"/>
  <c r="Z180" i="3"/>
  <c r="AE179" i="3"/>
  <c r="W179" i="3"/>
  <c r="AD176" i="3"/>
  <c r="V176" i="3"/>
  <c r="X174" i="3"/>
  <c r="AC173" i="3"/>
  <c r="U173" i="3"/>
  <c r="Z172" i="3"/>
  <c r="AE171" i="3"/>
  <c r="W171" i="3"/>
  <c r="X169" i="3"/>
  <c r="X167" i="3"/>
  <c r="AB164" i="3"/>
  <c r="V162" i="3"/>
  <c r="Y161" i="3"/>
  <c r="Y160" i="3"/>
  <c r="AB160" i="3"/>
  <c r="U159" i="3"/>
  <c r="Z156" i="3"/>
  <c r="AB155" i="3"/>
  <c r="V153" i="3"/>
  <c r="V151" i="3"/>
  <c r="AD151" i="3"/>
  <c r="Y151" i="3"/>
  <c r="W148" i="3"/>
  <c r="Y147" i="3"/>
  <c r="AB146" i="3"/>
  <c r="AA143" i="3"/>
  <c r="AD139" i="3"/>
  <c r="W138" i="3"/>
  <c r="AE138" i="3"/>
  <c r="Y138" i="3"/>
  <c r="Z138" i="3"/>
  <c r="AB137" i="3"/>
  <c r="V137" i="3"/>
  <c r="AD137" i="3"/>
  <c r="W137" i="3"/>
  <c r="AE137" i="3"/>
  <c r="Z135" i="3"/>
  <c r="AA132" i="3"/>
  <c r="Z129" i="3"/>
  <c r="AB114" i="3"/>
  <c r="U114" i="3"/>
  <c r="AC114" i="3"/>
  <c r="V114" i="3"/>
  <c r="AD114" i="3"/>
  <c r="W114" i="3"/>
  <c r="AE114" i="3"/>
  <c r="X114" i="3"/>
  <c r="Y114" i="3"/>
  <c r="Z114" i="3"/>
  <c r="AD179" i="3"/>
  <c r="V179" i="3"/>
  <c r="AC176" i="3"/>
  <c r="U176" i="3"/>
  <c r="AE174" i="3"/>
  <c r="W174" i="3"/>
  <c r="AD171" i="3"/>
  <c r="V171" i="3"/>
  <c r="W169" i="3"/>
  <c r="W167" i="3"/>
  <c r="AA164" i="3"/>
  <c r="Z163" i="3"/>
  <c r="U163" i="3"/>
  <c r="AC163" i="3"/>
  <c r="U162" i="3"/>
  <c r="X161" i="3"/>
  <c r="Y156" i="3"/>
  <c r="AA155" i="3"/>
  <c r="W154" i="3"/>
  <c r="AE154" i="3"/>
  <c r="Z154" i="3"/>
  <c r="U153" i="3"/>
  <c r="X147" i="3"/>
  <c r="AA146" i="3"/>
  <c r="AB145" i="3"/>
  <c r="W145" i="3"/>
  <c r="AE145" i="3"/>
  <c r="Z143" i="3"/>
  <c r="AA139" i="3"/>
  <c r="AC138" i="3"/>
  <c r="AC137" i="3"/>
  <c r="W135" i="3"/>
  <c r="Z132" i="3"/>
  <c r="Y129" i="3"/>
  <c r="U122" i="3"/>
  <c r="AC122" i="3"/>
  <c r="V122" i="3"/>
  <c r="AD122" i="3"/>
  <c r="W122" i="3"/>
  <c r="AE122" i="3"/>
  <c r="X122" i="3"/>
  <c r="Y122" i="3"/>
  <c r="Z122" i="3"/>
  <c r="AC179" i="3"/>
  <c r="AD174" i="3"/>
  <c r="V174" i="3"/>
  <c r="AC171" i="3"/>
  <c r="AE169" i="3"/>
  <c r="V169" i="3"/>
  <c r="AE167" i="3"/>
  <c r="V161" i="3"/>
  <c r="V159" i="3"/>
  <c r="AD159" i="3"/>
  <c r="Y159" i="3"/>
  <c r="W156" i="3"/>
  <c r="W147" i="3"/>
  <c r="W143" i="3"/>
  <c r="Y132" i="3"/>
  <c r="Y112" i="3"/>
  <c r="AB105" i="3"/>
  <c r="AC174" i="3"/>
  <c r="U174" i="3"/>
  <c r="AD169" i="3"/>
  <c r="U169" i="3"/>
  <c r="W162" i="3"/>
  <c r="AE162" i="3"/>
  <c r="Z162" i="3"/>
  <c r="U161" i="3"/>
  <c r="AB153" i="3"/>
  <c r="W153" i="3"/>
  <c r="AE153" i="3"/>
  <c r="U148" i="3"/>
  <c r="AC148" i="3"/>
  <c r="X148" i="3"/>
  <c r="U108" i="3"/>
  <c r="AC169" i="3"/>
  <c r="V167" i="3"/>
  <c r="AD167" i="3"/>
  <c r="V135" i="3"/>
  <c r="AD135" i="3"/>
  <c r="X135" i="3"/>
  <c r="Y135" i="3"/>
  <c r="AB129" i="3"/>
  <c r="U129" i="3"/>
  <c r="AC129" i="3"/>
  <c r="V129" i="3"/>
  <c r="AD129" i="3"/>
  <c r="W129" i="3"/>
  <c r="AE129" i="3"/>
  <c r="AB161" i="3"/>
  <c r="W161" i="3"/>
  <c r="AE161" i="3"/>
  <c r="U156" i="3"/>
  <c r="AC156" i="3"/>
  <c r="X156" i="3"/>
  <c r="Z147" i="3"/>
  <c r="U147" i="3"/>
  <c r="AC147" i="3"/>
  <c r="V143" i="3"/>
  <c r="AD143" i="3"/>
  <c r="X143" i="3"/>
  <c r="Y143" i="3"/>
  <c r="U132" i="3"/>
  <c r="AC132" i="3"/>
  <c r="W132" i="3"/>
  <c r="AE132" i="3"/>
  <c r="X132" i="3"/>
  <c r="AB111" i="3"/>
  <c r="AB144" i="3"/>
  <c r="AB136" i="3"/>
  <c r="AC131" i="3"/>
  <c r="U131" i="3"/>
  <c r="AB128" i="3"/>
  <c r="X124" i="3"/>
  <c r="AC123" i="3"/>
  <c r="U123" i="3"/>
  <c r="AE121" i="3"/>
  <c r="W121" i="3"/>
  <c r="AB120" i="3"/>
  <c r="Y119" i="3"/>
  <c r="X116" i="3"/>
  <c r="AC115" i="3"/>
  <c r="U115" i="3"/>
  <c r="AE113" i="3"/>
  <c r="W113" i="3"/>
  <c r="AB112" i="3"/>
  <c r="Y111" i="3"/>
  <c r="AD110" i="3"/>
  <c r="V110" i="3"/>
  <c r="X108" i="3"/>
  <c r="AC107" i="3"/>
  <c r="U107" i="3"/>
  <c r="AE105" i="3"/>
  <c r="Y10" i="4" s="1"/>
  <c r="W105" i="3"/>
  <c r="Y103" i="3"/>
  <c r="AB131" i="3"/>
  <c r="AE124" i="3"/>
  <c r="W124" i="3"/>
  <c r="AB123" i="3"/>
  <c r="AD121" i="3"/>
  <c r="V121" i="3"/>
  <c r="X119" i="3"/>
  <c r="AE116" i="3"/>
  <c r="W116" i="3"/>
  <c r="AB115" i="3"/>
  <c r="AD113" i="3"/>
  <c r="V113" i="3"/>
  <c r="X111" i="3"/>
  <c r="AC110" i="3"/>
  <c r="U110" i="3"/>
  <c r="AE108" i="3"/>
  <c r="Y13" i="4" s="1"/>
  <c r="W108" i="3"/>
  <c r="AB107" i="3"/>
  <c r="AD105" i="3"/>
  <c r="V105" i="3"/>
  <c r="X103" i="3"/>
  <c r="AD124" i="3"/>
  <c r="V124" i="3"/>
  <c r="AC121" i="3"/>
  <c r="U121" i="3"/>
  <c r="AE119" i="3"/>
  <c r="W119" i="3"/>
  <c r="AD116" i="3"/>
  <c r="V116" i="3"/>
  <c r="AC113" i="3"/>
  <c r="U113" i="3"/>
  <c r="AE111" i="3"/>
  <c r="Y16" i="4" s="1"/>
  <c r="W111" i="3"/>
  <c r="V108" i="3"/>
  <c r="U105" i="3"/>
  <c r="W103" i="3"/>
  <c r="AC124" i="3"/>
  <c r="U124" i="3"/>
  <c r="AD119" i="3"/>
  <c r="V119" i="3"/>
  <c r="AC116" i="3"/>
  <c r="U116" i="3"/>
  <c r="AD111" i="3"/>
  <c r="V111" i="3"/>
  <c r="AC108" i="3"/>
  <c r="AD103" i="3"/>
  <c r="V103" i="3"/>
  <c r="AC119" i="3"/>
  <c r="U119" i="3"/>
  <c r="AC111" i="3"/>
  <c r="U111" i="3"/>
  <c r="J448" i="3"/>
  <c r="K321" i="3"/>
  <c r="M314" i="3"/>
  <c r="M612" i="3"/>
  <c r="O169" i="3"/>
  <c r="O279" i="3"/>
  <c r="M434" i="3"/>
  <c r="J147" i="3"/>
  <c r="L68" i="3"/>
  <c r="O628" i="3"/>
  <c r="O559" i="3"/>
  <c r="K279" i="3"/>
  <c r="H279" i="3"/>
  <c r="K570" i="3"/>
  <c r="I523" i="3"/>
  <c r="L516" i="3"/>
  <c r="L751" i="3"/>
  <c r="J744" i="3"/>
  <c r="I415" i="3"/>
  <c r="O764" i="3"/>
  <c r="O588" i="3"/>
  <c r="O610" i="3"/>
  <c r="L100" i="3"/>
  <c r="M716" i="3"/>
  <c r="L685" i="3"/>
  <c r="I100" i="3"/>
  <c r="O523" i="3"/>
  <c r="H510" i="3"/>
  <c r="N215" i="3"/>
  <c r="O727" i="3"/>
  <c r="J638" i="3"/>
  <c r="H536" i="3"/>
  <c r="J333" i="3"/>
  <c r="O712" i="3"/>
  <c r="N667" i="3"/>
  <c r="I312" i="3"/>
  <c r="O491" i="3"/>
  <c r="L415" i="3"/>
  <c r="N401" i="3"/>
  <c r="O394" i="3"/>
  <c r="H753" i="3"/>
  <c r="I331" i="3"/>
  <c r="J303" i="3"/>
  <c r="O280" i="3"/>
  <c r="L244" i="3"/>
  <c r="O560" i="3"/>
  <c r="O25" i="3"/>
  <c r="I144" i="3"/>
  <c r="K701" i="3"/>
  <c r="J648" i="3"/>
  <c r="M560" i="3"/>
  <c r="H538" i="3"/>
  <c r="O457" i="3"/>
  <c r="M142" i="3"/>
  <c r="N74" i="3"/>
  <c r="K68" i="3"/>
  <c r="H701" i="3"/>
  <c r="N636" i="3"/>
  <c r="H586" i="3"/>
  <c r="K523" i="3"/>
  <c r="H479" i="3"/>
  <c r="I390" i="3"/>
  <c r="I361" i="3"/>
  <c r="N346" i="3"/>
  <c r="L230" i="3"/>
  <c r="M717" i="3"/>
  <c r="N525" i="3"/>
  <c r="I491" i="3"/>
  <c r="O100" i="3"/>
  <c r="L717" i="3"/>
  <c r="I712" i="3"/>
  <c r="J570" i="3"/>
  <c r="N558" i="3"/>
  <c r="K525" i="3"/>
  <c r="L501" i="3"/>
  <c r="H491" i="3"/>
  <c r="I394" i="3"/>
  <c r="H331" i="3"/>
  <c r="H312" i="3"/>
  <c r="M292" i="3"/>
  <c r="H280" i="3"/>
  <c r="N254" i="3"/>
  <c r="I215" i="3"/>
  <c r="J772" i="3"/>
  <c r="J604" i="3"/>
  <c r="I583" i="3"/>
  <c r="L536" i="3"/>
  <c r="I530" i="3"/>
  <c r="J525" i="3"/>
  <c r="O521" i="3"/>
  <c r="N493" i="3"/>
  <c r="O439" i="3"/>
  <c r="L275" i="3"/>
  <c r="L254" i="3"/>
  <c r="M220" i="3"/>
  <c r="K493" i="3"/>
  <c r="M439" i="3"/>
  <c r="H434" i="3"/>
  <c r="O398" i="3"/>
  <c r="I386" i="3"/>
  <c r="N342" i="3"/>
  <c r="L311" i="3"/>
  <c r="L259" i="3"/>
  <c r="K254" i="3"/>
  <c r="N31" i="3"/>
  <c r="H31" i="3"/>
  <c r="I55" i="3"/>
  <c r="L756" i="3"/>
  <c r="O688" i="3"/>
  <c r="J644" i="3"/>
  <c r="L540" i="3"/>
  <c r="J493" i="3"/>
  <c r="O451" i="3"/>
  <c r="H439" i="3"/>
  <c r="N329" i="3"/>
  <c r="I311" i="3"/>
  <c r="O290" i="3"/>
  <c r="N283" i="3"/>
  <c r="L225" i="3"/>
  <c r="N712" i="3"/>
  <c r="O701" i="3"/>
  <c r="N664" i="3"/>
  <c r="K612" i="3"/>
  <c r="K398" i="3"/>
  <c r="O31" i="3"/>
  <c r="L777" i="3"/>
  <c r="K712" i="3"/>
  <c r="N701" i="3"/>
  <c r="J664" i="3"/>
  <c r="O637" i="3"/>
  <c r="I612" i="3"/>
  <c r="N549" i="3"/>
  <c r="L542" i="3"/>
  <c r="L525" i="3"/>
  <c r="M491" i="3"/>
  <c r="M479" i="3"/>
  <c r="J465" i="3"/>
  <c r="L447" i="3"/>
  <c r="O415" i="3"/>
  <c r="O402" i="3"/>
  <c r="J398" i="3"/>
  <c r="N386" i="3"/>
  <c r="O351" i="3"/>
  <c r="J308" i="3"/>
  <c r="O302" i="3"/>
  <c r="O354" i="3"/>
  <c r="M351" i="3"/>
  <c r="O218" i="3"/>
  <c r="J184" i="3"/>
  <c r="O502" i="3"/>
  <c r="L354" i="3"/>
  <c r="K351" i="3"/>
  <c r="N273" i="3"/>
  <c r="L51" i="3"/>
  <c r="O768" i="3"/>
  <c r="O551" i="3"/>
  <c r="J521" i="3"/>
  <c r="L502" i="3"/>
  <c r="N358" i="3"/>
  <c r="J354" i="3"/>
  <c r="I351" i="3"/>
  <c r="O286" i="3"/>
  <c r="J273" i="3"/>
  <c r="O212" i="3"/>
  <c r="L197" i="3"/>
  <c r="L69" i="3"/>
  <c r="L768" i="3"/>
  <c r="O702" i="3"/>
  <c r="O692" i="3"/>
  <c r="O612" i="3"/>
  <c r="L561" i="3"/>
  <c r="J551" i="3"/>
  <c r="I521" i="3"/>
  <c r="I502" i="3"/>
  <c r="N497" i="3"/>
  <c r="N490" i="3"/>
  <c r="O462" i="3"/>
  <c r="O369" i="3"/>
  <c r="K358" i="3"/>
  <c r="H354" i="3"/>
  <c r="H351" i="3"/>
  <c r="O331" i="3"/>
  <c r="N313" i="3"/>
  <c r="O310" i="3"/>
  <c r="J286" i="3"/>
  <c r="H273" i="3"/>
  <c r="O240" i="3"/>
  <c r="L234" i="3"/>
  <c r="N216" i="3"/>
  <c r="K29" i="3"/>
  <c r="M148" i="3"/>
  <c r="I63" i="3"/>
  <c r="J702" i="3"/>
  <c r="J692" i="3"/>
  <c r="H686" i="3"/>
  <c r="J672" i="3"/>
  <c r="N612" i="3"/>
  <c r="I587" i="3"/>
  <c r="I551" i="3"/>
  <c r="H502" i="3"/>
  <c r="N492" i="3"/>
  <c r="J462" i="3"/>
  <c r="L438" i="3"/>
  <c r="N417" i="3"/>
  <c r="J369" i="3"/>
  <c r="L362" i="3"/>
  <c r="J310" i="3"/>
  <c r="I286" i="3"/>
  <c r="K234" i="3"/>
  <c r="H173" i="3"/>
  <c r="K688" i="3"/>
  <c r="I685" i="3"/>
  <c r="N654" i="3"/>
  <c r="L636" i="3"/>
  <c r="O449" i="3"/>
  <c r="M369" i="3"/>
  <c r="L364" i="3"/>
  <c r="I290" i="3"/>
  <c r="O200" i="3"/>
  <c r="J117" i="3"/>
  <c r="O111" i="3"/>
  <c r="M104" i="3"/>
  <c r="O78" i="3"/>
  <c r="M712" i="3"/>
  <c r="L692" i="3"/>
  <c r="H688" i="3"/>
  <c r="H685" i="3"/>
  <c r="L654" i="3"/>
  <c r="L638" i="3"/>
  <c r="I636" i="3"/>
  <c r="O617" i="3"/>
  <c r="I572" i="3"/>
  <c r="L557" i="3"/>
  <c r="M541" i="3"/>
  <c r="L515" i="3"/>
  <c r="M502" i="3"/>
  <c r="O493" i="3"/>
  <c r="H464" i="3"/>
  <c r="M459" i="3"/>
  <c r="K449" i="3"/>
  <c r="O430" i="3"/>
  <c r="H360" i="3"/>
  <c r="H348" i="3"/>
  <c r="H290" i="3"/>
  <c r="I280" i="3"/>
  <c r="J278" i="3"/>
  <c r="O265" i="3"/>
  <c r="O254" i="3"/>
  <c r="I251" i="3"/>
  <c r="O209" i="3"/>
  <c r="N200" i="3"/>
  <c r="O194" i="3"/>
  <c r="J189" i="3"/>
  <c r="H32" i="3"/>
  <c r="N143" i="3"/>
  <c r="O47" i="3"/>
  <c r="O760" i="3"/>
  <c r="O726" i="3"/>
  <c r="I654" i="3"/>
  <c r="O488" i="3"/>
  <c r="J449" i="3"/>
  <c r="M430" i="3"/>
  <c r="O267" i="3"/>
  <c r="N209" i="3"/>
  <c r="K143" i="3"/>
  <c r="O83" i="3"/>
  <c r="M47" i="3"/>
  <c r="K760" i="3"/>
  <c r="N754" i="3"/>
  <c r="K736" i="3"/>
  <c r="O729" i="3"/>
  <c r="L726" i="3"/>
  <c r="H720" i="3"/>
  <c r="J712" i="3"/>
  <c r="H654" i="3"/>
  <c r="L616" i="3"/>
  <c r="L576" i="3"/>
  <c r="O544" i="3"/>
  <c r="M540" i="3"/>
  <c r="M493" i="3"/>
  <c r="K491" i="3"/>
  <c r="J488" i="3"/>
  <c r="N476" i="3"/>
  <c r="L430" i="3"/>
  <c r="O426" i="3"/>
  <c r="O408" i="3"/>
  <c r="L386" i="3"/>
  <c r="K310" i="3"/>
  <c r="M267" i="3"/>
  <c r="O264" i="3"/>
  <c r="I259" i="3"/>
  <c r="M254" i="3"/>
  <c r="N213" i="3"/>
  <c r="M209" i="3"/>
  <c r="K173" i="3"/>
  <c r="O668" i="3"/>
  <c r="O580" i="3"/>
  <c r="J430" i="3"/>
  <c r="L267" i="3"/>
  <c r="N231" i="3"/>
  <c r="M226" i="3"/>
  <c r="O221" i="3"/>
  <c r="I209" i="3"/>
  <c r="K46" i="3"/>
  <c r="M772" i="3"/>
  <c r="N768" i="3"/>
  <c r="O753" i="3"/>
  <c r="M728" i="3"/>
  <c r="L668" i="3"/>
  <c r="M653" i="3"/>
  <c r="N619" i="3"/>
  <c r="K580" i="3"/>
  <c r="I430" i="3"/>
  <c r="N297" i="3"/>
  <c r="I267" i="3"/>
  <c r="O191" i="3"/>
  <c r="I31" i="3"/>
  <c r="M134" i="3"/>
  <c r="N119" i="3"/>
  <c r="H113" i="3"/>
  <c r="L87" i="3"/>
  <c r="O74" i="3"/>
  <c r="N63" i="3"/>
  <c r="J46" i="3"/>
  <c r="O777" i="3"/>
  <c r="M768" i="3"/>
  <c r="H763" i="3"/>
  <c r="L728" i="3"/>
  <c r="N685" i="3"/>
  <c r="J668" i="3"/>
  <c r="K653" i="3"/>
  <c r="O636" i="3"/>
  <c r="I625" i="3"/>
  <c r="I619" i="3"/>
  <c r="K614" i="3"/>
  <c r="J580" i="3"/>
  <c r="O558" i="3"/>
  <c r="M542" i="3"/>
  <c r="L535" i="3"/>
  <c r="M521" i="3"/>
  <c r="O516" i="3"/>
  <c r="L479" i="3"/>
  <c r="H456" i="3"/>
  <c r="I450" i="3"/>
  <c r="M437" i="3"/>
  <c r="H430" i="3"/>
  <c r="J361" i="3"/>
  <c r="J345" i="3"/>
  <c r="N321" i="3"/>
  <c r="O315" i="3"/>
  <c r="I279" i="3"/>
  <c r="L270" i="3"/>
  <c r="H267" i="3"/>
  <c r="N262" i="3"/>
  <c r="M230" i="3"/>
  <c r="O225" i="3"/>
  <c r="O220" i="3"/>
  <c r="H201" i="3"/>
  <c r="N191" i="3"/>
  <c r="N172" i="3"/>
  <c r="M31" i="3"/>
  <c r="J29" i="3"/>
  <c r="J149" i="3"/>
  <c r="O146" i="3"/>
  <c r="J143" i="3"/>
  <c r="K133" i="3"/>
  <c r="M119" i="3"/>
  <c r="K113" i="3"/>
  <c r="L104" i="3"/>
  <c r="M92" i="3"/>
  <c r="M74" i="3"/>
  <c r="M63" i="3"/>
  <c r="I60" i="3"/>
  <c r="L762" i="3"/>
  <c r="O757" i="3"/>
  <c r="J751" i="3"/>
  <c r="O748" i="3"/>
  <c r="J728" i="3"/>
  <c r="H726" i="3"/>
  <c r="O720" i="3"/>
  <c r="K719" i="3"/>
  <c r="J653" i="3"/>
  <c r="O644" i="3"/>
  <c r="M633" i="3"/>
  <c r="K628" i="3"/>
  <c r="M603" i="3"/>
  <c r="N596" i="3"/>
  <c r="O586" i="3"/>
  <c r="H570" i="3"/>
  <c r="L560" i="3"/>
  <c r="H551" i="3"/>
  <c r="J542" i="3"/>
  <c r="M537" i="3"/>
  <c r="L527" i="3"/>
  <c r="H523" i="3"/>
  <c r="L500" i="3"/>
  <c r="H488" i="3"/>
  <c r="K479" i="3"/>
  <c r="M470" i="3"/>
  <c r="N451" i="3"/>
  <c r="O431" i="3"/>
  <c r="M411" i="3"/>
  <c r="I398" i="3"/>
  <c r="H386" i="3"/>
  <c r="O318" i="3"/>
  <c r="M315" i="3"/>
  <c r="I310" i="3"/>
  <c r="K307" i="3"/>
  <c r="I303" i="3"/>
  <c r="H286" i="3"/>
  <c r="H283" i="3"/>
  <c r="N274" i="3"/>
  <c r="K197" i="3"/>
  <c r="N169" i="3"/>
  <c r="O154" i="3"/>
  <c r="L31" i="3"/>
  <c r="I143" i="3"/>
  <c r="J113" i="3"/>
  <c r="K63" i="3"/>
  <c r="N42" i="3"/>
  <c r="N757" i="3"/>
  <c r="N752" i="3"/>
  <c r="M742" i="3"/>
  <c r="M736" i="3"/>
  <c r="I728" i="3"/>
  <c r="N720" i="3"/>
  <c r="O693" i="3"/>
  <c r="I653" i="3"/>
  <c r="N648" i="3"/>
  <c r="N644" i="3"/>
  <c r="O613" i="3"/>
  <c r="N586" i="3"/>
  <c r="J560" i="3"/>
  <c r="I542" i="3"/>
  <c r="I527" i="3"/>
  <c r="N510" i="3"/>
  <c r="J479" i="3"/>
  <c r="O475" i="3"/>
  <c r="L464" i="3"/>
  <c r="L451" i="3"/>
  <c r="I431" i="3"/>
  <c r="O418" i="3"/>
  <c r="L411" i="3"/>
  <c r="O403" i="3"/>
  <c r="O357" i="3"/>
  <c r="N318" i="3"/>
  <c r="O162" i="3"/>
  <c r="J31" i="3"/>
  <c r="I28" i="3"/>
  <c r="O148" i="3"/>
  <c r="H143" i="3"/>
  <c r="I113" i="3"/>
  <c r="O108" i="3"/>
  <c r="J63" i="3"/>
  <c r="M776" i="3"/>
  <c r="O763" i="3"/>
  <c r="M757" i="3"/>
  <c r="L752" i="3"/>
  <c r="M750" i="3"/>
  <c r="L742" i="3"/>
  <c r="L736" i="3"/>
  <c r="H728" i="3"/>
  <c r="L720" i="3"/>
  <c r="I713" i="3"/>
  <c r="L693" i="3"/>
  <c r="O686" i="3"/>
  <c r="K685" i="3"/>
  <c r="O680" i="3"/>
  <c r="M668" i="3"/>
  <c r="O664" i="3"/>
  <c r="L659" i="3"/>
  <c r="J654" i="3"/>
  <c r="H653" i="3"/>
  <c r="M648" i="3"/>
  <c r="M644" i="3"/>
  <c r="N638" i="3"/>
  <c r="M636" i="3"/>
  <c r="M632" i="3"/>
  <c r="M613" i="3"/>
  <c r="L612" i="3"/>
  <c r="K586" i="3"/>
  <c r="L581" i="3"/>
  <c r="O572" i="3"/>
  <c r="M569" i="3"/>
  <c r="J562" i="3"/>
  <c r="L552" i="3"/>
  <c r="H542" i="3"/>
  <c r="M539" i="3"/>
  <c r="H527" i="3"/>
  <c r="O519" i="3"/>
  <c r="M510" i="3"/>
  <c r="O495" i="3"/>
  <c r="O487" i="3"/>
  <c r="I479" i="3"/>
  <c r="I475" i="3"/>
  <c r="L469" i="3"/>
  <c r="K464" i="3"/>
  <c r="N460" i="3"/>
  <c r="I451" i="3"/>
  <c r="H431" i="3"/>
  <c r="K424" i="3"/>
  <c r="H411" i="3"/>
  <c r="M407" i="3"/>
  <c r="L403" i="3"/>
  <c r="O399" i="3"/>
  <c r="O392" i="3"/>
  <c r="O387" i="3"/>
  <c r="M357" i="3"/>
  <c r="M335" i="3"/>
  <c r="K318" i="3"/>
  <c r="J309" i="3"/>
  <c r="M279" i="3"/>
  <c r="O249" i="3"/>
  <c r="O238" i="3"/>
  <c r="K215" i="3"/>
  <c r="L212" i="3"/>
  <c r="M200" i="3"/>
  <c r="O173" i="3"/>
  <c r="M172" i="3"/>
  <c r="N162" i="3"/>
  <c r="O158" i="3"/>
  <c r="N763" i="3"/>
  <c r="K757" i="3"/>
  <c r="J752" i="3"/>
  <c r="K720" i="3"/>
  <c r="L686" i="3"/>
  <c r="O615" i="3"/>
  <c r="K613" i="3"/>
  <c r="O587" i="3"/>
  <c r="N556" i="3"/>
  <c r="K510" i="3"/>
  <c r="L498" i="3"/>
  <c r="H407" i="3"/>
  <c r="J357" i="3"/>
  <c r="L335" i="3"/>
  <c r="I309" i="3"/>
  <c r="L284" i="3"/>
  <c r="L279" i="3"/>
  <c r="O277" i="3"/>
  <c r="K253" i="3"/>
  <c r="K238" i="3"/>
  <c r="O233" i="3"/>
  <c r="J215" i="3"/>
  <c r="O201" i="3"/>
  <c r="J200" i="3"/>
  <c r="N173" i="3"/>
  <c r="L172" i="3"/>
  <c r="M162" i="3"/>
  <c r="L750" i="3"/>
  <c r="M763" i="3"/>
  <c r="K750" i="3"/>
  <c r="J720" i="3"/>
  <c r="L710" i="3"/>
  <c r="K704" i="3"/>
  <c r="K686" i="3"/>
  <c r="N615" i="3"/>
  <c r="J613" i="3"/>
  <c r="M587" i="3"/>
  <c r="M556" i="3"/>
  <c r="O542" i="3"/>
  <c r="M538" i="3"/>
  <c r="O518" i="3"/>
  <c r="J510" i="3"/>
  <c r="I498" i="3"/>
  <c r="O486" i="3"/>
  <c r="O383" i="3"/>
  <c r="O345" i="3"/>
  <c r="K335" i="3"/>
  <c r="N304" i="3"/>
  <c r="O295" i="3"/>
  <c r="K284" i="3"/>
  <c r="N201" i="3"/>
  <c r="O189" i="3"/>
  <c r="O184" i="3"/>
  <c r="M173" i="3"/>
  <c r="L162" i="3"/>
  <c r="I757" i="3"/>
  <c r="I752" i="3"/>
  <c r="M147" i="3"/>
  <c r="O143" i="3"/>
  <c r="O134" i="3"/>
  <c r="O62" i="3"/>
  <c r="L765" i="3"/>
  <c r="K763" i="3"/>
  <c r="H757" i="3"/>
  <c r="H752" i="3"/>
  <c r="O744" i="3"/>
  <c r="O728" i="3"/>
  <c r="I720" i="3"/>
  <c r="H710" i="3"/>
  <c r="J704" i="3"/>
  <c r="M701" i="3"/>
  <c r="M692" i="3"/>
  <c r="L688" i="3"/>
  <c r="J686" i="3"/>
  <c r="H615" i="3"/>
  <c r="H613" i="3"/>
  <c r="K587" i="3"/>
  <c r="L580" i="3"/>
  <c r="I556" i="3"/>
  <c r="L551" i="3"/>
  <c r="N542" i="3"/>
  <c r="J518" i="3"/>
  <c r="I510" i="3"/>
  <c r="H486" i="3"/>
  <c r="O479" i="3"/>
  <c r="M447" i="3"/>
  <c r="N437" i="3"/>
  <c r="O427" i="3"/>
  <c r="J409" i="3"/>
  <c r="M406" i="3"/>
  <c r="M390" i="3"/>
  <c r="I383" i="3"/>
  <c r="M366" i="3"/>
  <c r="O358" i="3"/>
  <c r="K345" i="3"/>
  <c r="L331" i="3"/>
  <c r="N310" i="3"/>
  <c r="N308" i="3"/>
  <c r="I304" i="3"/>
  <c r="L295" i="3"/>
  <c r="N290" i="3"/>
  <c r="N286" i="3"/>
  <c r="H284" i="3"/>
  <c r="L280" i="3"/>
  <c r="J279" i="3"/>
  <c r="N267" i="3"/>
  <c r="M259" i="3"/>
  <c r="L252" i="3"/>
  <c r="M201" i="3"/>
  <c r="N189" i="3"/>
  <c r="N184" i="3"/>
  <c r="L173" i="3"/>
  <c r="K162" i="3"/>
  <c r="O156" i="3"/>
  <c r="K651" i="3"/>
  <c r="J651" i="3"/>
  <c r="N651" i="3"/>
  <c r="H214" i="3"/>
  <c r="I214" i="3"/>
  <c r="J214" i="3"/>
  <c r="K214" i="3"/>
  <c r="L214" i="3"/>
  <c r="O214" i="3"/>
  <c r="J193" i="3"/>
  <c r="L193" i="3"/>
  <c r="I27" i="3"/>
  <c r="O149" i="3"/>
  <c r="N146" i="3"/>
  <c r="J133" i="3"/>
  <c r="H100" i="3"/>
  <c r="O95" i="3"/>
  <c r="N81" i="3"/>
  <c r="H60" i="3"/>
  <c r="H55" i="3"/>
  <c r="K47" i="3"/>
  <c r="I777" i="3"/>
  <c r="J777" i="3"/>
  <c r="M777" i="3"/>
  <c r="J662" i="3"/>
  <c r="O662" i="3"/>
  <c r="K641" i="3"/>
  <c r="H641" i="3"/>
  <c r="N641" i="3"/>
  <c r="H731" i="3"/>
  <c r="M731" i="3"/>
  <c r="N731" i="3"/>
  <c r="H618" i="3"/>
  <c r="J618" i="3"/>
  <c r="K618" i="3"/>
  <c r="L618" i="3"/>
  <c r="O28" i="3"/>
  <c r="K95" i="3"/>
  <c r="H51" i="3"/>
  <c r="I51" i="3"/>
  <c r="J47" i="3"/>
  <c r="K739" i="3"/>
  <c r="M739" i="3"/>
  <c r="N739" i="3"/>
  <c r="H724" i="3"/>
  <c r="L724" i="3"/>
  <c r="M724" i="3"/>
  <c r="H676" i="3"/>
  <c r="L676" i="3"/>
  <c r="M676" i="3"/>
  <c r="I534" i="3"/>
  <c r="K534" i="3"/>
  <c r="H746" i="3"/>
  <c r="L746" i="3"/>
  <c r="N663" i="3"/>
  <c r="L663" i="3"/>
  <c r="M663" i="3"/>
  <c r="O663" i="3"/>
  <c r="N421" i="3"/>
  <c r="O421" i="3"/>
  <c r="N149" i="3"/>
  <c r="N28" i="3"/>
  <c r="N26" i="3"/>
  <c r="M149" i="3"/>
  <c r="L148" i="3"/>
  <c r="M143" i="3"/>
  <c r="K142" i="3"/>
  <c r="L132" i="3"/>
  <c r="N114" i="3"/>
  <c r="J95" i="3"/>
  <c r="O84" i="3"/>
  <c r="J75" i="3"/>
  <c r="O63" i="3"/>
  <c r="L54" i="3"/>
  <c r="O54" i="3"/>
  <c r="I47" i="3"/>
  <c r="N43" i="3"/>
  <c r="N38" i="3"/>
  <c r="K776" i="3"/>
  <c r="J756" i="3"/>
  <c r="N756" i="3"/>
  <c r="L743" i="3"/>
  <c r="J743" i="3"/>
  <c r="H738" i="3"/>
  <c r="L738" i="3"/>
  <c r="N738" i="3"/>
  <c r="H733" i="3"/>
  <c r="L733" i="3"/>
  <c r="M733" i="3"/>
  <c r="J711" i="3"/>
  <c r="I711" i="3"/>
  <c r="K711" i="3"/>
  <c r="N675" i="3"/>
  <c r="M675" i="3"/>
  <c r="O675" i="3"/>
  <c r="I660" i="3"/>
  <c r="L660" i="3"/>
  <c r="N660" i="3"/>
  <c r="K563" i="3"/>
  <c r="N563" i="3"/>
  <c r="I553" i="3"/>
  <c r="K553" i="3"/>
  <c r="L553" i="3"/>
  <c r="J461" i="3"/>
  <c r="K461" i="3"/>
  <c r="M461" i="3"/>
  <c r="N461" i="3"/>
  <c r="O461" i="3"/>
  <c r="J425" i="3"/>
  <c r="K425" i="3"/>
  <c r="I373" i="3"/>
  <c r="J373" i="3"/>
  <c r="N373" i="3"/>
  <c r="O373" i="3"/>
  <c r="M715" i="3"/>
  <c r="N715" i="3"/>
  <c r="H708" i="3"/>
  <c r="L708" i="3"/>
  <c r="M708" i="3"/>
  <c r="N708" i="3"/>
  <c r="I703" i="3"/>
  <c r="J703" i="3"/>
  <c r="K703" i="3"/>
  <c r="O703" i="3"/>
  <c r="H696" i="3"/>
  <c r="K696" i="3"/>
  <c r="L696" i="3"/>
  <c r="H316" i="3"/>
  <c r="O316" i="3"/>
  <c r="O30" i="3"/>
  <c r="M28" i="3"/>
  <c r="M26" i="3"/>
  <c r="L149" i="3"/>
  <c r="M144" i="3"/>
  <c r="J114" i="3"/>
  <c r="H112" i="3"/>
  <c r="N98" i="3"/>
  <c r="I95" i="3"/>
  <c r="H84" i="3"/>
  <c r="O79" i="3"/>
  <c r="I75" i="3"/>
  <c r="N67" i="3"/>
  <c r="K61" i="3"/>
  <c r="O53" i="3"/>
  <c r="H47" i="3"/>
  <c r="J38" i="3"/>
  <c r="O778" i="3"/>
  <c r="H768" i="3"/>
  <c r="J768" i="3"/>
  <c r="K768" i="3"/>
  <c r="H747" i="3"/>
  <c r="O747" i="3"/>
  <c r="H722" i="3"/>
  <c r="L722" i="3"/>
  <c r="O722" i="3"/>
  <c r="N620" i="3"/>
  <c r="I620" i="3"/>
  <c r="J620" i="3"/>
  <c r="M620" i="3"/>
  <c r="O620" i="3"/>
  <c r="I550" i="3"/>
  <c r="J550" i="3"/>
  <c r="K550" i="3"/>
  <c r="M550" i="3"/>
  <c r="N550" i="3"/>
  <c r="O550" i="3"/>
  <c r="L36" i="3"/>
  <c r="I36" i="3"/>
  <c r="I759" i="3"/>
  <c r="L759" i="3"/>
  <c r="N759" i="3"/>
  <c r="H725" i="3"/>
  <c r="L725" i="3"/>
  <c r="M725" i="3"/>
  <c r="M656" i="3"/>
  <c r="K656" i="3"/>
  <c r="N656" i="3"/>
  <c r="N30" i="3"/>
  <c r="K28" i="3"/>
  <c r="K149" i="3"/>
  <c r="K144" i="3"/>
  <c r="H141" i="3"/>
  <c r="L117" i="3"/>
  <c r="I114" i="3"/>
  <c r="M98" i="3"/>
  <c r="J61" i="3"/>
  <c r="O746" i="3"/>
  <c r="L732" i="3"/>
  <c r="J732" i="3"/>
  <c r="M732" i="3"/>
  <c r="J626" i="3"/>
  <c r="N626" i="3"/>
  <c r="J531" i="3"/>
  <c r="H531" i="3"/>
  <c r="I531" i="3"/>
  <c r="M531" i="3"/>
  <c r="N531" i="3"/>
  <c r="M600" i="3"/>
  <c r="N600" i="3"/>
  <c r="O468" i="3"/>
  <c r="K468" i="3"/>
  <c r="N468" i="3"/>
  <c r="H454" i="3"/>
  <c r="K454" i="3"/>
  <c r="K423" i="3"/>
  <c r="J423" i="3"/>
  <c r="M423" i="3"/>
  <c r="H423" i="3"/>
  <c r="I423" i="3"/>
  <c r="O423" i="3"/>
  <c r="I391" i="3"/>
  <c r="H391" i="3"/>
  <c r="K391" i="3"/>
  <c r="L391" i="3"/>
  <c r="H28" i="3"/>
  <c r="N25" i="3"/>
  <c r="H149" i="3"/>
  <c r="H144" i="3"/>
  <c r="H117" i="3"/>
  <c r="K100" i="3"/>
  <c r="K87" i="3"/>
  <c r="N78" i="3"/>
  <c r="K69" i="3"/>
  <c r="O60" i="3"/>
  <c r="N55" i="3"/>
  <c r="N47" i="3"/>
  <c r="K36" i="3"/>
  <c r="I745" i="3"/>
  <c r="J745" i="3"/>
  <c r="M745" i="3"/>
  <c r="N725" i="3"/>
  <c r="K715" i="3"/>
  <c r="L704" i="3"/>
  <c r="M704" i="3"/>
  <c r="N704" i="3"/>
  <c r="H704" i="3"/>
  <c r="I704" i="3"/>
  <c r="O696" i="3"/>
  <c r="H652" i="3"/>
  <c r="I652" i="3"/>
  <c r="J652" i="3"/>
  <c r="K652" i="3"/>
  <c r="M652" i="3"/>
  <c r="O652" i="3"/>
  <c r="I478" i="3"/>
  <c r="J478" i="3"/>
  <c r="L478" i="3"/>
  <c r="N478" i="3"/>
  <c r="O478" i="3"/>
  <c r="H473" i="3"/>
  <c r="K473" i="3"/>
  <c r="N744" i="3"/>
  <c r="M702" i="3"/>
  <c r="L644" i="3"/>
  <c r="K636" i="3"/>
  <c r="N625" i="3"/>
  <c r="J621" i="3"/>
  <c r="L596" i="3"/>
  <c r="L593" i="3"/>
  <c r="M572" i="3"/>
  <c r="N566" i="3"/>
  <c r="M518" i="3"/>
  <c r="J500" i="3"/>
  <c r="K495" i="3"/>
  <c r="N486" i="3"/>
  <c r="N475" i="3"/>
  <c r="O472" i="3"/>
  <c r="I462" i="3"/>
  <c r="N453" i="3"/>
  <c r="I447" i="3"/>
  <c r="L439" i="3"/>
  <c r="O424" i="3"/>
  <c r="O422" i="3"/>
  <c r="L418" i="3"/>
  <c r="J418" i="3"/>
  <c r="M418" i="3"/>
  <c r="J402" i="3"/>
  <c r="M399" i="3"/>
  <c r="K393" i="3"/>
  <c r="J347" i="3"/>
  <c r="I347" i="3"/>
  <c r="L347" i="3"/>
  <c r="O347" i="3"/>
  <c r="J334" i="3"/>
  <c r="K334" i="3"/>
  <c r="L334" i="3"/>
  <c r="M334" i="3"/>
  <c r="O334" i="3"/>
  <c r="H334" i="3"/>
  <c r="M298" i="3"/>
  <c r="H298" i="3"/>
  <c r="I298" i="3"/>
  <c r="J298" i="3"/>
  <c r="N298" i="3"/>
  <c r="O298" i="3"/>
  <c r="K245" i="3"/>
  <c r="O245" i="3"/>
  <c r="O754" i="3"/>
  <c r="O752" i="3"/>
  <c r="L744" i="3"/>
  <c r="M713" i="3"/>
  <c r="K702" i="3"/>
  <c r="I701" i="3"/>
  <c r="O685" i="3"/>
  <c r="L664" i="3"/>
  <c r="O654" i="3"/>
  <c r="O653" i="3"/>
  <c r="K644" i="3"/>
  <c r="J636" i="3"/>
  <c r="O632" i="3"/>
  <c r="N628" i="3"/>
  <c r="K625" i="3"/>
  <c r="I621" i="3"/>
  <c r="L619" i="3"/>
  <c r="N614" i="3"/>
  <c r="I613" i="3"/>
  <c r="J612" i="3"/>
  <c r="K609" i="3"/>
  <c r="N598" i="3"/>
  <c r="H596" i="3"/>
  <c r="K593" i="3"/>
  <c r="H585" i="3"/>
  <c r="O579" i="3"/>
  <c r="K572" i="3"/>
  <c r="L566" i="3"/>
  <c r="N532" i="3"/>
  <c r="M526" i="3"/>
  <c r="L524" i="3"/>
  <c r="M522" i="3"/>
  <c r="L518" i="3"/>
  <c r="O515" i="3"/>
  <c r="O510" i="3"/>
  <c r="M509" i="3"/>
  <c r="M501" i="3"/>
  <c r="H500" i="3"/>
  <c r="I495" i="3"/>
  <c r="J486" i="3"/>
  <c r="O476" i="3"/>
  <c r="M475" i="3"/>
  <c r="L472" i="3"/>
  <c r="O469" i="3"/>
  <c r="H462" i="3"/>
  <c r="O448" i="3"/>
  <c r="M442" i="3"/>
  <c r="N422" i="3"/>
  <c r="M419" i="3"/>
  <c r="O417" i="3"/>
  <c r="J378" i="3"/>
  <c r="L378" i="3"/>
  <c r="M378" i="3"/>
  <c r="O378" i="3"/>
  <c r="N343" i="3"/>
  <c r="K343" i="3"/>
  <c r="M343" i="3"/>
  <c r="O343" i="3"/>
  <c r="H343" i="3"/>
  <c r="N447" i="3"/>
  <c r="J447" i="3"/>
  <c r="K447" i="3"/>
  <c r="I433" i="3"/>
  <c r="N433" i="3"/>
  <c r="M422" i="3"/>
  <c r="L419" i="3"/>
  <c r="K399" i="3"/>
  <c r="H399" i="3"/>
  <c r="I399" i="3"/>
  <c r="J399" i="3"/>
  <c r="M393" i="3"/>
  <c r="N393" i="3"/>
  <c r="O393" i="3"/>
  <c r="H393" i="3"/>
  <c r="J368" i="3"/>
  <c r="N368" i="3"/>
  <c r="O368" i="3"/>
  <c r="K330" i="3"/>
  <c r="J330" i="3"/>
  <c r="M330" i="3"/>
  <c r="N330" i="3"/>
  <c r="O330" i="3"/>
  <c r="H330" i="3"/>
  <c r="M752" i="3"/>
  <c r="H744" i="3"/>
  <c r="N728" i="3"/>
  <c r="K727" i="3"/>
  <c r="J719" i="3"/>
  <c r="L716" i="3"/>
  <c r="H713" i="3"/>
  <c r="H702" i="3"/>
  <c r="M686" i="3"/>
  <c r="M685" i="3"/>
  <c r="O682" i="3"/>
  <c r="O674" i="3"/>
  <c r="M667" i="3"/>
  <c r="N661" i="3"/>
  <c r="N657" i="3"/>
  <c r="M654" i="3"/>
  <c r="L653" i="3"/>
  <c r="I644" i="3"/>
  <c r="I632" i="3"/>
  <c r="H625" i="3"/>
  <c r="I616" i="3"/>
  <c r="J614" i="3"/>
  <c r="M597" i="3"/>
  <c r="M595" i="3"/>
  <c r="O592" i="3"/>
  <c r="K588" i="3"/>
  <c r="M584" i="3"/>
  <c r="O578" i="3"/>
  <c r="L569" i="3"/>
  <c r="M559" i="3"/>
  <c r="I557" i="3"/>
  <c r="M551" i="3"/>
  <c r="L541" i="3"/>
  <c r="L539" i="3"/>
  <c r="K537" i="3"/>
  <c r="K535" i="3"/>
  <c r="H528" i="3"/>
  <c r="K519" i="3"/>
  <c r="H518" i="3"/>
  <c r="L499" i="3"/>
  <c r="M497" i="3"/>
  <c r="J490" i="3"/>
  <c r="M487" i="3"/>
  <c r="L476" i="3"/>
  <c r="O471" i="3"/>
  <c r="K469" i="3"/>
  <c r="I465" i="3"/>
  <c r="N462" i="3"/>
  <c r="M450" i="3"/>
  <c r="H450" i="3"/>
  <c r="L446" i="3"/>
  <c r="N439" i="3"/>
  <c r="I439" i="3"/>
  <c r="J439" i="3"/>
  <c r="O432" i="3"/>
  <c r="M427" i="3"/>
  <c r="I422" i="3"/>
  <c r="I419" i="3"/>
  <c r="H417" i="3"/>
  <c r="J414" i="3"/>
  <c r="K414" i="3"/>
  <c r="J407" i="3"/>
  <c r="M389" i="3"/>
  <c r="K389" i="3"/>
  <c r="H370" i="3"/>
  <c r="J370" i="3"/>
  <c r="L370" i="3"/>
  <c r="M370" i="3"/>
  <c r="K359" i="3"/>
  <c r="L359" i="3"/>
  <c r="O359" i="3"/>
  <c r="I350" i="3"/>
  <c r="J350" i="3"/>
  <c r="N350" i="3"/>
  <c r="H196" i="3"/>
  <c r="I196" i="3"/>
  <c r="L196" i="3"/>
  <c r="M196" i="3"/>
  <c r="N196" i="3"/>
  <c r="O196" i="3"/>
  <c r="H153" i="3"/>
  <c r="I153" i="3"/>
  <c r="L153" i="3"/>
  <c r="M153" i="3"/>
  <c r="N153" i="3"/>
  <c r="O153" i="3"/>
  <c r="I727" i="3"/>
  <c r="I719" i="3"/>
  <c r="H682" i="3"/>
  <c r="L649" i="3"/>
  <c r="K639" i="3"/>
  <c r="N627" i="3"/>
  <c r="M611" i="3"/>
  <c r="M607" i="3"/>
  <c r="L597" i="3"/>
  <c r="L595" i="3"/>
  <c r="M592" i="3"/>
  <c r="J588" i="3"/>
  <c r="L584" i="3"/>
  <c r="M573" i="3"/>
  <c r="I569" i="3"/>
  <c r="L564" i="3"/>
  <c r="K559" i="3"/>
  <c r="H557" i="3"/>
  <c r="N546" i="3"/>
  <c r="J519" i="3"/>
  <c r="I499" i="3"/>
  <c r="J487" i="3"/>
  <c r="K476" i="3"/>
  <c r="N474" i="3"/>
  <c r="J471" i="3"/>
  <c r="M462" i="3"/>
  <c r="O458" i="3"/>
  <c r="M455" i="3"/>
  <c r="K448" i="3"/>
  <c r="L448" i="3"/>
  <c r="M438" i="3"/>
  <c r="N409" i="3"/>
  <c r="O388" i="3"/>
  <c r="N305" i="3"/>
  <c r="I305" i="3"/>
  <c r="J305" i="3"/>
  <c r="M305" i="3"/>
  <c r="O305" i="3"/>
  <c r="O673" i="3"/>
  <c r="L611" i="3"/>
  <c r="K595" i="3"/>
  <c r="H592" i="3"/>
  <c r="J584" i="3"/>
  <c r="L573" i="3"/>
  <c r="J559" i="3"/>
  <c r="M506" i="3"/>
  <c r="N500" i="3"/>
  <c r="O496" i="3"/>
  <c r="I471" i="3"/>
  <c r="L462" i="3"/>
  <c r="N458" i="3"/>
  <c r="O447" i="3"/>
  <c r="J440" i="3"/>
  <c r="L440" i="3"/>
  <c r="O440" i="3"/>
  <c r="L422" i="3"/>
  <c r="J422" i="3"/>
  <c r="K422" i="3"/>
  <c r="N419" i="3"/>
  <c r="O419" i="3"/>
  <c r="K416" i="3"/>
  <c r="O416" i="3"/>
  <c r="K375" i="3"/>
  <c r="I375" i="3"/>
  <c r="L375" i="3"/>
  <c r="M375" i="3"/>
  <c r="O375" i="3"/>
  <c r="H328" i="3"/>
  <c r="K328" i="3"/>
  <c r="H207" i="3"/>
  <c r="K207" i="3"/>
  <c r="M500" i="3"/>
  <c r="M445" i="3"/>
  <c r="J445" i="3"/>
  <c r="L445" i="3"/>
  <c r="K407" i="3"/>
  <c r="O407" i="3"/>
  <c r="J380" i="3"/>
  <c r="N380" i="3"/>
  <c r="O380" i="3"/>
  <c r="I374" i="3"/>
  <c r="N374" i="3"/>
  <c r="H327" i="3"/>
  <c r="L327" i="3"/>
  <c r="L232" i="3"/>
  <c r="M232" i="3"/>
  <c r="K357" i="3"/>
  <c r="O348" i="3"/>
  <c r="O346" i="3"/>
  <c r="I314" i="3"/>
  <c r="I307" i="3"/>
  <c r="M295" i="3"/>
  <c r="I278" i="3"/>
  <c r="I275" i="3"/>
  <c r="K262" i="3"/>
  <c r="J253" i="3"/>
  <c r="H251" i="3"/>
  <c r="O231" i="3"/>
  <c r="K230" i="3"/>
  <c r="N221" i="3"/>
  <c r="N220" i="3"/>
  <c r="O213" i="3"/>
  <c r="M212" i="3"/>
  <c r="H197" i="3"/>
  <c r="M189" i="3"/>
  <c r="L186" i="3"/>
  <c r="M184" i="3"/>
  <c r="M176" i="3"/>
  <c r="I172" i="3"/>
  <c r="I169" i="3"/>
  <c r="N156" i="3"/>
  <c r="L154" i="3"/>
  <c r="O152" i="3"/>
  <c r="M221" i="3"/>
  <c r="O178" i="3"/>
  <c r="O157" i="3"/>
  <c r="M156" i="3"/>
  <c r="N152" i="3"/>
  <c r="M346" i="3"/>
  <c r="L315" i="3"/>
  <c r="N302" i="3"/>
  <c r="K295" i="3"/>
  <c r="M286" i="3"/>
  <c r="O284" i="3"/>
  <c r="O271" i="3"/>
  <c r="L268" i="3"/>
  <c r="I254" i="3"/>
  <c r="O250" i="3"/>
  <c r="L236" i="3"/>
  <c r="M233" i="3"/>
  <c r="K231" i="3"/>
  <c r="O229" i="3"/>
  <c r="L221" i="3"/>
  <c r="L220" i="3"/>
  <c r="L213" i="3"/>
  <c r="K212" i="3"/>
  <c r="M194" i="3"/>
  <c r="O185" i="3"/>
  <c r="M178" i="3"/>
  <c r="O168" i="3"/>
  <c r="M157" i="3"/>
  <c r="L156" i="3"/>
  <c r="M152" i="3"/>
  <c r="K406" i="3"/>
  <c r="K403" i="3"/>
  <c r="K401" i="3"/>
  <c r="L392" i="3"/>
  <c r="M387" i="3"/>
  <c r="J358" i="3"/>
  <c r="O356" i="3"/>
  <c r="J346" i="3"/>
  <c r="K342" i="3"/>
  <c r="K329" i="3"/>
  <c r="O317" i="3"/>
  <c r="I315" i="3"/>
  <c r="H313" i="3"/>
  <c r="H311" i="3"/>
  <c r="O309" i="3"/>
  <c r="O303" i="3"/>
  <c r="M302" i="3"/>
  <c r="L296" i="3"/>
  <c r="J295" i="3"/>
  <c r="L291" i="3"/>
  <c r="N289" i="3"/>
  <c r="L286" i="3"/>
  <c r="N284" i="3"/>
  <c r="K271" i="3"/>
  <c r="K268" i="3"/>
  <c r="O263" i="3"/>
  <c r="H254" i="3"/>
  <c r="N250" i="3"/>
  <c r="M246" i="3"/>
  <c r="O243" i="3"/>
  <c r="O239" i="3"/>
  <c r="K236" i="3"/>
  <c r="L233" i="3"/>
  <c r="J231" i="3"/>
  <c r="K221" i="3"/>
  <c r="J220" i="3"/>
  <c r="K213" i="3"/>
  <c r="J212" i="3"/>
  <c r="H209" i="3"/>
  <c r="O197" i="3"/>
  <c r="L194" i="3"/>
  <c r="O188" i="3"/>
  <c r="N185" i="3"/>
  <c r="L178" i="3"/>
  <c r="O174" i="3"/>
  <c r="O170" i="3"/>
  <c r="N168" i="3"/>
  <c r="L157" i="3"/>
  <c r="K156" i="3"/>
  <c r="J152" i="3"/>
  <c r="I406" i="3"/>
  <c r="H403" i="3"/>
  <c r="K392" i="3"/>
  <c r="H387" i="3"/>
  <c r="O361" i="3"/>
  <c r="H358" i="3"/>
  <c r="N356" i="3"/>
  <c r="I346" i="3"/>
  <c r="I342" i="3"/>
  <c r="H336" i="3"/>
  <c r="J329" i="3"/>
  <c r="H315" i="3"/>
  <c r="N309" i="3"/>
  <c r="O307" i="3"/>
  <c r="M303" i="3"/>
  <c r="J302" i="3"/>
  <c r="K296" i="3"/>
  <c r="I295" i="3"/>
  <c r="H291" i="3"/>
  <c r="H289" i="3"/>
  <c r="O278" i="3"/>
  <c r="L276" i="3"/>
  <c r="O273" i="3"/>
  <c r="J271" i="3"/>
  <c r="N266" i="3"/>
  <c r="M263" i="3"/>
  <c r="N259" i="3"/>
  <c r="O251" i="3"/>
  <c r="M250" i="3"/>
  <c r="J246" i="3"/>
  <c r="K239" i="3"/>
  <c r="J233" i="3"/>
  <c r="I221" i="3"/>
  <c r="I220" i="3"/>
  <c r="J213" i="3"/>
  <c r="N197" i="3"/>
  <c r="H194" i="3"/>
  <c r="N188" i="3"/>
  <c r="I185" i="3"/>
  <c r="K178" i="3"/>
  <c r="O172" i="3"/>
  <c r="L170" i="3"/>
  <c r="M168" i="3"/>
  <c r="M160" i="3"/>
  <c r="K157" i="3"/>
  <c r="I156" i="3"/>
  <c r="M361" i="3"/>
  <c r="H346" i="3"/>
  <c r="H323" i="3"/>
  <c r="N312" i="3"/>
  <c r="K309" i="3"/>
  <c r="N307" i="3"/>
  <c r="H302" i="3"/>
  <c r="H296" i="3"/>
  <c r="H295" i="3"/>
  <c r="K281" i="3"/>
  <c r="N278" i="3"/>
  <c r="H276" i="3"/>
  <c r="I271" i="3"/>
  <c r="J263" i="3"/>
  <c r="O253" i="3"/>
  <c r="N251" i="3"/>
  <c r="J250" i="3"/>
  <c r="O230" i="3"/>
  <c r="H221" i="3"/>
  <c r="I213" i="3"/>
  <c r="O202" i="3"/>
  <c r="M197" i="3"/>
  <c r="K188" i="3"/>
  <c r="H178" i="3"/>
  <c r="J168" i="3"/>
  <c r="H157" i="3"/>
  <c r="N314" i="3"/>
  <c r="K278" i="3"/>
  <c r="N253" i="3"/>
  <c r="M251" i="3"/>
  <c r="I30" i="3"/>
  <c r="L28" i="3"/>
  <c r="L27" i="3"/>
  <c r="J26" i="3"/>
  <c r="K141" i="3"/>
  <c r="J139" i="3"/>
  <c r="M135" i="3"/>
  <c r="M133" i="3"/>
  <c r="O131" i="3"/>
  <c r="M127" i="3"/>
  <c r="K118" i="3"/>
  <c r="J116" i="3"/>
  <c r="H116" i="3"/>
  <c r="L105" i="3"/>
  <c r="M103" i="3"/>
  <c r="O93" i="3"/>
  <c r="J91" i="3"/>
  <c r="O87" i="3"/>
  <c r="K86" i="3"/>
  <c r="O68" i="3"/>
  <c r="M52" i="3"/>
  <c r="H41" i="3"/>
  <c r="O41" i="3"/>
  <c r="O37" i="3"/>
  <c r="O776" i="3"/>
  <c r="N775" i="3"/>
  <c r="L773" i="3"/>
  <c r="N772" i="3"/>
  <c r="I772" i="3"/>
  <c r="O766" i="3"/>
  <c r="J761" i="3"/>
  <c r="I754" i="3"/>
  <c r="K754" i="3"/>
  <c r="K749" i="3"/>
  <c r="K747" i="3"/>
  <c r="M747" i="3"/>
  <c r="O745" i="3"/>
  <c r="H745" i="3"/>
  <c r="L741" i="3"/>
  <c r="O736" i="3"/>
  <c r="M734" i="3"/>
  <c r="J733" i="3"/>
  <c r="I733" i="3"/>
  <c r="K733" i="3"/>
  <c r="O733" i="3"/>
  <c r="O731" i="3"/>
  <c r="K731" i="3"/>
  <c r="I721" i="3"/>
  <c r="M721" i="3"/>
  <c r="M709" i="3"/>
  <c r="O707" i="3"/>
  <c r="N700" i="3"/>
  <c r="N678" i="3"/>
  <c r="L678" i="3"/>
  <c r="O678" i="3"/>
  <c r="H678" i="3"/>
  <c r="J678" i="3"/>
  <c r="K678" i="3"/>
  <c r="J27" i="3"/>
  <c r="N147" i="3"/>
  <c r="O142" i="3"/>
  <c r="J141" i="3"/>
  <c r="H139" i="3"/>
  <c r="L133" i="3"/>
  <c r="L127" i="3"/>
  <c r="N115" i="3"/>
  <c r="L103" i="3"/>
  <c r="N87" i="3"/>
  <c r="H79" i="3"/>
  <c r="L79" i="3"/>
  <c r="N68" i="3"/>
  <c r="H67" i="3"/>
  <c r="L67" i="3"/>
  <c r="L62" i="3"/>
  <c r="J62" i="3"/>
  <c r="O59" i="3"/>
  <c r="K52" i="3"/>
  <c r="K37" i="3"/>
  <c r="O34" i="3"/>
  <c r="H778" i="3"/>
  <c r="L778" i="3"/>
  <c r="N776" i="3"/>
  <c r="K775" i="3"/>
  <c r="K773" i="3"/>
  <c r="J771" i="3"/>
  <c r="M766" i="3"/>
  <c r="J765" i="3"/>
  <c r="I765" i="3"/>
  <c r="N765" i="3"/>
  <c r="N760" i="3"/>
  <c r="J760" i="3"/>
  <c r="I741" i="3"/>
  <c r="L734" i="3"/>
  <c r="N723" i="3"/>
  <c r="N718" i="3"/>
  <c r="O718" i="3"/>
  <c r="J718" i="3"/>
  <c r="K718" i="3"/>
  <c r="L709" i="3"/>
  <c r="N694" i="3"/>
  <c r="H694" i="3"/>
  <c r="J694" i="3"/>
  <c r="M694" i="3"/>
  <c r="O694" i="3"/>
  <c r="N655" i="3"/>
  <c r="K655" i="3"/>
  <c r="M655" i="3"/>
  <c r="H118" i="3"/>
  <c r="J118" i="3"/>
  <c r="J93" i="3"/>
  <c r="K93" i="3"/>
  <c r="H91" i="3"/>
  <c r="L91" i="3"/>
  <c r="J86" i="3"/>
  <c r="N86" i="3"/>
  <c r="M82" i="3"/>
  <c r="J82" i="3"/>
  <c r="J44" i="3"/>
  <c r="H44" i="3"/>
  <c r="O761" i="3"/>
  <c r="I761" i="3"/>
  <c r="J749" i="3"/>
  <c r="I749" i="3"/>
  <c r="N749" i="3"/>
  <c r="I730" i="3"/>
  <c r="H730" i="3"/>
  <c r="L730" i="3"/>
  <c r="K707" i="3"/>
  <c r="M707" i="3"/>
  <c r="H700" i="3"/>
  <c r="O700" i="3"/>
  <c r="J700" i="3"/>
  <c r="L700" i="3"/>
  <c r="J677" i="3"/>
  <c r="L677" i="3"/>
  <c r="N677" i="3"/>
  <c r="O677" i="3"/>
  <c r="H677" i="3"/>
  <c r="I677" i="3"/>
  <c r="K677" i="3"/>
  <c r="N670" i="3"/>
  <c r="H670" i="3"/>
  <c r="J670" i="3"/>
  <c r="L670" i="3"/>
  <c r="M670" i="3"/>
  <c r="O670" i="3"/>
  <c r="J85" i="3"/>
  <c r="H85" i="3"/>
  <c r="J52" i="3"/>
  <c r="L52" i="3"/>
  <c r="N39" i="3"/>
  <c r="M39" i="3"/>
  <c r="M37" i="3"/>
  <c r="L37" i="3"/>
  <c r="H34" i="3"/>
  <c r="N34" i="3"/>
  <c r="J775" i="3"/>
  <c r="L775" i="3"/>
  <c r="J773" i="3"/>
  <c r="N773" i="3"/>
  <c r="I773" i="3"/>
  <c r="J766" i="3"/>
  <c r="K766" i="3"/>
  <c r="J741" i="3"/>
  <c r="N741" i="3"/>
  <c r="O741" i="3"/>
  <c r="K741" i="3"/>
  <c r="N734" i="3"/>
  <c r="J734" i="3"/>
  <c r="K734" i="3"/>
  <c r="O723" i="3"/>
  <c r="K723" i="3"/>
  <c r="J709" i="3"/>
  <c r="I709" i="3"/>
  <c r="K709" i="3"/>
  <c r="N709" i="3"/>
  <c r="O709" i="3"/>
  <c r="K691" i="3"/>
  <c r="M691" i="3"/>
  <c r="N662" i="3"/>
  <c r="H662" i="3"/>
  <c r="I662" i="3"/>
  <c r="K662" i="3"/>
  <c r="L662" i="3"/>
  <c r="M662" i="3"/>
  <c r="O26" i="3"/>
  <c r="H147" i="3"/>
  <c r="J144" i="3"/>
  <c r="J142" i="3"/>
  <c r="K134" i="3"/>
  <c r="H133" i="3"/>
  <c r="O128" i="3"/>
  <c r="K117" i="3"/>
  <c r="H108" i="3"/>
  <c r="I104" i="3"/>
  <c r="L92" i="3"/>
  <c r="N89" i="3"/>
  <c r="J87" i="3"/>
  <c r="J78" i="3"/>
  <c r="H65" i="3"/>
  <c r="O65" i="3"/>
  <c r="H58" i="3"/>
  <c r="N58" i="3"/>
  <c r="J776" i="3"/>
  <c r="O772" i="3"/>
  <c r="I770" i="3"/>
  <c r="N770" i="3"/>
  <c r="O765" i="3"/>
  <c r="I764" i="3"/>
  <c r="M764" i="3"/>
  <c r="I762" i="3"/>
  <c r="M760" i="3"/>
  <c r="K759" i="3"/>
  <c r="I753" i="3"/>
  <c r="M753" i="3"/>
  <c r="N750" i="3"/>
  <c r="J750" i="3"/>
  <c r="O750" i="3"/>
  <c r="I746" i="3"/>
  <c r="N746" i="3"/>
  <c r="J742" i="3"/>
  <c r="N733" i="3"/>
  <c r="I729" i="3"/>
  <c r="J725" i="3"/>
  <c r="I725" i="3"/>
  <c r="K725" i="3"/>
  <c r="O725" i="3"/>
  <c r="M699" i="3"/>
  <c r="K699" i="3"/>
  <c r="N699" i="3"/>
  <c r="M696" i="3"/>
  <c r="N696" i="3"/>
  <c r="I696" i="3"/>
  <c r="J696" i="3"/>
  <c r="J669" i="3"/>
  <c r="O669" i="3"/>
  <c r="H669" i="3"/>
  <c r="I669" i="3"/>
  <c r="L669" i="3"/>
  <c r="M669" i="3"/>
  <c r="N669" i="3"/>
  <c r="O27" i="3"/>
  <c r="O139" i="3"/>
  <c r="M136" i="3"/>
  <c r="J134" i="3"/>
  <c r="H119" i="3"/>
  <c r="O119" i="3"/>
  <c r="J101" i="3"/>
  <c r="K101" i="3"/>
  <c r="K89" i="3"/>
  <c r="J68" i="3"/>
  <c r="M68" i="3"/>
  <c r="H68" i="3"/>
  <c r="H33" i="3"/>
  <c r="N33" i="3"/>
  <c r="H774" i="3"/>
  <c r="L774" i="3"/>
  <c r="M765" i="3"/>
  <c r="L760" i="3"/>
  <c r="O749" i="3"/>
  <c r="L748" i="3"/>
  <c r="M748" i="3"/>
  <c r="L740" i="3"/>
  <c r="M740" i="3"/>
  <c r="O740" i="3"/>
  <c r="O738" i="3"/>
  <c r="I738" i="3"/>
  <c r="I736" i="3"/>
  <c r="J736" i="3"/>
  <c r="N736" i="3"/>
  <c r="J717" i="3"/>
  <c r="N717" i="3"/>
  <c r="O717" i="3"/>
  <c r="I717" i="3"/>
  <c r="K717" i="3"/>
  <c r="H714" i="3"/>
  <c r="O714" i="3"/>
  <c r="I705" i="3"/>
  <c r="M705" i="3"/>
  <c r="O705" i="3"/>
  <c r="J693" i="3"/>
  <c r="H693" i="3"/>
  <c r="I693" i="3"/>
  <c r="M693" i="3"/>
  <c r="N693" i="3"/>
  <c r="I690" i="3"/>
  <c r="O690" i="3"/>
  <c r="L690" i="3"/>
  <c r="N690" i="3"/>
  <c r="H684" i="3"/>
  <c r="J684" i="3"/>
  <c r="L684" i="3"/>
  <c r="N684" i="3"/>
  <c r="O684" i="3"/>
  <c r="K680" i="3"/>
  <c r="M680" i="3"/>
  <c r="N680" i="3"/>
  <c r="H680" i="3"/>
  <c r="I680" i="3"/>
  <c r="J680" i="3"/>
  <c r="N27" i="3"/>
  <c r="O141" i="3"/>
  <c r="N139" i="3"/>
  <c r="O127" i="3"/>
  <c r="N118" i="3"/>
  <c r="I107" i="3"/>
  <c r="M107" i="3"/>
  <c r="O103" i="3"/>
  <c r="J92" i="3"/>
  <c r="K92" i="3"/>
  <c r="M87" i="3"/>
  <c r="I87" i="3"/>
  <c r="L78" i="3"/>
  <c r="K78" i="3"/>
  <c r="L776" i="3"/>
  <c r="H776" i="3"/>
  <c r="O773" i="3"/>
  <c r="M761" i="3"/>
  <c r="O759" i="3"/>
  <c r="J759" i="3"/>
  <c r="M749" i="3"/>
  <c r="N742" i="3"/>
  <c r="O742" i="3"/>
  <c r="K742" i="3"/>
  <c r="M729" i="3"/>
  <c r="J729" i="3"/>
  <c r="M718" i="3"/>
  <c r="K695" i="3"/>
  <c r="O695" i="3"/>
  <c r="M689" i="3"/>
  <c r="I689" i="3"/>
  <c r="O689" i="3"/>
  <c r="K666" i="3"/>
  <c r="J666" i="3"/>
  <c r="M666" i="3"/>
  <c r="O666" i="3"/>
  <c r="J30" i="3"/>
  <c r="M27" i="3"/>
  <c r="K26" i="3"/>
  <c r="L141" i="3"/>
  <c r="M139" i="3"/>
  <c r="O135" i="3"/>
  <c r="N133" i="3"/>
  <c r="N127" i="3"/>
  <c r="L118" i="3"/>
  <c r="L114" i="3"/>
  <c r="H114" i="3"/>
  <c r="N103" i="3"/>
  <c r="M91" i="3"/>
  <c r="H88" i="3"/>
  <c r="O88" i="3"/>
  <c r="O86" i="3"/>
  <c r="N79" i="3"/>
  <c r="M69" i="3"/>
  <c r="J69" i="3"/>
  <c r="M67" i="3"/>
  <c r="N62" i="3"/>
  <c r="M53" i="3"/>
  <c r="L53" i="3"/>
  <c r="L46" i="3"/>
  <c r="I46" i="3"/>
  <c r="H42" i="3"/>
  <c r="O42" i="3"/>
  <c r="L38" i="3"/>
  <c r="K38" i="3"/>
  <c r="J36" i="3"/>
  <c r="H36" i="3"/>
  <c r="O36" i="3"/>
  <c r="N778" i="3"/>
  <c r="O775" i="3"/>
  <c r="M773" i="3"/>
  <c r="K765" i="3"/>
  <c r="L761" i="3"/>
  <c r="I760" i="3"/>
  <c r="L749" i="3"/>
  <c r="M744" i="3"/>
  <c r="I744" i="3"/>
  <c r="M741" i="3"/>
  <c r="I737" i="3"/>
  <c r="H737" i="3"/>
  <c r="J737" i="3"/>
  <c r="O734" i="3"/>
  <c r="N726" i="3"/>
  <c r="J726" i="3"/>
  <c r="K726" i="3"/>
  <c r="L718" i="3"/>
  <c r="N710" i="3"/>
  <c r="J710" i="3"/>
  <c r="K710" i="3"/>
  <c r="O710" i="3"/>
  <c r="I697" i="3"/>
  <c r="M697" i="3"/>
  <c r="L694" i="3"/>
  <c r="N672" i="3"/>
  <c r="H672" i="3"/>
  <c r="I672" i="3"/>
  <c r="K672" i="3"/>
  <c r="L672" i="3"/>
  <c r="M672" i="3"/>
  <c r="L665" i="3"/>
  <c r="O665" i="3"/>
  <c r="J665" i="3"/>
  <c r="M665" i="3"/>
  <c r="N665" i="3"/>
  <c r="L95" i="3"/>
  <c r="L63" i="3"/>
  <c r="O55" i="3"/>
  <c r="M51" i="3"/>
  <c r="L757" i="3"/>
  <c r="O739" i="3"/>
  <c r="O732" i="3"/>
  <c r="O724" i="3"/>
  <c r="J716" i="3"/>
  <c r="L712" i="3"/>
  <c r="O708" i="3"/>
  <c r="L702" i="3"/>
  <c r="L701" i="3"/>
  <c r="N692" i="3"/>
  <c r="N688" i="3"/>
  <c r="M683" i="3"/>
  <c r="O681" i="3"/>
  <c r="J676" i="3"/>
  <c r="L674" i="3"/>
  <c r="N668" i="3"/>
  <c r="K667" i="3"/>
  <c r="L661" i="3"/>
  <c r="N658" i="3"/>
  <c r="L652" i="3"/>
  <c r="O648" i="3"/>
  <c r="M647" i="3"/>
  <c r="K645" i="3"/>
  <c r="L643" i="3"/>
  <c r="O638" i="3"/>
  <c r="L637" i="3"/>
  <c r="L629" i="3"/>
  <c r="I628" i="3"/>
  <c r="K626" i="3"/>
  <c r="L622" i="3"/>
  <c r="H621" i="3"/>
  <c r="H620" i="3"/>
  <c r="O618" i="3"/>
  <c r="K617" i="3"/>
  <c r="O614" i="3"/>
  <c r="K611" i="3"/>
  <c r="N604" i="3"/>
  <c r="M599" i="3"/>
  <c r="N597" i="3"/>
  <c r="H597" i="3"/>
  <c r="O595" i="3"/>
  <c r="L594" i="3"/>
  <c r="O591" i="3"/>
  <c r="K589" i="3"/>
  <c r="O584" i="3"/>
  <c r="N580" i="3"/>
  <c r="K579" i="3"/>
  <c r="H577" i="3"/>
  <c r="L577" i="3"/>
  <c r="M575" i="3"/>
  <c r="H573" i="3"/>
  <c r="J572" i="3"/>
  <c r="N572" i="3"/>
  <c r="O569" i="3"/>
  <c r="L568" i="3"/>
  <c r="H566" i="3"/>
  <c r="J564" i="3"/>
  <c r="O555" i="3"/>
  <c r="J553" i="3"/>
  <c r="H553" i="3"/>
  <c r="M553" i="3"/>
  <c r="O534" i="3"/>
  <c r="M533" i="3"/>
  <c r="N529" i="3"/>
  <c r="J526" i="3"/>
  <c r="H525" i="3"/>
  <c r="M525" i="3"/>
  <c r="I525" i="3"/>
  <c r="O520" i="3"/>
  <c r="M507" i="3"/>
  <c r="M688" i="3"/>
  <c r="K683" i="3"/>
  <c r="H674" i="3"/>
  <c r="L658" i="3"/>
  <c r="O650" i="3"/>
  <c r="K647" i="3"/>
  <c r="J645" i="3"/>
  <c r="K643" i="3"/>
  <c r="O640" i="3"/>
  <c r="K637" i="3"/>
  <c r="H628" i="3"/>
  <c r="H626" i="3"/>
  <c r="N624" i="3"/>
  <c r="J622" i="3"/>
  <c r="I617" i="3"/>
  <c r="K616" i="3"/>
  <c r="J616" i="3"/>
  <c r="M604" i="3"/>
  <c r="H599" i="3"/>
  <c r="O596" i="3"/>
  <c r="K594" i="3"/>
  <c r="J593" i="3"/>
  <c r="I593" i="3"/>
  <c r="N593" i="3"/>
  <c r="M591" i="3"/>
  <c r="I588" i="3"/>
  <c r="M588" i="3"/>
  <c r="O576" i="3"/>
  <c r="J575" i="3"/>
  <c r="N571" i="3"/>
  <c r="I568" i="3"/>
  <c r="K562" i="3"/>
  <c r="O562" i="3"/>
  <c r="O556" i="3"/>
  <c r="O552" i="3"/>
  <c r="K543" i="3"/>
  <c r="N534" i="3"/>
  <c r="M529" i="3"/>
  <c r="O524" i="3"/>
  <c r="K522" i="3"/>
  <c r="N522" i="3"/>
  <c r="H522" i="3"/>
  <c r="J522" i="3"/>
  <c r="L520" i="3"/>
  <c r="M650" i="3"/>
  <c r="I647" i="3"/>
  <c r="I645" i="3"/>
  <c r="I643" i="3"/>
  <c r="M640" i="3"/>
  <c r="H637" i="3"/>
  <c r="H624" i="3"/>
  <c r="H622" i="3"/>
  <c r="L604" i="3"/>
  <c r="L601" i="3"/>
  <c r="H601" i="3"/>
  <c r="H589" i="3"/>
  <c r="O589" i="3"/>
  <c r="O581" i="3"/>
  <c r="N579" i="3"/>
  <c r="I579" i="3"/>
  <c r="N576" i="3"/>
  <c r="M564" i="3"/>
  <c r="I564" i="3"/>
  <c r="M561" i="3"/>
  <c r="K555" i="3"/>
  <c r="I555" i="3"/>
  <c r="N552" i="3"/>
  <c r="L547" i="3"/>
  <c r="K547" i="3"/>
  <c r="J543" i="3"/>
  <c r="M534" i="3"/>
  <c r="H533" i="3"/>
  <c r="J533" i="3"/>
  <c r="L526" i="3"/>
  <c r="H526" i="3"/>
  <c r="N524" i="3"/>
  <c r="J617" i="3"/>
  <c r="L617" i="3"/>
  <c r="I594" i="3"/>
  <c r="J594" i="3"/>
  <c r="N594" i="3"/>
  <c r="J591" i="3"/>
  <c r="N591" i="3"/>
  <c r="J571" i="3"/>
  <c r="O571" i="3"/>
  <c r="K568" i="3"/>
  <c r="J568" i="3"/>
  <c r="O568" i="3"/>
  <c r="H565" i="3"/>
  <c r="M565" i="3"/>
  <c r="L529" i="3"/>
  <c r="I529" i="3"/>
  <c r="M520" i="3"/>
  <c r="N520" i="3"/>
  <c r="H520" i="3"/>
  <c r="K520" i="3"/>
  <c r="J520" i="3"/>
  <c r="M512" i="3"/>
  <c r="K512" i="3"/>
  <c r="I494" i="3"/>
  <c r="L494" i="3"/>
  <c r="H494" i="3"/>
  <c r="J494" i="3"/>
  <c r="K494" i="3"/>
  <c r="N494" i="3"/>
  <c r="O494" i="3"/>
  <c r="J724" i="3"/>
  <c r="O716" i="3"/>
  <c r="J708" i="3"/>
  <c r="J688" i="3"/>
  <c r="N682" i="3"/>
  <c r="O676" i="3"/>
  <c r="K675" i="3"/>
  <c r="M673" i="3"/>
  <c r="J663" i="3"/>
  <c r="K657" i="3"/>
  <c r="O649" i="3"/>
  <c r="I648" i="3"/>
  <c r="O639" i="3"/>
  <c r="H638" i="3"/>
  <c r="H632" i="3"/>
  <c r="M628" i="3"/>
  <c r="K627" i="3"/>
  <c r="N623" i="3"/>
  <c r="M621" i="3"/>
  <c r="L620" i="3"/>
  <c r="K619" i="3"/>
  <c r="O616" i="3"/>
  <c r="K615" i="3"/>
  <c r="O609" i="3"/>
  <c r="I604" i="3"/>
  <c r="L600" i="3"/>
  <c r="K596" i="3"/>
  <c r="O593" i="3"/>
  <c r="L592" i="3"/>
  <c r="L590" i="3"/>
  <c r="N588" i="3"/>
  <c r="K581" i="3"/>
  <c r="N578" i="3"/>
  <c r="J576" i="3"/>
  <c r="L572" i="3"/>
  <c r="O564" i="3"/>
  <c r="J563" i="3"/>
  <c r="K561" i="3"/>
  <c r="K560" i="3"/>
  <c r="N560" i="3"/>
  <c r="I560" i="3"/>
  <c r="K556" i="3"/>
  <c r="O553" i="3"/>
  <c r="J552" i="3"/>
  <c r="H550" i="3"/>
  <c r="L550" i="3"/>
  <c r="L546" i="3"/>
  <c r="J534" i="3"/>
  <c r="J532" i="3"/>
  <c r="N530" i="3"/>
  <c r="N528" i="3"/>
  <c r="O526" i="3"/>
  <c r="K524" i="3"/>
  <c r="N511" i="3"/>
  <c r="O511" i="3"/>
  <c r="K511" i="3"/>
  <c r="M505" i="3"/>
  <c r="N716" i="3"/>
  <c r="L682" i="3"/>
  <c r="N676" i="3"/>
  <c r="O667" i="3"/>
  <c r="N659" i="3"/>
  <c r="N649" i="3"/>
  <c r="O645" i="3"/>
  <c r="O643" i="3"/>
  <c r="N639" i="3"/>
  <c r="L628" i="3"/>
  <c r="J623" i="3"/>
  <c r="K620" i="3"/>
  <c r="I618" i="3"/>
  <c r="N618" i="3"/>
  <c r="N616" i="3"/>
  <c r="M614" i="3"/>
  <c r="H614" i="3"/>
  <c r="M609" i="3"/>
  <c r="J605" i="3"/>
  <c r="H604" i="3"/>
  <c r="H600" i="3"/>
  <c r="H595" i="3"/>
  <c r="J595" i="3"/>
  <c r="N595" i="3"/>
  <c r="M593" i="3"/>
  <c r="K590" i="3"/>
  <c r="L588" i="3"/>
  <c r="K584" i="3"/>
  <c r="I584" i="3"/>
  <c r="N584" i="3"/>
  <c r="M580" i="3"/>
  <c r="I580" i="3"/>
  <c r="O573" i="3"/>
  <c r="J569" i="3"/>
  <c r="K569" i="3"/>
  <c r="O566" i="3"/>
  <c r="N564" i="3"/>
  <c r="I563" i="3"/>
  <c r="N526" i="3"/>
  <c r="O522" i="3"/>
  <c r="M496" i="3"/>
  <c r="I496" i="3"/>
  <c r="N496" i="3"/>
  <c r="L496" i="3"/>
  <c r="K496" i="3"/>
  <c r="O647" i="3"/>
  <c r="M645" i="3"/>
  <c r="N643" i="3"/>
  <c r="O594" i="3"/>
  <c r="M581" i="3"/>
  <c r="H581" i="3"/>
  <c r="J578" i="3"/>
  <c r="L578" i="3"/>
  <c r="K576" i="3"/>
  <c r="M576" i="3"/>
  <c r="H576" i="3"/>
  <c r="N568" i="3"/>
  <c r="J561" i="3"/>
  <c r="O561" i="3"/>
  <c r="I561" i="3"/>
  <c r="K552" i="3"/>
  <c r="H552" i="3"/>
  <c r="M552" i="3"/>
  <c r="H534" i="3"/>
  <c r="L534" i="3"/>
  <c r="I532" i="3"/>
  <c r="M532" i="3"/>
  <c r="I524" i="3"/>
  <c r="M524" i="3"/>
  <c r="H524" i="3"/>
  <c r="L489" i="3"/>
  <c r="J489" i="3"/>
  <c r="O489" i="3"/>
  <c r="M489" i="3"/>
  <c r="H489" i="3"/>
  <c r="I489" i="3"/>
  <c r="O683" i="3"/>
  <c r="N674" i="3"/>
  <c r="N647" i="3"/>
  <c r="M637" i="3"/>
  <c r="M626" i="3"/>
  <c r="N622" i="3"/>
  <c r="H619" i="3"/>
  <c r="O619" i="3"/>
  <c r="N617" i="3"/>
  <c r="L615" i="3"/>
  <c r="I615" i="3"/>
  <c r="O604" i="3"/>
  <c r="N599" i="3"/>
  <c r="I596" i="3"/>
  <c r="M596" i="3"/>
  <c r="M594" i="3"/>
  <c r="K592" i="3"/>
  <c r="I592" i="3"/>
  <c r="N592" i="3"/>
  <c r="L589" i="3"/>
  <c r="K585" i="3"/>
  <c r="I585" i="3"/>
  <c r="M579" i="3"/>
  <c r="O575" i="3"/>
  <c r="M568" i="3"/>
  <c r="K564" i="3"/>
  <c r="L556" i="3"/>
  <c r="H556" i="3"/>
  <c r="K549" i="3"/>
  <c r="L549" i="3"/>
  <c r="N533" i="3"/>
  <c r="K530" i="3"/>
  <c r="H530" i="3"/>
  <c r="M528" i="3"/>
  <c r="L528" i="3"/>
  <c r="K526" i="3"/>
  <c r="L522" i="3"/>
  <c r="H517" i="3"/>
  <c r="O517" i="3"/>
  <c r="L517" i="3"/>
  <c r="K514" i="3"/>
  <c r="O514" i="3"/>
  <c r="N503" i="3"/>
  <c r="L503" i="3"/>
  <c r="J523" i="3"/>
  <c r="N523" i="3"/>
  <c r="N519" i="3"/>
  <c r="M519" i="3"/>
  <c r="H519" i="3"/>
  <c r="H501" i="3"/>
  <c r="J501" i="3"/>
  <c r="N501" i="3"/>
  <c r="K498" i="3"/>
  <c r="M498" i="3"/>
  <c r="O490" i="3"/>
  <c r="H478" i="3"/>
  <c r="K478" i="3"/>
  <c r="J470" i="3"/>
  <c r="J455" i="3"/>
  <c r="I443" i="3"/>
  <c r="I441" i="3"/>
  <c r="N438" i="3"/>
  <c r="L434" i="3"/>
  <c r="I434" i="3"/>
  <c r="J432" i="3"/>
  <c r="J404" i="3"/>
  <c r="O404" i="3"/>
  <c r="H404" i="3"/>
  <c r="I492" i="3"/>
  <c r="J492" i="3"/>
  <c r="M463" i="3"/>
  <c r="J457" i="3"/>
  <c r="H457" i="3"/>
  <c r="J454" i="3"/>
  <c r="M454" i="3"/>
  <c r="H446" i="3"/>
  <c r="K446" i="3"/>
  <c r="H443" i="3"/>
  <c r="H436" i="3"/>
  <c r="O436" i="3"/>
  <c r="L426" i="3"/>
  <c r="M426" i="3"/>
  <c r="O420" i="3"/>
  <c r="H420" i="3"/>
  <c r="J395" i="3"/>
  <c r="H395" i="3"/>
  <c r="M395" i="3"/>
  <c r="K395" i="3"/>
  <c r="N395" i="3"/>
  <c r="O395" i="3"/>
  <c r="I395" i="3"/>
  <c r="I470" i="3"/>
  <c r="L470" i="3"/>
  <c r="L463" i="3"/>
  <c r="N455" i="3"/>
  <c r="I455" i="3"/>
  <c r="L455" i="3"/>
  <c r="M441" i="3"/>
  <c r="K441" i="3"/>
  <c r="M504" i="3"/>
  <c r="L504" i="3"/>
  <c r="J499" i="3"/>
  <c r="H499" i="3"/>
  <c r="I497" i="3"/>
  <c r="I490" i="3"/>
  <c r="I486" i="3"/>
  <c r="L486" i="3"/>
  <c r="J472" i="3"/>
  <c r="N471" i="3"/>
  <c r="H471" i="3"/>
  <c r="K471" i="3"/>
  <c r="L468" i="3"/>
  <c r="H468" i="3"/>
  <c r="H465" i="3"/>
  <c r="N465" i="3"/>
  <c r="K463" i="3"/>
  <c r="J458" i="3"/>
  <c r="O454" i="3"/>
  <c r="O446" i="3"/>
  <c r="J438" i="3"/>
  <c r="I435" i="3"/>
  <c r="H435" i="3"/>
  <c r="J433" i="3"/>
  <c r="L431" i="3"/>
  <c r="L427" i="3"/>
  <c r="M527" i="3"/>
  <c r="L523" i="3"/>
  <c r="L521" i="3"/>
  <c r="N521" i="3"/>
  <c r="H521" i="3"/>
  <c r="L519" i="3"/>
  <c r="L513" i="3"/>
  <c r="K513" i="3"/>
  <c r="I508" i="3"/>
  <c r="M508" i="3"/>
  <c r="K502" i="3"/>
  <c r="N502" i="3"/>
  <c r="N498" i="3"/>
  <c r="N487" i="3"/>
  <c r="H487" i="3"/>
  <c r="L487" i="3"/>
  <c r="M478" i="3"/>
  <c r="O470" i="3"/>
  <c r="N467" i="3"/>
  <c r="O464" i="3"/>
  <c r="J463" i="3"/>
  <c r="I456" i="3"/>
  <c r="K456" i="3"/>
  <c r="N454" i="3"/>
  <c r="K453" i="3"/>
  <c r="M453" i="3"/>
  <c r="N450" i="3"/>
  <c r="M449" i="3"/>
  <c r="I449" i="3"/>
  <c r="N449" i="3"/>
  <c r="N446" i="3"/>
  <c r="O434" i="3"/>
  <c r="M425" i="3"/>
  <c r="O425" i="3"/>
  <c r="H425" i="3"/>
  <c r="N425" i="3"/>
  <c r="M414" i="3"/>
  <c r="I414" i="3"/>
  <c r="N414" i="3"/>
  <c r="H414" i="3"/>
  <c r="L414" i="3"/>
  <c r="L497" i="3"/>
  <c r="K497" i="3"/>
  <c r="O497" i="3"/>
  <c r="O492" i="3"/>
  <c r="K490" i="3"/>
  <c r="M490" i="3"/>
  <c r="H472" i="3"/>
  <c r="K472" i="3"/>
  <c r="N470" i="3"/>
  <c r="H458" i="3"/>
  <c r="M458" i="3"/>
  <c r="O455" i="3"/>
  <c r="L454" i="3"/>
  <c r="M446" i="3"/>
  <c r="O441" i="3"/>
  <c r="H438" i="3"/>
  <c r="K438" i="3"/>
  <c r="M433" i="3"/>
  <c r="O433" i="3"/>
  <c r="H433" i="3"/>
  <c r="J427" i="3"/>
  <c r="I427" i="3"/>
  <c r="N427" i="3"/>
  <c r="H427" i="3"/>
  <c r="L410" i="3"/>
  <c r="M410" i="3"/>
  <c r="J410" i="3"/>
  <c r="I410" i="3"/>
  <c r="I467" i="3"/>
  <c r="M467" i="3"/>
  <c r="N463" i="3"/>
  <c r="O463" i="3"/>
  <c r="I463" i="3"/>
  <c r="N441" i="3"/>
  <c r="N518" i="3"/>
  <c r="I518" i="3"/>
  <c r="N499" i="3"/>
  <c r="N495" i="3"/>
  <c r="H495" i="3"/>
  <c r="L495" i="3"/>
  <c r="M492" i="3"/>
  <c r="M488" i="3"/>
  <c r="I488" i="3"/>
  <c r="N488" i="3"/>
  <c r="M486" i="3"/>
  <c r="M471" i="3"/>
  <c r="K470" i="3"/>
  <c r="J469" i="3"/>
  <c r="M469" i="3"/>
  <c r="N457" i="3"/>
  <c r="K455" i="3"/>
  <c r="I454" i="3"/>
  <c r="J446" i="3"/>
  <c r="O443" i="3"/>
  <c r="J441" i="3"/>
  <c r="O438" i="3"/>
  <c r="K432" i="3"/>
  <c r="N431" i="3"/>
  <c r="J431" i="3"/>
  <c r="M431" i="3"/>
  <c r="J426" i="3"/>
  <c r="N400" i="3"/>
  <c r="K400" i="3"/>
  <c r="O400" i="3"/>
  <c r="N430" i="3"/>
  <c r="N416" i="3"/>
  <c r="L416" i="3"/>
  <c r="O411" i="3"/>
  <c r="N408" i="3"/>
  <c r="K408" i="3"/>
  <c r="N406" i="3"/>
  <c r="L398" i="3"/>
  <c r="H398" i="3"/>
  <c r="H388" i="3"/>
  <c r="J388" i="3"/>
  <c r="O374" i="3"/>
  <c r="N369" i="3"/>
  <c r="I369" i="3"/>
  <c r="O366" i="3"/>
  <c r="I365" i="3"/>
  <c r="N365" i="3"/>
  <c r="M362" i="3"/>
  <c r="N359" i="3"/>
  <c r="H359" i="3"/>
  <c r="M359" i="3"/>
  <c r="O350" i="3"/>
  <c r="K344" i="3"/>
  <c r="O342" i="3"/>
  <c r="H340" i="3"/>
  <c r="L328" i="3"/>
  <c r="M326" i="3"/>
  <c r="I316" i="3"/>
  <c r="L316" i="3"/>
  <c r="K316" i="3"/>
  <c r="M382" i="3"/>
  <c r="I382" i="3"/>
  <c r="H376" i="3"/>
  <c r="K376" i="3"/>
  <c r="H355" i="3"/>
  <c r="L355" i="3"/>
  <c r="H352" i="3"/>
  <c r="O352" i="3"/>
  <c r="N349" i="3"/>
  <c r="J349" i="3"/>
  <c r="K338" i="3"/>
  <c r="I338" i="3"/>
  <c r="M338" i="3"/>
  <c r="H338" i="3"/>
  <c r="L326" i="3"/>
  <c r="L390" i="3"/>
  <c r="H390" i="3"/>
  <c r="M383" i="3"/>
  <c r="H383" i="3"/>
  <c r="O381" i="3"/>
  <c r="M374" i="3"/>
  <c r="L366" i="3"/>
  <c r="J362" i="3"/>
  <c r="M350" i="3"/>
  <c r="M339" i="3"/>
  <c r="O337" i="3"/>
  <c r="I326" i="3"/>
  <c r="J323" i="3"/>
  <c r="M323" i="3"/>
  <c r="L323" i="3"/>
  <c r="N491" i="3"/>
  <c r="L423" i="3"/>
  <c r="J419" i="3"/>
  <c r="K419" i="3"/>
  <c r="L402" i="3"/>
  <c r="M402" i="3"/>
  <c r="N398" i="3"/>
  <c r="J396" i="3"/>
  <c r="H396" i="3"/>
  <c r="K386" i="3"/>
  <c r="J386" i="3"/>
  <c r="O386" i="3"/>
  <c r="O382" i="3"/>
  <c r="M381" i="3"/>
  <c r="L380" i="3"/>
  <c r="K380" i="3"/>
  <c r="K378" i="3"/>
  <c r="N378" i="3"/>
  <c r="I378" i="3"/>
  <c r="K374" i="3"/>
  <c r="K373" i="3"/>
  <c r="M373" i="3"/>
  <c r="K370" i="3"/>
  <c r="N370" i="3"/>
  <c r="I370" i="3"/>
  <c r="K366" i="3"/>
  <c r="J364" i="3"/>
  <c r="K364" i="3"/>
  <c r="K350" i="3"/>
  <c r="L348" i="3"/>
  <c r="N335" i="3"/>
  <c r="I335" i="3"/>
  <c r="O335" i="3"/>
  <c r="M327" i="3"/>
  <c r="M322" i="3"/>
  <c r="H320" i="3"/>
  <c r="O320" i="3"/>
  <c r="J318" i="3"/>
  <c r="L318" i="3"/>
  <c r="M318" i="3"/>
  <c r="I318" i="3"/>
  <c r="O390" i="3"/>
  <c r="J385" i="3"/>
  <c r="I385" i="3"/>
  <c r="N382" i="3"/>
  <c r="K381" i="3"/>
  <c r="M377" i="3"/>
  <c r="J374" i="3"/>
  <c r="J372" i="3"/>
  <c r="H372" i="3"/>
  <c r="I366" i="3"/>
  <c r="O363" i="3"/>
  <c r="K362" i="3"/>
  <c r="I362" i="3"/>
  <c r="N362" i="3"/>
  <c r="J339" i="3"/>
  <c r="I339" i="3"/>
  <c r="O339" i="3"/>
  <c r="H339" i="3"/>
  <c r="K337" i="3"/>
  <c r="J337" i="3"/>
  <c r="K326" i="3"/>
  <c r="N326" i="3"/>
  <c r="J326" i="3"/>
  <c r="I322" i="3"/>
  <c r="O319" i="3"/>
  <c r="M417" i="3"/>
  <c r="J417" i="3"/>
  <c r="K415" i="3"/>
  <c r="M415" i="3"/>
  <c r="H415" i="3"/>
  <c r="J411" i="3"/>
  <c r="I411" i="3"/>
  <c r="N411" i="3"/>
  <c r="M409" i="3"/>
  <c r="O409" i="3"/>
  <c r="H409" i="3"/>
  <c r="H406" i="3"/>
  <c r="L406" i="3"/>
  <c r="L394" i="3"/>
  <c r="J394" i="3"/>
  <c r="N390" i="3"/>
  <c r="J389" i="3"/>
  <c r="I389" i="3"/>
  <c r="K387" i="3"/>
  <c r="L387" i="3"/>
  <c r="L382" i="3"/>
  <c r="H379" i="3"/>
  <c r="M379" i="3"/>
  <c r="L368" i="3"/>
  <c r="K368" i="3"/>
  <c r="M342" i="3"/>
  <c r="H342" i="3"/>
  <c r="L342" i="3"/>
  <c r="O338" i="3"/>
  <c r="O333" i="3"/>
  <c r="N333" i="3"/>
  <c r="K382" i="3"/>
  <c r="N381" i="3"/>
  <c r="I381" i="3"/>
  <c r="J377" i="3"/>
  <c r="K377" i="3"/>
  <c r="L374" i="3"/>
  <c r="H374" i="3"/>
  <c r="N366" i="3"/>
  <c r="J366" i="3"/>
  <c r="H363" i="3"/>
  <c r="K363" i="3"/>
  <c r="H350" i="3"/>
  <c r="L350" i="3"/>
  <c r="O344" i="3"/>
  <c r="N338" i="3"/>
  <c r="N327" i="3"/>
  <c r="K327" i="3"/>
  <c r="O327" i="3"/>
  <c r="I327" i="3"/>
  <c r="K322" i="3"/>
  <c r="L322" i="3"/>
  <c r="N322" i="3"/>
  <c r="O322" i="3"/>
  <c r="J322" i="3"/>
  <c r="N319" i="3"/>
  <c r="I319" i="3"/>
  <c r="L319" i="3"/>
  <c r="M319" i="3"/>
  <c r="H319" i="3"/>
  <c r="J412" i="3"/>
  <c r="O412" i="3"/>
  <c r="O406" i="3"/>
  <c r="J403" i="3"/>
  <c r="N403" i="3"/>
  <c r="I403" i="3"/>
  <c r="M401" i="3"/>
  <c r="H401" i="3"/>
  <c r="O401" i="3"/>
  <c r="K390" i="3"/>
  <c r="L383" i="3"/>
  <c r="J382" i="3"/>
  <c r="O376" i="3"/>
  <c r="H367" i="3"/>
  <c r="M367" i="3"/>
  <c r="O362" i="3"/>
  <c r="I358" i="3"/>
  <c r="M358" i="3"/>
  <c r="K354" i="3"/>
  <c r="N354" i="3"/>
  <c r="I354" i="3"/>
  <c r="O349" i="3"/>
  <c r="L344" i="3"/>
  <c r="K341" i="3"/>
  <c r="N341" i="3"/>
  <c r="J341" i="3"/>
  <c r="L338" i="3"/>
  <c r="H332" i="3"/>
  <c r="L332" i="3"/>
  <c r="O326" i="3"/>
  <c r="O323" i="3"/>
  <c r="L407" i="3"/>
  <c r="N361" i="3"/>
  <c r="L351" i="3"/>
  <c r="M347" i="3"/>
  <c r="L346" i="3"/>
  <c r="L343" i="3"/>
  <c r="N334" i="3"/>
  <c r="M331" i="3"/>
  <c r="L330" i="3"/>
  <c r="I313" i="3"/>
  <c r="M311" i="3"/>
  <c r="L310" i="3"/>
  <c r="M309" i="3"/>
  <c r="J307" i="3"/>
  <c r="H307" i="3"/>
  <c r="L307" i="3"/>
  <c r="N303" i="3"/>
  <c r="H303" i="3"/>
  <c r="K303" i="3"/>
  <c r="O294" i="3"/>
  <c r="O283" i="3"/>
  <c r="M276" i="3"/>
  <c r="K255" i="3"/>
  <c r="O247" i="3"/>
  <c r="O242" i="3"/>
  <c r="L240" i="3"/>
  <c r="H240" i="3"/>
  <c r="I240" i="3"/>
  <c r="J240" i="3"/>
  <c r="M240" i="3"/>
  <c r="N240" i="3"/>
  <c r="K187" i="3"/>
  <c r="O187" i="3"/>
  <c r="H180" i="3"/>
  <c r="I180" i="3"/>
  <c r="J180" i="3"/>
  <c r="K180" i="3"/>
  <c r="L180" i="3"/>
  <c r="M180" i="3"/>
  <c r="N180" i="3"/>
  <c r="O180" i="3"/>
  <c r="J177" i="3"/>
  <c r="H177" i="3"/>
  <c r="I177" i="3"/>
  <c r="L177" i="3"/>
  <c r="M177" i="3"/>
  <c r="N177" i="3"/>
  <c r="O177" i="3"/>
  <c r="O306" i="3"/>
  <c r="N294" i="3"/>
  <c r="K293" i="3"/>
  <c r="M293" i="3"/>
  <c r="M287" i="3"/>
  <c r="M270" i="3"/>
  <c r="N270" i="3"/>
  <c r="H270" i="3"/>
  <c r="I270" i="3"/>
  <c r="H245" i="3"/>
  <c r="I245" i="3"/>
  <c r="J245" i="3"/>
  <c r="L245" i="3"/>
  <c r="M245" i="3"/>
  <c r="H237" i="3"/>
  <c r="I237" i="3"/>
  <c r="J237" i="3"/>
  <c r="K237" i="3"/>
  <c r="M237" i="3"/>
  <c r="N237" i="3"/>
  <c r="H192" i="3"/>
  <c r="J192" i="3"/>
  <c r="M192" i="3"/>
  <c r="N192" i="3"/>
  <c r="O192" i="3"/>
  <c r="I308" i="3"/>
  <c r="H308" i="3"/>
  <c r="N306" i="3"/>
  <c r="M304" i="3"/>
  <c r="H304" i="3"/>
  <c r="K304" i="3"/>
  <c r="L294" i="3"/>
  <c r="L287" i="3"/>
  <c r="J269" i="3"/>
  <c r="K269" i="3"/>
  <c r="N255" i="3"/>
  <c r="L255" i="3"/>
  <c r="M255" i="3"/>
  <c r="O255" i="3"/>
  <c r="H255" i="3"/>
  <c r="I255" i="3"/>
  <c r="N247" i="3"/>
  <c r="H247" i="3"/>
  <c r="I247" i="3"/>
  <c r="J247" i="3"/>
  <c r="L247" i="3"/>
  <c r="M247" i="3"/>
  <c r="J242" i="3"/>
  <c r="H242" i="3"/>
  <c r="I242" i="3"/>
  <c r="K242" i="3"/>
  <c r="M242" i="3"/>
  <c r="N242" i="3"/>
  <c r="M306" i="3"/>
  <c r="H297" i="3"/>
  <c r="O297" i="3"/>
  <c r="K294" i="3"/>
  <c r="J287" i="3"/>
  <c r="H262" i="3"/>
  <c r="I262" i="3"/>
  <c r="J262" i="3"/>
  <c r="L262" i="3"/>
  <c r="M262" i="3"/>
  <c r="O258" i="3"/>
  <c r="O241" i="3"/>
  <c r="H205" i="3"/>
  <c r="I205" i="3"/>
  <c r="J205" i="3"/>
  <c r="K205" i="3"/>
  <c r="L205" i="3"/>
  <c r="M205" i="3"/>
  <c r="N205" i="3"/>
  <c r="H165" i="3"/>
  <c r="I165" i="3"/>
  <c r="J165" i="3"/>
  <c r="K165" i="3"/>
  <c r="L165" i="3"/>
  <c r="M165" i="3"/>
  <c r="N165" i="3"/>
  <c r="H314" i="3"/>
  <c r="L312" i="3"/>
  <c r="H310" i="3"/>
  <c r="J306" i="3"/>
  <c r="L305" i="3"/>
  <c r="H305" i="3"/>
  <c r="K305" i="3"/>
  <c r="J294" i="3"/>
  <c r="I287" i="3"/>
  <c r="N282" i="3"/>
  <c r="M278" i="3"/>
  <c r="H278" i="3"/>
  <c r="H244" i="3"/>
  <c r="I244" i="3"/>
  <c r="J244" i="3"/>
  <c r="K244" i="3"/>
  <c r="M244" i="3"/>
  <c r="N244" i="3"/>
  <c r="K229" i="3"/>
  <c r="L229" i="3"/>
  <c r="M229" i="3"/>
  <c r="N229" i="3"/>
  <c r="H229" i="3"/>
  <c r="I229" i="3"/>
  <c r="H204" i="3"/>
  <c r="I204" i="3"/>
  <c r="J204" i="3"/>
  <c r="K204" i="3"/>
  <c r="L204" i="3"/>
  <c r="M204" i="3"/>
  <c r="N204" i="3"/>
  <c r="O204" i="3"/>
  <c r="H164" i="3"/>
  <c r="I164" i="3"/>
  <c r="J164" i="3"/>
  <c r="K164" i="3"/>
  <c r="L164" i="3"/>
  <c r="M164" i="3"/>
  <c r="N164" i="3"/>
  <c r="O164" i="3"/>
  <c r="H161" i="3"/>
  <c r="I161" i="3"/>
  <c r="L161" i="3"/>
  <c r="M161" i="3"/>
  <c r="N161" i="3"/>
  <c r="O161" i="3"/>
  <c r="O308" i="3"/>
  <c r="O304" i="3"/>
  <c r="O270" i="3"/>
  <c r="K260" i="3"/>
  <c r="H260" i="3"/>
  <c r="O260" i="3"/>
  <c r="K258" i="3"/>
  <c r="J258" i="3"/>
  <c r="M258" i="3"/>
  <c r="N258" i="3"/>
  <c r="K241" i="3"/>
  <c r="H241" i="3"/>
  <c r="I241" i="3"/>
  <c r="J241" i="3"/>
  <c r="M241" i="3"/>
  <c r="N241" i="3"/>
  <c r="I235" i="3"/>
  <c r="K235" i="3"/>
  <c r="L235" i="3"/>
  <c r="O235" i="3"/>
  <c r="K306" i="3"/>
  <c r="H306" i="3"/>
  <c r="L306" i="3"/>
  <c r="M294" i="3"/>
  <c r="H294" i="3"/>
  <c r="N287" i="3"/>
  <c r="K287" i="3"/>
  <c r="O287" i="3"/>
  <c r="I282" i="3"/>
  <c r="H282" i="3"/>
  <c r="H228" i="3"/>
  <c r="L228" i="3"/>
  <c r="M228" i="3"/>
  <c r="N228" i="3"/>
  <c r="O228" i="3"/>
  <c r="I228" i="3"/>
  <c r="J228" i="3"/>
  <c r="I208" i="3"/>
  <c r="M208" i="3"/>
  <c r="N208" i="3"/>
  <c r="O208" i="3"/>
  <c r="M313" i="3"/>
  <c r="M308" i="3"/>
  <c r="L304" i="3"/>
  <c r="I302" i="3"/>
  <c r="L302" i="3"/>
  <c r="N293" i="3"/>
  <c r="M291" i="3"/>
  <c r="I291" i="3"/>
  <c r="O291" i="3"/>
  <c r="O276" i="3"/>
  <c r="J275" i="3"/>
  <c r="N275" i="3"/>
  <c r="O275" i="3"/>
  <c r="H275" i="3"/>
  <c r="K270" i="3"/>
  <c r="K266" i="3"/>
  <c r="J266" i="3"/>
  <c r="M266" i="3"/>
  <c r="O266" i="3"/>
  <c r="O248" i="3"/>
  <c r="H248" i="3"/>
  <c r="N245" i="3"/>
  <c r="I243" i="3"/>
  <c r="H243" i="3"/>
  <c r="J243" i="3"/>
  <c r="K243" i="3"/>
  <c r="M243" i="3"/>
  <c r="N243" i="3"/>
  <c r="O237" i="3"/>
  <c r="J227" i="3"/>
  <c r="L227" i="3"/>
  <c r="M227" i="3"/>
  <c r="N227" i="3"/>
  <c r="O227" i="3"/>
  <c r="H181" i="3"/>
  <c r="I181" i="3"/>
  <c r="J181" i="3"/>
  <c r="K181" i="3"/>
  <c r="L181" i="3"/>
  <c r="M181" i="3"/>
  <c r="N181" i="3"/>
  <c r="M290" i="3"/>
  <c r="H271" i="3"/>
  <c r="H268" i="3"/>
  <c r="J265" i="3"/>
  <c r="L263" i="3"/>
  <c r="H259" i="3"/>
  <c r="N257" i="3"/>
  <c r="L251" i="3"/>
  <c r="I250" i="3"/>
  <c r="L246" i="3"/>
  <c r="N239" i="3"/>
  <c r="M238" i="3"/>
  <c r="O236" i="3"/>
  <c r="O234" i="3"/>
  <c r="L231" i="3"/>
  <c r="J230" i="3"/>
  <c r="O226" i="3"/>
  <c r="N225" i="3"/>
  <c r="O222" i="3"/>
  <c r="K220" i="3"/>
  <c r="N218" i="3"/>
  <c r="M216" i="3"/>
  <c r="H215" i="3"/>
  <c r="H213" i="3"/>
  <c r="I212" i="3"/>
  <c r="L209" i="3"/>
  <c r="O207" i="3"/>
  <c r="K203" i="3"/>
  <c r="L201" i="3"/>
  <c r="J197" i="3"/>
  <c r="K196" i="3"/>
  <c r="I193" i="3"/>
  <c r="L189" i="3"/>
  <c r="M188" i="3"/>
  <c r="O186" i="3"/>
  <c r="M185" i="3"/>
  <c r="O179" i="3"/>
  <c r="O176" i="3"/>
  <c r="L174" i="3"/>
  <c r="J173" i="3"/>
  <c r="K172" i="3"/>
  <c r="N170" i="3"/>
  <c r="M169" i="3"/>
  <c r="O163" i="3"/>
  <c r="H162" i="3"/>
  <c r="O160" i="3"/>
  <c r="L158" i="3"/>
  <c r="J157" i="3"/>
  <c r="N154" i="3"/>
  <c r="K263" i="3"/>
  <c r="O252" i="3"/>
  <c r="K246" i="3"/>
  <c r="L239" i="3"/>
  <c r="L238" i="3"/>
  <c r="O232" i="3"/>
  <c r="N226" i="3"/>
  <c r="M225" i="3"/>
  <c r="I222" i="3"/>
  <c r="J216" i="3"/>
  <c r="N207" i="3"/>
  <c r="I201" i="3"/>
  <c r="J196" i="3"/>
  <c r="K194" i="3"/>
  <c r="H193" i="3"/>
  <c r="K189" i="3"/>
  <c r="L188" i="3"/>
  <c r="M186" i="3"/>
  <c r="L185" i="3"/>
  <c r="K179" i="3"/>
  <c r="N176" i="3"/>
  <c r="H174" i="3"/>
  <c r="J172" i="3"/>
  <c r="M170" i="3"/>
  <c r="L169" i="3"/>
  <c r="O167" i="3"/>
  <c r="K163" i="3"/>
  <c r="N160" i="3"/>
  <c r="H158" i="3"/>
  <c r="I157" i="3"/>
  <c r="J156" i="3"/>
  <c r="M154" i="3"/>
  <c r="O151" i="3"/>
  <c r="J277" i="3"/>
  <c r="M271" i="3"/>
  <c r="K264" i="3"/>
  <c r="I263" i="3"/>
  <c r="O259" i="3"/>
  <c r="K252" i="3"/>
  <c r="I246" i="3"/>
  <c r="J239" i="3"/>
  <c r="J238" i="3"/>
  <c r="K232" i="3"/>
  <c r="L226" i="3"/>
  <c r="I225" i="3"/>
  <c r="N217" i="3"/>
  <c r="N212" i="3"/>
  <c r="K210" i="3"/>
  <c r="J207" i="3"/>
  <c r="M202" i="3"/>
  <c r="I189" i="3"/>
  <c r="J188" i="3"/>
  <c r="K186" i="3"/>
  <c r="H185" i="3"/>
  <c r="O182" i="3"/>
  <c r="J176" i="3"/>
  <c r="K170" i="3"/>
  <c r="O166" i="3"/>
  <c r="J160" i="3"/>
  <c r="K154" i="3"/>
  <c r="O150" i="3"/>
  <c r="L271" i="3"/>
  <c r="H264" i="3"/>
  <c r="H263" i="3"/>
  <c r="H246" i="3"/>
  <c r="I239" i="3"/>
  <c r="I238" i="3"/>
  <c r="J232" i="3"/>
  <c r="K226" i="3"/>
  <c r="O219" i="3"/>
  <c r="M217" i="3"/>
  <c r="O193" i="3"/>
  <c r="I188" i="3"/>
  <c r="H186" i="3"/>
  <c r="L182" i="3"/>
  <c r="O171" i="3"/>
  <c r="H170" i="3"/>
  <c r="L166" i="3"/>
  <c r="O155" i="3"/>
  <c r="H154" i="3"/>
  <c r="L150" i="3"/>
  <c r="H239" i="3"/>
  <c r="H238" i="3"/>
  <c r="K219" i="3"/>
  <c r="N193" i="3"/>
  <c r="H182" i="3"/>
  <c r="O175" i="3"/>
  <c r="K171" i="3"/>
  <c r="H166" i="3"/>
  <c r="O159" i="3"/>
  <c r="K155" i="3"/>
  <c r="H150" i="3"/>
  <c r="O216" i="3"/>
  <c r="M193" i="3"/>
  <c r="I698" i="3"/>
  <c r="J698" i="3"/>
  <c r="K698" i="3"/>
  <c r="M698" i="3"/>
  <c r="K778" i="3"/>
  <c r="H772" i="3"/>
  <c r="K772" i="3"/>
  <c r="O770" i="3"/>
  <c r="M769" i="3"/>
  <c r="N767" i="3"/>
  <c r="L766" i="3"/>
  <c r="L764" i="3"/>
  <c r="K761" i="3"/>
  <c r="N761" i="3"/>
  <c r="M759" i="3"/>
  <c r="H759" i="3"/>
  <c r="O756" i="3"/>
  <c r="N755" i="3"/>
  <c r="L754" i="3"/>
  <c r="N747" i="3"/>
  <c r="K745" i="3"/>
  <c r="L745" i="3"/>
  <c r="N745" i="3"/>
  <c r="N740" i="3"/>
  <c r="J738" i="3"/>
  <c r="K738" i="3"/>
  <c r="M738" i="3"/>
  <c r="O735" i="3"/>
  <c r="I731" i="3"/>
  <c r="J731" i="3"/>
  <c r="L731" i="3"/>
  <c r="N714" i="3"/>
  <c r="J713" i="3"/>
  <c r="K713" i="3"/>
  <c r="L713" i="3"/>
  <c r="N713" i="3"/>
  <c r="H707" i="3"/>
  <c r="I707" i="3"/>
  <c r="J707" i="3"/>
  <c r="L707" i="3"/>
  <c r="L703" i="3"/>
  <c r="M703" i="3"/>
  <c r="N703" i="3"/>
  <c r="H703" i="3"/>
  <c r="O697" i="3"/>
  <c r="J695" i="3"/>
  <c r="L695" i="3"/>
  <c r="M695" i="3"/>
  <c r="N695" i="3"/>
  <c r="H695" i="3"/>
  <c r="H681" i="3"/>
  <c r="I681" i="3"/>
  <c r="J681" i="3"/>
  <c r="K681" i="3"/>
  <c r="L681" i="3"/>
  <c r="N681" i="3"/>
  <c r="N758" i="3"/>
  <c r="I758" i="3"/>
  <c r="N774" i="3"/>
  <c r="I774" i="3"/>
  <c r="L767" i="3"/>
  <c r="O758" i="3"/>
  <c r="M755" i="3"/>
  <c r="M751" i="3"/>
  <c r="N751" i="3"/>
  <c r="H751" i="3"/>
  <c r="L735" i="3"/>
  <c r="I722" i="3"/>
  <c r="J722" i="3"/>
  <c r="K722" i="3"/>
  <c r="M722" i="3"/>
  <c r="O706" i="3"/>
  <c r="N691" i="3"/>
  <c r="H691" i="3"/>
  <c r="I691" i="3"/>
  <c r="J691" i="3"/>
  <c r="L691" i="3"/>
  <c r="O769" i="3"/>
  <c r="O767" i="3"/>
  <c r="O755" i="3"/>
  <c r="J687" i="3"/>
  <c r="L687" i="3"/>
  <c r="M687" i="3"/>
  <c r="N687" i="3"/>
  <c r="H687" i="3"/>
  <c r="J671" i="3"/>
  <c r="K671" i="3"/>
  <c r="L671" i="3"/>
  <c r="M671" i="3"/>
  <c r="N671" i="3"/>
  <c r="H671" i="3"/>
  <c r="I671" i="3"/>
  <c r="O771" i="3"/>
  <c r="L769" i="3"/>
  <c r="J762" i="3"/>
  <c r="M762" i="3"/>
  <c r="K777" i="3"/>
  <c r="N777" i="3"/>
  <c r="M775" i="3"/>
  <c r="H775" i="3"/>
  <c r="L770" i="3"/>
  <c r="J769" i="3"/>
  <c r="I763" i="3"/>
  <c r="L763" i="3"/>
  <c r="M758" i="3"/>
  <c r="M756" i="3"/>
  <c r="K753" i="3"/>
  <c r="L753" i="3"/>
  <c r="N753" i="3"/>
  <c r="N748" i="3"/>
  <c r="J746" i="3"/>
  <c r="K746" i="3"/>
  <c r="M746" i="3"/>
  <c r="O743" i="3"/>
  <c r="I739" i="3"/>
  <c r="J739" i="3"/>
  <c r="L739" i="3"/>
  <c r="M737" i="3"/>
  <c r="K735" i="3"/>
  <c r="H732" i="3"/>
  <c r="I732" i="3"/>
  <c r="K732" i="3"/>
  <c r="N730" i="3"/>
  <c r="L727" i="3"/>
  <c r="M727" i="3"/>
  <c r="N727" i="3"/>
  <c r="H727" i="3"/>
  <c r="O721" i="3"/>
  <c r="O715" i="3"/>
  <c r="O711" i="3"/>
  <c r="J705" i="3"/>
  <c r="K705" i="3"/>
  <c r="L705" i="3"/>
  <c r="N705" i="3"/>
  <c r="H699" i="3"/>
  <c r="I699" i="3"/>
  <c r="J699" i="3"/>
  <c r="L699" i="3"/>
  <c r="H689" i="3"/>
  <c r="J689" i="3"/>
  <c r="K689" i="3"/>
  <c r="L689" i="3"/>
  <c r="N689" i="3"/>
  <c r="M767" i="3"/>
  <c r="H767" i="3"/>
  <c r="I755" i="3"/>
  <c r="L755" i="3"/>
  <c r="I706" i="3"/>
  <c r="J706" i="3"/>
  <c r="K706" i="3"/>
  <c r="M706" i="3"/>
  <c r="I771" i="3"/>
  <c r="L771" i="3"/>
  <c r="H764" i="3"/>
  <c r="K764" i="3"/>
  <c r="L758" i="3"/>
  <c r="J755" i="3"/>
  <c r="J735" i="3"/>
  <c r="I714" i="3"/>
  <c r="J714" i="3"/>
  <c r="K714" i="3"/>
  <c r="M714" i="3"/>
  <c r="L706" i="3"/>
  <c r="O698" i="3"/>
  <c r="H697" i="3"/>
  <c r="J697" i="3"/>
  <c r="K697" i="3"/>
  <c r="L697" i="3"/>
  <c r="N697" i="3"/>
  <c r="J679" i="3"/>
  <c r="K679" i="3"/>
  <c r="L679" i="3"/>
  <c r="M679" i="3"/>
  <c r="N679" i="3"/>
  <c r="H679" i="3"/>
  <c r="I679" i="3"/>
  <c r="M743" i="3"/>
  <c r="N743" i="3"/>
  <c r="H743" i="3"/>
  <c r="J778" i="3"/>
  <c r="M778" i="3"/>
  <c r="O774" i="3"/>
  <c r="M771" i="3"/>
  <c r="K770" i="3"/>
  <c r="I769" i="3"/>
  <c r="J767" i="3"/>
  <c r="O762" i="3"/>
  <c r="M774" i="3"/>
  <c r="K771" i="3"/>
  <c r="I767" i="3"/>
  <c r="N766" i="3"/>
  <c r="I766" i="3"/>
  <c r="N762" i="3"/>
  <c r="K758" i="3"/>
  <c r="H755" i="3"/>
  <c r="J754" i="3"/>
  <c r="M754" i="3"/>
  <c r="O751" i="3"/>
  <c r="I747" i="3"/>
  <c r="J747" i="3"/>
  <c r="L747" i="3"/>
  <c r="K743" i="3"/>
  <c r="H740" i="3"/>
  <c r="I740" i="3"/>
  <c r="K740" i="3"/>
  <c r="K729" i="3"/>
  <c r="L729" i="3"/>
  <c r="N729" i="3"/>
  <c r="H723" i="3"/>
  <c r="I723" i="3"/>
  <c r="J723" i="3"/>
  <c r="L723" i="3"/>
  <c r="L719" i="3"/>
  <c r="M719" i="3"/>
  <c r="N719" i="3"/>
  <c r="H719" i="3"/>
  <c r="H706" i="3"/>
  <c r="N698" i="3"/>
  <c r="O687" i="3"/>
  <c r="K769" i="3"/>
  <c r="N769" i="3"/>
  <c r="M735" i="3"/>
  <c r="N735" i="3"/>
  <c r="H735" i="3"/>
  <c r="K774" i="3"/>
  <c r="H771" i="3"/>
  <c r="J770" i="3"/>
  <c r="M770" i="3"/>
  <c r="N764" i="3"/>
  <c r="K762" i="3"/>
  <c r="H758" i="3"/>
  <c r="H756" i="3"/>
  <c r="K756" i="3"/>
  <c r="K751" i="3"/>
  <c r="H748" i="3"/>
  <c r="I748" i="3"/>
  <c r="K748" i="3"/>
  <c r="I743" i="3"/>
  <c r="K737" i="3"/>
  <c r="L737" i="3"/>
  <c r="N737" i="3"/>
  <c r="J730" i="3"/>
  <c r="K730" i="3"/>
  <c r="M730" i="3"/>
  <c r="N722" i="3"/>
  <c r="J721" i="3"/>
  <c r="K721" i="3"/>
  <c r="L721" i="3"/>
  <c r="N721" i="3"/>
  <c r="H715" i="3"/>
  <c r="I715" i="3"/>
  <c r="J715" i="3"/>
  <c r="L715" i="3"/>
  <c r="L711" i="3"/>
  <c r="M711" i="3"/>
  <c r="N711" i="3"/>
  <c r="H711" i="3"/>
  <c r="H698" i="3"/>
  <c r="O691" i="3"/>
  <c r="I687" i="3"/>
  <c r="O671" i="3"/>
  <c r="J646" i="3"/>
  <c r="I642" i="3"/>
  <c r="J642" i="3"/>
  <c r="J635" i="3"/>
  <c r="I634" i="3"/>
  <c r="K634" i="3"/>
  <c r="N634" i="3"/>
  <c r="I631" i="3"/>
  <c r="M630" i="3"/>
  <c r="J630" i="3"/>
  <c r="N630" i="3"/>
  <c r="K608" i="3"/>
  <c r="N608" i="3"/>
  <c r="H608" i="3"/>
  <c r="I608" i="3"/>
  <c r="K606" i="3"/>
  <c r="L602" i="3"/>
  <c r="L567" i="3"/>
  <c r="H567" i="3"/>
  <c r="I567" i="3"/>
  <c r="K567" i="3"/>
  <c r="M567" i="3"/>
  <c r="N567" i="3"/>
  <c r="O567" i="3"/>
  <c r="I750" i="3"/>
  <c r="I742" i="3"/>
  <c r="I734" i="3"/>
  <c r="I726" i="3"/>
  <c r="K724" i="3"/>
  <c r="I718" i="3"/>
  <c r="K716" i="3"/>
  <c r="I710" i="3"/>
  <c r="K708" i="3"/>
  <c r="I702" i="3"/>
  <c r="K700" i="3"/>
  <c r="I694" i="3"/>
  <c r="K692" i="3"/>
  <c r="M690" i="3"/>
  <c r="I686" i="3"/>
  <c r="K684" i="3"/>
  <c r="L683" i="3"/>
  <c r="M682" i="3"/>
  <c r="I678" i="3"/>
  <c r="K676" i="3"/>
  <c r="L675" i="3"/>
  <c r="M674" i="3"/>
  <c r="N673" i="3"/>
  <c r="I670" i="3"/>
  <c r="K668" i="3"/>
  <c r="L667" i="3"/>
  <c r="L666" i="3"/>
  <c r="K665" i="3"/>
  <c r="K664" i="3"/>
  <c r="K663" i="3"/>
  <c r="M661" i="3"/>
  <c r="M660" i="3"/>
  <c r="M659" i="3"/>
  <c r="M658" i="3"/>
  <c r="M657" i="3"/>
  <c r="L656" i="3"/>
  <c r="L655" i="3"/>
  <c r="O651" i="3"/>
  <c r="N650" i="3"/>
  <c r="M649" i="3"/>
  <c r="N645" i="3"/>
  <c r="H645" i="3"/>
  <c r="H643" i="3"/>
  <c r="J643" i="3"/>
  <c r="O641" i="3"/>
  <c r="N640" i="3"/>
  <c r="M639" i="3"/>
  <c r="O633" i="3"/>
  <c r="O629" i="3"/>
  <c r="M627" i="3"/>
  <c r="J625" i="3"/>
  <c r="L625" i="3"/>
  <c r="O625" i="3"/>
  <c r="M623" i="3"/>
  <c r="N621" i="3"/>
  <c r="K621" i="3"/>
  <c r="O621" i="3"/>
  <c r="H611" i="3"/>
  <c r="N611" i="3"/>
  <c r="I611" i="3"/>
  <c r="J611" i="3"/>
  <c r="O607" i="3"/>
  <c r="N603" i="3"/>
  <c r="L599" i="3"/>
  <c r="O599" i="3"/>
  <c r="I599" i="3"/>
  <c r="J599" i="3"/>
  <c r="M582" i="3"/>
  <c r="I582" i="3"/>
  <c r="O582" i="3"/>
  <c r="H582" i="3"/>
  <c r="J582" i="3"/>
  <c r="L582" i="3"/>
  <c r="N582" i="3"/>
  <c r="M646" i="3"/>
  <c r="H646" i="3"/>
  <c r="H635" i="3"/>
  <c r="K635" i="3"/>
  <c r="N635" i="3"/>
  <c r="L631" i="3"/>
  <c r="J631" i="3"/>
  <c r="N631" i="3"/>
  <c r="M606" i="3"/>
  <c r="N606" i="3"/>
  <c r="H606" i="3"/>
  <c r="I606" i="3"/>
  <c r="I602" i="3"/>
  <c r="O602" i="3"/>
  <c r="J602" i="3"/>
  <c r="K602" i="3"/>
  <c r="I548" i="3"/>
  <c r="M548" i="3"/>
  <c r="H548" i="3"/>
  <c r="J548" i="3"/>
  <c r="K548" i="3"/>
  <c r="L548" i="3"/>
  <c r="N548" i="3"/>
  <c r="O548" i="3"/>
  <c r="I724" i="3"/>
  <c r="I716" i="3"/>
  <c r="I708" i="3"/>
  <c r="I700" i="3"/>
  <c r="I692" i="3"/>
  <c r="K690" i="3"/>
  <c r="I684" i="3"/>
  <c r="J683" i="3"/>
  <c r="K682" i="3"/>
  <c r="I676" i="3"/>
  <c r="J675" i="3"/>
  <c r="K674" i="3"/>
  <c r="L673" i="3"/>
  <c r="I668" i="3"/>
  <c r="I667" i="3"/>
  <c r="I666" i="3"/>
  <c r="I665" i="3"/>
  <c r="I664" i="3"/>
  <c r="I663" i="3"/>
  <c r="K661" i="3"/>
  <c r="K660" i="3"/>
  <c r="K659" i="3"/>
  <c r="J658" i="3"/>
  <c r="J657" i="3"/>
  <c r="J656" i="3"/>
  <c r="J655" i="3"/>
  <c r="M651" i="3"/>
  <c r="L650" i="3"/>
  <c r="K649" i="3"/>
  <c r="L647" i="3"/>
  <c r="H647" i="3"/>
  <c r="N642" i="3"/>
  <c r="M641" i="3"/>
  <c r="L640" i="3"/>
  <c r="J639" i="3"/>
  <c r="N637" i="3"/>
  <c r="I637" i="3"/>
  <c r="O634" i="3"/>
  <c r="L633" i="3"/>
  <c r="O630" i="3"/>
  <c r="K629" i="3"/>
  <c r="J627" i="3"/>
  <c r="I626" i="3"/>
  <c r="L626" i="3"/>
  <c r="O626" i="3"/>
  <c r="M624" i="3"/>
  <c r="I623" i="3"/>
  <c r="M622" i="3"/>
  <c r="K622" i="3"/>
  <c r="O622" i="3"/>
  <c r="M610" i="3"/>
  <c r="J609" i="3"/>
  <c r="N609" i="3"/>
  <c r="H609" i="3"/>
  <c r="I609" i="3"/>
  <c r="K607" i="3"/>
  <c r="O605" i="3"/>
  <c r="L603" i="3"/>
  <c r="N601" i="3"/>
  <c r="L598" i="3"/>
  <c r="J690" i="3"/>
  <c r="I683" i="3"/>
  <c r="J682" i="3"/>
  <c r="I675" i="3"/>
  <c r="J674" i="3"/>
  <c r="K673" i="3"/>
  <c r="H667" i="3"/>
  <c r="H666" i="3"/>
  <c r="H665" i="3"/>
  <c r="H664" i="3"/>
  <c r="H663" i="3"/>
  <c r="J661" i="3"/>
  <c r="J660" i="3"/>
  <c r="I659" i="3"/>
  <c r="I658" i="3"/>
  <c r="I657" i="3"/>
  <c r="I656" i="3"/>
  <c r="I655" i="3"/>
  <c r="L651" i="3"/>
  <c r="K650" i="3"/>
  <c r="K648" i="3"/>
  <c r="H648" i="3"/>
  <c r="O646" i="3"/>
  <c r="M642" i="3"/>
  <c r="L641" i="3"/>
  <c r="J640" i="3"/>
  <c r="M638" i="3"/>
  <c r="I638" i="3"/>
  <c r="M634" i="3"/>
  <c r="I633" i="3"/>
  <c r="K632" i="3"/>
  <c r="J632" i="3"/>
  <c r="N632" i="3"/>
  <c r="L630" i="3"/>
  <c r="I629" i="3"/>
  <c r="J624" i="3"/>
  <c r="L610" i="3"/>
  <c r="O608" i="3"/>
  <c r="L605" i="3"/>
  <c r="M601" i="3"/>
  <c r="K600" i="3"/>
  <c r="O600" i="3"/>
  <c r="I600" i="3"/>
  <c r="J600" i="3"/>
  <c r="K598" i="3"/>
  <c r="H683" i="3"/>
  <c r="H675" i="3"/>
  <c r="J673" i="3"/>
  <c r="I661" i="3"/>
  <c r="H660" i="3"/>
  <c r="H659" i="3"/>
  <c r="H658" i="3"/>
  <c r="H657" i="3"/>
  <c r="H656" i="3"/>
  <c r="H655" i="3"/>
  <c r="J649" i="3"/>
  <c r="H649" i="3"/>
  <c r="N646" i="3"/>
  <c r="L642" i="3"/>
  <c r="L639" i="3"/>
  <c r="I639" i="3"/>
  <c r="O635" i="3"/>
  <c r="L634" i="3"/>
  <c r="O631" i="3"/>
  <c r="K630" i="3"/>
  <c r="H627" i="3"/>
  <c r="L627" i="3"/>
  <c r="O627" i="3"/>
  <c r="L623" i="3"/>
  <c r="K623" i="3"/>
  <c r="O623" i="3"/>
  <c r="M608" i="3"/>
  <c r="L607" i="3"/>
  <c r="N607" i="3"/>
  <c r="H607" i="3"/>
  <c r="I607" i="3"/>
  <c r="H603" i="3"/>
  <c r="O603" i="3"/>
  <c r="J603" i="3"/>
  <c r="K603" i="3"/>
  <c r="M590" i="3"/>
  <c r="I590" i="3"/>
  <c r="O590" i="3"/>
  <c r="H590" i="3"/>
  <c r="J590" i="3"/>
  <c r="I673" i="3"/>
  <c r="I650" i="3"/>
  <c r="H650" i="3"/>
  <c r="L646" i="3"/>
  <c r="K642" i="3"/>
  <c r="K640" i="3"/>
  <c r="I640" i="3"/>
  <c r="M635" i="3"/>
  <c r="J634" i="3"/>
  <c r="J633" i="3"/>
  <c r="K633" i="3"/>
  <c r="N633" i="3"/>
  <c r="M631" i="3"/>
  <c r="I630" i="3"/>
  <c r="N629" i="3"/>
  <c r="J629" i="3"/>
  <c r="M629" i="3"/>
  <c r="I610" i="3"/>
  <c r="N610" i="3"/>
  <c r="H610" i="3"/>
  <c r="J610" i="3"/>
  <c r="O606" i="3"/>
  <c r="N602" i="3"/>
  <c r="M598" i="3"/>
  <c r="O598" i="3"/>
  <c r="I598" i="3"/>
  <c r="J598" i="3"/>
  <c r="O661" i="3"/>
  <c r="O660" i="3"/>
  <c r="O659" i="3"/>
  <c r="O658" i="3"/>
  <c r="O657" i="3"/>
  <c r="O656" i="3"/>
  <c r="O655" i="3"/>
  <c r="H651" i="3"/>
  <c r="I651" i="3"/>
  <c r="K646" i="3"/>
  <c r="H642" i="3"/>
  <c r="J641" i="3"/>
  <c r="I641" i="3"/>
  <c r="L635" i="3"/>
  <c r="H634" i="3"/>
  <c r="K631" i="3"/>
  <c r="H630" i="3"/>
  <c r="K624" i="3"/>
  <c r="L624" i="3"/>
  <c r="O624" i="3"/>
  <c r="J608" i="3"/>
  <c r="L606" i="3"/>
  <c r="N605" i="3"/>
  <c r="M605" i="3"/>
  <c r="H605" i="3"/>
  <c r="I605" i="3"/>
  <c r="M602" i="3"/>
  <c r="J601" i="3"/>
  <c r="O601" i="3"/>
  <c r="I601" i="3"/>
  <c r="K601" i="3"/>
  <c r="L583" i="3"/>
  <c r="H583" i="3"/>
  <c r="J583" i="3"/>
  <c r="K583" i="3"/>
  <c r="N583" i="3"/>
  <c r="O583" i="3"/>
  <c r="M574" i="3"/>
  <c r="I574" i="3"/>
  <c r="J574" i="3"/>
  <c r="K574" i="3"/>
  <c r="L574" i="3"/>
  <c r="N574" i="3"/>
  <c r="O574" i="3"/>
  <c r="J567" i="3"/>
  <c r="J597" i="3"/>
  <c r="K591" i="3"/>
  <c r="I586" i="3"/>
  <c r="M586" i="3"/>
  <c r="K578" i="3"/>
  <c r="I577" i="3"/>
  <c r="L575" i="3"/>
  <c r="H575" i="3"/>
  <c r="I575" i="3"/>
  <c r="K571" i="3"/>
  <c r="I565" i="3"/>
  <c r="K558" i="3"/>
  <c r="N557" i="3"/>
  <c r="J557" i="3"/>
  <c r="K557" i="3"/>
  <c r="O554" i="3"/>
  <c r="N547" i="3"/>
  <c r="K546" i="3"/>
  <c r="M546" i="3"/>
  <c r="H546" i="3"/>
  <c r="I546" i="3"/>
  <c r="K544" i="3"/>
  <c r="I540" i="3"/>
  <c r="N540" i="3"/>
  <c r="O540" i="3"/>
  <c r="J540" i="3"/>
  <c r="K540" i="3"/>
  <c r="K538" i="3"/>
  <c r="N538" i="3"/>
  <c r="O538" i="3"/>
  <c r="I538" i="3"/>
  <c r="J538" i="3"/>
  <c r="M536" i="3"/>
  <c r="N536" i="3"/>
  <c r="O536" i="3"/>
  <c r="I536" i="3"/>
  <c r="J536" i="3"/>
  <c r="I597" i="3"/>
  <c r="N589" i="3"/>
  <c r="J589" i="3"/>
  <c r="H587" i="3"/>
  <c r="L587" i="3"/>
  <c r="O585" i="3"/>
  <c r="I570" i="3"/>
  <c r="M570" i="3"/>
  <c r="N570" i="3"/>
  <c r="H563" i="3"/>
  <c r="L563" i="3"/>
  <c r="M563" i="3"/>
  <c r="L554" i="3"/>
  <c r="H549" i="3"/>
  <c r="M549" i="3"/>
  <c r="I549" i="3"/>
  <c r="J549" i="3"/>
  <c r="O545" i="3"/>
  <c r="J577" i="3"/>
  <c r="N577" i="3"/>
  <c r="N565" i="3"/>
  <c r="J565" i="3"/>
  <c r="K565" i="3"/>
  <c r="M558" i="3"/>
  <c r="I558" i="3"/>
  <c r="J558" i="3"/>
  <c r="K554" i="3"/>
  <c r="N545" i="3"/>
  <c r="M544" i="3"/>
  <c r="L544" i="3"/>
  <c r="H544" i="3"/>
  <c r="I544" i="3"/>
  <c r="L591" i="3"/>
  <c r="H591" i="3"/>
  <c r="L585" i="3"/>
  <c r="I578" i="3"/>
  <c r="M578" i="3"/>
  <c r="H571" i="3"/>
  <c r="L571" i="3"/>
  <c r="M571" i="3"/>
  <c r="L562" i="3"/>
  <c r="N555" i="3"/>
  <c r="J554" i="3"/>
  <c r="J547" i="3"/>
  <c r="M547" i="3"/>
  <c r="H547" i="3"/>
  <c r="I547" i="3"/>
  <c r="K545" i="3"/>
  <c r="O543" i="3"/>
  <c r="M619" i="3"/>
  <c r="M618" i="3"/>
  <c r="M617" i="3"/>
  <c r="M616" i="3"/>
  <c r="M615" i="3"/>
  <c r="L614" i="3"/>
  <c r="L613" i="3"/>
  <c r="O597" i="3"/>
  <c r="M589" i="3"/>
  <c r="N587" i="3"/>
  <c r="L586" i="3"/>
  <c r="N581" i="3"/>
  <c r="J581" i="3"/>
  <c r="H579" i="3"/>
  <c r="L579" i="3"/>
  <c r="O577" i="3"/>
  <c r="N575" i="3"/>
  <c r="N573" i="3"/>
  <c r="J573" i="3"/>
  <c r="K573" i="3"/>
  <c r="O570" i="3"/>
  <c r="M566" i="3"/>
  <c r="I566" i="3"/>
  <c r="J566" i="3"/>
  <c r="O563" i="3"/>
  <c r="L559" i="3"/>
  <c r="H559" i="3"/>
  <c r="I559" i="3"/>
  <c r="M557" i="3"/>
  <c r="O546" i="3"/>
  <c r="H541" i="3"/>
  <c r="N541" i="3"/>
  <c r="O541" i="3"/>
  <c r="J541" i="3"/>
  <c r="K541" i="3"/>
  <c r="J539" i="3"/>
  <c r="N539" i="3"/>
  <c r="O539" i="3"/>
  <c r="I539" i="3"/>
  <c r="K539" i="3"/>
  <c r="L537" i="3"/>
  <c r="N537" i="3"/>
  <c r="O537" i="3"/>
  <c r="I537" i="3"/>
  <c r="J537" i="3"/>
  <c r="N535" i="3"/>
  <c r="M535" i="3"/>
  <c r="O535" i="3"/>
  <c r="I535" i="3"/>
  <c r="J535" i="3"/>
  <c r="I554" i="3"/>
  <c r="M554" i="3"/>
  <c r="N554" i="3"/>
  <c r="L545" i="3"/>
  <c r="M545" i="3"/>
  <c r="H545" i="3"/>
  <c r="I545" i="3"/>
  <c r="J585" i="3"/>
  <c r="N585" i="3"/>
  <c r="K577" i="3"/>
  <c r="L565" i="3"/>
  <c r="I562" i="3"/>
  <c r="M562" i="3"/>
  <c r="N562" i="3"/>
  <c r="L558" i="3"/>
  <c r="H555" i="3"/>
  <c r="L555" i="3"/>
  <c r="M555" i="3"/>
  <c r="N544" i="3"/>
  <c r="N543" i="3"/>
  <c r="L543" i="3"/>
  <c r="H543" i="3"/>
  <c r="I543" i="3"/>
  <c r="L533" i="3"/>
  <c r="L532" i="3"/>
  <c r="L531" i="3"/>
  <c r="L530" i="3"/>
  <c r="K529" i="3"/>
  <c r="K528" i="3"/>
  <c r="K527" i="3"/>
  <c r="N517" i="3"/>
  <c r="N516" i="3"/>
  <c r="N515" i="3"/>
  <c r="N514" i="3"/>
  <c r="N513" i="3"/>
  <c r="N512" i="3"/>
  <c r="M511" i="3"/>
  <c r="O509" i="3"/>
  <c r="O508" i="3"/>
  <c r="O507" i="3"/>
  <c r="O506" i="3"/>
  <c r="O505" i="3"/>
  <c r="O504" i="3"/>
  <c r="O503" i="3"/>
  <c r="I493" i="3"/>
  <c r="H492" i="3"/>
  <c r="J485" i="3"/>
  <c r="J484" i="3"/>
  <c r="I483" i="3"/>
  <c r="I482" i="3"/>
  <c r="I481" i="3"/>
  <c r="I480" i="3"/>
  <c r="K477" i="3"/>
  <c r="K475" i="3"/>
  <c r="J475" i="3"/>
  <c r="O473" i="3"/>
  <c r="M468" i="3"/>
  <c r="L467" i="3"/>
  <c r="I466" i="3"/>
  <c r="N464" i="3"/>
  <c r="M464" i="3"/>
  <c r="I461" i="3"/>
  <c r="H461" i="3"/>
  <c r="O459" i="3"/>
  <c r="K457" i="3"/>
  <c r="J456" i="3"/>
  <c r="L453" i="3"/>
  <c r="K452" i="3"/>
  <c r="L450" i="3"/>
  <c r="K450" i="3"/>
  <c r="N445" i="3"/>
  <c r="K444" i="3"/>
  <c r="K443" i="3"/>
  <c r="M443" i="3"/>
  <c r="J443" i="3"/>
  <c r="K440" i="3"/>
  <c r="L435" i="3"/>
  <c r="N429" i="3"/>
  <c r="I421" i="3"/>
  <c r="J421" i="3"/>
  <c r="K421" i="3"/>
  <c r="L421" i="3"/>
  <c r="M421" i="3"/>
  <c r="H421" i="3"/>
  <c r="I405" i="3"/>
  <c r="J405" i="3"/>
  <c r="K405" i="3"/>
  <c r="L405" i="3"/>
  <c r="M405" i="3"/>
  <c r="N405" i="3"/>
  <c r="H405" i="3"/>
  <c r="N569" i="3"/>
  <c r="N561" i="3"/>
  <c r="N553" i="3"/>
  <c r="K533" i="3"/>
  <c r="K532" i="3"/>
  <c r="K531" i="3"/>
  <c r="J530" i="3"/>
  <c r="J529" i="3"/>
  <c r="J528" i="3"/>
  <c r="J527" i="3"/>
  <c r="M517" i="3"/>
  <c r="M516" i="3"/>
  <c r="M515" i="3"/>
  <c r="M514" i="3"/>
  <c r="M513" i="3"/>
  <c r="L512" i="3"/>
  <c r="L511" i="3"/>
  <c r="N509" i="3"/>
  <c r="N508" i="3"/>
  <c r="N507" i="3"/>
  <c r="N506" i="3"/>
  <c r="N505" i="3"/>
  <c r="N504" i="3"/>
  <c r="M503" i="3"/>
  <c r="O501" i="3"/>
  <c r="O500" i="3"/>
  <c r="O499" i="3"/>
  <c r="O498" i="3"/>
  <c r="I485" i="3"/>
  <c r="H484" i="3"/>
  <c r="H483" i="3"/>
  <c r="H482" i="3"/>
  <c r="H481" i="3"/>
  <c r="H480" i="3"/>
  <c r="J476" i="3"/>
  <c r="I476" i="3"/>
  <c r="O474" i="3"/>
  <c r="N473" i="3"/>
  <c r="M465" i="3"/>
  <c r="L465" i="3"/>
  <c r="O460" i="3"/>
  <c r="N459" i="3"/>
  <c r="K451" i="3"/>
  <c r="J451" i="3"/>
  <c r="O442" i="3"/>
  <c r="I437" i="3"/>
  <c r="K437" i="3"/>
  <c r="L437" i="3"/>
  <c r="H437" i="3"/>
  <c r="I477" i="3"/>
  <c r="H477" i="3"/>
  <c r="L466" i="3"/>
  <c r="K466" i="3"/>
  <c r="J452" i="3"/>
  <c r="I452" i="3"/>
  <c r="J444" i="3"/>
  <c r="L444" i="3"/>
  <c r="I444" i="3"/>
  <c r="I429" i="3"/>
  <c r="K429" i="3"/>
  <c r="L429" i="3"/>
  <c r="M429" i="3"/>
  <c r="H429" i="3"/>
  <c r="K517" i="3"/>
  <c r="K516" i="3"/>
  <c r="K515" i="3"/>
  <c r="J514" i="3"/>
  <c r="J513" i="3"/>
  <c r="J512" i="3"/>
  <c r="J511" i="3"/>
  <c r="L509" i="3"/>
  <c r="L508" i="3"/>
  <c r="L507" i="3"/>
  <c r="L506" i="3"/>
  <c r="K505" i="3"/>
  <c r="K504" i="3"/>
  <c r="K503" i="3"/>
  <c r="O485" i="3"/>
  <c r="O484" i="3"/>
  <c r="O483" i="3"/>
  <c r="O482" i="3"/>
  <c r="O481" i="3"/>
  <c r="O480" i="3"/>
  <c r="M474" i="3"/>
  <c r="J473" i="3"/>
  <c r="K467" i="3"/>
  <c r="J467" i="3"/>
  <c r="M460" i="3"/>
  <c r="L459" i="3"/>
  <c r="N456" i="3"/>
  <c r="M456" i="3"/>
  <c r="I453" i="3"/>
  <c r="H453" i="3"/>
  <c r="J442" i="3"/>
  <c r="N440" i="3"/>
  <c r="H440" i="3"/>
  <c r="M440" i="3"/>
  <c r="N436" i="3"/>
  <c r="K435" i="3"/>
  <c r="M435" i="3"/>
  <c r="N435" i="3"/>
  <c r="J435" i="3"/>
  <c r="O428" i="3"/>
  <c r="J420" i="3"/>
  <c r="K420" i="3"/>
  <c r="L420" i="3"/>
  <c r="M420" i="3"/>
  <c r="N420" i="3"/>
  <c r="I420" i="3"/>
  <c r="J517" i="3"/>
  <c r="J516" i="3"/>
  <c r="I515" i="3"/>
  <c r="I514" i="3"/>
  <c r="I513" i="3"/>
  <c r="I512" i="3"/>
  <c r="I511" i="3"/>
  <c r="K509" i="3"/>
  <c r="K508" i="3"/>
  <c r="K507" i="3"/>
  <c r="J506" i="3"/>
  <c r="J505" i="3"/>
  <c r="J504" i="3"/>
  <c r="J503" i="3"/>
  <c r="N485" i="3"/>
  <c r="N484" i="3"/>
  <c r="N483" i="3"/>
  <c r="N482" i="3"/>
  <c r="N481" i="3"/>
  <c r="N480" i="3"/>
  <c r="O477" i="3"/>
  <c r="J474" i="3"/>
  <c r="I473" i="3"/>
  <c r="J468" i="3"/>
  <c r="I468" i="3"/>
  <c r="O466" i="3"/>
  <c r="L460" i="3"/>
  <c r="I459" i="3"/>
  <c r="M457" i="3"/>
  <c r="L457" i="3"/>
  <c r="O452" i="3"/>
  <c r="I445" i="3"/>
  <c r="K445" i="3"/>
  <c r="H445" i="3"/>
  <c r="I442" i="3"/>
  <c r="K436" i="3"/>
  <c r="K428" i="3"/>
  <c r="I413" i="3"/>
  <c r="J413" i="3"/>
  <c r="K413" i="3"/>
  <c r="L413" i="3"/>
  <c r="M413" i="3"/>
  <c r="N413" i="3"/>
  <c r="H413" i="3"/>
  <c r="I397" i="3"/>
  <c r="J397" i="3"/>
  <c r="K397" i="3"/>
  <c r="L397" i="3"/>
  <c r="M397" i="3"/>
  <c r="N397" i="3"/>
  <c r="H397" i="3"/>
  <c r="M384" i="3"/>
  <c r="I384" i="3"/>
  <c r="J384" i="3"/>
  <c r="K384" i="3"/>
  <c r="L384" i="3"/>
  <c r="N384" i="3"/>
  <c r="O384" i="3"/>
  <c r="H384" i="3"/>
  <c r="J371" i="3"/>
  <c r="N371" i="3"/>
  <c r="I371" i="3"/>
  <c r="K371" i="3"/>
  <c r="L371" i="3"/>
  <c r="M371" i="3"/>
  <c r="O371" i="3"/>
  <c r="H371" i="3"/>
  <c r="K551" i="3"/>
  <c r="O533" i="3"/>
  <c r="O532" i="3"/>
  <c r="O531" i="3"/>
  <c r="O530" i="3"/>
  <c r="O529" i="3"/>
  <c r="O528" i="3"/>
  <c r="O527" i="3"/>
  <c r="I517" i="3"/>
  <c r="H516" i="3"/>
  <c r="H515" i="3"/>
  <c r="H514" i="3"/>
  <c r="H513" i="3"/>
  <c r="H512" i="3"/>
  <c r="H511" i="3"/>
  <c r="J509" i="3"/>
  <c r="J508" i="3"/>
  <c r="I507" i="3"/>
  <c r="I506" i="3"/>
  <c r="I505" i="3"/>
  <c r="I504" i="3"/>
  <c r="I503" i="3"/>
  <c r="K501" i="3"/>
  <c r="K500" i="3"/>
  <c r="K499" i="3"/>
  <c r="J498" i="3"/>
  <c r="J497" i="3"/>
  <c r="J496" i="3"/>
  <c r="J495" i="3"/>
  <c r="L493" i="3"/>
  <c r="L492" i="3"/>
  <c r="L491" i="3"/>
  <c r="L490" i="3"/>
  <c r="K489" i="3"/>
  <c r="K488" i="3"/>
  <c r="K487" i="3"/>
  <c r="M485" i="3"/>
  <c r="M484" i="3"/>
  <c r="M483" i="3"/>
  <c r="M482" i="3"/>
  <c r="M481" i="3"/>
  <c r="L480" i="3"/>
  <c r="N477" i="3"/>
  <c r="M476" i="3"/>
  <c r="L475" i="3"/>
  <c r="I474" i="3"/>
  <c r="N472" i="3"/>
  <c r="M472" i="3"/>
  <c r="I469" i="3"/>
  <c r="H469" i="3"/>
  <c r="O467" i="3"/>
  <c r="N466" i="3"/>
  <c r="K465" i="3"/>
  <c r="J464" i="3"/>
  <c r="L461" i="3"/>
  <c r="K460" i="3"/>
  <c r="L458" i="3"/>
  <c r="K458" i="3"/>
  <c r="O456" i="3"/>
  <c r="O453" i="3"/>
  <c r="N452" i="3"/>
  <c r="M451" i="3"/>
  <c r="J450" i="3"/>
  <c r="N448" i="3"/>
  <c r="H448" i="3"/>
  <c r="M448" i="3"/>
  <c r="O444" i="3"/>
  <c r="L443" i="3"/>
  <c r="O437" i="3"/>
  <c r="N432" i="3"/>
  <c r="H432" i="3"/>
  <c r="I432" i="3"/>
  <c r="M432" i="3"/>
  <c r="N424" i="3"/>
  <c r="H424" i="3"/>
  <c r="I424" i="3"/>
  <c r="J424" i="3"/>
  <c r="M424" i="3"/>
  <c r="L353" i="3"/>
  <c r="M353" i="3"/>
  <c r="H353" i="3"/>
  <c r="I353" i="3"/>
  <c r="K353" i="3"/>
  <c r="N353" i="3"/>
  <c r="O353" i="3"/>
  <c r="J353" i="3"/>
  <c r="I509" i="3"/>
  <c r="H508" i="3"/>
  <c r="H507" i="3"/>
  <c r="H506" i="3"/>
  <c r="H505" i="3"/>
  <c r="H504" i="3"/>
  <c r="H503" i="3"/>
  <c r="L485" i="3"/>
  <c r="L484" i="3"/>
  <c r="L483" i="3"/>
  <c r="L482" i="3"/>
  <c r="K481" i="3"/>
  <c r="K480" i="3"/>
  <c r="M477" i="3"/>
  <c r="M473" i="3"/>
  <c r="L473" i="3"/>
  <c r="M466" i="3"/>
  <c r="K459" i="3"/>
  <c r="J459" i="3"/>
  <c r="M452" i="3"/>
  <c r="N444" i="3"/>
  <c r="L442" i="3"/>
  <c r="N442" i="3"/>
  <c r="K442" i="3"/>
  <c r="J436" i="3"/>
  <c r="L436" i="3"/>
  <c r="M436" i="3"/>
  <c r="I436" i="3"/>
  <c r="J428" i="3"/>
  <c r="L428" i="3"/>
  <c r="M428" i="3"/>
  <c r="N428" i="3"/>
  <c r="I428" i="3"/>
  <c r="H325" i="3"/>
  <c r="I325" i="3"/>
  <c r="L325" i="3"/>
  <c r="M325" i="3"/>
  <c r="K325" i="3"/>
  <c r="N325" i="3"/>
  <c r="O325" i="3"/>
  <c r="J325" i="3"/>
  <c r="K485" i="3"/>
  <c r="K484" i="3"/>
  <c r="K483" i="3"/>
  <c r="J482" i="3"/>
  <c r="J481" i="3"/>
  <c r="J480" i="3"/>
  <c r="L477" i="3"/>
  <c r="L474" i="3"/>
  <c r="K474" i="3"/>
  <c r="J466" i="3"/>
  <c r="J460" i="3"/>
  <c r="I460" i="3"/>
  <c r="L452" i="3"/>
  <c r="M444" i="3"/>
  <c r="O429" i="3"/>
  <c r="L449" i="3"/>
  <c r="L441" i="3"/>
  <c r="K434" i="3"/>
  <c r="L433" i="3"/>
  <c r="K426" i="3"/>
  <c r="L425" i="3"/>
  <c r="N423" i="3"/>
  <c r="K418" i="3"/>
  <c r="L417" i="3"/>
  <c r="M416" i="3"/>
  <c r="N415" i="3"/>
  <c r="I412" i="3"/>
  <c r="K410" i="3"/>
  <c r="L409" i="3"/>
  <c r="M408" i="3"/>
  <c r="N407" i="3"/>
  <c r="I404" i="3"/>
  <c r="K402" i="3"/>
  <c r="L401" i="3"/>
  <c r="M400" i="3"/>
  <c r="N399" i="3"/>
  <c r="I396" i="3"/>
  <c r="K394" i="3"/>
  <c r="L393" i="3"/>
  <c r="M392" i="3"/>
  <c r="M391" i="3"/>
  <c r="N389" i="3"/>
  <c r="L388" i="3"/>
  <c r="N383" i="3"/>
  <c r="J383" i="3"/>
  <c r="H381" i="3"/>
  <c r="L381" i="3"/>
  <c r="O379" i="3"/>
  <c r="N377" i="3"/>
  <c r="L376" i="3"/>
  <c r="L369" i="3"/>
  <c r="H369" i="3"/>
  <c r="O367" i="3"/>
  <c r="O365" i="3"/>
  <c r="N364" i="3"/>
  <c r="L363" i="3"/>
  <c r="H357" i="3"/>
  <c r="I357" i="3"/>
  <c r="L357" i="3"/>
  <c r="M355" i="3"/>
  <c r="I348" i="3"/>
  <c r="J348" i="3"/>
  <c r="M348" i="3"/>
  <c r="N348" i="3"/>
  <c r="M344" i="3"/>
  <c r="N344" i="3"/>
  <c r="I344" i="3"/>
  <c r="J344" i="3"/>
  <c r="O332" i="3"/>
  <c r="O328" i="3"/>
  <c r="J321" i="3"/>
  <c r="L321" i="3"/>
  <c r="M321" i="3"/>
  <c r="H321" i="3"/>
  <c r="I321" i="3"/>
  <c r="L385" i="3"/>
  <c r="H385" i="3"/>
  <c r="I372" i="3"/>
  <c r="M372" i="3"/>
  <c r="M360" i="3"/>
  <c r="I360" i="3"/>
  <c r="I340" i="3"/>
  <c r="J340" i="3"/>
  <c r="M340" i="3"/>
  <c r="N340" i="3"/>
  <c r="M336" i="3"/>
  <c r="N336" i="3"/>
  <c r="I336" i="3"/>
  <c r="J336" i="3"/>
  <c r="O324" i="3"/>
  <c r="H426" i="3"/>
  <c r="I425" i="3"/>
  <c r="H418" i="3"/>
  <c r="I417" i="3"/>
  <c r="J416" i="3"/>
  <c r="N412" i="3"/>
  <c r="H410" i="3"/>
  <c r="I409" i="3"/>
  <c r="J408" i="3"/>
  <c r="N404" i="3"/>
  <c r="H402" i="3"/>
  <c r="I401" i="3"/>
  <c r="J400" i="3"/>
  <c r="N396" i="3"/>
  <c r="H394" i="3"/>
  <c r="I393" i="3"/>
  <c r="J392" i="3"/>
  <c r="J387" i="3"/>
  <c r="N387" i="3"/>
  <c r="K379" i="3"/>
  <c r="N375" i="3"/>
  <c r="J375" i="3"/>
  <c r="H373" i="3"/>
  <c r="L373" i="3"/>
  <c r="K367" i="3"/>
  <c r="K365" i="3"/>
  <c r="L361" i="3"/>
  <c r="H361" i="3"/>
  <c r="L356" i="3"/>
  <c r="L352" i="3"/>
  <c r="H349" i="3"/>
  <c r="I349" i="3"/>
  <c r="L349" i="3"/>
  <c r="M349" i="3"/>
  <c r="L345" i="3"/>
  <c r="M345" i="3"/>
  <c r="H345" i="3"/>
  <c r="I345" i="3"/>
  <c r="L324" i="3"/>
  <c r="I416" i="3"/>
  <c r="M412" i="3"/>
  <c r="I408" i="3"/>
  <c r="M404" i="3"/>
  <c r="I400" i="3"/>
  <c r="M396" i="3"/>
  <c r="I392" i="3"/>
  <c r="I388" i="3"/>
  <c r="M388" i="3"/>
  <c r="O385" i="3"/>
  <c r="I379" i="3"/>
  <c r="M376" i="3"/>
  <c r="I376" i="3"/>
  <c r="O372" i="3"/>
  <c r="I367" i="3"/>
  <c r="J365" i="3"/>
  <c r="J363" i="3"/>
  <c r="N363" i="3"/>
  <c r="O360" i="3"/>
  <c r="K356" i="3"/>
  <c r="J355" i="3"/>
  <c r="K355" i="3"/>
  <c r="N355" i="3"/>
  <c r="K352" i="3"/>
  <c r="I332" i="3"/>
  <c r="J332" i="3"/>
  <c r="M332" i="3"/>
  <c r="N332" i="3"/>
  <c r="M328" i="3"/>
  <c r="N328" i="3"/>
  <c r="I328" i="3"/>
  <c r="J328" i="3"/>
  <c r="K324" i="3"/>
  <c r="K320" i="3"/>
  <c r="M320" i="3"/>
  <c r="N320" i="3"/>
  <c r="I320" i="3"/>
  <c r="J320" i="3"/>
  <c r="N434" i="3"/>
  <c r="N426" i="3"/>
  <c r="N418" i="3"/>
  <c r="H416" i="3"/>
  <c r="L412" i="3"/>
  <c r="N410" i="3"/>
  <c r="H408" i="3"/>
  <c r="L404" i="3"/>
  <c r="N402" i="3"/>
  <c r="H400" i="3"/>
  <c r="L396" i="3"/>
  <c r="N394" i="3"/>
  <c r="H392" i="3"/>
  <c r="N391" i="3"/>
  <c r="J391" i="3"/>
  <c r="H389" i="3"/>
  <c r="L389" i="3"/>
  <c r="N385" i="3"/>
  <c r="L377" i="3"/>
  <c r="H377" i="3"/>
  <c r="N372" i="3"/>
  <c r="I364" i="3"/>
  <c r="M364" i="3"/>
  <c r="N360" i="3"/>
  <c r="H341" i="3"/>
  <c r="I341" i="3"/>
  <c r="L341" i="3"/>
  <c r="M341" i="3"/>
  <c r="L337" i="3"/>
  <c r="M337" i="3"/>
  <c r="H337" i="3"/>
  <c r="I337" i="3"/>
  <c r="K412" i="3"/>
  <c r="K404" i="3"/>
  <c r="K396" i="3"/>
  <c r="M385" i="3"/>
  <c r="J379" i="3"/>
  <c r="N379" i="3"/>
  <c r="L372" i="3"/>
  <c r="N367" i="3"/>
  <c r="J367" i="3"/>
  <c r="H365" i="3"/>
  <c r="L365" i="3"/>
  <c r="L360" i="3"/>
  <c r="I356" i="3"/>
  <c r="J356" i="3"/>
  <c r="M356" i="3"/>
  <c r="M352" i="3"/>
  <c r="N352" i="3"/>
  <c r="I352" i="3"/>
  <c r="J352" i="3"/>
  <c r="O340" i="3"/>
  <c r="O336" i="3"/>
  <c r="I324" i="3"/>
  <c r="J324" i="3"/>
  <c r="M324" i="3"/>
  <c r="N324" i="3"/>
  <c r="O391" i="3"/>
  <c r="O389" i="3"/>
  <c r="N388" i="3"/>
  <c r="K385" i="3"/>
  <c r="I380" i="3"/>
  <c r="M380" i="3"/>
  <c r="O377" i="3"/>
  <c r="N376" i="3"/>
  <c r="K372" i="3"/>
  <c r="M368" i="3"/>
  <c r="I368" i="3"/>
  <c r="O364" i="3"/>
  <c r="M363" i="3"/>
  <c r="K360" i="3"/>
  <c r="O355" i="3"/>
  <c r="L340" i="3"/>
  <c r="L336" i="3"/>
  <c r="H333" i="3"/>
  <c r="I333" i="3"/>
  <c r="L333" i="3"/>
  <c r="M333" i="3"/>
  <c r="L329" i="3"/>
  <c r="M329" i="3"/>
  <c r="H329" i="3"/>
  <c r="I329" i="3"/>
  <c r="N317" i="3"/>
  <c r="H317" i="3"/>
  <c r="I317" i="3"/>
  <c r="J317" i="3"/>
  <c r="L317" i="3"/>
  <c r="M317" i="3"/>
  <c r="N316" i="3"/>
  <c r="J301" i="3"/>
  <c r="J300" i="3"/>
  <c r="I299" i="3"/>
  <c r="L297" i="3"/>
  <c r="M297" i="3"/>
  <c r="O292" i="3"/>
  <c r="J289" i="3"/>
  <c r="I288" i="3"/>
  <c r="K285" i="3"/>
  <c r="J283" i="3"/>
  <c r="K283" i="3"/>
  <c r="O281" i="3"/>
  <c r="L277" i="3"/>
  <c r="I272" i="3"/>
  <c r="H269" i="3"/>
  <c r="I269" i="3"/>
  <c r="L269" i="3"/>
  <c r="M269" i="3"/>
  <c r="K261" i="3"/>
  <c r="O256" i="3"/>
  <c r="J359" i="3"/>
  <c r="J351" i="3"/>
  <c r="N347" i="3"/>
  <c r="J343" i="3"/>
  <c r="N339" i="3"/>
  <c r="J335" i="3"/>
  <c r="N331" i="3"/>
  <c r="J327" i="3"/>
  <c r="N323" i="3"/>
  <c r="J319" i="3"/>
  <c r="M316" i="3"/>
  <c r="N315" i="3"/>
  <c r="O314" i="3"/>
  <c r="O313" i="3"/>
  <c r="O312" i="3"/>
  <c r="O311" i="3"/>
  <c r="I301" i="3"/>
  <c r="H300" i="3"/>
  <c r="H299" i="3"/>
  <c r="K298" i="3"/>
  <c r="L298" i="3"/>
  <c r="O296" i="3"/>
  <c r="O293" i="3"/>
  <c r="N292" i="3"/>
  <c r="I284" i="3"/>
  <c r="J284" i="3"/>
  <c r="O282" i="3"/>
  <c r="N281" i="3"/>
  <c r="I276" i="3"/>
  <c r="J276" i="3"/>
  <c r="N276" i="3"/>
  <c r="O274" i="3"/>
  <c r="M288" i="3"/>
  <c r="N288" i="3"/>
  <c r="H285" i="3"/>
  <c r="I285" i="3"/>
  <c r="M272" i="3"/>
  <c r="N272" i="3"/>
  <c r="J272" i="3"/>
  <c r="H261" i="3"/>
  <c r="I261" i="3"/>
  <c r="L261" i="3"/>
  <c r="M261" i="3"/>
  <c r="K256" i="3"/>
  <c r="L256" i="3"/>
  <c r="M256" i="3"/>
  <c r="N256" i="3"/>
  <c r="I256" i="3"/>
  <c r="J256" i="3"/>
  <c r="O301" i="3"/>
  <c r="O300" i="3"/>
  <c r="O299" i="3"/>
  <c r="L292" i="3"/>
  <c r="L289" i="3"/>
  <c r="M289" i="3"/>
  <c r="J281" i="3"/>
  <c r="H277" i="3"/>
  <c r="I277" i="3"/>
  <c r="M277" i="3"/>
  <c r="M274" i="3"/>
  <c r="K347" i="3"/>
  <c r="K339" i="3"/>
  <c r="K331" i="3"/>
  <c r="K323" i="3"/>
  <c r="J316" i="3"/>
  <c r="K315" i="3"/>
  <c r="L314" i="3"/>
  <c r="K313" i="3"/>
  <c r="K312" i="3"/>
  <c r="K311" i="3"/>
  <c r="N301" i="3"/>
  <c r="N300" i="3"/>
  <c r="N299" i="3"/>
  <c r="K297" i="3"/>
  <c r="J296" i="3"/>
  <c r="L293" i="3"/>
  <c r="K292" i="3"/>
  <c r="K290" i="3"/>
  <c r="L290" i="3"/>
  <c r="O288" i="3"/>
  <c r="O285" i="3"/>
  <c r="M283" i="3"/>
  <c r="J282" i="3"/>
  <c r="I281" i="3"/>
  <c r="M280" i="3"/>
  <c r="N280" i="3"/>
  <c r="J280" i="3"/>
  <c r="J274" i="3"/>
  <c r="L273" i="3"/>
  <c r="M273" i="3"/>
  <c r="I273" i="3"/>
  <c r="O269" i="3"/>
  <c r="N265" i="3"/>
  <c r="M264" i="3"/>
  <c r="N264" i="3"/>
  <c r="I264" i="3"/>
  <c r="J264" i="3"/>
  <c r="L260" i="3"/>
  <c r="J249" i="3"/>
  <c r="K249" i="3"/>
  <c r="L249" i="3"/>
  <c r="M249" i="3"/>
  <c r="H249" i="3"/>
  <c r="I249" i="3"/>
  <c r="J314" i="3"/>
  <c r="J313" i="3"/>
  <c r="J312" i="3"/>
  <c r="J311" i="3"/>
  <c r="L309" i="3"/>
  <c r="L308" i="3"/>
  <c r="M301" i="3"/>
  <c r="M300" i="3"/>
  <c r="M299" i="3"/>
  <c r="J297" i="3"/>
  <c r="J291" i="3"/>
  <c r="K291" i="3"/>
  <c r="O289" i="3"/>
  <c r="L288" i="3"/>
  <c r="N285" i="3"/>
  <c r="L283" i="3"/>
  <c r="O272" i="3"/>
  <c r="N269" i="3"/>
  <c r="I268" i="3"/>
  <c r="J268" i="3"/>
  <c r="M268" i="3"/>
  <c r="N268" i="3"/>
  <c r="L301" i="3"/>
  <c r="L300" i="3"/>
  <c r="L299" i="3"/>
  <c r="I292" i="3"/>
  <c r="J292" i="3"/>
  <c r="K288" i="3"/>
  <c r="M285" i="3"/>
  <c r="L281" i="3"/>
  <c r="M281" i="3"/>
  <c r="K274" i="3"/>
  <c r="L274" i="3"/>
  <c r="H274" i="3"/>
  <c r="L272" i="3"/>
  <c r="O261" i="3"/>
  <c r="K301" i="3"/>
  <c r="K300" i="3"/>
  <c r="K299" i="3"/>
  <c r="M296" i="3"/>
  <c r="N296" i="3"/>
  <c r="H293" i="3"/>
  <c r="I293" i="3"/>
  <c r="K289" i="3"/>
  <c r="J288" i="3"/>
  <c r="L285" i="3"/>
  <c r="K282" i="3"/>
  <c r="L282" i="3"/>
  <c r="N277" i="3"/>
  <c r="K272" i="3"/>
  <c r="L265" i="3"/>
  <c r="M265" i="3"/>
  <c r="H265" i="3"/>
  <c r="I265" i="3"/>
  <c r="N261" i="3"/>
  <c r="I260" i="3"/>
  <c r="J260" i="3"/>
  <c r="M260" i="3"/>
  <c r="N260" i="3"/>
  <c r="J257" i="3"/>
  <c r="K257" i="3"/>
  <c r="L257" i="3"/>
  <c r="M257" i="3"/>
  <c r="H257" i="3"/>
  <c r="I257" i="3"/>
  <c r="K248" i="3"/>
  <c r="L248" i="3"/>
  <c r="M248" i="3"/>
  <c r="N248" i="3"/>
  <c r="I248" i="3"/>
  <c r="J248" i="3"/>
  <c r="H266" i="3"/>
  <c r="H258" i="3"/>
  <c r="M253" i="3"/>
  <c r="N252" i="3"/>
  <c r="H250" i="3"/>
  <c r="N236" i="3"/>
  <c r="N235" i="3"/>
  <c r="N234" i="3"/>
  <c r="N233" i="3"/>
  <c r="N232" i="3"/>
  <c r="J224" i="3"/>
  <c r="I223" i="3"/>
  <c r="I218" i="3"/>
  <c r="J218" i="3"/>
  <c r="L211" i="3"/>
  <c r="I206" i="3"/>
  <c r="O198" i="3"/>
  <c r="L195" i="3"/>
  <c r="M195" i="3"/>
  <c r="N195" i="3"/>
  <c r="H195" i="3"/>
  <c r="I195" i="3"/>
  <c r="L190" i="3"/>
  <c r="L253" i="3"/>
  <c r="M252" i="3"/>
  <c r="M236" i="3"/>
  <c r="M235" i="3"/>
  <c r="M234" i="3"/>
  <c r="I224" i="3"/>
  <c r="M222" i="3"/>
  <c r="N222" i="3"/>
  <c r="H219" i="3"/>
  <c r="I219" i="3"/>
  <c r="O217" i="3"/>
  <c r="K211" i="3"/>
  <c r="N210" i="3"/>
  <c r="I210" i="3"/>
  <c r="J210" i="3"/>
  <c r="M203" i="3"/>
  <c r="H203" i="3"/>
  <c r="I203" i="3"/>
  <c r="L198" i="3"/>
  <c r="O183" i="3"/>
  <c r="L223" i="3"/>
  <c r="M223" i="3"/>
  <c r="J206" i="3"/>
  <c r="M206" i="3"/>
  <c r="N206" i="3"/>
  <c r="I190" i="3"/>
  <c r="J190" i="3"/>
  <c r="K190" i="3"/>
  <c r="M190" i="3"/>
  <c r="N190" i="3"/>
  <c r="K224" i="3"/>
  <c r="L224" i="3"/>
  <c r="M211" i="3"/>
  <c r="H211" i="3"/>
  <c r="I211" i="3"/>
  <c r="I198" i="3"/>
  <c r="J198" i="3"/>
  <c r="K198" i="3"/>
  <c r="M198" i="3"/>
  <c r="N198" i="3"/>
  <c r="N183" i="3"/>
  <c r="H183" i="3"/>
  <c r="I183" i="3"/>
  <c r="J183" i="3"/>
  <c r="L183" i="3"/>
  <c r="M183" i="3"/>
  <c r="K275" i="3"/>
  <c r="K267" i="3"/>
  <c r="L266" i="3"/>
  <c r="K259" i="3"/>
  <c r="L258" i="3"/>
  <c r="I253" i="3"/>
  <c r="J252" i="3"/>
  <c r="K251" i="3"/>
  <c r="L250" i="3"/>
  <c r="J236" i="3"/>
  <c r="J235" i="3"/>
  <c r="I234" i="3"/>
  <c r="I233" i="3"/>
  <c r="I232" i="3"/>
  <c r="I231" i="3"/>
  <c r="I230" i="3"/>
  <c r="K227" i="3"/>
  <c r="J225" i="3"/>
  <c r="K225" i="3"/>
  <c r="O223" i="3"/>
  <c r="L222" i="3"/>
  <c r="N219" i="3"/>
  <c r="M218" i="3"/>
  <c r="L217" i="3"/>
  <c r="I216" i="3"/>
  <c r="M214" i="3"/>
  <c r="N214" i="3"/>
  <c r="O210" i="3"/>
  <c r="J208" i="3"/>
  <c r="I207" i="3"/>
  <c r="L207" i="3"/>
  <c r="M207" i="3"/>
  <c r="O203" i="3"/>
  <c r="L202" i="3"/>
  <c r="O199" i="3"/>
  <c r="I252" i="3"/>
  <c r="O246" i="3"/>
  <c r="I236" i="3"/>
  <c r="H235" i="3"/>
  <c r="H234" i="3"/>
  <c r="H233" i="3"/>
  <c r="H232" i="3"/>
  <c r="H231" i="3"/>
  <c r="H230" i="3"/>
  <c r="I226" i="3"/>
  <c r="J226" i="3"/>
  <c r="O224" i="3"/>
  <c r="N223" i="3"/>
  <c r="K222" i="3"/>
  <c r="M219" i="3"/>
  <c r="L218" i="3"/>
  <c r="I217" i="3"/>
  <c r="L215" i="3"/>
  <c r="M215" i="3"/>
  <c r="M210" i="3"/>
  <c r="O206" i="3"/>
  <c r="N203" i="3"/>
  <c r="K202" i="3"/>
  <c r="N199" i="3"/>
  <c r="O195" i="3"/>
  <c r="H227" i="3"/>
  <c r="I227" i="3"/>
  <c r="N224" i="3"/>
  <c r="K223" i="3"/>
  <c r="J222" i="3"/>
  <c r="L219" i="3"/>
  <c r="K218" i="3"/>
  <c r="K216" i="3"/>
  <c r="L216" i="3"/>
  <c r="O211" i="3"/>
  <c r="L210" i="3"/>
  <c r="H208" i="3"/>
  <c r="K208" i="3"/>
  <c r="L208" i="3"/>
  <c r="L206" i="3"/>
  <c r="L203" i="3"/>
  <c r="K195" i="3"/>
  <c r="H191" i="3"/>
  <c r="I191" i="3"/>
  <c r="J191" i="3"/>
  <c r="L191" i="3"/>
  <c r="M191" i="3"/>
  <c r="J187" i="3"/>
  <c r="L187" i="3"/>
  <c r="M187" i="3"/>
  <c r="N187" i="3"/>
  <c r="H187" i="3"/>
  <c r="I187" i="3"/>
  <c r="M224" i="3"/>
  <c r="J223" i="3"/>
  <c r="J217" i="3"/>
  <c r="K217" i="3"/>
  <c r="N211" i="3"/>
  <c r="K206" i="3"/>
  <c r="N202" i="3"/>
  <c r="I202" i="3"/>
  <c r="J202" i="3"/>
  <c r="H199" i="3"/>
  <c r="I199" i="3"/>
  <c r="J199" i="3"/>
  <c r="L199" i="3"/>
  <c r="M199" i="3"/>
  <c r="O190" i="3"/>
  <c r="K209" i="3"/>
  <c r="K201" i="3"/>
  <c r="L200" i="3"/>
  <c r="J194" i="3"/>
  <c r="K193" i="3"/>
  <c r="L192" i="3"/>
  <c r="J186" i="3"/>
  <c r="K185" i="3"/>
  <c r="L184" i="3"/>
  <c r="N182" i="3"/>
  <c r="I179" i="3"/>
  <c r="J178" i="3"/>
  <c r="K177" i="3"/>
  <c r="L176" i="3"/>
  <c r="M175" i="3"/>
  <c r="N174" i="3"/>
  <c r="I171" i="3"/>
  <c r="J170" i="3"/>
  <c r="K169" i="3"/>
  <c r="L168" i="3"/>
  <c r="M167" i="3"/>
  <c r="N166" i="3"/>
  <c r="I163" i="3"/>
  <c r="J162" i="3"/>
  <c r="K161" i="3"/>
  <c r="L160" i="3"/>
  <c r="M159" i="3"/>
  <c r="N158" i="3"/>
  <c r="I155" i="3"/>
  <c r="J154" i="3"/>
  <c r="K153" i="3"/>
  <c r="L152" i="3"/>
  <c r="M151" i="3"/>
  <c r="N150" i="3"/>
  <c r="K200" i="3"/>
  <c r="I194" i="3"/>
  <c r="K192" i="3"/>
  <c r="I186" i="3"/>
  <c r="K184" i="3"/>
  <c r="M182" i="3"/>
  <c r="H179" i="3"/>
  <c r="I178" i="3"/>
  <c r="K176" i="3"/>
  <c r="L175" i="3"/>
  <c r="M174" i="3"/>
  <c r="H171" i="3"/>
  <c r="J169" i="3"/>
  <c r="K168" i="3"/>
  <c r="L167" i="3"/>
  <c r="M166" i="3"/>
  <c r="H163" i="3"/>
  <c r="J161" i="3"/>
  <c r="K160" i="3"/>
  <c r="L159" i="3"/>
  <c r="M158" i="3"/>
  <c r="H155" i="3"/>
  <c r="J153" i="3"/>
  <c r="K152" i="3"/>
  <c r="L151" i="3"/>
  <c r="M150" i="3"/>
  <c r="K175" i="3"/>
  <c r="K167" i="3"/>
  <c r="K159" i="3"/>
  <c r="K151" i="3"/>
  <c r="I200" i="3"/>
  <c r="I192" i="3"/>
  <c r="I184" i="3"/>
  <c r="K182" i="3"/>
  <c r="N179" i="3"/>
  <c r="I176" i="3"/>
  <c r="J175" i="3"/>
  <c r="K174" i="3"/>
  <c r="N171" i="3"/>
  <c r="I168" i="3"/>
  <c r="J167" i="3"/>
  <c r="K166" i="3"/>
  <c r="N163" i="3"/>
  <c r="I160" i="3"/>
  <c r="J159" i="3"/>
  <c r="K158" i="3"/>
  <c r="N155" i="3"/>
  <c r="I152" i="3"/>
  <c r="J151" i="3"/>
  <c r="K150" i="3"/>
  <c r="J182" i="3"/>
  <c r="M179" i="3"/>
  <c r="I175" i="3"/>
  <c r="J174" i="3"/>
  <c r="M171" i="3"/>
  <c r="I167" i="3"/>
  <c r="J166" i="3"/>
  <c r="M163" i="3"/>
  <c r="I159" i="3"/>
  <c r="J158" i="3"/>
  <c r="M155" i="3"/>
  <c r="I151" i="3"/>
  <c r="J150" i="3"/>
  <c r="L179" i="3"/>
  <c r="H175" i="3"/>
  <c r="L171" i="3"/>
  <c r="H167" i="3"/>
  <c r="L163" i="3"/>
  <c r="H159" i="3"/>
  <c r="L155" i="3"/>
  <c r="H151" i="3"/>
  <c r="O71" i="3"/>
  <c r="K136" i="3"/>
  <c r="L135" i="3"/>
  <c r="N131" i="3"/>
  <c r="O129" i="3"/>
  <c r="K127" i="3"/>
  <c r="K119" i="3"/>
  <c r="L115" i="3"/>
  <c r="N111" i="3"/>
  <c r="O110" i="3"/>
  <c r="N108" i="3"/>
  <c r="J107" i="3"/>
  <c r="K103" i="3"/>
  <c r="H95" i="3"/>
  <c r="H93" i="3"/>
  <c r="H92" i="3"/>
  <c r="N84" i="3"/>
  <c r="N83" i="3"/>
  <c r="K79" i="3"/>
  <c r="O76" i="3"/>
  <c r="O75" i="3"/>
  <c r="N71" i="3"/>
  <c r="O70" i="3"/>
  <c r="I67" i="3"/>
  <c r="I62" i="3"/>
  <c r="N60" i="3"/>
  <c r="N59" i="3"/>
  <c r="M58" i="3"/>
  <c r="M55" i="3"/>
  <c r="N54" i="3"/>
  <c r="J53" i="3"/>
  <c r="H52" i="3"/>
  <c r="M44" i="3"/>
  <c r="M43" i="3"/>
  <c r="L39" i="3"/>
  <c r="J119" i="3"/>
  <c r="N116" i="3"/>
  <c r="M112" i="3"/>
  <c r="M111" i="3"/>
  <c r="L110" i="3"/>
  <c r="M108" i="3"/>
  <c r="J103" i="3"/>
  <c r="O99" i="3"/>
  <c r="N90" i="3"/>
  <c r="O85" i="3"/>
  <c r="M84" i="3"/>
  <c r="M83" i="3"/>
  <c r="J79" i="3"/>
  <c r="N76" i="3"/>
  <c r="N75" i="3"/>
  <c r="M71" i="3"/>
  <c r="N70" i="3"/>
  <c r="M60" i="3"/>
  <c r="M59" i="3"/>
  <c r="L55" i="3"/>
  <c r="K54" i="3"/>
  <c r="O50" i="3"/>
  <c r="O45" i="3"/>
  <c r="L44" i="3"/>
  <c r="L43" i="3"/>
  <c r="K39" i="3"/>
  <c r="O35" i="3"/>
  <c r="M131" i="3"/>
  <c r="N141" i="3"/>
  <c r="M140" i="3"/>
  <c r="I136" i="3"/>
  <c r="J135" i="3"/>
  <c r="J131" i="3"/>
  <c r="I127" i="3"/>
  <c r="I119" i="3"/>
  <c r="L116" i="3"/>
  <c r="I115" i="3"/>
  <c r="K112" i="3"/>
  <c r="L111" i="3"/>
  <c r="K110" i="3"/>
  <c r="L108" i="3"/>
  <c r="O106" i="3"/>
  <c r="I103" i="3"/>
  <c r="N100" i="3"/>
  <c r="N99" i="3"/>
  <c r="N95" i="3"/>
  <c r="K94" i="3"/>
  <c r="O92" i="3"/>
  <c r="O91" i="3"/>
  <c r="M90" i="3"/>
  <c r="L85" i="3"/>
  <c r="L84" i="3"/>
  <c r="L83" i="3"/>
  <c r="I79" i="3"/>
  <c r="M76" i="3"/>
  <c r="M75" i="3"/>
  <c r="L71" i="3"/>
  <c r="K70" i="3"/>
  <c r="O66" i="3"/>
  <c r="O61" i="3"/>
  <c r="L60" i="3"/>
  <c r="L59" i="3"/>
  <c r="O57" i="3"/>
  <c r="K55" i="3"/>
  <c r="J54" i="3"/>
  <c r="O52" i="3"/>
  <c r="O51" i="3"/>
  <c r="N50" i="3"/>
  <c r="L45" i="3"/>
  <c r="K44" i="3"/>
  <c r="J43" i="3"/>
  <c r="N41" i="3"/>
  <c r="J39" i="3"/>
  <c r="I38" i="3"/>
  <c r="N36" i="3"/>
  <c r="N35" i="3"/>
  <c r="O140" i="3"/>
  <c r="J136" i="3"/>
  <c r="K135" i="3"/>
  <c r="J127" i="3"/>
  <c r="J115" i="3"/>
  <c r="O147" i="3"/>
  <c r="M141" i="3"/>
  <c r="L140" i="3"/>
  <c r="O138" i="3"/>
  <c r="H136" i="3"/>
  <c r="I135" i="3"/>
  <c r="O133" i="3"/>
  <c r="O132" i="3"/>
  <c r="H131" i="3"/>
  <c r="N117" i="3"/>
  <c r="K116" i="3"/>
  <c r="H115" i="3"/>
  <c r="N113" i="3"/>
  <c r="J112" i="3"/>
  <c r="K111" i="3"/>
  <c r="J110" i="3"/>
  <c r="K108" i="3"/>
  <c r="K106" i="3"/>
  <c r="M100" i="3"/>
  <c r="M99" i="3"/>
  <c r="N97" i="3"/>
  <c r="I94" i="3"/>
  <c r="N92" i="3"/>
  <c r="N91" i="3"/>
  <c r="K90" i="3"/>
  <c r="K85" i="3"/>
  <c r="K84" i="3"/>
  <c r="J83" i="3"/>
  <c r="O77" i="3"/>
  <c r="L76" i="3"/>
  <c r="L75" i="3"/>
  <c r="O73" i="3"/>
  <c r="K71" i="3"/>
  <c r="J70" i="3"/>
  <c r="O67" i="3"/>
  <c r="N66" i="3"/>
  <c r="L61" i="3"/>
  <c r="K60" i="3"/>
  <c r="J59" i="3"/>
  <c r="N57" i="3"/>
  <c r="I54" i="3"/>
  <c r="N52" i="3"/>
  <c r="N51" i="3"/>
  <c r="M50" i="3"/>
  <c r="O46" i="3"/>
  <c r="K45" i="3"/>
  <c r="I44" i="3"/>
  <c r="I43" i="3"/>
  <c r="I39" i="3"/>
  <c r="M36" i="3"/>
  <c r="M35" i="3"/>
  <c r="N138" i="3"/>
  <c r="H135" i="3"/>
  <c r="M132" i="3"/>
  <c r="I116" i="3"/>
  <c r="I112" i="3"/>
  <c r="J111" i="3"/>
  <c r="I108" i="3"/>
  <c r="L99" i="3"/>
  <c r="L97" i="3"/>
  <c r="I84" i="3"/>
  <c r="I83" i="3"/>
  <c r="L77" i="3"/>
  <c r="K76" i="3"/>
  <c r="J71" i="3"/>
  <c r="I70" i="3"/>
  <c r="M66" i="3"/>
  <c r="I59" i="3"/>
  <c r="J45" i="3"/>
  <c r="H39" i="3"/>
  <c r="L35" i="3"/>
  <c r="O130" i="3"/>
  <c r="I111" i="3"/>
  <c r="J99" i="3"/>
  <c r="K97" i="3"/>
  <c r="K77" i="3"/>
  <c r="I76" i="3"/>
  <c r="I71" i="3"/>
  <c r="O49" i="3"/>
  <c r="J35" i="3"/>
  <c r="N130" i="3"/>
  <c r="I99" i="3"/>
  <c r="J77" i="3"/>
  <c r="H76" i="3"/>
  <c r="N49" i="3"/>
  <c r="O44" i="3"/>
  <c r="O43" i="3"/>
  <c r="I35" i="3"/>
  <c r="N109" i="3"/>
  <c r="I109" i="3"/>
  <c r="J80" i="3"/>
  <c r="K80" i="3"/>
  <c r="M80" i="3"/>
  <c r="N80" i="3"/>
  <c r="K148" i="3"/>
  <c r="M146" i="3"/>
  <c r="N145" i="3"/>
  <c r="O144" i="3"/>
  <c r="I142" i="3"/>
  <c r="K140" i="3"/>
  <c r="N137" i="3"/>
  <c r="K132" i="3"/>
  <c r="L131" i="3"/>
  <c r="M130" i="3"/>
  <c r="N129" i="3"/>
  <c r="M128" i="3"/>
  <c r="O126" i="3"/>
  <c r="O124" i="3"/>
  <c r="O122" i="3"/>
  <c r="O121" i="3"/>
  <c r="O120" i="3"/>
  <c r="M110" i="3"/>
  <c r="H110" i="3"/>
  <c r="O107" i="3"/>
  <c r="N106" i="3"/>
  <c r="K105" i="3"/>
  <c r="J104" i="3"/>
  <c r="K104" i="3"/>
  <c r="N104" i="3"/>
  <c r="O101" i="3"/>
  <c r="K98" i="3"/>
  <c r="I97" i="3"/>
  <c r="J97" i="3"/>
  <c r="M97" i="3"/>
  <c r="O94" i="3"/>
  <c r="H90" i="3"/>
  <c r="I90" i="3"/>
  <c r="L90" i="3"/>
  <c r="M88" i="3"/>
  <c r="K81" i="3"/>
  <c r="H64" i="3"/>
  <c r="I64" i="3"/>
  <c r="J64" i="3"/>
  <c r="K64" i="3"/>
  <c r="L64" i="3"/>
  <c r="M64" i="3"/>
  <c r="N64" i="3"/>
  <c r="H48" i="3"/>
  <c r="I48" i="3"/>
  <c r="J48" i="3"/>
  <c r="K48" i="3"/>
  <c r="L48" i="3"/>
  <c r="M48" i="3"/>
  <c r="N48" i="3"/>
  <c r="O145" i="3"/>
  <c r="O137" i="3"/>
  <c r="L102" i="3"/>
  <c r="M102" i="3"/>
  <c r="H102" i="3"/>
  <c r="L147" i="3"/>
  <c r="L139" i="3"/>
  <c r="M138" i="3"/>
  <c r="O136" i="3"/>
  <c r="I134" i="3"/>
  <c r="O125" i="3"/>
  <c r="O123" i="3"/>
  <c r="J148" i="3"/>
  <c r="K147" i="3"/>
  <c r="L146" i="3"/>
  <c r="M145" i="3"/>
  <c r="N144" i="3"/>
  <c r="H142" i="3"/>
  <c r="J140" i="3"/>
  <c r="K139" i="3"/>
  <c r="L138" i="3"/>
  <c r="M137" i="3"/>
  <c r="N136" i="3"/>
  <c r="H134" i="3"/>
  <c r="J132" i="3"/>
  <c r="K131" i="3"/>
  <c r="L130" i="3"/>
  <c r="L129" i="3"/>
  <c r="L128" i="3"/>
  <c r="N126" i="3"/>
  <c r="N125" i="3"/>
  <c r="N124" i="3"/>
  <c r="N123" i="3"/>
  <c r="N122" i="3"/>
  <c r="N121" i="3"/>
  <c r="M120" i="3"/>
  <c r="O118" i="3"/>
  <c r="O117" i="3"/>
  <c r="O116" i="3"/>
  <c r="O115" i="3"/>
  <c r="O114" i="3"/>
  <c r="O113" i="3"/>
  <c r="O112" i="3"/>
  <c r="O109" i="3"/>
  <c r="N107" i="3"/>
  <c r="M106" i="3"/>
  <c r="L101" i="3"/>
  <c r="O96" i="3"/>
  <c r="N94" i="3"/>
  <c r="O89" i="3"/>
  <c r="L88" i="3"/>
  <c r="M85" i="3"/>
  <c r="N85" i="3"/>
  <c r="I85" i="3"/>
  <c r="O82" i="3"/>
  <c r="H73" i="3"/>
  <c r="I73" i="3"/>
  <c r="J73" i="3"/>
  <c r="K73" i="3"/>
  <c r="L73" i="3"/>
  <c r="M73" i="3"/>
  <c r="I148" i="3"/>
  <c r="K138" i="3"/>
  <c r="L137" i="3"/>
  <c r="I132" i="3"/>
  <c r="M125" i="3"/>
  <c r="M123" i="3"/>
  <c r="L121" i="3"/>
  <c r="M109" i="3"/>
  <c r="I105" i="3"/>
  <c r="J105" i="3"/>
  <c r="M105" i="3"/>
  <c r="O102" i="3"/>
  <c r="H98" i="3"/>
  <c r="I98" i="3"/>
  <c r="L98" i="3"/>
  <c r="M96" i="3"/>
  <c r="I88" i="3"/>
  <c r="I81" i="3"/>
  <c r="J81" i="3"/>
  <c r="L81" i="3"/>
  <c r="M81" i="3"/>
  <c r="O72" i="3"/>
  <c r="K146" i="3"/>
  <c r="L145" i="3"/>
  <c r="I140" i="3"/>
  <c r="K130" i="3"/>
  <c r="K129" i="3"/>
  <c r="K128" i="3"/>
  <c r="M126" i="3"/>
  <c r="M124" i="3"/>
  <c r="M122" i="3"/>
  <c r="L120" i="3"/>
  <c r="H148" i="3"/>
  <c r="J146" i="3"/>
  <c r="K145" i="3"/>
  <c r="N142" i="3"/>
  <c r="H140" i="3"/>
  <c r="J138" i="3"/>
  <c r="K137" i="3"/>
  <c r="N134" i="3"/>
  <c r="H132" i="3"/>
  <c r="J130" i="3"/>
  <c r="J129" i="3"/>
  <c r="J128" i="3"/>
  <c r="L126" i="3"/>
  <c r="L125" i="3"/>
  <c r="L124" i="3"/>
  <c r="L123" i="3"/>
  <c r="K122" i="3"/>
  <c r="K121" i="3"/>
  <c r="K120" i="3"/>
  <c r="M118" i="3"/>
  <c r="M117" i="3"/>
  <c r="M116" i="3"/>
  <c r="M115" i="3"/>
  <c r="M114" i="3"/>
  <c r="L113" i="3"/>
  <c r="L112" i="3"/>
  <c r="N110" i="3"/>
  <c r="L109" i="3"/>
  <c r="L107" i="3"/>
  <c r="O104" i="3"/>
  <c r="N102" i="3"/>
  <c r="O97" i="3"/>
  <c r="L96" i="3"/>
  <c r="M93" i="3"/>
  <c r="N93" i="3"/>
  <c r="I93" i="3"/>
  <c r="O90" i="3"/>
  <c r="L89" i="3"/>
  <c r="L86" i="3"/>
  <c r="M86" i="3"/>
  <c r="H86" i="3"/>
  <c r="O80" i="3"/>
  <c r="J145" i="3"/>
  <c r="I138" i="3"/>
  <c r="J137" i="3"/>
  <c r="I130" i="3"/>
  <c r="I129" i="3"/>
  <c r="I128" i="3"/>
  <c r="K126" i="3"/>
  <c r="K125" i="3"/>
  <c r="K124" i="3"/>
  <c r="J123" i="3"/>
  <c r="J122" i="3"/>
  <c r="J121" i="3"/>
  <c r="J120" i="3"/>
  <c r="K109" i="3"/>
  <c r="H106" i="3"/>
  <c r="I106" i="3"/>
  <c r="L106" i="3"/>
  <c r="K102" i="3"/>
  <c r="I96" i="3"/>
  <c r="J88" i="3"/>
  <c r="K88" i="3"/>
  <c r="N88" i="3"/>
  <c r="L80" i="3"/>
  <c r="I72" i="3"/>
  <c r="J72" i="3"/>
  <c r="K72" i="3"/>
  <c r="L72" i="3"/>
  <c r="M72" i="3"/>
  <c r="N72" i="3"/>
  <c r="H56" i="3"/>
  <c r="I56" i="3"/>
  <c r="J56" i="3"/>
  <c r="K56" i="3"/>
  <c r="L56" i="3"/>
  <c r="M56" i="3"/>
  <c r="N56" i="3"/>
  <c r="H40" i="3"/>
  <c r="I40" i="3"/>
  <c r="J40" i="3"/>
  <c r="K40" i="3"/>
  <c r="L40" i="3"/>
  <c r="M40" i="3"/>
  <c r="N40" i="3"/>
  <c r="I146" i="3"/>
  <c r="I145" i="3"/>
  <c r="I137" i="3"/>
  <c r="H129" i="3"/>
  <c r="H128" i="3"/>
  <c r="J126" i="3"/>
  <c r="J125" i="3"/>
  <c r="I124" i="3"/>
  <c r="I123" i="3"/>
  <c r="I122" i="3"/>
  <c r="I121" i="3"/>
  <c r="I120" i="3"/>
  <c r="J109" i="3"/>
  <c r="O105" i="3"/>
  <c r="J102" i="3"/>
  <c r="M101" i="3"/>
  <c r="N101" i="3"/>
  <c r="I101" i="3"/>
  <c r="O98" i="3"/>
  <c r="L94" i="3"/>
  <c r="M94" i="3"/>
  <c r="H94" i="3"/>
  <c r="H82" i="3"/>
  <c r="I82" i="3"/>
  <c r="K82" i="3"/>
  <c r="L82" i="3"/>
  <c r="I80" i="3"/>
  <c r="I126" i="3"/>
  <c r="H125" i="3"/>
  <c r="H124" i="3"/>
  <c r="H123" i="3"/>
  <c r="H122" i="3"/>
  <c r="H121" i="3"/>
  <c r="H120" i="3"/>
  <c r="H109" i="3"/>
  <c r="H107" i="3"/>
  <c r="K107" i="3"/>
  <c r="N105" i="3"/>
  <c r="I102" i="3"/>
  <c r="J96" i="3"/>
  <c r="K96" i="3"/>
  <c r="N96" i="3"/>
  <c r="I89" i="3"/>
  <c r="J89" i="3"/>
  <c r="M89" i="3"/>
  <c r="O81" i="3"/>
  <c r="H80" i="3"/>
  <c r="K99" i="3"/>
  <c r="K91" i="3"/>
  <c r="K83" i="3"/>
  <c r="H78" i="3"/>
  <c r="I77" i="3"/>
  <c r="K75" i="3"/>
  <c r="L74" i="3"/>
  <c r="H70" i="3"/>
  <c r="I69" i="3"/>
  <c r="K67" i="3"/>
  <c r="L66" i="3"/>
  <c r="M65" i="3"/>
  <c r="H62" i="3"/>
  <c r="I61" i="3"/>
  <c r="K59" i="3"/>
  <c r="L58" i="3"/>
  <c r="M57" i="3"/>
  <c r="H54" i="3"/>
  <c r="I53" i="3"/>
  <c r="K51" i="3"/>
  <c r="L50" i="3"/>
  <c r="M49" i="3"/>
  <c r="H46" i="3"/>
  <c r="I45" i="3"/>
  <c r="K43" i="3"/>
  <c r="L42" i="3"/>
  <c r="M41" i="3"/>
  <c r="H38" i="3"/>
  <c r="I37" i="3"/>
  <c r="K35" i="3"/>
  <c r="L34" i="3"/>
  <c r="M33" i="3"/>
  <c r="H77" i="3"/>
  <c r="K74" i="3"/>
  <c r="H69" i="3"/>
  <c r="K66" i="3"/>
  <c r="L65" i="3"/>
  <c r="H61" i="3"/>
  <c r="K58" i="3"/>
  <c r="L57" i="3"/>
  <c r="H53" i="3"/>
  <c r="K50" i="3"/>
  <c r="L49" i="3"/>
  <c r="H45" i="3"/>
  <c r="K42" i="3"/>
  <c r="L41" i="3"/>
  <c r="H37" i="3"/>
  <c r="K34" i="3"/>
  <c r="L33" i="3"/>
  <c r="J74" i="3"/>
  <c r="J66" i="3"/>
  <c r="K65" i="3"/>
  <c r="J58" i="3"/>
  <c r="K57" i="3"/>
  <c r="J50" i="3"/>
  <c r="K49" i="3"/>
  <c r="J42" i="3"/>
  <c r="K41" i="3"/>
  <c r="J34" i="3"/>
  <c r="K33" i="3"/>
  <c r="M78" i="3"/>
  <c r="N77" i="3"/>
  <c r="I74" i="3"/>
  <c r="M70" i="3"/>
  <c r="N69" i="3"/>
  <c r="I66" i="3"/>
  <c r="J65" i="3"/>
  <c r="M62" i="3"/>
  <c r="N61" i="3"/>
  <c r="I58" i="3"/>
  <c r="J57" i="3"/>
  <c r="M54" i="3"/>
  <c r="N53" i="3"/>
  <c r="I50" i="3"/>
  <c r="J49" i="3"/>
  <c r="M46" i="3"/>
  <c r="N45" i="3"/>
  <c r="I42" i="3"/>
  <c r="J41" i="3"/>
  <c r="M38" i="3"/>
  <c r="N37" i="3"/>
  <c r="I34" i="3"/>
  <c r="J33" i="3"/>
  <c r="I65" i="3"/>
  <c r="I57" i="3"/>
  <c r="I49" i="3"/>
  <c r="I41" i="3"/>
  <c r="I33" i="3"/>
  <c r="N32" i="3"/>
  <c r="H30" i="3"/>
  <c r="I29" i="3"/>
  <c r="K27" i="3"/>
  <c r="L26" i="3"/>
  <c r="M25" i="3"/>
  <c r="M32" i="3"/>
  <c r="H29" i="3"/>
  <c r="L25" i="3"/>
  <c r="O29" i="3"/>
  <c r="K25" i="3"/>
  <c r="O32" i="3"/>
  <c r="K32" i="3"/>
  <c r="M30" i="3"/>
  <c r="N29" i="3"/>
  <c r="I26" i="3"/>
  <c r="J25" i="3"/>
  <c r="J32" i="3"/>
  <c r="L30" i="3"/>
  <c r="M29" i="3"/>
  <c r="I25" i="3"/>
  <c r="L32" i="3"/>
  <c r="N24" i="3"/>
  <c r="M24" i="3"/>
  <c r="O24" i="3"/>
  <c r="L24" i="3"/>
  <c r="K24" i="3"/>
  <c r="H24" i="3"/>
  <c r="J24" i="3"/>
  <c r="O23" i="3"/>
  <c r="N23" i="3"/>
  <c r="K23" i="3"/>
  <c r="L23" i="3"/>
  <c r="M23" i="3"/>
  <c r="J23" i="3"/>
  <c r="I23" i="3"/>
  <c r="P8" i="4"/>
  <c r="Z8" i="4" l="1"/>
  <c r="A41" i="3" l="1"/>
  <c r="A39" i="3"/>
  <c r="V7" i="1"/>
  <c r="AC7" i="1" s="1"/>
  <c r="W7" i="1"/>
  <c r="S10" i="1" a="1"/>
  <c r="S10" i="1" s="1"/>
  <c r="S9" i="1" a="1"/>
  <c r="S9" i="1" s="1"/>
  <c r="AD7" i="1" l="1"/>
  <c r="X7" i="1"/>
  <c r="AA7" i="1"/>
  <c r="AB7" i="1"/>
  <c r="AE7" i="1"/>
  <c r="Y7" i="1"/>
  <c r="Z7" i="1"/>
  <c r="N8" i="1" l="1"/>
  <c r="S13" i="1" l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V10" i="1"/>
  <c r="X10" i="1" s="1"/>
  <c r="W10" i="1"/>
  <c r="V11" i="1"/>
  <c r="X11" i="1" s="1"/>
  <c r="W11" i="1"/>
  <c r="V12" i="1"/>
  <c r="AA12" i="1" s="1"/>
  <c r="W12" i="1"/>
  <c r="V13" i="1"/>
  <c r="AD13" i="1" s="1"/>
  <c r="W13" i="1"/>
  <c r="V14" i="1"/>
  <c r="Z14" i="1" s="1"/>
  <c r="W14" i="1"/>
  <c r="V15" i="1"/>
  <c r="AB15" i="1" s="1"/>
  <c r="W15" i="1"/>
  <c r="V16" i="1"/>
  <c r="X16" i="1" s="1"/>
  <c r="W16" i="1"/>
  <c r="V17" i="1"/>
  <c r="AD17" i="1" s="1"/>
  <c r="W17" i="1"/>
  <c r="V18" i="1"/>
  <c r="Z18" i="1" s="1"/>
  <c r="W18" i="1"/>
  <c r="V19" i="1"/>
  <c r="AB19" i="1" s="1"/>
  <c r="W19" i="1"/>
  <c r="V20" i="1"/>
  <c r="X20" i="1" s="1"/>
  <c r="W20" i="1"/>
  <c r="V21" i="1"/>
  <c r="W21" i="1"/>
  <c r="V22" i="1"/>
  <c r="Z22" i="1" s="1"/>
  <c r="W22" i="1"/>
  <c r="V23" i="1"/>
  <c r="AB23" i="1" s="1"/>
  <c r="W23" i="1"/>
  <c r="V24" i="1"/>
  <c r="AC24" i="1" s="1"/>
  <c r="W24" i="1"/>
  <c r="V25" i="1"/>
  <c r="AD25" i="1" s="1"/>
  <c r="W25" i="1"/>
  <c r="V26" i="1"/>
  <c r="Z26" i="1" s="1"/>
  <c r="W26" i="1"/>
  <c r="V27" i="1"/>
  <c r="AB27" i="1" s="1"/>
  <c r="W27" i="1"/>
  <c r="V28" i="1"/>
  <c r="Y28" i="1" s="1"/>
  <c r="W28" i="1"/>
  <c r="V29" i="1"/>
  <c r="AE29" i="1" s="1"/>
  <c r="W29" i="1"/>
  <c r="V30" i="1"/>
  <c r="Z30" i="1" s="1"/>
  <c r="W30" i="1"/>
  <c r="V31" i="1"/>
  <c r="AD31" i="1" s="1"/>
  <c r="W31" i="1"/>
  <c r="V32" i="1"/>
  <c r="Y32" i="1" s="1"/>
  <c r="W32" i="1"/>
  <c r="V33" i="1"/>
  <c r="Z33" i="1" s="1"/>
  <c r="W33" i="1"/>
  <c r="V34" i="1"/>
  <c r="Z34" i="1" s="1"/>
  <c r="W34" i="1"/>
  <c r="V35" i="1"/>
  <c r="Z35" i="1" s="1"/>
  <c r="W35" i="1"/>
  <c r="V36" i="1"/>
  <c r="AE36" i="1" s="1"/>
  <c r="W36" i="1"/>
  <c r="V37" i="1"/>
  <c r="Z37" i="1" s="1"/>
  <c r="W37" i="1"/>
  <c r="V38" i="1"/>
  <c r="Z38" i="1" s="1"/>
  <c r="W38" i="1"/>
  <c r="V39" i="1"/>
  <c r="AD39" i="1" s="1"/>
  <c r="W39" i="1"/>
  <c r="V40" i="1"/>
  <c r="AE40" i="1" s="1"/>
  <c r="W40" i="1"/>
  <c r="V41" i="1"/>
  <c r="AE41" i="1" s="1"/>
  <c r="W41" i="1"/>
  <c r="V42" i="1"/>
  <c r="Z42" i="1" s="1"/>
  <c r="W42" i="1"/>
  <c r="V43" i="1"/>
  <c r="AD43" i="1" s="1"/>
  <c r="W43" i="1"/>
  <c r="V44" i="1"/>
  <c r="AC44" i="1" s="1"/>
  <c r="W44" i="1"/>
  <c r="V45" i="1"/>
  <c r="Z45" i="1" s="1"/>
  <c r="W45" i="1"/>
  <c r="V46" i="1"/>
  <c r="Z46" i="1" s="1"/>
  <c r="W46" i="1"/>
  <c r="V47" i="1"/>
  <c r="AD47" i="1" s="1"/>
  <c r="W47" i="1"/>
  <c r="V48" i="1"/>
  <c r="AC48" i="1" s="1"/>
  <c r="W48" i="1"/>
  <c r="V49" i="1"/>
  <c r="Z49" i="1" s="1"/>
  <c r="W49" i="1"/>
  <c r="V50" i="1"/>
  <c r="Z50" i="1" s="1"/>
  <c r="W50" i="1"/>
  <c r="V51" i="1"/>
  <c r="AD51" i="1" s="1"/>
  <c r="W51" i="1"/>
  <c r="V52" i="1"/>
  <c r="AA52" i="1" s="1"/>
  <c r="W52" i="1"/>
  <c r="V53" i="1"/>
  <c r="AE53" i="1" s="1"/>
  <c r="W53" i="1"/>
  <c r="V54" i="1"/>
  <c r="Z54" i="1" s="1"/>
  <c r="W54" i="1"/>
  <c r="V55" i="1"/>
  <c r="AD55" i="1" s="1"/>
  <c r="W55" i="1"/>
  <c r="V56" i="1"/>
  <c r="AA56" i="1" s="1"/>
  <c r="W56" i="1"/>
  <c r="V57" i="1"/>
  <c r="AD57" i="1" s="1"/>
  <c r="W57" i="1"/>
  <c r="V58" i="1"/>
  <c r="Z58" i="1" s="1"/>
  <c r="W58" i="1"/>
  <c r="V59" i="1"/>
  <c r="AD59" i="1" s="1"/>
  <c r="W59" i="1"/>
  <c r="V60" i="1"/>
  <c r="AE60" i="1" s="1"/>
  <c r="W60" i="1"/>
  <c r="V61" i="1"/>
  <c r="Z61" i="1" s="1"/>
  <c r="W61" i="1"/>
  <c r="V62" i="1"/>
  <c r="Z62" i="1" s="1"/>
  <c r="W62" i="1"/>
  <c r="V63" i="1"/>
  <c r="AD63" i="1" s="1"/>
  <c r="W63" i="1"/>
  <c r="V64" i="1"/>
  <c r="AE64" i="1" s="1"/>
  <c r="W64" i="1"/>
  <c r="V65" i="1"/>
  <c r="Z65" i="1" s="1"/>
  <c r="W65" i="1"/>
  <c r="V66" i="1"/>
  <c r="Z66" i="1" s="1"/>
  <c r="W66" i="1"/>
  <c r="V67" i="1"/>
  <c r="AD67" i="1" s="1"/>
  <c r="W67" i="1"/>
  <c r="V68" i="1"/>
  <c r="AE68" i="1" s="1"/>
  <c r="W68" i="1"/>
  <c r="V69" i="1"/>
  <c r="Z69" i="1" s="1"/>
  <c r="W69" i="1"/>
  <c r="V70" i="1"/>
  <c r="Z70" i="1" s="1"/>
  <c r="W70" i="1"/>
  <c r="V71" i="1"/>
  <c r="AA71" i="1" s="1"/>
  <c r="W71" i="1"/>
  <c r="V72" i="1"/>
  <c r="AC72" i="1" s="1"/>
  <c r="W72" i="1"/>
  <c r="V73" i="1"/>
  <c r="AE73" i="1" s="1"/>
  <c r="W73" i="1"/>
  <c r="V74" i="1"/>
  <c r="Z74" i="1" s="1"/>
  <c r="W74" i="1"/>
  <c r="V75" i="1"/>
  <c r="Y75" i="1" s="1"/>
  <c r="W75" i="1"/>
  <c r="V76" i="1"/>
  <c r="X76" i="1" s="1"/>
  <c r="W76" i="1"/>
  <c r="V77" i="1"/>
  <c r="Z77" i="1" s="1"/>
  <c r="W77" i="1"/>
  <c r="V78" i="1"/>
  <c r="Z78" i="1" s="1"/>
  <c r="W78" i="1"/>
  <c r="V79" i="1"/>
  <c r="W79" i="1"/>
  <c r="V80" i="1"/>
  <c r="AC80" i="1" s="1"/>
  <c r="W80" i="1"/>
  <c r="V81" i="1"/>
  <c r="W81" i="1"/>
  <c r="V82" i="1"/>
  <c r="Z82" i="1" s="1"/>
  <c r="W82" i="1"/>
  <c r="V83" i="1"/>
  <c r="AA83" i="1" s="1"/>
  <c r="W83" i="1"/>
  <c r="V84" i="1"/>
  <c r="AC84" i="1" s="1"/>
  <c r="W84" i="1"/>
  <c r="V85" i="1"/>
  <c r="AD85" i="1" s="1"/>
  <c r="W85" i="1"/>
  <c r="V86" i="1"/>
  <c r="Z86" i="1" s="1"/>
  <c r="W86" i="1"/>
  <c r="V87" i="1"/>
  <c r="AD87" i="1" s="1"/>
  <c r="W87" i="1"/>
  <c r="V88" i="1"/>
  <c r="AC88" i="1" s="1"/>
  <c r="W88" i="1"/>
  <c r="V89" i="1"/>
  <c r="Z89" i="1" s="1"/>
  <c r="W89" i="1"/>
  <c r="V90" i="1"/>
  <c r="Z90" i="1" s="1"/>
  <c r="W90" i="1"/>
  <c r="V91" i="1"/>
  <c r="Y91" i="1" s="1"/>
  <c r="W91" i="1"/>
  <c r="V92" i="1"/>
  <c r="AC92" i="1" s="1"/>
  <c r="W92" i="1"/>
  <c r="V93" i="1"/>
  <c r="Z93" i="1" s="1"/>
  <c r="W93" i="1"/>
  <c r="V94" i="1"/>
  <c r="Z94" i="1" s="1"/>
  <c r="W94" i="1"/>
  <c r="V95" i="1"/>
  <c r="X95" i="1" s="1"/>
  <c r="W95" i="1"/>
  <c r="V96" i="1"/>
  <c r="X96" i="1" s="1"/>
  <c r="W96" i="1"/>
  <c r="V97" i="1"/>
  <c r="AB97" i="1" s="1"/>
  <c r="W97" i="1"/>
  <c r="V98" i="1"/>
  <c r="Z98" i="1" s="1"/>
  <c r="W98" i="1"/>
  <c r="V99" i="1"/>
  <c r="X99" i="1" s="1"/>
  <c r="W99" i="1"/>
  <c r="V100" i="1"/>
  <c r="AA100" i="1" s="1"/>
  <c r="W100" i="1"/>
  <c r="V101" i="1"/>
  <c r="AB101" i="1" s="1"/>
  <c r="W101" i="1"/>
  <c r="V102" i="1"/>
  <c r="Z102" i="1" s="1"/>
  <c r="W102" i="1"/>
  <c r="V103" i="1"/>
  <c r="X103" i="1" s="1"/>
  <c r="W103" i="1"/>
  <c r="V104" i="1"/>
  <c r="AA104" i="1" s="1"/>
  <c r="W104" i="1"/>
  <c r="V105" i="1"/>
  <c r="AB105" i="1" s="1"/>
  <c r="W105" i="1"/>
  <c r="V106" i="1"/>
  <c r="Z106" i="1" s="1"/>
  <c r="W106" i="1"/>
  <c r="V107" i="1"/>
  <c r="X107" i="1" s="1"/>
  <c r="W107" i="1"/>
  <c r="V108" i="1"/>
  <c r="AA108" i="1" s="1"/>
  <c r="W108" i="1"/>
  <c r="V109" i="1"/>
  <c r="AB109" i="1" s="1"/>
  <c r="W109" i="1"/>
  <c r="V110" i="1"/>
  <c r="Z110" i="1" s="1"/>
  <c r="W110" i="1"/>
  <c r="V111" i="1"/>
  <c r="X111" i="1" s="1"/>
  <c r="W111" i="1"/>
  <c r="V112" i="1"/>
  <c r="Y112" i="1" s="1"/>
  <c r="W112" i="1"/>
  <c r="V113" i="1"/>
  <c r="AB113" i="1" s="1"/>
  <c r="W113" i="1"/>
  <c r="V114" i="1"/>
  <c r="Z114" i="1" s="1"/>
  <c r="W114" i="1"/>
  <c r="V115" i="1"/>
  <c r="X115" i="1" s="1"/>
  <c r="W115" i="1"/>
  <c r="V116" i="1"/>
  <c r="AE116" i="1" s="1"/>
  <c r="W116" i="1"/>
  <c r="V117" i="1"/>
  <c r="AB117" i="1" s="1"/>
  <c r="W117" i="1"/>
  <c r="V118" i="1"/>
  <c r="Z118" i="1" s="1"/>
  <c r="W118" i="1"/>
  <c r="V119" i="1"/>
  <c r="X119" i="1" s="1"/>
  <c r="W119" i="1"/>
  <c r="V120" i="1"/>
  <c r="AE120" i="1" s="1"/>
  <c r="W120" i="1"/>
  <c r="V121" i="1"/>
  <c r="AB121" i="1" s="1"/>
  <c r="W121" i="1"/>
  <c r="V122" i="1"/>
  <c r="Z122" i="1" s="1"/>
  <c r="W122" i="1"/>
  <c r="V123" i="1"/>
  <c r="X123" i="1" s="1"/>
  <c r="W123" i="1"/>
  <c r="V124" i="1"/>
  <c r="AE124" i="1" s="1"/>
  <c r="W124" i="1"/>
  <c r="V125" i="1"/>
  <c r="AB125" i="1" s="1"/>
  <c r="W125" i="1"/>
  <c r="V126" i="1"/>
  <c r="Z126" i="1" s="1"/>
  <c r="W126" i="1"/>
  <c r="V127" i="1"/>
  <c r="X127" i="1" s="1"/>
  <c r="W127" i="1"/>
  <c r="V128" i="1"/>
  <c r="AE128" i="1" s="1"/>
  <c r="W128" i="1"/>
  <c r="V129" i="1"/>
  <c r="AB129" i="1" s="1"/>
  <c r="W129" i="1"/>
  <c r="V130" i="1"/>
  <c r="Z130" i="1" s="1"/>
  <c r="W130" i="1"/>
  <c r="V131" i="1"/>
  <c r="X131" i="1" s="1"/>
  <c r="W131" i="1"/>
  <c r="V132" i="1"/>
  <c r="AE132" i="1" s="1"/>
  <c r="W132" i="1"/>
  <c r="V133" i="1"/>
  <c r="AB133" i="1" s="1"/>
  <c r="W133" i="1"/>
  <c r="V134" i="1"/>
  <c r="Z134" i="1" s="1"/>
  <c r="W134" i="1"/>
  <c r="V135" i="1"/>
  <c r="X135" i="1" s="1"/>
  <c r="W135" i="1"/>
  <c r="V136" i="1"/>
  <c r="AE136" i="1" s="1"/>
  <c r="W136" i="1"/>
  <c r="V137" i="1"/>
  <c r="AB137" i="1" s="1"/>
  <c r="W137" i="1"/>
  <c r="V138" i="1"/>
  <c r="Z138" i="1" s="1"/>
  <c r="W138" i="1"/>
  <c r="V139" i="1"/>
  <c r="X139" i="1" s="1"/>
  <c r="W139" i="1"/>
  <c r="V140" i="1"/>
  <c r="AE140" i="1" s="1"/>
  <c r="W140" i="1"/>
  <c r="V141" i="1"/>
  <c r="AB141" i="1" s="1"/>
  <c r="W141" i="1"/>
  <c r="V142" i="1"/>
  <c r="Z142" i="1" s="1"/>
  <c r="W142" i="1"/>
  <c r="V143" i="1"/>
  <c r="X143" i="1" s="1"/>
  <c r="W143" i="1"/>
  <c r="V144" i="1"/>
  <c r="AE144" i="1" s="1"/>
  <c r="W144" i="1"/>
  <c r="V145" i="1"/>
  <c r="AB145" i="1" s="1"/>
  <c r="W145" i="1"/>
  <c r="V146" i="1"/>
  <c r="Z146" i="1" s="1"/>
  <c r="W146" i="1"/>
  <c r="V147" i="1"/>
  <c r="X147" i="1" s="1"/>
  <c r="W147" i="1"/>
  <c r="V148" i="1"/>
  <c r="AE148" i="1" s="1"/>
  <c r="W148" i="1"/>
  <c r="V149" i="1"/>
  <c r="AB149" i="1" s="1"/>
  <c r="W149" i="1"/>
  <c r="W9" i="1"/>
  <c r="V9" i="1"/>
  <c r="Y9" i="1" s="1"/>
  <c r="G10" i="1"/>
  <c r="G11" i="1"/>
  <c r="G12" i="1"/>
  <c r="G13" i="1"/>
  <c r="G14" i="1"/>
  <c r="G15" i="1"/>
  <c r="G16" i="1"/>
  <c r="G17" i="1"/>
  <c r="G18" i="1"/>
  <c r="G19" i="1"/>
  <c r="G20" i="1"/>
  <c r="G9" i="1"/>
  <c r="AB12" i="1" l="1"/>
  <c r="AA47" i="1"/>
  <c r="AD96" i="1"/>
  <c r="AC139" i="1"/>
  <c r="AD138" i="1"/>
  <c r="X105" i="1"/>
  <c r="Z101" i="1"/>
  <c r="AD52" i="1"/>
  <c r="AD35" i="1"/>
  <c r="AC123" i="1"/>
  <c r="AD73" i="1"/>
  <c r="X101" i="1"/>
  <c r="AA129" i="1"/>
  <c r="AA92" i="1"/>
  <c r="Y38" i="1"/>
  <c r="AB128" i="1"/>
  <c r="AE118" i="1"/>
  <c r="AB60" i="1"/>
  <c r="Z57" i="1"/>
  <c r="AE50" i="1"/>
  <c r="AA128" i="1"/>
  <c r="Y60" i="1"/>
  <c r="AB24" i="1"/>
  <c r="AD123" i="1"/>
  <c r="AD101" i="1"/>
  <c r="AE76" i="1"/>
  <c r="AA15" i="1"/>
  <c r="Y101" i="1"/>
  <c r="AD60" i="1"/>
  <c r="AA40" i="1"/>
  <c r="AC60" i="1"/>
  <c r="X132" i="1"/>
  <c r="AD116" i="1"/>
  <c r="AE99" i="1"/>
  <c r="AE57" i="1"/>
  <c r="AE135" i="1"/>
  <c r="AB92" i="1"/>
  <c r="AD18" i="1"/>
  <c r="Y121" i="1"/>
  <c r="AE94" i="1"/>
  <c r="AC18" i="1"/>
  <c r="AA64" i="1"/>
  <c r="AE52" i="1"/>
  <c r="AB46" i="1"/>
  <c r="AD24" i="1"/>
  <c r="AC140" i="1"/>
  <c r="Y138" i="1"/>
  <c r="AD135" i="1"/>
  <c r="AB96" i="1"/>
  <c r="Z64" i="1"/>
  <c r="X48" i="1"/>
  <c r="AE82" i="1"/>
  <c r="AD82" i="1"/>
  <c r="AE58" i="1"/>
  <c r="X149" i="1"/>
  <c r="AC82" i="1"/>
  <c r="AD64" i="1"/>
  <c r="AA60" i="1"/>
  <c r="AD58" i="1"/>
  <c r="AB44" i="1"/>
  <c r="Y145" i="1"/>
  <c r="X88" i="1"/>
  <c r="X82" i="1"/>
  <c r="AC64" i="1"/>
  <c r="AC58" i="1"/>
  <c r="AA44" i="1"/>
  <c r="Z20" i="1"/>
  <c r="AE138" i="1"/>
  <c r="AE96" i="1"/>
  <c r="AC94" i="1"/>
  <c r="AB64" i="1"/>
  <c r="X60" i="1"/>
  <c r="AC46" i="1"/>
  <c r="AD40" i="1"/>
  <c r="AD30" i="1"/>
  <c r="AE147" i="1"/>
  <c r="Z128" i="1"/>
  <c r="X125" i="1"/>
  <c r="AB123" i="1"/>
  <c r="AD118" i="1"/>
  <c r="AE110" i="1"/>
  <c r="AE107" i="1"/>
  <c r="Y99" i="1"/>
  <c r="AB94" i="1"/>
  <c r="Z60" i="1"/>
  <c r="AD50" i="1"/>
  <c r="Y46" i="1"/>
  <c r="Y20" i="1"/>
  <c r="Y12" i="1"/>
  <c r="AC118" i="1"/>
  <c r="AE30" i="1"/>
  <c r="AB118" i="1"/>
  <c r="AE78" i="1"/>
  <c r="AB127" i="1"/>
  <c r="AE119" i="1"/>
  <c r="AA118" i="1"/>
  <c r="AA116" i="1"/>
  <c r="X84" i="1"/>
  <c r="AB82" i="1"/>
  <c r="AD80" i="1"/>
  <c r="AC78" i="1"/>
  <c r="AD49" i="1"/>
  <c r="AB30" i="1"/>
  <c r="AE20" i="1"/>
  <c r="AD16" i="1"/>
  <c r="AE13" i="1"/>
  <c r="AE139" i="1"/>
  <c r="AD128" i="1"/>
  <c r="AC119" i="1"/>
  <c r="Y118" i="1"/>
  <c r="AE90" i="1"/>
  <c r="AA82" i="1"/>
  <c r="AB80" i="1"/>
  <c r="AB78" i="1"/>
  <c r="AA75" i="1"/>
  <c r="Z63" i="1"/>
  <c r="AE46" i="1"/>
  <c r="AD42" i="1"/>
  <c r="Y30" i="1"/>
  <c r="AD20" i="1"/>
  <c r="Z145" i="1"/>
  <c r="AD139" i="1"/>
  <c r="AC128" i="1"/>
  <c r="AE123" i="1"/>
  <c r="AE121" i="1"/>
  <c r="X118" i="1"/>
  <c r="X108" i="1"/>
  <c r="AE105" i="1"/>
  <c r="AD92" i="1"/>
  <c r="AD90" i="1"/>
  <c r="Y82" i="1"/>
  <c r="AA80" i="1"/>
  <c r="Z75" i="1"/>
  <c r="AD46" i="1"/>
  <c r="AD44" i="1"/>
  <c r="AC20" i="1"/>
  <c r="AB20" i="1"/>
  <c r="AD136" i="1"/>
  <c r="AE16" i="1"/>
  <c r="AE108" i="1"/>
  <c r="AE11" i="1"/>
  <c r="AD148" i="1"/>
  <c r="AB140" i="1"/>
  <c r="AB139" i="1"/>
  <c r="AB136" i="1"/>
  <c r="AB135" i="1"/>
  <c r="AD132" i="1"/>
  <c r="AE131" i="1"/>
  <c r="Y129" i="1"/>
  <c r="Y128" i="1"/>
  <c r="AD124" i="1"/>
  <c r="Z123" i="1"/>
  <c r="AD110" i="1"/>
  <c r="AD108" i="1"/>
  <c r="AD105" i="1"/>
  <c r="AE104" i="1"/>
  <c r="AD99" i="1"/>
  <c r="Y92" i="1"/>
  <c r="AC90" i="1"/>
  <c r="Y80" i="1"/>
  <c r="AD76" i="1"/>
  <c r="AD72" i="1"/>
  <c r="AD68" i="1"/>
  <c r="Y64" i="1"/>
  <c r="AD62" i="1"/>
  <c r="AB58" i="1"/>
  <c r="Z52" i="1"/>
  <c r="AB50" i="1"/>
  <c r="AD48" i="1"/>
  <c r="Z47" i="1"/>
  <c r="X46" i="1"/>
  <c r="Y44" i="1"/>
  <c r="AC26" i="1"/>
  <c r="AA24" i="1"/>
  <c r="AB18" i="1"/>
  <c r="AB16" i="1"/>
  <c r="AD14" i="1"/>
  <c r="AE12" i="1"/>
  <c r="AD11" i="1"/>
  <c r="AC148" i="1"/>
  <c r="Z140" i="1"/>
  <c r="Z139" i="1"/>
  <c r="AA137" i="1"/>
  <c r="AA136" i="1"/>
  <c r="Z135" i="1"/>
  <c r="AC132" i="1"/>
  <c r="X128" i="1"/>
  <c r="AA124" i="1"/>
  <c r="AC110" i="1"/>
  <c r="AC108" i="1"/>
  <c r="AC105" i="1"/>
  <c r="AD104" i="1"/>
  <c r="AE100" i="1"/>
  <c r="AC99" i="1"/>
  <c r="X92" i="1"/>
  <c r="AB90" i="1"/>
  <c r="AD88" i="1"/>
  <c r="AD84" i="1"/>
  <c r="X80" i="1"/>
  <c r="AB76" i="1"/>
  <c r="AE74" i="1"/>
  <c r="AB72" i="1"/>
  <c r="AE70" i="1"/>
  <c r="AA68" i="1"/>
  <c r="X64" i="1"/>
  <c r="AC62" i="1"/>
  <c r="X58" i="1"/>
  <c r="AE56" i="1"/>
  <c r="AC54" i="1"/>
  <c r="Y52" i="1"/>
  <c r="Y50" i="1"/>
  <c r="AB48" i="1"/>
  <c r="X44" i="1"/>
  <c r="AD41" i="1"/>
  <c r="AA39" i="1"/>
  <c r="AB34" i="1"/>
  <c r="AA31" i="1"/>
  <c r="Y24" i="1"/>
  <c r="Y18" i="1"/>
  <c r="AA16" i="1"/>
  <c r="Y14" i="1"/>
  <c r="AD12" i="1"/>
  <c r="AC11" i="1"/>
  <c r="AD149" i="1"/>
  <c r="AB148" i="1"/>
  <c r="AE146" i="1"/>
  <c r="AA144" i="1"/>
  <c r="AD141" i="1"/>
  <c r="X140" i="1"/>
  <c r="Y137" i="1"/>
  <c r="Z136" i="1"/>
  <c r="AB132" i="1"/>
  <c r="AD125" i="1"/>
  <c r="AD120" i="1"/>
  <c r="AA110" i="1"/>
  <c r="AB108" i="1"/>
  <c r="AA105" i="1"/>
  <c r="Z104" i="1"/>
  <c r="AE101" i="1"/>
  <c r="AD100" i="1"/>
  <c r="AB99" i="1"/>
  <c r="AD97" i="1"/>
  <c r="AA90" i="1"/>
  <c r="AB88" i="1"/>
  <c r="AE86" i="1"/>
  <c r="AB84" i="1"/>
  <c r="AA76" i="1"/>
  <c r="AB74" i="1"/>
  <c r="AA72" i="1"/>
  <c r="AA70" i="1"/>
  <c r="Y62" i="1"/>
  <c r="AD56" i="1"/>
  <c r="AA48" i="1"/>
  <c r="Z41" i="1"/>
  <c r="AD36" i="1"/>
  <c r="Y34" i="1"/>
  <c r="AD19" i="1"/>
  <c r="Y16" i="1"/>
  <c r="AB11" i="1"/>
  <c r="AA149" i="1"/>
  <c r="AA148" i="1"/>
  <c r="Y146" i="1"/>
  <c r="Z144" i="1"/>
  <c r="Y141" i="1"/>
  <c r="X137" i="1"/>
  <c r="X136" i="1"/>
  <c r="AA132" i="1"/>
  <c r="AD130" i="1"/>
  <c r="AA125" i="1"/>
  <c r="AE122" i="1"/>
  <c r="AA120" i="1"/>
  <c r="AE117" i="1"/>
  <c r="AE115" i="1"/>
  <c r="Z108" i="1"/>
  <c r="AE106" i="1"/>
  <c r="Z105" i="1"/>
  <c r="Y104" i="1"/>
  <c r="Z100" i="1"/>
  <c r="AA99" i="1"/>
  <c r="AC97" i="1"/>
  <c r="AD95" i="1"/>
  <c r="Y90" i="1"/>
  <c r="AA88" i="1"/>
  <c r="AC86" i="1"/>
  <c r="AA84" i="1"/>
  <c r="AD77" i="1"/>
  <c r="Y72" i="1"/>
  <c r="Y70" i="1"/>
  <c r="X62" i="1"/>
  <c r="Z56" i="1"/>
  <c r="Y48" i="1"/>
  <c r="AA36" i="1"/>
  <c r="AE25" i="1"/>
  <c r="AA19" i="1"/>
  <c r="Z12" i="1"/>
  <c r="AA11" i="1"/>
  <c r="AC136" i="1"/>
  <c r="Z149" i="1"/>
  <c r="X148" i="1"/>
  <c r="X141" i="1"/>
  <c r="Z132" i="1"/>
  <c r="Y130" i="1"/>
  <c r="AC127" i="1"/>
  <c r="Y125" i="1"/>
  <c r="AC117" i="1"/>
  <c r="AE111" i="1"/>
  <c r="Y108" i="1"/>
  <c r="AC106" i="1"/>
  <c r="Y105" i="1"/>
  <c r="Y100" i="1"/>
  <c r="Z99" i="1"/>
  <c r="X90" i="1"/>
  <c r="Y88" i="1"/>
  <c r="AB86" i="1"/>
  <c r="Y84" i="1"/>
  <c r="AC77" i="1"/>
  <c r="X72" i="1"/>
  <c r="AA63" i="1"/>
  <c r="Y56" i="1"/>
  <c r="AE49" i="1"/>
  <c r="AB38" i="1"/>
  <c r="Z143" i="1"/>
  <c r="Y134" i="1"/>
  <c r="AC124" i="1"/>
  <c r="AC120" i="1"/>
  <c r="AC116" i="1"/>
  <c r="X114" i="1"/>
  <c r="X112" i="1"/>
  <c r="Y102" i="1"/>
  <c r="AD74" i="1"/>
  <c r="Z71" i="1"/>
  <c r="AC68" i="1"/>
  <c r="X66" i="1"/>
  <c r="AE54" i="1"/>
  <c r="AC40" i="1"/>
  <c r="AC36" i="1"/>
  <c r="X32" i="1"/>
  <c r="X28" i="1"/>
  <c r="AE26" i="1"/>
  <c r="Z23" i="1"/>
  <c r="X22" i="1"/>
  <c r="AC14" i="1"/>
  <c r="Y10" i="1"/>
  <c r="AD146" i="1"/>
  <c r="X145" i="1"/>
  <c r="X144" i="1"/>
  <c r="AA141" i="1"/>
  <c r="AA140" i="1"/>
  <c r="AC135" i="1"/>
  <c r="AE130" i="1"/>
  <c r="X129" i="1"/>
  <c r="Z127" i="1"/>
  <c r="AB124" i="1"/>
  <c r="AB120" i="1"/>
  <c r="AD119" i="1"/>
  <c r="AB116" i="1"/>
  <c r="Z115" i="1"/>
  <c r="AE112" i="1"/>
  <c r="AD106" i="1"/>
  <c r="X104" i="1"/>
  <c r="X100" i="1"/>
  <c r="AE97" i="1"/>
  <c r="AC96" i="1"/>
  <c r="AE95" i="1"/>
  <c r="AD94" i="1"/>
  <c r="AC93" i="1"/>
  <c r="Z92" i="1"/>
  <c r="Z88" i="1"/>
  <c r="AD86" i="1"/>
  <c r="Z84" i="1"/>
  <c r="Z80" i="1"/>
  <c r="AD78" i="1"/>
  <c r="AE77" i="1"/>
  <c r="AC76" i="1"/>
  <c r="AD75" i="1"/>
  <c r="AC74" i="1"/>
  <c r="Z73" i="1"/>
  <c r="Z72" i="1"/>
  <c r="X70" i="1"/>
  <c r="AB68" i="1"/>
  <c r="AB62" i="1"/>
  <c r="Y58" i="1"/>
  <c r="X56" i="1"/>
  <c r="AD54" i="1"/>
  <c r="X52" i="1"/>
  <c r="AC50" i="1"/>
  <c r="Z48" i="1"/>
  <c r="Z44" i="1"/>
  <c r="AE42" i="1"/>
  <c r="AB40" i="1"/>
  <c r="Z39" i="1"/>
  <c r="X38" i="1"/>
  <c r="AB36" i="1"/>
  <c r="X34" i="1"/>
  <c r="AE32" i="1"/>
  <c r="AC30" i="1"/>
  <c r="AE28" i="1"/>
  <c r="AD26" i="1"/>
  <c r="Z24" i="1"/>
  <c r="AA20" i="1"/>
  <c r="Z19" i="1"/>
  <c r="X18" i="1"/>
  <c r="AC16" i="1"/>
  <c r="AD15" i="1"/>
  <c r="AB14" i="1"/>
  <c r="X12" i="1"/>
  <c r="Z11" i="1"/>
  <c r="AE142" i="1"/>
  <c r="AD133" i="1"/>
  <c r="AD131" i="1"/>
  <c r="Z124" i="1"/>
  <c r="Z120" i="1"/>
  <c r="AB119" i="1"/>
  <c r="Z116" i="1"/>
  <c r="AE113" i="1"/>
  <c r="AC112" i="1"/>
  <c r="AB107" i="1"/>
  <c r="AB106" i="1"/>
  <c r="AA96" i="1"/>
  <c r="AA95" i="1"/>
  <c r="AA74" i="1"/>
  <c r="Z68" i="1"/>
  <c r="AE66" i="1"/>
  <c r="AE65" i="1"/>
  <c r="AB54" i="1"/>
  <c r="AC42" i="1"/>
  <c r="Z40" i="1"/>
  <c r="Z36" i="1"/>
  <c r="AC32" i="1"/>
  <c r="AC28" i="1"/>
  <c r="AD27" i="1"/>
  <c r="AB26" i="1"/>
  <c r="X24" i="1"/>
  <c r="AE22" i="1"/>
  <c r="Z15" i="1"/>
  <c r="X14" i="1"/>
  <c r="AD147" i="1"/>
  <c r="AC147" i="1"/>
  <c r="AD144" i="1"/>
  <c r="AE143" i="1"/>
  <c r="AD142" i="1"/>
  <c r="AA133" i="1"/>
  <c r="AC131" i="1"/>
  <c r="AE126" i="1"/>
  <c r="Y124" i="1"/>
  <c r="Y120" i="1"/>
  <c r="AA119" i="1"/>
  <c r="Y116" i="1"/>
  <c r="AE114" i="1"/>
  <c r="AA113" i="1"/>
  <c r="AB112" i="1"/>
  <c r="AC111" i="1"/>
  <c r="Z107" i="1"/>
  <c r="AA106" i="1"/>
  <c r="AC104" i="1"/>
  <c r="AE103" i="1"/>
  <c r="AC100" i="1"/>
  <c r="Z97" i="1"/>
  <c r="Z96" i="1"/>
  <c r="Z95" i="1"/>
  <c r="AA94" i="1"/>
  <c r="AE92" i="1"/>
  <c r="AE88" i="1"/>
  <c r="AA86" i="1"/>
  <c r="AE84" i="1"/>
  <c r="AE80" i="1"/>
  <c r="AA78" i="1"/>
  <c r="Z76" i="1"/>
  <c r="Y74" i="1"/>
  <c r="AE72" i="1"/>
  <c r="AD70" i="1"/>
  <c r="Y68" i="1"/>
  <c r="AD66" i="1"/>
  <c r="AD65" i="1"/>
  <c r="AC56" i="1"/>
  <c r="AA55" i="1"/>
  <c r="Y54" i="1"/>
  <c r="AC52" i="1"/>
  <c r="X50" i="1"/>
  <c r="AE48" i="1"/>
  <c r="AE44" i="1"/>
  <c r="AB42" i="1"/>
  <c r="Y40" i="1"/>
  <c r="AE38" i="1"/>
  <c r="Y36" i="1"/>
  <c r="AE34" i="1"/>
  <c r="AE33" i="1"/>
  <c r="AB32" i="1"/>
  <c r="Z31" i="1"/>
  <c r="X30" i="1"/>
  <c r="AB28" i="1"/>
  <c r="AA27" i="1"/>
  <c r="Y26" i="1"/>
  <c r="AE24" i="1"/>
  <c r="AD22" i="1"/>
  <c r="AE18" i="1"/>
  <c r="AE17" i="1"/>
  <c r="Z16" i="1"/>
  <c r="AC12" i="1"/>
  <c r="AE10" i="1"/>
  <c r="AD112" i="1"/>
  <c r="AD32" i="1"/>
  <c r="AD28" i="1"/>
  <c r="AB147" i="1"/>
  <c r="AD145" i="1"/>
  <c r="AC144" i="1"/>
  <c r="AD143" i="1"/>
  <c r="Y142" i="1"/>
  <c r="Y133" i="1"/>
  <c r="AB131" i="1"/>
  <c r="AE127" i="1"/>
  <c r="AD126" i="1"/>
  <c r="X124" i="1"/>
  <c r="X120" i="1"/>
  <c r="Z119" i="1"/>
  <c r="X116" i="1"/>
  <c r="AD114" i="1"/>
  <c r="Y113" i="1"/>
  <c r="AA112" i="1"/>
  <c r="AE109" i="1"/>
  <c r="Y107" i="1"/>
  <c r="Y106" i="1"/>
  <c r="AB104" i="1"/>
  <c r="AB100" i="1"/>
  <c r="AE98" i="1"/>
  <c r="Y96" i="1"/>
  <c r="Y95" i="1"/>
  <c r="Y94" i="1"/>
  <c r="Y86" i="1"/>
  <c r="Y78" i="1"/>
  <c r="Y76" i="1"/>
  <c r="X74" i="1"/>
  <c r="AC70" i="1"/>
  <c r="X68" i="1"/>
  <c r="AC66" i="1"/>
  <c r="AB56" i="1"/>
  <c r="Z55" i="1"/>
  <c r="X54" i="1"/>
  <c r="AB52" i="1"/>
  <c r="Y42" i="1"/>
  <c r="X40" i="1"/>
  <c r="AD38" i="1"/>
  <c r="X36" i="1"/>
  <c r="AD34" i="1"/>
  <c r="AD33" i="1"/>
  <c r="AA32" i="1"/>
  <c r="AA28" i="1"/>
  <c r="Z27" i="1"/>
  <c r="X26" i="1"/>
  <c r="AC22" i="1"/>
  <c r="AD10" i="1"/>
  <c r="Y149" i="1"/>
  <c r="Z148" i="1"/>
  <c r="AA145" i="1"/>
  <c r="AB144" i="1"/>
  <c r="AC143" i="1"/>
  <c r="AD140" i="1"/>
  <c r="AE134" i="1"/>
  <c r="X133" i="1"/>
  <c r="Y132" i="1"/>
  <c r="Z131" i="1"/>
  <c r="AD129" i="1"/>
  <c r="AD127" i="1"/>
  <c r="Y126" i="1"/>
  <c r="Y119" i="1"/>
  <c r="AA114" i="1"/>
  <c r="X113" i="1"/>
  <c r="Z112" i="1"/>
  <c r="X106" i="1"/>
  <c r="AC98" i="1"/>
  <c r="X94" i="1"/>
  <c r="Z91" i="1"/>
  <c r="X86" i="1"/>
  <c r="X78" i="1"/>
  <c r="AD71" i="1"/>
  <c r="AB70" i="1"/>
  <c r="AB66" i="1"/>
  <c r="AE62" i="1"/>
  <c r="X42" i="1"/>
  <c r="AC38" i="1"/>
  <c r="AC34" i="1"/>
  <c r="Z32" i="1"/>
  <c r="Z28" i="1"/>
  <c r="AD23" i="1"/>
  <c r="AB22" i="1"/>
  <c r="AE14" i="1"/>
  <c r="AC10" i="1"/>
  <c r="AB143" i="1"/>
  <c r="AD134" i="1"/>
  <c r="Y114" i="1"/>
  <c r="AE102" i="1"/>
  <c r="Y66" i="1"/>
  <c r="AA23" i="1"/>
  <c r="Y22" i="1"/>
  <c r="AB10" i="1"/>
  <c r="Y103" i="1"/>
  <c r="X81" i="1"/>
  <c r="Y81" i="1"/>
  <c r="AA81" i="1"/>
  <c r="AB81" i="1"/>
  <c r="AB79" i="1"/>
  <c r="AC79" i="1"/>
  <c r="AE79" i="1"/>
  <c r="X79" i="1"/>
  <c r="Z53" i="1"/>
  <c r="Z29" i="1"/>
  <c r="X21" i="1"/>
  <c r="Y21" i="1"/>
  <c r="Z21" i="1"/>
  <c r="AA21" i="1"/>
  <c r="AB21" i="1"/>
  <c r="AC21" i="1"/>
  <c r="X122" i="1"/>
  <c r="X109" i="1"/>
  <c r="Y87" i="1"/>
  <c r="X146" i="1"/>
  <c r="X142" i="1"/>
  <c r="Z141" i="1"/>
  <c r="X138" i="1"/>
  <c r="Z137" i="1"/>
  <c r="X134" i="1"/>
  <c r="Z133" i="1"/>
  <c r="X130" i="1"/>
  <c r="Z129" i="1"/>
  <c r="X126" i="1"/>
  <c r="Z125" i="1"/>
  <c r="X121" i="1"/>
  <c r="AD117" i="1"/>
  <c r="Y115" i="1"/>
  <c r="Z113" i="1"/>
  <c r="AD111" i="1"/>
  <c r="AA107" i="1"/>
  <c r="X102" i="1"/>
  <c r="AD98" i="1"/>
  <c r="X85" i="1"/>
  <c r="Y85" i="1"/>
  <c r="AA85" i="1"/>
  <c r="AB85" i="1"/>
  <c r="AB83" i="1"/>
  <c r="AC83" i="1"/>
  <c r="AE83" i="1"/>
  <c r="X83" i="1"/>
  <c r="AB67" i="1"/>
  <c r="AC67" i="1"/>
  <c r="AE67" i="1"/>
  <c r="X67" i="1"/>
  <c r="Y67" i="1"/>
  <c r="AB59" i="1"/>
  <c r="AC59" i="1"/>
  <c r="AE59" i="1"/>
  <c r="X59" i="1"/>
  <c r="Y59" i="1"/>
  <c r="AB51" i="1"/>
  <c r="AC51" i="1"/>
  <c r="AE51" i="1"/>
  <c r="X51" i="1"/>
  <c r="Y51" i="1"/>
  <c r="AB43" i="1"/>
  <c r="AC43" i="1"/>
  <c r="AE43" i="1"/>
  <c r="X43" i="1"/>
  <c r="Y43" i="1"/>
  <c r="AB35" i="1"/>
  <c r="AC35" i="1"/>
  <c r="AE35" i="1"/>
  <c r="X35" i="1"/>
  <c r="Y35" i="1"/>
  <c r="X89" i="1"/>
  <c r="Y89" i="1"/>
  <c r="AA89" i="1"/>
  <c r="AB89" i="1"/>
  <c r="X69" i="1"/>
  <c r="Y69" i="1"/>
  <c r="AA69" i="1"/>
  <c r="AB69" i="1"/>
  <c r="AC69" i="1"/>
  <c r="X37" i="1"/>
  <c r="Y37" i="1"/>
  <c r="AA37" i="1"/>
  <c r="AB37" i="1"/>
  <c r="AC37" i="1"/>
  <c r="AA117" i="1"/>
  <c r="AD103" i="1"/>
  <c r="AB98" i="1"/>
  <c r="X93" i="1"/>
  <c r="Y93" i="1"/>
  <c r="AA93" i="1"/>
  <c r="AB93" i="1"/>
  <c r="AB91" i="1"/>
  <c r="AC91" i="1"/>
  <c r="AE91" i="1"/>
  <c r="X91" i="1"/>
  <c r="AE81" i="1"/>
  <c r="AD79" i="1"/>
  <c r="X17" i="1"/>
  <c r="Y17" i="1"/>
  <c r="Z17" i="1"/>
  <c r="AA17" i="1"/>
  <c r="AB17" i="1"/>
  <c r="AC17" i="1"/>
  <c r="AD122" i="1"/>
  <c r="AB111" i="1"/>
  <c r="AD109" i="1"/>
  <c r="AE149" i="1"/>
  <c r="Y148" i="1"/>
  <c r="AA147" i="1"/>
  <c r="AC146" i="1"/>
  <c r="AE145" i="1"/>
  <c r="Y144" i="1"/>
  <c r="AA143" i="1"/>
  <c r="AC142" i="1"/>
  <c r="AE141" i="1"/>
  <c r="Y140" i="1"/>
  <c r="AA139" i="1"/>
  <c r="AC138" i="1"/>
  <c r="AE137" i="1"/>
  <c r="Y136" i="1"/>
  <c r="AA135" i="1"/>
  <c r="AC134" i="1"/>
  <c r="AE133" i="1"/>
  <c r="AA131" i="1"/>
  <c r="AC130" i="1"/>
  <c r="AE129" i="1"/>
  <c r="AA127" i="1"/>
  <c r="AC126" i="1"/>
  <c r="AE125" i="1"/>
  <c r="AA123" i="1"/>
  <c r="AC122" i="1"/>
  <c r="AD121" i="1"/>
  <c r="Z117" i="1"/>
  <c r="AD115" i="1"/>
  <c r="AA111" i="1"/>
  <c r="AB110" i="1"/>
  <c r="AC109" i="1"/>
  <c r="AC103" i="1"/>
  <c r="AD102" i="1"/>
  <c r="AA98" i="1"/>
  <c r="AA97" i="1"/>
  <c r="AE85" i="1"/>
  <c r="AD83" i="1"/>
  <c r="AD81" i="1"/>
  <c r="AA79" i="1"/>
  <c r="AB71" i="1"/>
  <c r="AC71" i="1"/>
  <c r="AE71" i="1"/>
  <c r="X71" i="1"/>
  <c r="Y71" i="1"/>
  <c r="X61" i="1"/>
  <c r="Y61" i="1"/>
  <c r="AA61" i="1"/>
  <c r="AB61" i="1"/>
  <c r="AC61" i="1"/>
  <c r="Z147" i="1"/>
  <c r="AB146" i="1"/>
  <c r="AB142" i="1"/>
  <c r="AB130" i="1"/>
  <c r="AC121" i="1"/>
  <c r="AC115" i="1"/>
  <c r="Z111" i="1"/>
  <c r="AB103" i="1"/>
  <c r="Y98" i="1"/>
  <c r="AE89" i="1"/>
  <c r="AC81" i="1"/>
  <c r="Z79" i="1"/>
  <c r="X73" i="1"/>
  <c r="Y73" i="1"/>
  <c r="AA73" i="1"/>
  <c r="AB73" i="1"/>
  <c r="AC73" i="1"/>
  <c r="AB63" i="1"/>
  <c r="AC63" i="1"/>
  <c r="AE63" i="1"/>
  <c r="X63" i="1"/>
  <c r="Y63" i="1"/>
  <c r="AB55" i="1"/>
  <c r="AC55" i="1"/>
  <c r="AE55" i="1"/>
  <c r="X55" i="1"/>
  <c r="Y55" i="1"/>
  <c r="AB47" i="1"/>
  <c r="AC47" i="1"/>
  <c r="AE47" i="1"/>
  <c r="X47" i="1"/>
  <c r="Y47" i="1"/>
  <c r="AB39" i="1"/>
  <c r="AC39" i="1"/>
  <c r="AE39" i="1"/>
  <c r="X39" i="1"/>
  <c r="Y39" i="1"/>
  <c r="AB31" i="1"/>
  <c r="AC31" i="1"/>
  <c r="AE31" i="1"/>
  <c r="X31" i="1"/>
  <c r="Y31" i="1"/>
  <c r="X25" i="1"/>
  <c r="Y25" i="1"/>
  <c r="Z25" i="1"/>
  <c r="AA25" i="1"/>
  <c r="AB25" i="1"/>
  <c r="AC25" i="1"/>
  <c r="AE21" i="1"/>
  <c r="AB87" i="1"/>
  <c r="AC87" i="1"/>
  <c r="AE87" i="1"/>
  <c r="X87" i="1"/>
  <c r="X45" i="1"/>
  <c r="Y45" i="1"/>
  <c r="AA45" i="1"/>
  <c r="AB45" i="1"/>
  <c r="AC45" i="1"/>
  <c r="AB138" i="1"/>
  <c r="AD137" i="1"/>
  <c r="AB134" i="1"/>
  <c r="AB126" i="1"/>
  <c r="AB122" i="1"/>
  <c r="Y117" i="1"/>
  <c r="AA109" i="1"/>
  <c r="AC102" i="1"/>
  <c r="AC149" i="1"/>
  <c r="Y147" i="1"/>
  <c r="AA146" i="1"/>
  <c r="AC145" i="1"/>
  <c r="Y143" i="1"/>
  <c r="AA142" i="1"/>
  <c r="AC141" i="1"/>
  <c r="Y139" i="1"/>
  <c r="AA138" i="1"/>
  <c r="AC137" i="1"/>
  <c r="Y135" i="1"/>
  <c r="AA134" i="1"/>
  <c r="AC133" i="1"/>
  <c r="Y131" i="1"/>
  <c r="AA130" i="1"/>
  <c r="AC129" i="1"/>
  <c r="Y127" i="1"/>
  <c r="AA126" i="1"/>
  <c r="AC125" i="1"/>
  <c r="Y123" i="1"/>
  <c r="AA122" i="1"/>
  <c r="AA121" i="1"/>
  <c r="X117" i="1"/>
  <c r="AB115" i="1"/>
  <c r="AC114" i="1"/>
  <c r="AD113" i="1"/>
  <c r="Y111" i="1"/>
  <c r="Y110" i="1"/>
  <c r="Z109" i="1"/>
  <c r="AD107" i="1"/>
  <c r="AA103" i="1"/>
  <c r="AB102" i="1"/>
  <c r="AC101" i="1"/>
  <c r="X98" i="1"/>
  <c r="Y97" i="1"/>
  <c r="AC95" i="1"/>
  <c r="AE93" i="1"/>
  <c r="AD91" i="1"/>
  <c r="AD89" i="1"/>
  <c r="AA87" i="1"/>
  <c r="AC85" i="1"/>
  <c r="Z83" i="1"/>
  <c r="Z81" i="1"/>
  <c r="Y79" i="1"/>
  <c r="AE69" i="1"/>
  <c r="AA67" i="1"/>
  <c r="X65" i="1"/>
  <c r="Y65" i="1"/>
  <c r="AA65" i="1"/>
  <c r="AB65" i="1"/>
  <c r="AC65" i="1"/>
  <c r="AE61" i="1"/>
  <c r="AA59" i="1"/>
  <c r="X57" i="1"/>
  <c r="Y57" i="1"/>
  <c r="AA57" i="1"/>
  <c r="AB57" i="1"/>
  <c r="AC57" i="1"/>
  <c r="AA51" i="1"/>
  <c r="X49" i="1"/>
  <c r="Y49" i="1"/>
  <c r="AA49" i="1"/>
  <c r="AB49" i="1"/>
  <c r="AC49" i="1"/>
  <c r="AE45" i="1"/>
  <c r="AA43" i="1"/>
  <c r="X41" i="1"/>
  <c r="Y41" i="1"/>
  <c r="AA41" i="1"/>
  <c r="AB41" i="1"/>
  <c r="AC41" i="1"/>
  <c r="AE37" i="1"/>
  <c r="AA35" i="1"/>
  <c r="X33" i="1"/>
  <c r="Y33" i="1"/>
  <c r="AA33" i="1"/>
  <c r="AB33" i="1"/>
  <c r="AC33" i="1"/>
  <c r="AD21" i="1"/>
  <c r="X13" i="1"/>
  <c r="Y13" i="1"/>
  <c r="Z13" i="1"/>
  <c r="AA13" i="1"/>
  <c r="AB13" i="1"/>
  <c r="AC13" i="1"/>
  <c r="X53" i="1"/>
  <c r="Y53" i="1"/>
  <c r="AA53" i="1"/>
  <c r="AB53" i="1"/>
  <c r="AC53" i="1"/>
  <c r="X29" i="1"/>
  <c r="Y29" i="1"/>
  <c r="AA29" i="1"/>
  <c r="AB29" i="1"/>
  <c r="AC29" i="1"/>
  <c r="Y122" i="1"/>
  <c r="Z121" i="1"/>
  <c r="AA115" i="1"/>
  <c r="AB114" i="1"/>
  <c r="AC113" i="1"/>
  <c r="X110" i="1"/>
  <c r="Y109" i="1"/>
  <c r="AC107" i="1"/>
  <c r="Z103" i="1"/>
  <c r="AA102" i="1"/>
  <c r="AA101" i="1"/>
  <c r="X97" i="1"/>
  <c r="AB95" i="1"/>
  <c r="AD93" i="1"/>
  <c r="AA91" i="1"/>
  <c r="AC89" i="1"/>
  <c r="Z87" i="1"/>
  <c r="Z85" i="1"/>
  <c r="Y83" i="1"/>
  <c r="X77" i="1"/>
  <c r="Y77" i="1"/>
  <c r="AA77" i="1"/>
  <c r="AB77" i="1"/>
  <c r="AB75" i="1"/>
  <c r="AC75" i="1"/>
  <c r="AE75" i="1"/>
  <c r="X75" i="1"/>
  <c r="AD69" i="1"/>
  <c r="Z67" i="1"/>
  <c r="AD61" i="1"/>
  <c r="Z59" i="1"/>
  <c r="AD53" i="1"/>
  <c r="Z51" i="1"/>
  <c r="AD45" i="1"/>
  <c r="Z43" i="1"/>
  <c r="AD37" i="1"/>
  <c r="AD29" i="1"/>
  <c r="AA66" i="1"/>
  <c r="AA62" i="1"/>
  <c r="AA58" i="1"/>
  <c r="AA54" i="1"/>
  <c r="AA50" i="1"/>
  <c r="AA46" i="1"/>
  <c r="AA42" i="1"/>
  <c r="AA38" i="1"/>
  <c r="AA34" i="1"/>
  <c r="AA30" i="1"/>
  <c r="Y27" i="1"/>
  <c r="AA26" i="1"/>
  <c r="Y23" i="1"/>
  <c r="AA22" i="1"/>
  <c r="Y19" i="1"/>
  <c r="AA18" i="1"/>
  <c r="Y15" i="1"/>
  <c r="AA14" i="1"/>
  <c r="Y11" i="1"/>
  <c r="AA10" i="1"/>
  <c r="X27" i="1"/>
  <c r="X23" i="1"/>
  <c r="X19" i="1"/>
  <c r="X15" i="1"/>
  <c r="Z10" i="1"/>
  <c r="T10" i="1" s="1"/>
  <c r="AE27" i="1"/>
  <c r="AE23" i="1"/>
  <c r="AE19" i="1"/>
  <c r="AE15" i="1"/>
  <c r="AC27" i="1"/>
  <c r="AC23" i="1"/>
  <c r="AC19" i="1"/>
  <c r="AC15" i="1"/>
  <c r="AD9" i="1"/>
  <c r="AA9" i="1"/>
  <c r="Z9" i="1"/>
  <c r="AE9" i="1"/>
  <c r="AC9" i="1"/>
  <c r="AB9" i="1"/>
  <c r="X9" i="1"/>
  <c r="T9" i="1" l="1"/>
  <c r="T13" i="1"/>
  <c r="T11" i="1"/>
  <c r="T12" i="1"/>
  <c r="C8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<sst xmlns="http://schemas.openxmlformats.org/spreadsheetml/2006/main" count="187" uniqueCount="100">
  <si>
    <t>Pipe Size</t>
  </si>
  <si>
    <t>Maximum Hydraulic Load</t>
  </si>
  <si>
    <t>Lookup Values</t>
  </si>
  <si>
    <t>TOO HIGH</t>
  </si>
  <si>
    <t>Total Fixture Units</t>
  </si>
  <si>
    <t>Minimum Pipe Diameter with water closet:</t>
  </si>
  <si>
    <t>3 NPS</t>
  </si>
  <si>
    <t>N/A</t>
  </si>
  <si>
    <t>Size of Wet Vent</t>
  </si>
  <si>
    <t>Not Serving Water Closet</t>
  </si>
  <si>
    <t>Fs other than WC</t>
  </si>
  <si>
    <t>Maximum Hydraulic Load, Fixturee Units</t>
  </si>
  <si>
    <t>Serving less than 3 WCs</t>
  </si>
  <si>
    <t>Size of Vents</t>
  </si>
  <si>
    <t>Total Hydraulic Load Served by Vent</t>
  </si>
  <si>
    <t>Maximum Length of Stack Vent or Vent Stack, metres</t>
  </si>
  <si>
    <t>Size of Stack Vent or Vent Stack, inches</t>
  </si>
  <si>
    <t>Size and Developed Length of Stack Vents and Vent Stacks</t>
  </si>
  <si>
    <t>Total Hydraulic Load Being Vented</t>
  </si>
  <si>
    <t>Water Occupied Area</t>
  </si>
  <si>
    <t>Sizing of Branch Vents, Headers, Continuous Vents and Circuit Vents</t>
  </si>
  <si>
    <t>Minimum Permitted Size of Vent Pipe Based on Size of Trap</t>
  </si>
  <si>
    <t>Size of Trap Served, (in)</t>
  </si>
  <si>
    <t>Minimum Size of Vent Pipe, (in)</t>
  </si>
  <si>
    <t>Vent Size based on Trap</t>
  </si>
  <si>
    <t>Size of Trap, in</t>
  </si>
  <si>
    <t>Minimum Size of Vent, (in)</t>
  </si>
  <si>
    <t>Total Hydraulic Load Being Vented (FU)</t>
  </si>
  <si>
    <t>y</t>
  </si>
  <si>
    <t>n</t>
  </si>
  <si>
    <t xml:space="preserve">Water closet? (y/n) </t>
  </si>
  <si>
    <t>Stack Size (NPS)</t>
  </si>
  <si>
    <t>Item</t>
  </si>
  <si>
    <t>Column 1</t>
  </si>
  <si>
    <t>Column 2</t>
  </si>
  <si>
    <t>Column 3</t>
  </si>
  <si>
    <t>Column 4</t>
  </si>
  <si>
    <t>Column 5</t>
  </si>
  <si>
    <t>Column 6</t>
  </si>
  <si>
    <t>Column 7</t>
  </si>
  <si>
    <r>
      <t xml:space="preserve">Drain </t>
    </r>
    <r>
      <rPr>
        <i/>
        <sz val="9"/>
        <color theme="1"/>
        <rFont val="Times New Roman"/>
        <family val="1"/>
      </rPr>
      <t xml:space="preserve">Size, </t>
    </r>
    <r>
      <rPr>
        <sz val="9"/>
        <color theme="1"/>
        <rFont val="Times New Roman"/>
        <family val="1"/>
      </rPr>
      <t>Nominal in.</t>
    </r>
  </si>
  <si>
    <r>
      <t xml:space="preserve">Maximum Hydraulic Load, </t>
    </r>
    <r>
      <rPr>
        <i/>
        <sz val="9"/>
        <color theme="1"/>
        <rFont val="Times New Roman"/>
        <family val="1"/>
      </rPr>
      <t>fixture units</t>
    </r>
  </si>
  <si>
    <r>
      <t>Slope</t>
    </r>
    <r>
      <rPr>
        <vertAlign val="superscript"/>
        <sz val="9"/>
        <color theme="1"/>
        <rFont val="Times New Roman"/>
        <family val="1"/>
      </rPr>
      <t>(1)</t>
    </r>
  </si>
  <si>
    <t>Slope (%)</t>
  </si>
  <si>
    <t>Pipe Size (NPS)</t>
  </si>
  <si>
    <t>Stack Sizing (Highest to lowest floor)</t>
  </si>
  <si>
    <t>Level</t>
  </si>
  <si>
    <t>Riser #</t>
  </si>
  <si>
    <t>Total Fixture Units on Branch</t>
  </si>
  <si>
    <t>1a</t>
  </si>
  <si>
    <t>1b</t>
  </si>
  <si>
    <t>2a</t>
  </si>
  <si>
    <t>2b</t>
  </si>
  <si>
    <t>2a+2b</t>
  </si>
  <si>
    <t>6*WR</t>
  </si>
  <si>
    <t>Residential</t>
  </si>
  <si>
    <t>Sanitary Fixture Units</t>
  </si>
  <si>
    <t>Washroom (WR)</t>
  </si>
  <si>
    <t>Kitchen Sink (KS)</t>
  </si>
  <si>
    <t>Clothes washer (WD)</t>
  </si>
  <si>
    <t>15*(WR+KS)</t>
  </si>
  <si>
    <t>Dishwasher (DW)</t>
  </si>
  <si>
    <t>CITY CONNECTION PIPE SIZE</t>
  </si>
  <si>
    <t>Description (Optional)</t>
  </si>
  <si>
    <t>Slope:</t>
  </si>
  <si>
    <t>TOTAL:</t>
  </si>
  <si>
    <t>Horizontal Drains Sizing Table</t>
  </si>
  <si>
    <t>Derivation of Table 7.4.10.6: Stack Sizing</t>
  </si>
  <si>
    <t>Table 7.4.10.8: Horizontal Sanitary Drain Sizing</t>
  </si>
  <si>
    <t>LOOKUP VALUES AND MODIFIED TABLES</t>
  </si>
  <si>
    <t>Lookup Values Hidden</t>
  </si>
  <si>
    <t>Wet Vent Sizing</t>
  </si>
  <si>
    <t>Wet Vent</t>
  </si>
  <si>
    <t>Stack Vents or Vent Stacks</t>
  </si>
  <si>
    <t>Load Too High</t>
  </si>
  <si>
    <t>TYPES BY CHART</t>
  </si>
  <si>
    <t>Vent Size (NPS)</t>
  </si>
  <si>
    <t># of Water Closets</t>
  </si>
  <si>
    <t>LOOKUP VALUES:                   Wet Vent Sizing</t>
  </si>
  <si>
    <t>Branch, continuous or circuit vents or header</t>
  </si>
  <si>
    <t>Total Hydrolic Load (FU)</t>
  </si>
  <si>
    <t>Maximum Length of Vent Pipe, in</t>
  </si>
  <si>
    <r>
      <t xml:space="preserve">Length of Vent (in) </t>
    </r>
    <r>
      <rPr>
        <b/>
        <sz val="12"/>
        <color rgb="FFFF0000"/>
        <rFont val="Calibri"/>
        <family val="2"/>
        <scheme val="minor"/>
      </rPr>
      <t>OR</t>
    </r>
  </si>
  <si>
    <t>Length of Vent (m)</t>
  </si>
  <si>
    <t>LOAD TOO HIGH</t>
  </si>
  <si>
    <t>Pipe List</t>
  </si>
  <si>
    <t>Size of Soil or Waste Stack (NPS)</t>
  </si>
  <si>
    <t>Water Occupied Area (%)</t>
  </si>
  <si>
    <t>Size and Developed Length of Stack Vents and Vent Stacks (Water Occupied Area: 0.29)</t>
  </si>
  <si>
    <t>Size and Developed Length of Stack Vents and Vent Stacks (Water Occupied Area: 0.25)</t>
  </si>
  <si>
    <t>Size and Developed Length of Stack Vents and Vent Stacks (Water Occupied Area: 0.20)</t>
  </si>
  <si>
    <t>Water Occupied Area:</t>
  </si>
  <si>
    <t xml:space="preserve"> Hydraulic Load LOOKUP VALUES</t>
  </si>
  <si>
    <t>Length of Vent Stack (in)</t>
  </si>
  <si>
    <t>Branch, Continuous or Circuit Vents or Headers</t>
  </si>
  <si>
    <t>Length of Vent Stack (ft)</t>
  </si>
  <si>
    <t>Length of Vent Stack (m)</t>
  </si>
  <si>
    <t>TOTAL FIXTURE UNITS:</t>
  </si>
  <si>
    <t>Notes:</t>
  </si>
  <si>
    <t>Horizontal Pipe Sizing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</si>
</sst>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4" borderId="14" applyNumberFormat="0" applyAlignment="0" applyProtection="0"/>
    <xf numFmtId="0" fontId="2" fillId="5" borderId="15" applyNumberFormat="0" applyFont="0" applyAlignment="0" applyProtection="0"/>
    <xf numFmtId="9" fontId="2" fillId="0" borderId="0" applyFont="0" applyFill="0" applyBorder="0" applyAlignment="0" applyProtection="0"/>
    <xf numFmtId="0" fontId="14" fillId="8" borderId="0" applyNumberFormat="0" applyBorder="0" applyAlignment="0" applyProtection="0"/>
    <xf numFmtId="0" fontId="15" fillId="9" borderId="0" applyNumberFormat="0" applyBorder="0" applyAlignment="0" applyProtection="0"/>
  </cellStyleXfs>
  <cellXfs count="165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0" fillId="0" borderId="2" xfId="0" applyBorder="1"/>
    <xf numFmtId="0" fontId="0" fillId="0" borderId="4" xfId="0" applyBorder="1"/>
    <xf numFmtId="12" fontId="0" fillId="0" borderId="2" xfId="0" applyNumberFormat="1" applyBorder="1"/>
    <xf numFmtId="0" fontId="0" fillId="0" borderId="17" xfId="0" applyBorder="1"/>
    <xf numFmtId="0" fontId="0" fillId="0" borderId="18" xfId="0" applyBorder="1"/>
    <xf numFmtId="0" fontId="0" fillId="0" borderId="3" xfId="0" applyBorder="1"/>
    <xf numFmtId="0" fontId="0" fillId="0" borderId="20" xfId="0" applyBorder="1"/>
    <xf numFmtId="2" fontId="0" fillId="0" borderId="3" xfId="0" applyNumberFormat="1" applyBorder="1"/>
    <xf numFmtId="2" fontId="0" fillId="0" borderId="20" xfId="0" applyNumberFormat="1" applyBorder="1"/>
    <xf numFmtId="2" fontId="0" fillId="0" borderId="4" xfId="0" applyNumberFormat="1" applyBorder="1"/>
    <xf numFmtId="2" fontId="0" fillId="0" borderId="21" xfId="0" applyNumberFormat="1" applyBorder="1"/>
    <xf numFmtId="2" fontId="0" fillId="0" borderId="22" xfId="0" applyNumberFormat="1" applyBorder="1"/>
    <xf numFmtId="2" fontId="0" fillId="0" borderId="23" xfId="0" applyNumberFormat="1" applyBorder="1"/>
    <xf numFmtId="0" fontId="0" fillId="0" borderId="16" xfId="0" applyBorder="1"/>
    <xf numFmtId="0" fontId="0" fillId="0" borderId="19" xfId="0" applyBorder="1"/>
    <xf numFmtId="0" fontId="1" fillId="2" borderId="1" xfId="1"/>
    <xf numFmtId="0" fontId="5" fillId="6" borderId="2" xfId="0" applyFont="1" applyFill="1" applyBorder="1" applyAlignment="1">
      <alignment horizontal="center"/>
    </xf>
    <xf numFmtId="0" fontId="5" fillId="0" borderId="0" xfId="0" applyFont="1"/>
    <xf numFmtId="0" fontId="0" fillId="0" borderId="22" xfId="0" applyBorder="1"/>
    <xf numFmtId="0" fontId="5" fillId="0" borderId="0" xfId="0" applyFont="1" applyBorder="1"/>
    <xf numFmtId="0" fontId="5" fillId="6" borderId="4" xfId="0" applyFont="1" applyFill="1" applyBorder="1" applyAlignment="1">
      <alignment horizontal="center"/>
    </xf>
    <xf numFmtId="0" fontId="0" fillId="0" borderId="23" xfId="0" applyBorder="1"/>
    <xf numFmtId="0" fontId="7" fillId="0" borderId="27" xfId="0" applyFont="1" applyBorder="1" applyAlignment="1">
      <alignment vertical="center" wrapText="1"/>
    </xf>
    <xf numFmtId="0" fontId="7" fillId="0" borderId="2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30" xfId="0" applyFont="1" applyBorder="1" applyAlignment="1">
      <alignment vertical="center" wrapText="1"/>
    </xf>
    <xf numFmtId="0" fontId="7" fillId="0" borderId="29" xfId="0" applyFont="1" applyBorder="1" applyAlignment="1">
      <alignment vertical="center" wrapText="1"/>
    </xf>
    <xf numFmtId="10" fontId="5" fillId="0" borderId="22" xfId="0" applyNumberFormat="1" applyFont="1" applyBorder="1"/>
    <xf numFmtId="9" fontId="7" fillId="0" borderId="8" xfId="4" applyFont="1" applyBorder="1" applyAlignment="1">
      <alignment vertical="center" wrapText="1"/>
    </xf>
    <xf numFmtId="165" fontId="7" fillId="0" borderId="8" xfId="4" applyNumberFormat="1" applyFont="1" applyBorder="1" applyAlignment="1">
      <alignment vertical="center" wrapText="1"/>
    </xf>
    <xf numFmtId="10" fontId="7" fillId="0" borderId="8" xfId="4" applyNumberFormat="1" applyFont="1" applyBorder="1" applyAlignment="1">
      <alignment vertical="center" wrapText="1"/>
    </xf>
    <xf numFmtId="0" fontId="5" fillId="0" borderId="0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Border="1" applyAlignment="1">
      <alignment vertical="center" wrapText="1"/>
    </xf>
    <xf numFmtId="0" fontId="0" fillId="0" borderId="27" xfId="0" applyBorder="1"/>
    <xf numFmtId="0" fontId="0" fillId="0" borderId="0" xfId="0" applyNumberFormat="1"/>
    <xf numFmtId="0" fontId="5" fillId="0" borderId="0" xfId="0" applyFont="1" applyBorder="1" applyAlignment="1"/>
    <xf numFmtId="0" fontId="5" fillId="6" borderId="2" xfId="0" applyFont="1" applyFill="1" applyBorder="1" applyAlignment="1"/>
    <xf numFmtId="0" fontId="0" fillId="0" borderId="0" xfId="0" applyBorder="1" applyAlignment="1"/>
    <xf numFmtId="0" fontId="0" fillId="0" borderId="22" xfId="0" applyBorder="1" applyAlignment="1"/>
    <xf numFmtId="10" fontId="0" fillId="0" borderId="0" xfId="0" applyNumberFormat="1"/>
    <xf numFmtId="0" fontId="6" fillId="7" borderId="2" xfId="0" applyNumberFormat="1" applyFont="1" applyFill="1" applyBorder="1"/>
    <xf numFmtId="0" fontId="5" fillId="0" borderId="0" xfId="0" applyFont="1" applyBorder="1" applyAlignment="1">
      <alignment horizontal="right"/>
    </xf>
    <xf numFmtId="0" fontId="5" fillId="3" borderId="5" xfId="0" applyFont="1" applyFill="1" applyBorder="1"/>
    <xf numFmtId="0" fontId="5" fillId="3" borderId="31" xfId="0" applyFont="1" applyFill="1" applyBorder="1"/>
    <xf numFmtId="0" fontId="5" fillId="3" borderId="32" xfId="0" applyFont="1" applyFill="1" applyBorder="1"/>
    <xf numFmtId="0" fontId="5" fillId="0" borderId="12" xfId="0" applyFont="1" applyBorder="1"/>
    <xf numFmtId="0" fontId="5" fillId="3" borderId="33" xfId="0" applyFont="1" applyFill="1" applyBorder="1"/>
    <xf numFmtId="0" fontId="5" fillId="3" borderId="34" xfId="0" applyFont="1" applyFill="1" applyBorder="1"/>
    <xf numFmtId="0" fontId="5" fillId="0" borderId="7" xfId="0" applyFont="1" applyBorder="1"/>
    <xf numFmtId="0" fontId="5" fillId="0" borderId="8" xfId="0" applyFont="1" applyBorder="1"/>
    <xf numFmtId="10" fontId="5" fillId="0" borderId="0" xfId="0" applyNumberFormat="1" applyFont="1" applyBorder="1"/>
    <xf numFmtId="0" fontId="3" fillId="4" borderId="2" xfId="2" applyBorder="1"/>
    <xf numFmtId="12" fontId="5" fillId="3" borderId="11" xfId="0" applyNumberFormat="1" applyFont="1" applyFill="1" applyBorder="1"/>
    <xf numFmtId="0" fontId="5" fillId="3" borderId="10" xfId="0" applyFont="1" applyFill="1" applyBorder="1"/>
    <xf numFmtId="0" fontId="13" fillId="0" borderId="0" xfId="0" applyFont="1"/>
    <xf numFmtId="0" fontId="15" fillId="9" borderId="0" xfId="6" applyBorder="1" applyAlignment="1"/>
    <xf numFmtId="0" fontId="15" fillId="9" borderId="19" xfId="6" applyBorder="1" applyAlignment="1"/>
    <xf numFmtId="0" fontId="14" fillId="8" borderId="0" xfId="5" applyBorder="1" applyAlignment="1"/>
    <xf numFmtId="0" fontId="14" fillId="8" borderId="16" xfId="5" applyBorder="1" applyAlignment="1"/>
    <xf numFmtId="0" fontId="15" fillId="9" borderId="0" xfId="6" applyBorder="1"/>
    <xf numFmtId="0" fontId="15" fillId="9" borderId="19" xfId="6" applyBorder="1"/>
    <xf numFmtId="0" fontId="14" fillId="8" borderId="16" xfId="5" applyBorder="1"/>
    <xf numFmtId="0" fontId="14" fillId="8" borderId="0" xfId="5" applyBorder="1"/>
    <xf numFmtId="12" fontId="3" fillId="4" borderId="14" xfId="2" applyNumberFormat="1"/>
    <xf numFmtId="0" fontId="5" fillId="7" borderId="2" xfId="0" applyFont="1" applyFill="1" applyBorder="1"/>
    <xf numFmtId="0" fontId="0" fillId="0" borderId="24" xfId="0" applyBorder="1"/>
    <xf numFmtId="0" fontId="0" fillId="0" borderId="26" xfId="0" applyBorder="1"/>
    <xf numFmtId="0" fontId="0" fillId="0" borderId="26" xfId="0" applyBorder="1" applyAlignment="1"/>
    <xf numFmtId="0" fontId="0" fillId="0" borderId="16" xfId="0" applyBorder="1" applyAlignment="1"/>
    <xf numFmtId="0" fontId="15" fillId="9" borderId="23" xfId="6" applyBorder="1" applyAlignment="1"/>
    <xf numFmtId="0" fontId="15" fillId="9" borderId="17" xfId="6" applyBorder="1" applyAlignment="1"/>
    <xf numFmtId="0" fontId="14" fillId="8" borderId="26" xfId="5" applyBorder="1" applyAlignment="1"/>
    <xf numFmtId="0" fontId="14" fillId="8" borderId="17" xfId="5" applyBorder="1" applyAlignment="1"/>
    <xf numFmtId="0" fontId="5" fillId="6" borderId="3" xfId="0" applyFont="1" applyFill="1" applyBorder="1" applyAlignment="1">
      <alignment horizontal="center"/>
    </xf>
    <xf numFmtId="0" fontId="5" fillId="7" borderId="3" xfId="0" applyFont="1" applyFill="1" applyBorder="1"/>
    <xf numFmtId="0" fontId="15" fillId="9" borderId="23" xfId="6" applyBorder="1"/>
    <xf numFmtId="0" fontId="15" fillId="9" borderId="17" xfId="6" applyBorder="1"/>
    <xf numFmtId="0" fontId="14" fillId="8" borderId="26" xfId="5" applyBorder="1"/>
    <xf numFmtId="0" fontId="14" fillId="8" borderId="17" xfId="5" applyBorder="1"/>
    <xf numFmtId="12" fontId="0" fillId="0" borderId="4" xfId="0" applyNumberFormat="1" applyBorder="1"/>
    <xf numFmtId="12" fontId="0" fillId="0" borderId="3" xfId="0" applyNumberFormat="1" applyBorder="1" applyAlignment="1"/>
    <xf numFmtId="12" fontId="0" fillId="0" borderId="20" xfId="0" applyNumberFormat="1" applyBorder="1" applyAlignment="1"/>
    <xf numFmtId="12" fontId="0" fillId="0" borderId="4" xfId="0" applyNumberFormat="1" applyBorder="1" applyAlignment="1"/>
    <xf numFmtId="12" fontId="0" fillId="0" borderId="0" xfId="0" applyNumberFormat="1"/>
    <xf numFmtId="12" fontId="0" fillId="0" borderId="2" xfId="0" applyNumberFormat="1" applyBorder="1" applyAlignment="1"/>
    <xf numFmtId="2" fontId="0" fillId="0" borderId="2" xfId="0" applyNumberFormat="1" applyBorder="1"/>
    <xf numFmtId="12" fontId="5" fillId="6" borderId="4" xfId="0" applyNumberFormat="1" applyFont="1" applyFill="1" applyBorder="1" applyAlignment="1">
      <alignment horizontal="center"/>
    </xf>
    <xf numFmtId="12" fontId="6" fillId="7" borderId="2" xfId="0" applyNumberFormat="1" applyFont="1" applyFill="1" applyBorder="1" applyAlignment="1">
      <alignment horizontal="right"/>
    </xf>
    <xf numFmtId="0" fontId="5" fillId="6" borderId="4" xfId="0" applyNumberFormat="1" applyFont="1" applyFill="1" applyBorder="1" applyAlignment="1">
      <alignment horizontal="right"/>
    </xf>
    <xf numFmtId="0" fontId="5" fillId="6" borderId="2" xfId="0" applyNumberFormat="1" applyFont="1" applyFill="1" applyBorder="1" applyAlignment="1">
      <alignment horizontal="right"/>
    </xf>
    <xf numFmtId="164" fontId="0" fillId="0" borderId="0" xfId="0" applyNumberFormat="1"/>
    <xf numFmtId="12" fontId="6" fillId="7" borderId="4" xfId="0" applyNumberFormat="1" applyFont="1" applyFill="1" applyBorder="1"/>
    <xf numFmtId="12" fontId="5" fillId="0" borderId="0" xfId="0" applyNumberFormat="1" applyFont="1" applyFill="1" applyBorder="1"/>
    <xf numFmtId="12" fontId="5" fillId="3" borderId="9" xfId="0" applyNumberFormat="1" applyFont="1" applyFill="1" applyBorder="1"/>
    <xf numFmtId="0" fontId="5" fillId="0" borderId="35" xfId="0" applyFont="1" applyBorder="1"/>
    <xf numFmtId="0" fontId="5" fillId="0" borderId="36" xfId="0" applyFont="1" applyBorder="1"/>
    <xf numFmtId="0" fontId="11" fillId="0" borderId="0" xfId="0" applyFont="1" applyBorder="1" applyAlignment="1">
      <alignment horizontal="center" textRotation="90" wrapText="1"/>
    </xf>
    <xf numFmtId="0" fontId="0" fillId="0" borderId="24" xfId="0" applyBorder="1" applyAlignment="1">
      <alignment horizontal="center" textRotation="90"/>
    </xf>
    <xf numFmtId="0" fontId="0" fillId="0" borderId="22" xfId="0" applyBorder="1" applyAlignment="1">
      <alignment horizontal="center" textRotation="90"/>
    </xf>
    <xf numFmtId="0" fontId="5" fillId="0" borderId="24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5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12" fillId="0" borderId="25" xfId="0" applyFont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12" fillId="0" borderId="19" xfId="0" applyFont="1" applyBorder="1" applyAlignment="1">
      <alignment horizontal="center" wrapText="1"/>
    </xf>
    <xf numFmtId="0" fontId="0" fillId="0" borderId="0" xfId="0" applyFill="1" applyAlignment="1">
      <alignment horizontal="right" wrapText="1"/>
    </xf>
    <xf numFmtId="0" fontId="4" fillId="5" borderId="15" xfId="3" applyFont="1" applyAlignment="1">
      <alignment horizontal="center"/>
    </xf>
    <xf numFmtId="0" fontId="7" fillId="0" borderId="30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18" fillId="0" borderId="0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7" fillId="0" borderId="25" xfId="0" applyFont="1" applyBorder="1" applyAlignment="1">
      <alignment horizontal="center" wrapText="1"/>
    </xf>
    <xf numFmtId="0" fontId="17" fillId="0" borderId="0" xfId="0" applyFont="1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17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7">
    <cellStyle name="Bad" xfId="6" builtinId="27"/>
    <cellStyle name="Good" xfId="5" builtinId="26"/>
    <cellStyle name="Input" xfId="1" builtinId="20"/>
    <cellStyle name="Normal" xfId="0" builtinId="0"/>
    <cellStyle name="Note" xfId="3" builtinId="10"/>
    <cellStyle name="Output" xfId="2" builtinId="21"/>
    <cellStyle name="Percent" xfId="4" builtinId="5"/>
  </cellStyles>
  <dxfs count="0"/>
  <tableStyles count="0" defaultTableStyle="TableStyleMedium2" defaultPivotStyle="PivotStyleLight16"/>
  <colors>
    <mruColors>
      <color rgb="FFFFCC66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133350</xdr:rowOff>
    </xdr:from>
    <xdr:to>
      <xdr:col>16</xdr:col>
      <xdr:colOff>47625</xdr:colOff>
      <xdr:row>2</xdr:row>
      <xdr:rowOff>171449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4E66A58-CCE6-453C-BC17-0110140BE890}"/>
            </a:ext>
          </a:extLst>
        </xdr:cNvPr>
        <xdr:cNvSpPr txBox="1">
          <a:spLocks noChangeArrowheads="1"/>
        </xdr:cNvSpPr>
      </xdr:nvSpPr>
      <xdr:spPr bwMode="auto">
        <a:xfrm>
          <a:off x="123825" y="133350"/>
          <a:ext cx="9248775" cy="4190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/>
        <a:lstStyle/>
        <a:p>
          <a:pPr algn="l" rtl="0">
            <a:defRPr sz="1000"/>
          </a:pPr>
          <a:r>
            <a:rPr lang="es-PA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Sanitary Drains Pipulator</a:t>
          </a:r>
          <a:r>
            <a:rPr lang="es-PA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- </a:t>
          </a:r>
          <a:r>
            <a:rPr lang="es-PA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in Accordance with the OBC</a:t>
          </a:r>
          <a:r>
            <a:rPr lang="es-PA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- See Sections 7.4.10.6 and 7.4.10.8 for for additional details. Also see Example 2 of Section A-2.3.10 of Division B of the National Plumbing Code for sizing walkthrough.</a:t>
          </a:r>
        </a:p>
        <a:p>
          <a:pPr algn="l" rtl="0">
            <a:defRPr sz="1000"/>
          </a:pPr>
          <a:r>
            <a:rPr lang="es-PA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268941</xdr:colOff>
      <xdr:row>0</xdr:row>
      <xdr:rowOff>78441</xdr:rowOff>
    </xdr:from>
    <xdr:to>
      <xdr:col>12</xdr:col>
      <xdr:colOff>93569</xdr:colOff>
      <xdr:row>2</xdr:row>
      <xdr:rowOff>116540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CFECA0E-795F-4FB1-8775-DF7273369C8C}"/>
            </a:ext>
          </a:extLst>
        </xdr:cNvPr>
        <xdr:cNvSpPr txBox="1">
          <a:spLocks noChangeArrowheads="1"/>
        </xdr:cNvSpPr>
      </xdr:nvSpPr>
      <xdr:spPr bwMode="auto">
        <a:xfrm>
          <a:off x="268941" y="78441"/>
          <a:ext cx="9248775" cy="4190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/>
        <a:lstStyle/>
        <a:p>
          <a:pPr algn="l" rtl="0">
            <a:defRPr sz="1000"/>
          </a:pPr>
          <a:r>
            <a:rPr lang="es-PA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Vent Pipulator </a:t>
          </a:r>
          <a:r>
            <a:rPr lang="es-PA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</a:t>
          </a:r>
          <a:r>
            <a:rPr lang="es-PA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in Accordance with the OBC</a:t>
          </a:r>
          <a:r>
            <a:rPr lang="es-PA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- See Sections 7.5.8.1, 7.5.8.3 and 7.5.8.4 for for additional details.      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318"/>
  <sheetViews>
    <sheetView tabSelected="1" workbookViewId="0">
      <selection activeCell="AG12" sqref="AG12"/>
    </sheetView>
  </sheetViews>
  <sheetFormatPr defaultRowHeight="15" x14ac:dyDescent="0.25"/>
  <cols>
    <col min="1" max="1" width="2.85546875" customWidth="1"/>
    <col min="2" max="2" width="17.7109375" bestFit="1" customWidth="1"/>
    <col min="3" max="3" width="18.28515625" bestFit="1" customWidth="1"/>
    <col min="4" max="4" width="6.85546875" style="41" customWidth="1"/>
    <col min="5" max="5" width="3.85546875" style="2" customWidth="1"/>
    <col min="6" max="6" width="8.85546875" style="2" customWidth="1"/>
    <col min="7" max="7" width="8.85546875" style="51" customWidth="1"/>
    <col min="8" max="8" width="8.85546875" style="23" customWidth="1"/>
    <col min="9" max="14" width="8.85546875" customWidth="1"/>
    <col min="15" max="15" width="1.7109375" customWidth="1"/>
    <col min="16" max="17" width="8.85546875" customWidth="1"/>
    <col min="18" max="18" width="11.5703125" bestFit="1" customWidth="1"/>
    <col min="19" max="19" width="8.85546875" customWidth="1"/>
    <col min="20" max="21" width="9.140625" customWidth="1"/>
    <col min="22" max="30" width="5.42578125" hidden="1" customWidth="1"/>
    <col min="31" max="31" width="5.7109375" hidden="1" customWidth="1"/>
  </cols>
  <sheetData>
    <row r="1" spans="2:34" ht="15" customHeight="1" x14ac:dyDescent="0.25">
      <c r="E1"/>
      <c r="G1" s="25"/>
      <c r="U1" s="64" t="s">
        <v>70</v>
      </c>
      <c r="AH1" s="23" t="s">
        <v>98</v>
      </c>
    </row>
    <row r="2" spans="2:34" x14ac:dyDescent="0.25">
      <c r="E2"/>
      <c r="G2" s="25"/>
      <c r="N2" s="2"/>
      <c r="O2" s="2"/>
      <c r="P2" s="2"/>
      <c r="T2" s="3"/>
      <c r="U2" s="3"/>
    </row>
    <row r="3" spans="2:34" x14ac:dyDescent="0.25">
      <c r="E3"/>
      <c r="G3" s="25"/>
      <c r="R3" s="3"/>
      <c r="S3" s="4"/>
      <c r="T3" s="5"/>
      <c r="U3" s="5"/>
    </row>
    <row r="4" spans="2:34" ht="15" customHeight="1" thickBot="1" x14ac:dyDescent="0.3">
      <c r="E4"/>
      <c r="G4" s="25"/>
    </row>
    <row r="5" spans="2:34" ht="14.25" customHeight="1" thickBot="1" x14ac:dyDescent="0.3">
      <c r="B5" s="52" t="s">
        <v>55</v>
      </c>
      <c r="C5" s="53" t="s">
        <v>56</v>
      </c>
      <c r="F5" s="117" t="s">
        <v>45</v>
      </c>
      <c r="G5" s="117"/>
      <c r="H5" s="117"/>
      <c r="I5" s="117"/>
      <c r="P5" s="25"/>
      <c r="Q5" s="118" t="s">
        <v>99</v>
      </c>
      <c r="R5" s="118"/>
      <c r="S5" s="118"/>
      <c r="T5" s="118"/>
    </row>
    <row r="6" spans="2:34" ht="14.25" customHeight="1" x14ac:dyDescent="0.25">
      <c r="B6" s="54" t="s">
        <v>57</v>
      </c>
      <c r="C6" s="55">
        <v>6</v>
      </c>
      <c r="E6" s="106" t="s">
        <v>46</v>
      </c>
      <c r="F6" s="107"/>
      <c r="G6" s="111" t="s">
        <v>4</v>
      </c>
      <c r="H6" s="111" t="s">
        <v>30</v>
      </c>
      <c r="I6" s="114" t="s">
        <v>31</v>
      </c>
      <c r="M6" s="1" t="s">
        <v>97</v>
      </c>
      <c r="N6" s="22">
        <f>WR*150+KS*150+WD*12</f>
        <v>1143</v>
      </c>
      <c r="P6" s="25"/>
      <c r="Q6" s="109" t="s">
        <v>43</v>
      </c>
      <c r="R6" s="111" t="s">
        <v>63</v>
      </c>
      <c r="S6" s="119" t="s">
        <v>48</v>
      </c>
      <c r="T6" s="114" t="s">
        <v>44</v>
      </c>
      <c r="V6" t="s">
        <v>65</v>
      </c>
    </row>
    <row r="7" spans="2:34" ht="14.25" customHeight="1" thickBot="1" x14ac:dyDescent="0.3">
      <c r="B7" s="56" t="s">
        <v>58</v>
      </c>
      <c r="C7" s="55">
        <v>1.5</v>
      </c>
      <c r="E7" s="106"/>
      <c r="F7" s="108"/>
      <c r="G7" s="112"/>
      <c r="H7" s="112"/>
      <c r="I7" s="115"/>
      <c r="M7" s="1" t="s">
        <v>64</v>
      </c>
      <c r="N7" s="60">
        <v>0.01</v>
      </c>
      <c r="P7" s="25"/>
      <c r="Q7" s="110"/>
      <c r="R7" s="112"/>
      <c r="S7" s="120"/>
      <c r="T7" s="115"/>
      <c r="V7" s="49">
        <f>N7</f>
        <v>0.01</v>
      </c>
      <c r="W7" s="44">
        <f>0</f>
        <v>0</v>
      </c>
      <c r="X7" s="44">
        <f>IF(LOOKUP($V7,'Sanitary Sizing Charts'!$S$5:$S$10,'Sanitary Sizing Charts'!T$5:T$10)="N/A",0,LOOKUP($V7,'Sanitary Sizing Charts'!$S$5:$S$10,'Sanitary Sizing Charts'!T$5:T$10)+1)</f>
        <v>0</v>
      </c>
      <c r="Y7" s="44">
        <f>IF(LOOKUP($V7,'Sanitary Sizing Charts'!$S$5:$S$10,'Sanitary Sizing Charts'!U$5:U$10)="N/A",0,LOOKUP($V7,'Sanitary Sizing Charts'!$S$5:$S$10,'Sanitary Sizing Charts'!U$5:U$10)+1)</f>
        <v>181</v>
      </c>
      <c r="Z7" s="44">
        <f>IF(LOOKUP($V7,'Sanitary Sizing Charts'!$S$5:$S$10,'Sanitary Sizing Charts'!V$5:V$10)="N/A",0,LOOKUP($V7,'Sanitary Sizing Charts'!$S$5:$S$10,'Sanitary Sizing Charts'!V$5:V$10)+1)</f>
        <v>391</v>
      </c>
      <c r="AA7" s="44">
        <f>IF(LOOKUP($V7,'Sanitary Sizing Charts'!$S$5:$S$10,'Sanitary Sizing Charts'!W$5:W$10)="N/A",0,LOOKUP($V7,'Sanitary Sizing Charts'!$S$5:$S$10,'Sanitary Sizing Charts'!W$5:W$10)+1)</f>
        <v>701</v>
      </c>
      <c r="AB7" s="44">
        <f>IF(LOOKUP($V7,'Sanitary Sizing Charts'!$S$5:$S$10,'Sanitary Sizing Charts'!X$5:X$10)="N/A",0,LOOKUP($V7,'Sanitary Sizing Charts'!$S$5:$S$10,'Sanitary Sizing Charts'!X$5:X$10)+1)</f>
        <v>1601</v>
      </c>
      <c r="AC7" s="44">
        <f>IF(LOOKUP($V7,'Sanitary Sizing Charts'!$S$5:$S$10,'Sanitary Sizing Charts'!Y$5:Y$10)="N/A",0,LOOKUP($V7,'Sanitary Sizing Charts'!$S$5:$S$10,'Sanitary Sizing Charts'!Y$5:Y$10)+1)</f>
        <v>3001</v>
      </c>
      <c r="AD7" s="44">
        <f>IF(LOOKUP($V7,'Sanitary Sizing Charts'!$S$5:$S$10,'Sanitary Sizing Charts'!Z$5:Z$10)="N/A",0,LOOKUP($V7,'Sanitary Sizing Charts'!$S$5:$S$10,'Sanitary Sizing Charts'!Z$5:Z$10)+1)</f>
        <v>5401</v>
      </c>
      <c r="AE7" s="44">
        <f>IF(LOOKUP($V7,'Sanitary Sizing Charts'!$S$5:$S$10,'Sanitary Sizing Charts'!AA$5:AA$10)="N/A",0,LOOKUP($V7,'Sanitary Sizing Charts'!$S$5:$S$10,'Sanitary Sizing Charts'!AA$5:AA$10)+1)</f>
        <v>10401</v>
      </c>
    </row>
    <row r="8" spans="2:34" ht="15.75" customHeight="1" thickBot="1" x14ac:dyDescent="0.3">
      <c r="B8" s="56" t="s">
        <v>61</v>
      </c>
      <c r="C8" s="55">
        <v>0</v>
      </c>
      <c r="E8" s="106"/>
      <c r="F8" s="108"/>
      <c r="G8" s="113"/>
      <c r="H8" s="112"/>
      <c r="I8" s="116"/>
      <c r="M8" s="1" t="s">
        <v>62</v>
      </c>
      <c r="N8" s="61">
        <f>LOOKUP(N6,W7:AE7,W8:AE8)</f>
        <v>8</v>
      </c>
      <c r="P8" s="25" t="s">
        <v>47</v>
      </c>
      <c r="Q8" s="110"/>
      <c r="R8" s="112"/>
      <c r="S8" s="121"/>
      <c r="T8" s="115"/>
      <c r="V8" s="28" t="s">
        <v>40</v>
      </c>
      <c r="W8" s="29">
        <v>3</v>
      </c>
      <c r="X8" s="43">
        <v>4</v>
      </c>
      <c r="Y8" s="29">
        <v>5</v>
      </c>
      <c r="Z8" s="29">
        <v>6</v>
      </c>
      <c r="AA8" s="29">
        <v>8</v>
      </c>
      <c r="AB8" s="29">
        <v>10</v>
      </c>
      <c r="AC8" s="29">
        <v>12</v>
      </c>
      <c r="AD8" s="29">
        <v>15</v>
      </c>
      <c r="AE8" t="s">
        <v>3</v>
      </c>
    </row>
    <row r="9" spans="2:34" ht="14.25" customHeight="1" thickBot="1" x14ac:dyDescent="0.3">
      <c r="B9" s="57" t="s">
        <v>59</v>
      </c>
      <c r="C9" s="59">
        <v>1.5</v>
      </c>
      <c r="E9" s="25">
        <v>12</v>
      </c>
      <c r="F9" s="12">
        <v>5</v>
      </c>
      <c r="G9" s="26">
        <f>SUM($F$9:F9)</f>
        <v>5</v>
      </c>
      <c r="H9" s="39" t="s">
        <v>29</v>
      </c>
      <c r="I9" s="101">
        <f>IF(G9="","",IF(I8&gt;LOOKUP('Sanitary Sizing'!G9,'Sanitary Sizing Charts'!$E$6:$E$15,'Sanitary Sizing Charts'!$C$6:$C$15),I8,IF(COUNTIF($H$9:H9,"y")&gt;6,4,IF(H9="y",3,LOOKUP('Sanitary Sizing'!G9,'Sanitary Sizing Charts'!$E$6:$E$15,'Sanitary Sizing Charts'!$C$6:$C$15)))))</f>
        <v>1.5</v>
      </c>
      <c r="P9" s="51" t="s">
        <v>49</v>
      </c>
      <c r="Q9" s="35">
        <v>0.01</v>
      </c>
      <c r="R9" s="2" t="s">
        <v>54</v>
      </c>
      <c r="S9" s="26" cm="1">
        <f t="array" ref="S9">6*WR</f>
        <v>36</v>
      </c>
      <c r="T9" s="50" t="str">
        <f t="shared" ref="T9:T40" si="0">IF(S9="","",LOOKUP($S9,$W9:$AD9,$W$8:$AD$8)&amp;" NPS")</f>
        <v>4 NPS</v>
      </c>
      <c r="V9" s="49">
        <f t="shared" ref="V9:V40" si="1">Q9</f>
        <v>0.01</v>
      </c>
      <c r="W9" s="44">
        <f>0</f>
        <v>0</v>
      </c>
      <c r="X9" s="44">
        <f>IF(LOOKUP($V9,'Sanitary Sizing Charts'!$S$5:$S$10,'Sanitary Sizing Charts'!T$5:T$10)="N/A",0,LOOKUP($V9,'Sanitary Sizing Charts'!$S$5:$S$10,'Sanitary Sizing Charts'!T$5:T$10)+1)</f>
        <v>0</v>
      </c>
      <c r="Y9" s="44">
        <f>IF(LOOKUP($V9,'Sanitary Sizing Charts'!$S$5:$S$10,'Sanitary Sizing Charts'!U$5:U$10)="N/A",0,LOOKUP($V9,'Sanitary Sizing Charts'!$S$5:$S$10,'Sanitary Sizing Charts'!U$5:U$10)+1)</f>
        <v>181</v>
      </c>
      <c r="Z9" s="44">
        <f>IF(LOOKUP($V9,'Sanitary Sizing Charts'!$S$5:$S$10,'Sanitary Sizing Charts'!V$5:V$10)="N/A",0,LOOKUP($V9,'Sanitary Sizing Charts'!$S$5:$S$10,'Sanitary Sizing Charts'!V$5:V$10)+1)</f>
        <v>391</v>
      </c>
      <c r="AA9" s="44">
        <f>IF(LOOKUP($V9,'Sanitary Sizing Charts'!$S$5:$S$10,'Sanitary Sizing Charts'!W$5:W$10)="N/A",0,LOOKUP($V9,'Sanitary Sizing Charts'!$S$5:$S$10,'Sanitary Sizing Charts'!W$5:W$10)+1)</f>
        <v>701</v>
      </c>
      <c r="AB9" s="44">
        <f>IF(LOOKUP($V9,'Sanitary Sizing Charts'!$S$5:$S$10,'Sanitary Sizing Charts'!X$5:X$10)="N/A",0,LOOKUP($V9,'Sanitary Sizing Charts'!$S$5:$S$10,'Sanitary Sizing Charts'!X$5:X$10)+1)</f>
        <v>1601</v>
      </c>
      <c r="AC9" s="44">
        <f>IF(LOOKUP($V9,'Sanitary Sizing Charts'!$S$5:$S$10,'Sanitary Sizing Charts'!Y$5:Y$10)="N/A",0,LOOKUP($V9,'Sanitary Sizing Charts'!$S$5:$S$10,'Sanitary Sizing Charts'!Y$5:Y$10)+1)</f>
        <v>3001</v>
      </c>
      <c r="AD9" s="44">
        <f>IF(LOOKUP($V9,'Sanitary Sizing Charts'!$S$5:$S$10,'Sanitary Sizing Charts'!Z$5:Z$10)="N/A",0,LOOKUP($V9,'Sanitary Sizing Charts'!$S$5:$S$10,'Sanitary Sizing Charts'!Z$5:Z$10)+1)</f>
        <v>5401</v>
      </c>
      <c r="AE9" s="44">
        <f>IF(LOOKUP($V9,'Sanitary Sizing Charts'!$S$5:$S$10,'Sanitary Sizing Charts'!AA$5:AA$10)="N/A",0,LOOKUP($V9,'Sanitary Sizing Charts'!$S$5:$S$10,'Sanitary Sizing Charts'!AA$5:AA$10)+1)</f>
        <v>10401</v>
      </c>
    </row>
    <row r="10" spans="2:34" ht="14.25" customHeight="1" x14ac:dyDescent="0.25">
      <c r="E10" s="2">
        <v>11</v>
      </c>
      <c r="F10" s="24">
        <v>9</v>
      </c>
      <c r="G10" s="26">
        <f>SUM($F$9:F10)</f>
        <v>14</v>
      </c>
      <c r="H10" s="39" t="s">
        <v>28</v>
      </c>
      <c r="I10" s="101">
        <f>IF(G10="","",IF(I9&gt;LOOKUP('Sanitary Sizing'!G10,'Sanitary Sizing Charts'!$E$6:$E$15,'Sanitary Sizing Charts'!$C$6:$C$15),I9,IF(COUNTIF($H$9:H10,"y")&gt;6,4,IF(AND(H10="y",LOOKUP('Sanitary Sizing'!G10,'Sanitary Sizing Charts'!$E$6:$E$15,'Sanitary Sizing Charts'!$C$6:$C$15)&lt;3),3,LOOKUP('Sanitary Sizing'!G10,'Sanitary Sizing Charts'!$E$6:$E$15,'Sanitary Sizing Charts'!$C$6:$C$15)))))</f>
        <v>3</v>
      </c>
      <c r="P10" s="51" t="s">
        <v>50</v>
      </c>
      <c r="Q10" s="35">
        <v>0.01</v>
      </c>
      <c r="R10" s="2" t="s">
        <v>60</v>
      </c>
      <c r="S10" s="26" cm="1">
        <f t="array" ref="S10">15*(WR+KS)</f>
        <v>112.5</v>
      </c>
      <c r="T10" s="50" t="str">
        <f t="shared" si="0"/>
        <v>4 NPS</v>
      </c>
      <c r="V10" s="49">
        <f t="shared" si="1"/>
        <v>0.01</v>
      </c>
      <c r="W10" s="44">
        <f>0</f>
        <v>0</v>
      </c>
      <c r="X10" s="44">
        <f>IF(LOOKUP($V10,'Sanitary Sizing Charts'!$S$5:$S$10,'Sanitary Sizing Charts'!T$5:T$10)="N/A",0,LOOKUP($V10,'Sanitary Sizing Charts'!$S$5:$S$10,'Sanitary Sizing Charts'!T$5:T$10)+1)</f>
        <v>0</v>
      </c>
      <c r="Y10" s="44">
        <f>IF(LOOKUP($V10,'Sanitary Sizing Charts'!$S$5:$S$10,'Sanitary Sizing Charts'!U$5:U$10)="N/A",0,LOOKUP($V10,'Sanitary Sizing Charts'!$S$5:$S$10,'Sanitary Sizing Charts'!U$5:U$10)+1)</f>
        <v>181</v>
      </c>
      <c r="Z10" s="44">
        <f>IF(LOOKUP($V10,'Sanitary Sizing Charts'!$S$5:$S$10,'Sanitary Sizing Charts'!V$5:V$10)="N/A",0,LOOKUP($V10,'Sanitary Sizing Charts'!$S$5:$S$10,'Sanitary Sizing Charts'!V$5:V$10)+1)</f>
        <v>391</v>
      </c>
      <c r="AA10" s="44">
        <f>IF(LOOKUP($V10,'Sanitary Sizing Charts'!$S$5:$S$10,'Sanitary Sizing Charts'!W$5:W$10)="N/A",0,LOOKUP($V10,'Sanitary Sizing Charts'!$S$5:$S$10,'Sanitary Sizing Charts'!W$5:W$10)+1)</f>
        <v>701</v>
      </c>
      <c r="AB10" s="44">
        <f>IF(LOOKUP($V10,'Sanitary Sizing Charts'!$S$5:$S$10,'Sanitary Sizing Charts'!X$5:X$10)="N/A",0,LOOKUP($V10,'Sanitary Sizing Charts'!$S$5:$S$10,'Sanitary Sizing Charts'!X$5:X$10)+1)</f>
        <v>1601</v>
      </c>
      <c r="AC10" s="44">
        <f>IF(LOOKUP($V10,'Sanitary Sizing Charts'!$S$5:$S$10,'Sanitary Sizing Charts'!Y$5:Y$10)="N/A",0,LOOKUP($V10,'Sanitary Sizing Charts'!$S$5:$S$10,'Sanitary Sizing Charts'!Y$5:Y$10)+1)</f>
        <v>3001</v>
      </c>
      <c r="AD10" s="44">
        <f>IF(LOOKUP($V10,'Sanitary Sizing Charts'!$S$5:$S$10,'Sanitary Sizing Charts'!Z$5:Z$10)="N/A",0,LOOKUP($V10,'Sanitary Sizing Charts'!$S$5:$S$10,'Sanitary Sizing Charts'!Z$5:Z$10)+1)</f>
        <v>5401</v>
      </c>
      <c r="AE10" s="44">
        <f>IF(LOOKUP($V10,'Sanitary Sizing Charts'!$S$5:$S$10,'Sanitary Sizing Charts'!AA$5:AA$10)="N/A",0,LOOKUP($V10,'Sanitary Sizing Charts'!$S$5:$S$10,'Sanitary Sizing Charts'!AA$5:AA$10)+1)</f>
        <v>10401</v>
      </c>
    </row>
    <row r="11" spans="2:34" ht="14.25" customHeight="1" x14ac:dyDescent="0.25">
      <c r="E11" s="2">
        <v>10</v>
      </c>
      <c r="F11" s="24">
        <v>9</v>
      </c>
      <c r="G11" s="26">
        <f>SUM($F$9:F11)</f>
        <v>23</v>
      </c>
      <c r="H11" s="39" t="s">
        <v>29</v>
      </c>
      <c r="I11" s="101">
        <f>IF(G11="","",IF(I10&gt;LOOKUP('Sanitary Sizing'!G11,'Sanitary Sizing Charts'!$E$6:$E$15,'Sanitary Sizing Charts'!$C$6:$C$15),I10,IF(COUNTIF($H$9:H11,"y")&gt;6,4,IF(AND(H11="y",LOOKUP('Sanitary Sizing'!G11,'Sanitary Sizing Charts'!$E$6:$E$15,'Sanitary Sizing Charts'!$C$6:$C$15)&lt;3),3,LOOKUP('Sanitary Sizing'!G11,'Sanitary Sizing Charts'!$E$6:$E$15,'Sanitary Sizing Charts'!$C$6:$C$15)))))</f>
        <v>3</v>
      </c>
      <c r="P11" s="51" t="s">
        <v>51</v>
      </c>
      <c r="Q11" s="35">
        <v>0.01</v>
      </c>
      <c r="R11" s="2"/>
      <c r="S11" s="26">
        <v>109</v>
      </c>
      <c r="T11" s="50" t="str">
        <f t="shared" si="0"/>
        <v>4 NPS</v>
      </c>
      <c r="V11" s="49">
        <f t="shared" si="1"/>
        <v>0.01</v>
      </c>
      <c r="W11" s="44">
        <f>0</f>
        <v>0</v>
      </c>
      <c r="X11" s="44">
        <f>IF(LOOKUP($V11,'Sanitary Sizing Charts'!$S$5:$S$10,'Sanitary Sizing Charts'!T$5:T$10)="N/A",0,LOOKUP($V11,'Sanitary Sizing Charts'!$S$5:$S$10,'Sanitary Sizing Charts'!T$5:T$10)+1)</f>
        <v>0</v>
      </c>
      <c r="Y11" s="44">
        <f>IF(LOOKUP($V11,'Sanitary Sizing Charts'!$S$5:$S$10,'Sanitary Sizing Charts'!U$5:U$10)="N/A",0,LOOKUP($V11,'Sanitary Sizing Charts'!$S$5:$S$10,'Sanitary Sizing Charts'!U$5:U$10)+1)</f>
        <v>181</v>
      </c>
      <c r="Z11" s="44">
        <f>IF(LOOKUP($V11,'Sanitary Sizing Charts'!$S$5:$S$10,'Sanitary Sizing Charts'!V$5:V$10)="N/A",0,LOOKUP($V11,'Sanitary Sizing Charts'!$S$5:$S$10,'Sanitary Sizing Charts'!V$5:V$10)+1)</f>
        <v>391</v>
      </c>
      <c r="AA11" s="44">
        <f>IF(LOOKUP($V11,'Sanitary Sizing Charts'!$S$5:$S$10,'Sanitary Sizing Charts'!W$5:W$10)="N/A",0,LOOKUP($V11,'Sanitary Sizing Charts'!$S$5:$S$10,'Sanitary Sizing Charts'!W$5:W$10)+1)</f>
        <v>701</v>
      </c>
      <c r="AB11" s="44">
        <f>IF(LOOKUP($V11,'Sanitary Sizing Charts'!$S$5:$S$10,'Sanitary Sizing Charts'!X$5:X$10)="N/A",0,LOOKUP($V11,'Sanitary Sizing Charts'!$S$5:$S$10,'Sanitary Sizing Charts'!X$5:X$10)+1)</f>
        <v>1601</v>
      </c>
      <c r="AC11" s="44">
        <f>IF(LOOKUP($V11,'Sanitary Sizing Charts'!$S$5:$S$10,'Sanitary Sizing Charts'!Y$5:Y$10)="N/A",0,LOOKUP($V11,'Sanitary Sizing Charts'!$S$5:$S$10,'Sanitary Sizing Charts'!Y$5:Y$10)+1)</f>
        <v>3001</v>
      </c>
      <c r="AD11" s="44">
        <f>IF(LOOKUP($V11,'Sanitary Sizing Charts'!$S$5:$S$10,'Sanitary Sizing Charts'!Z$5:Z$10)="N/A",0,LOOKUP($V11,'Sanitary Sizing Charts'!$S$5:$S$10,'Sanitary Sizing Charts'!Z$5:Z$10)+1)</f>
        <v>5401</v>
      </c>
      <c r="AE11" s="44">
        <f>IF(LOOKUP($V11,'Sanitary Sizing Charts'!$S$5:$S$10,'Sanitary Sizing Charts'!AA$5:AA$10)="N/A",0,LOOKUP($V11,'Sanitary Sizing Charts'!$S$5:$S$10,'Sanitary Sizing Charts'!AA$5:AA$10)+1)</f>
        <v>10401</v>
      </c>
    </row>
    <row r="12" spans="2:34" ht="14.25" customHeight="1" x14ac:dyDescent="0.25">
      <c r="E12" s="2">
        <v>9</v>
      </c>
      <c r="F12" s="24">
        <v>9</v>
      </c>
      <c r="G12" s="26">
        <f>SUM($F$9:F12)</f>
        <v>32</v>
      </c>
      <c r="H12" s="39" t="s">
        <v>28</v>
      </c>
      <c r="I12" s="101">
        <f>IF(G12="","",IF(I11&gt;LOOKUP('Sanitary Sizing'!G12,'Sanitary Sizing Charts'!$E$6:$E$15,'Sanitary Sizing Charts'!$C$6:$C$15),I11,IF(COUNTIF($H$9:H12,"y")&gt;6,4,IF(AND(H12="y",LOOKUP('Sanitary Sizing'!G12,'Sanitary Sizing Charts'!$E$6:$E$15,'Sanitary Sizing Charts'!$C$6:$C$15)&lt;3),3,LOOKUP('Sanitary Sizing'!G12,'Sanitary Sizing Charts'!$E$6:$E$15,'Sanitary Sizing Charts'!$C$6:$C$15)))))</f>
        <v>3</v>
      </c>
      <c r="P12" s="51" t="s">
        <v>52</v>
      </c>
      <c r="Q12" s="35">
        <v>0.01</v>
      </c>
      <c r="R12" s="2"/>
      <c r="S12" s="26">
        <v>102</v>
      </c>
      <c r="T12" s="50" t="str">
        <f t="shared" si="0"/>
        <v>4 NPS</v>
      </c>
      <c r="V12" s="49">
        <f t="shared" si="1"/>
        <v>0.01</v>
      </c>
      <c r="W12" s="44">
        <f>0</f>
        <v>0</v>
      </c>
      <c r="X12" s="44">
        <f>IF(LOOKUP($V12,'Sanitary Sizing Charts'!$S$5:$S$10,'Sanitary Sizing Charts'!T$5:T$10)="N/A",0,LOOKUP($V12,'Sanitary Sizing Charts'!$S$5:$S$10,'Sanitary Sizing Charts'!T$5:T$10)+1)</f>
        <v>0</v>
      </c>
      <c r="Y12" s="44">
        <f>IF(LOOKUP($V12,'Sanitary Sizing Charts'!$S$5:$S$10,'Sanitary Sizing Charts'!U$5:U$10)="N/A",0,LOOKUP($V12,'Sanitary Sizing Charts'!$S$5:$S$10,'Sanitary Sizing Charts'!U$5:U$10)+1)</f>
        <v>181</v>
      </c>
      <c r="Z12" s="44">
        <f>IF(LOOKUP($V12,'Sanitary Sizing Charts'!$S$5:$S$10,'Sanitary Sizing Charts'!V$5:V$10)="N/A",0,LOOKUP($V12,'Sanitary Sizing Charts'!$S$5:$S$10,'Sanitary Sizing Charts'!V$5:V$10)+1)</f>
        <v>391</v>
      </c>
      <c r="AA12" s="44">
        <f>IF(LOOKUP($V12,'Sanitary Sizing Charts'!$S$5:$S$10,'Sanitary Sizing Charts'!W$5:W$10)="N/A",0,LOOKUP($V12,'Sanitary Sizing Charts'!$S$5:$S$10,'Sanitary Sizing Charts'!W$5:W$10)+1)</f>
        <v>701</v>
      </c>
      <c r="AB12" s="44">
        <f>IF(LOOKUP($V12,'Sanitary Sizing Charts'!$S$5:$S$10,'Sanitary Sizing Charts'!X$5:X$10)="N/A",0,LOOKUP($V12,'Sanitary Sizing Charts'!$S$5:$S$10,'Sanitary Sizing Charts'!X$5:X$10)+1)</f>
        <v>1601</v>
      </c>
      <c r="AC12" s="44">
        <f>IF(LOOKUP($V12,'Sanitary Sizing Charts'!$S$5:$S$10,'Sanitary Sizing Charts'!Y$5:Y$10)="N/A",0,LOOKUP($V12,'Sanitary Sizing Charts'!$S$5:$S$10,'Sanitary Sizing Charts'!Y$5:Y$10)+1)</f>
        <v>3001</v>
      </c>
      <c r="AD12" s="44">
        <f>IF(LOOKUP($V12,'Sanitary Sizing Charts'!$S$5:$S$10,'Sanitary Sizing Charts'!Z$5:Z$10)="N/A",0,LOOKUP($V12,'Sanitary Sizing Charts'!$S$5:$S$10,'Sanitary Sizing Charts'!Z$5:Z$10)+1)</f>
        <v>5401</v>
      </c>
      <c r="AE12" s="44">
        <f>IF(LOOKUP($V12,'Sanitary Sizing Charts'!$S$5:$S$10,'Sanitary Sizing Charts'!AA$5:AA$10)="N/A",0,LOOKUP($V12,'Sanitary Sizing Charts'!$S$5:$S$10,'Sanitary Sizing Charts'!AA$5:AA$10)+1)</f>
        <v>10401</v>
      </c>
    </row>
    <row r="13" spans="2:34" ht="14.25" customHeight="1" x14ac:dyDescent="0.25">
      <c r="D13"/>
      <c r="E13" s="2">
        <v>8</v>
      </c>
      <c r="F13" s="24">
        <v>9</v>
      </c>
      <c r="G13" s="26">
        <f>SUM($F$9:F13)</f>
        <v>41</v>
      </c>
      <c r="H13" s="39" t="s">
        <v>28</v>
      </c>
      <c r="I13" s="101">
        <f>IF(G13="","",IF(I12&gt;LOOKUP('Sanitary Sizing'!G13,'Sanitary Sizing Charts'!$E$6:$E$15,'Sanitary Sizing Charts'!$C$6:$C$15),I12,IF(COUNTIF($H$9:H13,"y")&gt;6,4,IF(AND(H13="y",LOOKUP('Sanitary Sizing'!G13,'Sanitary Sizing Charts'!$E$6:$E$15,'Sanitary Sizing Charts'!$C$6:$C$15)&lt;3),3,LOOKUP('Sanitary Sizing'!G13,'Sanitary Sizing Charts'!$E$6:$E$15,'Sanitary Sizing Charts'!$C$6:$C$15)))))</f>
        <v>3</v>
      </c>
      <c r="P13" s="51">
        <v>3</v>
      </c>
      <c r="Q13" s="35">
        <v>0.01</v>
      </c>
      <c r="R13" s="2" t="s">
        <v>53</v>
      </c>
      <c r="S13" s="26">
        <f>S11+S12</f>
        <v>211</v>
      </c>
      <c r="T13" s="50" t="str">
        <f t="shared" si="0"/>
        <v>5 NPS</v>
      </c>
      <c r="V13" s="49">
        <f t="shared" si="1"/>
        <v>0.01</v>
      </c>
      <c r="W13" s="44">
        <f>0</f>
        <v>0</v>
      </c>
      <c r="X13" s="44">
        <f>IF(LOOKUP($V13,'Sanitary Sizing Charts'!$S$5:$S$10,'Sanitary Sizing Charts'!T$5:T$10)="N/A",0,LOOKUP($V13,'Sanitary Sizing Charts'!$S$5:$S$10,'Sanitary Sizing Charts'!T$5:T$10)+1)</f>
        <v>0</v>
      </c>
      <c r="Y13" s="44">
        <f>IF(LOOKUP($V13,'Sanitary Sizing Charts'!$S$5:$S$10,'Sanitary Sizing Charts'!U$5:U$10)="N/A",0,LOOKUP($V13,'Sanitary Sizing Charts'!$S$5:$S$10,'Sanitary Sizing Charts'!U$5:U$10)+1)</f>
        <v>181</v>
      </c>
      <c r="Z13" s="44">
        <f>IF(LOOKUP($V13,'Sanitary Sizing Charts'!$S$5:$S$10,'Sanitary Sizing Charts'!V$5:V$10)="N/A",0,LOOKUP($V13,'Sanitary Sizing Charts'!$S$5:$S$10,'Sanitary Sizing Charts'!V$5:V$10)+1)</f>
        <v>391</v>
      </c>
      <c r="AA13" s="44">
        <f>IF(LOOKUP($V13,'Sanitary Sizing Charts'!$S$5:$S$10,'Sanitary Sizing Charts'!W$5:W$10)="N/A",0,LOOKUP($V13,'Sanitary Sizing Charts'!$S$5:$S$10,'Sanitary Sizing Charts'!W$5:W$10)+1)</f>
        <v>701</v>
      </c>
      <c r="AB13" s="44">
        <f>IF(LOOKUP($V13,'Sanitary Sizing Charts'!$S$5:$S$10,'Sanitary Sizing Charts'!X$5:X$10)="N/A",0,LOOKUP($V13,'Sanitary Sizing Charts'!$S$5:$S$10,'Sanitary Sizing Charts'!X$5:X$10)+1)</f>
        <v>1601</v>
      </c>
      <c r="AC13" s="44">
        <f>IF(LOOKUP($V13,'Sanitary Sizing Charts'!$S$5:$S$10,'Sanitary Sizing Charts'!Y$5:Y$10)="N/A",0,LOOKUP($V13,'Sanitary Sizing Charts'!$S$5:$S$10,'Sanitary Sizing Charts'!Y$5:Y$10)+1)</f>
        <v>3001</v>
      </c>
      <c r="AD13" s="44">
        <f>IF(LOOKUP($V13,'Sanitary Sizing Charts'!$S$5:$S$10,'Sanitary Sizing Charts'!Z$5:Z$10)="N/A",0,LOOKUP($V13,'Sanitary Sizing Charts'!$S$5:$S$10,'Sanitary Sizing Charts'!Z$5:Z$10)+1)</f>
        <v>5401</v>
      </c>
      <c r="AE13" s="44">
        <f>IF(LOOKUP($V13,'Sanitary Sizing Charts'!$S$5:$S$10,'Sanitary Sizing Charts'!AA$5:AA$10)="N/A",0,LOOKUP($V13,'Sanitary Sizing Charts'!$S$5:$S$10,'Sanitary Sizing Charts'!AA$5:AA$10)+1)</f>
        <v>10401</v>
      </c>
    </row>
    <row r="14" spans="2:34" ht="14.25" customHeight="1" x14ac:dyDescent="0.25">
      <c r="D14"/>
      <c r="E14" s="2">
        <v>7</v>
      </c>
      <c r="F14" s="24">
        <v>9</v>
      </c>
      <c r="G14" s="26">
        <f>SUM($F$9:F14)</f>
        <v>50</v>
      </c>
      <c r="H14" s="39" t="s">
        <v>29</v>
      </c>
      <c r="I14" s="101">
        <f>IF(G14="","",IF(I13&gt;LOOKUP('Sanitary Sizing'!G14,'Sanitary Sizing Charts'!$E$6:$E$15,'Sanitary Sizing Charts'!$C$6:$C$15),I13,IF(COUNTIF($H$9:H14,"y")&gt;6,4,IF(AND(H14="y",LOOKUP('Sanitary Sizing'!G14,'Sanitary Sizing Charts'!$E$6:$E$15,'Sanitary Sizing Charts'!$C$6:$C$15)&lt;3),3,LOOKUP('Sanitary Sizing'!G14,'Sanitary Sizing Charts'!$E$6:$E$15,'Sanitary Sizing Charts'!$C$6:$C$15)))))</f>
        <v>3</v>
      </c>
      <c r="P14" s="51"/>
      <c r="Q14" s="35">
        <v>0.01</v>
      </c>
      <c r="R14" s="2"/>
      <c r="S14" s="26"/>
      <c r="T14" s="50" t="str">
        <f t="shared" si="0"/>
        <v/>
      </c>
      <c r="V14" s="49">
        <f t="shared" si="1"/>
        <v>0.01</v>
      </c>
      <c r="W14" s="44">
        <f>0</f>
        <v>0</v>
      </c>
      <c r="X14" s="44">
        <f>IF(LOOKUP($V14,'Sanitary Sizing Charts'!$S$5:$S$10,'Sanitary Sizing Charts'!T$5:T$10)="N/A",0,LOOKUP($V14,'Sanitary Sizing Charts'!$S$5:$S$10,'Sanitary Sizing Charts'!T$5:T$10)+1)</f>
        <v>0</v>
      </c>
      <c r="Y14" s="44">
        <f>IF(LOOKUP($V14,'Sanitary Sizing Charts'!$S$5:$S$10,'Sanitary Sizing Charts'!U$5:U$10)="N/A",0,LOOKUP($V14,'Sanitary Sizing Charts'!$S$5:$S$10,'Sanitary Sizing Charts'!U$5:U$10)+1)</f>
        <v>181</v>
      </c>
      <c r="Z14" s="44">
        <f>IF(LOOKUP($V14,'Sanitary Sizing Charts'!$S$5:$S$10,'Sanitary Sizing Charts'!V$5:V$10)="N/A",0,LOOKUP($V14,'Sanitary Sizing Charts'!$S$5:$S$10,'Sanitary Sizing Charts'!V$5:V$10)+1)</f>
        <v>391</v>
      </c>
      <c r="AA14" s="44">
        <f>IF(LOOKUP($V14,'Sanitary Sizing Charts'!$S$5:$S$10,'Sanitary Sizing Charts'!W$5:W$10)="N/A",0,LOOKUP($V14,'Sanitary Sizing Charts'!$S$5:$S$10,'Sanitary Sizing Charts'!W$5:W$10)+1)</f>
        <v>701</v>
      </c>
      <c r="AB14" s="44">
        <f>IF(LOOKUP($V14,'Sanitary Sizing Charts'!$S$5:$S$10,'Sanitary Sizing Charts'!X$5:X$10)="N/A",0,LOOKUP($V14,'Sanitary Sizing Charts'!$S$5:$S$10,'Sanitary Sizing Charts'!X$5:X$10)+1)</f>
        <v>1601</v>
      </c>
      <c r="AC14" s="44">
        <f>IF(LOOKUP($V14,'Sanitary Sizing Charts'!$S$5:$S$10,'Sanitary Sizing Charts'!Y$5:Y$10)="N/A",0,LOOKUP($V14,'Sanitary Sizing Charts'!$S$5:$S$10,'Sanitary Sizing Charts'!Y$5:Y$10)+1)</f>
        <v>3001</v>
      </c>
      <c r="AD14" s="44">
        <f>IF(LOOKUP($V14,'Sanitary Sizing Charts'!$S$5:$S$10,'Sanitary Sizing Charts'!Z$5:Z$10)="N/A",0,LOOKUP($V14,'Sanitary Sizing Charts'!$S$5:$S$10,'Sanitary Sizing Charts'!Z$5:Z$10)+1)</f>
        <v>5401</v>
      </c>
      <c r="AE14" s="44">
        <f>IF(LOOKUP($V14,'Sanitary Sizing Charts'!$S$5:$S$10,'Sanitary Sizing Charts'!AA$5:AA$10)="N/A",0,LOOKUP($V14,'Sanitary Sizing Charts'!$S$5:$S$10,'Sanitary Sizing Charts'!AA$5:AA$10)+1)</f>
        <v>10401</v>
      </c>
    </row>
    <row r="15" spans="2:34" ht="14.25" customHeight="1" x14ac:dyDescent="0.25">
      <c r="D15"/>
      <c r="E15" s="2">
        <v>6</v>
      </c>
      <c r="F15" s="24">
        <v>9</v>
      </c>
      <c r="G15" s="26">
        <f>SUM($F$9:F15)</f>
        <v>59</v>
      </c>
      <c r="H15" s="39" t="s">
        <v>29</v>
      </c>
      <c r="I15" s="101">
        <f>IF(G15="","",IF(I14&gt;LOOKUP('Sanitary Sizing'!G15,'Sanitary Sizing Charts'!$E$6:$E$15,'Sanitary Sizing Charts'!$C$6:$C$15),I14,IF(COUNTIF($H$9:H15,"y")&gt;6,4,IF(AND(H15="y",LOOKUP('Sanitary Sizing'!G15,'Sanitary Sizing Charts'!$E$6:$E$15,'Sanitary Sizing Charts'!$C$6:$C$15)&lt;3),3,LOOKUP('Sanitary Sizing'!G15,'Sanitary Sizing Charts'!$E$6:$E$15,'Sanitary Sizing Charts'!$C$6:$C$15)))))</f>
        <v>3</v>
      </c>
      <c r="P15" s="51"/>
      <c r="Q15" s="35">
        <v>0.01</v>
      </c>
      <c r="R15" s="2"/>
      <c r="S15" s="26"/>
      <c r="T15" s="50" t="str">
        <f t="shared" si="0"/>
        <v/>
      </c>
      <c r="V15" s="49">
        <f t="shared" si="1"/>
        <v>0.01</v>
      </c>
      <c r="W15" s="44">
        <f>0</f>
        <v>0</v>
      </c>
      <c r="X15" s="44">
        <f>IF(LOOKUP($V15,'Sanitary Sizing Charts'!$S$5:$S$10,'Sanitary Sizing Charts'!T$5:T$10)="N/A",0,LOOKUP($V15,'Sanitary Sizing Charts'!$S$5:$S$10,'Sanitary Sizing Charts'!T$5:T$10)+1)</f>
        <v>0</v>
      </c>
      <c r="Y15" s="44">
        <f>IF(LOOKUP($V15,'Sanitary Sizing Charts'!$S$5:$S$10,'Sanitary Sizing Charts'!U$5:U$10)="N/A",0,LOOKUP($V15,'Sanitary Sizing Charts'!$S$5:$S$10,'Sanitary Sizing Charts'!U$5:U$10)+1)</f>
        <v>181</v>
      </c>
      <c r="Z15" s="44">
        <f>IF(LOOKUP($V15,'Sanitary Sizing Charts'!$S$5:$S$10,'Sanitary Sizing Charts'!V$5:V$10)="N/A",0,LOOKUP($V15,'Sanitary Sizing Charts'!$S$5:$S$10,'Sanitary Sizing Charts'!V$5:V$10)+1)</f>
        <v>391</v>
      </c>
      <c r="AA15" s="44">
        <f>IF(LOOKUP($V15,'Sanitary Sizing Charts'!$S$5:$S$10,'Sanitary Sizing Charts'!W$5:W$10)="N/A",0,LOOKUP($V15,'Sanitary Sizing Charts'!$S$5:$S$10,'Sanitary Sizing Charts'!W$5:W$10)+1)</f>
        <v>701</v>
      </c>
      <c r="AB15" s="44">
        <f>IF(LOOKUP($V15,'Sanitary Sizing Charts'!$S$5:$S$10,'Sanitary Sizing Charts'!X$5:X$10)="N/A",0,LOOKUP($V15,'Sanitary Sizing Charts'!$S$5:$S$10,'Sanitary Sizing Charts'!X$5:X$10)+1)</f>
        <v>1601</v>
      </c>
      <c r="AC15" s="44">
        <f>IF(LOOKUP($V15,'Sanitary Sizing Charts'!$S$5:$S$10,'Sanitary Sizing Charts'!Y$5:Y$10)="N/A",0,LOOKUP($V15,'Sanitary Sizing Charts'!$S$5:$S$10,'Sanitary Sizing Charts'!Y$5:Y$10)+1)</f>
        <v>3001</v>
      </c>
      <c r="AD15" s="44">
        <f>IF(LOOKUP($V15,'Sanitary Sizing Charts'!$S$5:$S$10,'Sanitary Sizing Charts'!Z$5:Z$10)="N/A",0,LOOKUP($V15,'Sanitary Sizing Charts'!$S$5:$S$10,'Sanitary Sizing Charts'!Z$5:Z$10)+1)</f>
        <v>5401</v>
      </c>
      <c r="AE15" s="44">
        <f>IF(LOOKUP($V15,'Sanitary Sizing Charts'!$S$5:$S$10,'Sanitary Sizing Charts'!AA$5:AA$10)="N/A",0,LOOKUP($V15,'Sanitary Sizing Charts'!$S$5:$S$10,'Sanitary Sizing Charts'!AA$5:AA$10)+1)</f>
        <v>10401</v>
      </c>
    </row>
    <row r="16" spans="2:34" ht="14.25" customHeight="1" x14ac:dyDescent="0.25">
      <c r="D16"/>
      <c r="E16" s="2">
        <v>5</v>
      </c>
      <c r="F16" s="24">
        <v>9</v>
      </c>
      <c r="G16" s="26">
        <f>SUM($F$9:F16)</f>
        <v>68</v>
      </c>
      <c r="H16" s="39" t="s">
        <v>28</v>
      </c>
      <c r="I16" s="101">
        <f>IF(G16="","",IF(I15&gt;LOOKUP('Sanitary Sizing'!G16,'Sanitary Sizing Charts'!$E$6:$E$15,'Sanitary Sizing Charts'!$C$6:$C$15),I15,IF(COUNTIF($H$9:H16,"y")&gt;6,4,IF(AND(H16="y",LOOKUP('Sanitary Sizing'!G16,'Sanitary Sizing Charts'!$E$6:$E$15,'Sanitary Sizing Charts'!$C$6:$C$15)&lt;3),3,LOOKUP('Sanitary Sizing'!G16,'Sanitary Sizing Charts'!$E$6:$E$15,'Sanitary Sizing Charts'!$C$6:$C$15)))))</f>
        <v>4</v>
      </c>
      <c r="P16" s="51"/>
      <c r="Q16" s="35">
        <v>0.01</v>
      </c>
      <c r="R16" s="2"/>
      <c r="S16" s="26"/>
      <c r="T16" s="50" t="str">
        <f t="shared" si="0"/>
        <v/>
      </c>
      <c r="V16" s="49">
        <f t="shared" si="1"/>
        <v>0.01</v>
      </c>
      <c r="W16" s="44">
        <f>0</f>
        <v>0</v>
      </c>
      <c r="X16" s="44">
        <f>IF(LOOKUP($V16,'Sanitary Sizing Charts'!$S$5:$S$10,'Sanitary Sizing Charts'!T$5:T$10)="N/A",0,LOOKUP($V16,'Sanitary Sizing Charts'!$S$5:$S$10,'Sanitary Sizing Charts'!T$5:T$10)+1)</f>
        <v>0</v>
      </c>
      <c r="Y16" s="44">
        <f>IF(LOOKUP($V16,'Sanitary Sizing Charts'!$S$5:$S$10,'Sanitary Sizing Charts'!U$5:U$10)="N/A",0,LOOKUP($V16,'Sanitary Sizing Charts'!$S$5:$S$10,'Sanitary Sizing Charts'!U$5:U$10)+1)</f>
        <v>181</v>
      </c>
      <c r="Z16" s="44">
        <f>IF(LOOKUP($V16,'Sanitary Sizing Charts'!$S$5:$S$10,'Sanitary Sizing Charts'!V$5:V$10)="N/A",0,LOOKUP($V16,'Sanitary Sizing Charts'!$S$5:$S$10,'Sanitary Sizing Charts'!V$5:V$10)+1)</f>
        <v>391</v>
      </c>
      <c r="AA16" s="44">
        <f>IF(LOOKUP($V16,'Sanitary Sizing Charts'!$S$5:$S$10,'Sanitary Sizing Charts'!W$5:W$10)="N/A",0,LOOKUP($V16,'Sanitary Sizing Charts'!$S$5:$S$10,'Sanitary Sizing Charts'!W$5:W$10)+1)</f>
        <v>701</v>
      </c>
      <c r="AB16" s="44">
        <f>IF(LOOKUP($V16,'Sanitary Sizing Charts'!$S$5:$S$10,'Sanitary Sizing Charts'!X$5:X$10)="N/A",0,LOOKUP($V16,'Sanitary Sizing Charts'!$S$5:$S$10,'Sanitary Sizing Charts'!X$5:X$10)+1)</f>
        <v>1601</v>
      </c>
      <c r="AC16" s="44">
        <f>IF(LOOKUP($V16,'Sanitary Sizing Charts'!$S$5:$S$10,'Sanitary Sizing Charts'!Y$5:Y$10)="N/A",0,LOOKUP($V16,'Sanitary Sizing Charts'!$S$5:$S$10,'Sanitary Sizing Charts'!Y$5:Y$10)+1)</f>
        <v>3001</v>
      </c>
      <c r="AD16" s="44">
        <f>IF(LOOKUP($V16,'Sanitary Sizing Charts'!$S$5:$S$10,'Sanitary Sizing Charts'!Z$5:Z$10)="N/A",0,LOOKUP($V16,'Sanitary Sizing Charts'!$S$5:$S$10,'Sanitary Sizing Charts'!Z$5:Z$10)+1)</f>
        <v>5401</v>
      </c>
      <c r="AE16" s="44">
        <f>IF(LOOKUP($V16,'Sanitary Sizing Charts'!$S$5:$S$10,'Sanitary Sizing Charts'!AA$5:AA$10)="N/A",0,LOOKUP($V16,'Sanitary Sizing Charts'!$S$5:$S$10,'Sanitary Sizing Charts'!AA$5:AA$10)+1)</f>
        <v>10401</v>
      </c>
    </row>
    <row r="17" spans="4:31" ht="14.25" customHeight="1" x14ac:dyDescent="0.25">
      <c r="D17"/>
      <c r="E17" s="2">
        <v>4</v>
      </c>
      <c r="F17" s="24">
        <v>9</v>
      </c>
      <c r="G17" s="26">
        <f>SUM($F$9:F17)</f>
        <v>77</v>
      </c>
      <c r="H17" s="39" t="s">
        <v>28</v>
      </c>
      <c r="I17" s="101">
        <f>IF(G17="","",IF(I16&gt;LOOKUP('Sanitary Sizing'!G17,'Sanitary Sizing Charts'!$E$6:$E$15,'Sanitary Sizing Charts'!$C$6:$C$15),I16,IF(COUNTIF($H$9:H17,"y")&gt;6,4,IF(AND(H17="y",LOOKUP('Sanitary Sizing'!G17,'Sanitary Sizing Charts'!$E$6:$E$15,'Sanitary Sizing Charts'!$C$6:$C$15)&lt;3),3,LOOKUP('Sanitary Sizing'!G17,'Sanitary Sizing Charts'!$E$6:$E$15,'Sanitary Sizing Charts'!$C$6:$C$15)))))</f>
        <v>4</v>
      </c>
      <c r="J17" s="100"/>
      <c r="P17" s="51"/>
      <c r="Q17" s="35">
        <v>0.01</v>
      </c>
      <c r="R17" s="2"/>
      <c r="S17" s="26"/>
      <c r="T17" s="50" t="str">
        <f t="shared" si="0"/>
        <v/>
      </c>
      <c r="V17" s="49">
        <f t="shared" si="1"/>
        <v>0.01</v>
      </c>
      <c r="W17" s="44">
        <f>0</f>
        <v>0</v>
      </c>
      <c r="X17" s="44">
        <f>IF(LOOKUP($V17,'Sanitary Sizing Charts'!$S$5:$S$10,'Sanitary Sizing Charts'!T$5:T$10)="N/A",0,LOOKUP($V17,'Sanitary Sizing Charts'!$S$5:$S$10,'Sanitary Sizing Charts'!T$5:T$10)+1)</f>
        <v>0</v>
      </c>
      <c r="Y17" s="44">
        <f>IF(LOOKUP($V17,'Sanitary Sizing Charts'!$S$5:$S$10,'Sanitary Sizing Charts'!U$5:U$10)="N/A",0,LOOKUP($V17,'Sanitary Sizing Charts'!$S$5:$S$10,'Sanitary Sizing Charts'!U$5:U$10)+1)</f>
        <v>181</v>
      </c>
      <c r="Z17" s="44">
        <f>IF(LOOKUP($V17,'Sanitary Sizing Charts'!$S$5:$S$10,'Sanitary Sizing Charts'!V$5:V$10)="N/A",0,LOOKUP($V17,'Sanitary Sizing Charts'!$S$5:$S$10,'Sanitary Sizing Charts'!V$5:V$10)+1)</f>
        <v>391</v>
      </c>
      <c r="AA17" s="44">
        <f>IF(LOOKUP($V17,'Sanitary Sizing Charts'!$S$5:$S$10,'Sanitary Sizing Charts'!W$5:W$10)="N/A",0,LOOKUP($V17,'Sanitary Sizing Charts'!$S$5:$S$10,'Sanitary Sizing Charts'!W$5:W$10)+1)</f>
        <v>701</v>
      </c>
      <c r="AB17" s="44">
        <f>IF(LOOKUP($V17,'Sanitary Sizing Charts'!$S$5:$S$10,'Sanitary Sizing Charts'!X$5:X$10)="N/A",0,LOOKUP($V17,'Sanitary Sizing Charts'!$S$5:$S$10,'Sanitary Sizing Charts'!X$5:X$10)+1)</f>
        <v>1601</v>
      </c>
      <c r="AC17" s="44">
        <f>IF(LOOKUP($V17,'Sanitary Sizing Charts'!$S$5:$S$10,'Sanitary Sizing Charts'!Y$5:Y$10)="N/A",0,LOOKUP($V17,'Sanitary Sizing Charts'!$S$5:$S$10,'Sanitary Sizing Charts'!Y$5:Y$10)+1)</f>
        <v>3001</v>
      </c>
      <c r="AD17" s="44">
        <f>IF(LOOKUP($V17,'Sanitary Sizing Charts'!$S$5:$S$10,'Sanitary Sizing Charts'!Z$5:Z$10)="N/A",0,LOOKUP($V17,'Sanitary Sizing Charts'!$S$5:$S$10,'Sanitary Sizing Charts'!Z$5:Z$10)+1)</f>
        <v>5401</v>
      </c>
      <c r="AE17" s="44">
        <f>IF(LOOKUP($V17,'Sanitary Sizing Charts'!$S$5:$S$10,'Sanitary Sizing Charts'!AA$5:AA$10)="N/A",0,LOOKUP($V17,'Sanitary Sizing Charts'!$S$5:$S$10,'Sanitary Sizing Charts'!AA$5:AA$10)+1)</f>
        <v>10401</v>
      </c>
    </row>
    <row r="18" spans="4:31" ht="14.25" customHeight="1" x14ac:dyDescent="0.25">
      <c r="E18" s="2">
        <v>3</v>
      </c>
      <c r="F18" s="24">
        <v>9</v>
      </c>
      <c r="G18" s="26">
        <f>SUM($F$9:F18)</f>
        <v>86</v>
      </c>
      <c r="H18" s="39" t="s">
        <v>28</v>
      </c>
      <c r="I18" s="101">
        <f>IF(G18="","",IF(I17&gt;LOOKUP('Sanitary Sizing'!G18,'Sanitary Sizing Charts'!$E$6:$E$15,'Sanitary Sizing Charts'!$C$6:$C$15),I17,IF(COUNTIF($H$9:H18,"y")&gt;6,4,IF(AND(H18="y",LOOKUP('Sanitary Sizing'!G18,'Sanitary Sizing Charts'!$E$6:$E$15,'Sanitary Sizing Charts'!$C$6:$C$15)&lt;3),3,LOOKUP('Sanitary Sizing'!G18,'Sanitary Sizing Charts'!$E$6:$E$15,'Sanitary Sizing Charts'!$C$6:$C$15)))))</f>
        <v>4</v>
      </c>
      <c r="P18" s="51"/>
      <c r="Q18" s="35">
        <v>0.01</v>
      </c>
      <c r="R18" s="2"/>
      <c r="S18" s="26"/>
      <c r="T18" s="50" t="str">
        <f t="shared" si="0"/>
        <v/>
      </c>
      <c r="V18" s="49">
        <f t="shared" si="1"/>
        <v>0.01</v>
      </c>
      <c r="W18" s="44">
        <f>0</f>
        <v>0</v>
      </c>
      <c r="X18" s="44">
        <f>IF(LOOKUP($V18,'Sanitary Sizing Charts'!$S$5:$S$10,'Sanitary Sizing Charts'!T$5:T$10)="N/A",0,LOOKUP($V18,'Sanitary Sizing Charts'!$S$5:$S$10,'Sanitary Sizing Charts'!T$5:T$10)+1)</f>
        <v>0</v>
      </c>
      <c r="Y18" s="44">
        <f>IF(LOOKUP($V18,'Sanitary Sizing Charts'!$S$5:$S$10,'Sanitary Sizing Charts'!U$5:U$10)="N/A",0,LOOKUP($V18,'Sanitary Sizing Charts'!$S$5:$S$10,'Sanitary Sizing Charts'!U$5:U$10)+1)</f>
        <v>181</v>
      </c>
      <c r="Z18" s="44">
        <f>IF(LOOKUP($V18,'Sanitary Sizing Charts'!$S$5:$S$10,'Sanitary Sizing Charts'!V$5:V$10)="N/A",0,LOOKUP($V18,'Sanitary Sizing Charts'!$S$5:$S$10,'Sanitary Sizing Charts'!V$5:V$10)+1)</f>
        <v>391</v>
      </c>
      <c r="AA18" s="44">
        <f>IF(LOOKUP($V18,'Sanitary Sizing Charts'!$S$5:$S$10,'Sanitary Sizing Charts'!W$5:W$10)="N/A",0,LOOKUP($V18,'Sanitary Sizing Charts'!$S$5:$S$10,'Sanitary Sizing Charts'!W$5:W$10)+1)</f>
        <v>701</v>
      </c>
      <c r="AB18" s="44">
        <f>IF(LOOKUP($V18,'Sanitary Sizing Charts'!$S$5:$S$10,'Sanitary Sizing Charts'!X$5:X$10)="N/A",0,LOOKUP($V18,'Sanitary Sizing Charts'!$S$5:$S$10,'Sanitary Sizing Charts'!X$5:X$10)+1)</f>
        <v>1601</v>
      </c>
      <c r="AC18" s="44">
        <f>IF(LOOKUP($V18,'Sanitary Sizing Charts'!$S$5:$S$10,'Sanitary Sizing Charts'!Y$5:Y$10)="N/A",0,LOOKUP($V18,'Sanitary Sizing Charts'!$S$5:$S$10,'Sanitary Sizing Charts'!Y$5:Y$10)+1)</f>
        <v>3001</v>
      </c>
      <c r="AD18" s="44">
        <f>IF(LOOKUP($V18,'Sanitary Sizing Charts'!$S$5:$S$10,'Sanitary Sizing Charts'!Z$5:Z$10)="N/A",0,LOOKUP($V18,'Sanitary Sizing Charts'!$S$5:$S$10,'Sanitary Sizing Charts'!Z$5:Z$10)+1)</f>
        <v>5401</v>
      </c>
      <c r="AE18" s="44">
        <f>IF(LOOKUP($V18,'Sanitary Sizing Charts'!$S$5:$S$10,'Sanitary Sizing Charts'!AA$5:AA$10)="N/A",0,LOOKUP($V18,'Sanitary Sizing Charts'!$S$5:$S$10,'Sanitary Sizing Charts'!AA$5:AA$10)+1)</f>
        <v>10401</v>
      </c>
    </row>
    <row r="19" spans="4:31" ht="14.25" customHeight="1" x14ac:dyDescent="0.25">
      <c r="E19" s="2">
        <v>2</v>
      </c>
      <c r="F19" s="24">
        <v>9</v>
      </c>
      <c r="G19" s="26">
        <f>SUM($F$9:F19)</f>
        <v>95</v>
      </c>
      <c r="H19" s="39" t="s">
        <v>28</v>
      </c>
      <c r="I19" s="101">
        <f>IF(G19="","",IF(I18&gt;LOOKUP('Sanitary Sizing'!G19,'Sanitary Sizing Charts'!$E$6:$E$15,'Sanitary Sizing Charts'!$C$6:$C$15),I18,IF(COUNTIF($H$9:H19,"y")&gt;6,4,IF(AND(H19="y",LOOKUP('Sanitary Sizing'!G19,'Sanitary Sizing Charts'!$E$6:$E$15,'Sanitary Sizing Charts'!$C$6:$C$15)&lt;3),3,LOOKUP('Sanitary Sizing'!G19,'Sanitary Sizing Charts'!$E$6:$E$15,'Sanitary Sizing Charts'!$C$6:$C$15)))))</f>
        <v>4</v>
      </c>
      <c r="P19" s="51"/>
      <c r="Q19" s="35">
        <v>0.01</v>
      </c>
      <c r="R19" s="2"/>
      <c r="S19" s="26"/>
      <c r="T19" s="50" t="str">
        <f t="shared" si="0"/>
        <v/>
      </c>
      <c r="V19" s="49">
        <f t="shared" si="1"/>
        <v>0.01</v>
      </c>
      <c r="W19" s="44">
        <f>0</f>
        <v>0</v>
      </c>
      <c r="X19" s="44">
        <f>IF(LOOKUP($V19,'Sanitary Sizing Charts'!$S$5:$S$10,'Sanitary Sizing Charts'!T$5:T$10)="N/A",0,LOOKUP($V19,'Sanitary Sizing Charts'!$S$5:$S$10,'Sanitary Sizing Charts'!T$5:T$10)+1)</f>
        <v>0</v>
      </c>
      <c r="Y19" s="44">
        <f>IF(LOOKUP($V19,'Sanitary Sizing Charts'!$S$5:$S$10,'Sanitary Sizing Charts'!U$5:U$10)="N/A",0,LOOKUP($V19,'Sanitary Sizing Charts'!$S$5:$S$10,'Sanitary Sizing Charts'!U$5:U$10)+1)</f>
        <v>181</v>
      </c>
      <c r="Z19" s="44">
        <f>IF(LOOKUP($V19,'Sanitary Sizing Charts'!$S$5:$S$10,'Sanitary Sizing Charts'!V$5:V$10)="N/A",0,LOOKUP($V19,'Sanitary Sizing Charts'!$S$5:$S$10,'Sanitary Sizing Charts'!V$5:V$10)+1)</f>
        <v>391</v>
      </c>
      <c r="AA19" s="44">
        <f>IF(LOOKUP($V19,'Sanitary Sizing Charts'!$S$5:$S$10,'Sanitary Sizing Charts'!W$5:W$10)="N/A",0,LOOKUP($V19,'Sanitary Sizing Charts'!$S$5:$S$10,'Sanitary Sizing Charts'!W$5:W$10)+1)</f>
        <v>701</v>
      </c>
      <c r="AB19" s="44">
        <f>IF(LOOKUP($V19,'Sanitary Sizing Charts'!$S$5:$S$10,'Sanitary Sizing Charts'!X$5:X$10)="N/A",0,LOOKUP($V19,'Sanitary Sizing Charts'!$S$5:$S$10,'Sanitary Sizing Charts'!X$5:X$10)+1)</f>
        <v>1601</v>
      </c>
      <c r="AC19" s="44">
        <f>IF(LOOKUP($V19,'Sanitary Sizing Charts'!$S$5:$S$10,'Sanitary Sizing Charts'!Y$5:Y$10)="N/A",0,LOOKUP($V19,'Sanitary Sizing Charts'!$S$5:$S$10,'Sanitary Sizing Charts'!Y$5:Y$10)+1)</f>
        <v>3001</v>
      </c>
      <c r="AD19" s="44">
        <f>IF(LOOKUP($V19,'Sanitary Sizing Charts'!$S$5:$S$10,'Sanitary Sizing Charts'!Z$5:Z$10)="N/A",0,LOOKUP($V19,'Sanitary Sizing Charts'!$S$5:$S$10,'Sanitary Sizing Charts'!Z$5:Z$10)+1)</f>
        <v>5401</v>
      </c>
      <c r="AE19" s="44">
        <f>IF(LOOKUP($V19,'Sanitary Sizing Charts'!$S$5:$S$10,'Sanitary Sizing Charts'!AA$5:AA$10)="N/A",0,LOOKUP($V19,'Sanitary Sizing Charts'!$S$5:$S$10,'Sanitary Sizing Charts'!AA$5:AA$10)+1)</f>
        <v>10401</v>
      </c>
    </row>
    <row r="20" spans="4:31" ht="14.25" customHeight="1" x14ac:dyDescent="0.25">
      <c r="E20" s="2">
        <v>1</v>
      </c>
      <c r="F20" s="24">
        <v>5</v>
      </c>
      <c r="G20" s="26">
        <f>SUM($F$9:F20)</f>
        <v>100</v>
      </c>
      <c r="H20" s="39" t="s">
        <v>28</v>
      </c>
      <c r="I20" s="101">
        <f>IF(G20="","",IF(I19&gt;LOOKUP('Sanitary Sizing'!G20,'Sanitary Sizing Charts'!$E$6:$E$15,'Sanitary Sizing Charts'!$C$6:$C$15),I19,IF(COUNTIF($H$9:H20,"y")&gt;6,4,IF(AND(H20="y",LOOKUP('Sanitary Sizing'!G20,'Sanitary Sizing Charts'!$E$6:$E$15,'Sanitary Sizing Charts'!$C$6:$C$15)&lt;3),3,LOOKUP('Sanitary Sizing'!G20,'Sanitary Sizing Charts'!$E$6:$E$15,'Sanitary Sizing Charts'!$C$6:$C$15)))))</f>
        <v>4</v>
      </c>
      <c r="P20" s="51"/>
      <c r="Q20" s="35">
        <v>0.01</v>
      </c>
      <c r="R20" s="2"/>
      <c r="S20" s="26"/>
      <c r="T20" s="50" t="str">
        <f t="shared" si="0"/>
        <v/>
      </c>
      <c r="V20" s="49">
        <f t="shared" si="1"/>
        <v>0.01</v>
      </c>
      <c r="W20" s="44">
        <f>0</f>
        <v>0</v>
      </c>
      <c r="X20" s="44">
        <f>IF(LOOKUP($V20,'Sanitary Sizing Charts'!$S$5:$S$10,'Sanitary Sizing Charts'!T$5:T$10)="N/A",0,LOOKUP($V20,'Sanitary Sizing Charts'!$S$5:$S$10,'Sanitary Sizing Charts'!T$5:T$10)+1)</f>
        <v>0</v>
      </c>
      <c r="Y20" s="44">
        <f>IF(LOOKUP($V20,'Sanitary Sizing Charts'!$S$5:$S$10,'Sanitary Sizing Charts'!U$5:U$10)="N/A",0,LOOKUP($V20,'Sanitary Sizing Charts'!$S$5:$S$10,'Sanitary Sizing Charts'!U$5:U$10)+1)</f>
        <v>181</v>
      </c>
      <c r="Z20" s="44">
        <f>IF(LOOKUP($V20,'Sanitary Sizing Charts'!$S$5:$S$10,'Sanitary Sizing Charts'!V$5:V$10)="N/A",0,LOOKUP($V20,'Sanitary Sizing Charts'!$S$5:$S$10,'Sanitary Sizing Charts'!V$5:V$10)+1)</f>
        <v>391</v>
      </c>
      <c r="AA20" s="44">
        <f>IF(LOOKUP($V20,'Sanitary Sizing Charts'!$S$5:$S$10,'Sanitary Sizing Charts'!W$5:W$10)="N/A",0,LOOKUP($V20,'Sanitary Sizing Charts'!$S$5:$S$10,'Sanitary Sizing Charts'!W$5:W$10)+1)</f>
        <v>701</v>
      </c>
      <c r="AB20" s="44">
        <f>IF(LOOKUP($V20,'Sanitary Sizing Charts'!$S$5:$S$10,'Sanitary Sizing Charts'!X$5:X$10)="N/A",0,LOOKUP($V20,'Sanitary Sizing Charts'!$S$5:$S$10,'Sanitary Sizing Charts'!X$5:X$10)+1)</f>
        <v>1601</v>
      </c>
      <c r="AC20" s="44">
        <f>IF(LOOKUP($V20,'Sanitary Sizing Charts'!$S$5:$S$10,'Sanitary Sizing Charts'!Y$5:Y$10)="N/A",0,LOOKUP($V20,'Sanitary Sizing Charts'!$S$5:$S$10,'Sanitary Sizing Charts'!Y$5:Y$10)+1)</f>
        <v>3001</v>
      </c>
      <c r="AD20" s="44">
        <f>IF(LOOKUP($V20,'Sanitary Sizing Charts'!$S$5:$S$10,'Sanitary Sizing Charts'!Z$5:Z$10)="N/A",0,LOOKUP($V20,'Sanitary Sizing Charts'!$S$5:$S$10,'Sanitary Sizing Charts'!Z$5:Z$10)+1)</f>
        <v>5401</v>
      </c>
      <c r="AE20" s="44">
        <f>IF(LOOKUP($V20,'Sanitary Sizing Charts'!$S$5:$S$10,'Sanitary Sizing Charts'!AA$5:AA$10)="N/A",0,LOOKUP($V20,'Sanitary Sizing Charts'!$S$5:$S$10,'Sanitary Sizing Charts'!AA$5:AA$10)+1)</f>
        <v>10401</v>
      </c>
    </row>
    <row r="21" spans="4:31" ht="14.25" customHeight="1" x14ac:dyDescent="0.25">
      <c r="F21" s="24"/>
      <c r="G21" s="22"/>
      <c r="H21" s="39"/>
      <c r="I21" s="101" t="str">
        <f>IF(G21="","",IF(I20&gt;LOOKUP('Sanitary Sizing'!G21,'Sanitary Sizing Charts'!$E$6:$E$15,'Sanitary Sizing Charts'!$C$6:$C$15),I20,IF(COUNTIF($H$9:H21,"y")&gt;6,4,IF(AND(H21="y",LOOKUP('Sanitary Sizing'!G21,'Sanitary Sizing Charts'!$E$6:$E$15,'Sanitary Sizing Charts'!$C$6:$C$15)&lt;3),3,LOOKUP('Sanitary Sizing'!G21,'Sanitary Sizing Charts'!$E$6:$E$15,'Sanitary Sizing Charts'!$C$6:$C$15)))))</f>
        <v/>
      </c>
      <c r="P21" s="51"/>
      <c r="Q21" s="35">
        <v>0.01</v>
      </c>
      <c r="R21" s="2"/>
      <c r="S21" s="26"/>
      <c r="T21" s="50" t="str">
        <f t="shared" si="0"/>
        <v/>
      </c>
      <c r="V21" s="49">
        <f t="shared" si="1"/>
        <v>0.01</v>
      </c>
      <c r="W21" s="44">
        <f>0</f>
        <v>0</v>
      </c>
      <c r="X21" s="44">
        <f>IF(LOOKUP($V21,'Sanitary Sizing Charts'!$S$5:$S$10,'Sanitary Sizing Charts'!T$5:T$10)="N/A",0,LOOKUP($V21,'Sanitary Sizing Charts'!$S$5:$S$10,'Sanitary Sizing Charts'!T$5:T$10)+1)</f>
        <v>0</v>
      </c>
      <c r="Y21" s="44">
        <f>IF(LOOKUP($V21,'Sanitary Sizing Charts'!$S$5:$S$10,'Sanitary Sizing Charts'!U$5:U$10)="N/A",0,LOOKUP($V21,'Sanitary Sizing Charts'!$S$5:$S$10,'Sanitary Sizing Charts'!U$5:U$10)+1)</f>
        <v>181</v>
      </c>
      <c r="Z21" s="44">
        <f>IF(LOOKUP($V21,'Sanitary Sizing Charts'!$S$5:$S$10,'Sanitary Sizing Charts'!V$5:V$10)="N/A",0,LOOKUP($V21,'Sanitary Sizing Charts'!$S$5:$S$10,'Sanitary Sizing Charts'!V$5:V$10)+1)</f>
        <v>391</v>
      </c>
      <c r="AA21" s="44">
        <f>IF(LOOKUP($V21,'Sanitary Sizing Charts'!$S$5:$S$10,'Sanitary Sizing Charts'!W$5:W$10)="N/A",0,LOOKUP($V21,'Sanitary Sizing Charts'!$S$5:$S$10,'Sanitary Sizing Charts'!W$5:W$10)+1)</f>
        <v>701</v>
      </c>
      <c r="AB21" s="44">
        <f>IF(LOOKUP($V21,'Sanitary Sizing Charts'!$S$5:$S$10,'Sanitary Sizing Charts'!X$5:X$10)="N/A",0,LOOKUP($V21,'Sanitary Sizing Charts'!$S$5:$S$10,'Sanitary Sizing Charts'!X$5:X$10)+1)</f>
        <v>1601</v>
      </c>
      <c r="AC21" s="44">
        <f>IF(LOOKUP($V21,'Sanitary Sizing Charts'!$S$5:$S$10,'Sanitary Sizing Charts'!Y$5:Y$10)="N/A",0,LOOKUP($V21,'Sanitary Sizing Charts'!$S$5:$S$10,'Sanitary Sizing Charts'!Y$5:Y$10)+1)</f>
        <v>3001</v>
      </c>
      <c r="AD21" s="44">
        <f>IF(LOOKUP($V21,'Sanitary Sizing Charts'!$S$5:$S$10,'Sanitary Sizing Charts'!Z$5:Z$10)="N/A",0,LOOKUP($V21,'Sanitary Sizing Charts'!$S$5:$S$10,'Sanitary Sizing Charts'!Z$5:Z$10)+1)</f>
        <v>5401</v>
      </c>
      <c r="AE21" s="44">
        <f>IF(LOOKUP($V21,'Sanitary Sizing Charts'!$S$5:$S$10,'Sanitary Sizing Charts'!AA$5:AA$10)="N/A",0,LOOKUP($V21,'Sanitary Sizing Charts'!$S$5:$S$10,'Sanitary Sizing Charts'!AA$5:AA$10)+1)</f>
        <v>10401</v>
      </c>
    </row>
    <row r="22" spans="4:31" ht="14.25" customHeight="1" x14ac:dyDescent="0.25">
      <c r="E22" s="3">
        <v>12</v>
      </c>
      <c r="F22" s="24"/>
      <c r="G22" s="22"/>
      <c r="H22" s="39"/>
      <c r="I22" s="101" t="str">
        <f>IF(G22="","",IF(I21&gt;LOOKUP('Sanitary Sizing'!G22,'Sanitary Sizing Charts'!$E$6:$E$15,'Sanitary Sizing Charts'!$C$6:$C$15),I21,IF(COUNTIF($H$9:H22,"y")&gt;6,4,IF(AND(H22="y",LOOKUP('Sanitary Sizing'!G22,'Sanitary Sizing Charts'!$E$6:$E$15,'Sanitary Sizing Charts'!$C$6:$C$15)&lt;3),3,LOOKUP('Sanitary Sizing'!G22,'Sanitary Sizing Charts'!$E$6:$E$15,'Sanitary Sizing Charts'!$C$6:$C$15)))))</f>
        <v/>
      </c>
      <c r="P22" s="51"/>
      <c r="Q22" s="35">
        <v>0.01</v>
      </c>
      <c r="R22" s="2"/>
      <c r="S22" s="26"/>
      <c r="T22" s="50" t="str">
        <f t="shared" si="0"/>
        <v/>
      </c>
      <c r="V22" s="49">
        <f t="shared" si="1"/>
        <v>0.01</v>
      </c>
      <c r="W22" s="44">
        <f>0</f>
        <v>0</v>
      </c>
      <c r="X22" s="44">
        <f>IF(LOOKUP($V22,'Sanitary Sizing Charts'!$S$5:$S$10,'Sanitary Sizing Charts'!T$5:T$10)="N/A",0,LOOKUP($V22,'Sanitary Sizing Charts'!$S$5:$S$10,'Sanitary Sizing Charts'!T$5:T$10)+1)</f>
        <v>0</v>
      </c>
      <c r="Y22" s="44">
        <f>IF(LOOKUP($V22,'Sanitary Sizing Charts'!$S$5:$S$10,'Sanitary Sizing Charts'!U$5:U$10)="N/A",0,LOOKUP($V22,'Sanitary Sizing Charts'!$S$5:$S$10,'Sanitary Sizing Charts'!U$5:U$10)+1)</f>
        <v>181</v>
      </c>
      <c r="Z22" s="44">
        <f>IF(LOOKUP($V22,'Sanitary Sizing Charts'!$S$5:$S$10,'Sanitary Sizing Charts'!V$5:V$10)="N/A",0,LOOKUP($V22,'Sanitary Sizing Charts'!$S$5:$S$10,'Sanitary Sizing Charts'!V$5:V$10)+1)</f>
        <v>391</v>
      </c>
      <c r="AA22" s="44">
        <f>IF(LOOKUP($V22,'Sanitary Sizing Charts'!$S$5:$S$10,'Sanitary Sizing Charts'!W$5:W$10)="N/A",0,LOOKUP($V22,'Sanitary Sizing Charts'!$S$5:$S$10,'Sanitary Sizing Charts'!W$5:W$10)+1)</f>
        <v>701</v>
      </c>
      <c r="AB22" s="44">
        <f>IF(LOOKUP($V22,'Sanitary Sizing Charts'!$S$5:$S$10,'Sanitary Sizing Charts'!X$5:X$10)="N/A",0,LOOKUP($V22,'Sanitary Sizing Charts'!$S$5:$S$10,'Sanitary Sizing Charts'!X$5:X$10)+1)</f>
        <v>1601</v>
      </c>
      <c r="AC22" s="44">
        <f>IF(LOOKUP($V22,'Sanitary Sizing Charts'!$S$5:$S$10,'Sanitary Sizing Charts'!Y$5:Y$10)="N/A",0,LOOKUP($V22,'Sanitary Sizing Charts'!$S$5:$S$10,'Sanitary Sizing Charts'!Y$5:Y$10)+1)</f>
        <v>3001</v>
      </c>
      <c r="AD22" s="44">
        <f>IF(LOOKUP($V22,'Sanitary Sizing Charts'!$S$5:$S$10,'Sanitary Sizing Charts'!Z$5:Z$10)="N/A",0,LOOKUP($V22,'Sanitary Sizing Charts'!$S$5:$S$10,'Sanitary Sizing Charts'!Z$5:Z$10)+1)</f>
        <v>5401</v>
      </c>
      <c r="AE22" s="44">
        <f>IF(LOOKUP($V22,'Sanitary Sizing Charts'!$S$5:$S$10,'Sanitary Sizing Charts'!AA$5:AA$10)="N/A",0,LOOKUP($V22,'Sanitary Sizing Charts'!$S$5:$S$10,'Sanitary Sizing Charts'!AA$5:AA$10)+1)</f>
        <v>10401</v>
      </c>
    </row>
    <row r="23" spans="4:31" ht="14.25" customHeight="1" x14ac:dyDescent="0.25">
      <c r="E23" s="3">
        <v>11</v>
      </c>
      <c r="F23" s="24"/>
      <c r="G23" s="22"/>
      <c r="H23" s="39"/>
      <c r="I23" s="101" t="str">
        <f>IF(G23="","",IF(I22&gt;LOOKUP('Sanitary Sizing'!G23,'Sanitary Sizing Charts'!$E$6:$E$15,'Sanitary Sizing Charts'!$C$6:$C$15),I22,IF(COUNTIF($H$9:H23,"y")&gt;6,4,IF(AND(H23="y",LOOKUP('Sanitary Sizing'!G23,'Sanitary Sizing Charts'!$E$6:$E$15,'Sanitary Sizing Charts'!$C$6:$C$15)&lt;3),3,LOOKUP('Sanitary Sizing'!G23,'Sanitary Sizing Charts'!$E$6:$E$15,'Sanitary Sizing Charts'!$C$6:$C$15)))))</f>
        <v/>
      </c>
      <c r="P23" s="51"/>
      <c r="Q23" s="35">
        <v>0.01</v>
      </c>
      <c r="R23" s="2"/>
      <c r="S23" s="26"/>
      <c r="T23" s="50" t="str">
        <f t="shared" si="0"/>
        <v/>
      </c>
      <c r="V23" s="49">
        <f t="shared" si="1"/>
        <v>0.01</v>
      </c>
      <c r="W23" s="44">
        <f>0</f>
        <v>0</v>
      </c>
      <c r="X23" s="44">
        <f>IF(LOOKUP($V23,'Sanitary Sizing Charts'!$S$5:$S$10,'Sanitary Sizing Charts'!T$5:T$10)="N/A",0,LOOKUP($V23,'Sanitary Sizing Charts'!$S$5:$S$10,'Sanitary Sizing Charts'!T$5:T$10)+1)</f>
        <v>0</v>
      </c>
      <c r="Y23" s="44">
        <f>IF(LOOKUP($V23,'Sanitary Sizing Charts'!$S$5:$S$10,'Sanitary Sizing Charts'!U$5:U$10)="N/A",0,LOOKUP($V23,'Sanitary Sizing Charts'!$S$5:$S$10,'Sanitary Sizing Charts'!U$5:U$10)+1)</f>
        <v>181</v>
      </c>
      <c r="Z23" s="44">
        <f>IF(LOOKUP($V23,'Sanitary Sizing Charts'!$S$5:$S$10,'Sanitary Sizing Charts'!V$5:V$10)="N/A",0,LOOKUP($V23,'Sanitary Sizing Charts'!$S$5:$S$10,'Sanitary Sizing Charts'!V$5:V$10)+1)</f>
        <v>391</v>
      </c>
      <c r="AA23" s="44">
        <f>IF(LOOKUP($V23,'Sanitary Sizing Charts'!$S$5:$S$10,'Sanitary Sizing Charts'!W$5:W$10)="N/A",0,LOOKUP($V23,'Sanitary Sizing Charts'!$S$5:$S$10,'Sanitary Sizing Charts'!W$5:W$10)+1)</f>
        <v>701</v>
      </c>
      <c r="AB23" s="44">
        <f>IF(LOOKUP($V23,'Sanitary Sizing Charts'!$S$5:$S$10,'Sanitary Sizing Charts'!X$5:X$10)="N/A",0,LOOKUP($V23,'Sanitary Sizing Charts'!$S$5:$S$10,'Sanitary Sizing Charts'!X$5:X$10)+1)</f>
        <v>1601</v>
      </c>
      <c r="AC23" s="44">
        <f>IF(LOOKUP($V23,'Sanitary Sizing Charts'!$S$5:$S$10,'Sanitary Sizing Charts'!Y$5:Y$10)="N/A",0,LOOKUP($V23,'Sanitary Sizing Charts'!$S$5:$S$10,'Sanitary Sizing Charts'!Y$5:Y$10)+1)</f>
        <v>3001</v>
      </c>
      <c r="AD23" s="44">
        <f>IF(LOOKUP($V23,'Sanitary Sizing Charts'!$S$5:$S$10,'Sanitary Sizing Charts'!Z$5:Z$10)="N/A",0,LOOKUP($V23,'Sanitary Sizing Charts'!$S$5:$S$10,'Sanitary Sizing Charts'!Z$5:Z$10)+1)</f>
        <v>5401</v>
      </c>
      <c r="AE23" s="44">
        <f>IF(LOOKUP($V23,'Sanitary Sizing Charts'!$S$5:$S$10,'Sanitary Sizing Charts'!AA$5:AA$10)="N/A",0,LOOKUP($V23,'Sanitary Sizing Charts'!$S$5:$S$10,'Sanitary Sizing Charts'!AA$5:AA$10)+1)</f>
        <v>10401</v>
      </c>
    </row>
    <row r="24" spans="4:31" ht="14.25" customHeight="1" x14ac:dyDescent="0.25">
      <c r="E24" s="3">
        <v>10</v>
      </c>
      <c r="F24" s="24"/>
      <c r="G24" s="22"/>
      <c r="H24" s="39"/>
      <c r="I24" s="101" t="str">
        <f>IF(G24="","",IF(I23&gt;LOOKUP('Sanitary Sizing'!G24,'Sanitary Sizing Charts'!$E$6:$E$15,'Sanitary Sizing Charts'!$C$6:$C$15),I23,IF(COUNTIF($H$9:H24,"y")&gt;6,4,IF(AND(H24="y",LOOKUP('Sanitary Sizing'!G24,'Sanitary Sizing Charts'!$E$6:$E$15,'Sanitary Sizing Charts'!$C$6:$C$15)&lt;3),3,LOOKUP('Sanitary Sizing'!G24,'Sanitary Sizing Charts'!$E$6:$E$15,'Sanitary Sizing Charts'!$C$6:$C$15)))))</f>
        <v/>
      </c>
      <c r="P24" s="51"/>
      <c r="Q24" s="35">
        <v>0.01</v>
      </c>
      <c r="R24" s="2"/>
      <c r="S24" s="26"/>
      <c r="T24" s="50" t="str">
        <f t="shared" si="0"/>
        <v/>
      </c>
      <c r="V24" s="49">
        <f t="shared" si="1"/>
        <v>0.01</v>
      </c>
      <c r="W24" s="44">
        <f>0</f>
        <v>0</v>
      </c>
      <c r="X24" s="44">
        <f>IF(LOOKUP($V24,'Sanitary Sizing Charts'!$S$5:$S$10,'Sanitary Sizing Charts'!T$5:T$10)="N/A",0,LOOKUP($V24,'Sanitary Sizing Charts'!$S$5:$S$10,'Sanitary Sizing Charts'!T$5:T$10)+1)</f>
        <v>0</v>
      </c>
      <c r="Y24" s="44">
        <f>IF(LOOKUP($V24,'Sanitary Sizing Charts'!$S$5:$S$10,'Sanitary Sizing Charts'!U$5:U$10)="N/A",0,LOOKUP($V24,'Sanitary Sizing Charts'!$S$5:$S$10,'Sanitary Sizing Charts'!U$5:U$10)+1)</f>
        <v>181</v>
      </c>
      <c r="Z24" s="44">
        <f>IF(LOOKUP($V24,'Sanitary Sizing Charts'!$S$5:$S$10,'Sanitary Sizing Charts'!V$5:V$10)="N/A",0,LOOKUP($V24,'Sanitary Sizing Charts'!$S$5:$S$10,'Sanitary Sizing Charts'!V$5:V$10)+1)</f>
        <v>391</v>
      </c>
      <c r="AA24" s="44">
        <f>IF(LOOKUP($V24,'Sanitary Sizing Charts'!$S$5:$S$10,'Sanitary Sizing Charts'!W$5:W$10)="N/A",0,LOOKUP($V24,'Sanitary Sizing Charts'!$S$5:$S$10,'Sanitary Sizing Charts'!W$5:W$10)+1)</f>
        <v>701</v>
      </c>
      <c r="AB24" s="44">
        <f>IF(LOOKUP($V24,'Sanitary Sizing Charts'!$S$5:$S$10,'Sanitary Sizing Charts'!X$5:X$10)="N/A",0,LOOKUP($V24,'Sanitary Sizing Charts'!$S$5:$S$10,'Sanitary Sizing Charts'!X$5:X$10)+1)</f>
        <v>1601</v>
      </c>
      <c r="AC24" s="44">
        <f>IF(LOOKUP($V24,'Sanitary Sizing Charts'!$S$5:$S$10,'Sanitary Sizing Charts'!Y$5:Y$10)="N/A",0,LOOKUP($V24,'Sanitary Sizing Charts'!$S$5:$S$10,'Sanitary Sizing Charts'!Y$5:Y$10)+1)</f>
        <v>3001</v>
      </c>
      <c r="AD24" s="44">
        <f>IF(LOOKUP($V24,'Sanitary Sizing Charts'!$S$5:$S$10,'Sanitary Sizing Charts'!Z$5:Z$10)="N/A",0,LOOKUP($V24,'Sanitary Sizing Charts'!$S$5:$S$10,'Sanitary Sizing Charts'!Z$5:Z$10)+1)</f>
        <v>5401</v>
      </c>
      <c r="AE24" s="44">
        <f>IF(LOOKUP($V24,'Sanitary Sizing Charts'!$S$5:$S$10,'Sanitary Sizing Charts'!AA$5:AA$10)="N/A",0,LOOKUP($V24,'Sanitary Sizing Charts'!$S$5:$S$10,'Sanitary Sizing Charts'!AA$5:AA$10)+1)</f>
        <v>10401</v>
      </c>
    </row>
    <row r="25" spans="4:31" ht="14.25" customHeight="1" x14ac:dyDescent="0.25">
      <c r="E25" s="3">
        <v>9</v>
      </c>
      <c r="F25" s="24"/>
      <c r="G25" s="22"/>
      <c r="H25" s="39"/>
      <c r="I25" s="101" t="str">
        <f>IF(G25="","",IF(I24&gt;LOOKUP('Sanitary Sizing'!G25,'Sanitary Sizing Charts'!$E$6:$E$15,'Sanitary Sizing Charts'!$C$6:$C$15),I24,IF(COUNTIF($H$9:H25,"y")&gt;6,4,IF(AND(H25="y",LOOKUP('Sanitary Sizing'!G25,'Sanitary Sizing Charts'!$E$6:$E$15,'Sanitary Sizing Charts'!$C$6:$C$15)&lt;3),3,LOOKUP('Sanitary Sizing'!G25,'Sanitary Sizing Charts'!$E$6:$E$15,'Sanitary Sizing Charts'!$C$6:$C$15)))))</f>
        <v/>
      </c>
      <c r="P25" s="51"/>
      <c r="Q25" s="35">
        <v>0.01</v>
      </c>
      <c r="R25" s="2"/>
      <c r="S25" s="26"/>
      <c r="T25" s="50" t="str">
        <f t="shared" si="0"/>
        <v/>
      </c>
      <c r="V25" s="49">
        <f t="shared" si="1"/>
        <v>0.01</v>
      </c>
      <c r="W25" s="44">
        <f>0</f>
        <v>0</v>
      </c>
      <c r="X25" s="44">
        <f>IF(LOOKUP($V25,'Sanitary Sizing Charts'!$S$5:$S$10,'Sanitary Sizing Charts'!T$5:T$10)="N/A",0,LOOKUP($V25,'Sanitary Sizing Charts'!$S$5:$S$10,'Sanitary Sizing Charts'!T$5:T$10)+1)</f>
        <v>0</v>
      </c>
      <c r="Y25" s="44">
        <f>IF(LOOKUP($V25,'Sanitary Sizing Charts'!$S$5:$S$10,'Sanitary Sizing Charts'!U$5:U$10)="N/A",0,LOOKUP($V25,'Sanitary Sizing Charts'!$S$5:$S$10,'Sanitary Sizing Charts'!U$5:U$10)+1)</f>
        <v>181</v>
      </c>
      <c r="Z25" s="44">
        <f>IF(LOOKUP($V25,'Sanitary Sizing Charts'!$S$5:$S$10,'Sanitary Sizing Charts'!V$5:V$10)="N/A",0,LOOKUP($V25,'Sanitary Sizing Charts'!$S$5:$S$10,'Sanitary Sizing Charts'!V$5:V$10)+1)</f>
        <v>391</v>
      </c>
      <c r="AA25" s="44">
        <f>IF(LOOKUP($V25,'Sanitary Sizing Charts'!$S$5:$S$10,'Sanitary Sizing Charts'!W$5:W$10)="N/A",0,LOOKUP($V25,'Sanitary Sizing Charts'!$S$5:$S$10,'Sanitary Sizing Charts'!W$5:W$10)+1)</f>
        <v>701</v>
      </c>
      <c r="AB25" s="44">
        <f>IF(LOOKUP($V25,'Sanitary Sizing Charts'!$S$5:$S$10,'Sanitary Sizing Charts'!X$5:X$10)="N/A",0,LOOKUP($V25,'Sanitary Sizing Charts'!$S$5:$S$10,'Sanitary Sizing Charts'!X$5:X$10)+1)</f>
        <v>1601</v>
      </c>
      <c r="AC25" s="44">
        <f>IF(LOOKUP($V25,'Sanitary Sizing Charts'!$S$5:$S$10,'Sanitary Sizing Charts'!Y$5:Y$10)="N/A",0,LOOKUP($V25,'Sanitary Sizing Charts'!$S$5:$S$10,'Sanitary Sizing Charts'!Y$5:Y$10)+1)</f>
        <v>3001</v>
      </c>
      <c r="AD25" s="44">
        <f>IF(LOOKUP($V25,'Sanitary Sizing Charts'!$S$5:$S$10,'Sanitary Sizing Charts'!Z$5:Z$10)="N/A",0,LOOKUP($V25,'Sanitary Sizing Charts'!$S$5:$S$10,'Sanitary Sizing Charts'!Z$5:Z$10)+1)</f>
        <v>5401</v>
      </c>
      <c r="AE25" s="44">
        <f>IF(LOOKUP($V25,'Sanitary Sizing Charts'!$S$5:$S$10,'Sanitary Sizing Charts'!AA$5:AA$10)="N/A",0,LOOKUP($V25,'Sanitary Sizing Charts'!$S$5:$S$10,'Sanitary Sizing Charts'!AA$5:AA$10)+1)</f>
        <v>10401</v>
      </c>
    </row>
    <row r="26" spans="4:31" ht="14.25" customHeight="1" x14ac:dyDescent="0.25">
      <c r="E26" s="3">
        <v>8</v>
      </c>
      <c r="F26" s="24"/>
      <c r="G26" s="22"/>
      <c r="H26" s="39"/>
      <c r="I26" s="101" t="str">
        <f>IF(G26="","",IF(I25&gt;LOOKUP('Sanitary Sizing'!G26,'Sanitary Sizing Charts'!$E$6:$E$15,'Sanitary Sizing Charts'!$C$6:$C$15),I25,IF(COUNTIF($H$9:H26,"y")&gt;6,4,IF(AND(H26="y",LOOKUP('Sanitary Sizing'!G26,'Sanitary Sizing Charts'!$E$6:$E$15,'Sanitary Sizing Charts'!$C$6:$C$15)&lt;3),3,LOOKUP('Sanitary Sizing'!G26,'Sanitary Sizing Charts'!$E$6:$E$15,'Sanitary Sizing Charts'!$C$6:$C$15)))))</f>
        <v/>
      </c>
      <c r="P26" s="51"/>
      <c r="Q26" s="35">
        <v>0.01</v>
      </c>
      <c r="R26" s="2"/>
      <c r="S26" s="26"/>
      <c r="T26" s="50" t="str">
        <f t="shared" si="0"/>
        <v/>
      </c>
      <c r="V26" s="49">
        <f t="shared" si="1"/>
        <v>0.01</v>
      </c>
      <c r="W26" s="44">
        <f>0</f>
        <v>0</v>
      </c>
      <c r="X26" s="44">
        <f>IF(LOOKUP($V26,'Sanitary Sizing Charts'!$S$5:$S$10,'Sanitary Sizing Charts'!T$5:T$10)="N/A",0,LOOKUP($V26,'Sanitary Sizing Charts'!$S$5:$S$10,'Sanitary Sizing Charts'!T$5:T$10)+1)</f>
        <v>0</v>
      </c>
      <c r="Y26" s="44">
        <f>IF(LOOKUP($V26,'Sanitary Sizing Charts'!$S$5:$S$10,'Sanitary Sizing Charts'!U$5:U$10)="N/A",0,LOOKUP($V26,'Sanitary Sizing Charts'!$S$5:$S$10,'Sanitary Sizing Charts'!U$5:U$10)+1)</f>
        <v>181</v>
      </c>
      <c r="Z26" s="44">
        <f>IF(LOOKUP($V26,'Sanitary Sizing Charts'!$S$5:$S$10,'Sanitary Sizing Charts'!V$5:V$10)="N/A",0,LOOKUP($V26,'Sanitary Sizing Charts'!$S$5:$S$10,'Sanitary Sizing Charts'!V$5:V$10)+1)</f>
        <v>391</v>
      </c>
      <c r="AA26" s="44">
        <f>IF(LOOKUP($V26,'Sanitary Sizing Charts'!$S$5:$S$10,'Sanitary Sizing Charts'!W$5:W$10)="N/A",0,LOOKUP($V26,'Sanitary Sizing Charts'!$S$5:$S$10,'Sanitary Sizing Charts'!W$5:W$10)+1)</f>
        <v>701</v>
      </c>
      <c r="AB26" s="44">
        <f>IF(LOOKUP($V26,'Sanitary Sizing Charts'!$S$5:$S$10,'Sanitary Sizing Charts'!X$5:X$10)="N/A",0,LOOKUP($V26,'Sanitary Sizing Charts'!$S$5:$S$10,'Sanitary Sizing Charts'!X$5:X$10)+1)</f>
        <v>1601</v>
      </c>
      <c r="AC26" s="44">
        <f>IF(LOOKUP($V26,'Sanitary Sizing Charts'!$S$5:$S$10,'Sanitary Sizing Charts'!Y$5:Y$10)="N/A",0,LOOKUP($V26,'Sanitary Sizing Charts'!$S$5:$S$10,'Sanitary Sizing Charts'!Y$5:Y$10)+1)</f>
        <v>3001</v>
      </c>
      <c r="AD26" s="44">
        <f>IF(LOOKUP($V26,'Sanitary Sizing Charts'!$S$5:$S$10,'Sanitary Sizing Charts'!Z$5:Z$10)="N/A",0,LOOKUP($V26,'Sanitary Sizing Charts'!$S$5:$S$10,'Sanitary Sizing Charts'!Z$5:Z$10)+1)</f>
        <v>5401</v>
      </c>
      <c r="AE26" s="44">
        <f>IF(LOOKUP($V26,'Sanitary Sizing Charts'!$S$5:$S$10,'Sanitary Sizing Charts'!AA$5:AA$10)="N/A",0,LOOKUP($V26,'Sanitary Sizing Charts'!$S$5:$S$10,'Sanitary Sizing Charts'!AA$5:AA$10)+1)</f>
        <v>10401</v>
      </c>
    </row>
    <row r="27" spans="4:31" ht="14.25" customHeight="1" x14ac:dyDescent="0.25">
      <c r="E27" s="3">
        <v>7</v>
      </c>
      <c r="F27" s="48"/>
      <c r="G27" s="46"/>
      <c r="H27" s="45"/>
      <c r="I27" s="101" t="str">
        <f>IF(G27="","",IF(I26&gt;LOOKUP('Sanitary Sizing'!G27,'Sanitary Sizing Charts'!$E$6:$E$15,'Sanitary Sizing Charts'!$C$6:$C$15),I26,IF(COUNTIF($H$9:H27,"y")&gt;6,4,IF(AND(H27="y",LOOKUP('Sanitary Sizing'!G27,'Sanitary Sizing Charts'!$E$6:$E$15,'Sanitary Sizing Charts'!$C$6:$C$15)&lt;3),3,LOOKUP('Sanitary Sizing'!G27,'Sanitary Sizing Charts'!$E$6:$E$15,'Sanitary Sizing Charts'!$C$6:$C$15)))))</f>
        <v/>
      </c>
      <c r="P27" s="51"/>
      <c r="Q27" s="35">
        <v>0.01</v>
      </c>
      <c r="R27" s="2"/>
      <c r="S27" s="26"/>
      <c r="T27" s="50" t="str">
        <f t="shared" si="0"/>
        <v/>
      </c>
      <c r="V27" s="49">
        <f t="shared" si="1"/>
        <v>0.01</v>
      </c>
      <c r="W27" s="44">
        <f>0</f>
        <v>0</v>
      </c>
      <c r="X27" s="44">
        <f>IF(LOOKUP($V27,'Sanitary Sizing Charts'!$S$5:$S$10,'Sanitary Sizing Charts'!T$5:T$10)="N/A",0,LOOKUP($V27,'Sanitary Sizing Charts'!$S$5:$S$10,'Sanitary Sizing Charts'!T$5:T$10)+1)</f>
        <v>0</v>
      </c>
      <c r="Y27" s="44">
        <f>IF(LOOKUP($V27,'Sanitary Sizing Charts'!$S$5:$S$10,'Sanitary Sizing Charts'!U$5:U$10)="N/A",0,LOOKUP($V27,'Sanitary Sizing Charts'!$S$5:$S$10,'Sanitary Sizing Charts'!U$5:U$10)+1)</f>
        <v>181</v>
      </c>
      <c r="Z27" s="44">
        <f>IF(LOOKUP($V27,'Sanitary Sizing Charts'!$S$5:$S$10,'Sanitary Sizing Charts'!V$5:V$10)="N/A",0,LOOKUP($V27,'Sanitary Sizing Charts'!$S$5:$S$10,'Sanitary Sizing Charts'!V$5:V$10)+1)</f>
        <v>391</v>
      </c>
      <c r="AA27" s="44">
        <f>IF(LOOKUP($V27,'Sanitary Sizing Charts'!$S$5:$S$10,'Sanitary Sizing Charts'!W$5:W$10)="N/A",0,LOOKUP($V27,'Sanitary Sizing Charts'!$S$5:$S$10,'Sanitary Sizing Charts'!W$5:W$10)+1)</f>
        <v>701</v>
      </c>
      <c r="AB27" s="44">
        <f>IF(LOOKUP($V27,'Sanitary Sizing Charts'!$S$5:$S$10,'Sanitary Sizing Charts'!X$5:X$10)="N/A",0,LOOKUP($V27,'Sanitary Sizing Charts'!$S$5:$S$10,'Sanitary Sizing Charts'!X$5:X$10)+1)</f>
        <v>1601</v>
      </c>
      <c r="AC27" s="44">
        <f>IF(LOOKUP($V27,'Sanitary Sizing Charts'!$S$5:$S$10,'Sanitary Sizing Charts'!Y$5:Y$10)="N/A",0,LOOKUP($V27,'Sanitary Sizing Charts'!$S$5:$S$10,'Sanitary Sizing Charts'!Y$5:Y$10)+1)</f>
        <v>3001</v>
      </c>
      <c r="AD27" s="44">
        <f>IF(LOOKUP($V27,'Sanitary Sizing Charts'!$S$5:$S$10,'Sanitary Sizing Charts'!Z$5:Z$10)="N/A",0,LOOKUP($V27,'Sanitary Sizing Charts'!$S$5:$S$10,'Sanitary Sizing Charts'!Z$5:Z$10)+1)</f>
        <v>5401</v>
      </c>
      <c r="AE27" s="44">
        <f>IF(LOOKUP($V27,'Sanitary Sizing Charts'!$S$5:$S$10,'Sanitary Sizing Charts'!AA$5:AA$10)="N/A",0,LOOKUP($V27,'Sanitary Sizing Charts'!$S$5:$S$10,'Sanitary Sizing Charts'!AA$5:AA$10)+1)</f>
        <v>10401</v>
      </c>
    </row>
    <row r="28" spans="4:31" ht="14.25" customHeight="1" x14ac:dyDescent="0.25">
      <c r="E28" s="3">
        <v>6</v>
      </c>
      <c r="F28" s="48"/>
      <c r="G28" s="46"/>
      <c r="H28" s="45"/>
      <c r="I28" s="101" t="str">
        <f>IF(G28="","",IF(I27&gt;LOOKUP('Sanitary Sizing'!G28,'Sanitary Sizing Charts'!$E$6:$E$15,'Sanitary Sizing Charts'!$C$6:$C$15),I27,IF(COUNTIF($H$9:H28,"y")&gt;6,4,IF(AND(H28="y",LOOKUP('Sanitary Sizing'!G28,'Sanitary Sizing Charts'!$E$6:$E$15,'Sanitary Sizing Charts'!$C$6:$C$15)&lt;3),3,LOOKUP('Sanitary Sizing'!G28,'Sanitary Sizing Charts'!$E$6:$E$15,'Sanitary Sizing Charts'!$C$6:$C$15)))))</f>
        <v/>
      </c>
      <c r="P28" s="51"/>
      <c r="Q28" s="35">
        <v>0.01</v>
      </c>
      <c r="R28" s="2"/>
      <c r="S28" s="26"/>
      <c r="T28" s="50" t="str">
        <f t="shared" si="0"/>
        <v/>
      </c>
      <c r="V28" s="49">
        <f t="shared" si="1"/>
        <v>0.01</v>
      </c>
      <c r="W28" s="44">
        <f>0</f>
        <v>0</v>
      </c>
      <c r="X28" s="44">
        <f>IF(LOOKUP($V28,'Sanitary Sizing Charts'!$S$5:$S$10,'Sanitary Sizing Charts'!T$5:T$10)="N/A",0,LOOKUP($V28,'Sanitary Sizing Charts'!$S$5:$S$10,'Sanitary Sizing Charts'!T$5:T$10)+1)</f>
        <v>0</v>
      </c>
      <c r="Y28" s="44">
        <f>IF(LOOKUP($V28,'Sanitary Sizing Charts'!$S$5:$S$10,'Sanitary Sizing Charts'!U$5:U$10)="N/A",0,LOOKUP($V28,'Sanitary Sizing Charts'!$S$5:$S$10,'Sanitary Sizing Charts'!U$5:U$10)+1)</f>
        <v>181</v>
      </c>
      <c r="Z28" s="44">
        <f>IF(LOOKUP($V28,'Sanitary Sizing Charts'!$S$5:$S$10,'Sanitary Sizing Charts'!V$5:V$10)="N/A",0,LOOKUP($V28,'Sanitary Sizing Charts'!$S$5:$S$10,'Sanitary Sizing Charts'!V$5:V$10)+1)</f>
        <v>391</v>
      </c>
      <c r="AA28" s="44">
        <f>IF(LOOKUP($V28,'Sanitary Sizing Charts'!$S$5:$S$10,'Sanitary Sizing Charts'!W$5:W$10)="N/A",0,LOOKUP($V28,'Sanitary Sizing Charts'!$S$5:$S$10,'Sanitary Sizing Charts'!W$5:W$10)+1)</f>
        <v>701</v>
      </c>
      <c r="AB28" s="44">
        <f>IF(LOOKUP($V28,'Sanitary Sizing Charts'!$S$5:$S$10,'Sanitary Sizing Charts'!X$5:X$10)="N/A",0,LOOKUP($V28,'Sanitary Sizing Charts'!$S$5:$S$10,'Sanitary Sizing Charts'!X$5:X$10)+1)</f>
        <v>1601</v>
      </c>
      <c r="AC28" s="44">
        <f>IF(LOOKUP($V28,'Sanitary Sizing Charts'!$S$5:$S$10,'Sanitary Sizing Charts'!Y$5:Y$10)="N/A",0,LOOKUP($V28,'Sanitary Sizing Charts'!$S$5:$S$10,'Sanitary Sizing Charts'!Y$5:Y$10)+1)</f>
        <v>3001</v>
      </c>
      <c r="AD28" s="44">
        <f>IF(LOOKUP($V28,'Sanitary Sizing Charts'!$S$5:$S$10,'Sanitary Sizing Charts'!Z$5:Z$10)="N/A",0,LOOKUP($V28,'Sanitary Sizing Charts'!$S$5:$S$10,'Sanitary Sizing Charts'!Z$5:Z$10)+1)</f>
        <v>5401</v>
      </c>
      <c r="AE28" s="44">
        <f>IF(LOOKUP($V28,'Sanitary Sizing Charts'!$S$5:$S$10,'Sanitary Sizing Charts'!AA$5:AA$10)="N/A",0,LOOKUP($V28,'Sanitary Sizing Charts'!$S$5:$S$10,'Sanitary Sizing Charts'!AA$5:AA$10)+1)</f>
        <v>10401</v>
      </c>
    </row>
    <row r="29" spans="4:31" ht="14.25" customHeight="1" x14ac:dyDescent="0.25">
      <c r="E29" s="3">
        <v>5</v>
      </c>
      <c r="F29" s="48"/>
      <c r="G29" s="46"/>
      <c r="H29" s="45"/>
      <c r="I29" s="101" t="str">
        <f>IF(G29="","",IF(I28&gt;LOOKUP('Sanitary Sizing'!G29,'Sanitary Sizing Charts'!$E$6:$E$15,'Sanitary Sizing Charts'!$C$6:$C$15),I28,IF(COUNTIF($H$9:H29,"y")&gt;6,4,IF(AND(H29="y",LOOKUP('Sanitary Sizing'!G29,'Sanitary Sizing Charts'!$E$6:$E$15,'Sanitary Sizing Charts'!$C$6:$C$15)&lt;3),3,LOOKUP('Sanitary Sizing'!G29,'Sanitary Sizing Charts'!$E$6:$E$15,'Sanitary Sizing Charts'!$C$6:$C$15)))))</f>
        <v/>
      </c>
      <c r="P29" s="51"/>
      <c r="Q29" s="35">
        <v>0.01</v>
      </c>
      <c r="R29" s="2"/>
      <c r="S29" s="26"/>
      <c r="T29" s="50" t="str">
        <f t="shared" si="0"/>
        <v/>
      </c>
      <c r="V29" s="49">
        <f t="shared" si="1"/>
        <v>0.01</v>
      </c>
      <c r="W29" s="44">
        <f>0</f>
        <v>0</v>
      </c>
      <c r="X29" s="44">
        <f>IF(LOOKUP($V29,'Sanitary Sizing Charts'!$S$5:$S$10,'Sanitary Sizing Charts'!T$5:T$10)="N/A",0,LOOKUP($V29,'Sanitary Sizing Charts'!$S$5:$S$10,'Sanitary Sizing Charts'!T$5:T$10)+1)</f>
        <v>0</v>
      </c>
      <c r="Y29" s="44">
        <f>IF(LOOKUP($V29,'Sanitary Sizing Charts'!$S$5:$S$10,'Sanitary Sizing Charts'!U$5:U$10)="N/A",0,LOOKUP($V29,'Sanitary Sizing Charts'!$S$5:$S$10,'Sanitary Sizing Charts'!U$5:U$10)+1)</f>
        <v>181</v>
      </c>
      <c r="Z29" s="44">
        <f>IF(LOOKUP($V29,'Sanitary Sizing Charts'!$S$5:$S$10,'Sanitary Sizing Charts'!V$5:V$10)="N/A",0,LOOKUP($V29,'Sanitary Sizing Charts'!$S$5:$S$10,'Sanitary Sizing Charts'!V$5:V$10)+1)</f>
        <v>391</v>
      </c>
      <c r="AA29" s="44">
        <f>IF(LOOKUP($V29,'Sanitary Sizing Charts'!$S$5:$S$10,'Sanitary Sizing Charts'!W$5:W$10)="N/A",0,LOOKUP($V29,'Sanitary Sizing Charts'!$S$5:$S$10,'Sanitary Sizing Charts'!W$5:W$10)+1)</f>
        <v>701</v>
      </c>
      <c r="AB29" s="44">
        <f>IF(LOOKUP($V29,'Sanitary Sizing Charts'!$S$5:$S$10,'Sanitary Sizing Charts'!X$5:X$10)="N/A",0,LOOKUP($V29,'Sanitary Sizing Charts'!$S$5:$S$10,'Sanitary Sizing Charts'!X$5:X$10)+1)</f>
        <v>1601</v>
      </c>
      <c r="AC29" s="44">
        <f>IF(LOOKUP($V29,'Sanitary Sizing Charts'!$S$5:$S$10,'Sanitary Sizing Charts'!Y$5:Y$10)="N/A",0,LOOKUP($V29,'Sanitary Sizing Charts'!$S$5:$S$10,'Sanitary Sizing Charts'!Y$5:Y$10)+1)</f>
        <v>3001</v>
      </c>
      <c r="AD29" s="44">
        <f>IF(LOOKUP($V29,'Sanitary Sizing Charts'!$S$5:$S$10,'Sanitary Sizing Charts'!Z$5:Z$10)="N/A",0,LOOKUP($V29,'Sanitary Sizing Charts'!$S$5:$S$10,'Sanitary Sizing Charts'!Z$5:Z$10)+1)</f>
        <v>5401</v>
      </c>
      <c r="AE29" s="44">
        <f>IF(LOOKUP($V29,'Sanitary Sizing Charts'!$S$5:$S$10,'Sanitary Sizing Charts'!AA$5:AA$10)="N/A",0,LOOKUP($V29,'Sanitary Sizing Charts'!$S$5:$S$10,'Sanitary Sizing Charts'!AA$5:AA$10)+1)</f>
        <v>10401</v>
      </c>
    </row>
    <row r="30" spans="4:31" ht="14.25" customHeight="1" x14ac:dyDescent="0.25">
      <c r="E30" s="3">
        <v>4</v>
      </c>
      <c r="F30" s="24"/>
      <c r="G30" s="22"/>
      <c r="H30" s="39"/>
      <c r="I30" s="101" t="str">
        <f>IF(G30="","",IF(I29&gt;LOOKUP('Sanitary Sizing'!G30,'Sanitary Sizing Charts'!$E$6:$E$15,'Sanitary Sizing Charts'!$C$6:$C$15),I29,IF(COUNTIF($H$9:H30,"y")&gt;6,4,IF(AND(H30="y",LOOKUP('Sanitary Sizing'!G30,'Sanitary Sizing Charts'!$E$6:$E$15,'Sanitary Sizing Charts'!$C$6:$C$15)&lt;3),3,LOOKUP('Sanitary Sizing'!G30,'Sanitary Sizing Charts'!$E$6:$E$15,'Sanitary Sizing Charts'!$C$6:$C$15)))))</f>
        <v/>
      </c>
      <c r="P30" s="51"/>
      <c r="Q30" s="35">
        <v>0.01</v>
      </c>
      <c r="R30" s="2"/>
      <c r="S30" s="26"/>
      <c r="T30" s="50" t="str">
        <f t="shared" si="0"/>
        <v/>
      </c>
      <c r="V30" s="49">
        <f t="shared" si="1"/>
        <v>0.01</v>
      </c>
      <c r="W30" s="44">
        <f>0</f>
        <v>0</v>
      </c>
      <c r="X30" s="44">
        <f>IF(LOOKUP($V30,'Sanitary Sizing Charts'!$S$5:$S$10,'Sanitary Sizing Charts'!T$5:T$10)="N/A",0,LOOKUP($V30,'Sanitary Sizing Charts'!$S$5:$S$10,'Sanitary Sizing Charts'!T$5:T$10)+1)</f>
        <v>0</v>
      </c>
      <c r="Y30" s="44">
        <f>IF(LOOKUP($V30,'Sanitary Sizing Charts'!$S$5:$S$10,'Sanitary Sizing Charts'!U$5:U$10)="N/A",0,LOOKUP($V30,'Sanitary Sizing Charts'!$S$5:$S$10,'Sanitary Sizing Charts'!U$5:U$10)+1)</f>
        <v>181</v>
      </c>
      <c r="Z30" s="44">
        <f>IF(LOOKUP($V30,'Sanitary Sizing Charts'!$S$5:$S$10,'Sanitary Sizing Charts'!V$5:V$10)="N/A",0,LOOKUP($V30,'Sanitary Sizing Charts'!$S$5:$S$10,'Sanitary Sizing Charts'!V$5:V$10)+1)</f>
        <v>391</v>
      </c>
      <c r="AA30" s="44">
        <f>IF(LOOKUP($V30,'Sanitary Sizing Charts'!$S$5:$S$10,'Sanitary Sizing Charts'!W$5:W$10)="N/A",0,LOOKUP($V30,'Sanitary Sizing Charts'!$S$5:$S$10,'Sanitary Sizing Charts'!W$5:W$10)+1)</f>
        <v>701</v>
      </c>
      <c r="AB30" s="44">
        <f>IF(LOOKUP($V30,'Sanitary Sizing Charts'!$S$5:$S$10,'Sanitary Sizing Charts'!X$5:X$10)="N/A",0,LOOKUP($V30,'Sanitary Sizing Charts'!$S$5:$S$10,'Sanitary Sizing Charts'!X$5:X$10)+1)</f>
        <v>1601</v>
      </c>
      <c r="AC30" s="44">
        <f>IF(LOOKUP($V30,'Sanitary Sizing Charts'!$S$5:$S$10,'Sanitary Sizing Charts'!Y$5:Y$10)="N/A",0,LOOKUP($V30,'Sanitary Sizing Charts'!$S$5:$S$10,'Sanitary Sizing Charts'!Y$5:Y$10)+1)</f>
        <v>3001</v>
      </c>
      <c r="AD30" s="44">
        <f>IF(LOOKUP($V30,'Sanitary Sizing Charts'!$S$5:$S$10,'Sanitary Sizing Charts'!Z$5:Z$10)="N/A",0,LOOKUP($V30,'Sanitary Sizing Charts'!$S$5:$S$10,'Sanitary Sizing Charts'!Z$5:Z$10)+1)</f>
        <v>5401</v>
      </c>
      <c r="AE30" s="44">
        <f>IF(LOOKUP($V30,'Sanitary Sizing Charts'!$S$5:$S$10,'Sanitary Sizing Charts'!AA$5:AA$10)="N/A",0,LOOKUP($V30,'Sanitary Sizing Charts'!$S$5:$S$10,'Sanitary Sizing Charts'!AA$5:AA$10)+1)</f>
        <v>10401</v>
      </c>
    </row>
    <row r="31" spans="4:31" ht="14.25" customHeight="1" x14ac:dyDescent="0.25">
      <c r="E31" s="3">
        <v>3</v>
      </c>
      <c r="F31" s="24"/>
      <c r="G31" s="22"/>
      <c r="H31" s="39"/>
      <c r="I31" s="101" t="str">
        <f>IF(G31="","",IF(I30&gt;LOOKUP('Sanitary Sizing'!G31,'Sanitary Sizing Charts'!$E$6:$E$15,'Sanitary Sizing Charts'!$C$6:$C$15),I30,IF(COUNTIF($H$9:H31,"y")&gt;6,4,IF(AND(H31="y",LOOKUP('Sanitary Sizing'!G31,'Sanitary Sizing Charts'!$E$6:$E$15,'Sanitary Sizing Charts'!$C$6:$C$15)&lt;3),3,LOOKUP('Sanitary Sizing'!G31,'Sanitary Sizing Charts'!$E$6:$E$15,'Sanitary Sizing Charts'!$C$6:$C$15)))))</f>
        <v/>
      </c>
      <c r="P31" s="51"/>
      <c r="Q31" s="35">
        <v>0.01</v>
      </c>
      <c r="R31" s="2"/>
      <c r="S31" s="26"/>
      <c r="T31" s="50" t="str">
        <f t="shared" si="0"/>
        <v/>
      </c>
      <c r="V31" s="49">
        <f t="shared" si="1"/>
        <v>0.01</v>
      </c>
      <c r="W31" s="44">
        <f>0</f>
        <v>0</v>
      </c>
      <c r="X31" s="44">
        <f>IF(LOOKUP($V31,'Sanitary Sizing Charts'!$S$5:$S$10,'Sanitary Sizing Charts'!T$5:T$10)="N/A",0,LOOKUP($V31,'Sanitary Sizing Charts'!$S$5:$S$10,'Sanitary Sizing Charts'!T$5:T$10)+1)</f>
        <v>0</v>
      </c>
      <c r="Y31" s="44">
        <f>IF(LOOKUP($V31,'Sanitary Sizing Charts'!$S$5:$S$10,'Sanitary Sizing Charts'!U$5:U$10)="N/A",0,LOOKUP($V31,'Sanitary Sizing Charts'!$S$5:$S$10,'Sanitary Sizing Charts'!U$5:U$10)+1)</f>
        <v>181</v>
      </c>
      <c r="Z31" s="44">
        <f>IF(LOOKUP($V31,'Sanitary Sizing Charts'!$S$5:$S$10,'Sanitary Sizing Charts'!V$5:V$10)="N/A",0,LOOKUP($V31,'Sanitary Sizing Charts'!$S$5:$S$10,'Sanitary Sizing Charts'!V$5:V$10)+1)</f>
        <v>391</v>
      </c>
      <c r="AA31" s="44">
        <f>IF(LOOKUP($V31,'Sanitary Sizing Charts'!$S$5:$S$10,'Sanitary Sizing Charts'!W$5:W$10)="N/A",0,LOOKUP($V31,'Sanitary Sizing Charts'!$S$5:$S$10,'Sanitary Sizing Charts'!W$5:W$10)+1)</f>
        <v>701</v>
      </c>
      <c r="AB31" s="44">
        <f>IF(LOOKUP($V31,'Sanitary Sizing Charts'!$S$5:$S$10,'Sanitary Sizing Charts'!X$5:X$10)="N/A",0,LOOKUP($V31,'Sanitary Sizing Charts'!$S$5:$S$10,'Sanitary Sizing Charts'!X$5:X$10)+1)</f>
        <v>1601</v>
      </c>
      <c r="AC31" s="44">
        <f>IF(LOOKUP($V31,'Sanitary Sizing Charts'!$S$5:$S$10,'Sanitary Sizing Charts'!Y$5:Y$10)="N/A",0,LOOKUP($V31,'Sanitary Sizing Charts'!$S$5:$S$10,'Sanitary Sizing Charts'!Y$5:Y$10)+1)</f>
        <v>3001</v>
      </c>
      <c r="AD31" s="44">
        <f>IF(LOOKUP($V31,'Sanitary Sizing Charts'!$S$5:$S$10,'Sanitary Sizing Charts'!Z$5:Z$10)="N/A",0,LOOKUP($V31,'Sanitary Sizing Charts'!$S$5:$S$10,'Sanitary Sizing Charts'!Z$5:Z$10)+1)</f>
        <v>5401</v>
      </c>
      <c r="AE31" s="44">
        <f>IF(LOOKUP($V31,'Sanitary Sizing Charts'!$S$5:$S$10,'Sanitary Sizing Charts'!AA$5:AA$10)="N/A",0,LOOKUP($V31,'Sanitary Sizing Charts'!$S$5:$S$10,'Sanitary Sizing Charts'!AA$5:AA$10)+1)</f>
        <v>10401</v>
      </c>
    </row>
    <row r="32" spans="4:31" ht="14.25" customHeight="1" x14ac:dyDescent="0.25">
      <c r="E32" s="3">
        <v>2</v>
      </c>
      <c r="F32" s="24"/>
      <c r="G32" s="22"/>
      <c r="H32" s="39"/>
      <c r="I32" s="101" t="str">
        <f>IF(G32="","",IF(I31&gt;LOOKUP('Sanitary Sizing'!G32,'Sanitary Sizing Charts'!$E$6:$E$15,'Sanitary Sizing Charts'!$C$6:$C$15),I31,IF(COUNTIF($H$9:H32,"y")&gt;6,4,IF(AND(H32="y",LOOKUP('Sanitary Sizing'!G32,'Sanitary Sizing Charts'!$E$6:$E$15,'Sanitary Sizing Charts'!$C$6:$C$15)&lt;3),3,LOOKUP('Sanitary Sizing'!G32,'Sanitary Sizing Charts'!$E$6:$E$15,'Sanitary Sizing Charts'!$C$6:$C$15)))))</f>
        <v/>
      </c>
      <c r="P32" s="51"/>
      <c r="Q32" s="35">
        <v>0.01</v>
      </c>
      <c r="R32" s="2"/>
      <c r="S32" s="26"/>
      <c r="T32" s="50" t="str">
        <f t="shared" si="0"/>
        <v/>
      </c>
      <c r="V32" s="49">
        <f t="shared" si="1"/>
        <v>0.01</v>
      </c>
      <c r="W32" s="44">
        <f>0</f>
        <v>0</v>
      </c>
      <c r="X32" s="44">
        <f>IF(LOOKUP($V32,'Sanitary Sizing Charts'!$S$5:$S$10,'Sanitary Sizing Charts'!T$5:T$10)="N/A",0,LOOKUP($V32,'Sanitary Sizing Charts'!$S$5:$S$10,'Sanitary Sizing Charts'!T$5:T$10)+1)</f>
        <v>0</v>
      </c>
      <c r="Y32" s="44">
        <f>IF(LOOKUP($V32,'Sanitary Sizing Charts'!$S$5:$S$10,'Sanitary Sizing Charts'!U$5:U$10)="N/A",0,LOOKUP($V32,'Sanitary Sizing Charts'!$S$5:$S$10,'Sanitary Sizing Charts'!U$5:U$10)+1)</f>
        <v>181</v>
      </c>
      <c r="Z32" s="44">
        <f>IF(LOOKUP($V32,'Sanitary Sizing Charts'!$S$5:$S$10,'Sanitary Sizing Charts'!V$5:V$10)="N/A",0,LOOKUP($V32,'Sanitary Sizing Charts'!$S$5:$S$10,'Sanitary Sizing Charts'!V$5:V$10)+1)</f>
        <v>391</v>
      </c>
      <c r="AA32" s="44">
        <f>IF(LOOKUP($V32,'Sanitary Sizing Charts'!$S$5:$S$10,'Sanitary Sizing Charts'!W$5:W$10)="N/A",0,LOOKUP($V32,'Sanitary Sizing Charts'!$S$5:$S$10,'Sanitary Sizing Charts'!W$5:W$10)+1)</f>
        <v>701</v>
      </c>
      <c r="AB32" s="44">
        <f>IF(LOOKUP($V32,'Sanitary Sizing Charts'!$S$5:$S$10,'Sanitary Sizing Charts'!X$5:X$10)="N/A",0,LOOKUP($V32,'Sanitary Sizing Charts'!$S$5:$S$10,'Sanitary Sizing Charts'!X$5:X$10)+1)</f>
        <v>1601</v>
      </c>
      <c r="AC32" s="44">
        <f>IF(LOOKUP($V32,'Sanitary Sizing Charts'!$S$5:$S$10,'Sanitary Sizing Charts'!Y$5:Y$10)="N/A",0,LOOKUP($V32,'Sanitary Sizing Charts'!$S$5:$S$10,'Sanitary Sizing Charts'!Y$5:Y$10)+1)</f>
        <v>3001</v>
      </c>
      <c r="AD32" s="44">
        <f>IF(LOOKUP($V32,'Sanitary Sizing Charts'!$S$5:$S$10,'Sanitary Sizing Charts'!Z$5:Z$10)="N/A",0,LOOKUP($V32,'Sanitary Sizing Charts'!$S$5:$S$10,'Sanitary Sizing Charts'!Z$5:Z$10)+1)</f>
        <v>5401</v>
      </c>
      <c r="AE32" s="44">
        <f>IF(LOOKUP($V32,'Sanitary Sizing Charts'!$S$5:$S$10,'Sanitary Sizing Charts'!AA$5:AA$10)="N/A",0,LOOKUP($V32,'Sanitary Sizing Charts'!$S$5:$S$10,'Sanitary Sizing Charts'!AA$5:AA$10)+1)</f>
        <v>10401</v>
      </c>
    </row>
    <row r="33" spans="5:31" ht="14.25" customHeight="1" x14ac:dyDescent="0.25">
      <c r="E33" s="3">
        <v>1</v>
      </c>
      <c r="F33" s="24"/>
      <c r="G33" s="22"/>
      <c r="H33" s="39"/>
      <c r="I33" s="101" t="str">
        <f>IF(G33="","",IF(I32&gt;LOOKUP('Sanitary Sizing'!G33,'Sanitary Sizing Charts'!$E$6:$E$15,'Sanitary Sizing Charts'!$C$6:$C$15),I32,IF(COUNTIF($H$9:H33,"y")&gt;6,4,IF(AND(H33="y",LOOKUP('Sanitary Sizing'!G33,'Sanitary Sizing Charts'!$E$6:$E$15,'Sanitary Sizing Charts'!$C$6:$C$15)&lt;3),3,LOOKUP('Sanitary Sizing'!G33,'Sanitary Sizing Charts'!$E$6:$E$15,'Sanitary Sizing Charts'!$C$6:$C$15)))))</f>
        <v/>
      </c>
      <c r="P33" s="51"/>
      <c r="Q33" s="35">
        <v>0.01</v>
      </c>
      <c r="R33" s="2"/>
      <c r="S33" s="26"/>
      <c r="T33" s="50" t="str">
        <f t="shared" si="0"/>
        <v/>
      </c>
      <c r="V33" s="49">
        <f t="shared" si="1"/>
        <v>0.01</v>
      </c>
      <c r="W33" s="44">
        <f>0</f>
        <v>0</v>
      </c>
      <c r="X33" s="44">
        <f>IF(LOOKUP($V33,'Sanitary Sizing Charts'!$S$5:$S$10,'Sanitary Sizing Charts'!T$5:T$10)="N/A",0,LOOKUP($V33,'Sanitary Sizing Charts'!$S$5:$S$10,'Sanitary Sizing Charts'!T$5:T$10)+1)</f>
        <v>0</v>
      </c>
      <c r="Y33" s="44">
        <f>IF(LOOKUP($V33,'Sanitary Sizing Charts'!$S$5:$S$10,'Sanitary Sizing Charts'!U$5:U$10)="N/A",0,LOOKUP($V33,'Sanitary Sizing Charts'!$S$5:$S$10,'Sanitary Sizing Charts'!U$5:U$10)+1)</f>
        <v>181</v>
      </c>
      <c r="Z33" s="44">
        <f>IF(LOOKUP($V33,'Sanitary Sizing Charts'!$S$5:$S$10,'Sanitary Sizing Charts'!V$5:V$10)="N/A",0,LOOKUP($V33,'Sanitary Sizing Charts'!$S$5:$S$10,'Sanitary Sizing Charts'!V$5:V$10)+1)</f>
        <v>391</v>
      </c>
      <c r="AA33" s="44">
        <f>IF(LOOKUP($V33,'Sanitary Sizing Charts'!$S$5:$S$10,'Sanitary Sizing Charts'!W$5:W$10)="N/A",0,LOOKUP($V33,'Sanitary Sizing Charts'!$S$5:$S$10,'Sanitary Sizing Charts'!W$5:W$10)+1)</f>
        <v>701</v>
      </c>
      <c r="AB33" s="44">
        <f>IF(LOOKUP($V33,'Sanitary Sizing Charts'!$S$5:$S$10,'Sanitary Sizing Charts'!X$5:X$10)="N/A",0,LOOKUP($V33,'Sanitary Sizing Charts'!$S$5:$S$10,'Sanitary Sizing Charts'!X$5:X$10)+1)</f>
        <v>1601</v>
      </c>
      <c r="AC33" s="44">
        <f>IF(LOOKUP($V33,'Sanitary Sizing Charts'!$S$5:$S$10,'Sanitary Sizing Charts'!Y$5:Y$10)="N/A",0,LOOKUP($V33,'Sanitary Sizing Charts'!$S$5:$S$10,'Sanitary Sizing Charts'!Y$5:Y$10)+1)</f>
        <v>3001</v>
      </c>
      <c r="AD33" s="44">
        <f>IF(LOOKUP($V33,'Sanitary Sizing Charts'!$S$5:$S$10,'Sanitary Sizing Charts'!Z$5:Z$10)="N/A",0,LOOKUP($V33,'Sanitary Sizing Charts'!$S$5:$S$10,'Sanitary Sizing Charts'!Z$5:Z$10)+1)</f>
        <v>5401</v>
      </c>
      <c r="AE33" s="44">
        <f>IF(LOOKUP($V33,'Sanitary Sizing Charts'!$S$5:$S$10,'Sanitary Sizing Charts'!AA$5:AA$10)="N/A",0,LOOKUP($V33,'Sanitary Sizing Charts'!$S$5:$S$10,'Sanitary Sizing Charts'!AA$5:AA$10)+1)</f>
        <v>10401</v>
      </c>
    </row>
    <row r="34" spans="5:31" ht="14.25" customHeight="1" x14ac:dyDescent="0.25">
      <c r="F34" s="24"/>
      <c r="G34" s="22"/>
      <c r="H34" s="39"/>
      <c r="I34" s="101" t="str">
        <f>IF(G34="","",IF(I33&gt;LOOKUP('Sanitary Sizing'!G34,'Sanitary Sizing Charts'!$E$6:$E$15,'Sanitary Sizing Charts'!$C$6:$C$15),I33,IF(COUNTIF($H$9:H34,"y")&gt;6,4,IF(AND(H34="y",LOOKUP('Sanitary Sizing'!G34,'Sanitary Sizing Charts'!$E$6:$E$15,'Sanitary Sizing Charts'!$C$6:$C$15)&lt;3),3,LOOKUP('Sanitary Sizing'!G34,'Sanitary Sizing Charts'!$E$6:$E$15,'Sanitary Sizing Charts'!$C$6:$C$15)))))</f>
        <v/>
      </c>
      <c r="P34" s="51"/>
      <c r="Q34" s="35">
        <v>0.01</v>
      </c>
      <c r="R34" s="2"/>
      <c r="S34" s="26"/>
      <c r="T34" s="50" t="str">
        <f t="shared" si="0"/>
        <v/>
      </c>
      <c r="V34" s="49">
        <f t="shared" si="1"/>
        <v>0.01</v>
      </c>
      <c r="W34" s="44">
        <f>0</f>
        <v>0</v>
      </c>
      <c r="X34" s="44">
        <f>IF(LOOKUP($V34,'Sanitary Sizing Charts'!$S$5:$S$10,'Sanitary Sizing Charts'!T$5:T$10)="N/A",0,LOOKUP($V34,'Sanitary Sizing Charts'!$S$5:$S$10,'Sanitary Sizing Charts'!T$5:T$10)+1)</f>
        <v>0</v>
      </c>
      <c r="Y34" s="44">
        <f>IF(LOOKUP($V34,'Sanitary Sizing Charts'!$S$5:$S$10,'Sanitary Sizing Charts'!U$5:U$10)="N/A",0,LOOKUP($V34,'Sanitary Sizing Charts'!$S$5:$S$10,'Sanitary Sizing Charts'!U$5:U$10)+1)</f>
        <v>181</v>
      </c>
      <c r="Z34" s="44">
        <f>IF(LOOKUP($V34,'Sanitary Sizing Charts'!$S$5:$S$10,'Sanitary Sizing Charts'!V$5:V$10)="N/A",0,LOOKUP($V34,'Sanitary Sizing Charts'!$S$5:$S$10,'Sanitary Sizing Charts'!V$5:V$10)+1)</f>
        <v>391</v>
      </c>
      <c r="AA34" s="44">
        <f>IF(LOOKUP($V34,'Sanitary Sizing Charts'!$S$5:$S$10,'Sanitary Sizing Charts'!W$5:W$10)="N/A",0,LOOKUP($V34,'Sanitary Sizing Charts'!$S$5:$S$10,'Sanitary Sizing Charts'!W$5:W$10)+1)</f>
        <v>701</v>
      </c>
      <c r="AB34" s="44">
        <f>IF(LOOKUP($V34,'Sanitary Sizing Charts'!$S$5:$S$10,'Sanitary Sizing Charts'!X$5:X$10)="N/A",0,LOOKUP($V34,'Sanitary Sizing Charts'!$S$5:$S$10,'Sanitary Sizing Charts'!X$5:X$10)+1)</f>
        <v>1601</v>
      </c>
      <c r="AC34" s="44">
        <f>IF(LOOKUP($V34,'Sanitary Sizing Charts'!$S$5:$S$10,'Sanitary Sizing Charts'!Y$5:Y$10)="N/A",0,LOOKUP($V34,'Sanitary Sizing Charts'!$S$5:$S$10,'Sanitary Sizing Charts'!Y$5:Y$10)+1)</f>
        <v>3001</v>
      </c>
      <c r="AD34" s="44">
        <f>IF(LOOKUP($V34,'Sanitary Sizing Charts'!$S$5:$S$10,'Sanitary Sizing Charts'!Z$5:Z$10)="N/A",0,LOOKUP($V34,'Sanitary Sizing Charts'!$S$5:$S$10,'Sanitary Sizing Charts'!Z$5:Z$10)+1)</f>
        <v>5401</v>
      </c>
      <c r="AE34" s="44">
        <f>IF(LOOKUP($V34,'Sanitary Sizing Charts'!$S$5:$S$10,'Sanitary Sizing Charts'!AA$5:AA$10)="N/A",0,LOOKUP($V34,'Sanitary Sizing Charts'!$S$5:$S$10,'Sanitary Sizing Charts'!AA$5:AA$10)+1)</f>
        <v>10401</v>
      </c>
    </row>
    <row r="35" spans="5:31" ht="14.25" customHeight="1" x14ac:dyDescent="0.25">
      <c r="F35" s="24"/>
      <c r="G35" s="22"/>
      <c r="H35" s="39"/>
      <c r="I35" s="101" t="str">
        <f>IF(G35="","",IF(I34&gt;LOOKUP('Sanitary Sizing'!G35,'Sanitary Sizing Charts'!$E$6:$E$15,'Sanitary Sizing Charts'!$C$6:$C$15),I34,IF(COUNTIF($H$9:H35,"y")&gt;6,4,IF(AND(H35="y",LOOKUP('Sanitary Sizing'!G35,'Sanitary Sizing Charts'!$E$6:$E$15,'Sanitary Sizing Charts'!$C$6:$C$15)&lt;3),3,LOOKUP('Sanitary Sizing'!G35,'Sanitary Sizing Charts'!$E$6:$E$15,'Sanitary Sizing Charts'!$C$6:$C$15)))))</f>
        <v/>
      </c>
      <c r="P35" s="51"/>
      <c r="Q35" s="35">
        <v>0.01</v>
      </c>
      <c r="R35" s="2"/>
      <c r="S35" s="26"/>
      <c r="T35" s="50" t="str">
        <f t="shared" si="0"/>
        <v/>
      </c>
      <c r="V35" s="49">
        <f t="shared" si="1"/>
        <v>0.01</v>
      </c>
      <c r="W35" s="44">
        <f>0</f>
        <v>0</v>
      </c>
      <c r="X35" s="44">
        <f>IF(LOOKUP($V35,'Sanitary Sizing Charts'!$S$5:$S$10,'Sanitary Sizing Charts'!T$5:T$10)="N/A",0,LOOKUP($V35,'Sanitary Sizing Charts'!$S$5:$S$10,'Sanitary Sizing Charts'!T$5:T$10)+1)</f>
        <v>0</v>
      </c>
      <c r="Y35" s="44">
        <f>IF(LOOKUP($V35,'Sanitary Sizing Charts'!$S$5:$S$10,'Sanitary Sizing Charts'!U$5:U$10)="N/A",0,LOOKUP($V35,'Sanitary Sizing Charts'!$S$5:$S$10,'Sanitary Sizing Charts'!U$5:U$10)+1)</f>
        <v>181</v>
      </c>
      <c r="Z35" s="44">
        <f>IF(LOOKUP($V35,'Sanitary Sizing Charts'!$S$5:$S$10,'Sanitary Sizing Charts'!V$5:V$10)="N/A",0,LOOKUP($V35,'Sanitary Sizing Charts'!$S$5:$S$10,'Sanitary Sizing Charts'!V$5:V$10)+1)</f>
        <v>391</v>
      </c>
      <c r="AA35" s="44">
        <f>IF(LOOKUP($V35,'Sanitary Sizing Charts'!$S$5:$S$10,'Sanitary Sizing Charts'!W$5:W$10)="N/A",0,LOOKUP($V35,'Sanitary Sizing Charts'!$S$5:$S$10,'Sanitary Sizing Charts'!W$5:W$10)+1)</f>
        <v>701</v>
      </c>
      <c r="AB35" s="44">
        <f>IF(LOOKUP($V35,'Sanitary Sizing Charts'!$S$5:$S$10,'Sanitary Sizing Charts'!X$5:X$10)="N/A",0,LOOKUP($V35,'Sanitary Sizing Charts'!$S$5:$S$10,'Sanitary Sizing Charts'!X$5:X$10)+1)</f>
        <v>1601</v>
      </c>
      <c r="AC35" s="44">
        <f>IF(LOOKUP($V35,'Sanitary Sizing Charts'!$S$5:$S$10,'Sanitary Sizing Charts'!Y$5:Y$10)="N/A",0,LOOKUP($V35,'Sanitary Sizing Charts'!$S$5:$S$10,'Sanitary Sizing Charts'!Y$5:Y$10)+1)</f>
        <v>3001</v>
      </c>
      <c r="AD35" s="44">
        <f>IF(LOOKUP($V35,'Sanitary Sizing Charts'!$S$5:$S$10,'Sanitary Sizing Charts'!Z$5:Z$10)="N/A",0,LOOKUP($V35,'Sanitary Sizing Charts'!$S$5:$S$10,'Sanitary Sizing Charts'!Z$5:Z$10)+1)</f>
        <v>5401</v>
      </c>
      <c r="AE35" s="44">
        <f>IF(LOOKUP($V35,'Sanitary Sizing Charts'!$S$5:$S$10,'Sanitary Sizing Charts'!AA$5:AA$10)="N/A",0,LOOKUP($V35,'Sanitary Sizing Charts'!$S$5:$S$10,'Sanitary Sizing Charts'!AA$5:AA$10)+1)</f>
        <v>10401</v>
      </c>
    </row>
    <row r="36" spans="5:31" ht="14.25" customHeight="1" x14ac:dyDescent="0.25">
      <c r="E36" s="47"/>
      <c r="F36" s="24"/>
      <c r="G36" s="22"/>
      <c r="H36" s="39"/>
      <c r="I36" s="101" t="str">
        <f>IF(G36="","",IF(I35&gt;LOOKUP('Sanitary Sizing'!G36,'Sanitary Sizing Charts'!$E$6:$E$15,'Sanitary Sizing Charts'!$C$6:$C$15),I35,IF(COUNTIF($H$9:H36,"y")&gt;6,4,IF(AND(H36="y",LOOKUP('Sanitary Sizing'!G36,'Sanitary Sizing Charts'!$E$6:$E$15,'Sanitary Sizing Charts'!$C$6:$C$15)&lt;3),3,LOOKUP('Sanitary Sizing'!G36,'Sanitary Sizing Charts'!$E$6:$E$15,'Sanitary Sizing Charts'!$C$6:$C$15)))))</f>
        <v/>
      </c>
      <c r="P36" s="51"/>
      <c r="Q36" s="35">
        <v>0.01</v>
      </c>
      <c r="R36" s="2"/>
      <c r="S36" s="26"/>
      <c r="T36" s="50" t="str">
        <f t="shared" si="0"/>
        <v/>
      </c>
      <c r="V36" s="49">
        <f t="shared" si="1"/>
        <v>0.01</v>
      </c>
      <c r="W36" s="44">
        <f>0</f>
        <v>0</v>
      </c>
      <c r="X36" s="44">
        <f>IF(LOOKUP($V36,'Sanitary Sizing Charts'!$S$5:$S$10,'Sanitary Sizing Charts'!T$5:T$10)="N/A",0,LOOKUP($V36,'Sanitary Sizing Charts'!$S$5:$S$10,'Sanitary Sizing Charts'!T$5:T$10)+1)</f>
        <v>0</v>
      </c>
      <c r="Y36" s="44">
        <f>IF(LOOKUP($V36,'Sanitary Sizing Charts'!$S$5:$S$10,'Sanitary Sizing Charts'!U$5:U$10)="N/A",0,LOOKUP($V36,'Sanitary Sizing Charts'!$S$5:$S$10,'Sanitary Sizing Charts'!U$5:U$10)+1)</f>
        <v>181</v>
      </c>
      <c r="Z36" s="44">
        <f>IF(LOOKUP($V36,'Sanitary Sizing Charts'!$S$5:$S$10,'Sanitary Sizing Charts'!V$5:V$10)="N/A",0,LOOKUP($V36,'Sanitary Sizing Charts'!$S$5:$S$10,'Sanitary Sizing Charts'!V$5:V$10)+1)</f>
        <v>391</v>
      </c>
      <c r="AA36" s="44">
        <f>IF(LOOKUP($V36,'Sanitary Sizing Charts'!$S$5:$S$10,'Sanitary Sizing Charts'!W$5:W$10)="N/A",0,LOOKUP($V36,'Sanitary Sizing Charts'!$S$5:$S$10,'Sanitary Sizing Charts'!W$5:W$10)+1)</f>
        <v>701</v>
      </c>
      <c r="AB36" s="44">
        <f>IF(LOOKUP($V36,'Sanitary Sizing Charts'!$S$5:$S$10,'Sanitary Sizing Charts'!X$5:X$10)="N/A",0,LOOKUP($V36,'Sanitary Sizing Charts'!$S$5:$S$10,'Sanitary Sizing Charts'!X$5:X$10)+1)</f>
        <v>1601</v>
      </c>
      <c r="AC36" s="44">
        <f>IF(LOOKUP($V36,'Sanitary Sizing Charts'!$S$5:$S$10,'Sanitary Sizing Charts'!Y$5:Y$10)="N/A",0,LOOKUP($V36,'Sanitary Sizing Charts'!$S$5:$S$10,'Sanitary Sizing Charts'!Y$5:Y$10)+1)</f>
        <v>3001</v>
      </c>
      <c r="AD36" s="44">
        <f>IF(LOOKUP($V36,'Sanitary Sizing Charts'!$S$5:$S$10,'Sanitary Sizing Charts'!Z$5:Z$10)="N/A",0,LOOKUP($V36,'Sanitary Sizing Charts'!$S$5:$S$10,'Sanitary Sizing Charts'!Z$5:Z$10)+1)</f>
        <v>5401</v>
      </c>
      <c r="AE36" s="44">
        <f>IF(LOOKUP($V36,'Sanitary Sizing Charts'!$S$5:$S$10,'Sanitary Sizing Charts'!AA$5:AA$10)="N/A",0,LOOKUP($V36,'Sanitary Sizing Charts'!$S$5:$S$10,'Sanitary Sizing Charts'!AA$5:AA$10)+1)</f>
        <v>10401</v>
      </c>
    </row>
    <row r="37" spans="5:31" ht="14.25" customHeight="1" x14ac:dyDescent="0.25">
      <c r="E37" s="47"/>
      <c r="F37" s="24"/>
      <c r="G37" s="22"/>
      <c r="H37" s="39"/>
      <c r="I37" s="101" t="str">
        <f>IF(G37="","",IF(I36&gt;LOOKUP('Sanitary Sizing'!G37,'Sanitary Sizing Charts'!$E$6:$E$15,'Sanitary Sizing Charts'!$C$6:$C$15),I36,IF(COUNTIF($H$9:H37,"y")&gt;6,4,IF(AND(H37="y",LOOKUP('Sanitary Sizing'!G37,'Sanitary Sizing Charts'!$E$6:$E$15,'Sanitary Sizing Charts'!$C$6:$C$15)&lt;3),3,LOOKUP('Sanitary Sizing'!G37,'Sanitary Sizing Charts'!$E$6:$E$15,'Sanitary Sizing Charts'!$C$6:$C$15)))))</f>
        <v/>
      </c>
      <c r="P37" s="51"/>
      <c r="Q37" s="35">
        <v>0.01</v>
      </c>
      <c r="R37" s="2"/>
      <c r="S37" s="26"/>
      <c r="T37" s="50" t="str">
        <f t="shared" si="0"/>
        <v/>
      </c>
      <c r="V37" s="49">
        <f t="shared" si="1"/>
        <v>0.01</v>
      </c>
      <c r="W37" s="44">
        <f>0</f>
        <v>0</v>
      </c>
      <c r="X37" s="44">
        <f>IF(LOOKUP($V37,'Sanitary Sizing Charts'!$S$5:$S$10,'Sanitary Sizing Charts'!T$5:T$10)="N/A",0,LOOKUP($V37,'Sanitary Sizing Charts'!$S$5:$S$10,'Sanitary Sizing Charts'!T$5:T$10)+1)</f>
        <v>0</v>
      </c>
      <c r="Y37" s="44">
        <f>IF(LOOKUP($V37,'Sanitary Sizing Charts'!$S$5:$S$10,'Sanitary Sizing Charts'!U$5:U$10)="N/A",0,LOOKUP($V37,'Sanitary Sizing Charts'!$S$5:$S$10,'Sanitary Sizing Charts'!U$5:U$10)+1)</f>
        <v>181</v>
      </c>
      <c r="Z37" s="44">
        <f>IF(LOOKUP($V37,'Sanitary Sizing Charts'!$S$5:$S$10,'Sanitary Sizing Charts'!V$5:V$10)="N/A",0,LOOKUP($V37,'Sanitary Sizing Charts'!$S$5:$S$10,'Sanitary Sizing Charts'!V$5:V$10)+1)</f>
        <v>391</v>
      </c>
      <c r="AA37" s="44">
        <f>IF(LOOKUP($V37,'Sanitary Sizing Charts'!$S$5:$S$10,'Sanitary Sizing Charts'!W$5:W$10)="N/A",0,LOOKUP($V37,'Sanitary Sizing Charts'!$S$5:$S$10,'Sanitary Sizing Charts'!W$5:W$10)+1)</f>
        <v>701</v>
      </c>
      <c r="AB37" s="44">
        <f>IF(LOOKUP($V37,'Sanitary Sizing Charts'!$S$5:$S$10,'Sanitary Sizing Charts'!X$5:X$10)="N/A",0,LOOKUP($V37,'Sanitary Sizing Charts'!$S$5:$S$10,'Sanitary Sizing Charts'!X$5:X$10)+1)</f>
        <v>1601</v>
      </c>
      <c r="AC37" s="44">
        <f>IF(LOOKUP($V37,'Sanitary Sizing Charts'!$S$5:$S$10,'Sanitary Sizing Charts'!Y$5:Y$10)="N/A",0,LOOKUP($V37,'Sanitary Sizing Charts'!$S$5:$S$10,'Sanitary Sizing Charts'!Y$5:Y$10)+1)</f>
        <v>3001</v>
      </c>
      <c r="AD37" s="44">
        <f>IF(LOOKUP($V37,'Sanitary Sizing Charts'!$S$5:$S$10,'Sanitary Sizing Charts'!Z$5:Z$10)="N/A",0,LOOKUP($V37,'Sanitary Sizing Charts'!$S$5:$S$10,'Sanitary Sizing Charts'!Z$5:Z$10)+1)</f>
        <v>5401</v>
      </c>
      <c r="AE37" s="44">
        <f>IF(LOOKUP($V37,'Sanitary Sizing Charts'!$S$5:$S$10,'Sanitary Sizing Charts'!AA$5:AA$10)="N/A",0,LOOKUP($V37,'Sanitary Sizing Charts'!$S$5:$S$10,'Sanitary Sizing Charts'!AA$5:AA$10)+1)</f>
        <v>10401</v>
      </c>
    </row>
    <row r="38" spans="5:31" ht="14.25" customHeight="1" x14ac:dyDescent="0.25">
      <c r="E38" s="47"/>
      <c r="F38" s="24"/>
      <c r="G38" s="22"/>
      <c r="H38" s="39"/>
      <c r="I38" s="101" t="str">
        <f>IF(G38="","",IF(I37&gt;LOOKUP('Sanitary Sizing'!G38,'Sanitary Sizing Charts'!$E$6:$E$15,'Sanitary Sizing Charts'!$C$6:$C$15),I37,IF(COUNTIF($H$9:H38,"y")&gt;6,4,IF(AND(H38="y",LOOKUP('Sanitary Sizing'!G38,'Sanitary Sizing Charts'!$E$6:$E$15,'Sanitary Sizing Charts'!$C$6:$C$15)&lt;3),3,LOOKUP('Sanitary Sizing'!G38,'Sanitary Sizing Charts'!$E$6:$E$15,'Sanitary Sizing Charts'!$C$6:$C$15)))))</f>
        <v/>
      </c>
      <c r="P38" s="51"/>
      <c r="Q38" s="35">
        <v>0.01</v>
      </c>
      <c r="R38" s="2"/>
      <c r="S38" s="26"/>
      <c r="T38" s="50" t="str">
        <f t="shared" si="0"/>
        <v/>
      </c>
      <c r="V38" s="49">
        <f t="shared" si="1"/>
        <v>0.01</v>
      </c>
      <c r="W38" s="44">
        <f>0</f>
        <v>0</v>
      </c>
      <c r="X38" s="44">
        <f>IF(LOOKUP($V38,'Sanitary Sizing Charts'!$S$5:$S$10,'Sanitary Sizing Charts'!T$5:T$10)="N/A",0,LOOKUP($V38,'Sanitary Sizing Charts'!$S$5:$S$10,'Sanitary Sizing Charts'!T$5:T$10)+1)</f>
        <v>0</v>
      </c>
      <c r="Y38" s="44">
        <f>IF(LOOKUP($V38,'Sanitary Sizing Charts'!$S$5:$S$10,'Sanitary Sizing Charts'!U$5:U$10)="N/A",0,LOOKUP($V38,'Sanitary Sizing Charts'!$S$5:$S$10,'Sanitary Sizing Charts'!U$5:U$10)+1)</f>
        <v>181</v>
      </c>
      <c r="Z38" s="44">
        <f>IF(LOOKUP($V38,'Sanitary Sizing Charts'!$S$5:$S$10,'Sanitary Sizing Charts'!V$5:V$10)="N/A",0,LOOKUP($V38,'Sanitary Sizing Charts'!$S$5:$S$10,'Sanitary Sizing Charts'!V$5:V$10)+1)</f>
        <v>391</v>
      </c>
      <c r="AA38" s="44">
        <f>IF(LOOKUP($V38,'Sanitary Sizing Charts'!$S$5:$S$10,'Sanitary Sizing Charts'!W$5:W$10)="N/A",0,LOOKUP($V38,'Sanitary Sizing Charts'!$S$5:$S$10,'Sanitary Sizing Charts'!W$5:W$10)+1)</f>
        <v>701</v>
      </c>
      <c r="AB38" s="44">
        <f>IF(LOOKUP($V38,'Sanitary Sizing Charts'!$S$5:$S$10,'Sanitary Sizing Charts'!X$5:X$10)="N/A",0,LOOKUP($V38,'Sanitary Sizing Charts'!$S$5:$S$10,'Sanitary Sizing Charts'!X$5:X$10)+1)</f>
        <v>1601</v>
      </c>
      <c r="AC38" s="44">
        <f>IF(LOOKUP($V38,'Sanitary Sizing Charts'!$S$5:$S$10,'Sanitary Sizing Charts'!Y$5:Y$10)="N/A",0,LOOKUP($V38,'Sanitary Sizing Charts'!$S$5:$S$10,'Sanitary Sizing Charts'!Y$5:Y$10)+1)</f>
        <v>3001</v>
      </c>
      <c r="AD38" s="44">
        <f>IF(LOOKUP($V38,'Sanitary Sizing Charts'!$S$5:$S$10,'Sanitary Sizing Charts'!Z$5:Z$10)="N/A",0,LOOKUP($V38,'Sanitary Sizing Charts'!$S$5:$S$10,'Sanitary Sizing Charts'!Z$5:Z$10)+1)</f>
        <v>5401</v>
      </c>
      <c r="AE38" s="44">
        <f>IF(LOOKUP($V38,'Sanitary Sizing Charts'!$S$5:$S$10,'Sanitary Sizing Charts'!AA$5:AA$10)="N/A",0,LOOKUP($V38,'Sanitary Sizing Charts'!$S$5:$S$10,'Sanitary Sizing Charts'!AA$5:AA$10)+1)</f>
        <v>10401</v>
      </c>
    </row>
    <row r="39" spans="5:31" ht="14.25" customHeight="1" x14ac:dyDescent="0.25">
      <c r="F39" s="24"/>
      <c r="G39" s="22"/>
      <c r="H39" s="39"/>
      <c r="I39" s="101" t="str">
        <f>IF(G39="","",IF(I38&gt;LOOKUP('Sanitary Sizing'!G39,'Sanitary Sizing Charts'!$E$6:$E$15,'Sanitary Sizing Charts'!$C$6:$C$15),I38,IF(COUNTIF($H$9:H39,"y")&gt;6,4,IF(AND(H39="y",LOOKUP('Sanitary Sizing'!G39,'Sanitary Sizing Charts'!$E$6:$E$15,'Sanitary Sizing Charts'!$C$6:$C$15)&lt;3),3,LOOKUP('Sanitary Sizing'!G39,'Sanitary Sizing Charts'!$E$6:$E$15,'Sanitary Sizing Charts'!$C$6:$C$15)))))</f>
        <v/>
      </c>
      <c r="P39" s="51"/>
      <c r="Q39" s="35">
        <v>0.01</v>
      </c>
      <c r="R39" s="2"/>
      <c r="S39" s="26"/>
      <c r="T39" s="50" t="str">
        <f t="shared" si="0"/>
        <v/>
      </c>
      <c r="V39" s="49">
        <f t="shared" si="1"/>
        <v>0.01</v>
      </c>
      <c r="W39" s="44">
        <f>0</f>
        <v>0</v>
      </c>
      <c r="X39" s="44">
        <f>IF(LOOKUP($V39,'Sanitary Sizing Charts'!$S$5:$S$10,'Sanitary Sizing Charts'!T$5:T$10)="N/A",0,LOOKUP($V39,'Sanitary Sizing Charts'!$S$5:$S$10,'Sanitary Sizing Charts'!T$5:T$10)+1)</f>
        <v>0</v>
      </c>
      <c r="Y39" s="44">
        <f>IF(LOOKUP($V39,'Sanitary Sizing Charts'!$S$5:$S$10,'Sanitary Sizing Charts'!U$5:U$10)="N/A",0,LOOKUP($V39,'Sanitary Sizing Charts'!$S$5:$S$10,'Sanitary Sizing Charts'!U$5:U$10)+1)</f>
        <v>181</v>
      </c>
      <c r="Z39" s="44">
        <f>IF(LOOKUP($V39,'Sanitary Sizing Charts'!$S$5:$S$10,'Sanitary Sizing Charts'!V$5:V$10)="N/A",0,LOOKUP($V39,'Sanitary Sizing Charts'!$S$5:$S$10,'Sanitary Sizing Charts'!V$5:V$10)+1)</f>
        <v>391</v>
      </c>
      <c r="AA39" s="44">
        <f>IF(LOOKUP($V39,'Sanitary Sizing Charts'!$S$5:$S$10,'Sanitary Sizing Charts'!W$5:W$10)="N/A",0,LOOKUP($V39,'Sanitary Sizing Charts'!$S$5:$S$10,'Sanitary Sizing Charts'!W$5:W$10)+1)</f>
        <v>701</v>
      </c>
      <c r="AB39" s="44">
        <f>IF(LOOKUP($V39,'Sanitary Sizing Charts'!$S$5:$S$10,'Sanitary Sizing Charts'!X$5:X$10)="N/A",0,LOOKUP($V39,'Sanitary Sizing Charts'!$S$5:$S$10,'Sanitary Sizing Charts'!X$5:X$10)+1)</f>
        <v>1601</v>
      </c>
      <c r="AC39" s="44">
        <f>IF(LOOKUP($V39,'Sanitary Sizing Charts'!$S$5:$S$10,'Sanitary Sizing Charts'!Y$5:Y$10)="N/A",0,LOOKUP($V39,'Sanitary Sizing Charts'!$S$5:$S$10,'Sanitary Sizing Charts'!Y$5:Y$10)+1)</f>
        <v>3001</v>
      </c>
      <c r="AD39" s="44">
        <f>IF(LOOKUP($V39,'Sanitary Sizing Charts'!$S$5:$S$10,'Sanitary Sizing Charts'!Z$5:Z$10)="N/A",0,LOOKUP($V39,'Sanitary Sizing Charts'!$S$5:$S$10,'Sanitary Sizing Charts'!Z$5:Z$10)+1)</f>
        <v>5401</v>
      </c>
      <c r="AE39" s="44">
        <f>IF(LOOKUP($V39,'Sanitary Sizing Charts'!$S$5:$S$10,'Sanitary Sizing Charts'!AA$5:AA$10)="N/A",0,LOOKUP($V39,'Sanitary Sizing Charts'!$S$5:$S$10,'Sanitary Sizing Charts'!AA$5:AA$10)+1)</f>
        <v>10401</v>
      </c>
    </row>
    <row r="40" spans="5:31" ht="14.25" customHeight="1" x14ac:dyDescent="0.25">
      <c r="F40" s="24"/>
      <c r="G40" s="22"/>
      <c r="H40" s="39"/>
      <c r="I40" s="101" t="str">
        <f>IF(G40="","",IF(I39&gt;LOOKUP('Sanitary Sizing'!G40,'Sanitary Sizing Charts'!$E$6:$E$15,'Sanitary Sizing Charts'!$C$6:$C$15),I39,IF(COUNTIF($H$9:H40,"y")&gt;6,4,IF(AND(H40="y",LOOKUP('Sanitary Sizing'!G40,'Sanitary Sizing Charts'!$E$6:$E$15,'Sanitary Sizing Charts'!$C$6:$C$15)&lt;3),3,LOOKUP('Sanitary Sizing'!G40,'Sanitary Sizing Charts'!$E$6:$E$15,'Sanitary Sizing Charts'!$C$6:$C$15)))))</f>
        <v/>
      </c>
      <c r="P40" s="51"/>
      <c r="Q40" s="35">
        <v>0.01</v>
      </c>
      <c r="R40" s="2"/>
      <c r="S40" s="26"/>
      <c r="T40" s="50" t="str">
        <f t="shared" si="0"/>
        <v/>
      </c>
      <c r="V40" s="49">
        <f t="shared" si="1"/>
        <v>0.01</v>
      </c>
      <c r="W40" s="44">
        <f>0</f>
        <v>0</v>
      </c>
      <c r="X40" s="44">
        <f>IF(LOOKUP($V40,'Sanitary Sizing Charts'!$S$5:$S$10,'Sanitary Sizing Charts'!T$5:T$10)="N/A",0,LOOKUP($V40,'Sanitary Sizing Charts'!$S$5:$S$10,'Sanitary Sizing Charts'!T$5:T$10)+1)</f>
        <v>0</v>
      </c>
      <c r="Y40" s="44">
        <f>IF(LOOKUP($V40,'Sanitary Sizing Charts'!$S$5:$S$10,'Sanitary Sizing Charts'!U$5:U$10)="N/A",0,LOOKUP($V40,'Sanitary Sizing Charts'!$S$5:$S$10,'Sanitary Sizing Charts'!U$5:U$10)+1)</f>
        <v>181</v>
      </c>
      <c r="Z40" s="44">
        <f>IF(LOOKUP($V40,'Sanitary Sizing Charts'!$S$5:$S$10,'Sanitary Sizing Charts'!V$5:V$10)="N/A",0,LOOKUP($V40,'Sanitary Sizing Charts'!$S$5:$S$10,'Sanitary Sizing Charts'!V$5:V$10)+1)</f>
        <v>391</v>
      </c>
      <c r="AA40" s="44">
        <f>IF(LOOKUP($V40,'Sanitary Sizing Charts'!$S$5:$S$10,'Sanitary Sizing Charts'!W$5:W$10)="N/A",0,LOOKUP($V40,'Sanitary Sizing Charts'!$S$5:$S$10,'Sanitary Sizing Charts'!W$5:W$10)+1)</f>
        <v>701</v>
      </c>
      <c r="AB40" s="44">
        <f>IF(LOOKUP($V40,'Sanitary Sizing Charts'!$S$5:$S$10,'Sanitary Sizing Charts'!X$5:X$10)="N/A",0,LOOKUP($V40,'Sanitary Sizing Charts'!$S$5:$S$10,'Sanitary Sizing Charts'!X$5:X$10)+1)</f>
        <v>1601</v>
      </c>
      <c r="AC40" s="44">
        <f>IF(LOOKUP($V40,'Sanitary Sizing Charts'!$S$5:$S$10,'Sanitary Sizing Charts'!Y$5:Y$10)="N/A",0,LOOKUP($V40,'Sanitary Sizing Charts'!$S$5:$S$10,'Sanitary Sizing Charts'!Y$5:Y$10)+1)</f>
        <v>3001</v>
      </c>
      <c r="AD40" s="44">
        <f>IF(LOOKUP($V40,'Sanitary Sizing Charts'!$S$5:$S$10,'Sanitary Sizing Charts'!Z$5:Z$10)="N/A",0,LOOKUP($V40,'Sanitary Sizing Charts'!$S$5:$S$10,'Sanitary Sizing Charts'!Z$5:Z$10)+1)</f>
        <v>5401</v>
      </c>
      <c r="AE40" s="44">
        <f>IF(LOOKUP($V40,'Sanitary Sizing Charts'!$S$5:$S$10,'Sanitary Sizing Charts'!AA$5:AA$10)="N/A",0,LOOKUP($V40,'Sanitary Sizing Charts'!$S$5:$S$10,'Sanitary Sizing Charts'!AA$5:AA$10)+1)</f>
        <v>10401</v>
      </c>
    </row>
    <row r="41" spans="5:31" ht="14.25" customHeight="1" x14ac:dyDescent="0.25">
      <c r="F41" s="24"/>
      <c r="G41" s="22"/>
      <c r="H41" s="39"/>
      <c r="I41" s="101" t="str">
        <f>IF(G41="","",IF(I40&gt;LOOKUP('Sanitary Sizing'!G41,'Sanitary Sizing Charts'!$E$6:$E$15,'Sanitary Sizing Charts'!$C$6:$C$15),I40,IF(COUNTIF($H$9:H41,"y")&gt;6,4,IF(AND(H41="y",LOOKUP('Sanitary Sizing'!G41,'Sanitary Sizing Charts'!$E$6:$E$15,'Sanitary Sizing Charts'!$C$6:$C$15)&lt;3),3,LOOKUP('Sanitary Sizing'!G41,'Sanitary Sizing Charts'!$E$6:$E$15,'Sanitary Sizing Charts'!$C$6:$C$15)))))</f>
        <v/>
      </c>
      <c r="P41" s="51"/>
      <c r="Q41" s="35">
        <v>0.01</v>
      </c>
      <c r="R41" s="2"/>
      <c r="S41" s="26"/>
      <c r="T41" s="50" t="str">
        <f t="shared" ref="T41:T72" si="2">IF(S41="","",LOOKUP($S41,$W41:$AD41,$W$8:$AD$8)&amp;" NPS")</f>
        <v/>
      </c>
      <c r="V41" s="49">
        <f t="shared" ref="V41:V72" si="3">Q41</f>
        <v>0.01</v>
      </c>
      <c r="W41" s="44">
        <f>0</f>
        <v>0</v>
      </c>
      <c r="X41" s="44">
        <f>IF(LOOKUP($V41,'Sanitary Sizing Charts'!$S$5:$S$10,'Sanitary Sizing Charts'!T$5:T$10)="N/A",0,LOOKUP($V41,'Sanitary Sizing Charts'!$S$5:$S$10,'Sanitary Sizing Charts'!T$5:T$10)+1)</f>
        <v>0</v>
      </c>
      <c r="Y41" s="44">
        <f>IF(LOOKUP($V41,'Sanitary Sizing Charts'!$S$5:$S$10,'Sanitary Sizing Charts'!U$5:U$10)="N/A",0,LOOKUP($V41,'Sanitary Sizing Charts'!$S$5:$S$10,'Sanitary Sizing Charts'!U$5:U$10)+1)</f>
        <v>181</v>
      </c>
      <c r="Z41" s="44">
        <f>IF(LOOKUP($V41,'Sanitary Sizing Charts'!$S$5:$S$10,'Sanitary Sizing Charts'!V$5:V$10)="N/A",0,LOOKUP($V41,'Sanitary Sizing Charts'!$S$5:$S$10,'Sanitary Sizing Charts'!V$5:V$10)+1)</f>
        <v>391</v>
      </c>
      <c r="AA41" s="44">
        <f>IF(LOOKUP($V41,'Sanitary Sizing Charts'!$S$5:$S$10,'Sanitary Sizing Charts'!W$5:W$10)="N/A",0,LOOKUP($V41,'Sanitary Sizing Charts'!$S$5:$S$10,'Sanitary Sizing Charts'!W$5:W$10)+1)</f>
        <v>701</v>
      </c>
      <c r="AB41" s="44">
        <f>IF(LOOKUP($V41,'Sanitary Sizing Charts'!$S$5:$S$10,'Sanitary Sizing Charts'!X$5:X$10)="N/A",0,LOOKUP($V41,'Sanitary Sizing Charts'!$S$5:$S$10,'Sanitary Sizing Charts'!X$5:X$10)+1)</f>
        <v>1601</v>
      </c>
      <c r="AC41" s="44">
        <f>IF(LOOKUP($V41,'Sanitary Sizing Charts'!$S$5:$S$10,'Sanitary Sizing Charts'!Y$5:Y$10)="N/A",0,LOOKUP($V41,'Sanitary Sizing Charts'!$S$5:$S$10,'Sanitary Sizing Charts'!Y$5:Y$10)+1)</f>
        <v>3001</v>
      </c>
      <c r="AD41" s="44">
        <f>IF(LOOKUP($V41,'Sanitary Sizing Charts'!$S$5:$S$10,'Sanitary Sizing Charts'!Z$5:Z$10)="N/A",0,LOOKUP($V41,'Sanitary Sizing Charts'!$S$5:$S$10,'Sanitary Sizing Charts'!Z$5:Z$10)+1)</f>
        <v>5401</v>
      </c>
      <c r="AE41" s="44">
        <f>IF(LOOKUP($V41,'Sanitary Sizing Charts'!$S$5:$S$10,'Sanitary Sizing Charts'!AA$5:AA$10)="N/A",0,LOOKUP($V41,'Sanitary Sizing Charts'!$S$5:$S$10,'Sanitary Sizing Charts'!AA$5:AA$10)+1)</f>
        <v>10401</v>
      </c>
    </row>
    <row r="42" spans="5:31" ht="14.25" customHeight="1" x14ac:dyDescent="0.25">
      <c r="F42" s="24"/>
      <c r="G42" s="22"/>
      <c r="H42" s="39"/>
      <c r="I42" s="101" t="str">
        <f>IF(G42="","",IF(I41&gt;LOOKUP('Sanitary Sizing'!G42,'Sanitary Sizing Charts'!$E$6:$E$15,'Sanitary Sizing Charts'!$C$6:$C$15),I41,IF(COUNTIF($H$9:H42,"y")&gt;6,4,IF(AND(H42="y",LOOKUP('Sanitary Sizing'!G42,'Sanitary Sizing Charts'!$E$6:$E$15,'Sanitary Sizing Charts'!$C$6:$C$15)&lt;3),3,LOOKUP('Sanitary Sizing'!G42,'Sanitary Sizing Charts'!$E$6:$E$15,'Sanitary Sizing Charts'!$C$6:$C$15)))))</f>
        <v/>
      </c>
      <c r="P42" s="51"/>
      <c r="Q42" s="35">
        <v>0.01</v>
      </c>
      <c r="R42" s="2"/>
      <c r="S42" s="26"/>
      <c r="T42" s="50" t="str">
        <f t="shared" si="2"/>
        <v/>
      </c>
      <c r="V42" s="49">
        <f t="shared" si="3"/>
        <v>0.01</v>
      </c>
      <c r="W42" s="44">
        <f>0</f>
        <v>0</v>
      </c>
      <c r="X42" s="44">
        <f>IF(LOOKUP($V42,'Sanitary Sizing Charts'!$S$5:$S$10,'Sanitary Sizing Charts'!T$5:T$10)="N/A",0,LOOKUP($V42,'Sanitary Sizing Charts'!$S$5:$S$10,'Sanitary Sizing Charts'!T$5:T$10)+1)</f>
        <v>0</v>
      </c>
      <c r="Y42" s="44">
        <f>IF(LOOKUP($V42,'Sanitary Sizing Charts'!$S$5:$S$10,'Sanitary Sizing Charts'!U$5:U$10)="N/A",0,LOOKUP($V42,'Sanitary Sizing Charts'!$S$5:$S$10,'Sanitary Sizing Charts'!U$5:U$10)+1)</f>
        <v>181</v>
      </c>
      <c r="Z42" s="44">
        <f>IF(LOOKUP($V42,'Sanitary Sizing Charts'!$S$5:$S$10,'Sanitary Sizing Charts'!V$5:V$10)="N/A",0,LOOKUP($V42,'Sanitary Sizing Charts'!$S$5:$S$10,'Sanitary Sizing Charts'!V$5:V$10)+1)</f>
        <v>391</v>
      </c>
      <c r="AA42" s="44">
        <f>IF(LOOKUP($V42,'Sanitary Sizing Charts'!$S$5:$S$10,'Sanitary Sizing Charts'!W$5:W$10)="N/A",0,LOOKUP($V42,'Sanitary Sizing Charts'!$S$5:$S$10,'Sanitary Sizing Charts'!W$5:W$10)+1)</f>
        <v>701</v>
      </c>
      <c r="AB42" s="44">
        <f>IF(LOOKUP($V42,'Sanitary Sizing Charts'!$S$5:$S$10,'Sanitary Sizing Charts'!X$5:X$10)="N/A",0,LOOKUP($V42,'Sanitary Sizing Charts'!$S$5:$S$10,'Sanitary Sizing Charts'!X$5:X$10)+1)</f>
        <v>1601</v>
      </c>
      <c r="AC42" s="44">
        <f>IF(LOOKUP($V42,'Sanitary Sizing Charts'!$S$5:$S$10,'Sanitary Sizing Charts'!Y$5:Y$10)="N/A",0,LOOKUP($V42,'Sanitary Sizing Charts'!$S$5:$S$10,'Sanitary Sizing Charts'!Y$5:Y$10)+1)</f>
        <v>3001</v>
      </c>
      <c r="AD42" s="44">
        <f>IF(LOOKUP($V42,'Sanitary Sizing Charts'!$S$5:$S$10,'Sanitary Sizing Charts'!Z$5:Z$10)="N/A",0,LOOKUP($V42,'Sanitary Sizing Charts'!$S$5:$S$10,'Sanitary Sizing Charts'!Z$5:Z$10)+1)</f>
        <v>5401</v>
      </c>
      <c r="AE42" s="44">
        <f>IF(LOOKUP($V42,'Sanitary Sizing Charts'!$S$5:$S$10,'Sanitary Sizing Charts'!AA$5:AA$10)="N/A",0,LOOKUP($V42,'Sanitary Sizing Charts'!$S$5:$S$10,'Sanitary Sizing Charts'!AA$5:AA$10)+1)</f>
        <v>10401</v>
      </c>
    </row>
    <row r="43" spans="5:31" ht="14.25" customHeight="1" x14ac:dyDescent="0.25">
      <c r="F43" s="24"/>
      <c r="G43" s="22"/>
      <c r="H43" s="39"/>
      <c r="I43" s="101" t="str">
        <f>IF(G43="","",IF(I42&gt;LOOKUP('Sanitary Sizing'!G43,'Sanitary Sizing Charts'!$E$6:$E$15,'Sanitary Sizing Charts'!$C$6:$C$15),I42,IF(COUNTIF($H$9:H43,"y")&gt;6,4,IF(AND(H43="y",LOOKUP('Sanitary Sizing'!G43,'Sanitary Sizing Charts'!$E$6:$E$15,'Sanitary Sizing Charts'!$C$6:$C$15)&lt;3),3,LOOKUP('Sanitary Sizing'!G43,'Sanitary Sizing Charts'!$E$6:$E$15,'Sanitary Sizing Charts'!$C$6:$C$15)))))</f>
        <v/>
      </c>
      <c r="P43" s="51"/>
      <c r="Q43" s="35">
        <v>0.01</v>
      </c>
      <c r="R43" s="2"/>
      <c r="S43" s="26"/>
      <c r="T43" s="50" t="str">
        <f t="shared" si="2"/>
        <v/>
      </c>
      <c r="V43" s="49">
        <f t="shared" si="3"/>
        <v>0.01</v>
      </c>
      <c r="W43" s="44">
        <f>0</f>
        <v>0</v>
      </c>
      <c r="X43" s="44">
        <f>IF(LOOKUP($V43,'Sanitary Sizing Charts'!$S$5:$S$10,'Sanitary Sizing Charts'!T$5:T$10)="N/A",0,LOOKUP($V43,'Sanitary Sizing Charts'!$S$5:$S$10,'Sanitary Sizing Charts'!T$5:T$10)+1)</f>
        <v>0</v>
      </c>
      <c r="Y43" s="44">
        <f>IF(LOOKUP($V43,'Sanitary Sizing Charts'!$S$5:$S$10,'Sanitary Sizing Charts'!U$5:U$10)="N/A",0,LOOKUP($V43,'Sanitary Sizing Charts'!$S$5:$S$10,'Sanitary Sizing Charts'!U$5:U$10)+1)</f>
        <v>181</v>
      </c>
      <c r="Z43" s="44">
        <f>IF(LOOKUP($V43,'Sanitary Sizing Charts'!$S$5:$S$10,'Sanitary Sizing Charts'!V$5:V$10)="N/A",0,LOOKUP($V43,'Sanitary Sizing Charts'!$S$5:$S$10,'Sanitary Sizing Charts'!V$5:V$10)+1)</f>
        <v>391</v>
      </c>
      <c r="AA43" s="44">
        <f>IF(LOOKUP($V43,'Sanitary Sizing Charts'!$S$5:$S$10,'Sanitary Sizing Charts'!W$5:W$10)="N/A",0,LOOKUP($V43,'Sanitary Sizing Charts'!$S$5:$S$10,'Sanitary Sizing Charts'!W$5:W$10)+1)</f>
        <v>701</v>
      </c>
      <c r="AB43" s="44">
        <f>IF(LOOKUP($V43,'Sanitary Sizing Charts'!$S$5:$S$10,'Sanitary Sizing Charts'!X$5:X$10)="N/A",0,LOOKUP($V43,'Sanitary Sizing Charts'!$S$5:$S$10,'Sanitary Sizing Charts'!X$5:X$10)+1)</f>
        <v>1601</v>
      </c>
      <c r="AC43" s="44">
        <f>IF(LOOKUP($V43,'Sanitary Sizing Charts'!$S$5:$S$10,'Sanitary Sizing Charts'!Y$5:Y$10)="N/A",0,LOOKUP($V43,'Sanitary Sizing Charts'!$S$5:$S$10,'Sanitary Sizing Charts'!Y$5:Y$10)+1)</f>
        <v>3001</v>
      </c>
      <c r="AD43" s="44">
        <f>IF(LOOKUP($V43,'Sanitary Sizing Charts'!$S$5:$S$10,'Sanitary Sizing Charts'!Z$5:Z$10)="N/A",0,LOOKUP($V43,'Sanitary Sizing Charts'!$S$5:$S$10,'Sanitary Sizing Charts'!Z$5:Z$10)+1)</f>
        <v>5401</v>
      </c>
      <c r="AE43" s="44">
        <f>IF(LOOKUP($V43,'Sanitary Sizing Charts'!$S$5:$S$10,'Sanitary Sizing Charts'!AA$5:AA$10)="N/A",0,LOOKUP($V43,'Sanitary Sizing Charts'!$S$5:$S$10,'Sanitary Sizing Charts'!AA$5:AA$10)+1)</f>
        <v>10401</v>
      </c>
    </row>
    <row r="44" spans="5:31" ht="14.25" customHeight="1" x14ac:dyDescent="0.25">
      <c r="F44" s="24"/>
      <c r="G44" s="22"/>
      <c r="H44" s="39"/>
      <c r="I44" s="101" t="str">
        <f>IF(G44="","",IF(I43&gt;LOOKUP('Sanitary Sizing'!G44,'Sanitary Sizing Charts'!$E$6:$E$15,'Sanitary Sizing Charts'!$C$6:$C$15),I43,IF(COUNTIF($H$9:H44,"y")&gt;6,4,IF(AND(H44="y",LOOKUP('Sanitary Sizing'!G44,'Sanitary Sizing Charts'!$E$6:$E$15,'Sanitary Sizing Charts'!$C$6:$C$15)&lt;3),3,LOOKUP('Sanitary Sizing'!G44,'Sanitary Sizing Charts'!$E$6:$E$15,'Sanitary Sizing Charts'!$C$6:$C$15)))))</f>
        <v/>
      </c>
      <c r="P44" s="51"/>
      <c r="Q44" s="35">
        <v>0.01</v>
      </c>
      <c r="R44" s="2"/>
      <c r="S44" s="26"/>
      <c r="T44" s="50" t="str">
        <f t="shared" si="2"/>
        <v/>
      </c>
      <c r="V44" s="49">
        <f t="shared" si="3"/>
        <v>0.01</v>
      </c>
      <c r="W44" s="44">
        <f>0</f>
        <v>0</v>
      </c>
      <c r="X44" s="44">
        <f>IF(LOOKUP($V44,'Sanitary Sizing Charts'!$S$5:$S$10,'Sanitary Sizing Charts'!T$5:T$10)="N/A",0,LOOKUP($V44,'Sanitary Sizing Charts'!$S$5:$S$10,'Sanitary Sizing Charts'!T$5:T$10)+1)</f>
        <v>0</v>
      </c>
      <c r="Y44" s="44">
        <f>IF(LOOKUP($V44,'Sanitary Sizing Charts'!$S$5:$S$10,'Sanitary Sizing Charts'!U$5:U$10)="N/A",0,LOOKUP($V44,'Sanitary Sizing Charts'!$S$5:$S$10,'Sanitary Sizing Charts'!U$5:U$10)+1)</f>
        <v>181</v>
      </c>
      <c r="Z44" s="44">
        <f>IF(LOOKUP($V44,'Sanitary Sizing Charts'!$S$5:$S$10,'Sanitary Sizing Charts'!V$5:V$10)="N/A",0,LOOKUP($V44,'Sanitary Sizing Charts'!$S$5:$S$10,'Sanitary Sizing Charts'!V$5:V$10)+1)</f>
        <v>391</v>
      </c>
      <c r="AA44" s="44">
        <f>IF(LOOKUP($V44,'Sanitary Sizing Charts'!$S$5:$S$10,'Sanitary Sizing Charts'!W$5:W$10)="N/A",0,LOOKUP($V44,'Sanitary Sizing Charts'!$S$5:$S$10,'Sanitary Sizing Charts'!W$5:W$10)+1)</f>
        <v>701</v>
      </c>
      <c r="AB44" s="44">
        <f>IF(LOOKUP($V44,'Sanitary Sizing Charts'!$S$5:$S$10,'Sanitary Sizing Charts'!X$5:X$10)="N/A",0,LOOKUP($V44,'Sanitary Sizing Charts'!$S$5:$S$10,'Sanitary Sizing Charts'!X$5:X$10)+1)</f>
        <v>1601</v>
      </c>
      <c r="AC44" s="44">
        <f>IF(LOOKUP($V44,'Sanitary Sizing Charts'!$S$5:$S$10,'Sanitary Sizing Charts'!Y$5:Y$10)="N/A",0,LOOKUP($V44,'Sanitary Sizing Charts'!$S$5:$S$10,'Sanitary Sizing Charts'!Y$5:Y$10)+1)</f>
        <v>3001</v>
      </c>
      <c r="AD44" s="44">
        <f>IF(LOOKUP($V44,'Sanitary Sizing Charts'!$S$5:$S$10,'Sanitary Sizing Charts'!Z$5:Z$10)="N/A",0,LOOKUP($V44,'Sanitary Sizing Charts'!$S$5:$S$10,'Sanitary Sizing Charts'!Z$5:Z$10)+1)</f>
        <v>5401</v>
      </c>
      <c r="AE44" s="44">
        <f>IF(LOOKUP($V44,'Sanitary Sizing Charts'!$S$5:$S$10,'Sanitary Sizing Charts'!AA$5:AA$10)="N/A",0,LOOKUP($V44,'Sanitary Sizing Charts'!$S$5:$S$10,'Sanitary Sizing Charts'!AA$5:AA$10)+1)</f>
        <v>10401</v>
      </c>
    </row>
    <row r="45" spans="5:31" ht="14.25" customHeight="1" x14ac:dyDescent="0.25">
      <c r="F45" s="24"/>
      <c r="G45" s="22"/>
      <c r="H45" s="39"/>
      <c r="I45" s="101" t="str">
        <f>IF(G45="","",IF(I44&gt;LOOKUP('Sanitary Sizing'!G45,'Sanitary Sizing Charts'!$E$6:$E$15,'Sanitary Sizing Charts'!$C$6:$C$15),I44,IF(COUNTIF($H$9:H45,"y")&gt;6,4,IF(AND(H45="y",LOOKUP('Sanitary Sizing'!G45,'Sanitary Sizing Charts'!$E$6:$E$15,'Sanitary Sizing Charts'!$C$6:$C$15)&lt;3),3,LOOKUP('Sanitary Sizing'!G45,'Sanitary Sizing Charts'!$E$6:$E$15,'Sanitary Sizing Charts'!$C$6:$C$15)))))</f>
        <v/>
      </c>
      <c r="P45" s="51"/>
      <c r="Q45" s="35">
        <v>0.01</v>
      </c>
      <c r="R45" s="2"/>
      <c r="S45" s="26"/>
      <c r="T45" s="50" t="str">
        <f t="shared" si="2"/>
        <v/>
      </c>
      <c r="V45" s="49">
        <f t="shared" si="3"/>
        <v>0.01</v>
      </c>
      <c r="W45" s="44">
        <f>0</f>
        <v>0</v>
      </c>
      <c r="X45" s="44">
        <f>IF(LOOKUP($V45,'Sanitary Sizing Charts'!$S$5:$S$10,'Sanitary Sizing Charts'!T$5:T$10)="N/A",0,LOOKUP($V45,'Sanitary Sizing Charts'!$S$5:$S$10,'Sanitary Sizing Charts'!T$5:T$10)+1)</f>
        <v>0</v>
      </c>
      <c r="Y45" s="44">
        <f>IF(LOOKUP($V45,'Sanitary Sizing Charts'!$S$5:$S$10,'Sanitary Sizing Charts'!U$5:U$10)="N/A",0,LOOKUP($V45,'Sanitary Sizing Charts'!$S$5:$S$10,'Sanitary Sizing Charts'!U$5:U$10)+1)</f>
        <v>181</v>
      </c>
      <c r="Z45" s="44">
        <f>IF(LOOKUP($V45,'Sanitary Sizing Charts'!$S$5:$S$10,'Sanitary Sizing Charts'!V$5:V$10)="N/A",0,LOOKUP($V45,'Sanitary Sizing Charts'!$S$5:$S$10,'Sanitary Sizing Charts'!V$5:V$10)+1)</f>
        <v>391</v>
      </c>
      <c r="AA45" s="44">
        <f>IF(LOOKUP($V45,'Sanitary Sizing Charts'!$S$5:$S$10,'Sanitary Sizing Charts'!W$5:W$10)="N/A",0,LOOKUP($V45,'Sanitary Sizing Charts'!$S$5:$S$10,'Sanitary Sizing Charts'!W$5:W$10)+1)</f>
        <v>701</v>
      </c>
      <c r="AB45" s="44">
        <f>IF(LOOKUP($V45,'Sanitary Sizing Charts'!$S$5:$S$10,'Sanitary Sizing Charts'!X$5:X$10)="N/A",0,LOOKUP($V45,'Sanitary Sizing Charts'!$S$5:$S$10,'Sanitary Sizing Charts'!X$5:X$10)+1)</f>
        <v>1601</v>
      </c>
      <c r="AC45" s="44">
        <f>IF(LOOKUP($V45,'Sanitary Sizing Charts'!$S$5:$S$10,'Sanitary Sizing Charts'!Y$5:Y$10)="N/A",0,LOOKUP($V45,'Sanitary Sizing Charts'!$S$5:$S$10,'Sanitary Sizing Charts'!Y$5:Y$10)+1)</f>
        <v>3001</v>
      </c>
      <c r="AD45" s="44">
        <f>IF(LOOKUP($V45,'Sanitary Sizing Charts'!$S$5:$S$10,'Sanitary Sizing Charts'!Z$5:Z$10)="N/A",0,LOOKUP($V45,'Sanitary Sizing Charts'!$S$5:$S$10,'Sanitary Sizing Charts'!Z$5:Z$10)+1)</f>
        <v>5401</v>
      </c>
      <c r="AE45" s="44">
        <f>IF(LOOKUP($V45,'Sanitary Sizing Charts'!$S$5:$S$10,'Sanitary Sizing Charts'!AA$5:AA$10)="N/A",0,LOOKUP($V45,'Sanitary Sizing Charts'!$S$5:$S$10,'Sanitary Sizing Charts'!AA$5:AA$10)+1)</f>
        <v>10401</v>
      </c>
    </row>
    <row r="46" spans="5:31" ht="14.25" customHeight="1" x14ac:dyDescent="0.25">
      <c r="F46" s="24"/>
      <c r="G46" s="22"/>
      <c r="H46" s="39"/>
      <c r="I46" s="101" t="str">
        <f>IF(G46="","",IF(I45&gt;LOOKUP('Sanitary Sizing'!G46,'Sanitary Sizing Charts'!$E$6:$E$15,'Sanitary Sizing Charts'!$C$6:$C$15),I45,IF(COUNTIF($H$9:H46,"y")&gt;6,4,IF(AND(H46="y",LOOKUP('Sanitary Sizing'!G46,'Sanitary Sizing Charts'!$E$6:$E$15,'Sanitary Sizing Charts'!$C$6:$C$15)&lt;3),3,LOOKUP('Sanitary Sizing'!G46,'Sanitary Sizing Charts'!$E$6:$E$15,'Sanitary Sizing Charts'!$C$6:$C$15)))))</f>
        <v/>
      </c>
      <c r="P46" s="51"/>
      <c r="Q46" s="35">
        <v>0.01</v>
      </c>
      <c r="R46" s="2"/>
      <c r="S46" s="26"/>
      <c r="T46" s="50" t="str">
        <f t="shared" si="2"/>
        <v/>
      </c>
      <c r="V46" s="49">
        <f t="shared" si="3"/>
        <v>0.01</v>
      </c>
      <c r="W46" s="44">
        <f>0</f>
        <v>0</v>
      </c>
      <c r="X46" s="44">
        <f>IF(LOOKUP($V46,'Sanitary Sizing Charts'!$S$5:$S$10,'Sanitary Sizing Charts'!T$5:T$10)="N/A",0,LOOKUP($V46,'Sanitary Sizing Charts'!$S$5:$S$10,'Sanitary Sizing Charts'!T$5:T$10)+1)</f>
        <v>0</v>
      </c>
      <c r="Y46" s="44">
        <f>IF(LOOKUP($V46,'Sanitary Sizing Charts'!$S$5:$S$10,'Sanitary Sizing Charts'!U$5:U$10)="N/A",0,LOOKUP($V46,'Sanitary Sizing Charts'!$S$5:$S$10,'Sanitary Sizing Charts'!U$5:U$10)+1)</f>
        <v>181</v>
      </c>
      <c r="Z46" s="44">
        <f>IF(LOOKUP($V46,'Sanitary Sizing Charts'!$S$5:$S$10,'Sanitary Sizing Charts'!V$5:V$10)="N/A",0,LOOKUP($V46,'Sanitary Sizing Charts'!$S$5:$S$10,'Sanitary Sizing Charts'!V$5:V$10)+1)</f>
        <v>391</v>
      </c>
      <c r="AA46" s="44">
        <f>IF(LOOKUP($V46,'Sanitary Sizing Charts'!$S$5:$S$10,'Sanitary Sizing Charts'!W$5:W$10)="N/A",0,LOOKUP($V46,'Sanitary Sizing Charts'!$S$5:$S$10,'Sanitary Sizing Charts'!W$5:W$10)+1)</f>
        <v>701</v>
      </c>
      <c r="AB46" s="44">
        <f>IF(LOOKUP($V46,'Sanitary Sizing Charts'!$S$5:$S$10,'Sanitary Sizing Charts'!X$5:X$10)="N/A",0,LOOKUP($V46,'Sanitary Sizing Charts'!$S$5:$S$10,'Sanitary Sizing Charts'!X$5:X$10)+1)</f>
        <v>1601</v>
      </c>
      <c r="AC46" s="44">
        <f>IF(LOOKUP($V46,'Sanitary Sizing Charts'!$S$5:$S$10,'Sanitary Sizing Charts'!Y$5:Y$10)="N/A",0,LOOKUP($V46,'Sanitary Sizing Charts'!$S$5:$S$10,'Sanitary Sizing Charts'!Y$5:Y$10)+1)</f>
        <v>3001</v>
      </c>
      <c r="AD46" s="44">
        <f>IF(LOOKUP($V46,'Sanitary Sizing Charts'!$S$5:$S$10,'Sanitary Sizing Charts'!Z$5:Z$10)="N/A",0,LOOKUP($V46,'Sanitary Sizing Charts'!$S$5:$S$10,'Sanitary Sizing Charts'!Z$5:Z$10)+1)</f>
        <v>5401</v>
      </c>
      <c r="AE46" s="44">
        <f>IF(LOOKUP($V46,'Sanitary Sizing Charts'!$S$5:$S$10,'Sanitary Sizing Charts'!AA$5:AA$10)="N/A",0,LOOKUP($V46,'Sanitary Sizing Charts'!$S$5:$S$10,'Sanitary Sizing Charts'!AA$5:AA$10)+1)</f>
        <v>10401</v>
      </c>
    </row>
    <row r="47" spans="5:31" ht="14.25" customHeight="1" x14ac:dyDescent="0.25">
      <c r="F47" s="24"/>
      <c r="G47" s="22"/>
      <c r="H47" s="39"/>
      <c r="I47" s="101" t="str">
        <f>IF(G47="","",IF(I46&gt;LOOKUP('Sanitary Sizing'!G47,'Sanitary Sizing Charts'!$E$6:$E$15,'Sanitary Sizing Charts'!$C$6:$C$15),I46,IF(COUNTIF($H$9:H47,"y")&gt;6,4,IF(AND(H47="y",LOOKUP('Sanitary Sizing'!G47,'Sanitary Sizing Charts'!$E$6:$E$15,'Sanitary Sizing Charts'!$C$6:$C$15)&lt;3),3,LOOKUP('Sanitary Sizing'!G47,'Sanitary Sizing Charts'!$E$6:$E$15,'Sanitary Sizing Charts'!$C$6:$C$15)))))</f>
        <v/>
      </c>
      <c r="P47" s="51"/>
      <c r="Q47" s="35">
        <v>0.01</v>
      </c>
      <c r="R47" s="2"/>
      <c r="S47" s="26"/>
      <c r="T47" s="50" t="str">
        <f t="shared" si="2"/>
        <v/>
      </c>
      <c r="V47" s="49">
        <f t="shared" si="3"/>
        <v>0.01</v>
      </c>
      <c r="W47" s="44">
        <f>0</f>
        <v>0</v>
      </c>
      <c r="X47" s="44">
        <f>IF(LOOKUP($V47,'Sanitary Sizing Charts'!$S$5:$S$10,'Sanitary Sizing Charts'!T$5:T$10)="N/A",0,LOOKUP($V47,'Sanitary Sizing Charts'!$S$5:$S$10,'Sanitary Sizing Charts'!T$5:T$10)+1)</f>
        <v>0</v>
      </c>
      <c r="Y47" s="44">
        <f>IF(LOOKUP($V47,'Sanitary Sizing Charts'!$S$5:$S$10,'Sanitary Sizing Charts'!U$5:U$10)="N/A",0,LOOKUP($V47,'Sanitary Sizing Charts'!$S$5:$S$10,'Sanitary Sizing Charts'!U$5:U$10)+1)</f>
        <v>181</v>
      </c>
      <c r="Z47" s="44">
        <f>IF(LOOKUP($V47,'Sanitary Sizing Charts'!$S$5:$S$10,'Sanitary Sizing Charts'!V$5:V$10)="N/A",0,LOOKUP($V47,'Sanitary Sizing Charts'!$S$5:$S$10,'Sanitary Sizing Charts'!V$5:V$10)+1)</f>
        <v>391</v>
      </c>
      <c r="AA47" s="44">
        <f>IF(LOOKUP($V47,'Sanitary Sizing Charts'!$S$5:$S$10,'Sanitary Sizing Charts'!W$5:W$10)="N/A",0,LOOKUP($V47,'Sanitary Sizing Charts'!$S$5:$S$10,'Sanitary Sizing Charts'!W$5:W$10)+1)</f>
        <v>701</v>
      </c>
      <c r="AB47" s="44">
        <f>IF(LOOKUP($V47,'Sanitary Sizing Charts'!$S$5:$S$10,'Sanitary Sizing Charts'!X$5:X$10)="N/A",0,LOOKUP($V47,'Sanitary Sizing Charts'!$S$5:$S$10,'Sanitary Sizing Charts'!X$5:X$10)+1)</f>
        <v>1601</v>
      </c>
      <c r="AC47" s="44">
        <f>IF(LOOKUP($V47,'Sanitary Sizing Charts'!$S$5:$S$10,'Sanitary Sizing Charts'!Y$5:Y$10)="N/A",0,LOOKUP($V47,'Sanitary Sizing Charts'!$S$5:$S$10,'Sanitary Sizing Charts'!Y$5:Y$10)+1)</f>
        <v>3001</v>
      </c>
      <c r="AD47" s="44">
        <f>IF(LOOKUP($V47,'Sanitary Sizing Charts'!$S$5:$S$10,'Sanitary Sizing Charts'!Z$5:Z$10)="N/A",0,LOOKUP($V47,'Sanitary Sizing Charts'!$S$5:$S$10,'Sanitary Sizing Charts'!Z$5:Z$10)+1)</f>
        <v>5401</v>
      </c>
      <c r="AE47" s="44">
        <f>IF(LOOKUP($V47,'Sanitary Sizing Charts'!$S$5:$S$10,'Sanitary Sizing Charts'!AA$5:AA$10)="N/A",0,LOOKUP($V47,'Sanitary Sizing Charts'!$S$5:$S$10,'Sanitary Sizing Charts'!AA$5:AA$10)+1)</f>
        <v>10401</v>
      </c>
    </row>
    <row r="48" spans="5:31" ht="14.25" customHeight="1" x14ac:dyDescent="0.25">
      <c r="F48" s="24"/>
      <c r="G48" s="22"/>
      <c r="H48" s="39"/>
      <c r="I48" s="101" t="str">
        <f>IF(G48="","",IF(I47&gt;LOOKUP('Sanitary Sizing'!G48,'Sanitary Sizing Charts'!$E$6:$E$15,'Sanitary Sizing Charts'!$C$6:$C$15),I47,IF(COUNTIF($H$9:H48,"y")&gt;6,4,IF(AND(H48="y",LOOKUP('Sanitary Sizing'!G48,'Sanitary Sizing Charts'!$E$6:$E$15,'Sanitary Sizing Charts'!$C$6:$C$15)&lt;3),3,LOOKUP('Sanitary Sizing'!G48,'Sanitary Sizing Charts'!$E$6:$E$15,'Sanitary Sizing Charts'!$C$6:$C$15)))))</f>
        <v/>
      </c>
      <c r="P48" s="51"/>
      <c r="Q48" s="35">
        <v>0.01</v>
      </c>
      <c r="R48" s="2"/>
      <c r="S48" s="26"/>
      <c r="T48" s="50" t="str">
        <f t="shared" si="2"/>
        <v/>
      </c>
      <c r="V48" s="49">
        <f t="shared" si="3"/>
        <v>0.01</v>
      </c>
      <c r="W48" s="44">
        <f>0</f>
        <v>0</v>
      </c>
      <c r="X48" s="44">
        <f>IF(LOOKUP($V48,'Sanitary Sizing Charts'!$S$5:$S$10,'Sanitary Sizing Charts'!T$5:T$10)="N/A",0,LOOKUP($V48,'Sanitary Sizing Charts'!$S$5:$S$10,'Sanitary Sizing Charts'!T$5:T$10)+1)</f>
        <v>0</v>
      </c>
      <c r="Y48" s="44">
        <f>IF(LOOKUP($V48,'Sanitary Sizing Charts'!$S$5:$S$10,'Sanitary Sizing Charts'!U$5:U$10)="N/A",0,LOOKUP($V48,'Sanitary Sizing Charts'!$S$5:$S$10,'Sanitary Sizing Charts'!U$5:U$10)+1)</f>
        <v>181</v>
      </c>
      <c r="Z48" s="44">
        <f>IF(LOOKUP($V48,'Sanitary Sizing Charts'!$S$5:$S$10,'Sanitary Sizing Charts'!V$5:V$10)="N/A",0,LOOKUP($V48,'Sanitary Sizing Charts'!$S$5:$S$10,'Sanitary Sizing Charts'!V$5:V$10)+1)</f>
        <v>391</v>
      </c>
      <c r="AA48" s="44">
        <f>IF(LOOKUP($V48,'Sanitary Sizing Charts'!$S$5:$S$10,'Sanitary Sizing Charts'!W$5:W$10)="N/A",0,LOOKUP($V48,'Sanitary Sizing Charts'!$S$5:$S$10,'Sanitary Sizing Charts'!W$5:W$10)+1)</f>
        <v>701</v>
      </c>
      <c r="AB48" s="44">
        <f>IF(LOOKUP($V48,'Sanitary Sizing Charts'!$S$5:$S$10,'Sanitary Sizing Charts'!X$5:X$10)="N/A",0,LOOKUP($V48,'Sanitary Sizing Charts'!$S$5:$S$10,'Sanitary Sizing Charts'!X$5:X$10)+1)</f>
        <v>1601</v>
      </c>
      <c r="AC48" s="44">
        <f>IF(LOOKUP($V48,'Sanitary Sizing Charts'!$S$5:$S$10,'Sanitary Sizing Charts'!Y$5:Y$10)="N/A",0,LOOKUP($V48,'Sanitary Sizing Charts'!$S$5:$S$10,'Sanitary Sizing Charts'!Y$5:Y$10)+1)</f>
        <v>3001</v>
      </c>
      <c r="AD48" s="44">
        <f>IF(LOOKUP($V48,'Sanitary Sizing Charts'!$S$5:$S$10,'Sanitary Sizing Charts'!Z$5:Z$10)="N/A",0,LOOKUP($V48,'Sanitary Sizing Charts'!$S$5:$S$10,'Sanitary Sizing Charts'!Z$5:Z$10)+1)</f>
        <v>5401</v>
      </c>
      <c r="AE48" s="44">
        <f>IF(LOOKUP($V48,'Sanitary Sizing Charts'!$S$5:$S$10,'Sanitary Sizing Charts'!AA$5:AA$10)="N/A",0,LOOKUP($V48,'Sanitary Sizing Charts'!$S$5:$S$10,'Sanitary Sizing Charts'!AA$5:AA$10)+1)</f>
        <v>10401</v>
      </c>
    </row>
    <row r="49" spans="6:31" ht="14.25" customHeight="1" x14ac:dyDescent="0.25">
      <c r="F49" s="24"/>
      <c r="G49" s="22"/>
      <c r="H49" s="39"/>
      <c r="I49" s="101" t="str">
        <f>IF(G49="","",IF(I48&gt;LOOKUP('Sanitary Sizing'!G49,'Sanitary Sizing Charts'!$E$6:$E$15,'Sanitary Sizing Charts'!$C$6:$C$15),I48,IF(COUNTIF($H$9:H49,"y")&gt;6,4,IF(AND(H49="y",LOOKUP('Sanitary Sizing'!G49,'Sanitary Sizing Charts'!$E$6:$E$15,'Sanitary Sizing Charts'!$C$6:$C$15)&lt;3),3,LOOKUP('Sanitary Sizing'!G49,'Sanitary Sizing Charts'!$E$6:$E$15,'Sanitary Sizing Charts'!$C$6:$C$15)))))</f>
        <v/>
      </c>
      <c r="P49" s="51"/>
      <c r="Q49" s="35">
        <v>0.01</v>
      </c>
      <c r="R49" s="2"/>
      <c r="S49" s="26"/>
      <c r="T49" s="50" t="str">
        <f t="shared" si="2"/>
        <v/>
      </c>
      <c r="V49" s="49">
        <f t="shared" si="3"/>
        <v>0.01</v>
      </c>
      <c r="W49" s="44">
        <f>0</f>
        <v>0</v>
      </c>
      <c r="X49" s="44">
        <f>IF(LOOKUP($V49,'Sanitary Sizing Charts'!$S$5:$S$10,'Sanitary Sizing Charts'!T$5:T$10)="N/A",0,LOOKUP($V49,'Sanitary Sizing Charts'!$S$5:$S$10,'Sanitary Sizing Charts'!T$5:T$10)+1)</f>
        <v>0</v>
      </c>
      <c r="Y49" s="44">
        <f>IF(LOOKUP($V49,'Sanitary Sizing Charts'!$S$5:$S$10,'Sanitary Sizing Charts'!U$5:U$10)="N/A",0,LOOKUP($V49,'Sanitary Sizing Charts'!$S$5:$S$10,'Sanitary Sizing Charts'!U$5:U$10)+1)</f>
        <v>181</v>
      </c>
      <c r="Z49" s="44">
        <f>IF(LOOKUP($V49,'Sanitary Sizing Charts'!$S$5:$S$10,'Sanitary Sizing Charts'!V$5:V$10)="N/A",0,LOOKUP($V49,'Sanitary Sizing Charts'!$S$5:$S$10,'Sanitary Sizing Charts'!V$5:V$10)+1)</f>
        <v>391</v>
      </c>
      <c r="AA49" s="44">
        <f>IF(LOOKUP($V49,'Sanitary Sizing Charts'!$S$5:$S$10,'Sanitary Sizing Charts'!W$5:W$10)="N/A",0,LOOKUP($V49,'Sanitary Sizing Charts'!$S$5:$S$10,'Sanitary Sizing Charts'!W$5:W$10)+1)</f>
        <v>701</v>
      </c>
      <c r="AB49" s="44">
        <f>IF(LOOKUP($V49,'Sanitary Sizing Charts'!$S$5:$S$10,'Sanitary Sizing Charts'!X$5:X$10)="N/A",0,LOOKUP($V49,'Sanitary Sizing Charts'!$S$5:$S$10,'Sanitary Sizing Charts'!X$5:X$10)+1)</f>
        <v>1601</v>
      </c>
      <c r="AC49" s="44">
        <f>IF(LOOKUP($V49,'Sanitary Sizing Charts'!$S$5:$S$10,'Sanitary Sizing Charts'!Y$5:Y$10)="N/A",0,LOOKUP($V49,'Sanitary Sizing Charts'!$S$5:$S$10,'Sanitary Sizing Charts'!Y$5:Y$10)+1)</f>
        <v>3001</v>
      </c>
      <c r="AD49" s="44">
        <f>IF(LOOKUP($V49,'Sanitary Sizing Charts'!$S$5:$S$10,'Sanitary Sizing Charts'!Z$5:Z$10)="N/A",0,LOOKUP($V49,'Sanitary Sizing Charts'!$S$5:$S$10,'Sanitary Sizing Charts'!Z$5:Z$10)+1)</f>
        <v>5401</v>
      </c>
      <c r="AE49" s="44">
        <f>IF(LOOKUP($V49,'Sanitary Sizing Charts'!$S$5:$S$10,'Sanitary Sizing Charts'!AA$5:AA$10)="N/A",0,LOOKUP($V49,'Sanitary Sizing Charts'!$S$5:$S$10,'Sanitary Sizing Charts'!AA$5:AA$10)+1)</f>
        <v>10401</v>
      </c>
    </row>
    <row r="50" spans="6:31" ht="14.25" customHeight="1" x14ac:dyDescent="0.25">
      <c r="F50" s="24"/>
      <c r="G50" s="22"/>
      <c r="H50" s="39"/>
      <c r="I50" s="101" t="str">
        <f>IF(G50="","",IF(I49&gt;LOOKUP('Sanitary Sizing'!G50,'Sanitary Sizing Charts'!$E$6:$E$15,'Sanitary Sizing Charts'!$C$6:$C$15),I49,IF(COUNTIF($H$9:H50,"y")&gt;6,4,IF(AND(H50="y",LOOKUP('Sanitary Sizing'!G50,'Sanitary Sizing Charts'!$E$6:$E$15,'Sanitary Sizing Charts'!$C$6:$C$15)&lt;3),3,LOOKUP('Sanitary Sizing'!G50,'Sanitary Sizing Charts'!$E$6:$E$15,'Sanitary Sizing Charts'!$C$6:$C$15)))))</f>
        <v/>
      </c>
      <c r="P50" s="51"/>
      <c r="Q50" s="35">
        <v>0.01</v>
      </c>
      <c r="R50" s="2"/>
      <c r="S50" s="26"/>
      <c r="T50" s="50" t="str">
        <f t="shared" si="2"/>
        <v/>
      </c>
      <c r="V50" s="49">
        <f t="shared" si="3"/>
        <v>0.01</v>
      </c>
      <c r="W50" s="44">
        <f>0</f>
        <v>0</v>
      </c>
      <c r="X50" s="44">
        <f>IF(LOOKUP($V50,'Sanitary Sizing Charts'!$S$5:$S$10,'Sanitary Sizing Charts'!T$5:T$10)="N/A",0,LOOKUP($V50,'Sanitary Sizing Charts'!$S$5:$S$10,'Sanitary Sizing Charts'!T$5:T$10)+1)</f>
        <v>0</v>
      </c>
      <c r="Y50" s="44">
        <f>IF(LOOKUP($V50,'Sanitary Sizing Charts'!$S$5:$S$10,'Sanitary Sizing Charts'!U$5:U$10)="N/A",0,LOOKUP($V50,'Sanitary Sizing Charts'!$S$5:$S$10,'Sanitary Sizing Charts'!U$5:U$10)+1)</f>
        <v>181</v>
      </c>
      <c r="Z50" s="44">
        <f>IF(LOOKUP($V50,'Sanitary Sizing Charts'!$S$5:$S$10,'Sanitary Sizing Charts'!V$5:V$10)="N/A",0,LOOKUP($V50,'Sanitary Sizing Charts'!$S$5:$S$10,'Sanitary Sizing Charts'!V$5:V$10)+1)</f>
        <v>391</v>
      </c>
      <c r="AA50" s="44">
        <f>IF(LOOKUP($V50,'Sanitary Sizing Charts'!$S$5:$S$10,'Sanitary Sizing Charts'!W$5:W$10)="N/A",0,LOOKUP($V50,'Sanitary Sizing Charts'!$S$5:$S$10,'Sanitary Sizing Charts'!W$5:W$10)+1)</f>
        <v>701</v>
      </c>
      <c r="AB50" s="44">
        <f>IF(LOOKUP($V50,'Sanitary Sizing Charts'!$S$5:$S$10,'Sanitary Sizing Charts'!X$5:X$10)="N/A",0,LOOKUP($V50,'Sanitary Sizing Charts'!$S$5:$S$10,'Sanitary Sizing Charts'!X$5:X$10)+1)</f>
        <v>1601</v>
      </c>
      <c r="AC50" s="44">
        <f>IF(LOOKUP($V50,'Sanitary Sizing Charts'!$S$5:$S$10,'Sanitary Sizing Charts'!Y$5:Y$10)="N/A",0,LOOKUP($V50,'Sanitary Sizing Charts'!$S$5:$S$10,'Sanitary Sizing Charts'!Y$5:Y$10)+1)</f>
        <v>3001</v>
      </c>
      <c r="AD50" s="44">
        <f>IF(LOOKUP($V50,'Sanitary Sizing Charts'!$S$5:$S$10,'Sanitary Sizing Charts'!Z$5:Z$10)="N/A",0,LOOKUP($V50,'Sanitary Sizing Charts'!$S$5:$S$10,'Sanitary Sizing Charts'!Z$5:Z$10)+1)</f>
        <v>5401</v>
      </c>
      <c r="AE50" s="44">
        <f>IF(LOOKUP($V50,'Sanitary Sizing Charts'!$S$5:$S$10,'Sanitary Sizing Charts'!AA$5:AA$10)="N/A",0,LOOKUP($V50,'Sanitary Sizing Charts'!$S$5:$S$10,'Sanitary Sizing Charts'!AA$5:AA$10)+1)</f>
        <v>10401</v>
      </c>
    </row>
    <row r="51" spans="6:31" ht="14.25" customHeight="1" x14ac:dyDescent="0.25">
      <c r="F51" s="24"/>
      <c r="G51" s="22"/>
      <c r="H51" s="39"/>
      <c r="I51" s="101" t="str">
        <f>IF(G51="","",IF(I50&gt;LOOKUP('Sanitary Sizing'!G51,'Sanitary Sizing Charts'!$E$6:$E$15,'Sanitary Sizing Charts'!$C$6:$C$15),I50,IF(COUNTIF($H$9:H51,"y")&gt;6,4,IF(AND(H51="y",LOOKUP('Sanitary Sizing'!G51,'Sanitary Sizing Charts'!$E$6:$E$15,'Sanitary Sizing Charts'!$C$6:$C$15)&lt;3),3,LOOKUP('Sanitary Sizing'!G51,'Sanitary Sizing Charts'!$E$6:$E$15,'Sanitary Sizing Charts'!$C$6:$C$15)))))</f>
        <v/>
      </c>
      <c r="P51" s="51"/>
      <c r="Q51" s="35">
        <v>0.01</v>
      </c>
      <c r="R51" s="2"/>
      <c r="S51" s="26"/>
      <c r="T51" s="50" t="str">
        <f t="shared" si="2"/>
        <v/>
      </c>
      <c r="V51" s="49">
        <f t="shared" si="3"/>
        <v>0.01</v>
      </c>
      <c r="W51" s="44">
        <f>0</f>
        <v>0</v>
      </c>
      <c r="X51" s="44">
        <f>IF(LOOKUP($V51,'Sanitary Sizing Charts'!$S$5:$S$10,'Sanitary Sizing Charts'!T$5:T$10)="N/A",0,LOOKUP($V51,'Sanitary Sizing Charts'!$S$5:$S$10,'Sanitary Sizing Charts'!T$5:T$10)+1)</f>
        <v>0</v>
      </c>
      <c r="Y51" s="44">
        <f>IF(LOOKUP($V51,'Sanitary Sizing Charts'!$S$5:$S$10,'Sanitary Sizing Charts'!U$5:U$10)="N/A",0,LOOKUP($V51,'Sanitary Sizing Charts'!$S$5:$S$10,'Sanitary Sizing Charts'!U$5:U$10)+1)</f>
        <v>181</v>
      </c>
      <c r="Z51" s="44">
        <f>IF(LOOKUP($V51,'Sanitary Sizing Charts'!$S$5:$S$10,'Sanitary Sizing Charts'!V$5:V$10)="N/A",0,LOOKUP($V51,'Sanitary Sizing Charts'!$S$5:$S$10,'Sanitary Sizing Charts'!V$5:V$10)+1)</f>
        <v>391</v>
      </c>
      <c r="AA51" s="44">
        <f>IF(LOOKUP($V51,'Sanitary Sizing Charts'!$S$5:$S$10,'Sanitary Sizing Charts'!W$5:W$10)="N/A",0,LOOKUP($V51,'Sanitary Sizing Charts'!$S$5:$S$10,'Sanitary Sizing Charts'!W$5:W$10)+1)</f>
        <v>701</v>
      </c>
      <c r="AB51" s="44">
        <f>IF(LOOKUP($V51,'Sanitary Sizing Charts'!$S$5:$S$10,'Sanitary Sizing Charts'!X$5:X$10)="N/A",0,LOOKUP($V51,'Sanitary Sizing Charts'!$S$5:$S$10,'Sanitary Sizing Charts'!X$5:X$10)+1)</f>
        <v>1601</v>
      </c>
      <c r="AC51" s="44">
        <f>IF(LOOKUP($V51,'Sanitary Sizing Charts'!$S$5:$S$10,'Sanitary Sizing Charts'!Y$5:Y$10)="N/A",0,LOOKUP($V51,'Sanitary Sizing Charts'!$S$5:$S$10,'Sanitary Sizing Charts'!Y$5:Y$10)+1)</f>
        <v>3001</v>
      </c>
      <c r="AD51" s="44">
        <f>IF(LOOKUP($V51,'Sanitary Sizing Charts'!$S$5:$S$10,'Sanitary Sizing Charts'!Z$5:Z$10)="N/A",0,LOOKUP($V51,'Sanitary Sizing Charts'!$S$5:$S$10,'Sanitary Sizing Charts'!Z$5:Z$10)+1)</f>
        <v>5401</v>
      </c>
      <c r="AE51" s="44">
        <f>IF(LOOKUP($V51,'Sanitary Sizing Charts'!$S$5:$S$10,'Sanitary Sizing Charts'!AA$5:AA$10)="N/A",0,LOOKUP($V51,'Sanitary Sizing Charts'!$S$5:$S$10,'Sanitary Sizing Charts'!AA$5:AA$10)+1)</f>
        <v>10401</v>
      </c>
    </row>
    <row r="52" spans="6:31" ht="14.25" customHeight="1" x14ac:dyDescent="0.25">
      <c r="F52" s="24"/>
      <c r="G52" s="22"/>
      <c r="H52" s="39"/>
      <c r="I52" s="101" t="str">
        <f>IF(G52="","",IF(I51&gt;LOOKUP('Sanitary Sizing'!G52,'Sanitary Sizing Charts'!$E$6:$E$15,'Sanitary Sizing Charts'!$C$6:$C$15),I51,IF(COUNTIF($H$9:H52,"y")&gt;6,4,IF(AND(H52="y",LOOKUP('Sanitary Sizing'!G52,'Sanitary Sizing Charts'!$E$6:$E$15,'Sanitary Sizing Charts'!$C$6:$C$15)&lt;3),3,LOOKUP('Sanitary Sizing'!G52,'Sanitary Sizing Charts'!$E$6:$E$15,'Sanitary Sizing Charts'!$C$6:$C$15)))))</f>
        <v/>
      </c>
      <c r="P52" s="51"/>
      <c r="Q52" s="35">
        <v>0.01</v>
      </c>
      <c r="R52" s="2"/>
      <c r="S52" s="26"/>
      <c r="T52" s="50" t="str">
        <f t="shared" si="2"/>
        <v/>
      </c>
      <c r="V52" s="49">
        <f t="shared" si="3"/>
        <v>0.01</v>
      </c>
      <c r="W52" s="44">
        <f>0</f>
        <v>0</v>
      </c>
      <c r="X52" s="44">
        <f>IF(LOOKUP($V52,'Sanitary Sizing Charts'!$S$5:$S$10,'Sanitary Sizing Charts'!T$5:T$10)="N/A",0,LOOKUP($V52,'Sanitary Sizing Charts'!$S$5:$S$10,'Sanitary Sizing Charts'!T$5:T$10)+1)</f>
        <v>0</v>
      </c>
      <c r="Y52" s="44">
        <f>IF(LOOKUP($V52,'Sanitary Sizing Charts'!$S$5:$S$10,'Sanitary Sizing Charts'!U$5:U$10)="N/A",0,LOOKUP($V52,'Sanitary Sizing Charts'!$S$5:$S$10,'Sanitary Sizing Charts'!U$5:U$10)+1)</f>
        <v>181</v>
      </c>
      <c r="Z52" s="44">
        <f>IF(LOOKUP($V52,'Sanitary Sizing Charts'!$S$5:$S$10,'Sanitary Sizing Charts'!V$5:V$10)="N/A",0,LOOKUP($V52,'Sanitary Sizing Charts'!$S$5:$S$10,'Sanitary Sizing Charts'!V$5:V$10)+1)</f>
        <v>391</v>
      </c>
      <c r="AA52" s="44">
        <f>IF(LOOKUP($V52,'Sanitary Sizing Charts'!$S$5:$S$10,'Sanitary Sizing Charts'!W$5:W$10)="N/A",0,LOOKUP($V52,'Sanitary Sizing Charts'!$S$5:$S$10,'Sanitary Sizing Charts'!W$5:W$10)+1)</f>
        <v>701</v>
      </c>
      <c r="AB52" s="44">
        <f>IF(LOOKUP($V52,'Sanitary Sizing Charts'!$S$5:$S$10,'Sanitary Sizing Charts'!X$5:X$10)="N/A",0,LOOKUP($V52,'Sanitary Sizing Charts'!$S$5:$S$10,'Sanitary Sizing Charts'!X$5:X$10)+1)</f>
        <v>1601</v>
      </c>
      <c r="AC52" s="44">
        <f>IF(LOOKUP($V52,'Sanitary Sizing Charts'!$S$5:$S$10,'Sanitary Sizing Charts'!Y$5:Y$10)="N/A",0,LOOKUP($V52,'Sanitary Sizing Charts'!$S$5:$S$10,'Sanitary Sizing Charts'!Y$5:Y$10)+1)</f>
        <v>3001</v>
      </c>
      <c r="AD52" s="44">
        <f>IF(LOOKUP($V52,'Sanitary Sizing Charts'!$S$5:$S$10,'Sanitary Sizing Charts'!Z$5:Z$10)="N/A",0,LOOKUP($V52,'Sanitary Sizing Charts'!$S$5:$S$10,'Sanitary Sizing Charts'!Z$5:Z$10)+1)</f>
        <v>5401</v>
      </c>
      <c r="AE52" s="44">
        <f>IF(LOOKUP($V52,'Sanitary Sizing Charts'!$S$5:$S$10,'Sanitary Sizing Charts'!AA$5:AA$10)="N/A",0,LOOKUP($V52,'Sanitary Sizing Charts'!$S$5:$S$10,'Sanitary Sizing Charts'!AA$5:AA$10)+1)</f>
        <v>10401</v>
      </c>
    </row>
    <row r="53" spans="6:31" ht="14.25" customHeight="1" x14ac:dyDescent="0.25">
      <c r="F53" s="24"/>
      <c r="G53" s="22"/>
      <c r="H53" s="39"/>
      <c r="I53" s="101" t="str">
        <f>IF(G53="","",IF(I52&gt;LOOKUP('Sanitary Sizing'!G53,'Sanitary Sizing Charts'!$E$6:$E$15,'Sanitary Sizing Charts'!$C$6:$C$15),I52,IF(COUNTIF($H$9:H53,"y")&gt;6,4,IF(AND(H53="y",LOOKUP('Sanitary Sizing'!G53,'Sanitary Sizing Charts'!$E$6:$E$15,'Sanitary Sizing Charts'!$C$6:$C$15)&lt;3),3,LOOKUP('Sanitary Sizing'!G53,'Sanitary Sizing Charts'!$E$6:$E$15,'Sanitary Sizing Charts'!$C$6:$C$15)))))</f>
        <v/>
      </c>
      <c r="P53" s="51"/>
      <c r="Q53" s="35">
        <v>0.01</v>
      </c>
      <c r="R53" s="2"/>
      <c r="S53" s="26"/>
      <c r="T53" s="50" t="str">
        <f t="shared" si="2"/>
        <v/>
      </c>
      <c r="V53" s="49">
        <f t="shared" si="3"/>
        <v>0.01</v>
      </c>
      <c r="W53" s="44">
        <f>0</f>
        <v>0</v>
      </c>
      <c r="X53" s="44">
        <f>IF(LOOKUP($V53,'Sanitary Sizing Charts'!$S$5:$S$10,'Sanitary Sizing Charts'!T$5:T$10)="N/A",0,LOOKUP($V53,'Sanitary Sizing Charts'!$S$5:$S$10,'Sanitary Sizing Charts'!T$5:T$10)+1)</f>
        <v>0</v>
      </c>
      <c r="Y53" s="44">
        <f>IF(LOOKUP($V53,'Sanitary Sizing Charts'!$S$5:$S$10,'Sanitary Sizing Charts'!U$5:U$10)="N/A",0,LOOKUP($V53,'Sanitary Sizing Charts'!$S$5:$S$10,'Sanitary Sizing Charts'!U$5:U$10)+1)</f>
        <v>181</v>
      </c>
      <c r="Z53" s="44">
        <f>IF(LOOKUP($V53,'Sanitary Sizing Charts'!$S$5:$S$10,'Sanitary Sizing Charts'!V$5:V$10)="N/A",0,LOOKUP($V53,'Sanitary Sizing Charts'!$S$5:$S$10,'Sanitary Sizing Charts'!V$5:V$10)+1)</f>
        <v>391</v>
      </c>
      <c r="AA53" s="44">
        <f>IF(LOOKUP($V53,'Sanitary Sizing Charts'!$S$5:$S$10,'Sanitary Sizing Charts'!W$5:W$10)="N/A",0,LOOKUP($V53,'Sanitary Sizing Charts'!$S$5:$S$10,'Sanitary Sizing Charts'!W$5:W$10)+1)</f>
        <v>701</v>
      </c>
      <c r="AB53" s="44">
        <f>IF(LOOKUP($V53,'Sanitary Sizing Charts'!$S$5:$S$10,'Sanitary Sizing Charts'!X$5:X$10)="N/A",0,LOOKUP($V53,'Sanitary Sizing Charts'!$S$5:$S$10,'Sanitary Sizing Charts'!X$5:X$10)+1)</f>
        <v>1601</v>
      </c>
      <c r="AC53" s="44">
        <f>IF(LOOKUP($V53,'Sanitary Sizing Charts'!$S$5:$S$10,'Sanitary Sizing Charts'!Y$5:Y$10)="N/A",0,LOOKUP($V53,'Sanitary Sizing Charts'!$S$5:$S$10,'Sanitary Sizing Charts'!Y$5:Y$10)+1)</f>
        <v>3001</v>
      </c>
      <c r="AD53" s="44">
        <f>IF(LOOKUP($V53,'Sanitary Sizing Charts'!$S$5:$S$10,'Sanitary Sizing Charts'!Z$5:Z$10)="N/A",0,LOOKUP($V53,'Sanitary Sizing Charts'!$S$5:$S$10,'Sanitary Sizing Charts'!Z$5:Z$10)+1)</f>
        <v>5401</v>
      </c>
      <c r="AE53" s="44">
        <f>IF(LOOKUP($V53,'Sanitary Sizing Charts'!$S$5:$S$10,'Sanitary Sizing Charts'!AA$5:AA$10)="N/A",0,LOOKUP($V53,'Sanitary Sizing Charts'!$S$5:$S$10,'Sanitary Sizing Charts'!AA$5:AA$10)+1)</f>
        <v>10401</v>
      </c>
    </row>
    <row r="54" spans="6:31" ht="14.25" customHeight="1" x14ac:dyDescent="0.25">
      <c r="F54" s="24"/>
      <c r="G54" s="22"/>
      <c r="H54" s="39"/>
      <c r="I54" s="101" t="str">
        <f>IF(G54="","",IF(I53&gt;LOOKUP('Sanitary Sizing'!G54,'Sanitary Sizing Charts'!$E$6:$E$15,'Sanitary Sizing Charts'!$C$6:$C$15),I53,IF(COUNTIF($H$9:H54,"y")&gt;6,4,IF(AND(H54="y",LOOKUP('Sanitary Sizing'!G54,'Sanitary Sizing Charts'!$E$6:$E$15,'Sanitary Sizing Charts'!$C$6:$C$15)&lt;3),3,LOOKUP('Sanitary Sizing'!G54,'Sanitary Sizing Charts'!$E$6:$E$15,'Sanitary Sizing Charts'!$C$6:$C$15)))))</f>
        <v/>
      </c>
      <c r="P54" s="51"/>
      <c r="Q54" s="35">
        <v>0.01</v>
      </c>
      <c r="R54" s="2"/>
      <c r="S54" s="26"/>
      <c r="T54" s="50" t="str">
        <f t="shared" si="2"/>
        <v/>
      </c>
      <c r="V54" s="49">
        <f t="shared" si="3"/>
        <v>0.01</v>
      </c>
      <c r="W54" s="44">
        <f>0</f>
        <v>0</v>
      </c>
      <c r="X54" s="44">
        <f>IF(LOOKUP($V54,'Sanitary Sizing Charts'!$S$5:$S$10,'Sanitary Sizing Charts'!T$5:T$10)="N/A",0,LOOKUP($V54,'Sanitary Sizing Charts'!$S$5:$S$10,'Sanitary Sizing Charts'!T$5:T$10)+1)</f>
        <v>0</v>
      </c>
      <c r="Y54" s="44">
        <f>IF(LOOKUP($V54,'Sanitary Sizing Charts'!$S$5:$S$10,'Sanitary Sizing Charts'!U$5:U$10)="N/A",0,LOOKUP($V54,'Sanitary Sizing Charts'!$S$5:$S$10,'Sanitary Sizing Charts'!U$5:U$10)+1)</f>
        <v>181</v>
      </c>
      <c r="Z54" s="44">
        <f>IF(LOOKUP($V54,'Sanitary Sizing Charts'!$S$5:$S$10,'Sanitary Sizing Charts'!V$5:V$10)="N/A",0,LOOKUP($V54,'Sanitary Sizing Charts'!$S$5:$S$10,'Sanitary Sizing Charts'!V$5:V$10)+1)</f>
        <v>391</v>
      </c>
      <c r="AA54" s="44">
        <f>IF(LOOKUP($V54,'Sanitary Sizing Charts'!$S$5:$S$10,'Sanitary Sizing Charts'!W$5:W$10)="N/A",0,LOOKUP($V54,'Sanitary Sizing Charts'!$S$5:$S$10,'Sanitary Sizing Charts'!W$5:W$10)+1)</f>
        <v>701</v>
      </c>
      <c r="AB54" s="44">
        <f>IF(LOOKUP($V54,'Sanitary Sizing Charts'!$S$5:$S$10,'Sanitary Sizing Charts'!X$5:X$10)="N/A",0,LOOKUP($V54,'Sanitary Sizing Charts'!$S$5:$S$10,'Sanitary Sizing Charts'!X$5:X$10)+1)</f>
        <v>1601</v>
      </c>
      <c r="AC54" s="44">
        <f>IF(LOOKUP($V54,'Sanitary Sizing Charts'!$S$5:$S$10,'Sanitary Sizing Charts'!Y$5:Y$10)="N/A",0,LOOKUP($V54,'Sanitary Sizing Charts'!$S$5:$S$10,'Sanitary Sizing Charts'!Y$5:Y$10)+1)</f>
        <v>3001</v>
      </c>
      <c r="AD54" s="44">
        <f>IF(LOOKUP($V54,'Sanitary Sizing Charts'!$S$5:$S$10,'Sanitary Sizing Charts'!Z$5:Z$10)="N/A",0,LOOKUP($V54,'Sanitary Sizing Charts'!$S$5:$S$10,'Sanitary Sizing Charts'!Z$5:Z$10)+1)</f>
        <v>5401</v>
      </c>
      <c r="AE54" s="44">
        <f>IF(LOOKUP($V54,'Sanitary Sizing Charts'!$S$5:$S$10,'Sanitary Sizing Charts'!AA$5:AA$10)="N/A",0,LOOKUP($V54,'Sanitary Sizing Charts'!$S$5:$S$10,'Sanitary Sizing Charts'!AA$5:AA$10)+1)</f>
        <v>10401</v>
      </c>
    </row>
    <row r="55" spans="6:31" ht="14.25" customHeight="1" x14ac:dyDescent="0.25">
      <c r="F55" s="24"/>
      <c r="G55" s="22"/>
      <c r="H55" s="39"/>
      <c r="I55" s="101" t="str">
        <f>IF(G55="","",IF(I54&gt;LOOKUP('Sanitary Sizing'!G55,'Sanitary Sizing Charts'!$E$6:$E$15,'Sanitary Sizing Charts'!$C$6:$C$15),I54,IF(COUNTIF($H$9:H55,"y")&gt;6,4,IF(AND(H55="y",LOOKUP('Sanitary Sizing'!G55,'Sanitary Sizing Charts'!$E$6:$E$15,'Sanitary Sizing Charts'!$C$6:$C$15)&lt;3),3,LOOKUP('Sanitary Sizing'!G55,'Sanitary Sizing Charts'!$E$6:$E$15,'Sanitary Sizing Charts'!$C$6:$C$15)))))</f>
        <v/>
      </c>
      <c r="P55" s="51"/>
      <c r="Q55" s="35">
        <v>0.01</v>
      </c>
      <c r="R55" s="2"/>
      <c r="S55" s="26"/>
      <c r="T55" s="50" t="str">
        <f t="shared" si="2"/>
        <v/>
      </c>
      <c r="V55" s="49">
        <f t="shared" si="3"/>
        <v>0.01</v>
      </c>
      <c r="W55" s="44">
        <f>0</f>
        <v>0</v>
      </c>
      <c r="X55" s="44">
        <f>IF(LOOKUP($V55,'Sanitary Sizing Charts'!$S$5:$S$10,'Sanitary Sizing Charts'!T$5:T$10)="N/A",0,LOOKUP($V55,'Sanitary Sizing Charts'!$S$5:$S$10,'Sanitary Sizing Charts'!T$5:T$10)+1)</f>
        <v>0</v>
      </c>
      <c r="Y55" s="44">
        <f>IF(LOOKUP($V55,'Sanitary Sizing Charts'!$S$5:$S$10,'Sanitary Sizing Charts'!U$5:U$10)="N/A",0,LOOKUP($V55,'Sanitary Sizing Charts'!$S$5:$S$10,'Sanitary Sizing Charts'!U$5:U$10)+1)</f>
        <v>181</v>
      </c>
      <c r="Z55" s="44">
        <f>IF(LOOKUP($V55,'Sanitary Sizing Charts'!$S$5:$S$10,'Sanitary Sizing Charts'!V$5:V$10)="N/A",0,LOOKUP($V55,'Sanitary Sizing Charts'!$S$5:$S$10,'Sanitary Sizing Charts'!V$5:V$10)+1)</f>
        <v>391</v>
      </c>
      <c r="AA55" s="44">
        <f>IF(LOOKUP($V55,'Sanitary Sizing Charts'!$S$5:$S$10,'Sanitary Sizing Charts'!W$5:W$10)="N/A",0,LOOKUP($V55,'Sanitary Sizing Charts'!$S$5:$S$10,'Sanitary Sizing Charts'!W$5:W$10)+1)</f>
        <v>701</v>
      </c>
      <c r="AB55" s="44">
        <f>IF(LOOKUP($V55,'Sanitary Sizing Charts'!$S$5:$S$10,'Sanitary Sizing Charts'!X$5:X$10)="N/A",0,LOOKUP($V55,'Sanitary Sizing Charts'!$S$5:$S$10,'Sanitary Sizing Charts'!X$5:X$10)+1)</f>
        <v>1601</v>
      </c>
      <c r="AC55" s="44">
        <f>IF(LOOKUP($V55,'Sanitary Sizing Charts'!$S$5:$S$10,'Sanitary Sizing Charts'!Y$5:Y$10)="N/A",0,LOOKUP($V55,'Sanitary Sizing Charts'!$S$5:$S$10,'Sanitary Sizing Charts'!Y$5:Y$10)+1)</f>
        <v>3001</v>
      </c>
      <c r="AD55" s="44">
        <f>IF(LOOKUP($V55,'Sanitary Sizing Charts'!$S$5:$S$10,'Sanitary Sizing Charts'!Z$5:Z$10)="N/A",0,LOOKUP($V55,'Sanitary Sizing Charts'!$S$5:$S$10,'Sanitary Sizing Charts'!Z$5:Z$10)+1)</f>
        <v>5401</v>
      </c>
      <c r="AE55" s="44">
        <f>IF(LOOKUP($V55,'Sanitary Sizing Charts'!$S$5:$S$10,'Sanitary Sizing Charts'!AA$5:AA$10)="N/A",0,LOOKUP($V55,'Sanitary Sizing Charts'!$S$5:$S$10,'Sanitary Sizing Charts'!AA$5:AA$10)+1)</f>
        <v>10401</v>
      </c>
    </row>
    <row r="56" spans="6:31" ht="14.25" customHeight="1" x14ac:dyDescent="0.25">
      <c r="F56" s="24"/>
      <c r="G56" s="22"/>
      <c r="H56" s="39"/>
      <c r="I56" s="101" t="str">
        <f>IF(G56="","",IF(I55&gt;LOOKUP('Sanitary Sizing'!G56,'Sanitary Sizing Charts'!$E$6:$E$15,'Sanitary Sizing Charts'!$C$6:$C$15),I55,IF(COUNTIF($H$9:H56,"y")&gt;6,4,IF(AND(H56="y",LOOKUP('Sanitary Sizing'!G56,'Sanitary Sizing Charts'!$E$6:$E$15,'Sanitary Sizing Charts'!$C$6:$C$15)&lt;3),3,LOOKUP('Sanitary Sizing'!G56,'Sanitary Sizing Charts'!$E$6:$E$15,'Sanitary Sizing Charts'!$C$6:$C$15)))))</f>
        <v/>
      </c>
      <c r="P56" s="51"/>
      <c r="Q56" s="35">
        <v>0.01</v>
      </c>
      <c r="R56" s="2"/>
      <c r="S56" s="26"/>
      <c r="T56" s="50" t="str">
        <f t="shared" si="2"/>
        <v/>
      </c>
      <c r="V56" s="49">
        <f t="shared" si="3"/>
        <v>0.01</v>
      </c>
      <c r="W56" s="44">
        <f>0</f>
        <v>0</v>
      </c>
      <c r="X56" s="44">
        <f>IF(LOOKUP($V56,'Sanitary Sizing Charts'!$S$5:$S$10,'Sanitary Sizing Charts'!T$5:T$10)="N/A",0,LOOKUP($V56,'Sanitary Sizing Charts'!$S$5:$S$10,'Sanitary Sizing Charts'!T$5:T$10)+1)</f>
        <v>0</v>
      </c>
      <c r="Y56" s="44">
        <f>IF(LOOKUP($V56,'Sanitary Sizing Charts'!$S$5:$S$10,'Sanitary Sizing Charts'!U$5:U$10)="N/A",0,LOOKUP($V56,'Sanitary Sizing Charts'!$S$5:$S$10,'Sanitary Sizing Charts'!U$5:U$10)+1)</f>
        <v>181</v>
      </c>
      <c r="Z56" s="44">
        <f>IF(LOOKUP($V56,'Sanitary Sizing Charts'!$S$5:$S$10,'Sanitary Sizing Charts'!V$5:V$10)="N/A",0,LOOKUP($V56,'Sanitary Sizing Charts'!$S$5:$S$10,'Sanitary Sizing Charts'!V$5:V$10)+1)</f>
        <v>391</v>
      </c>
      <c r="AA56" s="44">
        <f>IF(LOOKUP($V56,'Sanitary Sizing Charts'!$S$5:$S$10,'Sanitary Sizing Charts'!W$5:W$10)="N/A",0,LOOKUP($V56,'Sanitary Sizing Charts'!$S$5:$S$10,'Sanitary Sizing Charts'!W$5:W$10)+1)</f>
        <v>701</v>
      </c>
      <c r="AB56" s="44">
        <f>IF(LOOKUP($V56,'Sanitary Sizing Charts'!$S$5:$S$10,'Sanitary Sizing Charts'!X$5:X$10)="N/A",0,LOOKUP($V56,'Sanitary Sizing Charts'!$S$5:$S$10,'Sanitary Sizing Charts'!X$5:X$10)+1)</f>
        <v>1601</v>
      </c>
      <c r="AC56" s="44">
        <f>IF(LOOKUP($V56,'Sanitary Sizing Charts'!$S$5:$S$10,'Sanitary Sizing Charts'!Y$5:Y$10)="N/A",0,LOOKUP($V56,'Sanitary Sizing Charts'!$S$5:$S$10,'Sanitary Sizing Charts'!Y$5:Y$10)+1)</f>
        <v>3001</v>
      </c>
      <c r="AD56" s="44">
        <f>IF(LOOKUP($V56,'Sanitary Sizing Charts'!$S$5:$S$10,'Sanitary Sizing Charts'!Z$5:Z$10)="N/A",0,LOOKUP($V56,'Sanitary Sizing Charts'!$S$5:$S$10,'Sanitary Sizing Charts'!Z$5:Z$10)+1)</f>
        <v>5401</v>
      </c>
      <c r="AE56" s="44">
        <f>IF(LOOKUP($V56,'Sanitary Sizing Charts'!$S$5:$S$10,'Sanitary Sizing Charts'!AA$5:AA$10)="N/A",0,LOOKUP($V56,'Sanitary Sizing Charts'!$S$5:$S$10,'Sanitary Sizing Charts'!AA$5:AA$10)+1)</f>
        <v>10401</v>
      </c>
    </row>
    <row r="57" spans="6:31" ht="14.25" customHeight="1" x14ac:dyDescent="0.25">
      <c r="F57" s="24"/>
      <c r="G57" s="22"/>
      <c r="H57" s="39"/>
      <c r="I57" s="101" t="str">
        <f>IF(G57="","",IF(I56&gt;LOOKUP('Sanitary Sizing'!G57,'Sanitary Sizing Charts'!$E$6:$E$15,'Sanitary Sizing Charts'!$C$6:$C$15),I56,IF(COUNTIF($H$9:H57,"y")&gt;6,4,IF(AND(H57="y",LOOKUP('Sanitary Sizing'!G57,'Sanitary Sizing Charts'!$E$6:$E$15,'Sanitary Sizing Charts'!$C$6:$C$15)&lt;3),3,LOOKUP('Sanitary Sizing'!G57,'Sanitary Sizing Charts'!$E$6:$E$15,'Sanitary Sizing Charts'!$C$6:$C$15)))))</f>
        <v/>
      </c>
      <c r="P57" s="51"/>
      <c r="Q57" s="35">
        <v>0.01</v>
      </c>
      <c r="R57" s="2"/>
      <c r="S57" s="26"/>
      <c r="T57" s="50" t="str">
        <f t="shared" si="2"/>
        <v/>
      </c>
      <c r="V57" s="49">
        <f t="shared" si="3"/>
        <v>0.01</v>
      </c>
      <c r="W57" s="44">
        <f>0</f>
        <v>0</v>
      </c>
      <c r="X57" s="44">
        <f>IF(LOOKUP($V57,'Sanitary Sizing Charts'!$S$5:$S$10,'Sanitary Sizing Charts'!T$5:T$10)="N/A",0,LOOKUP($V57,'Sanitary Sizing Charts'!$S$5:$S$10,'Sanitary Sizing Charts'!T$5:T$10)+1)</f>
        <v>0</v>
      </c>
      <c r="Y57" s="44">
        <f>IF(LOOKUP($V57,'Sanitary Sizing Charts'!$S$5:$S$10,'Sanitary Sizing Charts'!U$5:U$10)="N/A",0,LOOKUP($V57,'Sanitary Sizing Charts'!$S$5:$S$10,'Sanitary Sizing Charts'!U$5:U$10)+1)</f>
        <v>181</v>
      </c>
      <c r="Z57" s="44">
        <f>IF(LOOKUP($V57,'Sanitary Sizing Charts'!$S$5:$S$10,'Sanitary Sizing Charts'!V$5:V$10)="N/A",0,LOOKUP($V57,'Sanitary Sizing Charts'!$S$5:$S$10,'Sanitary Sizing Charts'!V$5:V$10)+1)</f>
        <v>391</v>
      </c>
      <c r="AA57" s="44">
        <f>IF(LOOKUP($V57,'Sanitary Sizing Charts'!$S$5:$S$10,'Sanitary Sizing Charts'!W$5:W$10)="N/A",0,LOOKUP($V57,'Sanitary Sizing Charts'!$S$5:$S$10,'Sanitary Sizing Charts'!W$5:W$10)+1)</f>
        <v>701</v>
      </c>
      <c r="AB57" s="44">
        <f>IF(LOOKUP($V57,'Sanitary Sizing Charts'!$S$5:$S$10,'Sanitary Sizing Charts'!X$5:X$10)="N/A",0,LOOKUP($V57,'Sanitary Sizing Charts'!$S$5:$S$10,'Sanitary Sizing Charts'!X$5:X$10)+1)</f>
        <v>1601</v>
      </c>
      <c r="AC57" s="44">
        <f>IF(LOOKUP($V57,'Sanitary Sizing Charts'!$S$5:$S$10,'Sanitary Sizing Charts'!Y$5:Y$10)="N/A",0,LOOKUP($V57,'Sanitary Sizing Charts'!$S$5:$S$10,'Sanitary Sizing Charts'!Y$5:Y$10)+1)</f>
        <v>3001</v>
      </c>
      <c r="AD57" s="44">
        <f>IF(LOOKUP($V57,'Sanitary Sizing Charts'!$S$5:$S$10,'Sanitary Sizing Charts'!Z$5:Z$10)="N/A",0,LOOKUP($V57,'Sanitary Sizing Charts'!$S$5:$S$10,'Sanitary Sizing Charts'!Z$5:Z$10)+1)</f>
        <v>5401</v>
      </c>
      <c r="AE57" s="44">
        <f>IF(LOOKUP($V57,'Sanitary Sizing Charts'!$S$5:$S$10,'Sanitary Sizing Charts'!AA$5:AA$10)="N/A",0,LOOKUP($V57,'Sanitary Sizing Charts'!$S$5:$S$10,'Sanitary Sizing Charts'!AA$5:AA$10)+1)</f>
        <v>10401</v>
      </c>
    </row>
    <row r="58" spans="6:31" ht="14.25" customHeight="1" x14ac:dyDescent="0.25">
      <c r="F58" s="24"/>
      <c r="G58" s="22"/>
      <c r="H58" s="39"/>
      <c r="I58" s="101" t="str">
        <f>IF(G58="","",IF(I57&gt;LOOKUP('Sanitary Sizing'!G58,'Sanitary Sizing Charts'!$E$6:$E$15,'Sanitary Sizing Charts'!$C$6:$C$15),I57,IF(COUNTIF($H$9:H58,"y")&gt;6,4,IF(AND(H58="y",LOOKUP('Sanitary Sizing'!G58,'Sanitary Sizing Charts'!$E$6:$E$15,'Sanitary Sizing Charts'!$C$6:$C$15)&lt;3),3,LOOKUP('Sanitary Sizing'!G58,'Sanitary Sizing Charts'!$E$6:$E$15,'Sanitary Sizing Charts'!$C$6:$C$15)))))</f>
        <v/>
      </c>
      <c r="P58" s="51"/>
      <c r="Q58" s="35">
        <v>0.01</v>
      </c>
      <c r="R58" s="2"/>
      <c r="S58" s="26"/>
      <c r="T58" s="50" t="str">
        <f t="shared" si="2"/>
        <v/>
      </c>
      <c r="V58" s="49">
        <f t="shared" si="3"/>
        <v>0.01</v>
      </c>
      <c r="W58" s="44">
        <f>0</f>
        <v>0</v>
      </c>
      <c r="X58" s="44">
        <f>IF(LOOKUP($V58,'Sanitary Sizing Charts'!$S$5:$S$10,'Sanitary Sizing Charts'!T$5:T$10)="N/A",0,LOOKUP($V58,'Sanitary Sizing Charts'!$S$5:$S$10,'Sanitary Sizing Charts'!T$5:T$10)+1)</f>
        <v>0</v>
      </c>
      <c r="Y58" s="44">
        <f>IF(LOOKUP($V58,'Sanitary Sizing Charts'!$S$5:$S$10,'Sanitary Sizing Charts'!U$5:U$10)="N/A",0,LOOKUP($V58,'Sanitary Sizing Charts'!$S$5:$S$10,'Sanitary Sizing Charts'!U$5:U$10)+1)</f>
        <v>181</v>
      </c>
      <c r="Z58" s="44">
        <f>IF(LOOKUP($V58,'Sanitary Sizing Charts'!$S$5:$S$10,'Sanitary Sizing Charts'!V$5:V$10)="N/A",0,LOOKUP($V58,'Sanitary Sizing Charts'!$S$5:$S$10,'Sanitary Sizing Charts'!V$5:V$10)+1)</f>
        <v>391</v>
      </c>
      <c r="AA58" s="44">
        <f>IF(LOOKUP($V58,'Sanitary Sizing Charts'!$S$5:$S$10,'Sanitary Sizing Charts'!W$5:W$10)="N/A",0,LOOKUP($V58,'Sanitary Sizing Charts'!$S$5:$S$10,'Sanitary Sizing Charts'!W$5:W$10)+1)</f>
        <v>701</v>
      </c>
      <c r="AB58" s="44">
        <f>IF(LOOKUP($V58,'Sanitary Sizing Charts'!$S$5:$S$10,'Sanitary Sizing Charts'!X$5:X$10)="N/A",0,LOOKUP($V58,'Sanitary Sizing Charts'!$S$5:$S$10,'Sanitary Sizing Charts'!X$5:X$10)+1)</f>
        <v>1601</v>
      </c>
      <c r="AC58" s="44">
        <f>IF(LOOKUP($V58,'Sanitary Sizing Charts'!$S$5:$S$10,'Sanitary Sizing Charts'!Y$5:Y$10)="N/A",0,LOOKUP($V58,'Sanitary Sizing Charts'!$S$5:$S$10,'Sanitary Sizing Charts'!Y$5:Y$10)+1)</f>
        <v>3001</v>
      </c>
      <c r="AD58" s="44">
        <f>IF(LOOKUP($V58,'Sanitary Sizing Charts'!$S$5:$S$10,'Sanitary Sizing Charts'!Z$5:Z$10)="N/A",0,LOOKUP($V58,'Sanitary Sizing Charts'!$S$5:$S$10,'Sanitary Sizing Charts'!Z$5:Z$10)+1)</f>
        <v>5401</v>
      </c>
      <c r="AE58" s="44">
        <f>IF(LOOKUP($V58,'Sanitary Sizing Charts'!$S$5:$S$10,'Sanitary Sizing Charts'!AA$5:AA$10)="N/A",0,LOOKUP($V58,'Sanitary Sizing Charts'!$S$5:$S$10,'Sanitary Sizing Charts'!AA$5:AA$10)+1)</f>
        <v>10401</v>
      </c>
    </row>
    <row r="59" spans="6:31" ht="14.25" customHeight="1" x14ac:dyDescent="0.25">
      <c r="F59" s="24"/>
      <c r="G59" s="22"/>
      <c r="H59" s="39"/>
      <c r="I59" s="101" t="str">
        <f>IF(G59="","",IF(I58&gt;LOOKUP('Sanitary Sizing'!G59,'Sanitary Sizing Charts'!$E$6:$E$15,'Sanitary Sizing Charts'!$C$6:$C$15),I58,IF(COUNTIF($H$9:H59,"y")&gt;6,4,IF(AND(H59="y",LOOKUP('Sanitary Sizing'!G59,'Sanitary Sizing Charts'!$E$6:$E$15,'Sanitary Sizing Charts'!$C$6:$C$15)&lt;3),3,LOOKUP('Sanitary Sizing'!G59,'Sanitary Sizing Charts'!$E$6:$E$15,'Sanitary Sizing Charts'!$C$6:$C$15)))))</f>
        <v/>
      </c>
      <c r="P59" s="51"/>
      <c r="Q59" s="35">
        <v>0.01</v>
      </c>
      <c r="R59" s="2"/>
      <c r="S59" s="26"/>
      <c r="T59" s="50" t="str">
        <f t="shared" si="2"/>
        <v/>
      </c>
      <c r="V59" s="49">
        <f t="shared" si="3"/>
        <v>0.01</v>
      </c>
      <c r="W59" s="44">
        <f>0</f>
        <v>0</v>
      </c>
      <c r="X59" s="44">
        <f>IF(LOOKUP($V59,'Sanitary Sizing Charts'!$S$5:$S$10,'Sanitary Sizing Charts'!T$5:T$10)="N/A",0,LOOKUP($V59,'Sanitary Sizing Charts'!$S$5:$S$10,'Sanitary Sizing Charts'!T$5:T$10)+1)</f>
        <v>0</v>
      </c>
      <c r="Y59" s="44">
        <f>IF(LOOKUP($V59,'Sanitary Sizing Charts'!$S$5:$S$10,'Sanitary Sizing Charts'!U$5:U$10)="N/A",0,LOOKUP($V59,'Sanitary Sizing Charts'!$S$5:$S$10,'Sanitary Sizing Charts'!U$5:U$10)+1)</f>
        <v>181</v>
      </c>
      <c r="Z59" s="44">
        <f>IF(LOOKUP($V59,'Sanitary Sizing Charts'!$S$5:$S$10,'Sanitary Sizing Charts'!V$5:V$10)="N/A",0,LOOKUP($V59,'Sanitary Sizing Charts'!$S$5:$S$10,'Sanitary Sizing Charts'!V$5:V$10)+1)</f>
        <v>391</v>
      </c>
      <c r="AA59" s="44">
        <f>IF(LOOKUP($V59,'Sanitary Sizing Charts'!$S$5:$S$10,'Sanitary Sizing Charts'!W$5:W$10)="N/A",0,LOOKUP($V59,'Sanitary Sizing Charts'!$S$5:$S$10,'Sanitary Sizing Charts'!W$5:W$10)+1)</f>
        <v>701</v>
      </c>
      <c r="AB59" s="44">
        <f>IF(LOOKUP($V59,'Sanitary Sizing Charts'!$S$5:$S$10,'Sanitary Sizing Charts'!X$5:X$10)="N/A",0,LOOKUP($V59,'Sanitary Sizing Charts'!$S$5:$S$10,'Sanitary Sizing Charts'!X$5:X$10)+1)</f>
        <v>1601</v>
      </c>
      <c r="AC59" s="44">
        <f>IF(LOOKUP($V59,'Sanitary Sizing Charts'!$S$5:$S$10,'Sanitary Sizing Charts'!Y$5:Y$10)="N/A",0,LOOKUP($V59,'Sanitary Sizing Charts'!$S$5:$S$10,'Sanitary Sizing Charts'!Y$5:Y$10)+1)</f>
        <v>3001</v>
      </c>
      <c r="AD59" s="44">
        <f>IF(LOOKUP($V59,'Sanitary Sizing Charts'!$S$5:$S$10,'Sanitary Sizing Charts'!Z$5:Z$10)="N/A",0,LOOKUP($V59,'Sanitary Sizing Charts'!$S$5:$S$10,'Sanitary Sizing Charts'!Z$5:Z$10)+1)</f>
        <v>5401</v>
      </c>
      <c r="AE59" s="44">
        <f>IF(LOOKUP($V59,'Sanitary Sizing Charts'!$S$5:$S$10,'Sanitary Sizing Charts'!AA$5:AA$10)="N/A",0,LOOKUP($V59,'Sanitary Sizing Charts'!$S$5:$S$10,'Sanitary Sizing Charts'!AA$5:AA$10)+1)</f>
        <v>10401</v>
      </c>
    </row>
    <row r="60" spans="6:31" ht="14.25" customHeight="1" x14ac:dyDescent="0.25">
      <c r="F60" s="24"/>
      <c r="G60" s="22"/>
      <c r="H60" s="39"/>
      <c r="I60" s="101" t="str">
        <f>IF(G60="","",IF(I59&gt;LOOKUP('Sanitary Sizing'!G60,'Sanitary Sizing Charts'!$E$6:$E$15,'Sanitary Sizing Charts'!$C$6:$C$15),I59,IF(COUNTIF($H$9:H60,"y")&gt;6,4,IF(AND(H60="y",LOOKUP('Sanitary Sizing'!G60,'Sanitary Sizing Charts'!$E$6:$E$15,'Sanitary Sizing Charts'!$C$6:$C$15)&lt;3),3,LOOKUP('Sanitary Sizing'!G60,'Sanitary Sizing Charts'!$E$6:$E$15,'Sanitary Sizing Charts'!$C$6:$C$15)))))</f>
        <v/>
      </c>
      <c r="P60" s="51"/>
      <c r="Q60" s="35">
        <v>0.01</v>
      </c>
      <c r="R60" s="2"/>
      <c r="S60" s="26"/>
      <c r="T60" s="50" t="str">
        <f t="shared" si="2"/>
        <v/>
      </c>
      <c r="V60" s="49">
        <f t="shared" si="3"/>
        <v>0.01</v>
      </c>
      <c r="W60" s="44">
        <f>0</f>
        <v>0</v>
      </c>
      <c r="X60" s="44">
        <f>IF(LOOKUP($V60,'Sanitary Sizing Charts'!$S$5:$S$10,'Sanitary Sizing Charts'!T$5:T$10)="N/A",0,LOOKUP($V60,'Sanitary Sizing Charts'!$S$5:$S$10,'Sanitary Sizing Charts'!T$5:T$10)+1)</f>
        <v>0</v>
      </c>
      <c r="Y60" s="44">
        <f>IF(LOOKUP($V60,'Sanitary Sizing Charts'!$S$5:$S$10,'Sanitary Sizing Charts'!U$5:U$10)="N/A",0,LOOKUP($V60,'Sanitary Sizing Charts'!$S$5:$S$10,'Sanitary Sizing Charts'!U$5:U$10)+1)</f>
        <v>181</v>
      </c>
      <c r="Z60" s="44">
        <f>IF(LOOKUP($V60,'Sanitary Sizing Charts'!$S$5:$S$10,'Sanitary Sizing Charts'!V$5:V$10)="N/A",0,LOOKUP($V60,'Sanitary Sizing Charts'!$S$5:$S$10,'Sanitary Sizing Charts'!V$5:V$10)+1)</f>
        <v>391</v>
      </c>
      <c r="AA60" s="44">
        <f>IF(LOOKUP($V60,'Sanitary Sizing Charts'!$S$5:$S$10,'Sanitary Sizing Charts'!W$5:W$10)="N/A",0,LOOKUP($V60,'Sanitary Sizing Charts'!$S$5:$S$10,'Sanitary Sizing Charts'!W$5:W$10)+1)</f>
        <v>701</v>
      </c>
      <c r="AB60" s="44">
        <f>IF(LOOKUP($V60,'Sanitary Sizing Charts'!$S$5:$S$10,'Sanitary Sizing Charts'!X$5:X$10)="N/A",0,LOOKUP($V60,'Sanitary Sizing Charts'!$S$5:$S$10,'Sanitary Sizing Charts'!X$5:X$10)+1)</f>
        <v>1601</v>
      </c>
      <c r="AC60" s="44">
        <f>IF(LOOKUP($V60,'Sanitary Sizing Charts'!$S$5:$S$10,'Sanitary Sizing Charts'!Y$5:Y$10)="N/A",0,LOOKUP($V60,'Sanitary Sizing Charts'!$S$5:$S$10,'Sanitary Sizing Charts'!Y$5:Y$10)+1)</f>
        <v>3001</v>
      </c>
      <c r="AD60" s="44">
        <f>IF(LOOKUP($V60,'Sanitary Sizing Charts'!$S$5:$S$10,'Sanitary Sizing Charts'!Z$5:Z$10)="N/A",0,LOOKUP($V60,'Sanitary Sizing Charts'!$S$5:$S$10,'Sanitary Sizing Charts'!Z$5:Z$10)+1)</f>
        <v>5401</v>
      </c>
      <c r="AE60" s="44">
        <f>IF(LOOKUP($V60,'Sanitary Sizing Charts'!$S$5:$S$10,'Sanitary Sizing Charts'!AA$5:AA$10)="N/A",0,LOOKUP($V60,'Sanitary Sizing Charts'!$S$5:$S$10,'Sanitary Sizing Charts'!AA$5:AA$10)+1)</f>
        <v>10401</v>
      </c>
    </row>
    <row r="61" spans="6:31" ht="14.25" customHeight="1" x14ac:dyDescent="0.25">
      <c r="F61" s="24"/>
      <c r="G61" s="22"/>
      <c r="H61" s="39"/>
      <c r="I61" s="101" t="str">
        <f>IF(G61="","",IF(I60&gt;LOOKUP('Sanitary Sizing'!G61,'Sanitary Sizing Charts'!$E$6:$E$15,'Sanitary Sizing Charts'!$C$6:$C$15),I60,IF(COUNTIF($H$9:H61,"y")&gt;6,4,IF(AND(H61="y",LOOKUP('Sanitary Sizing'!G61,'Sanitary Sizing Charts'!$E$6:$E$15,'Sanitary Sizing Charts'!$C$6:$C$15)&lt;3),3,LOOKUP('Sanitary Sizing'!G61,'Sanitary Sizing Charts'!$E$6:$E$15,'Sanitary Sizing Charts'!$C$6:$C$15)))))</f>
        <v/>
      </c>
      <c r="P61" s="51"/>
      <c r="Q61" s="35">
        <v>0.01</v>
      </c>
      <c r="R61" s="2"/>
      <c r="S61" s="26"/>
      <c r="T61" s="50" t="str">
        <f t="shared" si="2"/>
        <v/>
      </c>
      <c r="V61" s="49">
        <f t="shared" si="3"/>
        <v>0.01</v>
      </c>
      <c r="W61" s="44">
        <f>0</f>
        <v>0</v>
      </c>
      <c r="X61" s="44">
        <f>IF(LOOKUP($V61,'Sanitary Sizing Charts'!$S$5:$S$10,'Sanitary Sizing Charts'!T$5:T$10)="N/A",0,LOOKUP($V61,'Sanitary Sizing Charts'!$S$5:$S$10,'Sanitary Sizing Charts'!T$5:T$10)+1)</f>
        <v>0</v>
      </c>
      <c r="Y61" s="44">
        <f>IF(LOOKUP($V61,'Sanitary Sizing Charts'!$S$5:$S$10,'Sanitary Sizing Charts'!U$5:U$10)="N/A",0,LOOKUP($V61,'Sanitary Sizing Charts'!$S$5:$S$10,'Sanitary Sizing Charts'!U$5:U$10)+1)</f>
        <v>181</v>
      </c>
      <c r="Z61" s="44">
        <f>IF(LOOKUP($V61,'Sanitary Sizing Charts'!$S$5:$S$10,'Sanitary Sizing Charts'!V$5:V$10)="N/A",0,LOOKUP($V61,'Sanitary Sizing Charts'!$S$5:$S$10,'Sanitary Sizing Charts'!V$5:V$10)+1)</f>
        <v>391</v>
      </c>
      <c r="AA61" s="44">
        <f>IF(LOOKUP($V61,'Sanitary Sizing Charts'!$S$5:$S$10,'Sanitary Sizing Charts'!W$5:W$10)="N/A",0,LOOKUP($V61,'Sanitary Sizing Charts'!$S$5:$S$10,'Sanitary Sizing Charts'!W$5:W$10)+1)</f>
        <v>701</v>
      </c>
      <c r="AB61" s="44">
        <f>IF(LOOKUP($V61,'Sanitary Sizing Charts'!$S$5:$S$10,'Sanitary Sizing Charts'!X$5:X$10)="N/A",0,LOOKUP($V61,'Sanitary Sizing Charts'!$S$5:$S$10,'Sanitary Sizing Charts'!X$5:X$10)+1)</f>
        <v>1601</v>
      </c>
      <c r="AC61" s="44">
        <f>IF(LOOKUP($V61,'Sanitary Sizing Charts'!$S$5:$S$10,'Sanitary Sizing Charts'!Y$5:Y$10)="N/A",0,LOOKUP($V61,'Sanitary Sizing Charts'!$S$5:$S$10,'Sanitary Sizing Charts'!Y$5:Y$10)+1)</f>
        <v>3001</v>
      </c>
      <c r="AD61" s="44">
        <f>IF(LOOKUP($V61,'Sanitary Sizing Charts'!$S$5:$S$10,'Sanitary Sizing Charts'!Z$5:Z$10)="N/A",0,LOOKUP($V61,'Sanitary Sizing Charts'!$S$5:$S$10,'Sanitary Sizing Charts'!Z$5:Z$10)+1)</f>
        <v>5401</v>
      </c>
      <c r="AE61" s="44">
        <f>IF(LOOKUP($V61,'Sanitary Sizing Charts'!$S$5:$S$10,'Sanitary Sizing Charts'!AA$5:AA$10)="N/A",0,LOOKUP($V61,'Sanitary Sizing Charts'!$S$5:$S$10,'Sanitary Sizing Charts'!AA$5:AA$10)+1)</f>
        <v>10401</v>
      </c>
    </row>
    <row r="62" spans="6:31" ht="14.25" customHeight="1" x14ac:dyDescent="0.25">
      <c r="F62" s="24"/>
      <c r="G62" s="22"/>
      <c r="H62" s="39"/>
      <c r="I62" s="101" t="str">
        <f>IF(G62="","",IF(I61&gt;LOOKUP('Sanitary Sizing'!G62,'Sanitary Sizing Charts'!$E$6:$E$15,'Sanitary Sizing Charts'!$C$6:$C$15),I61,IF(COUNTIF($H$9:H62,"y")&gt;6,4,IF(AND(H62="y",LOOKUP('Sanitary Sizing'!G62,'Sanitary Sizing Charts'!$E$6:$E$15,'Sanitary Sizing Charts'!$C$6:$C$15)&lt;3),3,LOOKUP('Sanitary Sizing'!G62,'Sanitary Sizing Charts'!$E$6:$E$15,'Sanitary Sizing Charts'!$C$6:$C$15)))))</f>
        <v/>
      </c>
      <c r="P62" s="51"/>
      <c r="Q62" s="35">
        <v>0.01</v>
      </c>
      <c r="R62" s="2"/>
      <c r="S62" s="26"/>
      <c r="T62" s="50" t="str">
        <f t="shared" si="2"/>
        <v/>
      </c>
      <c r="V62" s="49">
        <f t="shared" si="3"/>
        <v>0.01</v>
      </c>
      <c r="W62" s="44">
        <f>0</f>
        <v>0</v>
      </c>
      <c r="X62" s="44">
        <f>IF(LOOKUP($V62,'Sanitary Sizing Charts'!$S$5:$S$10,'Sanitary Sizing Charts'!T$5:T$10)="N/A",0,LOOKUP($V62,'Sanitary Sizing Charts'!$S$5:$S$10,'Sanitary Sizing Charts'!T$5:T$10)+1)</f>
        <v>0</v>
      </c>
      <c r="Y62" s="44">
        <f>IF(LOOKUP($V62,'Sanitary Sizing Charts'!$S$5:$S$10,'Sanitary Sizing Charts'!U$5:U$10)="N/A",0,LOOKUP($V62,'Sanitary Sizing Charts'!$S$5:$S$10,'Sanitary Sizing Charts'!U$5:U$10)+1)</f>
        <v>181</v>
      </c>
      <c r="Z62" s="44">
        <f>IF(LOOKUP($V62,'Sanitary Sizing Charts'!$S$5:$S$10,'Sanitary Sizing Charts'!V$5:V$10)="N/A",0,LOOKUP($V62,'Sanitary Sizing Charts'!$S$5:$S$10,'Sanitary Sizing Charts'!V$5:V$10)+1)</f>
        <v>391</v>
      </c>
      <c r="AA62" s="44">
        <f>IF(LOOKUP($V62,'Sanitary Sizing Charts'!$S$5:$S$10,'Sanitary Sizing Charts'!W$5:W$10)="N/A",0,LOOKUP($V62,'Sanitary Sizing Charts'!$S$5:$S$10,'Sanitary Sizing Charts'!W$5:W$10)+1)</f>
        <v>701</v>
      </c>
      <c r="AB62" s="44">
        <f>IF(LOOKUP($V62,'Sanitary Sizing Charts'!$S$5:$S$10,'Sanitary Sizing Charts'!X$5:X$10)="N/A",0,LOOKUP($V62,'Sanitary Sizing Charts'!$S$5:$S$10,'Sanitary Sizing Charts'!X$5:X$10)+1)</f>
        <v>1601</v>
      </c>
      <c r="AC62" s="44">
        <f>IF(LOOKUP($V62,'Sanitary Sizing Charts'!$S$5:$S$10,'Sanitary Sizing Charts'!Y$5:Y$10)="N/A",0,LOOKUP($V62,'Sanitary Sizing Charts'!$S$5:$S$10,'Sanitary Sizing Charts'!Y$5:Y$10)+1)</f>
        <v>3001</v>
      </c>
      <c r="AD62" s="44">
        <f>IF(LOOKUP($V62,'Sanitary Sizing Charts'!$S$5:$S$10,'Sanitary Sizing Charts'!Z$5:Z$10)="N/A",0,LOOKUP($V62,'Sanitary Sizing Charts'!$S$5:$S$10,'Sanitary Sizing Charts'!Z$5:Z$10)+1)</f>
        <v>5401</v>
      </c>
      <c r="AE62" s="44">
        <f>IF(LOOKUP($V62,'Sanitary Sizing Charts'!$S$5:$S$10,'Sanitary Sizing Charts'!AA$5:AA$10)="N/A",0,LOOKUP($V62,'Sanitary Sizing Charts'!$S$5:$S$10,'Sanitary Sizing Charts'!AA$5:AA$10)+1)</f>
        <v>10401</v>
      </c>
    </row>
    <row r="63" spans="6:31" ht="14.25" customHeight="1" x14ac:dyDescent="0.25">
      <c r="F63" s="24"/>
      <c r="G63" s="22"/>
      <c r="H63" s="39"/>
      <c r="I63" s="101" t="str">
        <f>IF(G63="","",IF(I62&gt;LOOKUP('Sanitary Sizing'!G63,'Sanitary Sizing Charts'!$E$6:$E$15,'Sanitary Sizing Charts'!$C$6:$C$15),I62,IF(COUNTIF($H$9:H63,"y")&gt;6,4,IF(AND(H63="y",LOOKUP('Sanitary Sizing'!G63,'Sanitary Sizing Charts'!$E$6:$E$15,'Sanitary Sizing Charts'!$C$6:$C$15)&lt;3),3,LOOKUP('Sanitary Sizing'!G63,'Sanitary Sizing Charts'!$E$6:$E$15,'Sanitary Sizing Charts'!$C$6:$C$15)))))</f>
        <v/>
      </c>
      <c r="P63" s="51"/>
      <c r="Q63" s="35">
        <v>0.01</v>
      </c>
      <c r="R63" s="2"/>
      <c r="S63" s="26"/>
      <c r="T63" s="50" t="str">
        <f t="shared" si="2"/>
        <v/>
      </c>
      <c r="V63" s="49">
        <f t="shared" si="3"/>
        <v>0.01</v>
      </c>
      <c r="W63" s="44">
        <f>0</f>
        <v>0</v>
      </c>
      <c r="X63" s="44">
        <f>IF(LOOKUP($V63,'Sanitary Sizing Charts'!$S$5:$S$10,'Sanitary Sizing Charts'!T$5:T$10)="N/A",0,LOOKUP($V63,'Sanitary Sizing Charts'!$S$5:$S$10,'Sanitary Sizing Charts'!T$5:T$10)+1)</f>
        <v>0</v>
      </c>
      <c r="Y63" s="44">
        <f>IF(LOOKUP($V63,'Sanitary Sizing Charts'!$S$5:$S$10,'Sanitary Sizing Charts'!U$5:U$10)="N/A",0,LOOKUP($V63,'Sanitary Sizing Charts'!$S$5:$S$10,'Sanitary Sizing Charts'!U$5:U$10)+1)</f>
        <v>181</v>
      </c>
      <c r="Z63" s="44">
        <f>IF(LOOKUP($V63,'Sanitary Sizing Charts'!$S$5:$S$10,'Sanitary Sizing Charts'!V$5:V$10)="N/A",0,LOOKUP($V63,'Sanitary Sizing Charts'!$S$5:$S$10,'Sanitary Sizing Charts'!V$5:V$10)+1)</f>
        <v>391</v>
      </c>
      <c r="AA63" s="44">
        <f>IF(LOOKUP($V63,'Sanitary Sizing Charts'!$S$5:$S$10,'Sanitary Sizing Charts'!W$5:W$10)="N/A",0,LOOKUP($V63,'Sanitary Sizing Charts'!$S$5:$S$10,'Sanitary Sizing Charts'!W$5:W$10)+1)</f>
        <v>701</v>
      </c>
      <c r="AB63" s="44">
        <f>IF(LOOKUP($V63,'Sanitary Sizing Charts'!$S$5:$S$10,'Sanitary Sizing Charts'!X$5:X$10)="N/A",0,LOOKUP($V63,'Sanitary Sizing Charts'!$S$5:$S$10,'Sanitary Sizing Charts'!X$5:X$10)+1)</f>
        <v>1601</v>
      </c>
      <c r="AC63" s="44">
        <f>IF(LOOKUP($V63,'Sanitary Sizing Charts'!$S$5:$S$10,'Sanitary Sizing Charts'!Y$5:Y$10)="N/A",0,LOOKUP($V63,'Sanitary Sizing Charts'!$S$5:$S$10,'Sanitary Sizing Charts'!Y$5:Y$10)+1)</f>
        <v>3001</v>
      </c>
      <c r="AD63" s="44">
        <f>IF(LOOKUP($V63,'Sanitary Sizing Charts'!$S$5:$S$10,'Sanitary Sizing Charts'!Z$5:Z$10)="N/A",0,LOOKUP($V63,'Sanitary Sizing Charts'!$S$5:$S$10,'Sanitary Sizing Charts'!Z$5:Z$10)+1)</f>
        <v>5401</v>
      </c>
      <c r="AE63" s="44">
        <f>IF(LOOKUP($V63,'Sanitary Sizing Charts'!$S$5:$S$10,'Sanitary Sizing Charts'!AA$5:AA$10)="N/A",0,LOOKUP($V63,'Sanitary Sizing Charts'!$S$5:$S$10,'Sanitary Sizing Charts'!AA$5:AA$10)+1)</f>
        <v>10401</v>
      </c>
    </row>
    <row r="64" spans="6:31" ht="14.25" customHeight="1" x14ac:dyDescent="0.25">
      <c r="F64" s="24"/>
      <c r="G64" s="22"/>
      <c r="H64" s="39"/>
      <c r="I64" s="101" t="str">
        <f>IF(G64="","",IF(I63&gt;LOOKUP('Sanitary Sizing'!G64,'Sanitary Sizing Charts'!$E$6:$E$15,'Sanitary Sizing Charts'!$C$6:$C$15),I63,IF(COUNTIF($H$9:H64,"y")&gt;6,4,IF(AND(H64="y",LOOKUP('Sanitary Sizing'!G64,'Sanitary Sizing Charts'!$E$6:$E$15,'Sanitary Sizing Charts'!$C$6:$C$15)&lt;3),3,LOOKUP('Sanitary Sizing'!G64,'Sanitary Sizing Charts'!$E$6:$E$15,'Sanitary Sizing Charts'!$C$6:$C$15)))))</f>
        <v/>
      </c>
      <c r="P64" s="51"/>
      <c r="Q64" s="35">
        <v>0.01</v>
      </c>
      <c r="R64" s="2"/>
      <c r="S64" s="26"/>
      <c r="T64" s="50" t="str">
        <f t="shared" si="2"/>
        <v/>
      </c>
      <c r="V64" s="49">
        <f t="shared" si="3"/>
        <v>0.01</v>
      </c>
      <c r="W64" s="44">
        <f>0</f>
        <v>0</v>
      </c>
      <c r="X64" s="44">
        <f>IF(LOOKUP($V64,'Sanitary Sizing Charts'!$S$5:$S$10,'Sanitary Sizing Charts'!T$5:T$10)="N/A",0,LOOKUP($V64,'Sanitary Sizing Charts'!$S$5:$S$10,'Sanitary Sizing Charts'!T$5:T$10)+1)</f>
        <v>0</v>
      </c>
      <c r="Y64" s="44">
        <f>IF(LOOKUP($V64,'Sanitary Sizing Charts'!$S$5:$S$10,'Sanitary Sizing Charts'!U$5:U$10)="N/A",0,LOOKUP($V64,'Sanitary Sizing Charts'!$S$5:$S$10,'Sanitary Sizing Charts'!U$5:U$10)+1)</f>
        <v>181</v>
      </c>
      <c r="Z64" s="44">
        <f>IF(LOOKUP($V64,'Sanitary Sizing Charts'!$S$5:$S$10,'Sanitary Sizing Charts'!V$5:V$10)="N/A",0,LOOKUP($V64,'Sanitary Sizing Charts'!$S$5:$S$10,'Sanitary Sizing Charts'!V$5:V$10)+1)</f>
        <v>391</v>
      </c>
      <c r="AA64" s="44">
        <f>IF(LOOKUP($V64,'Sanitary Sizing Charts'!$S$5:$S$10,'Sanitary Sizing Charts'!W$5:W$10)="N/A",0,LOOKUP($V64,'Sanitary Sizing Charts'!$S$5:$S$10,'Sanitary Sizing Charts'!W$5:W$10)+1)</f>
        <v>701</v>
      </c>
      <c r="AB64" s="44">
        <f>IF(LOOKUP($V64,'Sanitary Sizing Charts'!$S$5:$S$10,'Sanitary Sizing Charts'!X$5:X$10)="N/A",0,LOOKUP($V64,'Sanitary Sizing Charts'!$S$5:$S$10,'Sanitary Sizing Charts'!X$5:X$10)+1)</f>
        <v>1601</v>
      </c>
      <c r="AC64" s="44">
        <f>IF(LOOKUP($V64,'Sanitary Sizing Charts'!$S$5:$S$10,'Sanitary Sizing Charts'!Y$5:Y$10)="N/A",0,LOOKUP($V64,'Sanitary Sizing Charts'!$S$5:$S$10,'Sanitary Sizing Charts'!Y$5:Y$10)+1)</f>
        <v>3001</v>
      </c>
      <c r="AD64" s="44">
        <f>IF(LOOKUP($V64,'Sanitary Sizing Charts'!$S$5:$S$10,'Sanitary Sizing Charts'!Z$5:Z$10)="N/A",0,LOOKUP($V64,'Sanitary Sizing Charts'!$S$5:$S$10,'Sanitary Sizing Charts'!Z$5:Z$10)+1)</f>
        <v>5401</v>
      </c>
      <c r="AE64" s="44">
        <f>IF(LOOKUP($V64,'Sanitary Sizing Charts'!$S$5:$S$10,'Sanitary Sizing Charts'!AA$5:AA$10)="N/A",0,LOOKUP($V64,'Sanitary Sizing Charts'!$S$5:$S$10,'Sanitary Sizing Charts'!AA$5:AA$10)+1)</f>
        <v>10401</v>
      </c>
    </row>
    <row r="65" spans="6:31" ht="14.25" customHeight="1" x14ac:dyDescent="0.25">
      <c r="F65" s="24"/>
      <c r="G65" s="22"/>
      <c r="H65" s="39"/>
      <c r="I65" s="101" t="str">
        <f>IF(G65="","",IF(I64&gt;LOOKUP('Sanitary Sizing'!G65,'Sanitary Sizing Charts'!$E$6:$E$15,'Sanitary Sizing Charts'!$C$6:$C$15),I64,IF(COUNTIF($H$9:H65,"y")&gt;6,4,IF(AND(H65="y",LOOKUP('Sanitary Sizing'!G65,'Sanitary Sizing Charts'!$E$6:$E$15,'Sanitary Sizing Charts'!$C$6:$C$15)&lt;3),3,LOOKUP('Sanitary Sizing'!G65,'Sanitary Sizing Charts'!$E$6:$E$15,'Sanitary Sizing Charts'!$C$6:$C$15)))))</f>
        <v/>
      </c>
      <c r="P65" s="51"/>
      <c r="Q65" s="35">
        <v>0.01</v>
      </c>
      <c r="R65" s="2"/>
      <c r="S65" s="26"/>
      <c r="T65" s="50" t="str">
        <f t="shared" si="2"/>
        <v/>
      </c>
      <c r="V65" s="49">
        <f t="shared" si="3"/>
        <v>0.01</v>
      </c>
      <c r="W65" s="44">
        <f>0</f>
        <v>0</v>
      </c>
      <c r="X65" s="44">
        <f>IF(LOOKUP($V65,'Sanitary Sizing Charts'!$S$5:$S$10,'Sanitary Sizing Charts'!T$5:T$10)="N/A",0,LOOKUP($V65,'Sanitary Sizing Charts'!$S$5:$S$10,'Sanitary Sizing Charts'!T$5:T$10)+1)</f>
        <v>0</v>
      </c>
      <c r="Y65" s="44">
        <f>IF(LOOKUP($V65,'Sanitary Sizing Charts'!$S$5:$S$10,'Sanitary Sizing Charts'!U$5:U$10)="N/A",0,LOOKUP($V65,'Sanitary Sizing Charts'!$S$5:$S$10,'Sanitary Sizing Charts'!U$5:U$10)+1)</f>
        <v>181</v>
      </c>
      <c r="Z65" s="44">
        <f>IF(LOOKUP($V65,'Sanitary Sizing Charts'!$S$5:$S$10,'Sanitary Sizing Charts'!V$5:V$10)="N/A",0,LOOKUP($V65,'Sanitary Sizing Charts'!$S$5:$S$10,'Sanitary Sizing Charts'!V$5:V$10)+1)</f>
        <v>391</v>
      </c>
      <c r="AA65" s="44">
        <f>IF(LOOKUP($V65,'Sanitary Sizing Charts'!$S$5:$S$10,'Sanitary Sizing Charts'!W$5:W$10)="N/A",0,LOOKUP($V65,'Sanitary Sizing Charts'!$S$5:$S$10,'Sanitary Sizing Charts'!W$5:W$10)+1)</f>
        <v>701</v>
      </c>
      <c r="AB65" s="44">
        <f>IF(LOOKUP($V65,'Sanitary Sizing Charts'!$S$5:$S$10,'Sanitary Sizing Charts'!X$5:X$10)="N/A",0,LOOKUP($V65,'Sanitary Sizing Charts'!$S$5:$S$10,'Sanitary Sizing Charts'!X$5:X$10)+1)</f>
        <v>1601</v>
      </c>
      <c r="AC65" s="44">
        <f>IF(LOOKUP($V65,'Sanitary Sizing Charts'!$S$5:$S$10,'Sanitary Sizing Charts'!Y$5:Y$10)="N/A",0,LOOKUP($V65,'Sanitary Sizing Charts'!$S$5:$S$10,'Sanitary Sizing Charts'!Y$5:Y$10)+1)</f>
        <v>3001</v>
      </c>
      <c r="AD65" s="44">
        <f>IF(LOOKUP($V65,'Sanitary Sizing Charts'!$S$5:$S$10,'Sanitary Sizing Charts'!Z$5:Z$10)="N/A",0,LOOKUP($V65,'Sanitary Sizing Charts'!$S$5:$S$10,'Sanitary Sizing Charts'!Z$5:Z$10)+1)</f>
        <v>5401</v>
      </c>
      <c r="AE65" s="44">
        <f>IF(LOOKUP($V65,'Sanitary Sizing Charts'!$S$5:$S$10,'Sanitary Sizing Charts'!AA$5:AA$10)="N/A",0,LOOKUP($V65,'Sanitary Sizing Charts'!$S$5:$S$10,'Sanitary Sizing Charts'!AA$5:AA$10)+1)</f>
        <v>10401</v>
      </c>
    </row>
    <row r="66" spans="6:31" ht="14.25" customHeight="1" x14ac:dyDescent="0.25">
      <c r="F66" s="24"/>
      <c r="G66" s="22"/>
      <c r="H66" s="39"/>
      <c r="I66" s="101" t="str">
        <f>IF(G66="","",IF(I65&gt;LOOKUP('Sanitary Sizing'!G66,'Sanitary Sizing Charts'!$E$6:$E$15,'Sanitary Sizing Charts'!$C$6:$C$15),I65,IF(COUNTIF($H$9:H66,"y")&gt;6,4,IF(AND(H66="y",LOOKUP('Sanitary Sizing'!G66,'Sanitary Sizing Charts'!$E$6:$E$15,'Sanitary Sizing Charts'!$C$6:$C$15)&lt;3),3,LOOKUP('Sanitary Sizing'!G66,'Sanitary Sizing Charts'!$E$6:$E$15,'Sanitary Sizing Charts'!$C$6:$C$15)))))</f>
        <v/>
      </c>
      <c r="P66" s="51"/>
      <c r="Q66" s="35">
        <v>0.01</v>
      </c>
      <c r="R66" s="2"/>
      <c r="S66" s="26"/>
      <c r="T66" s="50" t="str">
        <f t="shared" si="2"/>
        <v/>
      </c>
      <c r="V66" s="49">
        <f t="shared" si="3"/>
        <v>0.01</v>
      </c>
      <c r="W66" s="44">
        <f>0</f>
        <v>0</v>
      </c>
      <c r="X66" s="44">
        <f>IF(LOOKUP($V66,'Sanitary Sizing Charts'!$S$5:$S$10,'Sanitary Sizing Charts'!T$5:T$10)="N/A",0,LOOKUP($V66,'Sanitary Sizing Charts'!$S$5:$S$10,'Sanitary Sizing Charts'!T$5:T$10)+1)</f>
        <v>0</v>
      </c>
      <c r="Y66" s="44">
        <f>IF(LOOKUP($V66,'Sanitary Sizing Charts'!$S$5:$S$10,'Sanitary Sizing Charts'!U$5:U$10)="N/A",0,LOOKUP($V66,'Sanitary Sizing Charts'!$S$5:$S$10,'Sanitary Sizing Charts'!U$5:U$10)+1)</f>
        <v>181</v>
      </c>
      <c r="Z66" s="44">
        <f>IF(LOOKUP($V66,'Sanitary Sizing Charts'!$S$5:$S$10,'Sanitary Sizing Charts'!V$5:V$10)="N/A",0,LOOKUP($V66,'Sanitary Sizing Charts'!$S$5:$S$10,'Sanitary Sizing Charts'!V$5:V$10)+1)</f>
        <v>391</v>
      </c>
      <c r="AA66" s="44">
        <f>IF(LOOKUP($V66,'Sanitary Sizing Charts'!$S$5:$S$10,'Sanitary Sizing Charts'!W$5:W$10)="N/A",0,LOOKUP($V66,'Sanitary Sizing Charts'!$S$5:$S$10,'Sanitary Sizing Charts'!W$5:W$10)+1)</f>
        <v>701</v>
      </c>
      <c r="AB66" s="44">
        <f>IF(LOOKUP($V66,'Sanitary Sizing Charts'!$S$5:$S$10,'Sanitary Sizing Charts'!X$5:X$10)="N/A",0,LOOKUP($V66,'Sanitary Sizing Charts'!$S$5:$S$10,'Sanitary Sizing Charts'!X$5:X$10)+1)</f>
        <v>1601</v>
      </c>
      <c r="AC66" s="44">
        <f>IF(LOOKUP($V66,'Sanitary Sizing Charts'!$S$5:$S$10,'Sanitary Sizing Charts'!Y$5:Y$10)="N/A",0,LOOKUP($V66,'Sanitary Sizing Charts'!$S$5:$S$10,'Sanitary Sizing Charts'!Y$5:Y$10)+1)</f>
        <v>3001</v>
      </c>
      <c r="AD66" s="44">
        <f>IF(LOOKUP($V66,'Sanitary Sizing Charts'!$S$5:$S$10,'Sanitary Sizing Charts'!Z$5:Z$10)="N/A",0,LOOKUP($V66,'Sanitary Sizing Charts'!$S$5:$S$10,'Sanitary Sizing Charts'!Z$5:Z$10)+1)</f>
        <v>5401</v>
      </c>
      <c r="AE66" s="44">
        <f>IF(LOOKUP($V66,'Sanitary Sizing Charts'!$S$5:$S$10,'Sanitary Sizing Charts'!AA$5:AA$10)="N/A",0,LOOKUP($V66,'Sanitary Sizing Charts'!$S$5:$S$10,'Sanitary Sizing Charts'!AA$5:AA$10)+1)</f>
        <v>10401</v>
      </c>
    </row>
    <row r="67" spans="6:31" ht="14.25" customHeight="1" x14ac:dyDescent="0.25">
      <c r="F67" s="24"/>
      <c r="G67" s="22"/>
      <c r="H67" s="39"/>
      <c r="I67" s="101" t="str">
        <f>IF(G67="","",IF(I66&gt;LOOKUP('Sanitary Sizing'!G67,'Sanitary Sizing Charts'!$E$6:$E$15,'Sanitary Sizing Charts'!$C$6:$C$15),I66,IF(COUNTIF($H$9:H67,"y")&gt;6,4,IF(AND(H67="y",LOOKUP('Sanitary Sizing'!G67,'Sanitary Sizing Charts'!$E$6:$E$15,'Sanitary Sizing Charts'!$C$6:$C$15)&lt;3),3,LOOKUP('Sanitary Sizing'!G67,'Sanitary Sizing Charts'!$E$6:$E$15,'Sanitary Sizing Charts'!$C$6:$C$15)))))</f>
        <v/>
      </c>
      <c r="P67" s="51"/>
      <c r="Q67" s="35">
        <v>0.01</v>
      </c>
      <c r="R67" s="2"/>
      <c r="S67" s="26"/>
      <c r="T67" s="50" t="str">
        <f t="shared" si="2"/>
        <v/>
      </c>
      <c r="V67" s="49">
        <f t="shared" si="3"/>
        <v>0.01</v>
      </c>
      <c r="W67" s="44">
        <f>0</f>
        <v>0</v>
      </c>
      <c r="X67" s="44">
        <f>IF(LOOKUP($V67,'Sanitary Sizing Charts'!$S$5:$S$10,'Sanitary Sizing Charts'!T$5:T$10)="N/A",0,LOOKUP($V67,'Sanitary Sizing Charts'!$S$5:$S$10,'Sanitary Sizing Charts'!T$5:T$10)+1)</f>
        <v>0</v>
      </c>
      <c r="Y67" s="44">
        <f>IF(LOOKUP($V67,'Sanitary Sizing Charts'!$S$5:$S$10,'Sanitary Sizing Charts'!U$5:U$10)="N/A",0,LOOKUP($V67,'Sanitary Sizing Charts'!$S$5:$S$10,'Sanitary Sizing Charts'!U$5:U$10)+1)</f>
        <v>181</v>
      </c>
      <c r="Z67" s="44">
        <f>IF(LOOKUP($V67,'Sanitary Sizing Charts'!$S$5:$S$10,'Sanitary Sizing Charts'!V$5:V$10)="N/A",0,LOOKUP($V67,'Sanitary Sizing Charts'!$S$5:$S$10,'Sanitary Sizing Charts'!V$5:V$10)+1)</f>
        <v>391</v>
      </c>
      <c r="AA67" s="44">
        <f>IF(LOOKUP($V67,'Sanitary Sizing Charts'!$S$5:$S$10,'Sanitary Sizing Charts'!W$5:W$10)="N/A",0,LOOKUP($V67,'Sanitary Sizing Charts'!$S$5:$S$10,'Sanitary Sizing Charts'!W$5:W$10)+1)</f>
        <v>701</v>
      </c>
      <c r="AB67" s="44">
        <f>IF(LOOKUP($V67,'Sanitary Sizing Charts'!$S$5:$S$10,'Sanitary Sizing Charts'!X$5:X$10)="N/A",0,LOOKUP($V67,'Sanitary Sizing Charts'!$S$5:$S$10,'Sanitary Sizing Charts'!X$5:X$10)+1)</f>
        <v>1601</v>
      </c>
      <c r="AC67" s="44">
        <f>IF(LOOKUP($V67,'Sanitary Sizing Charts'!$S$5:$S$10,'Sanitary Sizing Charts'!Y$5:Y$10)="N/A",0,LOOKUP($V67,'Sanitary Sizing Charts'!$S$5:$S$10,'Sanitary Sizing Charts'!Y$5:Y$10)+1)</f>
        <v>3001</v>
      </c>
      <c r="AD67" s="44">
        <f>IF(LOOKUP($V67,'Sanitary Sizing Charts'!$S$5:$S$10,'Sanitary Sizing Charts'!Z$5:Z$10)="N/A",0,LOOKUP($V67,'Sanitary Sizing Charts'!$S$5:$S$10,'Sanitary Sizing Charts'!Z$5:Z$10)+1)</f>
        <v>5401</v>
      </c>
      <c r="AE67" s="44">
        <f>IF(LOOKUP($V67,'Sanitary Sizing Charts'!$S$5:$S$10,'Sanitary Sizing Charts'!AA$5:AA$10)="N/A",0,LOOKUP($V67,'Sanitary Sizing Charts'!$S$5:$S$10,'Sanitary Sizing Charts'!AA$5:AA$10)+1)</f>
        <v>10401</v>
      </c>
    </row>
    <row r="68" spans="6:31" ht="14.25" customHeight="1" x14ac:dyDescent="0.25">
      <c r="F68" s="24"/>
      <c r="G68" s="22"/>
      <c r="H68" s="39"/>
      <c r="I68" s="101" t="str">
        <f>IF(G68="","",IF(I67&gt;LOOKUP('Sanitary Sizing'!G68,'Sanitary Sizing Charts'!$E$6:$E$15,'Sanitary Sizing Charts'!$C$6:$C$15),I67,IF(COUNTIF($H$9:H68,"y")&gt;6,4,IF(AND(H68="y",LOOKUP('Sanitary Sizing'!G68,'Sanitary Sizing Charts'!$E$6:$E$15,'Sanitary Sizing Charts'!$C$6:$C$15)&lt;3),3,LOOKUP('Sanitary Sizing'!G68,'Sanitary Sizing Charts'!$E$6:$E$15,'Sanitary Sizing Charts'!$C$6:$C$15)))))</f>
        <v/>
      </c>
      <c r="P68" s="51"/>
      <c r="Q68" s="35">
        <v>0.01</v>
      </c>
      <c r="R68" s="2"/>
      <c r="S68" s="26"/>
      <c r="T68" s="50" t="str">
        <f t="shared" si="2"/>
        <v/>
      </c>
      <c r="V68" s="49">
        <f t="shared" si="3"/>
        <v>0.01</v>
      </c>
      <c r="W68" s="44">
        <f>0</f>
        <v>0</v>
      </c>
      <c r="X68" s="44">
        <f>IF(LOOKUP($V68,'Sanitary Sizing Charts'!$S$5:$S$10,'Sanitary Sizing Charts'!T$5:T$10)="N/A",0,LOOKUP($V68,'Sanitary Sizing Charts'!$S$5:$S$10,'Sanitary Sizing Charts'!T$5:T$10)+1)</f>
        <v>0</v>
      </c>
      <c r="Y68" s="44">
        <f>IF(LOOKUP($V68,'Sanitary Sizing Charts'!$S$5:$S$10,'Sanitary Sizing Charts'!U$5:U$10)="N/A",0,LOOKUP($V68,'Sanitary Sizing Charts'!$S$5:$S$10,'Sanitary Sizing Charts'!U$5:U$10)+1)</f>
        <v>181</v>
      </c>
      <c r="Z68" s="44">
        <f>IF(LOOKUP($V68,'Sanitary Sizing Charts'!$S$5:$S$10,'Sanitary Sizing Charts'!V$5:V$10)="N/A",0,LOOKUP($V68,'Sanitary Sizing Charts'!$S$5:$S$10,'Sanitary Sizing Charts'!V$5:V$10)+1)</f>
        <v>391</v>
      </c>
      <c r="AA68" s="44">
        <f>IF(LOOKUP($V68,'Sanitary Sizing Charts'!$S$5:$S$10,'Sanitary Sizing Charts'!W$5:W$10)="N/A",0,LOOKUP($V68,'Sanitary Sizing Charts'!$S$5:$S$10,'Sanitary Sizing Charts'!W$5:W$10)+1)</f>
        <v>701</v>
      </c>
      <c r="AB68" s="44">
        <f>IF(LOOKUP($V68,'Sanitary Sizing Charts'!$S$5:$S$10,'Sanitary Sizing Charts'!X$5:X$10)="N/A",0,LOOKUP($V68,'Sanitary Sizing Charts'!$S$5:$S$10,'Sanitary Sizing Charts'!X$5:X$10)+1)</f>
        <v>1601</v>
      </c>
      <c r="AC68" s="44">
        <f>IF(LOOKUP($V68,'Sanitary Sizing Charts'!$S$5:$S$10,'Sanitary Sizing Charts'!Y$5:Y$10)="N/A",0,LOOKUP($V68,'Sanitary Sizing Charts'!$S$5:$S$10,'Sanitary Sizing Charts'!Y$5:Y$10)+1)</f>
        <v>3001</v>
      </c>
      <c r="AD68" s="44">
        <f>IF(LOOKUP($V68,'Sanitary Sizing Charts'!$S$5:$S$10,'Sanitary Sizing Charts'!Z$5:Z$10)="N/A",0,LOOKUP($V68,'Sanitary Sizing Charts'!$S$5:$S$10,'Sanitary Sizing Charts'!Z$5:Z$10)+1)</f>
        <v>5401</v>
      </c>
      <c r="AE68" s="44">
        <f>IF(LOOKUP($V68,'Sanitary Sizing Charts'!$S$5:$S$10,'Sanitary Sizing Charts'!AA$5:AA$10)="N/A",0,LOOKUP($V68,'Sanitary Sizing Charts'!$S$5:$S$10,'Sanitary Sizing Charts'!AA$5:AA$10)+1)</f>
        <v>10401</v>
      </c>
    </row>
    <row r="69" spans="6:31" ht="14.25" customHeight="1" x14ac:dyDescent="0.25">
      <c r="F69" s="24"/>
      <c r="G69" s="22"/>
      <c r="H69" s="39"/>
      <c r="I69" s="101" t="str">
        <f>IF(G69="","",IF(I68&gt;LOOKUP('Sanitary Sizing'!G69,'Sanitary Sizing Charts'!$E$6:$E$15,'Sanitary Sizing Charts'!$C$6:$C$15),I68,IF(COUNTIF($H$9:H69,"y")&gt;6,4,IF(AND(H69="y",LOOKUP('Sanitary Sizing'!G69,'Sanitary Sizing Charts'!$E$6:$E$15,'Sanitary Sizing Charts'!$C$6:$C$15)&lt;3),3,LOOKUP('Sanitary Sizing'!G69,'Sanitary Sizing Charts'!$E$6:$E$15,'Sanitary Sizing Charts'!$C$6:$C$15)))))</f>
        <v/>
      </c>
      <c r="P69" s="51"/>
      <c r="Q69" s="35">
        <v>0.01</v>
      </c>
      <c r="R69" s="2"/>
      <c r="S69" s="26"/>
      <c r="T69" s="50" t="str">
        <f t="shared" si="2"/>
        <v/>
      </c>
      <c r="V69" s="49">
        <f t="shared" si="3"/>
        <v>0.01</v>
      </c>
      <c r="W69" s="44">
        <f>0</f>
        <v>0</v>
      </c>
      <c r="X69" s="44">
        <f>IF(LOOKUP($V69,'Sanitary Sizing Charts'!$S$5:$S$10,'Sanitary Sizing Charts'!T$5:T$10)="N/A",0,LOOKUP($V69,'Sanitary Sizing Charts'!$S$5:$S$10,'Sanitary Sizing Charts'!T$5:T$10)+1)</f>
        <v>0</v>
      </c>
      <c r="Y69" s="44">
        <f>IF(LOOKUP($V69,'Sanitary Sizing Charts'!$S$5:$S$10,'Sanitary Sizing Charts'!U$5:U$10)="N/A",0,LOOKUP($V69,'Sanitary Sizing Charts'!$S$5:$S$10,'Sanitary Sizing Charts'!U$5:U$10)+1)</f>
        <v>181</v>
      </c>
      <c r="Z69" s="44">
        <f>IF(LOOKUP($V69,'Sanitary Sizing Charts'!$S$5:$S$10,'Sanitary Sizing Charts'!V$5:V$10)="N/A",0,LOOKUP($V69,'Sanitary Sizing Charts'!$S$5:$S$10,'Sanitary Sizing Charts'!V$5:V$10)+1)</f>
        <v>391</v>
      </c>
      <c r="AA69" s="44">
        <f>IF(LOOKUP($V69,'Sanitary Sizing Charts'!$S$5:$S$10,'Sanitary Sizing Charts'!W$5:W$10)="N/A",0,LOOKUP($V69,'Sanitary Sizing Charts'!$S$5:$S$10,'Sanitary Sizing Charts'!W$5:W$10)+1)</f>
        <v>701</v>
      </c>
      <c r="AB69" s="44">
        <f>IF(LOOKUP($V69,'Sanitary Sizing Charts'!$S$5:$S$10,'Sanitary Sizing Charts'!X$5:X$10)="N/A",0,LOOKUP($V69,'Sanitary Sizing Charts'!$S$5:$S$10,'Sanitary Sizing Charts'!X$5:X$10)+1)</f>
        <v>1601</v>
      </c>
      <c r="AC69" s="44">
        <f>IF(LOOKUP($V69,'Sanitary Sizing Charts'!$S$5:$S$10,'Sanitary Sizing Charts'!Y$5:Y$10)="N/A",0,LOOKUP($V69,'Sanitary Sizing Charts'!$S$5:$S$10,'Sanitary Sizing Charts'!Y$5:Y$10)+1)</f>
        <v>3001</v>
      </c>
      <c r="AD69" s="44">
        <f>IF(LOOKUP($V69,'Sanitary Sizing Charts'!$S$5:$S$10,'Sanitary Sizing Charts'!Z$5:Z$10)="N/A",0,LOOKUP($V69,'Sanitary Sizing Charts'!$S$5:$S$10,'Sanitary Sizing Charts'!Z$5:Z$10)+1)</f>
        <v>5401</v>
      </c>
      <c r="AE69" s="44">
        <f>IF(LOOKUP($V69,'Sanitary Sizing Charts'!$S$5:$S$10,'Sanitary Sizing Charts'!AA$5:AA$10)="N/A",0,LOOKUP($V69,'Sanitary Sizing Charts'!$S$5:$S$10,'Sanitary Sizing Charts'!AA$5:AA$10)+1)</f>
        <v>10401</v>
      </c>
    </row>
    <row r="70" spans="6:31" ht="14.25" customHeight="1" x14ac:dyDescent="0.25">
      <c r="F70" s="24"/>
      <c r="G70" s="22"/>
      <c r="H70" s="39"/>
      <c r="I70" s="101" t="str">
        <f>IF(G70="","",IF(I69&gt;LOOKUP('Sanitary Sizing'!G70,'Sanitary Sizing Charts'!$E$6:$E$15,'Sanitary Sizing Charts'!$C$6:$C$15),I69,IF(COUNTIF($H$9:H70,"y")&gt;6,4,IF(AND(H70="y",LOOKUP('Sanitary Sizing'!G70,'Sanitary Sizing Charts'!$E$6:$E$15,'Sanitary Sizing Charts'!$C$6:$C$15)&lt;3),3,LOOKUP('Sanitary Sizing'!G70,'Sanitary Sizing Charts'!$E$6:$E$15,'Sanitary Sizing Charts'!$C$6:$C$15)))))</f>
        <v/>
      </c>
      <c r="P70" s="51"/>
      <c r="Q70" s="35">
        <v>0.01</v>
      </c>
      <c r="R70" s="2"/>
      <c r="S70" s="26"/>
      <c r="T70" s="50" t="str">
        <f t="shared" si="2"/>
        <v/>
      </c>
      <c r="V70" s="49">
        <f t="shared" si="3"/>
        <v>0.01</v>
      </c>
      <c r="W70" s="44">
        <f>0</f>
        <v>0</v>
      </c>
      <c r="X70" s="44">
        <f>IF(LOOKUP($V70,'Sanitary Sizing Charts'!$S$5:$S$10,'Sanitary Sizing Charts'!T$5:T$10)="N/A",0,LOOKUP($V70,'Sanitary Sizing Charts'!$S$5:$S$10,'Sanitary Sizing Charts'!T$5:T$10)+1)</f>
        <v>0</v>
      </c>
      <c r="Y70" s="44">
        <f>IF(LOOKUP($V70,'Sanitary Sizing Charts'!$S$5:$S$10,'Sanitary Sizing Charts'!U$5:U$10)="N/A",0,LOOKUP($V70,'Sanitary Sizing Charts'!$S$5:$S$10,'Sanitary Sizing Charts'!U$5:U$10)+1)</f>
        <v>181</v>
      </c>
      <c r="Z70" s="44">
        <f>IF(LOOKUP($V70,'Sanitary Sizing Charts'!$S$5:$S$10,'Sanitary Sizing Charts'!V$5:V$10)="N/A",0,LOOKUP($V70,'Sanitary Sizing Charts'!$S$5:$S$10,'Sanitary Sizing Charts'!V$5:V$10)+1)</f>
        <v>391</v>
      </c>
      <c r="AA70" s="44">
        <f>IF(LOOKUP($V70,'Sanitary Sizing Charts'!$S$5:$S$10,'Sanitary Sizing Charts'!W$5:W$10)="N/A",0,LOOKUP($V70,'Sanitary Sizing Charts'!$S$5:$S$10,'Sanitary Sizing Charts'!W$5:W$10)+1)</f>
        <v>701</v>
      </c>
      <c r="AB70" s="44">
        <f>IF(LOOKUP($V70,'Sanitary Sizing Charts'!$S$5:$S$10,'Sanitary Sizing Charts'!X$5:X$10)="N/A",0,LOOKUP($V70,'Sanitary Sizing Charts'!$S$5:$S$10,'Sanitary Sizing Charts'!X$5:X$10)+1)</f>
        <v>1601</v>
      </c>
      <c r="AC70" s="44">
        <f>IF(LOOKUP($V70,'Sanitary Sizing Charts'!$S$5:$S$10,'Sanitary Sizing Charts'!Y$5:Y$10)="N/A",0,LOOKUP($V70,'Sanitary Sizing Charts'!$S$5:$S$10,'Sanitary Sizing Charts'!Y$5:Y$10)+1)</f>
        <v>3001</v>
      </c>
      <c r="AD70" s="44">
        <f>IF(LOOKUP($V70,'Sanitary Sizing Charts'!$S$5:$S$10,'Sanitary Sizing Charts'!Z$5:Z$10)="N/A",0,LOOKUP($V70,'Sanitary Sizing Charts'!$S$5:$S$10,'Sanitary Sizing Charts'!Z$5:Z$10)+1)</f>
        <v>5401</v>
      </c>
      <c r="AE70" s="44">
        <f>IF(LOOKUP($V70,'Sanitary Sizing Charts'!$S$5:$S$10,'Sanitary Sizing Charts'!AA$5:AA$10)="N/A",0,LOOKUP($V70,'Sanitary Sizing Charts'!$S$5:$S$10,'Sanitary Sizing Charts'!AA$5:AA$10)+1)</f>
        <v>10401</v>
      </c>
    </row>
    <row r="71" spans="6:31" ht="14.25" customHeight="1" x14ac:dyDescent="0.25">
      <c r="F71" s="24"/>
      <c r="G71" s="22"/>
      <c r="H71" s="39"/>
      <c r="I71" s="101" t="str">
        <f>IF(G71="","",IF(I70&gt;LOOKUP('Sanitary Sizing'!G71,'Sanitary Sizing Charts'!$E$6:$E$15,'Sanitary Sizing Charts'!$C$6:$C$15),I70,IF(COUNTIF($H$9:H71,"y")&gt;6,4,IF(AND(H71="y",LOOKUP('Sanitary Sizing'!G71,'Sanitary Sizing Charts'!$E$6:$E$15,'Sanitary Sizing Charts'!$C$6:$C$15)&lt;3),3,LOOKUP('Sanitary Sizing'!G71,'Sanitary Sizing Charts'!$E$6:$E$15,'Sanitary Sizing Charts'!$C$6:$C$15)))))</f>
        <v/>
      </c>
      <c r="P71" s="51"/>
      <c r="Q71" s="35">
        <v>0.01</v>
      </c>
      <c r="R71" s="2"/>
      <c r="S71" s="26"/>
      <c r="T71" s="50" t="str">
        <f t="shared" si="2"/>
        <v/>
      </c>
      <c r="V71" s="49">
        <f t="shared" si="3"/>
        <v>0.01</v>
      </c>
      <c r="W71" s="44">
        <f>0</f>
        <v>0</v>
      </c>
      <c r="X71" s="44">
        <f>IF(LOOKUP($V71,'Sanitary Sizing Charts'!$S$5:$S$10,'Sanitary Sizing Charts'!T$5:T$10)="N/A",0,LOOKUP($V71,'Sanitary Sizing Charts'!$S$5:$S$10,'Sanitary Sizing Charts'!T$5:T$10)+1)</f>
        <v>0</v>
      </c>
      <c r="Y71" s="44">
        <f>IF(LOOKUP($V71,'Sanitary Sizing Charts'!$S$5:$S$10,'Sanitary Sizing Charts'!U$5:U$10)="N/A",0,LOOKUP($V71,'Sanitary Sizing Charts'!$S$5:$S$10,'Sanitary Sizing Charts'!U$5:U$10)+1)</f>
        <v>181</v>
      </c>
      <c r="Z71" s="44">
        <f>IF(LOOKUP($V71,'Sanitary Sizing Charts'!$S$5:$S$10,'Sanitary Sizing Charts'!V$5:V$10)="N/A",0,LOOKUP($V71,'Sanitary Sizing Charts'!$S$5:$S$10,'Sanitary Sizing Charts'!V$5:V$10)+1)</f>
        <v>391</v>
      </c>
      <c r="AA71" s="44">
        <f>IF(LOOKUP($V71,'Sanitary Sizing Charts'!$S$5:$S$10,'Sanitary Sizing Charts'!W$5:W$10)="N/A",0,LOOKUP($V71,'Sanitary Sizing Charts'!$S$5:$S$10,'Sanitary Sizing Charts'!W$5:W$10)+1)</f>
        <v>701</v>
      </c>
      <c r="AB71" s="44">
        <f>IF(LOOKUP($V71,'Sanitary Sizing Charts'!$S$5:$S$10,'Sanitary Sizing Charts'!X$5:X$10)="N/A",0,LOOKUP($V71,'Sanitary Sizing Charts'!$S$5:$S$10,'Sanitary Sizing Charts'!X$5:X$10)+1)</f>
        <v>1601</v>
      </c>
      <c r="AC71" s="44">
        <f>IF(LOOKUP($V71,'Sanitary Sizing Charts'!$S$5:$S$10,'Sanitary Sizing Charts'!Y$5:Y$10)="N/A",0,LOOKUP($V71,'Sanitary Sizing Charts'!$S$5:$S$10,'Sanitary Sizing Charts'!Y$5:Y$10)+1)</f>
        <v>3001</v>
      </c>
      <c r="AD71" s="44">
        <f>IF(LOOKUP($V71,'Sanitary Sizing Charts'!$S$5:$S$10,'Sanitary Sizing Charts'!Z$5:Z$10)="N/A",0,LOOKUP($V71,'Sanitary Sizing Charts'!$S$5:$S$10,'Sanitary Sizing Charts'!Z$5:Z$10)+1)</f>
        <v>5401</v>
      </c>
      <c r="AE71" s="44">
        <f>IF(LOOKUP($V71,'Sanitary Sizing Charts'!$S$5:$S$10,'Sanitary Sizing Charts'!AA$5:AA$10)="N/A",0,LOOKUP($V71,'Sanitary Sizing Charts'!$S$5:$S$10,'Sanitary Sizing Charts'!AA$5:AA$10)+1)</f>
        <v>10401</v>
      </c>
    </row>
    <row r="72" spans="6:31" ht="14.25" customHeight="1" x14ac:dyDescent="0.25">
      <c r="F72" s="24"/>
      <c r="G72" s="22"/>
      <c r="H72" s="39"/>
      <c r="I72" s="101" t="str">
        <f>IF(G72="","",IF(I71&gt;LOOKUP('Sanitary Sizing'!G72,'Sanitary Sizing Charts'!$E$6:$E$15,'Sanitary Sizing Charts'!$C$6:$C$15),I71,IF(COUNTIF($H$9:H72,"y")&gt;6,4,IF(AND(H72="y",LOOKUP('Sanitary Sizing'!G72,'Sanitary Sizing Charts'!$E$6:$E$15,'Sanitary Sizing Charts'!$C$6:$C$15)&lt;3),3,LOOKUP('Sanitary Sizing'!G72,'Sanitary Sizing Charts'!$E$6:$E$15,'Sanitary Sizing Charts'!$C$6:$C$15)))))</f>
        <v/>
      </c>
      <c r="P72" s="51"/>
      <c r="Q72" s="35">
        <v>0.01</v>
      </c>
      <c r="R72" s="2"/>
      <c r="S72" s="26"/>
      <c r="T72" s="50" t="str">
        <f t="shared" si="2"/>
        <v/>
      </c>
      <c r="V72" s="49">
        <f t="shared" si="3"/>
        <v>0.01</v>
      </c>
      <c r="W72" s="44">
        <f>0</f>
        <v>0</v>
      </c>
      <c r="X72" s="44">
        <f>IF(LOOKUP($V72,'Sanitary Sizing Charts'!$S$5:$S$10,'Sanitary Sizing Charts'!T$5:T$10)="N/A",0,LOOKUP($V72,'Sanitary Sizing Charts'!$S$5:$S$10,'Sanitary Sizing Charts'!T$5:T$10)+1)</f>
        <v>0</v>
      </c>
      <c r="Y72" s="44">
        <f>IF(LOOKUP($V72,'Sanitary Sizing Charts'!$S$5:$S$10,'Sanitary Sizing Charts'!U$5:U$10)="N/A",0,LOOKUP($V72,'Sanitary Sizing Charts'!$S$5:$S$10,'Sanitary Sizing Charts'!U$5:U$10)+1)</f>
        <v>181</v>
      </c>
      <c r="Z72" s="44">
        <f>IF(LOOKUP($V72,'Sanitary Sizing Charts'!$S$5:$S$10,'Sanitary Sizing Charts'!V$5:V$10)="N/A",0,LOOKUP($V72,'Sanitary Sizing Charts'!$S$5:$S$10,'Sanitary Sizing Charts'!V$5:V$10)+1)</f>
        <v>391</v>
      </c>
      <c r="AA72" s="44">
        <f>IF(LOOKUP($V72,'Sanitary Sizing Charts'!$S$5:$S$10,'Sanitary Sizing Charts'!W$5:W$10)="N/A",0,LOOKUP($V72,'Sanitary Sizing Charts'!$S$5:$S$10,'Sanitary Sizing Charts'!W$5:W$10)+1)</f>
        <v>701</v>
      </c>
      <c r="AB72" s="44">
        <f>IF(LOOKUP($V72,'Sanitary Sizing Charts'!$S$5:$S$10,'Sanitary Sizing Charts'!X$5:X$10)="N/A",0,LOOKUP($V72,'Sanitary Sizing Charts'!$S$5:$S$10,'Sanitary Sizing Charts'!X$5:X$10)+1)</f>
        <v>1601</v>
      </c>
      <c r="AC72" s="44">
        <f>IF(LOOKUP($V72,'Sanitary Sizing Charts'!$S$5:$S$10,'Sanitary Sizing Charts'!Y$5:Y$10)="N/A",0,LOOKUP($V72,'Sanitary Sizing Charts'!$S$5:$S$10,'Sanitary Sizing Charts'!Y$5:Y$10)+1)</f>
        <v>3001</v>
      </c>
      <c r="AD72" s="44">
        <f>IF(LOOKUP($V72,'Sanitary Sizing Charts'!$S$5:$S$10,'Sanitary Sizing Charts'!Z$5:Z$10)="N/A",0,LOOKUP($V72,'Sanitary Sizing Charts'!$S$5:$S$10,'Sanitary Sizing Charts'!Z$5:Z$10)+1)</f>
        <v>5401</v>
      </c>
      <c r="AE72" s="44">
        <f>IF(LOOKUP($V72,'Sanitary Sizing Charts'!$S$5:$S$10,'Sanitary Sizing Charts'!AA$5:AA$10)="N/A",0,LOOKUP($V72,'Sanitary Sizing Charts'!$S$5:$S$10,'Sanitary Sizing Charts'!AA$5:AA$10)+1)</f>
        <v>10401</v>
      </c>
    </row>
    <row r="73" spans="6:31" ht="14.25" customHeight="1" x14ac:dyDescent="0.25">
      <c r="F73" s="24"/>
      <c r="G73" s="22"/>
      <c r="H73" s="39"/>
      <c r="I73" s="101" t="str">
        <f>IF(G73="","",IF(I72&gt;LOOKUP('Sanitary Sizing'!G73,'Sanitary Sizing Charts'!$E$6:$E$15,'Sanitary Sizing Charts'!$C$6:$C$15),I72,IF(COUNTIF($H$9:H73,"y")&gt;6,4,IF(AND(H73="y",LOOKUP('Sanitary Sizing'!G73,'Sanitary Sizing Charts'!$E$6:$E$15,'Sanitary Sizing Charts'!$C$6:$C$15)&lt;3),3,LOOKUP('Sanitary Sizing'!G73,'Sanitary Sizing Charts'!$E$6:$E$15,'Sanitary Sizing Charts'!$C$6:$C$15)))))</f>
        <v/>
      </c>
      <c r="P73" s="51"/>
      <c r="Q73" s="35">
        <v>0.01</v>
      </c>
      <c r="R73" s="2"/>
      <c r="S73" s="26"/>
      <c r="T73" s="50" t="str">
        <f t="shared" ref="T73:T104" si="4">IF(S73="","",LOOKUP($S73,$W73:$AD73,$W$8:$AD$8)&amp;" NPS")</f>
        <v/>
      </c>
      <c r="V73" s="49">
        <f t="shared" ref="V73:V104" si="5">Q73</f>
        <v>0.01</v>
      </c>
      <c r="W73" s="44">
        <f>0</f>
        <v>0</v>
      </c>
      <c r="X73" s="44">
        <f>IF(LOOKUP($V73,'Sanitary Sizing Charts'!$S$5:$S$10,'Sanitary Sizing Charts'!T$5:T$10)="N/A",0,LOOKUP($V73,'Sanitary Sizing Charts'!$S$5:$S$10,'Sanitary Sizing Charts'!T$5:T$10)+1)</f>
        <v>0</v>
      </c>
      <c r="Y73" s="44">
        <f>IF(LOOKUP($V73,'Sanitary Sizing Charts'!$S$5:$S$10,'Sanitary Sizing Charts'!U$5:U$10)="N/A",0,LOOKUP($V73,'Sanitary Sizing Charts'!$S$5:$S$10,'Sanitary Sizing Charts'!U$5:U$10)+1)</f>
        <v>181</v>
      </c>
      <c r="Z73" s="44">
        <f>IF(LOOKUP($V73,'Sanitary Sizing Charts'!$S$5:$S$10,'Sanitary Sizing Charts'!V$5:V$10)="N/A",0,LOOKUP($V73,'Sanitary Sizing Charts'!$S$5:$S$10,'Sanitary Sizing Charts'!V$5:V$10)+1)</f>
        <v>391</v>
      </c>
      <c r="AA73" s="44">
        <f>IF(LOOKUP($V73,'Sanitary Sizing Charts'!$S$5:$S$10,'Sanitary Sizing Charts'!W$5:W$10)="N/A",0,LOOKUP($V73,'Sanitary Sizing Charts'!$S$5:$S$10,'Sanitary Sizing Charts'!W$5:W$10)+1)</f>
        <v>701</v>
      </c>
      <c r="AB73" s="44">
        <f>IF(LOOKUP($V73,'Sanitary Sizing Charts'!$S$5:$S$10,'Sanitary Sizing Charts'!X$5:X$10)="N/A",0,LOOKUP($V73,'Sanitary Sizing Charts'!$S$5:$S$10,'Sanitary Sizing Charts'!X$5:X$10)+1)</f>
        <v>1601</v>
      </c>
      <c r="AC73" s="44">
        <f>IF(LOOKUP($V73,'Sanitary Sizing Charts'!$S$5:$S$10,'Sanitary Sizing Charts'!Y$5:Y$10)="N/A",0,LOOKUP($V73,'Sanitary Sizing Charts'!$S$5:$S$10,'Sanitary Sizing Charts'!Y$5:Y$10)+1)</f>
        <v>3001</v>
      </c>
      <c r="AD73" s="44">
        <f>IF(LOOKUP($V73,'Sanitary Sizing Charts'!$S$5:$S$10,'Sanitary Sizing Charts'!Z$5:Z$10)="N/A",0,LOOKUP($V73,'Sanitary Sizing Charts'!$S$5:$S$10,'Sanitary Sizing Charts'!Z$5:Z$10)+1)</f>
        <v>5401</v>
      </c>
      <c r="AE73" s="44">
        <f>IF(LOOKUP($V73,'Sanitary Sizing Charts'!$S$5:$S$10,'Sanitary Sizing Charts'!AA$5:AA$10)="N/A",0,LOOKUP($V73,'Sanitary Sizing Charts'!$S$5:$S$10,'Sanitary Sizing Charts'!AA$5:AA$10)+1)</f>
        <v>10401</v>
      </c>
    </row>
    <row r="74" spans="6:31" ht="14.25" customHeight="1" x14ac:dyDescent="0.25">
      <c r="F74" s="24"/>
      <c r="G74" s="22"/>
      <c r="H74" s="39"/>
      <c r="I74" s="101" t="str">
        <f>IF(G74="","",IF(I73&gt;LOOKUP('Sanitary Sizing'!G74,'Sanitary Sizing Charts'!$E$6:$E$15,'Sanitary Sizing Charts'!$C$6:$C$15),I73,IF(COUNTIF($H$9:H74,"y")&gt;6,4,IF(AND(H74="y",LOOKUP('Sanitary Sizing'!G74,'Sanitary Sizing Charts'!$E$6:$E$15,'Sanitary Sizing Charts'!$C$6:$C$15)&lt;3),3,LOOKUP('Sanitary Sizing'!G74,'Sanitary Sizing Charts'!$E$6:$E$15,'Sanitary Sizing Charts'!$C$6:$C$15)))))</f>
        <v/>
      </c>
      <c r="P74" s="51"/>
      <c r="Q74" s="35">
        <v>0.01</v>
      </c>
      <c r="R74" s="2"/>
      <c r="S74" s="26"/>
      <c r="T74" s="50" t="str">
        <f t="shared" si="4"/>
        <v/>
      </c>
      <c r="V74" s="49">
        <f t="shared" si="5"/>
        <v>0.01</v>
      </c>
      <c r="W74" s="44">
        <f>0</f>
        <v>0</v>
      </c>
      <c r="X74" s="44">
        <f>IF(LOOKUP($V74,'Sanitary Sizing Charts'!$S$5:$S$10,'Sanitary Sizing Charts'!T$5:T$10)="N/A",0,LOOKUP($V74,'Sanitary Sizing Charts'!$S$5:$S$10,'Sanitary Sizing Charts'!T$5:T$10)+1)</f>
        <v>0</v>
      </c>
      <c r="Y74" s="44">
        <f>IF(LOOKUP($V74,'Sanitary Sizing Charts'!$S$5:$S$10,'Sanitary Sizing Charts'!U$5:U$10)="N/A",0,LOOKUP($V74,'Sanitary Sizing Charts'!$S$5:$S$10,'Sanitary Sizing Charts'!U$5:U$10)+1)</f>
        <v>181</v>
      </c>
      <c r="Z74" s="44">
        <f>IF(LOOKUP($V74,'Sanitary Sizing Charts'!$S$5:$S$10,'Sanitary Sizing Charts'!V$5:V$10)="N/A",0,LOOKUP($V74,'Sanitary Sizing Charts'!$S$5:$S$10,'Sanitary Sizing Charts'!V$5:V$10)+1)</f>
        <v>391</v>
      </c>
      <c r="AA74" s="44">
        <f>IF(LOOKUP($V74,'Sanitary Sizing Charts'!$S$5:$S$10,'Sanitary Sizing Charts'!W$5:W$10)="N/A",0,LOOKUP($V74,'Sanitary Sizing Charts'!$S$5:$S$10,'Sanitary Sizing Charts'!W$5:W$10)+1)</f>
        <v>701</v>
      </c>
      <c r="AB74" s="44">
        <f>IF(LOOKUP($V74,'Sanitary Sizing Charts'!$S$5:$S$10,'Sanitary Sizing Charts'!X$5:X$10)="N/A",0,LOOKUP($V74,'Sanitary Sizing Charts'!$S$5:$S$10,'Sanitary Sizing Charts'!X$5:X$10)+1)</f>
        <v>1601</v>
      </c>
      <c r="AC74" s="44">
        <f>IF(LOOKUP($V74,'Sanitary Sizing Charts'!$S$5:$S$10,'Sanitary Sizing Charts'!Y$5:Y$10)="N/A",0,LOOKUP($V74,'Sanitary Sizing Charts'!$S$5:$S$10,'Sanitary Sizing Charts'!Y$5:Y$10)+1)</f>
        <v>3001</v>
      </c>
      <c r="AD74" s="44">
        <f>IF(LOOKUP($V74,'Sanitary Sizing Charts'!$S$5:$S$10,'Sanitary Sizing Charts'!Z$5:Z$10)="N/A",0,LOOKUP($V74,'Sanitary Sizing Charts'!$S$5:$S$10,'Sanitary Sizing Charts'!Z$5:Z$10)+1)</f>
        <v>5401</v>
      </c>
      <c r="AE74" s="44">
        <f>IF(LOOKUP($V74,'Sanitary Sizing Charts'!$S$5:$S$10,'Sanitary Sizing Charts'!AA$5:AA$10)="N/A",0,LOOKUP($V74,'Sanitary Sizing Charts'!$S$5:$S$10,'Sanitary Sizing Charts'!AA$5:AA$10)+1)</f>
        <v>10401</v>
      </c>
    </row>
    <row r="75" spans="6:31" ht="14.25" customHeight="1" x14ac:dyDescent="0.25">
      <c r="F75" s="24"/>
      <c r="G75" s="22"/>
      <c r="H75" s="39"/>
      <c r="I75" s="101" t="str">
        <f>IF(G75="","",IF(I74&gt;LOOKUP('Sanitary Sizing'!G75,'Sanitary Sizing Charts'!$E$6:$E$15,'Sanitary Sizing Charts'!$C$6:$C$15),I74,IF(COUNTIF($H$9:H75,"y")&gt;6,4,IF(AND(H75="y",LOOKUP('Sanitary Sizing'!G75,'Sanitary Sizing Charts'!$E$6:$E$15,'Sanitary Sizing Charts'!$C$6:$C$15)&lt;3),3,LOOKUP('Sanitary Sizing'!G75,'Sanitary Sizing Charts'!$E$6:$E$15,'Sanitary Sizing Charts'!$C$6:$C$15)))))</f>
        <v/>
      </c>
      <c r="P75" s="51"/>
      <c r="Q75" s="35">
        <v>0.01</v>
      </c>
      <c r="R75" s="2"/>
      <c r="S75" s="26"/>
      <c r="T75" s="50" t="str">
        <f t="shared" si="4"/>
        <v/>
      </c>
      <c r="V75" s="49">
        <f t="shared" si="5"/>
        <v>0.01</v>
      </c>
      <c r="W75" s="44">
        <f>0</f>
        <v>0</v>
      </c>
      <c r="X75" s="44">
        <f>IF(LOOKUP($V75,'Sanitary Sizing Charts'!$S$5:$S$10,'Sanitary Sizing Charts'!T$5:T$10)="N/A",0,LOOKUP($V75,'Sanitary Sizing Charts'!$S$5:$S$10,'Sanitary Sizing Charts'!T$5:T$10)+1)</f>
        <v>0</v>
      </c>
      <c r="Y75" s="44">
        <f>IF(LOOKUP($V75,'Sanitary Sizing Charts'!$S$5:$S$10,'Sanitary Sizing Charts'!U$5:U$10)="N/A",0,LOOKUP($V75,'Sanitary Sizing Charts'!$S$5:$S$10,'Sanitary Sizing Charts'!U$5:U$10)+1)</f>
        <v>181</v>
      </c>
      <c r="Z75" s="44">
        <f>IF(LOOKUP($V75,'Sanitary Sizing Charts'!$S$5:$S$10,'Sanitary Sizing Charts'!V$5:V$10)="N/A",0,LOOKUP($V75,'Sanitary Sizing Charts'!$S$5:$S$10,'Sanitary Sizing Charts'!V$5:V$10)+1)</f>
        <v>391</v>
      </c>
      <c r="AA75" s="44">
        <f>IF(LOOKUP($V75,'Sanitary Sizing Charts'!$S$5:$S$10,'Sanitary Sizing Charts'!W$5:W$10)="N/A",0,LOOKUP($V75,'Sanitary Sizing Charts'!$S$5:$S$10,'Sanitary Sizing Charts'!W$5:W$10)+1)</f>
        <v>701</v>
      </c>
      <c r="AB75" s="44">
        <f>IF(LOOKUP($V75,'Sanitary Sizing Charts'!$S$5:$S$10,'Sanitary Sizing Charts'!X$5:X$10)="N/A",0,LOOKUP($V75,'Sanitary Sizing Charts'!$S$5:$S$10,'Sanitary Sizing Charts'!X$5:X$10)+1)</f>
        <v>1601</v>
      </c>
      <c r="AC75" s="44">
        <f>IF(LOOKUP($V75,'Sanitary Sizing Charts'!$S$5:$S$10,'Sanitary Sizing Charts'!Y$5:Y$10)="N/A",0,LOOKUP($V75,'Sanitary Sizing Charts'!$S$5:$S$10,'Sanitary Sizing Charts'!Y$5:Y$10)+1)</f>
        <v>3001</v>
      </c>
      <c r="AD75" s="44">
        <f>IF(LOOKUP($V75,'Sanitary Sizing Charts'!$S$5:$S$10,'Sanitary Sizing Charts'!Z$5:Z$10)="N/A",0,LOOKUP($V75,'Sanitary Sizing Charts'!$S$5:$S$10,'Sanitary Sizing Charts'!Z$5:Z$10)+1)</f>
        <v>5401</v>
      </c>
      <c r="AE75" s="44">
        <f>IF(LOOKUP($V75,'Sanitary Sizing Charts'!$S$5:$S$10,'Sanitary Sizing Charts'!AA$5:AA$10)="N/A",0,LOOKUP($V75,'Sanitary Sizing Charts'!$S$5:$S$10,'Sanitary Sizing Charts'!AA$5:AA$10)+1)</f>
        <v>10401</v>
      </c>
    </row>
    <row r="76" spans="6:31" ht="14.25" customHeight="1" x14ac:dyDescent="0.25">
      <c r="F76" s="24"/>
      <c r="G76" s="22"/>
      <c r="H76" s="39"/>
      <c r="I76" s="101" t="str">
        <f>IF(G76="","",IF(I75&gt;LOOKUP('Sanitary Sizing'!G76,'Sanitary Sizing Charts'!$E$6:$E$15,'Sanitary Sizing Charts'!$C$6:$C$15),I75,IF(COUNTIF($H$9:H76,"y")&gt;6,4,IF(AND(H76="y",LOOKUP('Sanitary Sizing'!G76,'Sanitary Sizing Charts'!$E$6:$E$15,'Sanitary Sizing Charts'!$C$6:$C$15)&lt;3),3,LOOKUP('Sanitary Sizing'!G76,'Sanitary Sizing Charts'!$E$6:$E$15,'Sanitary Sizing Charts'!$C$6:$C$15)))))</f>
        <v/>
      </c>
      <c r="P76" s="51"/>
      <c r="Q76" s="35">
        <v>0.01</v>
      </c>
      <c r="R76" s="2"/>
      <c r="S76" s="26"/>
      <c r="T76" s="50" t="str">
        <f t="shared" si="4"/>
        <v/>
      </c>
      <c r="V76" s="49">
        <f t="shared" si="5"/>
        <v>0.01</v>
      </c>
      <c r="W76" s="44">
        <f>0</f>
        <v>0</v>
      </c>
      <c r="X76" s="44">
        <f>IF(LOOKUP($V76,'Sanitary Sizing Charts'!$S$5:$S$10,'Sanitary Sizing Charts'!T$5:T$10)="N/A",0,LOOKUP($V76,'Sanitary Sizing Charts'!$S$5:$S$10,'Sanitary Sizing Charts'!T$5:T$10)+1)</f>
        <v>0</v>
      </c>
      <c r="Y76" s="44">
        <f>IF(LOOKUP($V76,'Sanitary Sizing Charts'!$S$5:$S$10,'Sanitary Sizing Charts'!U$5:U$10)="N/A",0,LOOKUP($V76,'Sanitary Sizing Charts'!$S$5:$S$10,'Sanitary Sizing Charts'!U$5:U$10)+1)</f>
        <v>181</v>
      </c>
      <c r="Z76" s="44">
        <f>IF(LOOKUP($V76,'Sanitary Sizing Charts'!$S$5:$S$10,'Sanitary Sizing Charts'!V$5:V$10)="N/A",0,LOOKUP($V76,'Sanitary Sizing Charts'!$S$5:$S$10,'Sanitary Sizing Charts'!V$5:V$10)+1)</f>
        <v>391</v>
      </c>
      <c r="AA76" s="44">
        <f>IF(LOOKUP($V76,'Sanitary Sizing Charts'!$S$5:$S$10,'Sanitary Sizing Charts'!W$5:W$10)="N/A",0,LOOKUP($V76,'Sanitary Sizing Charts'!$S$5:$S$10,'Sanitary Sizing Charts'!W$5:W$10)+1)</f>
        <v>701</v>
      </c>
      <c r="AB76" s="44">
        <f>IF(LOOKUP($V76,'Sanitary Sizing Charts'!$S$5:$S$10,'Sanitary Sizing Charts'!X$5:X$10)="N/A",0,LOOKUP($V76,'Sanitary Sizing Charts'!$S$5:$S$10,'Sanitary Sizing Charts'!X$5:X$10)+1)</f>
        <v>1601</v>
      </c>
      <c r="AC76" s="44">
        <f>IF(LOOKUP($V76,'Sanitary Sizing Charts'!$S$5:$S$10,'Sanitary Sizing Charts'!Y$5:Y$10)="N/A",0,LOOKUP($V76,'Sanitary Sizing Charts'!$S$5:$S$10,'Sanitary Sizing Charts'!Y$5:Y$10)+1)</f>
        <v>3001</v>
      </c>
      <c r="AD76" s="44">
        <f>IF(LOOKUP($V76,'Sanitary Sizing Charts'!$S$5:$S$10,'Sanitary Sizing Charts'!Z$5:Z$10)="N/A",0,LOOKUP($V76,'Sanitary Sizing Charts'!$S$5:$S$10,'Sanitary Sizing Charts'!Z$5:Z$10)+1)</f>
        <v>5401</v>
      </c>
      <c r="AE76" s="44">
        <f>IF(LOOKUP($V76,'Sanitary Sizing Charts'!$S$5:$S$10,'Sanitary Sizing Charts'!AA$5:AA$10)="N/A",0,LOOKUP($V76,'Sanitary Sizing Charts'!$S$5:$S$10,'Sanitary Sizing Charts'!AA$5:AA$10)+1)</f>
        <v>10401</v>
      </c>
    </row>
    <row r="77" spans="6:31" ht="14.25" customHeight="1" x14ac:dyDescent="0.25">
      <c r="F77" s="24"/>
      <c r="G77" s="22"/>
      <c r="H77" s="39"/>
      <c r="I77" s="101" t="str">
        <f>IF(G77="","",IF(I76&gt;LOOKUP('Sanitary Sizing'!G77,'Sanitary Sizing Charts'!$E$6:$E$15,'Sanitary Sizing Charts'!$C$6:$C$15),I76,IF(COUNTIF($H$9:H77,"y")&gt;6,4,IF(AND(H77="y",LOOKUP('Sanitary Sizing'!G77,'Sanitary Sizing Charts'!$E$6:$E$15,'Sanitary Sizing Charts'!$C$6:$C$15)&lt;3),3,LOOKUP('Sanitary Sizing'!G77,'Sanitary Sizing Charts'!$E$6:$E$15,'Sanitary Sizing Charts'!$C$6:$C$15)))))</f>
        <v/>
      </c>
      <c r="P77" s="51"/>
      <c r="Q77" s="35">
        <v>0.01</v>
      </c>
      <c r="R77" s="2"/>
      <c r="S77" s="26"/>
      <c r="T77" s="50" t="str">
        <f t="shared" si="4"/>
        <v/>
      </c>
      <c r="V77" s="49">
        <f t="shared" si="5"/>
        <v>0.01</v>
      </c>
      <c r="W77" s="44">
        <f>0</f>
        <v>0</v>
      </c>
      <c r="X77" s="44">
        <f>IF(LOOKUP($V77,'Sanitary Sizing Charts'!$S$5:$S$10,'Sanitary Sizing Charts'!T$5:T$10)="N/A",0,LOOKUP($V77,'Sanitary Sizing Charts'!$S$5:$S$10,'Sanitary Sizing Charts'!T$5:T$10)+1)</f>
        <v>0</v>
      </c>
      <c r="Y77" s="44">
        <f>IF(LOOKUP($V77,'Sanitary Sizing Charts'!$S$5:$S$10,'Sanitary Sizing Charts'!U$5:U$10)="N/A",0,LOOKUP($V77,'Sanitary Sizing Charts'!$S$5:$S$10,'Sanitary Sizing Charts'!U$5:U$10)+1)</f>
        <v>181</v>
      </c>
      <c r="Z77" s="44">
        <f>IF(LOOKUP($V77,'Sanitary Sizing Charts'!$S$5:$S$10,'Sanitary Sizing Charts'!V$5:V$10)="N/A",0,LOOKUP($V77,'Sanitary Sizing Charts'!$S$5:$S$10,'Sanitary Sizing Charts'!V$5:V$10)+1)</f>
        <v>391</v>
      </c>
      <c r="AA77" s="44">
        <f>IF(LOOKUP($V77,'Sanitary Sizing Charts'!$S$5:$S$10,'Sanitary Sizing Charts'!W$5:W$10)="N/A",0,LOOKUP($V77,'Sanitary Sizing Charts'!$S$5:$S$10,'Sanitary Sizing Charts'!W$5:W$10)+1)</f>
        <v>701</v>
      </c>
      <c r="AB77" s="44">
        <f>IF(LOOKUP($V77,'Sanitary Sizing Charts'!$S$5:$S$10,'Sanitary Sizing Charts'!X$5:X$10)="N/A",0,LOOKUP($V77,'Sanitary Sizing Charts'!$S$5:$S$10,'Sanitary Sizing Charts'!X$5:X$10)+1)</f>
        <v>1601</v>
      </c>
      <c r="AC77" s="44">
        <f>IF(LOOKUP($V77,'Sanitary Sizing Charts'!$S$5:$S$10,'Sanitary Sizing Charts'!Y$5:Y$10)="N/A",0,LOOKUP($V77,'Sanitary Sizing Charts'!$S$5:$S$10,'Sanitary Sizing Charts'!Y$5:Y$10)+1)</f>
        <v>3001</v>
      </c>
      <c r="AD77" s="44">
        <f>IF(LOOKUP($V77,'Sanitary Sizing Charts'!$S$5:$S$10,'Sanitary Sizing Charts'!Z$5:Z$10)="N/A",0,LOOKUP($V77,'Sanitary Sizing Charts'!$S$5:$S$10,'Sanitary Sizing Charts'!Z$5:Z$10)+1)</f>
        <v>5401</v>
      </c>
      <c r="AE77" s="44">
        <f>IF(LOOKUP($V77,'Sanitary Sizing Charts'!$S$5:$S$10,'Sanitary Sizing Charts'!AA$5:AA$10)="N/A",0,LOOKUP($V77,'Sanitary Sizing Charts'!$S$5:$S$10,'Sanitary Sizing Charts'!AA$5:AA$10)+1)</f>
        <v>10401</v>
      </c>
    </row>
    <row r="78" spans="6:31" ht="14.25" customHeight="1" x14ac:dyDescent="0.25">
      <c r="F78" s="24"/>
      <c r="G78" s="22"/>
      <c r="H78" s="39"/>
      <c r="I78" s="101" t="str">
        <f>IF(G78="","",IF(I77&gt;LOOKUP('Sanitary Sizing'!G78,'Sanitary Sizing Charts'!$E$6:$E$15,'Sanitary Sizing Charts'!$C$6:$C$15),I77,IF(COUNTIF($H$9:H78,"y")&gt;6,4,IF(AND(H78="y",LOOKUP('Sanitary Sizing'!G78,'Sanitary Sizing Charts'!$E$6:$E$15,'Sanitary Sizing Charts'!$C$6:$C$15)&lt;3),3,LOOKUP('Sanitary Sizing'!G78,'Sanitary Sizing Charts'!$E$6:$E$15,'Sanitary Sizing Charts'!$C$6:$C$15)))))</f>
        <v/>
      </c>
      <c r="P78" s="51"/>
      <c r="Q78" s="35">
        <v>0.01</v>
      </c>
      <c r="R78" s="2"/>
      <c r="S78" s="26"/>
      <c r="T78" s="50" t="str">
        <f t="shared" si="4"/>
        <v/>
      </c>
      <c r="V78" s="49">
        <f t="shared" si="5"/>
        <v>0.01</v>
      </c>
      <c r="W78" s="44">
        <f>0</f>
        <v>0</v>
      </c>
      <c r="X78" s="44">
        <f>IF(LOOKUP($V78,'Sanitary Sizing Charts'!$S$5:$S$10,'Sanitary Sizing Charts'!T$5:T$10)="N/A",0,LOOKUP($V78,'Sanitary Sizing Charts'!$S$5:$S$10,'Sanitary Sizing Charts'!T$5:T$10)+1)</f>
        <v>0</v>
      </c>
      <c r="Y78" s="44">
        <f>IF(LOOKUP($V78,'Sanitary Sizing Charts'!$S$5:$S$10,'Sanitary Sizing Charts'!U$5:U$10)="N/A",0,LOOKUP($V78,'Sanitary Sizing Charts'!$S$5:$S$10,'Sanitary Sizing Charts'!U$5:U$10)+1)</f>
        <v>181</v>
      </c>
      <c r="Z78" s="44">
        <f>IF(LOOKUP($V78,'Sanitary Sizing Charts'!$S$5:$S$10,'Sanitary Sizing Charts'!V$5:V$10)="N/A",0,LOOKUP($V78,'Sanitary Sizing Charts'!$S$5:$S$10,'Sanitary Sizing Charts'!V$5:V$10)+1)</f>
        <v>391</v>
      </c>
      <c r="AA78" s="44">
        <f>IF(LOOKUP($V78,'Sanitary Sizing Charts'!$S$5:$S$10,'Sanitary Sizing Charts'!W$5:W$10)="N/A",0,LOOKUP($V78,'Sanitary Sizing Charts'!$S$5:$S$10,'Sanitary Sizing Charts'!W$5:W$10)+1)</f>
        <v>701</v>
      </c>
      <c r="AB78" s="44">
        <f>IF(LOOKUP($V78,'Sanitary Sizing Charts'!$S$5:$S$10,'Sanitary Sizing Charts'!X$5:X$10)="N/A",0,LOOKUP($V78,'Sanitary Sizing Charts'!$S$5:$S$10,'Sanitary Sizing Charts'!X$5:X$10)+1)</f>
        <v>1601</v>
      </c>
      <c r="AC78" s="44">
        <f>IF(LOOKUP($V78,'Sanitary Sizing Charts'!$S$5:$S$10,'Sanitary Sizing Charts'!Y$5:Y$10)="N/A",0,LOOKUP($V78,'Sanitary Sizing Charts'!$S$5:$S$10,'Sanitary Sizing Charts'!Y$5:Y$10)+1)</f>
        <v>3001</v>
      </c>
      <c r="AD78" s="44">
        <f>IF(LOOKUP($V78,'Sanitary Sizing Charts'!$S$5:$S$10,'Sanitary Sizing Charts'!Z$5:Z$10)="N/A",0,LOOKUP($V78,'Sanitary Sizing Charts'!$S$5:$S$10,'Sanitary Sizing Charts'!Z$5:Z$10)+1)</f>
        <v>5401</v>
      </c>
      <c r="AE78" s="44">
        <f>IF(LOOKUP($V78,'Sanitary Sizing Charts'!$S$5:$S$10,'Sanitary Sizing Charts'!AA$5:AA$10)="N/A",0,LOOKUP($V78,'Sanitary Sizing Charts'!$S$5:$S$10,'Sanitary Sizing Charts'!AA$5:AA$10)+1)</f>
        <v>10401</v>
      </c>
    </row>
    <row r="79" spans="6:31" ht="14.25" customHeight="1" x14ac:dyDescent="0.25">
      <c r="F79" s="24"/>
      <c r="G79" s="22"/>
      <c r="H79" s="39"/>
      <c r="I79" s="101" t="str">
        <f>IF(G79="","",IF(I78&gt;LOOKUP('Sanitary Sizing'!G79,'Sanitary Sizing Charts'!$E$6:$E$15,'Sanitary Sizing Charts'!$C$6:$C$15),I78,IF(COUNTIF($H$9:H79,"y")&gt;6,4,IF(AND(H79="y",LOOKUP('Sanitary Sizing'!G79,'Sanitary Sizing Charts'!$E$6:$E$15,'Sanitary Sizing Charts'!$C$6:$C$15)&lt;3),3,LOOKUP('Sanitary Sizing'!G79,'Sanitary Sizing Charts'!$E$6:$E$15,'Sanitary Sizing Charts'!$C$6:$C$15)))))</f>
        <v/>
      </c>
      <c r="P79" s="51"/>
      <c r="Q79" s="35">
        <v>0.01</v>
      </c>
      <c r="R79" s="2"/>
      <c r="S79" s="26"/>
      <c r="T79" s="50" t="str">
        <f t="shared" si="4"/>
        <v/>
      </c>
      <c r="V79" s="49">
        <f t="shared" si="5"/>
        <v>0.01</v>
      </c>
      <c r="W79" s="44">
        <f>0</f>
        <v>0</v>
      </c>
      <c r="X79" s="44">
        <f>IF(LOOKUP($V79,'Sanitary Sizing Charts'!$S$5:$S$10,'Sanitary Sizing Charts'!T$5:T$10)="N/A",0,LOOKUP($V79,'Sanitary Sizing Charts'!$S$5:$S$10,'Sanitary Sizing Charts'!T$5:T$10)+1)</f>
        <v>0</v>
      </c>
      <c r="Y79" s="44">
        <f>IF(LOOKUP($V79,'Sanitary Sizing Charts'!$S$5:$S$10,'Sanitary Sizing Charts'!U$5:U$10)="N/A",0,LOOKUP($V79,'Sanitary Sizing Charts'!$S$5:$S$10,'Sanitary Sizing Charts'!U$5:U$10)+1)</f>
        <v>181</v>
      </c>
      <c r="Z79" s="44">
        <f>IF(LOOKUP($V79,'Sanitary Sizing Charts'!$S$5:$S$10,'Sanitary Sizing Charts'!V$5:V$10)="N/A",0,LOOKUP($V79,'Sanitary Sizing Charts'!$S$5:$S$10,'Sanitary Sizing Charts'!V$5:V$10)+1)</f>
        <v>391</v>
      </c>
      <c r="AA79" s="44">
        <f>IF(LOOKUP($V79,'Sanitary Sizing Charts'!$S$5:$S$10,'Sanitary Sizing Charts'!W$5:W$10)="N/A",0,LOOKUP($V79,'Sanitary Sizing Charts'!$S$5:$S$10,'Sanitary Sizing Charts'!W$5:W$10)+1)</f>
        <v>701</v>
      </c>
      <c r="AB79" s="44">
        <f>IF(LOOKUP($V79,'Sanitary Sizing Charts'!$S$5:$S$10,'Sanitary Sizing Charts'!X$5:X$10)="N/A",0,LOOKUP($V79,'Sanitary Sizing Charts'!$S$5:$S$10,'Sanitary Sizing Charts'!X$5:X$10)+1)</f>
        <v>1601</v>
      </c>
      <c r="AC79" s="44">
        <f>IF(LOOKUP($V79,'Sanitary Sizing Charts'!$S$5:$S$10,'Sanitary Sizing Charts'!Y$5:Y$10)="N/A",0,LOOKUP($V79,'Sanitary Sizing Charts'!$S$5:$S$10,'Sanitary Sizing Charts'!Y$5:Y$10)+1)</f>
        <v>3001</v>
      </c>
      <c r="AD79" s="44">
        <f>IF(LOOKUP($V79,'Sanitary Sizing Charts'!$S$5:$S$10,'Sanitary Sizing Charts'!Z$5:Z$10)="N/A",0,LOOKUP($V79,'Sanitary Sizing Charts'!$S$5:$S$10,'Sanitary Sizing Charts'!Z$5:Z$10)+1)</f>
        <v>5401</v>
      </c>
      <c r="AE79" s="44">
        <f>IF(LOOKUP($V79,'Sanitary Sizing Charts'!$S$5:$S$10,'Sanitary Sizing Charts'!AA$5:AA$10)="N/A",0,LOOKUP($V79,'Sanitary Sizing Charts'!$S$5:$S$10,'Sanitary Sizing Charts'!AA$5:AA$10)+1)</f>
        <v>10401</v>
      </c>
    </row>
    <row r="80" spans="6:31" ht="14.25" customHeight="1" x14ac:dyDescent="0.25">
      <c r="F80" s="24"/>
      <c r="G80" s="22"/>
      <c r="H80" s="39"/>
      <c r="I80" s="101" t="str">
        <f>IF(G80="","",IF(I79&gt;LOOKUP('Sanitary Sizing'!G80,'Sanitary Sizing Charts'!$E$6:$E$15,'Sanitary Sizing Charts'!$C$6:$C$15),I79,IF(COUNTIF($H$9:H80,"y")&gt;6,4,IF(AND(H80="y",LOOKUP('Sanitary Sizing'!G80,'Sanitary Sizing Charts'!$E$6:$E$15,'Sanitary Sizing Charts'!$C$6:$C$15)&lt;3),3,LOOKUP('Sanitary Sizing'!G80,'Sanitary Sizing Charts'!$E$6:$E$15,'Sanitary Sizing Charts'!$C$6:$C$15)))))</f>
        <v/>
      </c>
      <c r="P80" s="51"/>
      <c r="Q80" s="35">
        <v>0.01</v>
      </c>
      <c r="R80" s="2"/>
      <c r="S80" s="26"/>
      <c r="T80" s="50" t="str">
        <f t="shared" si="4"/>
        <v/>
      </c>
      <c r="V80" s="49">
        <f t="shared" si="5"/>
        <v>0.01</v>
      </c>
      <c r="W80" s="44">
        <f>0</f>
        <v>0</v>
      </c>
      <c r="X80" s="44">
        <f>IF(LOOKUP($V80,'Sanitary Sizing Charts'!$S$5:$S$10,'Sanitary Sizing Charts'!T$5:T$10)="N/A",0,LOOKUP($V80,'Sanitary Sizing Charts'!$S$5:$S$10,'Sanitary Sizing Charts'!T$5:T$10)+1)</f>
        <v>0</v>
      </c>
      <c r="Y80" s="44">
        <f>IF(LOOKUP($V80,'Sanitary Sizing Charts'!$S$5:$S$10,'Sanitary Sizing Charts'!U$5:U$10)="N/A",0,LOOKUP($V80,'Sanitary Sizing Charts'!$S$5:$S$10,'Sanitary Sizing Charts'!U$5:U$10)+1)</f>
        <v>181</v>
      </c>
      <c r="Z80" s="44">
        <f>IF(LOOKUP($V80,'Sanitary Sizing Charts'!$S$5:$S$10,'Sanitary Sizing Charts'!V$5:V$10)="N/A",0,LOOKUP($V80,'Sanitary Sizing Charts'!$S$5:$S$10,'Sanitary Sizing Charts'!V$5:V$10)+1)</f>
        <v>391</v>
      </c>
      <c r="AA80" s="44">
        <f>IF(LOOKUP($V80,'Sanitary Sizing Charts'!$S$5:$S$10,'Sanitary Sizing Charts'!W$5:W$10)="N/A",0,LOOKUP($V80,'Sanitary Sizing Charts'!$S$5:$S$10,'Sanitary Sizing Charts'!W$5:W$10)+1)</f>
        <v>701</v>
      </c>
      <c r="AB80" s="44">
        <f>IF(LOOKUP($V80,'Sanitary Sizing Charts'!$S$5:$S$10,'Sanitary Sizing Charts'!X$5:X$10)="N/A",0,LOOKUP($V80,'Sanitary Sizing Charts'!$S$5:$S$10,'Sanitary Sizing Charts'!X$5:X$10)+1)</f>
        <v>1601</v>
      </c>
      <c r="AC80" s="44">
        <f>IF(LOOKUP($V80,'Sanitary Sizing Charts'!$S$5:$S$10,'Sanitary Sizing Charts'!Y$5:Y$10)="N/A",0,LOOKUP($V80,'Sanitary Sizing Charts'!$S$5:$S$10,'Sanitary Sizing Charts'!Y$5:Y$10)+1)</f>
        <v>3001</v>
      </c>
      <c r="AD80" s="44">
        <f>IF(LOOKUP($V80,'Sanitary Sizing Charts'!$S$5:$S$10,'Sanitary Sizing Charts'!Z$5:Z$10)="N/A",0,LOOKUP($V80,'Sanitary Sizing Charts'!$S$5:$S$10,'Sanitary Sizing Charts'!Z$5:Z$10)+1)</f>
        <v>5401</v>
      </c>
      <c r="AE80" s="44">
        <f>IF(LOOKUP($V80,'Sanitary Sizing Charts'!$S$5:$S$10,'Sanitary Sizing Charts'!AA$5:AA$10)="N/A",0,LOOKUP($V80,'Sanitary Sizing Charts'!$S$5:$S$10,'Sanitary Sizing Charts'!AA$5:AA$10)+1)</f>
        <v>10401</v>
      </c>
    </row>
    <row r="81" spans="6:31" ht="14.25" customHeight="1" x14ac:dyDescent="0.25">
      <c r="F81" s="24"/>
      <c r="G81" s="22"/>
      <c r="H81" s="39"/>
      <c r="I81" s="101" t="str">
        <f>IF(G81="","",IF(I80&gt;LOOKUP('Sanitary Sizing'!G81,'Sanitary Sizing Charts'!$E$6:$E$15,'Sanitary Sizing Charts'!$C$6:$C$15),I80,IF(COUNTIF($H$9:H81,"y")&gt;6,4,IF(AND(H81="y",LOOKUP('Sanitary Sizing'!G81,'Sanitary Sizing Charts'!$E$6:$E$15,'Sanitary Sizing Charts'!$C$6:$C$15)&lt;3),3,LOOKUP('Sanitary Sizing'!G81,'Sanitary Sizing Charts'!$E$6:$E$15,'Sanitary Sizing Charts'!$C$6:$C$15)))))</f>
        <v/>
      </c>
      <c r="P81" s="51"/>
      <c r="Q81" s="35">
        <v>0.01</v>
      </c>
      <c r="R81" s="2"/>
      <c r="S81" s="26"/>
      <c r="T81" s="50" t="str">
        <f t="shared" si="4"/>
        <v/>
      </c>
      <c r="V81" s="49">
        <f t="shared" si="5"/>
        <v>0.01</v>
      </c>
      <c r="W81" s="44">
        <f>0</f>
        <v>0</v>
      </c>
      <c r="X81" s="44">
        <f>IF(LOOKUP($V81,'Sanitary Sizing Charts'!$S$5:$S$10,'Sanitary Sizing Charts'!T$5:T$10)="N/A",0,LOOKUP($V81,'Sanitary Sizing Charts'!$S$5:$S$10,'Sanitary Sizing Charts'!T$5:T$10)+1)</f>
        <v>0</v>
      </c>
      <c r="Y81" s="44">
        <f>IF(LOOKUP($V81,'Sanitary Sizing Charts'!$S$5:$S$10,'Sanitary Sizing Charts'!U$5:U$10)="N/A",0,LOOKUP($V81,'Sanitary Sizing Charts'!$S$5:$S$10,'Sanitary Sizing Charts'!U$5:U$10)+1)</f>
        <v>181</v>
      </c>
      <c r="Z81" s="44">
        <f>IF(LOOKUP($V81,'Sanitary Sizing Charts'!$S$5:$S$10,'Sanitary Sizing Charts'!V$5:V$10)="N/A",0,LOOKUP($V81,'Sanitary Sizing Charts'!$S$5:$S$10,'Sanitary Sizing Charts'!V$5:V$10)+1)</f>
        <v>391</v>
      </c>
      <c r="AA81" s="44">
        <f>IF(LOOKUP($V81,'Sanitary Sizing Charts'!$S$5:$S$10,'Sanitary Sizing Charts'!W$5:W$10)="N/A",0,LOOKUP($V81,'Sanitary Sizing Charts'!$S$5:$S$10,'Sanitary Sizing Charts'!W$5:W$10)+1)</f>
        <v>701</v>
      </c>
      <c r="AB81" s="44">
        <f>IF(LOOKUP($V81,'Sanitary Sizing Charts'!$S$5:$S$10,'Sanitary Sizing Charts'!X$5:X$10)="N/A",0,LOOKUP($V81,'Sanitary Sizing Charts'!$S$5:$S$10,'Sanitary Sizing Charts'!X$5:X$10)+1)</f>
        <v>1601</v>
      </c>
      <c r="AC81" s="44">
        <f>IF(LOOKUP($V81,'Sanitary Sizing Charts'!$S$5:$S$10,'Sanitary Sizing Charts'!Y$5:Y$10)="N/A",0,LOOKUP($V81,'Sanitary Sizing Charts'!$S$5:$S$10,'Sanitary Sizing Charts'!Y$5:Y$10)+1)</f>
        <v>3001</v>
      </c>
      <c r="AD81" s="44">
        <f>IF(LOOKUP($V81,'Sanitary Sizing Charts'!$S$5:$S$10,'Sanitary Sizing Charts'!Z$5:Z$10)="N/A",0,LOOKUP($V81,'Sanitary Sizing Charts'!$S$5:$S$10,'Sanitary Sizing Charts'!Z$5:Z$10)+1)</f>
        <v>5401</v>
      </c>
      <c r="AE81" s="44">
        <f>IF(LOOKUP($V81,'Sanitary Sizing Charts'!$S$5:$S$10,'Sanitary Sizing Charts'!AA$5:AA$10)="N/A",0,LOOKUP($V81,'Sanitary Sizing Charts'!$S$5:$S$10,'Sanitary Sizing Charts'!AA$5:AA$10)+1)</f>
        <v>10401</v>
      </c>
    </row>
    <row r="82" spans="6:31" ht="14.25" customHeight="1" x14ac:dyDescent="0.25">
      <c r="F82" s="24"/>
      <c r="G82" s="22"/>
      <c r="H82" s="39"/>
      <c r="I82" s="101" t="str">
        <f>IF(G82="","",IF(I81&gt;LOOKUP('Sanitary Sizing'!G82,'Sanitary Sizing Charts'!$E$6:$E$15,'Sanitary Sizing Charts'!$C$6:$C$15),I81,IF(COUNTIF($H$9:H82,"y")&gt;6,4,IF(AND(H82="y",LOOKUP('Sanitary Sizing'!G82,'Sanitary Sizing Charts'!$E$6:$E$15,'Sanitary Sizing Charts'!$C$6:$C$15)&lt;3),3,LOOKUP('Sanitary Sizing'!G82,'Sanitary Sizing Charts'!$E$6:$E$15,'Sanitary Sizing Charts'!$C$6:$C$15)))))</f>
        <v/>
      </c>
      <c r="P82" s="51"/>
      <c r="Q82" s="35">
        <v>0.01</v>
      </c>
      <c r="R82" s="2"/>
      <c r="S82" s="26"/>
      <c r="T82" s="50" t="str">
        <f t="shared" si="4"/>
        <v/>
      </c>
      <c r="V82" s="49">
        <f t="shared" si="5"/>
        <v>0.01</v>
      </c>
      <c r="W82" s="44">
        <f>0</f>
        <v>0</v>
      </c>
      <c r="X82" s="44">
        <f>IF(LOOKUP($V82,'Sanitary Sizing Charts'!$S$5:$S$10,'Sanitary Sizing Charts'!T$5:T$10)="N/A",0,LOOKUP($V82,'Sanitary Sizing Charts'!$S$5:$S$10,'Sanitary Sizing Charts'!T$5:T$10)+1)</f>
        <v>0</v>
      </c>
      <c r="Y82" s="44">
        <f>IF(LOOKUP($V82,'Sanitary Sizing Charts'!$S$5:$S$10,'Sanitary Sizing Charts'!U$5:U$10)="N/A",0,LOOKUP($V82,'Sanitary Sizing Charts'!$S$5:$S$10,'Sanitary Sizing Charts'!U$5:U$10)+1)</f>
        <v>181</v>
      </c>
      <c r="Z82" s="44">
        <f>IF(LOOKUP($V82,'Sanitary Sizing Charts'!$S$5:$S$10,'Sanitary Sizing Charts'!V$5:V$10)="N/A",0,LOOKUP($V82,'Sanitary Sizing Charts'!$S$5:$S$10,'Sanitary Sizing Charts'!V$5:V$10)+1)</f>
        <v>391</v>
      </c>
      <c r="AA82" s="44">
        <f>IF(LOOKUP($V82,'Sanitary Sizing Charts'!$S$5:$S$10,'Sanitary Sizing Charts'!W$5:W$10)="N/A",0,LOOKUP($V82,'Sanitary Sizing Charts'!$S$5:$S$10,'Sanitary Sizing Charts'!W$5:W$10)+1)</f>
        <v>701</v>
      </c>
      <c r="AB82" s="44">
        <f>IF(LOOKUP($V82,'Sanitary Sizing Charts'!$S$5:$S$10,'Sanitary Sizing Charts'!X$5:X$10)="N/A",0,LOOKUP($V82,'Sanitary Sizing Charts'!$S$5:$S$10,'Sanitary Sizing Charts'!X$5:X$10)+1)</f>
        <v>1601</v>
      </c>
      <c r="AC82" s="44">
        <f>IF(LOOKUP($V82,'Sanitary Sizing Charts'!$S$5:$S$10,'Sanitary Sizing Charts'!Y$5:Y$10)="N/A",0,LOOKUP($V82,'Sanitary Sizing Charts'!$S$5:$S$10,'Sanitary Sizing Charts'!Y$5:Y$10)+1)</f>
        <v>3001</v>
      </c>
      <c r="AD82" s="44">
        <f>IF(LOOKUP($V82,'Sanitary Sizing Charts'!$S$5:$S$10,'Sanitary Sizing Charts'!Z$5:Z$10)="N/A",0,LOOKUP($V82,'Sanitary Sizing Charts'!$S$5:$S$10,'Sanitary Sizing Charts'!Z$5:Z$10)+1)</f>
        <v>5401</v>
      </c>
      <c r="AE82" s="44">
        <f>IF(LOOKUP($V82,'Sanitary Sizing Charts'!$S$5:$S$10,'Sanitary Sizing Charts'!AA$5:AA$10)="N/A",0,LOOKUP($V82,'Sanitary Sizing Charts'!$S$5:$S$10,'Sanitary Sizing Charts'!AA$5:AA$10)+1)</f>
        <v>10401</v>
      </c>
    </row>
    <row r="83" spans="6:31" ht="14.25" customHeight="1" x14ac:dyDescent="0.25">
      <c r="F83" s="24"/>
      <c r="G83" s="22"/>
      <c r="H83" s="39"/>
      <c r="I83" s="101" t="str">
        <f>IF(G83="","",IF(I82&gt;LOOKUP('Sanitary Sizing'!G83,'Sanitary Sizing Charts'!$E$6:$E$15,'Sanitary Sizing Charts'!$C$6:$C$15),I82,IF(COUNTIF($H$9:H83,"y")&gt;6,4,IF(AND(H83="y",LOOKUP('Sanitary Sizing'!G83,'Sanitary Sizing Charts'!$E$6:$E$15,'Sanitary Sizing Charts'!$C$6:$C$15)&lt;3),3,LOOKUP('Sanitary Sizing'!G83,'Sanitary Sizing Charts'!$E$6:$E$15,'Sanitary Sizing Charts'!$C$6:$C$15)))))</f>
        <v/>
      </c>
      <c r="P83" s="51"/>
      <c r="Q83" s="35">
        <v>0.01</v>
      </c>
      <c r="R83" s="2"/>
      <c r="S83" s="26"/>
      <c r="T83" s="50" t="str">
        <f t="shared" si="4"/>
        <v/>
      </c>
      <c r="V83" s="49">
        <f t="shared" si="5"/>
        <v>0.01</v>
      </c>
      <c r="W83" s="44">
        <f>0</f>
        <v>0</v>
      </c>
      <c r="X83" s="44">
        <f>IF(LOOKUP($V83,'Sanitary Sizing Charts'!$S$5:$S$10,'Sanitary Sizing Charts'!T$5:T$10)="N/A",0,LOOKUP($V83,'Sanitary Sizing Charts'!$S$5:$S$10,'Sanitary Sizing Charts'!T$5:T$10)+1)</f>
        <v>0</v>
      </c>
      <c r="Y83" s="44">
        <f>IF(LOOKUP($V83,'Sanitary Sizing Charts'!$S$5:$S$10,'Sanitary Sizing Charts'!U$5:U$10)="N/A",0,LOOKUP($V83,'Sanitary Sizing Charts'!$S$5:$S$10,'Sanitary Sizing Charts'!U$5:U$10)+1)</f>
        <v>181</v>
      </c>
      <c r="Z83" s="44">
        <f>IF(LOOKUP($V83,'Sanitary Sizing Charts'!$S$5:$S$10,'Sanitary Sizing Charts'!V$5:V$10)="N/A",0,LOOKUP($V83,'Sanitary Sizing Charts'!$S$5:$S$10,'Sanitary Sizing Charts'!V$5:V$10)+1)</f>
        <v>391</v>
      </c>
      <c r="AA83" s="44">
        <f>IF(LOOKUP($V83,'Sanitary Sizing Charts'!$S$5:$S$10,'Sanitary Sizing Charts'!W$5:W$10)="N/A",0,LOOKUP($V83,'Sanitary Sizing Charts'!$S$5:$S$10,'Sanitary Sizing Charts'!W$5:W$10)+1)</f>
        <v>701</v>
      </c>
      <c r="AB83" s="44">
        <f>IF(LOOKUP($V83,'Sanitary Sizing Charts'!$S$5:$S$10,'Sanitary Sizing Charts'!X$5:X$10)="N/A",0,LOOKUP($V83,'Sanitary Sizing Charts'!$S$5:$S$10,'Sanitary Sizing Charts'!X$5:X$10)+1)</f>
        <v>1601</v>
      </c>
      <c r="AC83" s="44">
        <f>IF(LOOKUP($V83,'Sanitary Sizing Charts'!$S$5:$S$10,'Sanitary Sizing Charts'!Y$5:Y$10)="N/A",0,LOOKUP($V83,'Sanitary Sizing Charts'!$S$5:$S$10,'Sanitary Sizing Charts'!Y$5:Y$10)+1)</f>
        <v>3001</v>
      </c>
      <c r="AD83" s="44">
        <f>IF(LOOKUP($V83,'Sanitary Sizing Charts'!$S$5:$S$10,'Sanitary Sizing Charts'!Z$5:Z$10)="N/A",0,LOOKUP($V83,'Sanitary Sizing Charts'!$S$5:$S$10,'Sanitary Sizing Charts'!Z$5:Z$10)+1)</f>
        <v>5401</v>
      </c>
      <c r="AE83" s="44">
        <f>IF(LOOKUP($V83,'Sanitary Sizing Charts'!$S$5:$S$10,'Sanitary Sizing Charts'!AA$5:AA$10)="N/A",0,LOOKUP($V83,'Sanitary Sizing Charts'!$S$5:$S$10,'Sanitary Sizing Charts'!AA$5:AA$10)+1)</f>
        <v>10401</v>
      </c>
    </row>
    <row r="84" spans="6:31" ht="14.25" customHeight="1" x14ac:dyDescent="0.25">
      <c r="F84" s="24"/>
      <c r="G84" s="22"/>
      <c r="H84" s="39"/>
      <c r="I84" s="101" t="str">
        <f>IF(G84="","",IF(I83&gt;LOOKUP('Sanitary Sizing'!G84,'Sanitary Sizing Charts'!$E$6:$E$15,'Sanitary Sizing Charts'!$C$6:$C$15),I83,IF(COUNTIF($H$9:H84,"y")&gt;6,4,IF(AND(H84="y",LOOKUP('Sanitary Sizing'!G84,'Sanitary Sizing Charts'!$E$6:$E$15,'Sanitary Sizing Charts'!$C$6:$C$15)&lt;3),3,LOOKUP('Sanitary Sizing'!G84,'Sanitary Sizing Charts'!$E$6:$E$15,'Sanitary Sizing Charts'!$C$6:$C$15)))))</f>
        <v/>
      </c>
      <c r="P84" s="51"/>
      <c r="Q84" s="35">
        <v>0.01</v>
      </c>
      <c r="R84" s="2"/>
      <c r="S84" s="26"/>
      <c r="T84" s="50" t="str">
        <f t="shared" si="4"/>
        <v/>
      </c>
      <c r="V84" s="49">
        <f t="shared" si="5"/>
        <v>0.01</v>
      </c>
      <c r="W84" s="44">
        <f>0</f>
        <v>0</v>
      </c>
      <c r="X84" s="44">
        <f>IF(LOOKUP($V84,'Sanitary Sizing Charts'!$S$5:$S$10,'Sanitary Sizing Charts'!T$5:T$10)="N/A",0,LOOKUP($V84,'Sanitary Sizing Charts'!$S$5:$S$10,'Sanitary Sizing Charts'!T$5:T$10)+1)</f>
        <v>0</v>
      </c>
      <c r="Y84" s="44">
        <f>IF(LOOKUP($V84,'Sanitary Sizing Charts'!$S$5:$S$10,'Sanitary Sizing Charts'!U$5:U$10)="N/A",0,LOOKUP($V84,'Sanitary Sizing Charts'!$S$5:$S$10,'Sanitary Sizing Charts'!U$5:U$10)+1)</f>
        <v>181</v>
      </c>
      <c r="Z84" s="44">
        <f>IF(LOOKUP($V84,'Sanitary Sizing Charts'!$S$5:$S$10,'Sanitary Sizing Charts'!V$5:V$10)="N/A",0,LOOKUP($V84,'Sanitary Sizing Charts'!$S$5:$S$10,'Sanitary Sizing Charts'!V$5:V$10)+1)</f>
        <v>391</v>
      </c>
      <c r="AA84" s="44">
        <f>IF(LOOKUP($V84,'Sanitary Sizing Charts'!$S$5:$S$10,'Sanitary Sizing Charts'!W$5:W$10)="N/A",0,LOOKUP($V84,'Sanitary Sizing Charts'!$S$5:$S$10,'Sanitary Sizing Charts'!W$5:W$10)+1)</f>
        <v>701</v>
      </c>
      <c r="AB84" s="44">
        <f>IF(LOOKUP($V84,'Sanitary Sizing Charts'!$S$5:$S$10,'Sanitary Sizing Charts'!X$5:X$10)="N/A",0,LOOKUP($V84,'Sanitary Sizing Charts'!$S$5:$S$10,'Sanitary Sizing Charts'!X$5:X$10)+1)</f>
        <v>1601</v>
      </c>
      <c r="AC84" s="44">
        <f>IF(LOOKUP($V84,'Sanitary Sizing Charts'!$S$5:$S$10,'Sanitary Sizing Charts'!Y$5:Y$10)="N/A",0,LOOKUP($V84,'Sanitary Sizing Charts'!$S$5:$S$10,'Sanitary Sizing Charts'!Y$5:Y$10)+1)</f>
        <v>3001</v>
      </c>
      <c r="AD84" s="44">
        <f>IF(LOOKUP($V84,'Sanitary Sizing Charts'!$S$5:$S$10,'Sanitary Sizing Charts'!Z$5:Z$10)="N/A",0,LOOKUP($V84,'Sanitary Sizing Charts'!$S$5:$S$10,'Sanitary Sizing Charts'!Z$5:Z$10)+1)</f>
        <v>5401</v>
      </c>
      <c r="AE84" s="44">
        <f>IF(LOOKUP($V84,'Sanitary Sizing Charts'!$S$5:$S$10,'Sanitary Sizing Charts'!AA$5:AA$10)="N/A",0,LOOKUP($V84,'Sanitary Sizing Charts'!$S$5:$S$10,'Sanitary Sizing Charts'!AA$5:AA$10)+1)</f>
        <v>10401</v>
      </c>
    </row>
    <row r="85" spans="6:31" ht="14.25" customHeight="1" x14ac:dyDescent="0.25">
      <c r="F85" s="24"/>
      <c r="G85" s="22"/>
      <c r="H85" s="39"/>
      <c r="I85" s="101" t="str">
        <f>IF(G85="","",IF(I84&gt;LOOKUP('Sanitary Sizing'!G85,'Sanitary Sizing Charts'!$E$6:$E$15,'Sanitary Sizing Charts'!$C$6:$C$15),I84,IF(COUNTIF($H$9:H85,"y")&gt;6,4,IF(AND(H85="y",LOOKUP('Sanitary Sizing'!G85,'Sanitary Sizing Charts'!$E$6:$E$15,'Sanitary Sizing Charts'!$C$6:$C$15)&lt;3),3,LOOKUP('Sanitary Sizing'!G85,'Sanitary Sizing Charts'!$E$6:$E$15,'Sanitary Sizing Charts'!$C$6:$C$15)))))</f>
        <v/>
      </c>
      <c r="P85" s="51"/>
      <c r="Q85" s="35">
        <v>0.01</v>
      </c>
      <c r="R85" s="2"/>
      <c r="S85" s="26"/>
      <c r="T85" s="50" t="str">
        <f t="shared" si="4"/>
        <v/>
      </c>
      <c r="V85" s="49">
        <f t="shared" si="5"/>
        <v>0.01</v>
      </c>
      <c r="W85" s="44">
        <f>0</f>
        <v>0</v>
      </c>
      <c r="X85" s="44">
        <f>IF(LOOKUP($V85,'Sanitary Sizing Charts'!$S$5:$S$10,'Sanitary Sizing Charts'!T$5:T$10)="N/A",0,LOOKUP($V85,'Sanitary Sizing Charts'!$S$5:$S$10,'Sanitary Sizing Charts'!T$5:T$10)+1)</f>
        <v>0</v>
      </c>
      <c r="Y85" s="44">
        <f>IF(LOOKUP($V85,'Sanitary Sizing Charts'!$S$5:$S$10,'Sanitary Sizing Charts'!U$5:U$10)="N/A",0,LOOKUP($V85,'Sanitary Sizing Charts'!$S$5:$S$10,'Sanitary Sizing Charts'!U$5:U$10)+1)</f>
        <v>181</v>
      </c>
      <c r="Z85" s="44">
        <f>IF(LOOKUP($V85,'Sanitary Sizing Charts'!$S$5:$S$10,'Sanitary Sizing Charts'!V$5:V$10)="N/A",0,LOOKUP($V85,'Sanitary Sizing Charts'!$S$5:$S$10,'Sanitary Sizing Charts'!V$5:V$10)+1)</f>
        <v>391</v>
      </c>
      <c r="AA85" s="44">
        <f>IF(LOOKUP($V85,'Sanitary Sizing Charts'!$S$5:$S$10,'Sanitary Sizing Charts'!W$5:W$10)="N/A",0,LOOKUP($V85,'Sanitary Sizing Charts'!$S$5:$S$10,'Sanitary Sizing Charts'!W$5:W$10)+1)</f>
        <v>701</v>
      </c>
      <c r="AB85" s="44">
        <f>IF(LOOKUP($V85,'Sanitary Sizing Charts'!$S$5:$S$10,'Sanitary Sizing Charts'!X$5:X$10)="N/A",0,LOOKUP($V85,'Sanitary Sizing Charts'!$S$5:$S$10,'Sanitary Sizing Charts'!X$5:X$10)+1)</f>
        <v>1601</v>
      </c>
      <c r="AC85" s="44">
        <f>IF(LOOKUP($V85,'Sanitary Sizing Charts'!$S$5:$S$10,'Sanitary Sizing Charts'!Y$5:Y$10)="N/A",0,LOOKUP($V85,'Sanitary Sizing Charts'!$S$5:$S$10,'Sanitary Sizing Charts'!Y$5:Y$10)+1)</f>
        <v>3001</v>
      </c>
      <c r="AD85" s="44">
        <f>IF(LOOKUP($V85,'Sanitary Sizing Charts'!$S$5:$S$10,'Sanitary Sizing Charts'!Z$5:Z$10)="N/A",0,LOOKUP($V85,'Sanitary Sizing Charts'!$S$5:$S$10,'Sanitary Sizing Charts'!Z$5:Z$10)+1)</f>
        <v>5401</v>
      </c>
      <c r="AE85" s="44">
        <f>IF(LOOKUP($V85,'Sanitary Sizing Charts'!$S$5:$S$10,'Sanitary Sizing Charts'!AA$5:AA$10)="N/A",0,LOOKUP($V85,'Sanitary Sizing Charts'!$S$5:$S$10,'Sanitary Sizing Charts'!AA$5:AA$10)+1)</f>
        <v>10401</v>
      </c>
    </row>
    <row r="86" spans="6:31" ht="14.25" customHeight="1" x14ac:dyDescent="0.25">
      <c r="F86" s="24"/>
      <c r="G86" s="22"/>
      <c r="H86" s="39"/>
      <c r="I86" s="101" t="str">
        <f>IF(G86="","",IF(I85&gt;LOOKUP('Sanitary Sizing'!G86,'Sanitary Sizing Charts'!$E$6:$E$15,'Sanitary Sizing Charts'!$C$6:$C$15),I85,IF(COUNTIF($H$9:H86,"y")&gt;6,4,IF(AND(H86="y",LOOKUP('Sanitary Sizing'!G86,'Sanitary Sizing Charts'!$E$6:$E$15,'Sanitary Sizing Charts'!$C$6:$C$15)&lt;3),3,LOOKUP('Sanitary Sizing'!G86,'Sanitary Sizing Charts'!$E$6:$E$15,'Sanitary Sizing Charts'!$C$6:$C$15)))))</f>
        <v/>
      </c>
      <c r="P86" s="51"/>
      <c r="Q86" s="35">
        <v>0.01</v>
      </c>
      <c r="R86" s="2"/>
      <c r="S86" s="26"/>
      <c r="T86" s="50" t="str">
        <f t="shared" si="4"/>
        <v/>
      </c>
      <c r="V86" s="49">
        <f t="shared" si="5"/>
        <v>0.01</v>
      </c>
      <c r="W86" s="44">
        <f>0</f>
        <v>0</v>
      </c>
      <c r="X86" s="44">
        <f>IF(LOOKUP($V86,'Sanitary Sizing Charts'!$S$5:$S$10,'Sanitary Sizing Charts'!T$5:T$10)="N/A",0,LOOKUP($V86,'Sanitary Sizing Charts'!$S$5:$S$10,'Sanitary Sizing Charts'!T$5:T$10)+1)</f>
        <v>0</v>
      </c>
      <c r="Y86" s="44">
        <f>IF(LOOKUP($V86,'Sanitary Sizing Charts'!$S$5:$S$10,'Sanitary Sizing Charts'!U$5:U$10)="N/A",0,LOOKUP($V86,'Sanitary Sizing Charts'!$S$5:$S$10,'Sanitary Sizing Charts'!U$5:U$10)+1)</f>
        <v>181</v>
      </c>
      <c r="Z86" s="44">
        <f>IF(LOOKUP($V86,'Sanitary Sizing Charts'!$S$5:$S$10,'Sanitary Sizing Charts'!V$5:V$10)="N/A",0,LOOKUP($V86,'Sanitary Sizing Charts'!$S$5:$S$10,'Sanitary Sizing Charts'!V$5:V$10)+1)</f>
        <v>391</v>
      </c>
      <c r="AA86" s="44">
        <f>IF(LOOKUP($V86,'Sanitary Sizing Charts'!$S$5:$S$10,'Sanitary Sizing Charts'!W$5:W$10)="N/A",0,LOOKUP($V86,'Sanitary Sizing Charts'!$S$5:$S$10,'Sanitary Sizing Charts'!W$5:W$10)+1)</f>
        <v>701</v>
      </c>
      <c r="AB86" s="44">
        <f>IF(LOOKUP($V86,'Sanitary Sizing Charts'!$S$5:$S$10,'Sanitary Sizing Charts'!X$5:X$10)="N/A",0,LOOKUP($V86,'Sanitary Sizing Charts'!$S$5:$S$10,'Sanitary Sizing Charts'!X$5:X$10)+1)</f>
        <v>1601</v>
      </c>
      <c r="AC86" s="44">
        <f>IF(LOOKUP($V86,'Sanitary Sizing Charts'!$S$5:$S$10,'Sanitary Sizing Charts'!Y$5:Y$10)="N/A",0,LOOKUP($V86,'Sanitary Sizing Charts'!$S$5:$S$10,'Sanitary Sizing Charts'!Y$5:Y$10)+1)</f>
        <v>3001</v>
      </c>
      <c r="AD86" s="44">
        <f>IF(LOOKUP($V86,'Sanitary Sizing Charts'!$S$5:$S$10,'Sanitary Sizing Charts'!Z$5:Z$10)="N/A",0,LOOKUP($V86,'Sanitary Sizing Charts'!$S$5:$S$10,'Sanitary Sizing Charts'!Z$5:Z$10)+1)</f>
        <v>5401</v>
      </c>
      <c r="AE86" s="44">
        <f>IF(LOOKUP($V86,'Sanitary Sizing Charts'!$S$5:$S$10,'Sanitary Sizing Charts'!AA$5:AA$10)="N/A",0,LOOKUP($V86,'Sanitary Sizing Charts'!$S$5:$S$10,'Sanitary Sizing Charts'!AA$5:AA$10)+1)</f>
        <v>10401</v>
      </c>
    </row>
    <row r="87" spans="6:31" ht="14.25" customHeight="1" x14ac:dyDescent="0.25">
      <c r="F87" s="24"/>
      <c r="G87" s="22"/>
      <c r="H87" s="39"/>
      <c r="I87" s="101" t="str">
        <f>IF(G87="","",IF(I86&gt;LOOKUP('Sanitary Sizing'!G87,'Sanitary Sizing Charts'!$E$6:$E$15,'Sanitary Sizing Charts'!$C$6:$C$15),I86,IF(COUNTIF($H$9:H87,"y")&gt;6,4,IF(AND(H87="y",LOOKUP('Sanitary Sizing'!G87,'Sanitary Sizing Charts'!$E$6:$E$15,'Sanitary Sizing Charts'!$C$6:$C$15)&lt;3),3,LOOKUP('Sanitary Sizing'!G87,'Sanitary Sizing Charts'!$E$6:$E$15,'Sanitary Sizing Charts'!$C$6:$C$15)))))</f>
        <v/>
      </c>
      <c r="P87" s="51"/>
      <c r="Q87" s="35">
        <v>0.01</v>
      </c>
      <c r="R87" s="2"/>
      <c r="S87" s="26"/>
      <c r="T87" s="50" t="str">
        <f t="shared" si="4"/>
        <v/>
      </c>
      <c r="V87" s="49">
        <f t="shared" si="5"/>
        <v>0.01</v>
      </c>
      <c r="W87" s="44">
        <f>0</f>
        <v>0</v>
      </c>
      <c r="X87" s="44">
        <f>IF(LOOKUP($V87,'Sanitary Sizing Charts'!$S$5:$S$10,'Sanitary Sizing Charts'!T$5:T$10)="N/A",0,LOOKUP($V87,'Sanitary Sizing Charts'!$S$5:$S$10,'Sanitary Sizing Charts'!T$5:T$10)+1)</f>
        <v>0</v>
      </c>
      <c r="Y87" s="44">
        <f>IF(LOOKUP($V87,'Sanitary Sizing Charts'!$S$5:$S$10,'Sanitary Sizing Charts'!U$5:U$10)="N/A",0,LOOKUP($V87,'Sanitary Sizing Charts'!$S$5:$S$10,'Sanitary Sizing Charts'!U$5:U$10)+1)</f>
        <v>181</v>
      </c>
      <c r="Z87" s="44">
        <f>IF(LOOKUP($V87,'Sanitary Sizing Charts'!$S$5:$S$10,'Sanitary Sizing Charts'!V$5:V$10)="N/A",0,LOOKUP($V87,'Sanitary Sizing Charts'!$S$5:$S$10,'Sanitary Sizing Charts'!V$5:V$10)+1)</f>
        <v>391</v>
      </c>
      <c r="AA87" s="44">
        <f>IF(LOOKUP($V87,'Sanitary Sizing Charts'!$S$5:$S$10,'Sanitary Sizing Charts'!W$5:W$10)="N/A",0,LOOKUP($V87,'Sanitary Sizing Charts'!$S$5:$S$10,'Sanitary Sizing Charts'!W$5:W$10)+1)</f>
        <v>701</v>
      </c>
      <c r="AB87" s="44">
        <f>IF(LOOKUP($V87,'Sanitary Sizing Charts'!$S$5:$S$10,'Sanitary Sizing Charts'!X$5:X$10)="N/A",0,LOOKUP($V87,'Sanitary Sizing Charts'!$S$5:$S$10,'Sanitary Sizing Charts'!X$5:X$10)+1)</f>
        <v>1601</v>
      </c>
      <c r="AC87" s="44">
        <f>IF(LOOKUP($V87,'Sanitary Sizing Charts'!$S$5:$S$10,'Sanitary Sizing Charts'!Y$5:Y$10)="N/A",0,LOOKUP($V87,'Sanitary Sizing Charts'!$S$5:$S$10,'Sanitary Sizing Charts'!Y$5:Y$10)+1)</f>
        <v>3001</v>
      </c>
      <c r="AD87" s="44">
        <f>IF(LOOKUP($V87,'Sanitary Sizing Charts'!$S$5:$S$10,'Sanitary Sizing Charts'!Z$5:Z$10)="N/A",0,LOOKUP($V87,'Sanitary Sizing Charts'!$S$5:$S$10,'Sanitary Sizing Charts'!Z$5:Z$10)+1)</f>
        <v>5401</v>
      </c>
      <c r="AE87" s="44">
        <f>IF(LOOKUP($V87,'Sanitary Sizing Charts'!$S$5:$S$10,'Sanitary Sizing Charts'!AA$5:AA$10)="N/A",0,LOOKUP($V87,'Sanitary Sizing Charts'!$S$5:$S$10,'Sanitary Sizing Charts'!AA$5:AA$10)+1)</f>
        <v>10401</v>
      </c>
    </row>
    <row r="88" spans="6:31" ht="14.25" customHeight="1" x14ac:dyDescent="0.25">
      <c r="F88" s="24"/>
      <c r="G88" s="22"/>
      <c r="H88" s="39"/>
      <c r="I88" s="101" t="str">
        <f>IF(G88="","",IF(I87&gt;LOOKUP('Sanitary Sizing'!G88,'Sanitary Sizing Charts'!$E$6:$E$15,'Sanitary Sizing Charts'!$C$6:$C$15),I87,IF(COUNTIF($H$9:H88,"y")&gt;6,4,IF(AND(H88="y",LOOKUP('Sanitary Sizing'!G88,'Sanitary Sizing Charts'!$E$6:$E$15,'Sanitary Sizing Charts'!$C$6:$C$15)&lt;3),3,LOOKUP('Sanitary Sizing'!G88,'Sanitary Sizing Charts'!$E$6:$E$15,'Sanitary Sizing Charts'!$C$6:$C$15)))))</f>
        <v/>
      </c>
      <c r="P88" s="51"/>
      <c r="Q88" s="35">
        <v>0.01</v>
      </c>
      <c r="R88" s="2"/>
      <c r="S88" s="26"/>
      <c r="T88" s="50" t="str">
        <f t="shared" si="4"/>
        <v/>
      </c>
      <c r="V88" s="49">
        <f t="shared" si="5"/>
        <v>0.01</v>
      </c>
      <c r="W88" s="44">
        <f>0</f>
        <v>0</v>
      </c>
      <c r="X88" s="44">
        <f>IF(LOOKUP($V88,'Sanitary Sizing Charts'!$S$5:$S$10,'Sanitary Sizing Charts'!T$5:T$10)="N/A",0,LOOKUP($V88,'Sanitary Sizing Charts'!$S$5:$S$10,'Sanitary Sizing Charts'!T$5:T$10)+1)</f>
        <v>0</v>
      </c>
      <c r="Y88" s="44">
        <f>IF(LOOKUP($V88,'Sanitary Sizing Charts'!$S$5:$S$10,'Sanitary Sizing Charts'!U$5:U$10)="N/A",0,LOOKUP($V88,'Sanitary Sizing Charts'!$S$5:$S$10,'Sanitary Sizing Charts'!U$5:U$10)+1)</f>
        <v>181</v>
      </c>
      <c r="Z88" s="44">
        <f>IF(LOOKUP($V88,'Sanitary Sizing Charts'!$S$5:$S$10,'Sanitary Sizing Charts'!V$5:V$10)="N/A",0,LOOKUP($V88,'Sanitary Sizing Charts'!$S$5:$S$10,'Sanitary Sizing Charts'!V$5:V$10)+1)</f>
        <v>391</v>
      </c>
      <c r="AA88" s="44">
        <f>IF(LOOKUP($V88,'Sanitary Sizing Charts'!$S$5:$S$10,'Sanitary Sizing Charts'!W$5:W$10)="N/A",0,LOOKUP($V88,'Sanitary Sizing Charts'!$S$5:$S$10,'Sanitary Sizing Charts'!W$5:W$10)+1)</f>
        <v>701</v>
      </c>
      <c r="AB88" s="44">
        <f>IF(LOOKUP($V88,'Sanitary Sizing Charts'!$S$5:$S$10,'Sanitary Sizing Charts'!X$5:X$10)="N/A",0,LOOKUP($V88,'Sanitary Sizing Charts'!$S$5:$S$10,'Sanitary Sizing Charts'!X$5:X$10)+1)</f>
        <v>1601</v>
      </c>
      <c r="AC88" s="44">
        <f>IF(LOOKUP($V88,'Sanitary Sizing Charts'!$S$5:$S$10,'Sanitary Sizing Charts'!Y$5:Y$10)="N/A",0,LOOKUP($V88,'Sanitary Sizing Charts'!$S$5:$S$10,'Sanitary Sizing Charts'!Y$5:Y$10)+1)</f>
        <v>3001</v>
      </c>
      <c r="AD88" s="44">
        <f>IF(LOOKUP($V88,'Sanitary Sizing Charts'!$S$5:$S$10,'Sanitary Sizing Charts'!Z$5:Z$10)="N/A",0,LOOKUP($V88,'Sanitary Sizing Charts'!$S$5:$S$10,'Sanitary Sizing Charts'!Z$5:Z$10)+1)</f>
        <v>5401</v>
      </c>
      <c r="AE88" s="44">
        <f>IF(LOOKUP($V88,'Sanitary Sizing Charts'!$S$5:$S$10,'Sanitary Sizing Charts'!AA$5:AA$10)="N/A",0,LOOKUP($V88,'Sanitary Sizing Charts'!$S$5:$S$10,'Sanitary Sizing Charts'!AA$5:AA$10)+1)</f>
        <v>10401</v>
      </c>
    </row>
    <row r="89" spans="6:31" ht="14.25" customHeight="1" x14ac:dyDescent="0.25">
      <c r="F89" s="24"/>
      <c r="G89" s="22"/>
      <c r="H89" s="39"/>
      <c r="I89" s="101" t="str">
        <f>IF(G89="","",IF(I88&gt;LOOKUP('Sanitary Sizing'!G89,'Sanitary Sizing Charts'!$E$6:$E$15,'Sanitary Sizing Charts'!$C$6:$C$15),I88,IF(COUNTIF($H$9:H89,"y")&gt;6,4,IF(AND(H89="y",LOOKUP('Sanitary Sizing'!G89,'Sanitary Sizing Charts'!$E$6:$E$15,'Sanitary Sizing Charts'!$C$6:$C$15)&lt;3),3,LOOKUP('Sanitary Sizing'!G89,'Sanitary Sizing Charts'!$E$6:$E$15,'Sanitary Sizing Charts'!$C$6:$C$15)))))</f>
        <v/>
      </c>
      <c r="P89" s="51"/>
      <c r="Q89" s="35">
        <v>0.01</v>
      </c>
      <c r="R89" s="2"/>
      <c r="S89" s="26"/>
      <c r="T89" s="50" t="str">
        <f t="shared" si="4"/>
        <v/>
      </c>
      <c r="V89" s="49">
        <f t="shared" si="5"/>
        <v>0.01</v>
      </c>
      <c r="W89" s="44">
        <f>0</f>
        <v>0</v>
      </c>
      <c r="X89" s="44">
        <f>IF(LOOKUP($V89,'Sanitary Sizing Charts'!$S$5:$S$10,'Sanitary Sizing Charts'!T$5:T$10)="N/A",0,LOOKUP($V89,'Sanitary Sizing Charts'!$S$5:$S$10,'Sanitary Sizing Charts'!T$5:T$10)+1)</f>
        <v>0</v>
      </c>
      <c r="Y89" s="44">
        <f>IF(LOOKUP($V89,'Sanitary Sizing Charts'!$S$5:$S$10,'Sanitary Sizing Charts'!U$5:U$10)="N/A",0,LOOKUP($V89,'Sanitary Sizing Charts'!$S$5:$S$10,'Sanitary Sizing Charts'!U$5:U$10)+1)</f>
        <v>181</v>
      </c>
      <c r="Z89" s="44">
        <f>IF(LOOKUP($V89,'Sanitary Sizing Charts'!$S$5:$S$10,'Sanitary Sizing Charts'!V$5:V$10)="N/A",0,LOOKUP($V89,'Sanitary Sizing Charts'!$S$5:$S$10,'Sanitary Sizing Charts'!V$5:V$10)+1)</f>
        <v>391</v>
      </c>
      <c r="AA89" s="44">
        <f>IF(LOOKUP($V89,'Sanitary Sizing Charts'!$S$5:$S$10,'Sanitary Sizing Charts'!W$5:W$10)="N/A",0,LOOKUP($V89,'Sanitary Sizing Charts'!$S$5:$S$10,'Sanitary Sizing Charts'!W$5:W$10)+1)</f>
        <v>701</v>
      </c>
      <c r="AB89" s="44">
        <f>IF(LOOKUP($V89,'Sanitary Sizing Charts'!$S$5:$S$10,'Sanitary Sizing Charts'!X$5:X$10)="N/A",0,LOOKUP($V89,'Sanitary Sizing Charts'!$S$5:$S$10,'Sanitary Sizing Charts'!X$5:X$10)+1)</f>
        <v>1601</v>
      </c>
      <c r="AC89" s="44">
        <f>IF(LOOKUP($V89,'Sanitary Sizing Charts'!$S$5:$S$10,'Sanitary Sizing Charts'!Y$5:Y$10)="N/A",0,LOOKUP($V89,'Sanitary Sizing Charts'!$S$5:$S$10,'Sanitary Sizing Charts'!Y$5:Y$10)+1)</f>
        <v>3001</v>
      </c>
      <c r="AD89" s="44">
        <f>IF(LOOKUP($V89,'Sanitary Sizing Charts'!$S$5:$S$10,'Sanitary Sizing Charts'!Z$5:Z$10)="N/A",0,LOOKUP($V89,'Sanitary Sizing Charts'!$S$5:$S$10,'Sanitary Sizing Charts'!Z$5:Z$10)+1)</f>
        <v>5401</v>
      </c>
      <c r="AE89" s="44">
        <f>IF(LOOKUP($V89,'Sanitary Sizing Charts'!$S$5:$S$10,'Sanitary Sizing Charts'!AA$5:AA$10)="N/A",0,LOOKUP($V89,'Sanitary Sizing Charts'!$S$5:$S$10,'Sanitary Sizing Charts'!AA$5:AA$10)+1)</f>
        <v>10401</v>
      </c>
    </row>
    <row r="90" spans="6:31" ht="14.25" customHeight="1" x14ac:dyDescent="0.25">
      <c r="F90" s="24"/>
      <c r="G90" s="22"/>
      <c r="H90" s="39"/>
      <c r="I90" s="101" t="str">
        <f>IF(G90="","",IF(I89&gt;LOOKUP('Sanitary Sizing'!G90,'Sanitary Sizing Charts'!$E$6:$E$15,'Sanitary Sizing Charts'!$C$6:$C$15),I89,IF(COUNTIF($H$9:H90,"y")&gt;6,4,IF(AND(H90="y",LOOKUP('Sanitary Sizing'!G90,'Sanitary Sizing Charts'!$E$6:$E$15,'Sanitary Sizing Charts'!$C$6:$C$15)&lt;3),3,LOOKUP('Sanitary Sizing'!G90,'Sanitary Sizing Charts'!$E$6:$E$15,'Sanitary Sizing Charts'!$C$6:$C$15)))))</f>
        <v/>
      </c>
      <c r="P90" s="51"/>
      <c r="Q90" s="35">
        <v>0.01</v>
      </c>
      <c r="R90" s="2"/>
      <c r="S90" s="26"/>
      <c r="T90" s="50" t="str">
        <f t="shared" si="4"/>
        <v/>
      </c>
      <c r="V90" s="49">
        <f t="shared" si="5"/>
        <v>0.01</v>
      </c>
      <c r="W90" s="44">
        <f>0</f>
        <v>0</v>
      </c>
      <c r="X90" s="44">
        <f>IF(LOOKUP($V90,'Sanitary Sizing Charts'!$S$5:$S$10,'Sanitary Sizing Charts'!T$5:T$10)="N/A",0,LOOKUP($V90,'Sanitary Sizing Charts'!$S$5:$S$10,'Sanitary Sizing Charts'!T$5:T$10)+1)</f>
        <v>0</v>
      </c>
      <c r="Y90" s="44">
        <f>IF(LOOKUP($V90,'Sanitary Sizing Charts'!$S$5:$S$10,'Sanitary Sizing Charts'!U$5:U$10)="N/A",0,LOOKUP($V90,'Sanitary Sizing Charts'!$S$5:$S$10,'Sanitary Sizing Charts'!U$5:U$10)+1)</f>
        <v>181</v>
      </c>
      <c r="Z90" s="44">
        <f>IF(LOOKUP($V90,'Sanitary Sizing Charts'!$S$5:$S$10,'Sanitary Sizing Charts'!V$5:V$10)="N/A",0,LOOKUP($V90,'Sanitary Sizing Charts'!$S$5:$S$10,'Sanitary Sizing Charts'!V$5:V$10)+1)</f>
        <v>391</v>
      </c>
      <c r="AA90" s="44">
        <f>IF(LOOKUP($V90,'Sanitary Sizing Charts'!$S$5:$S$10,'Sanitary Sizing Charts'!W$5:W$10)="N/A",0,LOOKUP($V90,'Sanitary Sizing Charts'!$S$5:$S$10,'Sanitary Sizing Charts'!W$5:W$10)+1)</f>
        <v>701</v>
      </c>
      <c r="AB90" s="44">
        <f>IF(LOOKUP($V90,'Sanitary Sizing Charts'!$S$5:$S$10,'Sanitary Sizing Charts'!X$5:X$10)="N/A",0,LOOKUP($V90,'Sanitary Sizing Charts'!$S$5:$S$10,'Sanitary Sizing Charts'!X$5:X$10)+1)</f>
        <v>1601</v>
      </c>
      <c r="AC90" s="44">
        <f>IF(LOOKUP($V90,'Sanitary Sizing Charts'!$S$5:$S$10,'Sanitary Sizing Charts'!Y$5:Y$10)="N/A",0,LOOKUP($V90,'Sanitary Sizing Charts'!$S$5:$S$10,'Sanitary Sizing Charts'!Y$5:Y$10)+1)</f>
        <v>3001</v>
      </c>
      <c r="AD90" s="44">
        <f>IF(LOOKUP($V90,'Sanitary Sizing Charts'!$S$5:$S$10,'Sanitary Sizing Charts'!Z$5:Z$10)="N/A",0,LOOKUP($V90,'Sanitary Sizing Charts'!$S$5:$S$10,'Sanitary Sizing Charts'!Z$5:Z$10)+1)</f>
        <v>5401</v>
      </c>
      <c r="AE90" s="44">
        <f>IF(LOOKUP($V90,'Sanitary Sizing Charts'!$S$5:$S$10,'Sanitary Sizing Charts'!AA$5:AA$10)="N/A",0,LOOKUP($V90,'Sanitary Sizing Charts'!$S$5:$S$10,'Sanitary Sizing Charts'!AA$5:AA$10)+1)</f>
        <v>10401</v>
      </c>
    </row>
    <row r="91" spans="6:31" ht="14.25" customHeight="1" x14ac:dyDescent="0.25">
      <c r="F91" s="24"/>
      <c r="G91" s="22"/>
      <c r="H91" s="39"/>
      <c r="I91" s="101" t="str">
        <f>IF(G91="","",IF(I90&gt;LOOKUP('Sanitary Sizing'!G91,'Sanitary Sizing Charts'!$E$6:$E$15,'Sanitary Sizing Charts'!$C$6:$C$15),I90,IF(COUNTIF($H$9:H91,"y")&gt;6,4,IF(AND(H91="y",LOOKUP('Sanitary Sizing'!G91,'Sanitary Sizing Charts'!$E$6:$E$15,'Sanitary Sizing Charts'!$C$6:$C$15)&lt;3),3,LOOKUP('Sanitary Sizing'!G91,'Sanitary Sizing Charts'!$E$6:$E$15,'Sanitary Sizing Charts'!$C$6:$C$15)))))</f>
        <v/>
      </c>
      <c r="P91" s="51"/>
      <c r="Q91" s="35">
        <v>0.01</v>
      </c>
      <c r="R91" s="2"/>
      <c r="S91" s="26"/>
      <c r="T91" s="50" t="str">
        <f t="shared" si="4"/>
        <v/>
      </c>
      <c r="V91" s="49">
        <f t="shared" si="5"/>
        <v>0.01</v>
      </c>
      <c r="W91" s="44">
        <f>0</f>
        <v>0</v>
      </c>
      <c r="X91" s="44">
        <f>IF(LOOKUP($V91,'Sanitary Sizing Charts'!$S$5:$S$10,'Sanitary Sizing Charts'!T$5:T$10)="N/A",0,LOOKUP($V91,'Sanitary Sizing Charts'!$S$5:$S$10,'Sanitary Sizing Charts'!T$5:T$10)+1)</f>
        <v>0</v>
      </c>
      <c r="Y91" s="44">
        <f>IF(LOOKUP($V91,'Sanitary Sizing Charts'!$S$5:$S$10,'Sanitary Sizing Charts'!U$5:U$10)="N/A",0,LOOKUP($V91,'Sanitary Sizing Charts'!$S$5:$S$10,'Sanitary Sizing Charts'!U$5:U$10)+1)</f>
        <v>181</v>
      </c>
      <c r="Z91" s="44">
        <f>IF(LOOKUP($V91,'Sanitary Sizing Charts'!$S$5:$S$10,'Sanitary Sizing Charts'!V$5:V$10)="N/A",0,LOOKUP($V91,'Sanitary Sizing Charts'!$S$5:$S$10,'Sanitary Sizing Charts'!V$5:V$10)+1)</f>
        <v>391</v>
      </c>
      <c r="AA91" s="44">
        <f>IF(LOOKUP($V91,'Sanitary Sizing Charts'!$S$5:$S$10,'Sanitary Sizing Charts'!W$5:W$10)="N/A",0,LOOKUP($V91,'Sanitary Sizing Charts'!$S$5:$S$10,'Sanitary Sizing Charts'!W$5:W$10)+1)</f>
        <v>701</v>
      </c>
      <c r="AB91" s="44">
        <f>IF(LOOKUP($V91,'Sanitary Sizing Charts'!$S$5:$S$10,'Sanitary Sizing Charts'!X$5:X$10)="N/A",0,LOOKUP($V91,'Sanitary Sizing Charts'!$S$5:$S$10,'Sanitary Sizing Charts'!X$5:X$10)+1)</f>
        <v>1601</v>
      </c>
      <c r="AC91" s="44">
        <f>IF(LOOKUP($V91,'Sanitary Sizing Charts'!$S$5:$S$10,'Sanitary Sizing Charts'!Y$5:Y$10)="N/A",0,LOOKUP($V91,'Sanitary Sizing Charts'!$S$5:$S$10,'Sanitary Sizing Charts'!Y$5:Y$10)+1)</f>
        <v>3001</v>
      </c>
      <c r="AD91" s="44">
        <f>IF(LOOKUP($V91,'Sanitary Sizing Charts'!$S$5:$S$10,'Sanitary Sizing Charts'!Z$5:Z$10)="N/A",0,LOOKUP($V91,'Sanitary Sizing Charts'!$S$5:$S$10,'Sanitary Sizing Charts'!Z$5:Z$10)+1)</f>
        <v>5401</v>
      </c>
      <c r="AE91" s="44">
        <f>IF(LOOKUP($V91,'Sanitary Sizing Charts'!$S$5:$S$10,'Sanitary Sizing Charts'!AA$5:AA$10)="N/A",0,LOOKUP($V91,'Sanitary Sizing Charts'!$S$5:$S$10,'Sanitary Sizing Charts'!AA$5:AA$10)+1)</f>
        <v>10401</v>
      </c>
    </row>
    <row r="92" spans="6:31" ht="14.25" customHeight="1" x14ac:dyDescent="0.25">
      <c r="F92" s="24"/>
      <c r="G92" s="22"/>
      <c r="H92" s="39"/>
      <c r="I92" s="101" t="str">
        <f>IF(G92="","",IF(I91&gt;LOOKUP('Sanitary Sizing'!G92,'Sanitary Sizing Charts'!$E$6:$E$15,'Sanitary Sizing Charts'!$C$6:$C$15),I91,IF(COUNTIF($H$9:H92,"y")&gt;6,4,IF(AND(H92="y",LOOKUP('Sanitary Sizing'!G92,'Sanitary Sizing Charts'!$E$6:$E$15,'Sanitary Sizing Charts'!$C$6:$C$15)&lt;3),3,LOOKUP('Sanitary Sizing'!G92,'Sanitary Sizing Charts'!$E$6:$E$15,'Sanitary Sizing Charts'!$C$6:$C$15)))))</f>
        <v/>
      </c>
      <c r="P92" s="51"/>
      <c r="Q92" s="35">
        <v>0.01</v>
      </c>
      <c r="R92" s="2"/>
      <c r="S92" s="26"/>
      <c r="T92" s="50" t="str">
        <f t="shared" si="4"/>
        <v/>
      </c>
      <c r="V92" s="49">
        <f t="shared" si="5"/>
        <v>0.01</v>
      </c>
      <c r="W92" s="44">
        <f>0</f>
        <v>0</v>
      </c>
      <c r="X92" s="44">
        <f>IF(LOOKUP($V92,'Sanitary Sizing Charts'!$S$5:$S$10,'Sanitary Sizing Charts'!T$5:T$10)="N/A",0,LOOKUP($V92,'Sanitary Sizing Charts'!$S$5:$S$10,'Sanitary Sizing Charts'!T$5:T$10)+1)</f>
        <v>0</v>
      </c>
      <c r="Y92" s="44">
        <f>IF(LOOKUP($V92,'Sanitary Sizing Charts'!$S$5:$S$10,'Sanitary Sizing Charts'!U$5:U$10)="N/A",0,LOOKUP($V92,'Sanitary Sizing Charts'!$S$5:$S$10,'Sanitary Sizing Charts'!U$5:U$10)+1)</f>
        <v>181</v>
      </c>
      <c r="Z92" s="44">
        <f>IF(LOOKUP($V92,'Sanitary Sizing Charts'!$S$5:$S$10,'Sanitary Sizing Charts'!V$5:V$10)="N/A",0,LOOKUP($V92,'Sanitary Sizing Charts'!$S$5:$S$10,'Sanitary Sizing Charts'!V$5:V$10)+1)</f>
        <v>391</v>
      </c>
      <c r="AA92" s="44">
        <f>IF(LOOKUP($V92,'Sanitary Sizing Charts'!$S$5:$S$10,'Sanitary Sizing Charts'!W$5:W$10)="N/A",0,LOOKUP($V92,'Sanitary Sizing Charts'!$S$5:$S$10,'Sanitary Sizing Charts'!W$5:W$10)+1)</f>
        <v>701</v>
      </c>
      <c r="AB92" s="44">
        <f>IF(LOOKUP($V92,'Sanitary Sizing Charts'!$S$5:$S$10,'Sanitary Sizing Charts'!X$5:X$10)="N/A",0,LOOKUP($V92,'Sanitary Sizing Charts'!$S$5:$S$10,'Sanitary Sizing Charts'!X$5:X$10)+1)</f>
        <v>1601</v>
      </c>
      <c r="AC92" s="44">
        <f>IF(LOOKUP($V92,'Sanitary Sizing Charts'!$S$5:$S$10,'Sanitary Sizing Charts'!Y$5:Y$10)="N/A",0,LOOKUP($V92,'Sanitary Sizing Charts'!$S$5:$S$10,'Sanitary Sizing Charts'!Y$5:Y$10)+1)</f>
        <v>3001</v>
      </c>
      <c r="AD92" s="44">
        <f>IF(LOOKUP($V92,'Sanitary Sizing Charts'!$S$5:$S$10,'Sanitary Sizing Charts'!Z$5:Z$10)="N/A",0,LOOKUP($V92,'Sanitary Sizing Charts'!$S$5:$S$10,'Sanitary Sizing Charts'!Z$5:Z$10)+1)</f>
        <v>5401</v>
      </c>
      <c r="AE92" s="44">
        <f>IF(LOOKUP($V92,'Sanitary Sizing Charts'!$S$5:$S$10,'Sanitary Sizing Charts'!AA$5:AA$10)="N/A",0,LOOKUP($V92,'Sanitary Sizing Charts'!$S$5:$S$10,'Sanitary Sizing Charts'!AA$5:AA$10)+1)</f>
        <v>10401</v>
      </c>
    </row>
    <row r="93" spans="6:31" ht="14.25" customHeight="1" x14ac:dyDescent="0.25">
      <c r="F93" s="24"/>
      <c r="G93" s="22"/>
      <c r="H93" s="39"/>
      <c r="I93" s="101" t="str">
        <f>IF(G93="","",IF(I92&gt;LOOKUP('Sanitary Sizing'!G93,'Sanitary Sizing Charts'!$E$6:$E$15,'Sanitary Sizing Charts'!$C$6:$C$15),I92,IF(COUNTIF($H$9:H93,"y")&gt;6,4,IF(AND(H93="y",LOOKUP('Sanitary Sizing'!G93,'Sanitary Sizing Charts'!$E$6:$E$15,'Sanitary Sizing Charts'!$C$6:$C$15)&lt;3),3,LOOKUP('Sanitary Sizing'!G93,'Sanitary Sizing Charts'!$E$6:$E$15,'Sanitary Sizing Charts'!$C$6:$C$15)))))</f>
        <v/>
      </c>
      <c r="P93" s="51"/>
      <c r="Q93" s="35">
        <v>0.01</v>
      </c>
      <c r="R93" s="2"/>
      <c r="S93" s="26"/>
      <c r="T93" s="50" t="str">
        <f t="shared" si="4"/>
        <v/>
      </c>
      <c r="V93" s="49">
        <f t="shared" si="5"/>
        <v>0.01</v>
      </c>
      <c r="W93" s="44">
        <f>0</f>
        <v>0</v>
      </c>
      <c r="X93" s="44">
        <f>IF(LOOKUP($V93,'Sanitary Sizing Charts'!$S$5:$S$10,'Sanitary Sizing Charts'!T$5:T$10)="N/A",0,LOOKUP($V93,'Sanitary Sizing Charts'!$S$5:$S$10,'Sanitary Sizing Charts'!T$5:T$10)+1)</f>
        <v>0</v>
      </c>
      <c r="Y93" s="44">
        <f>IF(LOOKUP($V93,'Sanitary Sizing Charts'!$S$5:$S$10,'Sanitary Sizing Charts'!U$5:U$10)="N/A",0,LOOKUP($V93,'Sanitary Sizing Charts'!$S$5:$S$10,'Sanitary Sizing Charts'!U$5:U$10)+1)</f>
        <v>181</v>
      </c>
      <c r="Z93" s="44">
        <f>IF(LOOKUP($V93,'Sanitary Sizing Charts'!$S$5:$S$10,'Sanitary Sizing Charts'!V$5:V$10)="N/A",0,LOOKUP($V93,'Sanitary Sizing Charts'!$S$5:$S$10,'Sanitary Sizing Charts'!V$5:V$10)+1)</f>
        <v>391</v>
      </c>
      <c r="AA93" s="44">
        <f>IF(LOOKUP($V93,'Sanitary Sizing Charts'!$S$5:$S$10,'Sanitary Sizing Charts'!W$5:W$10)="N/A",0,LOOKUP($V93,'Sanitary Sizing Charts'!$S$5:$S$10,'Sanitary Sizing Charts'!W$5:W$10)+1)</f>
        <v>701</v>
      </c>
      <c r="AB93" s="44">
        <f>IF(LOOKUP($V93,'Sanitary Sizing Charts'!$S$5:$S$10,'Sanitary Sizing Charts'!X$5:X$10)="N/A",0,LOOKUP($V93,'Sanitary Sizing Charts'!$S$5:$S$10,'Sanitary Sizing Charts'!X$5:X$10)+1)</f>
        <v>1601</v>
      </c>
      <c r="AC93" s="44">
        <f>IF(LOOKUP($V93,'Sanitary Sizing Charts'!$S$5:$S$10,'Sanitary Sizing Charts'!Y$5:Y$10)="N/A",0,LOOKUP($V93,'Sanitary Sizing Charts'!$S$5:$S$10,'Sanitary Sizing Charts'!Y$5:Y$10)+1)</f>
        <v>3001</v>
      </c>
      <c r="AD93" s="44">
        <f>IF(LOOKUP($V93,'Sanitary Sizing Charts'!$S$5:$S$10,'Sanitary Sizing Charts'!Z$5:Z$10)="N/A",0,LOOKUP($V93,'Sanitary Sizing Charts'!$S$5:$S$10,'Sanitary Sizing Charts'!Z$5:Z$10)+1)</f>
        <v>5401</v>
      </c>
      <c r="AE93" s="44">
        <f>IF(LOOKUP($V93,'Sanitary Sizing Charts'!$S$5:$S$10,'Sanitary Sizing Charts'!AA$5:AA$10)="N/A",0,LOOKUP($V93,'Sanitary Sizing Charts'!$S$5:$S$10,'Sanitary Sizing Charts'!AA$5:AA$10)+1)</f>
        <v>10401</v>
      </c>
    </row>
    <row r="94" spans="6:31" ht="14.25" customHeight="1" x14ac:dyDescent="0.25">
      <c r="F94" s="24"/>
      <c r="G94" s="22"/>
      <c r="H94" s="39"/>
      <c r="I94" s="101" t="str">
        <f>IF(G94="","",IF(I93&gt;LOOKUP('Sanitary Sizing'!G94,'Sanitary Sizing Charts'!$E$6:$E$15,'Sanitary Sizing Charts'!$C$6:$C$15),I93,IF(COUNTIF($H$9:H94,"y")&gt;6,4,IF(AND(H94="y",LOOKUP('Sanitary Sizing'!G94,'Sanitary Sizing Charts'!$E$6:$E$15,'Sanitary Sizing Charts'!$C$6:$C$15)&lt;3),3,LOOKUP('Sanitary Sizing'!G94,'Sanitary Sizing Charts'!$E$6:$E$15,'Sanitary Sizing Charts'!$C$6:$C$15)))))</f>
        <v/>
      </c>
      <c r="P94" s="51"/>
      <c r="Q94" s="35">
        <v>0.01</v>
      </c>
      <c r="R94" s="2"/>
      <c r="S94" s="26"/>
      <c r="T94" s="50" t="str">
        <f t="shared" si="4"/>
        <v/>
      </c>
      <c r="V94" s="49">
        <f t="shared" si="5"/>
        <v>0.01</v>
      </c>
      <c r="W94" s="44">
        <f>0</f>
        <v>0</v>
      </c>
      <c r="X94" s="44">
        <f>IF(LOOKUP($V94,'Sanitary Sizing Charts'!$S$5:$S$10,'Sanitary Sizing Charts'!T$5:T$10)="N/A",0,LOOKUP($V94,'Sanitary Sizing Charts'!$S$5:$S$10,'Sanitary Sizing Charts'!T$5:T$10)+1)</f>
        <v>0</v>
      </c>
      <c r="Y94" s="44">
        <f>IF(LOOKUP($V94,'Sanitary Sizing Charts'!$S$5:$S$10,'Sanitary Sizing Charts'!U$5:U$10)="N/A",0,LOOKUP($V94,'Sanitary Sizing Charts'!$S$5:$S$10,'Sanitary Sizing Charts'!U$5:U$10)+1)</f>
        <v>181</v>
      </c>
      <c r="Z94" s="44">
        <f>IF(LOOKUP($V94,'Sanitary Sizing Charts'!$S$5:$S$10,'Sanitary Sizing Charts'!V$5:V$10)="N/A",0,LOOKUP($V94,'Sanitary Sizing Charts'!$S$5:$S$10,'Sanitary Sizing Charts'!V$5:V$10)+1)</f>
        <v>391</v>
      </c>
      <c r="AA94" s="44">
        <f>IF(LOOKUP($V94,'Sanitary Sizing Charts'!$S$5:$S$10,'Sanitary Sizing Charts'!W$5:W$10)="N/A",0,LOOKUP($V94,'Sanitary Sizing Charts'!$S$5:$S$10,'Sanitary Sizing Charts'!W$5:W$10)+1)</f>
        <v>701</v>
      </c>
      <c r="AB94" s="44">
        <f>IF(LOOKUP($V94,'Sanitary Sizing Charts'!$S$5:$S$10,'Sanitary Sizing Charts'!X$5:X$10)="N/A",0,LOOKUP($V94,'Sanitary Sizing Charts'!$S$5:$S$10,'Sanitary Sizing Charts'!X$5:X$10)+1)</f>
        <v>1601</v>
      </c>
      <c r="AC94" s="44">
        <f>IF(LOOKUP($V94,'Sanitary Sizing Charts'!$S$5:$S$10,'Sanitary Sizing Charts'!Y$5:Y$10)="N/A",0,LOOKUP($V94,'Sanitary Sizing Charts'!$S$5:$S$10,'Sanitary Sizing Charts'!Y$5:Y$10)+1)</f>
        <v>3001</v>
      </c>
      <c r="AD94" s="44">
        <f>IF(LOOKUP($V94,'Sanitary Sizing Charts'!$S$5:$S$10,'Sanitary Sizing Charts'!Z$5:Z$10)="N/A",0,LOOKUP($V94,'Sanitary Sizing Charts'!$S$5:$S$10,'Sanitary Sizing Charts'!Z$5:Z$10)+1)</f>
        <v>5401</v>
      </c>
      <c r="AE94" s="44">
        <f>IF(LOOKUP($V94,'Sanitary Sizing Charts'!$S$5:$S$10,'Sanitary Sizing Charts'!AA$5:AA$10)="N/A",0,LOOKUP($V94,'Sanitary Sizing Charts'!$S$5:$S$10,'Sanitary Sizing Charts'!AA$5:AA$10)+1)</f>
        <v>10401</v>
      </c>
    </row>
    <row r="95" spans="6:31" ht="14.25" customHeight="1" x14ac:dyDescent="0.25">
      <c r="F95" s="24"/>
      <c r="G95" s="22"/>
      <c r="H95" s="39"/>
      <c r="I95" s="101" t="str">
        <f>IF(G95="","",IF(I94&gt;LOOKUP('Sanitary Sizing'!G95,'Sanitary Sizing Charts'!$E$6:$E$15,'Sanitary Sizing Charts'!$C$6:$C$15),I94,IF(COUNTIF($H$9:H95,"y")&gt;6,4,IF(AND(H95="y",LOOKUP('Sanitary Sizing'!G95,'Sanitary Sizing Charts'!$E$6:$E$15,'Sanitary Sizing Charts'!$C$6:$C$15)&lt;3),3,LOOKUP('Sanitary Sizing'!G95,'Sanitary Sizing Charts'!$E$6:$E$15,'Sanitary Sizing Charts'!$C$6:$C$15)))))</f>
        <v/>
      </c>
      <c r="P95" s="51"/>
      <c r="Q95" s="35">
        <v>0.01</v>
      </c>
      <c r="R95" s="2"/>
      <c r="S95" s="26"/>
      <c r="T95" s="50" t="str">
        <f t="shared" si="4"/>
        <v/>
      </c>
      <c r="V95" s="49">
        <f t="shared" si="5"/>
        <v>0.01</v>
      </c>
      <c r="W95" s="44">
        <f>0</f>
        <v>0</v>
      </c>
      <c r="X95" s="44">
        <f>IF(LOOKUP($V95,'Sanitary Sizing Charts'!$S$5:$S$10,'Sanitary Sizing Charts'!T$5:T$10)="N/A",0,LOOKUP($V95,'Sanitary Sizing Charts'!$S$5:$S$10,'Sanitary Sizing Charts'!T$5:T$10)+1)</f>
        <v>0</v>
      </c>
      <c r="Y95" s="44">
        <f>IF(LOOKUP($V95,'Sanitary Sizing Charts'!$S$5:$S$10,'Sanitary Sizing Charts'!U$5:U$10)="N/A",0,LOOKUP($V95,'Sanitary Sizing Charts'!$S$5:$S$10,'Sanitary Sizing Charts'!U$5:U$10)+1)</f>
        <v>181</v>
      </c>
      <c r="Z95" s="44">
        <f>IF(LOOKUP($V95,'Sanitary Sizing Charts'!$S$5:$S$10,'Sanitary Sizing Charts'!V$5:V$10)="N/A",0,LOOKUP($V95,'Sanitary Sizing Charts'!$S$5:$S$10,'Sanitary Sizing Charts'!V$5:V$10)+1)</f>
        <v>391</v>
      </c>
      <c r="AA95" s="44">
        <f>IF(LOOKUP($V95,'Sanitary Sizing Charts'!$S$5:$S$10,'Sanitary Sizing Charts'!W$5:W$10)="N/A",0,LOOKUP($V95,'Sanitary Sizing Charts'!$S$5:$S$10,'Sanitary Sizing Charts'!W$5:W$10)+1)</f>
        <v>701</v>
      </c>
      <c r="AB95" s="44">
        <f>IF(LOOKUP($V95,'Sanitary Sizing Charts'!$S$5:$S$10,'Sanitary Sizing Charts'!X$5:X$10)="N/A",0,LOOKUP($V95,'Sanitary Sizing Charts'!$S$5:$S$10,'Sanitary Sizing Charts'!X$5:X$10)+1)</f>
        <v>1601</v>
      </c>
      <c r="AC95" s="44">
        <f>IF(LOOKUP($V95,'Sanitary Sizing Charts'!$S$5:$S$10,'Sanitary Sizing Charts'!Y$5:Y$10)="N/A",0,LOOKUP($V95,'Sanitary Sizing Charts'!$S$5:$S$10,'Sanitary Sizing Charts'!Y$5:Y$10)+1)</f>
        <v>3001</v>
      </c>
      <c r="AD95" s="44">
        <f>IF(LOOKUP($V95,'Sanitary Sizing Charts'!$S$5:$S$10,'Sanitary Sizing Charts'!Z$5:Z$10)="N/A",0,LOOKUP($V95,'Sanitary Sizing Charts'!$S$5:$S$10,'Sanitary Sizing Charts'!Z$5:Z$10)+1)</f>
        <v>5401</v>
      </c>
      <c r="AE95" s="44">
        <f>IF(LOOKUP($V95,'Sanitary Sizing Charts'!$S$5:$S$10,'Sanitary Sizing Charts'!AA$5:AA$10)="N/A",0,LOOKUP($V95,'Sanitary Sizing Charts'!$S$5:$S$10,'Sanitary Sizing Charts'!AA$5:AA$10)+1)</f>
        <v>10401</v>
      </c>
    </row>
    <row r="96" spans="6:31" ht="14.25" customHeight="1" x14ac:dyDescent="0.25">
      <c r="F96" s="24"/>
      <c r="G96" s="22"/>
      <c r="H96" s="39"/>
      <c r="I96" s="101" t="str">
        <f>IF(G96="","",IF(I95&gt;LOOKUP('Sanitary Sizing'!G96,'Sanitary Sizing Charts'!$E$6:$E$15,'Sanitary Sizing Charts'!$C$6:$C$15),I95,IF(COUNTIF($H$9:H96,"y")&gt;6,4,IF(AND(H96="y",LOOKUP('Sanitary Sizing'!G96,'Sanitary Sizing Charts'!$E$6:$E$15,'Sanitary Sizing Charts'!$C$6:$C$15)&lt;3),3,LOOKUP('Sanitary Sizing'!G96,'Sanitary Sizing Charts'!$E$6:$E$15,'Sanitary Sizing Charts'!$C$6:$C$15)))))</f>
        <v/>
      </c>
      <c r="P96" s="51"/>
      <c r="Q96" s="35">
        <v>0.01</v>
      </c>
      <c r="R96" s="2"/>
      <c r="S96" s="26"/>
      <c r="T96" s="50" t="str">
        <f t="shared" si="4"/>
        <v/>
      </c>
      <c r="V96" s="49">
        <f t="shared" si="5"/>
        <v>0.01</v>
      </c>
      <c r="W96" s="44">
        <f>0</f>
        <v>0</v>
      </c>
      <c r="X96" s="44">
        <f>IF(LOOKUP($V96,'Sanitary Sizing Charts'!$S$5:$S$10,'Sanitary Sizing Charts'!T$5:T$10)="N/A",0,LOOKUP($V96,'Sanitary Sizing Charts'!$S$5:$S$10,'Sanitary Sizing Charts'!T$5:T$10)+1)</f>
        <v>0</v>
      </c>
      <c r="Y96" s="44">
        <f>IF(LOOKUP($V96,'Sanitary Sizing Charts'!$S$5:$S$10,'Sanitary Sizing Charts'!U$5:U$10)="N/A",0,LOOKUP($V96,'Sanitary Sizing Charts'!$S$5:$S$10,'Sanitary Sizing Charts'!U$5:U$10)+1)</f>
        <v>181</v>
      </c>
      <c r="Z96" s="44">
        <f>IF(LOOKUP($V96,'Sanitary Sizing Charts'!$S$5:$S$10,'Sanitary Sizing Charts'!V$5:V$10)="N/A",0,LOOKUP($V96,'Sanitary Sizing Charts'!$S$5:$S$10,'Sanitary Sizing Charts'!V$5:V$10)+1)</f>
        <v>391</v>
      </c>
      <c r="AA96" s="44">
        <f>IF(LOOKUP($V96,'Sanitary Sizing Charts'!$S$5:$S$10,'Sanitary Sizing Charts'!W$5:W$10)="N/A",0,LOOKUP($V96,'Sanitary Sizing Charts'!$S$5:$S$10,'Sanitary Sizing Charts'!W$5:W$10)+1)</f>
        <v>701</v>
      </c>
      <c r="AB96" s="44">
        <f>IF(LOOKUP($V96,'Sanitary Sizing Charts'!$S$5:$S$10,'Sanitary Sizing Charts'!X$5:X$10)="N/A",0,LOOKUP($V96,'Sanitary Sizing Charts'!$S$5:$S$10,'Sanitary Sizing Charts'!X$5:X$10)+1)</f>
        <v>1601</v>
      </c>
      <c r="AC96" s="44">
        <f>IF(LOOKUP($V96,'Sanitary Sizing Charts'!$S$5:$S$10,'Sanitary Sizing Charts'!Y$5:Y$10)="N/A",0,LOOKUP($V96,'Sanitary Sizing Charts'!$S$5:$S$10,'Sanitary Sizing Charts'!Y$5:Y$10)+1)</f>
        <v>3001</v>
      </c>
      <c r="AD96" s="44">
        <f>IF(LOOKUP($V96,'Sanitary Sizing Charts'!$S$5:$S$10,'Sanitary Sizing Charts'!Z$5:Z$10)="N/A",0,LOOKUP($V96,'Sanitary Sizing Charts'!$S$5:$S$10,'Sanitary Sizing Charts'!Z$5:Z$10)+1)</f>
        <v>5401</v>
      </c>
      <c r="AE96" s="44">
        <f>IF(LOOKUP($V96,'Sanitary Sizing Charts'!$S$5:$S$10,'Sanitary Sizing Charts'!AA$5:AA$10)="N/A",0,LOOKUP($V96,'Sanitary Sizing Charts'!$S$5:$S$10,'Sanitary Sizing Charts'!AA$5:AA$10)+1)</f>
        <v>10401</v>
      </c>
    </row>
    <row r="97" spans="6:31" ht="14.25" customHeight="1" x14ac:dyDescent="0.25">
      <c r="F97" s="24"/>
      <c r="G97" s="22"/>
      <c r="H97" s="39"/>
      <c r="I97" s="101" t="str">
        <f>IF(G97="","",IF(I96&gt;LOOKUP('Sanitary Sizing'!G97,'Sanitary Sizing Charts'!$E$6:$E$15,'Sanitary Sizing Charts'!$C$6:$C$15),I96,IF(COUNTIF($H$9:H97,"y")&gt;6,4,IF(AND(H97="y",LOOKUP('Sanitary Sizing'!G97,'Sanitary Sizing Charts'!$E$6:$E$15,'Sanitary Sizing Charts'!$C$6:$C$15)&lt;3),3,LOOKUP('Sanitary Sizing'!G97,'Sanitary Sizing Charts'!$E$6:$E$15,'Sanitary Sizing Charts'!$C$6:$C$15)))))</f>
        <v/>
      </c>
      <c r="P97" s="51"/>
      <c r="Q97" s="35">
        <v>0.01</v>
      </c>
      <c r="R97" s="2"/>
      <c r="S97" s="26"/>
      <c r="T97" s="50" t="str">
        <f t="shared" si="4"/>
        <v/>
      </c>
      <c r="V97" s="49">
        <f t="shared" si="5"/>
        <v>0.01</v>
      </c>
      <c r="W97" s="44">
        <f>0</f>
        <v>0</v>
      </c>
      <c r="X97" s="44">
        <f>IF(LOOKUP($V97,'Sanitary Sizing Charts'!$S$5:$S$10,'Sanitary Sizing Charts'!T$5:T$10)="N/A",0,LOOKUP($V97,'Sanitary Sizing Charts'!$S$5:$S$10,'Sanitary Sizing Charts'!T$5:T$10)+1)</f>
        <v>0</v>
      </c>
      <c r="Y97" s="44">
        <f>IF(LOOKUP($V97,'Sanitary Sizing Charts'!$S$5:$S$10,'Sanitary Sizing Charts'!U$5:U$10)="N/A",0,LOOKUP($V97,'Sanitary Sizing Charts'!$S$5:$S$10,'Sanitary Sizing Charts'!U$5:U$10)+1)</f>
        <v>181</v>
      </c>
      <c r="Z97" s="44">
        <f>IF(LOOKUP($V97,'Sanitary Sizing Charts'!$S$5:$S$10,'Sanitary Sizing Charts'!V$5:V$10)="N/A",0,LOOKUP($V97,'Sanitary Sizing Charts'!$S$5:$S$10,'Sanitary Sizing Charts'!V$5:V$10)+1)</f>
        <v>391</v>
      </c>
      <c r="AA97" s="44">
        <f>IF(LOOKUP($V97,'Sanitary Sizing Charts'!$S$5:$S$10,'Sanitary Sizing Charts'!W$5:W$10)="N/A",0,LOOKUP($V97,'Sanitary Sizing Charts'!$S$5:$S$10,'Sanitary Sizing Charts'!W$5:W$10)+1)</f>
        <v>701</v>
      </c>
      <c r="AB97" s="44">
        <f>IF(LOOKUP($V97,'Sanitary Sizing Charts'!$S$5:$S$10,'Sanitary Sizing Charts'!X$5:X$10)="N/A",0,LOOKUP($V97,'Sanitary Sizing Charts'!$S$5:$S$10,'Sanitary Sizing Charts'!X$5:X$10)+1)</f>
        <v>1601</v>
      </c>
      <c r="AC97" s="44">
        <f>IF(LOOKUP($V97,'Sanitary Sizing Charts'!$S$5:$S$10,'Sanitary Sizing Charts'!Y$5:Y$10)="N/A",0,LOOKUP($V97,'Sanitary Sizing Charts'!$S$5:$S$10,'Sanitary Sizing Charts'!Y$5:Y$10)+1)</f>
        <v>3001</v>
      </c>
      <c r="AD97" s="44">
        <f>IF(LOOKUP($V97,'Sanitary Sizing Charts'!$S$5:$S$10,'Sanitary Sizing Charts'!Z$5:Z$10)="N/A",0,LOOKUP($V97,'Sanitary Sizing Charts'!$S$5:$S$10,'Sanitary Sizing Charts'!Z$5:Z$10)+1)</f>
        <v>5401</v>
      </c>
      <c r="AE97" s="44">
        <f>IF(LOOKUP($V97,'Sanitary Sizing Charts'!$S$5:$S$10,'Sanitary Sizing Charts'!AA$5:AA$10)="N/A",0,LOOKUP($V97,'Sanitary Sizing Charts'!$S$5:$S$10,'Sanitary Sizing Charts'!AA$5:AA$10)+1)</f>
        <v>10401</v>
      </c>
    </row>
    <row r="98" spans="6:31" ht="14.25" customHeight="1" x14ac:dyDescent="0.25">
      <c r="F98" s="24"/>
      <c r="G98" s="22"/>
      <c r="H98" s="39"/>
      <c r="I98" s="101" t="str">
        <f>IF(G98="","",IF(I97&gt;LOOKUP('Sanitary Sizing'!G98,'Sanitary Sizing Charts'!$E$6:$E$15,'Sanitary Sizing Charts'!$C$6:$C$15),I97,IF(COUNTIF($H$9:H98,"y")&gt;6,4,IF(AND(H98="y",LOOKUP('Sanitary Sizing'!G98,'Sanitary Sizing Charts'!$E$6:$E$15,'Sanitary Sizing Charts'!$C$6:$C$15)&lt;3),3,LOOKUP('Sanitary Sizing'!G98,'Sanitary Sizing Charts'!$E$6:$E$15,'Sanitary Sizing Charts'!$C$6:$C$15)))))</f>
        <v/>
      </c>
      <c r="P98" s="51"/>
      <c r="Q98" s="35">
        <v>0.01</v>
      </c>
      <c r="R98" s="2"/>
      <c r="S98" s="26"/>
      <c r="T98" s="50" t="str">
        <f t="shared" si="4"/>
        <v/>
      </c>
      <c r="V98" s="49">
        <f t="shared" si="5"/>
        <v>0.01</v>
      </c>
      <c r="W98" s="44">
        <f>0</f>
        <v>0</v>
      </c>
      <c r="X98" s="44">
        <f>IF(LOOKUP($V98,'Sanitary Sizing Charts'!$S$5:$S$10,'Sanitary Sizing Charts'!T$5:T$10)="N/A",0,LOOKUP($V98,'Sanitary Sizing Charts'!$S$5:$S$10,'Sanitary Sizing Charts'!T$5:T$10)+1)</f>
        <v>0</v>
      </c>
      <c r="Y98" s="44">
        <f>IF(LOOKUP($V98,'Sanitary Sizing Charts'!$S$5:$S$10,'Sanitary Sizing Charts'!U$5:U$10)="N/A",0,LOOKUP($V98,'Sanitary Sizing Charts'!$S$5:$S$10,'Sanitary Sizing Charts'!U$5:U$10)+1)</f>
        <v>181</v>
      </c>
      <c r="Z98" s="44">
        <f>IF(LOOKUP($V98,'Sanitary Sizing Charts'!$S$5:$S$10,'Sanitary Sizing Charts'!V$5:V$10)="N/A",0,LOOKUP($V98,'Sanitary Sizing Charts'!$S$5:$S$10,'Sanitary Sizing Charts'!V$5:V$10)+1)</f>
        <v>391</v>
      </c>
      <c r="AA98" s="44">
        <f>IF(LOOKUP($V98,'Sanitary Sizing Charts'!$S$5:$S$10,'Sanitary Sizing Charts'!W$5:W$10)="N/A",0,LOOKUP($V98,'Sanitary Sizing Charts'!$S$5:$S$10,'Sanitary Sizing Charts'!W$5:W$10)+1)</f>
        <v>701</v>
      </c>
      <c r="AB98" s="44">
        <f>IF(LOOKUP($V98,'Sanitary Sizing Charts'!$S$5:$S$10,'Sanitary Sizing Charts'!X$5:X$10)="N/A",0,LOOKUP($V98,'Sanitary Sizing Charts'!$S$5:$S$10,'Sanitary Sizing Charts'!X$5:X$10)+1)</f>
        <v>1601</v>
      </c>
      <c r="AC98" s="44">
        <f>IF(LOOKUP($V98,'Sanitary Sizing Charts'!$S$5:$S$10,'Sanitary Sizing Charts'!Y$5:Y$10)="N/A",0,LOOKUP($V98,'Sanitary Sizing Charts'!$S$5:$S$10,'Sanitary Sizing Charts'!Y$5:Y$10)+1)</f>
        <v>3001</v>
      </c>
      <c r="AD98" s="44">
        <f>IF(LOOKUP($V98,'Sanitary Sizing Charts'!$S$5:$S$10,'Sanitary Sizing Charts'!Z$5:Z$10)="N/A",0,LOOKUP($V98,'Sanitary Sizing Charts'!$S$5:$S$10,'Sanitary Sizing Charts'!Z$5:Z$10)+1)</f>
        <v>5401</v>
      </c>
      <c r="AE98" s="44">
        <f>IF(LOOKUP($V98,'Sanitary Sizing Charts'!$S$5:$S$10,'Sanitary Sizing Charts'!AA$5:AA$10)="N/A",0,LOOKUP($V98,'Sanitary Sizing Charts'!$S$5:$S$10,'Sanitary Sizing Charts'!AA$5:AA$10)+1)</f>
        <v>10401</v>
      </c>
    </row>
    <row r="99" spans="6:31" ht="14.25" customHeight="1" x14ac:dyDescent="0.25">
      <c r="F99" s="24"/>
      <c r="G99" s="22"/>
      <c r="H99" s="39"/>
      <c r="I99" s="101" t="str">
        <f>IF(G99="","",IF(I98&gt;LOOKUP('Sanitary Sizing'!G99,'Sanitary Sizing Charts'!$E$6:$E$15,'Sanitary Sizing Charts'!$C$6:$C$15),I98,IF(COUNTIF($H$9:H99,"y")&gt;6,4,IF(AND(H99="y",LOOKUP('Sanitary Sizing'!G99,'Sanitary Sizing Charts'!$E$6:$E$15,'Sanitary Sizing Charts'!$C$6:$C$15)&lt;3),3,LOOKUP('Sanitary Sizing'!G99,'Sanitary Sizing Charts'!$E$6:$E$15,'Sanitary Sizing Charts'!$C$6:$C$15)))))</f>
        <v/>
      </c>
      <c r="P99" s="51"/>
      <c r="Q99" s="35">
        <v>0.01</v>
      </c>
      <c r="R99" s="2"/>
      <c r="S99" s="26"/>
      <c r="T99" s="50" t="str">
        <f t="shared" si="4"/>
        <v/>
      </c>
      <c r="V99" s="49">
        <f t="shared" si="5"/>
        <v>0.01</v>
      </c>
      <c r="W99" s="44">
        <f>0</f>
        <v>0</v>
      </c>
      <c r="X99" s="44">
        <f>IF(LOOKUP($V99,'Sanitary Sizing Charts'!$S$5:$S$10,'Sanitary Sizing Charts'!T$5:T$10)="N/A",0,LOOKUP($V99,'Sanitary Sizing Charts'!$S$5:$S$10,'Sanitary Sizing Charts'!T$5:T$10)+1)</f>
        <v>0</v>
      </c>
      <c r="Y99" s="44">
        <f>IF(LOOKUP($V99,'Sanitary Sizing Charts'!$S$5:$S$10,'Sanitary Sizing Charts'!U$5:U$10)="N/A",0,LOOKUP($V99,'Sanitary Sizing Charts'!$S$5:$S$10,'Sanitary Sizing Charts'!U$5:U$10)+1)</f>
        <v>181</v>
      </c>
      <c r="Z99" s="44">
        <f>IF(LOOKUP($V99,'Sanitary Sizing Charts'!$S$5:$S$10,'Sanitary Sizing Charts'!V$5:V$10)="N/A",0,LOOKUP($V99,'Sanitary Sizing Charts'!$S$5:$S$10,'Sanitary Sizing Charts'!V$5:V$10)+1)</f>
        <v>391</v>
      </c>
      <c r="AA99" s="44">
        <f>IF(LOOKUP($V99,'Sanitary Sizing Charts'!$S$5:$S$10,'Sanitary Sizing Charts'!W$5:W$10)="N/A",0,LOOKUP($V99,'Sanitary Sizing Charts'!$S$5:$S$10,'Sanitary Sizing Charts'!W$5:W$10)+1)</f>
        <v>701</v>
      </c>
      <c r="AB99" s="44">
        <f>IF(LOOKUP($V99,'Sanitary Sizing Charts'!$S$5:$S$10,'Sanitary Sizing Charts'!X$5:X$10)="N/A",0,LOOKUP($V99,'Sanitary Sizing Charts'!$S$5:$S$10,'Sanitary Sizing Charts'!X$5:X$10)+1)</f>
        <v>1601</v>
      </c>
      <c r="AC99" s="44">
        <f>IF(LOOKUP($V99,'Sanitary Sizing Charts'!$S$5:$S$10,'Sanitary Sizing Charts'!Y$5:Y$10)="N/A",0,LOOKUP($V99,'Sanitary Sizing Charts'!$S$5:$S$10,'Sanitary Sizing Charts'!Y$5:Y$10)+1)</f>
        <v>3001</v>
      </c>
      <c r="AD99" s="44">
        <f>IF(LOOKUP($V99,'Sanitary Sizing Charts'!$S$5:$S$10,'Sanitary Sizing Charts'!Z$5:Z$10)="N/A",0,LOOKUP($V99,'Sanitary Sizing Charts'!$S$5:$S$10,'Sanitary Sizing Charts'!Z$5:Z$10)+1)</f>
        <v>5401</v>
      </c>
      <c r="AE99" s="44">
        <f>IF(LOOKUP($V99,'Sanitary Sizing Charts'!$S$5:$S$10,'Sanitary Sizing Charts'!AA$5:AA$10)="N/A",0,LOOKUP($V99,'Sanitary Sizing Charts'!$S$5:$S$10,'Sanitary Sizing Charts'!AA$5:AA$10)+1)</f>
        <v>10401</v>
      </c>
    </row>
    <row r="100" spans="6:31" ht="14.25" customHeight="1" x14ac:dyDescent="0.25">
      <c r="F100" s="24"/>
      <c r="G100" s="22"/>
      <c r="H100" s="39"/>
      <c r="I100" s="101" t="str">
        <f>IF(G100="","",IF(I99&gt;LOOKUP('Sanitary Sizing'!G100,'Sanitary Sizing Charts'!$E$6:$E$15,'Sanitary Sizing Charts'!$C$6:$C$15),I99,IF(COUNTIF($H$9:H100,"y")&gt;6,4,IF(AND(H100="y",LOOKUP('Sanitary Sizing'!G100,'Sanitary Sizing Charts'!$E$6:$E$15,'Sanitary Sizing Charts'!$C$6:$C$15)&lt;3),3,LOOKUP('Sanitary Sizing'!G100,'Sanitary Sizing Charts'!$E$6:$E$15,'Sanitary Sizing Charts'!$C$6:$C$15)))))</f>
        <v/>
      </c>
      <c r="P100" s="51"/>
      <c r="Q100" s="35">
        <v>0.01</v>
      </c>
      <c r="R100" s="2"/>
      <c r="S100" s="26"/>
      <c r="T100" s="50" t="str">
        <f t="shared" si="4"/>
        <v/>
      </c>
      <c r="V100" s="49">
        <f t="shared" si="5"/>
        <v>0.01</v>
      </c>
      <c r="W100" s="44">
        <f>0</f>
        <v>0</v>
      </c>
      <c r="X100" s="44">
        <f>IF(LOOKUP($V100,'Sanitary Sizing Charts'!$S$5:$S$10,'Sanitary Sizing Charts'!T$5:T$10)="N/A",0,LOOKUP($V100,'Sanitary Sizing Charts'!$S$5:$S$10,'Sanitary Sizing Charts'!T$5:T$10)+1)</f>
        <v>0</v>
      </c>
      <c r="Y100" s="44">
        <f>IF(LOOKUP($V100,'Sanitary Sizing Charts'!$S$5:$S$10,'Sanitary Sizing Charts'!U$5:U$10)="N/A",0,LOOKUP($V100,'Sanitary Sizing Charts'!$S$5:$S$10,'Sanitary Sizing Charts'!U$5:U$10)+1)</f>
        <v>181</v>
      </c>
      <c r="Z100" s="44">
        <f>IF(LOOKUP($V100,'Sanitary Sizing Charts'!$S$5:$S$10,'Sanitary Sizing Charts'!V$5:V$10)="N/A",0,LOOKUP($V100,'Sanitary Sizing Charts'!$S$5:$S$10,'Sanitary Sizing Charts'!V$5:V$10)+1)</f>
        <v>391</v>
      </c>
      <c r="AA100" s="44">
        <f>IF(LOOKUP($V100,'Sanitary Sizing Charts'!$S$5:$S$10,'Sanitary Sizing Charts'!W$5:W$10)="N/A",0,LOOKUP($V100,'Sanitary Sizing Charts'!$S$5:$S$10,'Sanitary Sizing Charts'!W$5:W$10)+1)</f>
        <v>701</v>
      </c>
      <c r="AB100" s="44">
        <f>IF(LOOKUP($V100,'Sanitary Sizing Charts'!$S$5:$S$10,'Sanitary Sizing Charts'!X$5:X$10)="N/A",0,LOOKUP($V100,'Sanitary Sizing Charts'!$S$5:$S$10,'Sanitary Sizing Charts'!X$5:X$10)+1)</f>
        <v>1601</v>
      </c>
      <c r="AC100" s="44">
        <f>IF(LOOKUP($V100,'Sanitary Sizing Charts'!$S$5:$S$10,'Sanitary Sizing Charts'!Y$5:Y$10)="N/A",0,LOOKUP($V100,'Sanitary Sizing Charts'!$S$5:$S$10,'Sanitary Sizing Charts'!Y$5:Y$10)+1)</f>
        <v>3001</v>
      </c>
      <c r="AD100" s="44">
        <f>IF(LOOKUP($V100,'Sanitary Sizing Charts'!$S$5:$S$10,'Sanitary Sizing Charts'!Z$5:Z$10)="N/A",0,LOOKUP($V100,'Sanitary Sizing Charts'!$S$5:$S$10,'Sanitary Sizing Charts'!Z$5:Z$10)+1)</f>
        <v>5401</v>
      </c>
      <c r="AE100" s="44">
        <f>IF(LOOKUP($V100,'Sanitary Sizing Charts'!$S$5:$S$10,'Sanitary Sizing Charts'!AA$5:AA$10)="N/A",0,LOOKUP($V100,'Sanitary Sizing Charts'!$S$5:$S$10,'Sanitary Sizing Charts'!AA$5:AA$10)+1)</f>
        <v>10401</v>
      </c>
    </row>
    <row r="101" spans="6:31" ht="14.25" customHeight="1" x14ac:dyDescent="0.25">
      <c r="F101" s="24"/>
      <c r="G101" s="22"/>
      <c r="H101" s="39"/>
      <c r="I101" s="101" t="str">
        <f>IF(G101="","",IF(I100&gt;LOOKUP('Sanitary Sizing'!G101,'Sanitary Sizing Charts'!$E$6:$E$15,'Sanitary Sizing Charts'!$C$6:$C$15),I100,IF(COUNTIF($H$9:H101,"y")&gt;6,4,IF(AND(H101="y",LOOKUP('Sanitary Sizing'!G101,'Sanitary Sizing Charts'!$E$6:$E$15,'Sanitary Sizing Charts'!$C$6:$C$15)&lt;3),3,LOOKUP('Sanitary Sizing'!G101,'Sanitary Sizing Charts'!$E$6:$E$15,'Sanitary Sizing Charts'!$C$6:$C$15)))))</f>
        <v/>
      </c>
      <c r="P101" s="51"/>
      <c r="Q101" s="35">
        <v>0.01</v>
      </c>
      <c r="R101" s="2"/>
      <c r="S101" s="26"/>
      <c r="T101" s="50" t="str">
        <f t="shared" si="4"/>
        <v/>
      </c>
      <c r="V101" s="49">
        <f t="shared" si="5"/>
        <v>0.01</v>
      </c>
      <c r="W101" s="44">
        <f>0</f>
        <v>0</v>
      </c>
      <c r="X101" s="44">
        <f>IF(LOOKUP($V101,'Sanitary Sizing Charts'!$S$5:$S$10,'Sanitary Sizing Charts'!T$5:T$10)="N/A",0,LOOKUP($V101,'Sanitary Sizing Charts'!$S$5:$S$10,'Sanitary Sizing Charts'!T$5:T$10)+1)</f>
        <v>0</v>
      </c>
      <c r="Y101" s="44">
        <f>IF(LOOKUP($V101,'Sanitary Sizing Charts'!$S$5:$S$10,'Sanitary Sizing Charts'!U$5:U$10)="N/A",0,LOOKUP($V101,'Sanitary Sizing Charts'!$S$5:$S$10,'Sanitary Sizing Charts'!U$5:U$10)+1)</f>
        <v>181</v>
      </c>
      <c r="Z101" s="44">
        <f>IF(LOOKUP($V101,'Sanitary Sizing Charts'!$S$5:$S$10,'Sanitary Sizing Charts'!V$5:V$10)="N/A",0,LOOKUP($V101,'Sanitary Sizing Charts'!$S$5:$S$10,'Sanitary Sizing Charts'!V$5:V$10)+1)</f>
        <v>391</v>
      </c>
      <c r="AA101" s="44">
        <f>IF(LOOKUP($V101,'Sanitary Sizing Charts'!$S$5:$S$10,'Sanitary Sizing Charts'!W$5:W$10)="N/A",0,LOOKUP($V101,'Sanitary Sizing Charts'!$S$5:$S$10,'Sanitary Sizing Charts'!W$5:W$10)+1)</f>
        <v>701</v>
      </c>
      <c r="AB101" s="44">
        <f>IF(LOOKUP($V101,'Sanitary Sizing Charts'!$S$5:$S$10,'Sanitary Sizing Charts'!X$5:X$10)="N/A",0,LOOKUP($V101,'Sanitary Sizing Charts'!$S$5:$S$10,'Sanitary Sizing Charts'!X$5:X$10)+1)</f>
        <v>1601</v>
      </c>
      <c r="AC101" s="44">
        <f>IF(LOOKUP($V101,'Sanitary Sizing Charts'!$S$5:$S$10,'Sanitary Sizing Charts'!Y$5:Y$10)="N/A",0,LOOKUP($V101,'Sanitary Sizing Charts'!$S$5:$S$10,'Sanitary Sizing Charts'!Y$5:Y$10)+1)</f>
        <v>3001</v>
      </c>
      <c r="AD101" s="44">
        <f>IF(LOOKUP($V101,'Sanitary Sizing Charts'!$S$5:$S$10,'Sanitary Sizing Charts'!Z$5:Z$10)="N/A",0,LOOKUP($V101,'Sanitary Sizing Charts'!$S$5:$S$10,'Sanitary Sizing Charts'!Z$5:Z$10)+1)</f>
        <v>5401</v>
      </c>
      <c r="AE101" s="44">
        <f>IF(LOOKUP($V101,'Sanitary Sizing Charts'!$S$5:$S$10,'Sanitary Sizing Charts'!AA$5:AA$10)="N/A",0,LOOKUP($V101,'Sanitary Sizing Charts'!$S$5:$S$10,'Sanitary Sizing Charts'!AA$5:AA$10)+1)</f>
        <v>10401</v>
      </c>
    </row>
    <row r="102" spans="6:31" ht="14.25" customHeight="1" x14ac:dyDescent="0.25">
      <c r="F102" s="24"/>
      <c r="G102" s="22"/>
      <c r="H102" s="39"/>
      <c r="I102" s="101" t="str">
        <f>IF(G102="","",IF(I101&gt;LOOKUP('Sanitary Sizing'!G102,'Sanitary Sizing Charts'!$E$6:$E$15,'Sanitary Sizing Charts'!$C$6:$C$15),I101,IF(COUNTIF($H$9:H102,"y")&gt;6,4,IF(AND(H102="y",LOOKUP('Sanitary Sizing'!G102,'Sanitary Sizing Charts'!$E$6:$E$15,'Sanitary Sizing Charts'!$C$6:$C$15)&lt;3),3,LOOKUP('Sanitary Sizing'!G102,'Sanitary Sizing Charts'!$E$6:$E$15,'Sanitary Sizing Charts'!$C$6:$C$15)))))</f>
        <v/>
      </c>
      <c r="P102" s="51"/>
      <c r="Q102" s="35">
        <v>0.01</v>
      </c>
      <c r="R102" s="2"/>
      <c r="S102" s="26"/>
      <c r="T102" s="50" t="str">
        <f t="shared" si="4"/>
        <v/>
      </c>
      <c r="V102" s="49">
        <f t="shared" si="5"/>
        <v>0.01</v>
      </c>
      <c r="W102" s="44">
        <f>0</f>
        <v>0</v>
      </c>
      <c r="X102" s="44">
        <f>IF(LOOKUP($V102,'Sanitary Sizing Charts'!$S$5:$S$10,'Sanitary Sizing Charts'!T$5:T$10)="N/A",0,LOOKUP($V102,'Sanitary Sizing Charts'!$S$5:$S$10,'Sanitary Sizing Charts'!T$5:T$10)+1)</f>
        <v>0</v>
      </c>
      <c r="Y102" s="44">
        <f>IF(LOOKUP($V102,'Sanitary Sizing Charts'!$S$5:$S$10,'Sanitary Sizing Charts'!U$5:U$10)="N/A",0,LOOKUP($V102,'Sanitary Sizing Charts'!$S$5:$S$10,'Sanitary Sizing Charts'!U$5:U$10)+1)</f>
        <v>181</v>
      </c>
      <c r="Z102" s="44">
        <f>IF(LOOKUP($V102,'Sanitary Sizing Charts'!$S$5:$S$10,'Sanitary Sizing Charts'!V$5:V$10)="N/A",0,LOOKUP($V102,'Sanitary Sizing Charts'!$S$5:$S$10,'Sanitary Sizing Charts'!V$5:V$10)+1)</f>
        <v>391</v>
      </c>
      <c r="AA102" s="44">
        <f>IF(LOOKUP($V102,'Sanitary Sizing Charts'!$S$5:$S$10,'Sanitary Sizing Charts'!W$5:W$10)="N/A",0,LOOKUP($V102,'Sanitary Sizing Charts'!$S$5:$S$10,'Sanitary Sizing Charts'!W$5:W$10)+1)</f>
        <v>701</v>
      </c>
      <c r="AB102" s="44">
        <f>IF(LOOKUP($V102,'Sanitary Sizing Charts'!$S$5:$S$10,'Sanitary Sizing Charts'!X$5:X$10)="N/A",0,LOOKUP($V102,'Sanitary Sizing Charts'!$S$5:$S$10,'Sanitary Sizing Charts'!X$5:X$10)+1)</f>
        <v>1601</v>
      </c>
      <c r="AC102" s="44">
        <f>IF(LOOKUP($V102,'Sanitary Sizing Charts'!$S$5:$S$10,'Sanitary Sizing Charts'!Y$5:Y$10)="N/A",0,LOOKUP($V102,'Sanitary Sizing Charts'!$S$5:$S$10,'Sanitary Sizing Charts'!Y$5:Y$10)+1)</f>
        <v>3001</v>
      </c>
      <c r="AD102" s="44">
        <f>IF(LOOKUP($V102,'Sanitary Sizing Charts'!$S$5:$S$10,'Sanitary Sizing Charts'!Z$5:Z$10)="N/A",0,LOOKUP($V102,'Sanitary Sizing Charts'!$S$5:$S$10,'Sanitary Sizing Charts'!Z$5:Z$10)+1)</f>
        <v>5401</v>
      </c>
      <c r="AE102" s="44">
        <f>IF(LOOKUP($V102,'Sanitary Sizing Charts'!$S$5:$S$10,'Sanitary Sizing Charts'!AA$5:AA$10)="N/A",0,LOOKUP($V102,'Sanitary Sizing Charts'!$S$5:$S$10,'Sanitary Sizing Charts'!AA$5:AA$10)+1)</f>
        <v>10401</v>
      </c>
    </row>
    <row r="103" spans="6:31" ht="14.25" customHeight="1" x14ac:dyDescent="0.25">
      <c r="F103" s="24"/>
      <c r="G103" s="22"/>
      <c r="H103" s="39"/>
      <c r="I103" s="101" t="str">
        <f>IF(G103="","",IF(I102&gt;LOOKUP('Sanitary Sizing'!G103,'Sanitary Sizing Charts'!$E$6:$E$15,'Sanitary Sizing Charts'!$C$6:$C$15),I102,IF(COUNTIF($H$9:H103,"y")&gt;6,4,IF(AND(H103="y",LOOKUP('Sanitary Sizing'!G103,'Sanitary Sizing Charts'!$E$6:$E$15,'Sanitary Sizing Charts'!$C$6:$C$15)&lt;3),3,LOOKUP('Sanitary Sizing'!G103,'Sanitary Sizing Charts'!$E$6:$E$15,'Sanitary Sizing Charts'!$C$6:$C$15)))))</f>
        <v/>
      </c>
      <c r="P103" s="51"/>
      <c r="Q103" s="35">
        <v>0.01</v>
      </c>
      <c r="R103" s="2"/>
      <c r="S103" s="26"/>
      <c r="T103" s="50" t="str">
        <f t="shared" si="4"/>
        <v/>
      </c>
      <c r="V103" s="49">
        <f t="shared" si="5"/>
        <v>0.01</v>
      </c>
      <c r="W103" s="44">
        <f>0</f>
        <v>0</v>
      </c>
      <c r="X103" s="44">
        <f>IF(LOOKUP($V103,'Sanitary Sizing Charts'!$S$5:$S$10,'Sanitary Sizing Charts'!T$5:T$10)="N/A",0,LOOKUP($V103,'Sanitary Sizing Charts'!$S$5:$S$10,'Sanitary Sizing Charts'!T$5:T$10)+1)</f>
        <v>0</v>
      </c>
      <c r="Y103" s="44">
        <f>IF(LOOKUP($V103,'Sanitary Sizing Charts'!$S$5:$S$10,'Sanitary Sizing Charts'!U$5:U$10)="N/A",0,LOOKUP($V103,'Sanitary Sizing Charts'!$S$5:$S$10,'Sanitary Sizing Charts'!U$5:U$10)+1)</f>
        <v>181</v>
      </c>
      <c r="Z103" s="44">
        <f>IF(LOOKUP($V103,'Sanitary Sizing Charts'!$S$5:$S$10,'Sanitary Sizing Charts'!V$5:V$10)="N/A",0,LOOKUP($V103,'Sanitary Sizing Charts'!$S$5:$S$10,'Sanitary Sizing Charts'!V$5:V$10)+1)</f>
        <v>391</v>
      </c>
      <c r="AA103" s="44">
        <f>IF(LOOKUP($V103,'Sanitary Sizing Charts'!$S$5:$S$10,'Sanitary Sizing Charts'!W$5:W$10)="N/A",0,LOOKUP($V103,'Sanitary Sizing Charts'!$S$5:$S$10,'Sanitary Sizing Charts'!W$5:W$10)+1)</f>
        <v>701</v>
      </c>
      <c r="AB103" s="44">
        <f>IF(LOOKUP($V103,'Sanitary Sizing Charts'!$S$5:$S$10,'Sanitary Sizing Charts'!X$5:X$10)="N/A",0,LOOKUP($V103,'Sanitary Sizing Charts'!$S$5:$S$10,'Sanitary Sizing Charts'!X$5:X$10)+1)</f>
        <v>1601</v>
      </c>
      <c r="AC103" s="44">
        <f>IF(LOOKUP($V103,'Sanitary Sizing Charts'!$S$5:$S$10,'Sanitary Sizing Charts'!Y$5:Y$10)="N/A",0,LOOKUP($V103,'Sanitary Sizing Charts'!$S$5:$S$10,'Sanitary Sizing Charts'!Y$5:Y$10)+1)</f>
        <v>3001</v>
      </c>
      <c r="AD103" s="44">
        <f>IF(LOOKUP($V103,'Sanitary Sizing Charts'!$S$5:$S$10,'Sanitary Sizing Charts'!Z$5:Z$10)="N/A",0,LOOKUP($V103,'Sanitary Sizing Charts'!$S$5:$S$10,'Sanitary Sizing Charts'!Z$5:Z$10)+1)</f>
        <v>5401</v>
      </c>
      <c r="AE103" s="44">
        <f>IF(LOOKUP($V103,'Sanitary Sizing Charts'!$S$5:$S$10,'Sanitary Sizing Charts'!AA$5:AA$10)="N/A",0,LOOKUP($V103,'Sanitary Sizing Charts'!$S$5:$S$10,'Sanitary Sizing Charts'!AA$5:AA$10)+1)</f>
        <v>10401</v>
      </c>
    </row>
    <row r="104" spans="6:31" ht="14.25" customHeight="1" x14ac:dyDescent="0.25">
      <c r="F104" s="24"/>
      <c r="G104" s="22"/>
      <c r="H104" s="39"/>
      <c r="I104" s="101" t="str">
        <f>IF(G104="","",IF(I103&gt;LOOKUP('Sanitary Sizing'!G104,'Sanitary Sizing Charts'!$E$6:$E$15,'Sanitary Sizing Charts'!$C$6:$C$15),I103,IF(COUNTIF($H$9:H104,"y")&gt;6,4,IF(AND(H104="y",LOOKUP('Sanitary Sizing'!G104,'Sanitary Sizing Charts'!$E$6:$E$15,'Sanitary Sizing Charts'!$C$6:$C$15)&lt;3),3,LOOKUP('Sanitary Sizing'!G104,'Sanitary Sizing Charts'!$E$6:$E$15,'Sanitary Sizing Charts'!$C$6:$C$15)))))</f>
        <v/>
      </c>
      <c r="P104" s="51"/>
      <c r="Q104" s="35">
        <v>0.01</v>
      </c>
      <c r="R104" s="2"/>
      <c r="S104" s="26"/>
      <c r="T104" s="50" t="str">
        <f t="shared" si="4"/>
        <v/>
      </c>
      <c r="V104" s="49">
        <f t="shared" si="5"/>
        <v>0.01</v>
      </c>
      <c r="W104" s="44">
        <f>0</f>
        <v>0</v>
      </c>
      <c r="X104" s="44">
        <f>IF(LOOKUP($V104,'Sanitary Sizing Charts'!$S$5:$S$10,'Sanitary Sizing Charts'!T$5:T$10)="N/A",0,LOOKUP($V104,'Sanitary Sizing Charts'!$S$5:$S$10,'Sanitary Sizing Charts'!T$5:T$10)+1)</f>
        <v>0</v>
      </c>
      <c r="Y104" s="44">
        <f>IF(LOOKUP($V104,'Sanitary Sizing Charts'!$S$5:$S$10,'Sanitary Sizing Charts'!U$5:U$10)="N/A",0,LOOKUP($V104,'Sanitary Sizing Charts'!$S$5:$S$10,'Sanitary Sizing Charts'!U$5:U$10)+1)</f>
        <v>181</v>
      </c>
      <c r="Z104" s="44">
        <f>IF(LOOKUP($V104,'Sanitary Sizing Charts'!$S$5:$S$10,'Sanitary Sizing Charts'!V$5:V$10)="N/A",0,LOOKUP($V104,'Sanitary Sizing Charts'!$S$5:$S$10,'Sanitary Sizing Charts'!V$5:V$10)+1)</f>
        <v>391</v>
      </c>
      <c r="AA104" s="44">
        <f>IF(LOOKUP($V104,'Sanitary Sizing Charts'!$S$5:$S$10,'Sanitary Sizing Charts'!W$5:W$10)="N/A",0,LOOKUP($V104,'Sanitary Sizing Charts'!$S$5:$S$10,'Sanitary Sizing Charts'!W$5:W$10)+1)</f>
        <v>701</v>
      </c>
      <c r="AB104" s="44">
        <f>IF(LOOKUP($V104,'Sanitary Sizing Charts'!$S$5:$S$10,'Sanitary Sizing Charts'!X$5:X$10)="N/A",0,LOOKUP($V104,'Sanitary Sizing Charts'!$S$5:$S$10,'Sanitary Sizing Charts'!X$5:X$10)+1)</f>
        <v>1601</v>
      </c>
      <c r="AC104" s="44">
        <f>IF(LOOKUP($V104,'Sanitary Sizing Charts'!$S$5:$S$10,'Sanitary Sizing Charts'!Y$5:Y$10)="N/A",0,LOOKUP($V104,'Sanitary Sizing Charts'!$S$5:$S$10,'Sanitary Sizing Charts'!Y$5:Y$10)+1)</f>
        <v>3001</v>
      </c>
      <c r="AD104" s="44">
        <f>IF(LOOKUP($V104,'Sanitary Sizing Charts'!$S$5:$S$10,'Sanitary Sizing Charts'!Z$5:Z$10)="N/A",0,LOOKUP($V104,'Sanitary Sizing Charts'!$S$5:$S$10,'Sanitary Sizing Charts'!Z$5:Z$10)+1)</f>
        <v>5401</v>
      </c>
      <c r="AE104" s="44">
        <f>IF(LOOKUP($V104,'Sanitary Sizing Charts'!$S$5:$S$10,'Sanitary Sizing Charts'!AA$5:AA$10)="N/A",0,LOOKUP($V104,'Sanitary Sizing Charts'!$S$5:$S$10,'Sanitary Sizing Charts'!AA$5:AA$10)+1)</f>
        <v>10401</v>
      </c>
    </row>
    <row r="105" spans="6:31" ht="14.25" customHeight="1" x14ac:dyDescent="0.25">
      <c r="F105" s="24"/>
      <c r="G105" s="22"/>
      <c r="H105" s="39"/>
      <c r="I105" s="101" t="str">
        <f>IF(G105="","",IF(I104&gt;LOOKUP('Sanitary Sizing'!G105,'Sanitary Sizing Charts'!$E$6:$E$15,'Sanitary Sizing Charts'!$C$6:$C$15),I104,IF(COUNTIF($H$9:H105,"y")&gt;6,4,IF(AND(H105="y",LOOKUP('Sanitary Sizing'!G105,'Sanitary Sizing Charts'!$E$6:$E$15,'Sanitary Sizing Charts'!$C$6:$C$15)&lt;3),3,LOOKUP('Sanitary Sizing'!G105,'Sanitary Sizing Charts'!$E$6:$E$15,'Sanitary Sizing Charts'!$C$6:$C$15)))))</f>
        <v/>
      </c>
      <c r="P105" s="51"/>
      <c r="Q105" s="35">
        <v>0.01</v>
      </c>
      <c r="R105" s="2"/>
      <c r="S105" s="26"/>
      <c r="T105" s="50" t="str">
        <f t="shared" ref="T105:T136" si="6">IF(S105="","",LOOKUP($S105,$W105:$AD105,$W$8:$AD$8)&amp;" NPS")</f>
        <v/>
      </c>
      <c r="V105" s="49">
        <f t="shared" ref="V105:V136" si="7">Q105</f>
        <v>0.01</v>
      </c>
      <c r="W105" s="44">
        <f>0</f>
        <v>0</v>
      </c>
      <c r="X105" s="44">
        <f>IF(LOOKUP($V105,'Sanitary Sizing Charts'!$S$5:$S$10,'Sanitary Sizing Charts'!T$5:T$10)="N/A",0,LOOKUP($V105,'Sanitary Sizing Charts'!$S$5:$S$10,'Sanitary Sizing Charts'!T$5:T$10)+1)</f>
        <v>0</v>
      </c>
      <c r="Y105" s="44">
        <f>IF(LOOKUP($V105,'Sanitary Sizing Charts'!$S$5:$S$10,'Sanitary Sizing Charts'!U$5:U$10)="N/A",0,LOOKUP($V105,'Sanitary Sizing Charts'!$S$5:$S$10,'Sanitary Sizing Charts'!U$5:U$10)+1)</f>
        <v>181</v>
      </c>
      <c r="Z105" s="44">
        <f>IF(LOOKUP($V105,'Sanitary Sizing Charts'!$S$5:$S$10,'Sanitary Sizing Charts'!V$5:V$10)="N/A",0,LOOKUP($V105,'Sanitary Sizing Charts'!$S$5:$S$10,'Sanitary Sizing Charts'!V$5:V$10)+1)</f>
        <v>391</v>
      </c>
      <c r="AA105" s="44">
        <f>IF(LOOKUP($V105,'Sanitary Sizing Charts'!$S$5:$S$10,'Sanitary Sizing Charts'!W$5:W$10)="N/A",0,LOOKUP($V105,'Sanitary Sizing Charts'!$S$5:$S$10,'Sanitary Sizing Charts'!W$5:W$10)+1)</f>
        <v>701</v>
      </c>
      <c r="AB105" s="44">
        <f>IF(LOOKUP($V105,'Sanitary Sizing Charts'!$S$5:$S$10,'Sanitary Sizing Charts'!X$5:X$10)="N/A",0,LOOKUP($V105,'Sanitary Sizing Charts'!$S$5:$S$10,'Sanitary Sizing Charts'!X$5:X$10)+1)</f>
        <v>1601</v>
      </c>
      <c r="AC105" s="44">
        <f>IF(LOOKUP($V105,'Sanitary Sizing Charts'!$S$5:$S$10,'Sanitary Sizing Charts'!Y$5:Y$10)="N/A",0,LOOKUP($V105,'Sanitary Sizing Charts'!$S$5:$S$10,'Sanitary Sizing Charts'!Y$5:Y$10)+1)</f>
        <v>3001</v>
      </c>
      <c r="AD105" s="44">
        <f>IF(LOOKUP($V105,'Sanitary Sizing Charts'!$S$5:$S$10,'Sanitary Sizing Charts'!Z$5:Z$10)="N/A",0,LOOKUP($V105,'Sanitary Sizing Charts'!$S$5:$S$10,'Sanitary Sizing Charts'!Z$5:Z$10)+1)</f>
        <v>5401</v>
      </c>
      <c r="AE105" s="44">
        <f>IF(LOOKUP($V105,'Sanitary Sizing Charts'!$S$5:$S$10,'Sanitary Sizing Charts'!AA$5:AA$10)="N/A",0,LOOKUP($V105,'Sanitary Sizing Charts'!$S$5:$S$10,'Sanitary Sizing Charts'!AA$5:AA$10)+1)</f>
        <v>10401</v>
      </c>
    </row>
    <row r="106" spans="6:31" ht="14.25" customHeight="1" x14ac:dyDescent="0.25">
      <c r="F106" s="24"/>
      <c r="G106" s="22"/>
      <c r="H106" s="39"/>
      <c r="I106" s="101" t="str">
        <f>IF(G106="","",IF(I105&gt;LOOKUP('Sanitary Sizing'!G106,'Sanitary Sizing Charts'!$E$6:$E$15,'Sanitary Sizing Charts'!$C$6:$C$15),I105,IF(COUNTIF($H$9:H106,"y")&gt;6,4,IF(AND(H106="y",LOOKUP('Sanitary Sizing'!G106,'Sanitary Sizing Charts'!$E$6:$E$15,'Sanitary Sizing Charts'!$C$6:$C$15)&lt;3),3,LOOKUP('Sanitary Sizing'!G106,'Sanitary Sizing Charts'!$E$6:$E$15,'Sanitary Sizing Charts'!$C$6:$C$15)))))</f>
        <v/>
      </c>
      <c r="P106" s="51"/>
      <c r="Q106" s="35">
        <v>0.01</v>
      </c>
      <c r="R106" s="2"/>
      <c r="S106" s="26"/>
      <c r="T106" s="50" t="str">
        <f t="shared" si="6"/>
        <v/>
      </c>
      <c r="V106" s="49">
        <f t="shared" si="7"/>
        <v>0.01</v>
      </c>
      <c r="W106" s="44">
        <f>0</f>
        <v>0</v>
      </c>
      <c r="X106" s="44">
        <f>IF(LOOKUP($V106,'Sanitary Sizing Charts'!$S$5:$S$10,'Sanitary Sizing Charts'!T$5:T$10)="N/A",0,LOOKUP($V106,'Sanitary Sizing Charts'!$S$5:$S$10,'Sanitary Sizing Charts'!T$5:T$10)+1)</f>
        <v>0</v>
      </c>
      <c r="Y106" s="44">
        <f>IF(LOOKUP($V106,'Sanitary Sizing Charts'!$S$5:$S$10,'Sanitary Sizing Charts'!U$5:U$10)="N/A",0,LOOKUP($V106,'Sanitary Sizing Charts'!$S$5:$S$10,'Sanitary Sizing Charts'!U$5:U$10)+1)</f>
        <v>181</v>
      </c>
      <c r="Z106" s="44">
        <f>IF(LOOKUP($V106,'Sanitary Sizing Charts'!$S$5:$S$10,'Sanitary Sizing Charts'!V$5:V$10)="N/A",0,LOOKUP($V106,'Sanitary Sizing Charts'!$S$5:$S$10,'Sanitary Sizing Charts'!V$5:V$10)+1)</f>
        <v>391</v>
      </c>
      <c r="AA106" s="44">
        <f>IF(LOOKUP($V106,'Sanitary Sizing Charts'!$S$5:$S$10,'Sanitary Sizing Charts'!W$5:W$10)="N/A",0,LOOKUP($V106,'Sanitary Sizing Charts'!$S$5:$S$10,'Sanitary Sizing Charts'!W$5:W$10)+1)</f>
        <v>701</v>
      </c>
      <c r="AB106" s="44">
        <f>IF(LOOKUP($V106,'Sanitary Sizing Charts'!$S$5:$S$10,'Sanitary Sizing Charts'!X$5:X$10)="N/A",0,LOOKUP($V106,'Sanitary Sizing Charts'!$S$5:$S$10,'Sanitary Sizing Charts'!X$5:X$10)+1)</f>
        <v>1601</v>
      </c>
      <c r="AC106" s="44">
        <f>IF(LOOKUP($V106,'Sanitary Sizing Charts'!$S$5:$S$10,'Sanitary Sizing Charts'!Y$5:Y$10)="N/A",0,LOOKUP($V106,'Sanitary Sizing Charts'!$S$5:$S$10,'Sanitary Sizing Charts'!Y$5:Y$10)+1)</f>
        <v>3001</v>
      </c>
      <c r="AD106" s="44">
        <f>IF(LOOKUP($V106,'Sanitary Sizing Charts'!$S$5:$S$10,'Sanitary Sizing Charts'!Z$5:Z$10)="N/A",0,LOOKUP($V106,'Sanitary Sizing Charts'!$S$5:$S$10,'Sanitary Sizing Charts'!Z$5:Z$10)+1)</f>
        <v>5401</v>
      </c>
      <c r="AE106" s="44">
        <f>IF(LOOKUP($V106,'Sanitary Sizing Charts'!$S$5:$S$10,'Sanitary Sizing Charts'!AA$5:AA$10)="N/A",0,LOOKUP($V106,'Sanitary Sizing Charts'!$S$5:$S$10,'Sanitary Sizing Charts'!AA$5:AA$10)+1)</f>
        <v>10401</v>
      </c>
    </row>
    <row r="107" spans="6:31" ht="14.25" customHeight="1" x14ac:dyDescent="0.25">
      <c r="F107" s="24"/>
      <c r="G107" s="22"/>
      <c r="H107" s="39"/>
      <c r="I107" s="101" t="str">
        <f>IF(G107="","",IF(I106&gt;LOOKUP('Sanitary Sizing'!G107,'Sanitary Sizing Charts'!$E$6:$E$15,'Sanitary Sizing Charts'!$C$6:$C$15),I106,IF(COUNTIF($H$9:H107,"y")&gt;6,4,IF(AND(H107="y",LOOKUP('Sanitary Sizing'!G107,'Sanitary Sizing Charts'!$E$6:$E$15,'Sanitary Sizing Charts'!$C$6:$C$15)&lt;3),3,LOOKUP('Sanitary Sizing'!G107,'Sanitary Sizing Charts'!$E$6:$E$15,'Sanitary Sizing Charts'!$C$6:$C$15)))))</f>
        <v/>
      </c>
      <c r="P107" s="51"/>
      <c r="Q107" s="35">
        <v>0.01</v>
      </c>
      <c r="R107" s="2"/>
      <c r="S107" s="26"/>
      <c r="T107" s="50" t="str">
        <f t="shared" si="6"/>
        <v/>
      </c>
      <c r="V107" s="49">
        <f t="shared" si="7"/>
        <v>0.01</v>
      </c>
      <c r="W107" s="44">
        <f>0</f>
        <v>0</v>
      </c>
      <c r="X107" s="44">
        <f>IF(LOOKUP($V107,'Sanitary Sizing Charts'!$S$5:$S$10,'Sanitary Sizing Charts'!T$5:T$10)="N/A",0,LOOKUP($V107,'Sanitary Sizing Charts'!$S$5:$S$10,'Sanitary Sizing Charts'!T$5:T$10)+1)</f>
        <v>0</v>
      </c>
      <c r="Y107" s="44">
        <f>IF(LOOKUP($V107,'Sanitary Sizing Charts'!$S$5:$S$10,'Sanitary Sizing Charts'!U$5:U$10)="N/A",0,LOOKUP($V107,'Sanitary Sizing Charts'!$S$5:$S$10,'Sanitary Sizing Charts'!U$5:U$10)+1)</f>
        <v>181</v>
      </c>
      <c r="Z107" s="44">
        <f>IF(LOOKUP($V107,'Sanitary Sizing Charts'!$S$5:$S$10,'Sanitary Sizing Charts'!V$5:V$10)="N/A",0,LOOKUP($V107,'Sanitary Sizing Charts'!$S$5:$S$10,'Sanitary Sizing Charts'!V$5:V$10)+1)</f>
        <v>391</v>
      </c>
      <c r="AA107" s="44">
        <f>IF(LOOKUP($V107,'Sanitary Sizing Charts'!$S$5:$S$10,'Sanitary Sizing Charts'!W$5:W$10)="N/A",0,LOOKUP($V107,'Sanitary Sizing Charts'!$S$5:$S$10,'Sanitary Sizing Charts'!W$5:W$10)+1)</f>
        <v>701</v>
      </c>
      <c r="AB107" s="44">
        <f>IF(LOOKUP($V107,'Sanitary Sizing Charts'!$S$5:$S$10,'Sanitary Sizing Charts'!X$5:X$10)="N/A",0,LOOKUP($V107,'Sanitary Sizing Charts'!$S$5:$S$10,'Sanitary Sizing Charts'!X$5:X$10)+1)</f>
        <v>1601</v>
      </c>
      <c r="AC107" s="44">
        <f>IF(LOOKUP($V107,'Sanitary Sizing Charts'!$S$5:$S$10,'Sanitary Sizing Charts'!Y$5:Y$10)="N/A",0,LOOKUP($V107,'Sanitary Sizing Charts'!$S$5:$S$10,'Sanitary Sizing Charts'!Y$5:Y$10)+1)</f>
        <v>3001</v>
      </c>
      <c r="AD107" s="44">
        <f>IF(LOOKUP($V107,'Sanitary Sizing Charts'!$S$5:$S$10,'Sanitary Sizing Charts'!Z$5:Z$10)="N/A",0,LOOKUP($V107,'Sanitary Sizing Charts'!$S$5:$S$10,'Sanitary Sizing Charts'!Z$5:Z$10)+1)</f>
        <v>5401</v>
      </c>
      <c r="AE107" s="44">
        <f>IF(LOOKUP($V107,'Sanitary Sizing Charts'!$S$5:$S$10,'Sanitary Sizing Charts'!AA$5:AA$10)="N/A",0,LOOKUP($V107,'Sanitary Sizing Charts'!$S$5:$S$10,'Sanitary Sizing Charts'!AA$5:AA$10)+1)</f>
        <v>10401</v>
      </c>
    </row>
    <row r="108" spans="6:31" ht="14.25" customHeight="1" x14ac:dyDescent="0.25">
      <c r="F108" s="24"/>
      <c r="G108" s="22"/>
      <c r="H108" s="39"/>
      <c r="I108" s="101" t="str">
        <f>IF(G108="","",IF(I107&gt;LOOKUP('Sanitary Sizing'!G108,'Sanitary Sizing Charts'!$E$6:$E$15,'Sanitary Sizing Charts'!$C$6:$C$15),I107,IF(COUNTIF($H$9:H108,"y")&gt;6,4,IF(AND(H108="y",LOOKUP('Sanitary Sizing'!G108,'Sanitary Sizing Charts'!$E$6:$E$15,'Sanitary Sizing Charts'!$C$6:$C$15)&lt;3),3,LOOKUP('Sanitary Sizing'!G108,'Sanitary Sizing Charts'!$E$6:$E$15,'Sanitary Sizing Charts'!$C$6:$C$15)))))</f>
        <v/>
      </c>
      <c r="P108" s="51"/>
      <c r="Q108" s="35">
        <v>0.01</v>
      </c>
      <c r="R108" s="2"/>
      <c r="S108" s="26"/>
      <c r="T108" s="50" t="str">
        <f t="shared" si="6"/>
        <v/>
      </c>
      <c r="V108" s="49">
        <f t="shared" si="7"/>
        <v>0.01</v>
      </c>
      <c r="W108" s="44">
        <f>0</f>
        <v>0</v>
      </c>
      <c r="X108" s="44">
        <f>IF(LOOKUP($V108,'Sanitary Sizing Charts'!$S$5:$S$10,'Sanitary Sizing Charts'!T$5:T$10)="N/A",0,LOOKUP($V108,'Sanitary Sizing Charts'!$S$5:$S$10,'Sanitary Sizing Charts'!T$5:T$10)+1)</f>
        <v>0</v>
      </c>
      <c r="Y108" s="44">
        <f>IF(LOOKUP($V108,'Sanitary Sizing Charts'!$S$5:$S$10,'Sanitary Sizing Charts'!U$5:U$10)="N/A",0,LOOKUP($V108,'Sanitary Sizing Charts'!$S$5:$S$10,'Sanitary Sizing Charts'!U$5:U$10)+1)</f>
        <v>181</v>
      </c>
      <c r="Z108" s="44">
        <f>IF(LOOKUP($V108,'Sanitary Sizing Charts'!$S$5:$S$10,'Sanitary Sizing Charts'!V$5:V$10)="N/A",0,LOOKUP($V108,'Sanitary Sizing Charts'!$S$5:$S$10,'Sanitary Sizing Charts'!V$5:V$10)+1)</f>
        <v>391</v>
      </c>
      <c r="AA108" s="44">
        <f>IF(LOOKUP($V108,'Sanitary Sizing Charts'!$S$5:$S$10,'Sanitary Sizing Charts'!W$5:W$10)="N/A",0,LOOKUP($V108,'Sanitary Sizing Charts'!$S$5:$S$10,'Sanitary Sizing Charts'!W$5:W$10)+1)</f>
        <v>701</v>
      </c>
      <c r="AB108" s="44">
        <f>IF(LOOKUP($V108,'Sanitary Sizing Charts'!$S$5:$S$10,'Sanitary Sizing Charts'!X$5:X$10)="N/A",0,LOOKUP($V108,'Sanitary Sizing Charts'!$S$5:$S$10,'Sanitary Sizing Charts'!X$5:X$10)+1)</f>
        <v>1601</v>
      </c>
      <c r="AC108" s="44">
        <f>IF(LOOKUP($V108,'Sanitary Sizing Charts'!$S$5:$S$10,'Sanitary Sizing Charts'!Y$5:Y$10)="N/A",0,LOOKUP($V108,'Sanitary Sizing Charts'!$S$5:$S$10,'Sanitary Sizing Charts'!Y$5:Y$10)+1)</f>
        <v>3001</v>
      </c>
      <c r="AD108" s="44">
        <f>IF(LOOKUP($V108,'Sanitary Sizing Charts'!$S$5:$S$10,'Sanitary Sizing Charts'!Z$5:Z$10)="N/A",0,LOOKUP($V108,'Sanitary Sizing Charts'!$S$5:$S$10,'Sanitary Sizing Charts'!Z$5:Z$10)+1)</f>
        <v>5401</v>
      </c>
      <c r="AE108" s="44">
        <f>IF(LOOKUP($V108,'Sanitary Sizing Charts'!$S$5:$S$10,'Sanitary Sizing Charts'!AA$5:AA$10)="N/A",0,LOOKUP($V108,'Sanitary Sizing Charts'!$S$5:$S$10,'Sanitary Sizing Charts'!AA$5:AA$10)+1)</f>
        <v>10401</v>
      </c>
    </row>
    <row r="109" spans="6:31" ht="14.25" customHeight="1" x14ac:dyDescent="0.25">
      <c r="F109" s="24"/>
      <c r="G109" s="22"/>
      <c r="H109" s="39"/>
      <c r="I109" s="101" t="str">
        <f>IF(G109="","",IF(I108&gt;LOOKUP('Sanitary Sizing'!G109,'Sanitary Sizing Charts'!$E$6:$E$15,'Sanitary Sizing Charts'!$C$6:$C$15),I108,IF(COUNTIF($H$9:H109,"y")&gt;6,4,IF(AND(H109="y",LOOKUP('Sanitary Sizing'!G109,'Sanitary Sizing Charts'!$E$6:$E$15,'Sanitary Sizing Charts'!$C$6:$C$15)&lt;3),3,LOOKUP('Sanitary Sizing'!G109,'Sanitary Sizing Charts'!$E$6:$E$15,'Sanitary Sizing Charts'!$C$6:$C$15)))))</f>
        <v/>
      </c>
      <c r="P109" s="51"/>
      <c r="Q109" s="35">
        <v>0.01</v>
      </c>
      <c r="R109" s="2"/>
      <c r="S109" s="26"/>
      <c r="T109" s="50" t="str">
        <f t="shared" si="6"/>
        <v/>
      </c>
      <c r="V109" s="49">
        <f t="shared" si="7"/>
        <v>0.01</v>
      </c>
      <c r="W109" s="44">
        <f>0</f>
        <v>0</v>
      </c>
      <c r="X109" s="44">
        <f>IF(LOOKUP($V109,'Sanitary Sizing Charts'!$S$5:$S$10,'Sanitary Sizing Charts'!T$5:T$10)="N/A",0,LOOKUP($V109,'Sanitary Sizing Charts'!$S$5:$S$10,'Sanitary Sizing Charts'!T$5:T$10)+1)</f>
        <v>0</v>
      </c>
      <c r="Y109" s="44">
        <f>IF(LOOKUP($V109,'Sanitary Sizing Charts'!$S$5:$S$10,'Sanitary Sizing Charts'!U$5:U$10)="N/A",0,LOOKUP($V109,'Sanitary Sizing Charts'!$S$5:$S$10,'Sanitary Sizing Charts'!U$5:U$10)+1)</f>
        <v>181</v>
      </c>
      <c r="Z109" s="44">
        <f>IF(LOOKUP($V109,'Sanitary Sizing Charts'!$S$5:$S$10,'Sanitary Sizing Charts'!V$5:V$10)="N/A",0,LOOKUP($V109,'Sanitary Sizing Charts'!$S$5:$S$10,'Sanitary Sizing Charts'!V$5:V$10)+1)</f>
        <v>391</v>
      </c>
      <c r="AA109" s="44">
        <f>IF(LOOKUP($V109,'Sanitary Sizing Charts'!$S$5:$S$10,'Sanitary Sizing Charts'!W$5:W$10)="N/A",0,LOOKUP($V109,'Sanitary Sizing Charts'!$S$5:$S$10,'Sanitary Sizing Charts'!W$5:W$10)+1)</f>
        <v>701</v>
      </c>
      <c r="AB109" s="44">
        <f>IF(LOOKUP($V109,'Sanitary Sizing Charts'!$S$5:$S$10,'Sanitary Sizing Charts'!X$5:X$10)="N/A",0,LOOKUP($V109,'Sanitary Sizing Charts'!$S$5:$S$10,'Sanitary Sizing Charts'!X$5:X$10)+1)</f>
        <v>1601</v>
      </c>
      <c r="AC109" s="44">
        <f>IF(LOOKUP($V109,'Sanitary Sizing Charts'!$S$5:$S$10,'Sanitary Sizing Charts'!Y$5:Y$10)="N/A",0,LOOKUP($V109,'Sanitary Sizing Charts'!$S$5:$S$10,'Sanitary Sizing Charts'!Y$5:Y$10)+1)</f>
        <v>3001</v>
      </c>
      <c r="AD109" s="44">
        <f>IF(LOOKUP($V109,'Sanitary Sizing Charts'!$S$5:$S$10,'Sanitary Sizing Charts'!Z$5:Z$10)="N/A",0,LOOKUP($V109,'Sanitary Sizing Charts'!$S$5:$S$10,'Sanitary Sizing Charts'!Z$5:Z$10)+1)</f>
        <v>5401</v>
      </c>
      <c r="AE109" s="44">
        <f>IF(LOOKUP($V109,'Sanitary Sizing Charts'!$S$5:$S$10,'Sanitary Sizing Charts'!AA$5:AA$10)="N/A",0,LOOKUP($V109,'Sanitary Sizing Charts'!$S$5:$S$10,'Sanitary Sizing Charts'!AA$5:AA$10)+1)</f>
        <v>10401</v>
      </c>
    </row>
    <row r="110" spans="6:31" ht="14.25" customHeight="1" x14ac:dyDescent="0.25">
      <c r="F110" s="24"/>
      <c r="G110" s="22"/>
      <c r="H110" s="39"/>
      <c r="I110" s="101" t="str">
        <f>IF(G110="","",IF(I109&gt;LOOKUP('Sanitary Sizing'!G110,'Sanitary Sizing Charts'!$E$6:$E$15,'Sanitary Sizing Charts'!$C$6:$C$15),I109,IF(COUNTIF($H$9:H110,"y")&gt;6,4,IF(AND(H110="y",LOOKUP('Sanitary Sizing'!G110,'Sanitary Sizing Charts'!$E$6:$E$15,'Sanitary Sizing Charts'!$C$6:$C$15)&lt;3),3,LOOKUP('Sanitary Sizing'!G110,'Sanitary Sizing Charts'!$E$6:$E$15,'Sanitary Sizing Charts'!$C$6:$C$15)))))</f>
        <v/>
      </c>
      <c r="P110" s="51"/>
      <c r="Q110" s="35">
        <v>0.01</v>
      </c>
      <c r="R110" s="2"/>
      <c r="S110" s="26"/>
      <c r="T110" s="50" t="str">
        <f t="shared" si="6"/>
        <v/>
      </c>
      <c r="V110" s="49">
        <f t="shared" si="7"/>
        <v>0.01</v>
      </c>
      <c r="W110" s="44">
        <f>0</f>
        <v>0</v>
      </c>
      <c r="X110" s="44">
        <f>IF(LOOKUP($V110,'Sanitary Sizing Charts'!$S$5:$S$10,'Sanitary Sizing Charts'!T$5:T$10)="N/A",0,LOOKUP($V110,'Sanitary Sizing Charts'!$S$5:$S$10,'Sanitary Sizing Charts'!T$5:T$10)+1)</f>
        <v>0</v>
      </c>
      <c r="Y110" s="44">
        <f>IF(LOOKUP($V110,'Sanitary Sizing Charts'!$S$5:$S$10,'Sanitary Sizing Charts'!U$5:U$10)="N/A",0,LOOKUP($V110,'Sanitary Sizing Charts'!$S$5:$S$10,'Sanitary Sizing Charts'!U$5:U$10)+1)</f>
        <v>181</v>
      </c>
      <c r="Z110" s="44">
        <f>IF(LOOKUP($V110,'Sanitary Sizing Charts'!$S$5:$S$10,'Sanitary Sizing Charts'!V$5:V$10)="N/A",0,LOOKUP($V110,'Sanitary Sizing Charts'!$S$5:$S$10,'Sanitary Sizing Charts'!V$5:V$10)+1)</f>
        <v>391</v>
      </c>
      <c r="AA110" s="44">
        <f>IF(LOOKUP($V110,'Sanitary Sizing Charts'!$S$5:$S$10,'Sanitary Sizing Charts'!W$5:W$10)="N/A",0,LOOKUP($V110,'Sanitary Sizing Charts'!$S$5:$S$10,'Sanitary Sizing Charts'!W$5:W$10)+1)</f>
        <v>701</v>
      </c>
      <c r="AB110" s="44">
        <f>IF(LOOKUP($V110,'Sanitary Sizing Charts'!$S$5:$S$10,'Sanitary Sizing Charts'!X$5:X$10)="N/A",0,LOOKUP($V110,'Sanitary Sizing Charts'!$S$5:$S$10,'Sanitary Sizing Charts'!X$5:X$10)+1)</f>
        <v>1601</v>
      </c>
      <c r="AC110" s="44">
        <f>IF(LOOKUP($V110,'Sanitary Sizing Charts'!$S$5:$S$10,'Sanitary Sizing Charts'!Y$5:Y$10)="N/A",0,LOOKUP($V110,'Sanitary Sizing Charts'!$S$5:$S$10,'Sanitary Sizing Charts'!Y$5:Y$10)+1)</f>
        <v>3001</v>
      </c>
      <c r="AD110" s="44">
        <f>IF(LOOKUP($V110,'Sanitary Sizing Charts'!$S$5:$S$10,'Sanitary Sizing Charts'!Z$5:Z$10)="N/A",0,LOOKUP($V110,'Sanitary Sizing Charts'!$S$5:$S$10,'Sanitary Sizing Charts'!Z$5:Z$10)+1)</f>
        <v>5401</v>
      </c>
      <c r="AE110" s="44">
        <f>IF(LOOKUP($V110,'Sanitary Sizing Charts'!$S$5:$S$10,'Sanitary Sizing Charts'!AA$5:AA$10)="N/A",0,LOOKUP($V110,'Sanitary Sizing Charts'!$S$5:$S$10,'Sanitary Sizing Charts'!AA$5:AA$10)+1)</f>
        <v>10401</v>
      </c>
    </row>
    <row r="111" spans="6:31" ht="14.25" customHeight="1" x14ac:dyDescent="0.25">
      <c r="F111" s="24"/>
      <c r="G111" s="22"/>
      <c r="H111" s="39"/>
      <c r="I111" s="101" t="str">
        <f>IF(G111="","",IF(I110&gt;LOOKUP('Sanitary Sizing'!G111,'Sanitary Sizing Charts'!$E$6:$E$15,'Sanitary Sizing Charts'!$C$6:$C$15),I110,IF(COUNTIF($H$9:H111,"y")&gt;6,4,IF(AND(H111="y",LOOKUP('Sanitary Sizing'!G111,'Sanitary Sizing Charts'!$E$6:$E$15,'Sanitary Sizing Charts'!$C$6:$C$15)&lt;3),3,LOOKUP('Sanitary Sizing'!G111,'Sanitary Sizing Charts'!$E$6:$E$15,'Sanitary Sizing Charts'!$C$6:$C$15)))))</f>
        <v/>
      </c>
      <c r="P111" s="51"/>
      <c r="Q111" s="35">
        <v>0.01</v>
      </c>
      <c r="R111" s="2"/>
      <c r="S111" s="26"/>
      <c r="T111" s="50" t="str">
        <f t="shared" si="6"/>
        <v/>
      </c>
      <c r="V111" s="49">
        <f t="shared" si="7"/>
        <v>0.01</v>
      </c>
      <c r="W111" s="44">
        <f>0</f>
        <v>0</v>
      </c>
      <c r="X111" s="44">
        <f>IF(LOOKUP($V111,'Sanitary Sizing Charts'!$S$5:$S$10,'Sanitary Sizing Charts'!T$5:T$10)="N/A",0,LOOKUP($V111,'Sanitary Sizing Charts'!$S$5:$S$10,'Sanitary Sizing Charts'!T$5:T$10)+1)</f>
        <v>0</v>
      </c>
      <c r="Y111" s="44">
        <f>IF(LOOKUP($V111,'Sanitary Sizing Charts'!$S$5:$S$10,'Sanitary Sizing Charts'!U$5:U$10)="N/A",0,LOOKUP($V111,'Sanitary Sizing Charts'!$S$5:$S$10,'Sanitary Sizing Charts'!U$5:U$10)+1)</f>
        <v>181</v>
      </c>
      <c r="Z111" s="44">
        <f>IF(LOOKUP($V111,'Sanitary Sizing Charts'!$S$5:$S$10,'Sanitary Sizing Charts'!V$5:V$10)="N/A",0,LOOKUP($V111,'Sanitary Sizing Charts'!$S$5:$S$10,'Sanitary Sizing Charts'!V$5:V$10)+1)</f>
        <v>391</v>
      </c>
      <c r="AA111" s="44">
        <f>IF(LOOKUP($V111,'Sanitary Sizing Charts'!$S$5:$S$10,'Sanitary Sizing Charts'!W$5:W$10)="N/A",0,LOOKUP($V111,'Sanitary Sizing Charts'!$S$5:$S$10,'Sanitary Sizing Charts'!W$5:W$10)+1)</f>
        <v>701</v>
      </c>
      <c r="AB111" s="44">
        <f>IF(LOOKUP($V111,'Sanitary Sizing Charts'!$S$5:$S$10,'Sanitary Sizing Charts'!X$5:X$10)="N/A",0,LOOKUP($V111,'Sanitary Sizing Charts'!$S$5:$S$10,'Sanitary Sizing Charts'!X$5:X$10)+1)</f>
        <v>1601</v>
      </c>
      <c r="AC111" s="44">
        <f>IF(LOOKUP($V111,'Sanitary Sizing Charts'!$S$5:$S$10,'Sanitary Sizing Charts'!Y$5:Y$10)="N/A",0,LOOKUP($V111,'Sanitary Sizing Charts'!$S$5:$S$10,'Sanitary Sizing Charts'!Y$5:Y$10)+1)</f>
        <v>3001</v>
      </c>
      <c r="AD111" s="44">
        <f>IF(LOOKUP($V111,'Sanitary Sizing Charts'!$S$5:$S$10,'Sanitary Sizing Charts'!Z$5:Z$10)="N/A",0,LOOKUP($V111,'Sanitary Sizing Charts'!$S$5:$S$10,'Sanitary Sizing Charts'!Z$5:Z$10)+1)</f>
        <v>5401</v>
      </c>
      <c r="AE111" s="44">
        <f>IF(LOOKUP($V111,'Sanitary Sizing Charts'!$S$5:$S$10,'Sanitary Sizing Charts'!AA$5:AA$10)="N/A",0,LOOKUP($V111,'Sanitary Sizing Charts'!$S$5:$S$10,'Sanitary Sizing Charts'!AA$5:AA$10)+1)</f>
        <v>10401</v>
      </c>
    </row>
    <row r="112" spans="6:31" ht="14.25" customHeight="1" x14ac:dyDescent="0.25">
      <c r="F112" s="24"/>
      <c r="G112" s="22"/>
      <c r="H112" s="39"/>
      <c r="I112" s="101" t="str">
        <f>IF(G112="","",IF(I111&gt;LOOKUP('Sanitary Sizing'!G112,'Sanitary Sizing Charts'!$E$6:$E$15,'Sanitary Sizing Charts'!$C$6:$C$15),I111,IF(COUNTIF($H$9:H112,"y")&gt;6,4,IF(AND(H112="y",LOOKUP('Sanitary Sizing'!G112,'Sanitary Sizing Charts'!$E$6:$E$15,'Sanitary Sizing Charts'!$C$6:$C$15)&lt;3),3,LOOKUP('Sanitary Sizing'!G112,'Sanitary Sizing Charts'!$E$6:$E$15,'Sanitary Sizing Charts'!$C$6:$C$15)))))</f>
        <v/>
      </c>
      <c r="P112" s="51"/>
      <c r="Q112" s="35">
        <v>0.01</v>
      </c>
      <c r="R112" s="2"/>
      <c r="S112" s="26"/>
      <c r="T112" s="50" t="str">
        <f t="shared" si="6"/>
        <v/>
      </c>
      <c r="V112" s="49">
        <f t="shared" si="7"/>
        <v>0.01</v>
      </c>
      <c r="W112" s="44">
        <f>0</f>
        <v>0</v>
      </c>
      <c r="X112" s="44">
        <f>IF(LOOKUP($V112,'Sanitary Sizing Charts'!$S$5:$S$10,'Sanitary Sizing Charts'!T$5:T$10)="N/A",0,LOOKUP($V112,'Sanitary Sizing Charts'!$S$5:$S$10,'Sanitary Sizing Charts'!T$5:T$10)+1)</f>
        <v>0</v>
      </c>
      <c r="Y112" s="44">
        <f>IF(LOOKUP($V112,'Sanitary Sizing Charts'!$S$5:$S$10,'Sanitary Sizing Charts'!U$5:U$10)="N/A",0,LOOKUP($V112,'Sanitary Sizing Charts'!$S$5:$S$10,'Sanitary Sizing Charts'!U$5:U$10)+1)</f>
        <v>181</v>
      </c>
      <c r="Z112" s="44">
        <f>IF(LOOKUP($V112,'Sanitary Sizing Charts'!$S$5:$S$10,'Sanitary Sizing Charts'!V$5:V$10)="N/A",0,LOOKUP($V112,'Sanitary Sizing Charts'!$S$5:$S$10,'Sanitary Sizing Charts'!V$5:V$10)+1)</f>
        <v>391</v>
      </c>
      <c r="AA112" s="44">
        <f>IF(LOOKUP($V112,'Sanitary Sizing Charts'!$S$5:$S$10,'Sanitary Sizing Charts'!W$5:W$10)="N/A",0,LOOKUP($V112,'Sanitary Sizing Charts'!$S$5:$S$10,'Sanitary Sizing Charts'!W$5:W$10)+1)</f>
        <v>701</v>
      </c>
      <c r="AB112" s="44">
        <f>IF(LOOKUP($V112,'Sanitary Sizing Charts'!$S$5:$S$10,'Sanitary Sizing Charts'!X$5:X$10)="N/A",0,LOOKUP($V112,'Sanitary Sizing Charts'!$S$5:$S$10,'Sanitary Sizing Charts'!X$5:X$10)+1)</f>
        <v>1601</v>
      </c>
      <c r="AC112" s="44">
        <f>IF(LOOKUP($V112,'Sanitary Sizing Charts'!$S$5:$S$10,'Sanitary Sizing Charts'!Y$5:Y$10)="N/A",0,LOOKUP($V112,'Sanitary Sizing Charts'!$S$5:$S$10,'Sanitary Sizing Charts'!Y$5:Y$10)+1)</f>
        <v>3001</v>
      </c>
      <c r="AD112" s="44">
        <f>IF(LOOKUP($V112,'Sanitary Sizing Charts'!$S$5:$S$10,'Sanitary Sizing Charts'!Z$5:Z$10)="N/A",0,LOOKUP($V112,'Sanitary Sizing Charts'!$S$5:$S$10,'Sanitary Sizing Charts'!Z$5:Z$10)+1)</f>
        <v>5401</v>
      </c>
      <c r="AE112" s="44">
        <f>IF(LOOKUP($V112,'Sanitary Sizing Charts'!$S$5:$S$10,'Sanitary Sizing Charts'!AA$5:AA$10)="N/A",0,LOOKUP($V112,'Sanitary Sizing Charts'!$S$5:$S$10,'Sanitary Sizing Charts'!AA$5:AA$10)+1)</f>
        <v>10401</v>
      </c>
    </row>
    <row r="113" spans="6:31" ht="14.25" customHeight="1" x14ac:dyDescent="0.25">
      <c r="F113" s="24"/>
      <c r="G113" s="22"/>
      <c r="H113" s="39"/>
      <c r="I113" s="101" t="str">
        <f>IF(G113="","",IF(I112&gt;LOOKUP('Sanitary Sizing'!G113,'Sanitary Sizing Charts'!$E$6:$E$15,'Sanitary Sizing Charts'!$C$6:$C$15),I112,IF(COUNTIF($H$9:H113,"y")&gt;6,4,IF(AND(H113="y",LOOKUP('Sanitary Sizing'!G113,'Sanitary Sizing Charts'!$E$6:$E$15,'Sanitary Sizing Charts'!$C$6:$C$15)&lt;3),3,LOOKUP('Sanitary Sizing'!G113,'Sanitary Sizing Charts'!$E$6:$E$15,'Sanitary Sizing Charts'!$C$6:$C$15)))))</f>
        <v/>
      </c>
      <c r="P113" s="51"/>
      <c r="Q113" s="35">
        <v>0.01</v>
      </c>
      <c r="R113" s="2"/>
      <c r="S113" s="26"/>
      <c r="T113" s="50" t="str">
        <f t="shared" si="6"/>
        <v/>
      </c>
      <c r="V113" s="49">
        <f t="shared" si="7"/>
        <v>0.01</v>
      </c>
      <c r="W113" s="44">
        <f>0</f>
        <v>0</v>
      </c>
      <c r="X113" s="44">
        <f>IF(LOOKUP($V113,'Sanitary Sizing Charts'!$S$5:$S$10,'Sanitary Sizing Charts'!T$5:T$10)="N/A",0,LOOKUP($V113,'Sanitary Sizing Charts'!$S$5:$S$10,'Sanitary Sizing Charts'!T$5:T$10)+1)</f>
        <v>0</v>
      </c>
      <c r="Y113" s="44">
        <f>IF(LOOKUP($V113,'Sanitary Sizing Charts'!$S$5:$S$10,'Sanitary Sizing Charts'!U$5:U$10)="N/A",0,LOOKUP($V113,'Sanitary Sizing Charts'!$S$5:$S$10,'Sanitary Sizing Charts'!U$5:U$10)+1)</f>
        <v>181</v>
      </c>
      <c r="Z113" s="44">
        <f>IF(LOOKUP($V113,'Sanitary Sizing Charts'!$S$5:$S$10,'Sanitary Sizing Charts'!V$5:V$10)="N/A",0,LOOKUP($V113,'Sanitary Sizing Charts'!$S$5:$S$10,'Sanitary Sizing Charts'!V$5:V$10)+1)</f>
        <v>391</v>
      </c>
      <c r="AA113" s="44">
        <f>IF(LOOKUP($V113,'Sanitary Sizing Charts'!$S$5:$S$10,'Sanitary Sizing Charts'!W$5:W$10)="N/A",0,LOOKUP($V113,'Sanitary Sizing Charts'!$S$5:$S$10,'Sanitary Sizing Charts'!W$5:W$10)+1)</f>
        <v>701</v>
      </c>
      <c r="AB113" s="44">
        <f>IF(LOOKUP($V113,'Sanitary Sizing Charts'!$S$5:$S$10,'Sanitary Sizing Charts'!X$5:X$10)="N/A",0,LOOKUP($V113,'Sanitary Sizing Charts'!$S$5:$S$10,'Sanitary Sizing Charts'!X$5:X$10)+1)</f>
        <v>1601</v>
      </c>
      <c r="AC113" s="44">
        <f>IF(LOOKUP($V113,'Sanitary Sizing Charts'!$S$5:$S$10,'Sanitary Sizing Charts'!Y$5:Y$10)="N/A",0,LOOKUP($V113,'Sanitary Sizing Charts'!$S$5:$S$10,'Sanitary Sizing Charts'!Y$5:Y$10)+1)</f>
        <v>3001</v>
      </c>
      <c r="AD113" s="44">
        <f>IF(LOOKUP($V113,'Sanitary Sizing Charts'!$S$5:$S$10,'Sanitary Sizing Charts'!Z$5:Z$10)="N/A",0,LOOKUP($V113,'Sanitary Sizing Charts'!$S$5:$S$10,'Sanitary Sizing Charts'!Z$5:Z$10)+1)</f>
        <v>5401</v>
      </c>
      <c r="AE113" s="44">
        <f>IF(LOOKUP($V113,'Sanitary Sizing Charts'!$S$5:$S$10,'Sanitary Sizing Charts'!AA$5:AA$10)="N/A",0,LOOKUP($V113,'Sanitary Sizing Charts'!$S$5:$S$10,'Sanitary Sizing Charts'!AA$5:AA$10)+1)</f>
        <v>10401</v>
      </c>
    </row>
    <row r="114" spans="6:31" ht="14.25" customHeight="1" x14ac:dyDescent="0.25">
      <c r="F114" s="24"/>
      <c r="G114" s="22"/>
      <c r="H114" s="39"/>
      <c r="I114" s="101" t="str">
        <f>IF(G114="","",IF(I113&gt;LOOKUP('Sanitary Sizing'!G114,'Sanitary Sizing Charts'!$E$6:$E$15,'Sanitary Sizing Charts'!$C$6:$C$15),I113,IF(COUNTIF($H$9:H114,"y")&gt;6,4,IF(AND(H114="y",LOOKUP('Sanitary Sizing'!G114,'Sanitary Sizing Charts'!$E$6:$E$15,'Sanitary Sizing Charts'!$C$6:$C$15)&lt;3),3,LOOKUP('Sanitary Sizing'!G114,'Sanitary Sizing Charts'!$E$6:$E$15,'Sanitary Sizing Charts'!$C$6:$C$15)))))</f>
        <v/>
      </c>
      <c r="P114" s="51"/>
      <c r="Q114" s="35">
        <v>0.01</v>
      </c>
      <c r="R114" s="2"/>
      <c r="S114" s="26"/>
      <c r="T114" s="50" t="str">
        <f t="shared" si="6"/>
        <v/>
      </c>
      <c r="V114" s="49">
        <f t="shared" si="7"/>
        <v>0.01</v>
      </c>
      <c r="W114" s="44">
        <f>0</f>
        <v>0</v>
      </c>
      <c r="X114" s="44">
        <f>IF(LOOKUP($V114,'Sanitary Sizing Charts'!$S$5:$S$10,'Sanitary Sizing Charts'!T$5:T$10)="N/A",0,LOOKUP($V114,'Sanitary Sizing Charts'!$S$5:$S$10,'Sanitary Sizing Charts'!T$5:T$10)+1)</f>
        <v>0</v>
      </c>
      <c r="Y114" s="44">
        <f>IF(LOOKUP($V114,'Sanitary Sizing Charts'!$S$5:$S$10,'Sanitary Sizing Charts'!U$5:U$10)="N/A",0,LOOKUP($V114,'Sanitary Sizing Charts'!$S$5:$S$10,'Sanitary Sizing Charts'!U$5:U$10)+1)</f>
        <v>181</v>
      </c>
      <c r="Z114" s="44">
        <f>IF(LOOKUP($V114,'Sanitary Sizing Charts'!$S$5:$S$10,'Sanitary Sizing Charts'!V$5:V$10)="N/A",0,LOOKUP($V114,'Sanitary Sizing Charts'!$S$5:$S$10,'Sanitary Sizing Charts'!V$5:V$10)+1)</f>
        <v>391</v>
      </c>
      <c r="AA114" s="44">
        <f>IF(LOOKUP($V114,'Sanitary Sizing Charts'!$S$5:$S$10,'Sanitary Sizing Charts'!W$5:W$10)="N/A",0,LOOKUP($V114,'Sanitary Sizing Charts'!$S$5:$S$10,'Sanitary Sizing Charts'!W$5:W$10)+1)</f>
        <v>701</v>
      </c>
      <c r="AB114" s="44">
        <f>IF(LOOKUP($V114,'Sanitary Sizing Charts'!$S$5:$S$10,'Sanitary Sizing Charts'!X$5:X$10)="N/A",0,LOOKUP($V114,'Sanitary Sizing Charts'!$S$5:$S$10,'Sanitary Sizing Charts'!X$5:X$10)+1)</f>
        <v>1601</v>
      </c>
      <c r="AC114" s="44">
        <f>IF(LOOKUP($V114,'Sanitary Sizing Charts'!$S$5:$S$10,'Sanitary Sizing Charts'!Y$5:Y$10)="N/A",0,LOOKUP($V114,'Sanitary Sizing Charts'!$S$5:$S$10,'Sanitary Sizing Charts'!Y$5:Y$10)+1)</f>
        <v>3001</v>
      </c>
      <c r="AD114" s="44">
        <f>IF(LOOKUP($V114,'Sanitary Sizing Charts'!$S$5:$S$10,'Sanitary Sizing Charts'!Z$5:Z$10)="N/A",0,LOOKUP($V114,'Sanitary Sizing Charts'!$S$5:$S$10,'Sanitary Sizing Charts'!Z$5:Z$10)+1)</f>
        <v>5401</v>
      </c>
      <c r="AE114" s="44">
        <f>IF(LOOKUP($V114,'Sanitary Sizing Charts'!$S$5:$S$10,'Sanitary Sizing Charts'!AA$5:AA$10)="N/A",0,LOOKUP($V114,'Sanitary Sizing Charts'!$S$5:$S$10,'Sanitary Sizing Charts'!AA$5:AA$10)+1)</f>
        <v>10401</v>
      </c>
    </row>
    <row r="115" spans="6:31" ht="14.25" customHeight="1" x14ac:dyDescent="0.25">
      <c r="F115" s="24"/>
      <c r="G115" s="22"/>
      <c r="H115" s="39"/>
      <c r="I115" s="101" t="str">
        <f>IF(G115="","",IF(I114&gt;LOOKUP('Sanitary Sizing'!G115,'Sanitary Sizing Charts'!$E$6:$E$15,'Sanitary Sizing Charts'!$C$6:$C$15),I114,IF(COUNTIF($H$9:H115,"y")&gt;6,4,IF(AND(H115="y",LOOKUP('Sanitary Sizing'!G115,'Sanitary Sizing Charts'!$E$6:$E$15,'Sanitary Sizing Charts'!$C$6:$C$15)&lt;3),3,LOOKUP('Sanitary Sizing'!G115,'Sanitary Sizing Charts'!$E$6:$E$15,'Sanitary Sizing Charts'!$C$6:$C$15)))))</f>
        <v/>
      </c>
      <c r="P115" s="51"/>
      <c r="Q115" s="35">
        <v>0.01</v>
      </c>
      <c r="R115" s="2"/>
      <c r="S115" s="26"/>
      <c r="T115" s="50" t="str">
        <f t="shared" si="6"/>
        <v/>
      </c>
      <c r="V115" s="49">
        <f t="shared" si="7"/>
        <v>0.01</v>
      </c>
      <c r="W115" s="44">
        <f>0</f>
        <v>0</v>
      </c>
      <c r="X115" s="44">
        <f>IF(LOOKUP($V115,'Sanitary Sizing Charts'!$S$5:$S$10,'Sanitary Sizing Charts'!T$5:T$10)="N/A",0,LOOKUP($V115,'Sanitary Sizing Charts'!$S$5:$S$10,'Sanitary Sizing Charts'!T$5:T$10)+1)</f>
        <v>0</v>
      </c>
      <c r="Y115" s="44">
        <f>IF(LOOKUP($V115,'Sanitary Sizing Charts'!$S$5:$S$10,'Sanitary Sizing Charts'!U$5:U$10)="N/A",0,LOOKUP($V115,'Sanitary Sizing Charts'!$S$5:$S$10,'Sanitary Sizing Charts'!U$5:U$10)+1)</f>
        <v>181</v>
      </c>
      <c r="Z115" s="44">
        <f>IF(LOOKUP($V115,'Sanitary Sizing Charts'!$S$5:$S$10,'Sanitary Sizing Charts'!V$5:V$10)="N/A",0,LOOKUP($V115,'Sanitary Sizing Charts'!$S$5:$S$10,'Sanitary Sizing Charts'!V$5:V$10)+1)</f>
        <v>391</v>
      </c>
      <c r="AA115" s="44">
        <f>IF(LOOKUP($V115,'Sanitary Sizing Charts'!$S$5:$S$10,'Sanitary Sizing Charts'!W$5:W$10)="N/A",0,LOOKUP($V115,'Sanitary Sizing Charts'!$S$5:$S$10,'Sanitary Sizing Charts'!W$5:W$10)+1)</f>
        <v>701</v>
      </c>
      <c r="AB115" s="44">
        <f>IF(LOOKUP($V115,'Sanitary Sizing Charts'!$S$5:$S$10,'Sanitary Sizing Charts'!X$5:X$10)="N/A",0,LOOKUP($V115,'Sanitary Sizing Charts'!$S$5:$S$10,'Sanitary Sizing Charts'!X$5:X$10)+1)</f>
        <v>1601</v>
      </c>
      <c r="AC115" s="44">
        <f>IF(LOOKUP($V115,'Sanitary Sizing Charts'!$S$5:$S$10,'Sanitary Sizing Charts'!Y$5:Y$10)="N/A",0,LOOKUP($V115,'Sanitary Sizing Charts'!$S$5:$S$10,'Sanitary Sizing Charts'!Y$5:Y$10)+1)</f>
        <v>3001</v>
      </c>
      <c r="AD115" s="44">
        <f>IF(LOOKUP($V115,'Sanitary Sizing Charts'!$S$5:$S$10,'Sanitary Sizing Charts'!Z$5:Z$10)="N/A",0,LOOKUP($V115,'Sanitary Sizing Charts'!$S$5:$S$10,'Sanitary Sizing Charts'!Z$5:Z$10)+1)</f>
        <v>5401</v>
      </c>
      <c r="AE115" s="44">
        <f>IF(LOOKUP($V115,'Sanitary Sizing Charts'!$S$5:$S$10,'Sanitary Sizing Charts'!AA$5:AA$10)="N/A",0,LOOKUP($V115,'Sanitary Sizing Charts'!$S$5:$S$10,'Sanitary Sizing Charts'!AA$5:AA$10)+1)</f>
        <v>10401</v>
      </c>
    </row>
    <row r="116" spans="6:31" ht="14.25" customHeight="1" x14ac:dyDescent="0.25">
      <c r="F116" s="24"/>
      <c r="G116" s="22"/>
      <c r="H116" s="39"/>
      <c r="I116" s="101" t="str">
        <f>IF(G116="","",IF(I115&gt;LOOKUP('Sanitary Sizing'!G116,'Sanitary Sizing Charts'!$E$6:$E$15,'Sanitary Sizing Charts'!$C$6:$C$15),I115,IF(COUNTIF($H$9:H116,"y")&gt;6,4,IF(AND(H116="y",LOOKUP('Sanitary Sizing'!G116,'Sanitary Sizing Charts'!$E$6:$E$15,'Sanitary Sizing Charts'!$C$6:$C$15)&lt;3),3,LOOKUP('Sanitary Sizing'!G116,'Sanitary Sizing Charts'!$E$6:$E$15,'Sanitary Sizing Charts'!$C$6:$C$15)))))</f>
        <v/>
      </c>
      <c r="P116" s="51"/>
      <c r="Q116" s="35">
        <v>0.01</v>
      </c>
      <c r="R116" s="2"/>
      <c r="S116" s="26"/>
      <c r="T116" s="50" t="str">
        <f t="shared" si="6"/>
        <v/>
      </c>
      <c r="V116" s="49">
        <f t="shared" si="7"/>
        <v>0.01</v>
      </c>
      <c r="W116" s="44">
        <f>0</f>
        <v>0</v>
      </c>
      <c r="X116" s="44">
        <f>IF(LOOKUP($V116,'Sanitary Sizing Charts'!$S$5:$S$10,'Sanitary Sizing Charts'!T$5:T$10)="N/A",0,LOOKUP($V116,'Sanitary Sizing Charts'!$S$5:$S$10,'Sanitary Sizing Charts'!T$5:T$10)+1)</f>
        <v>0</v>
      </c>
      <c r="Y116" s="44">
        <f>IF(LOOKUP($V116,'Sanitary Sizing Charts'!$S$5:$S$10,'Sanitary Sizing Charts'!U$5:U$10)="N/A",0,LOOKUP($V116,'Sanitary Sizing Charts'!$S$5:$S$10,'Sanitary Sizing Charts'!U$5:U$10)+1)</f>
        <v>181</v>
      </c>
      <c r="Z116" s="44">
        <f>IF(LOOKUP($V116,'Sanitary Sizing Charts'!$S$5:$S$10,'Sanitary Sizing Charts'!V$5:V$10)="N/A",0,LOOKUP($V116,'Sanitary Sizing Charts'!$S$5:$S$10,'Sanitary Sizing Charts'!V$5:V$10)+1)</f>
        <v>391</v>
      </c>
      <c r="AA116" s="44">
        <f>IF(LOOKUP($V116,'Sanitary Sizing Charts'!$S$5:$S$10,'Sanitary Sizing Charts'!W$5:W$10)="N/A",0,LOOKUP($V116,'Sanitary Sizing Charts'!$S$5:$S$10,'Sanitary Sizing Charts'!W$5:W$10)+1)</f>
        <v>701</v>
      </c>
      <c r="AB116" s="44">
        <f>IF(LOOKUP($V116,'Sanitary Sizing Charts'!$S$5:$S$10,'Sanitary Sizing Charts'!X$5:X$10)="N/A",0,LOOKUP($V116,'Sanitary Sizing Charts'!$S$5:$S$10,'Sanitary Sizing Charts'!X$5:X$10)+1)</f>
        <v>1601</v>
      </c>
      <c r="AC116" s="44">
        <f>IF(LOOKUP($V116,'Sanitary Sizing Charts'!$S$5:$S$10,'Sanitary Sizing Charts'!Y$5:Y$10)="N/A",0,LOOKUP($V116,'Sanitary Sizing Charts'!$S$5:$S$10,'Sanitary Sizing Charts'!Y$5:Y$10)+1)</f>
        <v>3001</v>
      </c>
      <c r="AD116" s="44">
        <f>IF(LOOKUP($V116,'Sanitary Sizing Charts'!$S$5:$S$10,'Sanitary Sizing Charts'!Z$5:Z$10)="N/A",0,LOOKUP($V116,'Sanitary Sizing Charts'!$S$5:$S$10,'Sanitary Sizing Charts'!Z$5:Z$10)+1)</f>
        <v>5401</v>
      </c>
      <c r="AE116" s="44">
        <f>IF(LOOKUP($V116,'Sanitary Sizing Charts'!$S$5:$S$10,'Sanitary Sizing Charts'!AA$5:AA$10)="N/A",0,LOOKUP($V116,'Sanitary Sizing Charts'!$S$5:$S$10,'Sanitary Sizing Charts'!AA$5:AA$10)+1)</f>
        <v>10401</v>
      </c>
    </row>
    <row r="117" spans="6:31" ht="14.25" customHeight="1" x14ac:dyDescent="0.25">
      <c r="F117" s="24"/>
      <c r="G117" s="22"/>
      <c r="H117" s="39"/>
      <c r="I117" s="101" t="str">
        <f>IF(G117="","",IF(I116&gt;LOOKUP('Sanitary Sizing'!G117,'Sanitary Sizing Charts'!$E$6:$E$15,'Sanitary Sizing Charts'!$C$6:$C$15),I116,IF(COUNTIF($H$9:H117,"y")&gt;6,4,IF(AND(H117="y",LOOKUP('Sanitary Sizing'!G117,'Sanitary Sizing Charts'!$E$6:$E$15,'Sanitary Sizing Charts'!$C$6:$C$15)&lt;3),3,LOOKUP('Sanitary Sizing'!G117,'Sanitary Sizing Charts'!$E$6:$E$15,'Sanitary Sizing Charts'!$C$6:$C$15)))))</f>
        <v/>
      </c>
      <c r="P117" s="51"/>
      <c r="Q117" s="35">
        <v>0.01</v>
      </c>
      <c r="R117" s="2"/>
      <c r="S117" s="26"/>
      <c r="T117" s="50" t="str">
        <f t="shared" si="6"/>
        <v/>
      </c>
      <c r="V117" s="49">
        <f t="shared" si="7"/>
        <v>0.01</v>
      </c>
      <c r="W117" s="44">
        <f>0</f>
        <v>0</v>
      </c>
      <c r="X117" s="44">
        <f>IF(LOOKUP($V117,'Sanitary Sizing Charts'!$S$5:$S$10,'Sanitary Sizing Charts'!T$5:T$10)="N/A",0,LOOKUP($V117,'Sanitary Sizing Charts'!$S$5:$S$10,'Sanitary Sizing Charts'!T$5:T$10)+1)</f>
        <v>0</v>
      </c>
      <c r="Y117" s="44">
        <f>IF(LOOKUP($V117,'Sanitary Sizing Charts'!$S$5:$S$10,'Sanitary Sizing Charts'!U$5:U$10)="N/A",0,LOOKUP($V117,'Sanitary Sizing Charts'!$S$5:$S$10,'Sanitary Sizing Charts'!U$5:U$10)+1)</f>
        <v>181</v>
      </c>
      <c r="Z117" s="44">
        <f>IF(LOOKUP($V117,'Sanitary Sizing Charts'!$S$5:$S$10,'Sanitary Sizing Charts'!V$5:V$10)="N/A",0,LOOKUP($V117,'Sanitary Sizing Charts'!$S$5:$S$10,'Sanitary Sizing Charts'!V$5:V$10)+1)</f>
        <v>391</v>
      </c>
      <c r="AA117" s="44">
        <f>IF(LOOKUP($V117,'Sanitary Sizing Charts'!$S$5:$S$10,'Sanitary Sizing Charts'!W$5:W$10)="N/A",0,LOOKUP($V117,'Sanitary Sizing Charts'!$S$5:$S$10,'Sanitary Sizing Charts'!W$5:W$10)+1)</f>
        <v>701</v>
      </c>
      <c r="AB117" s="44">
        <f>IF(LOOKUP($V117,'Sanitary Sizing Charts'!$S$5:$S$10,'Sanitary Sizing Charts'!X$5:X$10)="N/A",0,LOOKUP($V117,'Sanitary Sizing Charts'!$S$5:$S$10,'Sanitary Sizing Charts'!X$5:X$10)+1)</f>
        <v>1601</v>
      </c>
      <c r="AC117" s="44">
        <f>IF(LOOKUP($V117,'Sanitary Sizing Charts'!$S$5:$S$10,'Sanitary Sizing Charts'!Y$5:Y$10)="N/A",0,LOOKUP($V117,'Sanitary Sizing Charts'!$S$5:$S$10,'Sanitary Sizing Charts'!Y$5:Y$10)+1)</f>
        <v>3001</v>
      </c>
      <c r="AD117" s="44">
        <f>IF(LOOKUP($V117,'Sanitary Sizing Charts'!$S$5:$S$10,'Sanitary Sizing Charts'!Z$5:Z$10)="N/A",0,LOOKUP($V117,'Sanitary Sizing Charts'!$S$5:$S$10,'Sanitary Sizing Charts'!Z$5:Z$10)+1)</f>
        <v>5401</v>
      </c>
      <c r="AE117" s="44">
        <f>IF(LOOKUP($V117,'Sanitary Sizing Charts'!$S$5:$S$10,'Sanitary Sizing Charts'!AA$5:AA$10)="N/A",0,LOOKUP($V117,'Sanitary Sizing Charts'!$S$5:$S$10,'Sanitary Sizing Charts'!AA$5:AA$10)+1)</f>
        <v>10401</v>
      </c>
    </row>
    <row r="118" spans="6:31" ht="14.25" customHeight="1" x14ac:dyDescent="0.25">
      <c r="F118" s="24"/>
      <c r="G118" s="22"/>
      <c r="H118" s="39"/>
      <c r="I118" s="101" t="str">
        <f>IF(G118="","",IF(I117&gt;LOOKUP('Sanitary Sizing'!G118,'Sanitary Sizing Charts'!$E$6:$E$15,'Sanitary Sizing Charts'!$C$6:$C$15),I117,IF(COUNTIF($H$9:H118,"y")&gt;6,4,IF(AND(H118="y",LOOKUP('Sanitary Sizing'!G118,'Sanitary Sizing Charts'!$E$6:$E$15,'Sanitary Sizing Charts'!$C$6:$C$15)&lt;3),3,LOOKUP('Sanitary Sizing'!G118,'Sanitary Sizing Charts'!$E$6:$E$15,'Sanitary Sizing Charts'!$C$6:$C$15)))))</f>
        <v/>
      </c>
      <c r="P118" s="51"/>
      <c r="Q118" s="35">
        <v>0.01</v>
      </c>
      <c r="R118" s="2"/>
      <c r="S118" s="26"/>
      <c r="T118" s="50" t="str">
        <f t="shared" si="6"/>
        <v/>
      </c>
      <c r="V118" s="49">
        <f t="shared" si="7"/>
        <v>0.01</v>
      </c>
      <c r="W118" s="44">
        <f>0</f>
        <v>0</v>
      </c>
      <c r="X118" s="44">
        <f>IF(LOOKUP($V118,'Sanitary Sizing Charts'!$S$5:$S$10,'Sanitary Sizing Charts'!T$5:T$10)="N/A",0,LOOKUP($V118,'Sanitary Sizing Charts'!$S$5:$S$10,'Sanitary Sizing Charts'!T$5:T$10)+1)</f>
        <v>0</v>
      </c>
      <c r="Y118" s="44">
        <f>IF(LOOKUP($V118,'Sanitary Sizing Charts'!$S$5:$S$10,'Sanitary Sizing Charts'!U$5:U$10)="N/A",0,LOOKUP($V118,'Sanitary Sizing Charts'!$S$5:$S$10,'Sanitary Sizing Charts'!U$5:U$10)+1)</f>
        <v>181</v>
      </c>
      <c r="Z118" s="44">
        <f>IF(LOOKUP($V118,'Sanitary Sizing Charts'!$S$5:$S$10,'Sanitary Sizing Charts'!V$5:V$10)="N/A",0,LOOKUP($V118,'Sanitary Sizing Charts'!$S$5:$S$10,'Sanitary Sizing Charts'!V$5:V$10)+1)</f>
        <v>391</v>
      </c>
      <c r="AA118" s="44">
        <f>IF(LOOKUP($V118,'Sanitary Sizing Charts'!$S$5:$S$10,'Sanitary Sizing Charts'!W$5:W$10)="N/A",0,LOOKUP($V118,'Sanitary Sizing Charts'!$S$5:$S$10,'Sanitary Sizing Charts'!W$5:W$10)+1)</f>
        <v>701</v>
      </c>
      <c r="AB118" s="44">
        <f>IF(LOOKUP($V118,'Sanitary Sizing Charts'!$S$5:$S$10,'Sanitary Sizing Charts'!X$5:X$10)="N/A",0,LOOKUP($V118,'Sanitary Sizing Charts'!$S$5:$S$10,'Sanitary Sizing Charts'!X$5:X$10)+1)</f>
        <v>1601</v>
      </c>
      <c r="AC118" s="44">
        <f>IF(LOOKUP($V118,'Sanitary Sizing Charts'!$S$5:$S$10,'Sanitary Sizing Charts'!Y$5:Y$10)="N/A",0,LOOKUP($V118,'Sanitary Sizing Charts'!$S$5:$S$10,'Sanitary Sizing Charts'!Y$5:Y$10)+1)</f>
        <v>3001</v>
      </c>
      <c r="AD118" s="44">
        <f>IF(LOOKUP($V118,'Sanitary Sizing Charts'!$S$5:$S$10,'Sanitary Sizing Charts'!Z$5:Z$10)="N/A",0,LOOKUP($V118,'Sanitary Sizing Charts'!$S$5:$S$10,'Sanitary Sizing Charts'!Z$5:Z$10)+1)</f>
        <v>5401</v>
      </c>
      <c r="AE118" s="44">
        <f>IF(LOOKUP($V118,'Sanitary Sizing Charts'!$S$5:$S$10,'Sanitary Sizing Charts'!AA$5:AA$10)="N/A",0,LOOKUP($V118,'Sanitary Sizing Charts'!$S$5:$S$10,'Sanitary Sizing Charts'!AA$5:AA$10)+1)</f>
        <v>10401</v>
      </c>
    </row>
    <row r="119" spans="6:31" ht="14.25" customHeight="1" x14ac:dyDescent="0.25">
      <c r="F119" s="24"/>
      <c r="G119" s="22"/>
      <c r="H119" s="39"/>
      <c r="I119" s="101" t="str">
        <f>IF(G119="","",IF(I118&gt;LOOKUP('Sanitary Sizing'!G119,'Sanitary Sizing Charts'!$E$6:$E$15,'Sanitary Sizing Charts'!$C$6:$C$15),I118,IF(COUNTIF($H$9:H119,"y")&gt;6,4,IF(AND(H119="y",LOOKUP('Sanitary Sizing'!G119,'Sanitary Sizing Charts'!$E$6:$E$15,'Sanitary Sizing Charts'!$C$6:$C$15)&lt;3),3,LOOKUP('Sanitary Sizing'!G119,'Sanitary Sizing Charts'!$E$6:$E$15,'Sanitary Sizing Charts'!$C$6:$C$15)))))</f>
        <v/>
      </c>
      <c r="P119" s="51"/>
      <c r="Q119" s="35">
        <v>0.01</v>
      </c>
      <c r="R119" s="2"/>
      <c r="S119" s="26"/>
      <c r="T119" s="50" t="str">
        <f t="shared" si="6"/>
        <v/>
      </c>
      <c r="V119" s="49">
        <f t="shared" si="7"/>
        <v>0.01</v>
      </c>
      <c r="W119" s="44">
        <f>0</f>
        <v>0</v>
      </c>
      <c r="X119" s="44">
        <f>IF(LOOKUP($V119,'Sanitary Sizing Charts'!$S$5:$S$10,'Sanitary Sizing Charts'!T$5:T$10)="N/A",0,LOOKUP($V119,'Sanitary Sizing Charts'!$S$5:$S$10,'Sanitary Sizing Charts'!T$5:T$10)+1)</f>
        <v>0</v>
      </c>
      <c r="Y119" s="44">
        <f>IF(LOOKUP($V119,'Sanitary Sizing Charts'!$S$5:$S$10,'Sanitary Sizing Charts'!U$5:U$10)="N/A",0,LOOKUP($V119,'Sanitary Sizing Charts'!$S$5:$S$10,'Sanitary Sizing Charts'!U$5:U$10)+1)</f>
        <v>181</v>
      </c>
      <c r="Z119" s="44">
        <f>IF(LOOKUP($V119,'Sanitary Sizing Charts'!$S$5:$S$10,'Sanitary Sizing Charts'!V$5:V$10)="N/A",0,LOOKUP($V119,'Sanitary Sizing Charts'!$S$5:$S$10,'Sanitary Sizing Charts'!V$5:V$10)+1)</f>
        <v>391</v>
      </c>
      <c r="AA119" s="44">
        <f>IF(LOOKUP($V119,'Sanitary Sizing Charts'!$S$5:$S$10,'Sanitary Sizing Charts'!W$5:W$10)="N/A",0,LOOKUP($V119,'Sanitary Sizing Charts'!$S$5:$S$10,'Sanitary Sizing Charts'!W$5:W$10)+1)</f>
        <v>701</v>
      </c>
      <c r="AB119" s="44">
        <f>IF(LOOKUP($V119,'Sanitary Sizing Charts'!$S$5:$S$10,'Sanitary Sizing Charts'!X$5:X$10)="N/A",0,LOOKUP($V119,'Sanitary Sizing Charts'!$S$5:$S$10,'Sanitary Sizing Charts'!X$5:X$10)+1)</f>
        <v>1601</v>
      </c>
      <c r="AC119" s="44">
        <f>IF(LOOKUP($V119,'Sanitary Sizing Charts'!$S$5:$S$10,'Sanitary Sizing Charts'!Y$5:Y$10)="N/A",0,LOOKUP($V119,'Sanitary Sizing Charts'!$S$5:$S$10,'Sanitary Sizing Charts'!Y$5:Y$10)+1)</f>
        <v>3001</v>
      </c>
      <c r="AD119" s="44">
        <f>IF(LOOKUP($V119,'Sanitary Sizing Charts'!$S$5:$S$10,'Sanitary Sizing Charts'!Z$5:Z$10)="N/A",0,LOOKUP($V119,'Sanitary Sizing Charts'!$S$5:$S$10,'Sanitary Sizing Charts'!Z$5:Z$10)+1)</f>
        <v>5401</v>
      </c>
      <c r="AE119" s="44">
        <f>IF(LOOKUP($V119,'Sanitary Sizing Charts'!$S$5:$S$10,'Sanitary Sizing Charts'!AA$5:AA$10)="N/A",0,LOOKUP($V119,'Sanitary Sizing Charts'!$S$5:$S$10,'Sanitary Sizing Charts'!AA$5:AA$10)+1)</f>
        <v>10401</v>
      </c>
    </row>
    <row r="120" spans="6:31" ht="14.25" customHeight="1" x14ac:dyDescent="0.25">
      <c r="F120" s="24"/>
      <c r="G120" s="22"/>
      <c r="H120" s="39"/>
      <c r="I120" s="101" t="str">
        <f>IF(G120="","",IF(I119&gt;LOOKUP('Sanitary Sizing'!G120,'Sanitary Sizing Charts'!$E$6:$E$15,'Sanitary Sizing Charts'!$C$6:$C$15),I119,IF(COUNTIF($H$9:H120,"y")&gt;6,4,IF(AND(H120="y",LOOKUP('Sanitary Sizing'!G120,'Sanitary Sizing Charts'!$E$6:$E$15,'Sanitary Sizing Charts'!$C$6:$C$15)&lt;3),3,LOOKUP('Sanitary Sizing'!G120,'Sanitary Sizing Charts'!$E$6:$E$15,'Sanitary Sizing Charts'!$C$6:$C$15)))))</f>
        <v/>
      </c>
      <c r="P120" s="51"/>
      <c r="Q120" s="35">
        <v>0.01</v>
      </c>
      <c r="R120" s="2"/>
      <c r="S120" s="26"/>
      <c r="T120" s="50" t="str">
        <f t="shared" si="6"/>
        <v/>
      </c>
      <c r="V120" s="49">
        <f t="shared" si="7"/>
        <v>0.01</v>
      </c>
      <c r="W120" s="44">
        <f>0</f>
        <v>0</v>
      </c>
      <c r="X120" s="44">
        <f>IF(LOOKUP($V120,'Sanitary Sizing Charts'!$S$5:$S$10,'Sanitary Sizing Charts'!T$5:T$10)="N/A",0,LOOKUP($V120,'Sanitary Sizing Charts'!$S$5:$S$10,'Sanitary Sizing Charts'!T$5:T$10)+1)</f>
        <v>0</v>
      </c>
      <c r="Y120" s="44">
        <f>IF(LOOKUP($V120,'Sanitary Sizing Charts'!$S$5:$S$10,'Sanitary Sizing Charts'!U$5:U$10)="N/A",0,LOOKUP($V120,'Sanitary Sizing Charts'!$S$5:$S$10,'Sanitary Sizing Charts'!U$5:U$10)+1)</f>
        <v>181</v>
      </c>
      <c r="Z120" s="44">
        <f>IF(LOOKUP($V120,'Sanitary Sizing Charts'!$S$5:$S$10,'Sanitary Sizing Charts'!V$5:V$10)="N/A",0,LOOKUP($V120,'Sanitary Sizing Charts'!$S$5:$S$10,'Sanitary Sizing Charts'!V$5:V$10)+1)</f>
        <v>391</v>
      </c>
      <c r="AA120" s="44">
        <f>IF(LOOKUP($V120,'Sanitary Sizing Charts'!$S$5:$S$10,'Sanitary Sizing Charts'!W$5:W$10)="N/A",0,LOOKUP($V120,'Sanitary Sizing Charts'!$S$5:$S$10,'Sanitary Sizing Charts'!W$5:W$10)+1)</f>
        <v>701</v>
      </c>
      <c r="AB120" s="44">
        <f>IF(LOOKUP($V120,'Sanitary Sizing Charts'!$S$5:$S$10,'Sanitary Sizing Charts'!X$5:X$10)="N/A",0,LOOKUP($V120,'Sanitary Sizing Charts'!$S$5:$S$10,'Sanitary Sizing Charts'!X$5:X$10)+1)</f>
        <v>1601</v>
      </c>
      <c r="AC120" s="44">
        <f>IF(LOOKUP($V120,'Sanitary Sizing Charts'!$S$5:$S$10,'Sanitary Sizing Charts'!Y$5:Y$10)="N/A",0,LOOKUP($V120,'Sanitary Sizing Charts'!$S$5:$S$10,'Sanitary Sizing Charts'!Y$5:Y$10)+1)</f>
        <v>3001</v>
      </c>
      <c r="AD120" s="44">
        <f>IF(LOOKUP($V120,'Sanitary Sizing Charts'!$S$5:$S$10,'Sanitary Sizing Charts'!Z$5:Z$10)="N/A",0,LOOKUP($V120,'Sanitary Sizing Charts'!$S$5:$S$10,'Sanitary Sizing Charts'!Z$5:Z$10)+1)</f>
        <v>5401</v>
      </c>
      <c r="AE120" s="44">
        <f>IF(LOOKUP($V120,'Sanitary Sizing Charts'!$S$5:$S$10,'Sanitary Sizing Charts'!AA$5:AA$10)="N/A",0,LOOKUP($V120,'Sanitary Sizing Charts'!$S$5:$S$10,'Sanitary Sizing Charts'!AA$5:AA$10)+1)</f>
        <v>10401</v>
      </c>
    </row>
    <row r="121" spans="6:31" ht="14.25" customHeight="1" x14ac:dyDescent="0.25">
      <c r="F121" s="24"/>
      <c r="G121" s="22"/>
      <c r="H121" s="39"/>
      <c r="I121" s="101" t="str">
        <f>IF(G121="","",IF(I120&gt;LOOKUP('Sanitary Sizing'!G121,'Sanitary Sizing Charts'!$E$6:$E$15,'Sanitary Sizing Charts'!$C$6:$C$15),I120,IF(COUNTIF($H$9:H121,"y")&gt;6,4,IF(AND(H121="y",LOOKUP('Sanitary Sizing'!G121,'Sanitary Sizing Charts'!$E$6:$E$15,'Sanitary Sizing Charts'!$C$6:$C$15)&lt;3),3,LOOKUP('Sanitary Sizing'!G121,'Sanitary Sizing Charts'!$E$6:$E$15,'Sanitary Sizing Charts'!$C$6:$C$15)))))</f>
        <v/>
      </c>
      <c r="P121" s="51"/>
      <c r="Q121" s="35">
        <v>0.01</v>
      </c>
      <c r="R121" s="2"/>
      <c r="S121" s="26"/>
      <c r="T121" s="50" t="str">
        <f t="shared" si="6"/>
        <v/>
      </c>
      <c r="V121" s="49">
        <f t="shared" si="7"/>
        <v>0.01</v>
      </c>
      <c r="W121" s="44">
        <f>0</f>
        <v>0</v>
      </c>
      <c r="X121" s="44">
        <f>IF(LOOKUP($V121,'Sanitary Sizing Charts'!$S$5:$S$10,'Sanitary Sizing Charts'!T$5:T$10)="N/A",0,LOOKUP($V121,'Sanitary Sizing Charts'!$S$5:$S$10,'Sanitary Sizing Charts'!T$5:T$10)+1)</f>
        <v>0</v>
      </c>
      <c r="Y121" s="44">
        <f>IF(LOOKUP($V121,'Sanitary Sizing Charts'!$S$5:$S$10,'Sanitary Sizing Charts'!U$5:U$10)="N/A",0,LOOKUP($V121,'Sanitary Sizing Charts'!$S$5:$S$10,'Sanitary Sizing Charts'!U$5:U$10)+1)</f>
        <v>181</v>
      </c>
      <c r="Z121" s="44">
        <f>IF(LOOKUP($V121,'Sanitary Sizing Charts'!$S$5:$S$10,'Sanitary Sizing Charts'!V$5:V$10)="N/A",0,LOOKUP($V121,'Sanitary Sizing Charts'!$S$5:$S$10,'Sanitary Sizing Charts'!V$5:V$10)+1)</f>
        <v>391</v>
      </c>
      <c r="AA121" s="44">
        <f>IF(LOOKUP($V121,'Sanitary Sizing Charts'!$S$5:$S$10,'Sanitary Sizing Charts'!W$5:W$10)="N/A",0,LOOKUP($V121,'Sanitary Sizing Charts'!$S$5:$S$10,'Sanitary Sizing Charts'!W$5:W$10)+1)</f>
        <v>701</v>
      </c>
      <c r="AB121" s="44">
        <f>IF(LOOKUP($V121,'Sanitary Sizing Charts'!$S$5:$S$10,'Sanitary Sizing Charts'!X$5:X$10)="N/A",0,LOOKUP($V121,'Sanitary Sizing Charts'!$S$5:$S$10,'Sanitary Sizing Charts'!X$5:X$10)+1)</f>
        <v>1601</v>
      </c>
      <c r="AC121" s="44">
        <f>IF(LOOKUP($V121,'Sanitary Sizing Charts'!$S$5:$S$10,'Sanitary Sizing Charts'!Y$5:Y$10)="N/A",0,LOOKUP($V121,'Sanitary Sizing Charts'!$S$5:$S$10,'Sanitary Sizing Charts'!Y$5:Y$10)+1)</f>
        <v>3001</v>
      </c>
      <c r="AD121" s="44">
        <f>IF(LOOKUP($V121,'Sanitary Sizing Charts'!$S$5:$S$10,'Sanitary Sizing Charts'!Z$5:Z$10)="N/A",0,LOOKUP($V121,'Sanitary Sizing Charts'!$S$5:$S$10,'Sanitary Sizing Charts'!Z$5:Z$10)+1)</f>
        <v>5401</v>
      </c>
      <c r="AE121" s="44">
        <f>IF(LOOKUP($V121,'Sanitary Sizing Charts'!$S$5:$S$10,'Sanitary Sizing Charts'!AA$5:AA$10)="N/A",0,LOOKUP($V121,'Sanitary Sizing Charts'!$S$5:$S$10,'Sanitary Sizing Charts'!AA$5:AA$10)+1)</f>
        <v>10401</v>
      </c>
    </row>
    <row r="122" spans="6:31" ht="14.25" customHeight="1" x14ac:dyDescent="0.25">
      <c r="F122" s="24"/>
      <c r="G122" s="22"/>
      <c r="H122" s="39"/>
      <c r="I122" s="101" t="str">
        <f>IF(G122="","",IF(I121&gt;LOOKUP('Sanitary Sizing'!G122,'Sanitary Sizing Charts'!$E$6:$E$15,'Sanitary Sizing Charts'!$C$6:$C$15),I121,IF(COUNTIF($H$9:H122,"y")&gt;6,4,IF(AND(H122="y",LOOKUP('Sanitary Sizing'!G122,'Sanitary Sizing Charts'!$E$6:$E$15,'Sanitary Sizing Charts'!$C$6:$C$15)&lt;3),3,LOOKUP('Sanitary Sizing'!G122,'Sanitary Sizing Charts'!$E$6:$E$15,'Sanitary Sizing Charts'!$C$6:$C$15)))))</f>
        <v/>
      </c>
      <c r="P122" s="51"/>
      <c r="Q122" s="35">
        <v>0.01</v>
      </c>
      <c r="R122" s="2"/>
      <c r="S122" s="26"/>
      <c r="T122" s="50" t="str">
        <f t="shared" si="6"/>
        <v/>
      </c>
      <c r="V122" s="49">
        <f t="shared" si="7"/>
        <v>0.01</v>
      </c>
      <c r="W122" s="44">
        <f>0</f>
        <v>0</v>
      </c>
      <c r="X122" s="44">
        <f>IF(LOOKUP($V122,'Sanitary Sizing Charts'!$S$5:$S$10,'Sanitary Sizing Charts'!T$5:T$10)="N/A",0,LOOKUP($V122,'Sanitary Sizing Charts'!$S$5:$S$10,'Sanitary Sizing Charts'!T$5:T$10)+1)</f>
        <v>0</v>
      </c>
      <c r="Y122" s="44">
        <f>IF(LOOKUP($V122,'Sanitary Sizing Charts'!$S$5:$S$10,'Sanitary Sizing Charts'!U$5:U$10)="N/A",0,LOOKUP($V122,'Sanitary Sizing Charts'!$S$5:$S$10,'Sanitary Sizing Charts'!U$5:U$10)+1)</f>
        <v>181</v>
      </c>
      <c r="Z122" s="44">
        <f>IF(LOOKUP($V122,'Sanitary Sizing Charts'!$S$5:$S$10,'Sanitary Sizing Charts'!V$5:V$10)="N/A",0,LOOKUP($V122,'Sanitary Sizing Charts'!$S$5:$S$10,'Sanitary Sizing Charts'!V$5:V$10)+1)</f>
        <v>391</v>
      </c>
      <c r="AA122" s="44">
        <f>IF(LOOKUP($V122,'Sanitary Sizing Charts'!$S$5:$S$10,'Sanitary Sizing Charts'!W$5:W$10)="N/A",0,LOOKUP($V122,'Sanitary Sizing Charts'!$S$5:$S$10,'Sanitary Sizing Charts'!W$5:W$10)+1)</f>
        <v>701</v>
      </c>
      <c r="AB122" s="44">
        <f>IF(LOOKUP($V122,'Sanitary Sizing Charts'!$S$5:$S$10,'Sanitary Sizing Charts'!X$5:X$10)="N/A",0,LOOKUP($V122,'Sanitary Sizing Charts'!$S$5:$S$10,'Sanitary Sizing Charts'!X$5:X$10)+1)</f>
        <v>1601</v>
      </c>
      <c r="AC122" s="44">
        <f>IF(LOOKUP($V122,'Sanitary Sizing Charts'!$S$5:$S$10,'Sanitary Sizing Charts'!Y$5:Y$10)="N/A",0,LOOKUP($V122,'Sanitary Sizing Charts'!$S$5:$S$10,'Sanitary Sizing Charts'!Y$5:Y$10)+1)</f>
        <v>3001</v>
      </c>
      <c r="AD122" s="44">
        <f>IF(LOOKUP($V122,'Sanitary Sizing Charts'!$S$5:$S$10,'Sanitary Sizing Charts'!Z$5:Z$10)="N/A",0,LOOKUP($V122,'Sanitary Sizing Charts'!$S$5:$S$10,'Sanitary Sizing Charts'!Z$5:Z$10)+1)</f>
        <v>5401</v>
      </c>
      <c r="AE122" s="44">
        <f>IF(LOOKUP($V122,'Sanitary Sizing Charts'!$S$5:$S$10,'Sanitary Sizing Charts'!AA$5:AA$10)="N/A",0,LOOKUP($V122,'Sanitary Sizing Charts'!$S$5:$S$10,'Sanitary Sizing Charts'!AA$5:AA$10)+1)</f>
        <v>10401</v>
      </c>
    </row>
    <row r="123" spans="6:31" ht="14.25" customHeight="1" x14ac:dyDescent="0.25">
      <c r="F123" s="24"/>
      <c r="G123" s="22"/>
      <c r="H123" s="39"/>
      <c r="I123" s="101" t="str">
        <f>IF(G123="","",IF(I122&gt;LOOKUP('Sanitary Sizing'!G123,'Sanitary Sizing Charts'!$E$6:$E$15,'Sanitary Sizing Charts'!$C$6:$C$15),I122,IF(COUNTIF($H$9:H123,"y")&gt;6,4,IF(AND(H123="y",LOOKUP('Sanitary Sizing'!G123,'Sanitary Sizing Charts'!$E$6:$E$15,'Sanitary Sizing Charts'!$C$6:$C$15)&lt;3),3,LOOKUP('Sanitary Sizing'!G123,'Sanitary Sizing Charts'!$E$6:$E$15,'Sanitary Sizing Charts'!$C$6:$C$15)))))</f>
        <v/>
      </c>
      <c r="P123" s="51"/>
      <c r="Q123" s="35">
        <v>0.01</v>
      </c>
      <c r="R123" s="2"/>
      <c r="S123" s="26"/>
      <c r="T123" s="50" t="str">
        <f t="shared" si="6"/>
        <v/>
      </c>
      <c r="V123" s="49">
        <f t="shared" si="7"/>
        <v>0.01</v>
      </c>
      <c r="W123" s="44">
        <f>0</f>
        <v>0</v>
      </c>
      <c r="X123" s="44">
        <f>IF(LOOKUP($V123,'Sanitary Sizing Charts'!$S$5:$S$10,'Sanitary Sizing Charts'!T$5:T$10)="N/A",0,LOOKUP($V123,'Sanitary Sizing Charts'!$S$5:$S$10,'Sanitary Sizing Charts'!T$5:T$10)+1)</f>
        <v>0</v>
      </c>
      <c r="Y123" s="44">
        <f>IF(LOOKUP($V123,'Sanitary Sizing Charts'!$S$5:$S$10,'Sanitary Sizing Charts'!U$5:U$10)="N/A",0,LOOKUP($V123,'Sanitary Sizing Charts'!$S$5:$S$10,'Sanitary Sizing Charts'!U$5:U$10)+1)</f>
        <v>181</v>
      </c>
      <c r="Z123" s="44">
        <f>IF(LOOKUP($V123,'Sanitary Sizing Charts'!$S$5:$S$10,'Sanitary Sizing Charts'!V$5:V$10)="N/A",0,LOOKUP($V123,'Sanitary Sizing Charts'!$S$5:$S$10,'Sanitary Sizing Charts'!V$5:V$10)+1)</f>
        <v>391</v>
      </c>
      <c r="AA123" s="44">
        <f>IF(LOOKUP($V123,'Sanitary Sizing Charts'!$S$5:$S$10,'Sanitary Sizing Charts'!W$5:W$10)="N/A",0,LOOKUP($V123,'Sanitary Sizing Charts'!$S$5:$S$10,'Sanitary Sizing Charts'!W$5:W$10)+1)</f>
        <v>701</v>
      </c>
      <c r="AB123" s="44">
        <f>IF(LOOKUP($V123,'Sanitary Sizing Charts'!$S$5:$S$10,'Sanitary Sizing Charts'!X$5:X$10)="N/A",0,LOOKUP($V123,'Sanitary Sizing Charts'!$S$5:$S$10,'Sanitary Sizing Charts'!X$5:X$10)+1)</f>
        <v>1601</v>
      </c>
      <c r="AC123" s="44">
        <f>IF(LOOKUP($V123,'Sanitary Sizing Charts'!$S$5:$S$10,'Sanitary Sizing Charts'!Y$5:Y$10)="N/A",0,LOOKUP($V123,'Sanitary Sizing Charts'!$S$5:$S$10,'Sanitary Sizing Charts'!Y$5:Y$10)+1)</f>
        <v>3001</v>
      </c>
      <c r="AD123" s="44">
        <f>IF(LOOKUP($V123,'Sanitary Sizing Charts'!$S$5:$S$10,'Sanitary Sizing Charts'!Z$5:Z$10)="N/A",0,LOOKUP($V123,'Sanitary Sizing Charts'!$S$5:$S$10,'Sanitary Sizing Charts'!Z$5:Z$10)+1)</f>
        <v>5401</v>
      </c>
      <c r="AE123" s="44">
        <f>IF(LOOKUP($V123,'Sanitary Sizing Charts'!$S$5:$S$10,'Sanitary Sizing Charts'!AA$5:AA$10)="N/A",0,LOOKUP($V123,'Sanitary Sizing Charts'!$S$5:$S$10,'Sanitary Sizing Charts'!AA$5:AA$10)+1)</f>
        <v>10401</v>
      </c>
    </row>
    <row r="124" spans="6:31" ht="14.25" customHeight="1" x14ac:dyDescent="0.25">
      <c r="F124" s="24"/>
      <c r="G124" s="22"/>
      <c r="H124" s="39"/>
      <c r="I124" s="101" t="str">
        <f>IF(G124="","",IF(I123&gt;LOOKUP('Sanitary Sizing'!G124,'Sanitary Sizing Charts'!$E$6:$E$15,'Sanitary Sizing Charts'!$C$6:$C$15),I123,IF(COUNTIF($H$9:H124,"y")&gt;6,4,IF(AND(H124="y",LOOKUP('Sanitary Sizing'!G124,'Sanitary Sizing Charts'!$E$6:$E$15,'Sanitary Sizing Charts'!$C$6:$C$15)&lt;3),3,LOOKUP('Sanitary Sizing'!G124,'Sanitary Sizing Charts'!$E$6:$E$15,'Sanitary Sizing Charts'!$C$6:$C$15)))))</f>
        <v/>
      </c>
      <c r="P124" s="51"/>
      <c r="Q124" s="35">
        <v>0.01</v>
      </c>
      <c r="R124" s="2"/>
      <c r="S124" s="26"/>
      <c r="T124" s="50" t="str">
        <f t="shared" si="6"/>
        <v/>
      </c>
      <c r="V124" s="49">
        <f t="shared" si="7"/>
        <v>0.01</v>
      </c>
      <c r="W124" s="44">
        <f>0</f>
        <v>0</v>
      </c>
      <c r="X124" s="44">
        <f>IF(LOOKUP($V124,'Sanitary Sizing Charts'!$S$5:$S$10,'Sanitary Sizing Charts'!T$5:T$10)="N/A",0,LOOKUP($V124,'Sanitary Sizing Charts'!$S$5:$S$10,'Sanitary Sizing Charts'!T$5:T$10)+1)</f>
        <v>0</v>
      </c>
      <c r="Y124" s="44">
        <f>IF(LOOKUP($V124,'Sanitary Sizing Charts'!$S$5:$S$10,'Sanitary Sizing Charts'!U$5:U$10)="N/A",0,LOOKUP($V124,'Sanitary Sizing Charts'!$S$5:$S$10,'Sanitary Sizing Charts'!U$5:U$10)+1)</f>
        <v>181</v>
      </c>
      <c r="Z124" s="44">
        <f>IF(LOOKUP($V124,'Sanitary Sizing Charts'!$S$5:$S$10,'Sanitary Sizing Charts'!V$5:V$10)="N/A",0,LOOKUP($V124,'Sanitary Sizing Charts'!$S$5:$S$10,'Sanitary Sizing Charts'!V$5:V$10)+1)</f>
        <v>391</v>
      </c>
      <c r="AA124" s="44">
        <f>IF(LOOKUP($V124,'Sanitary Sizing Charts'!$S$5:$S$10,'Sanitary Sizing Charts'!W$5:W$10)="N/A",0,LOOKUP($V124,'Sanitary Sizing Charts'!$S$5:$S$10,'Sanitary Sizing Charts'!W$5:W$10)+1)</f>
        <v>701</v>
      </c>
      <c r="AB124" s="44">
        <f>IF(LOOKUP($V124,'Sanitary Sizing Charts'!$S$5:$S$10,'Sanitary Sizing Charts'!X$5:X$10)="N/A",0,LOOKUP($V124,'Sanitary Sizing Charts'!$S$5:$S$10,'Sanitary Sizing Charts'!X$5:X$10)+1)</f>
        <v>1601</v>
      </c>
      <c r="AC124" s="44">
        <f>IF(LOOKUP($V124,'Sanitary Sizing Charts'!$S$5:$S$10,'Sanitary Sizing Charts'!Y$5:Y$10)="N/A",0,LOOKUP($V124,'Sanitary Sizing Charts'!$S$5:$S$10,'Sanitary Sizing Charts'!Y$5:Y$10)+1)</f>
        <v>3001</v>
      </c>
      <c r="AD124" s="44">
        <f>IF(LOOKUP($V124,'Sanitary Sizing Charts'!$S$5:$S$10,'Sanitary Sizing Charts'!Z$5:Z$10)="N/A",0,LOOKUP($V124,'Sanitary Sizing Charts'!$S$5:$S$10,'Sanitary Sizing Charts'!Z$5:Z$10)+1)</f>
        <v>5401</v>
      </c>
      <c r="AE124" s="44">
        <f>IF(LOOKUP($V124,'Sanitary Sizing Charts'!$S$5:$S$10,'Sanitary Sizing Charts'!AA$5:AA$10)="N/A",0,LOOKUP($V124,'Sanitary Sizing Charts'!$S$5:$S$10,'Sanitary Sizing Charts'!AA$5:AA$10)+1)</f>
        <v>10401</v>
      </c>
    </row>
    <row r="125" spans="6:31" ht="14.25" customHeight="1" x14ac:dyDescent="0.25">
      <c r="F125" s="24"/>
      <c r="G125" s="22"/>
      <c r="H125" s="39"/>
      <c r="I125" s="101" t="str">
        <f>IF(G125="","",IF(I124&gt;LOOKUP('Sanitary Sizing'!G125,'Sanitary Sizing Charts'!$E$6:$E$15,'Sanitary Sizing Charts'!$C$6:$C$15),I124,IF(COUNTIF($H$9:H125,"y")&gt;6,4,IF(AND(H125="y",LOOKUP('Sanitary Sizing'!G125,'Sanitary Sizing Charts'!$E$6:$E$15,'Sanitary Sizing Charts'!$C$6:$C$15)&lt;3),3,LOOKUP('Sanitary Sizing'!G125,'Sanitary Sizing Charts'!$E$6:$E$15,'Sanitary Sizing Charts'!$C$6:$C$15)))))</f>
        <v/>
      </c>
      <c r="P125" s="51"/>
      <c r="Q125" s="35">
        <v>0.01</v>
      </c>
      <c r="R125" s="2"/>
      <c r="S125" s="26"/>
      <c r="T125" s="50" t="str">
        <f t="shared" si="6"/>
        <v/>
      </c>
      <c r="V125" s="49">
        <f t="shared" si="7"/>
        <v>0.01</v>
      </c>
      <c r="W125" s="44">
        <f>0</f>
        <v>0</v>
      </c>
      <c r="X125" s="44">
        <f>IF(LOOKUP($V125,'Sanitary Sizing Charts'!$S$5:$S$10,'Sanitary Sizing Charts'!T$5:T$10)="N/A",0,LOOKUP($V125,'Sanitary Sizing Charts'!$S$5:$S$10,'Sanitary Sizing Charts'!T$5:T$10)+1)</f>
        <v>0</v>
      </c>
      <c r="Y125" s="44">
        <f>IF(LOOKUP($V125,'Sanitary Sizing Charts'!$S$5:$S$10,'Sanitary Sizing Charts'!U$5:U$10)="N/A",0,LOOKUP($V125,'Sanitary Sizing Charts'!$S$5:$S$10,'Sanitary Sizing Charts'!U$5:U$10)+1)</f>
        <v>181</v>
      </c>
      <c r="Z125" s="44">
        <f>IF(LOOKUP($V125,'Sanitary Sizing Charts'!$S$5:$S$10,'Sanitary Sizing Charts'!V$5:V$10)="N/A",0,LOOKUP($V125,'Sanitary Sizing Charts'!$S$5:$S$10,'Sanitary Sizing Charts'!V$5:V$10)+1)</f>
        <v>391</v>
      </c>
      <c r="AA125" s="44">
        <f>IF(LOOKUP($V125,'Sanitary Sizing Charts'!$S$5:$S$10,'Sanitary Sizing Charts'!W$5:W$10)="N/A",0,LOOKUP($V125,'Sanitary Sizing Charts'!$S$5:$S$10,'Sanitary Sizing Charts'!W$5:W$10)+1)</f>
        <v>701</v>
      </c>
      <c r="AB125" s="44">
        <f>IF(LOOKUP($V125,'Sanitary Sizing Charts'!$S$5:$S$10,'Sanitary Sizing Charts'!X$5:X$10)="N/A",0,LOOKUP($V125,'Sanitary Sizing Charts'!$S$5:$S$10,'Sanitary Sizing Charts'!X$5:X$10)+1)</f>
        <v>1601</v>
      </c>
      <c r="AC125" s="44">
        <f>IF(LOOKUP($V125,'Sanitary Sizing Charts'!$S$5:$S$10,'Sanitary Sizing Charts'!Y$5:Y$10)="N/A",0,LOOKUP($V125,'Sanitary Sizing Charts'!$S$5:$S$10,'Sanitary Sizing Charts'!Y$5:Y$10)+1)</f>
        <v>3001</v>
      </c>
      <c r="AD125" s="44">
        <f>IF(LOOKUP($V125,'Sanitary Sizing Charts'!$S$5:$S$10,'Sanitary Sizing Charts'!Z$5:Z$10)="N/A",0,LOOKUP($V125,'Sanitary Sizing Charts'!$S$5:$S$10,'Sanitary Sizing Charts'!Z$5:Z$10)+1)</f>
        <v>5401</v>
      </c>
      <c r="AE125" s="44">
        <f>IF(LOOKUP($V125,'Sanitary Sizing Charts'!$S$5:$S$10,'Sanitary Sizing Charts'!AA$5:AA$10)="N/A",0,LOOKUP($V125,'Sanitary Sizing Charts'!$S$5:$S$10,'Sanitary Sizing Charts'!AA$5:AA$10)+1)</f>
        <v>10401</v>
      </c>
    </row>
    <row r="126" spans="6:31" ht="14.25" customHeight="1" x14ac:dyDescent="0.25">
      <c r="F126" s="24"/>
      <c r="G126" s="22"/>
      <c r="H126" s="39"/>
      <c r="I126" s="101" t="str">
        <f>IF(G126="","",IF(I125&gt;LOOKUP('Sanitary Sizing'!G126,'Sanitary Sizing Charts'!$E$6:$E$15,'Sanitary Sizing Charts'!$C$6:$C$15),I125,IF(COUNTIF($H$9:H126,"y")&gt;6,4,IF(AND(H126="y",LOOKUP('Sanitary Sizing'!G126,'Sanitary Sizing Charts'!$E$6:$E$15,'Sanitary Sizing Charts'!$C$6:$C$15)&lt;3),3,LOOKUP('Sanitary Sizing'!G126,'Sanitary Sizing Charts'!$E$6:$E$15,'Sanitary Sizing Charts'!$C$6:$C$15)))))</f>
        <v/>
      </c>
      <c r="P126" s="51"/>
      <c r="Q126" s="35">
        <v>0.01</v>
      </c>
      <c r="R126" s="2"/>
      <c r="S126" s="26"/>
      <c r="T126" s="50" t="str">
        <f t="shared" si="6"/>
        <v/>
      </c>
      <c r="V126" s="49">
        <f t="shared" si="7"/>
        <v>0.01</v>
      </c>
      <c r="W126" s="44">
        <f>0</f>
        <v>0</v>
      </c>
      <c r="X126" s="44">
        <f>IF(LOOKUP($V126,'Sanitary Sizing Charts'!$S$5:$S$10,'Sanitary Sizing Charts'!T$5:T$10)="N/A",0,LOOKUP($V126,'Sanitary Sizing Charts'!$S$5:$S$10,'Sanitary Sizing Charts'!T$5:T$10)+1)</f>
        <v>0</v>
      </c>
      <c r="Y126" s="44">
        <f>IF(LOOKUP($V126,'Sanitary Sizing Charts'!$S$5:$S$10,'Sanitary Sizing Charts'!U$5:U$10)="N/A",0,LOOKUP($V126,'Sanitary Sizing Charts'!$S$5:$S$10,'Sanitary Sizing Charts'!U$5:U$10)+1)</f>
        <v>181</v>
      </c>
      <c r="Z126" s="44">
        <f>IF(LOOKUP($V126,'Sanitary Sizing Charts'!$S$5:$S$10,'Sanitary Sizing Charts'!V$5:V$10)="N/A",0,LOOKUP($V126,'Sanitary Sizing Charts'!$S$5:$S$10,'Sanitary Sizing Charts'!V$5:V$10)+1)</f>
        <v>391</v>
      </c>
      <c r="AA126" s="44">
        <f>IF(LOOKUP($V126,'Sanitary Sizing Charts'!$S$5:$S$10,'Sanitary Sizing Charts'!W$5:W$10)="N/A",0,LOOKUP($V126,'Sanitary Sizing Charts'!$S$5:$S$10,'Sanitary Sizing Charts'!W$5:W$10)+1)</f>
        <v>701</v>
      </c>
      <c r="AB126" s="44">
        <f>IF(LOOKUP($V126,'Sanitary Sizing Charts'!$S$5:$S$10,'Sanitary Sizing Charts'!X$5:X$10)="N/A",0,LOOKUP($V126,'Sanitary Sizing Charts'!$S$5:$S$10,'Sanitary Sizing Charts'!X$5:X$10)+1)</f>
        <v>1601</v>
      </c>
      <c r="AC126" s="44">
        <f>IF(LOOKUP($V126,'Sanitary Sizing Charts'!$S$5:$S$10,'Sanitary Sizing Charts'!Y$5:Y$10)="N/A",0,LOOKUP($V126,'Sanitary Sizing Charts'!$S$5:$S$10,'Sanitary Sizing Charts'!Y$5:Y$10)+1)</f>
        <v>3001</v>
      </c>
      <c r="AD126" s="44">
        <f>IF(LOOKUP($V126,'Sanitary Sizing Charts'!$S$5:$S$10,'Sanitary Sizing Charts'!Z$5:Z$10)="N/A",0,LOOKUP($V126,'Sanitary Sizing Charts'!$S$5:$S$10,'Sanitary Sizing Charts'!Z$5:Z$10)+1)</f>
        <v>5401</v>
      </c>
      <c r="AE126" s="44">
        <f>IF(LOOKUP($V126,'Sanitary Sizing Charts'!$S$5:$S$10,'Sanitary Sizing Charts'!AA$5:AA$10)="N/A",0,LOOKUP($V126,'Sanitary Sizing Charts'!$S$5:$S$10,'Sanitary Sizing Charts'!AA$5:AA$10)+1)</f>
        <v>10401</v>
      </c>
    </row>
    <row r="127" spans="6:31" ht="14.25" customHeight="1" x14ac:dyDescent="0.25">
      <c r="F127" s="24"/>
      <c r="G127" s="22"/>
      <c r="H127" s="39"/>
      <c r="I127" s="101" t="str">
        <f>IF(G127="","",IF(I126&gt;LOOKUP('Sanitary Sizing'!G127,'Sanitary Sizing Charts'!$E$6:$E$15,'Sanitary Sizing Charts'!$C$6:$C$15),I126,IF(COUNTIF($H$9:H127,"y")&gt;6,4,IF(AND(H127="y",LOOKUP('Sanitary Sizing'!G127,'Sanitary Sizing Charts'!$E$6:$E$15,'Sanitary Sizing Charts'!$C$6:$C$15)&lt;3),3,LOOKUP('Sanitary Sizing'!G127,'Sanitary Sizing Charts'!$E$6:$E$15,'Sanitary Sizing Charts'!$C$6:$C$15)))))</f>
        <v/>
      </c>
      <c r="P127" s="51"/>
      <c r="Q127" s="35">
        <v>0.01</v>
      </c>
      <c r="R127" s="2"/>
      <c r="S127" s="26"/>
      <c r="T127" s="50" t="str">
        <f t="shared" si="6"/>
        <v/>
      </c>
      <c r="V127" s="49">
        <f t="shared" si="7"/>
        <v>0.01</v>
      </c>
      <c r="W127" s="44">
        <f>0</f>
        <v>0</v>
      </c>
      <c r="X127" s="44">
        <f>IF(LOOKUP($V127,'Sanitary Sizing Charts'!$S$5:$S$10,'Sanitary Sizing Charts'!T$5:T$10)="N/A",0,LOOKUP($V127,'Sanitary Sizing Charts'!$S$5:$S$10,'Sanitary Sizing Charts'!T$5:T$10)+1)</f>
        <v>0</v>
      </c>
      <c r="Y127" s="44">
        <f>IF(LOOKUP($V127,'Sanitary Sizing Charts'!$S$5:$S$10,'Sanitary Sizing Charts'!U$5:U$10)="N/A",0,LOOKUP($V127,'Sanitary Sizing Charts'!$S$5:$S$10,'Sanitary Sizing Charts'!U$5:U$10)+1)</f>
        <v>181</v>
      </c>
      <c r="Z127" s="44">
        <f>IF(LOOKUP($V127,'Sanitary Sizing Charts'!$S$5:$S$10,'Sanitary Sizing Charts'!V$5:V$10)="N/A",0,LOOKUP($V127,'Sanitary Sizing Charts'!$S$5:$S$10,'Sanitary Sizing Charts'!V$5:V$10)+1)</f>
        <v>391</v>
      </c>
      <c r="AA127" s="44">
        <f>IF(LOOKUP($V127,'Sanitary Sizing Charts'!$S$5:$S$10,'Sanitary Sizing Charts'!W$5:W$10)="N/A",0,LOOKUP($V127,'Sanitary Sizing Charts'!$S$5:$S$10,'Sanitary Sizing Charts'!W$5:W$10)+1)</f>
        <v>701</v>
      </c>
      <c r="AB127" s="44">
        <f>IF(LOOKUP($V127,'Sanitary Sizing Charts'!$S$5:$S$10,'Sanitary Sizing Charts'!X$5:X$10)="N/A",0,LOOKUP($V127,'Sanitary Sizing Charts'!$S$5:$S$10,'Sanitary Sizing Charts'!X$5:X$10)+1)</f>
        <v>1601</v>
      </c>
      <c r="AC127" s="44">
        <f>IF(LOOKUP($V127,'Sanitary Sizing Charts'!$S$5:$S$10,'Sanitary Sizing Charts'!Y$5:Y$10)="N/A",0,LOOKUP($V127,'Sanitary Sizing Charts'!$S$5:$S$10,'Sanitary Sizing Charts'!Y$5:Y$10)+1)</f>
        <v>3001</v>
      </c>
      <c r="AD127" s="44">
        <f>IF(LOOKUP($V127,'Sanitary Sizing Charts'!$S$5:$S$10,'Sanitary Sizing Charts'!Z$5:Z$10)="N/A",0,LOOKUP($V127,'Sanitary Sizing Charts'!$S$5:$S$10,'Sanitary Sizing Charts'!Z$5:Z$10)+1)</f>
        <v>5401</v>
      </c>
      <c r="AE127" s="44">
        <f>IF(LOOKUP($V127,'Sanitary Sizing Charts'!$S$5:$S$10,'Sanitary Sizing Charts'!AA$5:AA$10)="N/A",0,LOOKUP($V127,'Sanitary Sizing Charts'!$S$5:$S$10,'Sanitary Sizing Charts'!AA$5:AA$10)+1)</f>
        <v>10401</v>
      </c>
    </row>
    <row r="128" spans="6:31" ht="14.25" customHeight="1" x14ac:dyDescent="0.25">
      <c r="F128" s="24"/>
      <c r="G128" s="22"/>
      <c r="H128" s="39"/>
      <c r="I128" s="101" t="str">
        <f>IF(G128="","",IF(I127&gt;LOOKUP('Sanitary Sizing'!G128,'Sanitary Sizing Charts'!$E$6:$E$15,'Sanitary Sizing Charts'!$C$6:$C$15),I127,IF(COUNTIF($H$9:H128,"y")&gt;6,4,IF(AND(H128="y",LOOKUP('Sanitary Sizing'!G128,'Sanitary Sizing Charts'!$E$6:$E$15,'Sanitary Sizing Charts'!$C$6:$C$15)&lt;3),3,LOOKUP('Sanitary Sizing'!G128,'Sanitary Sizing Charts'!$E$6:$E$15,'Sanitary Sizing Charts'!$C$6:$C$15)))))</f>
        <v/>
      </c>
      <c r="P128" s="51"/>
      <c r="Q128" s="35">
        <v>0.01</v>
      </c>
      <c r="R128" s="2"/>
      <c r="S128" s="26"/>
      <c r="T128" s="50" t="str">
        <f t="shared" si="6"/>
        <v/>
      </c>
      <c r="V128" s="49">
        <f t="shared" si="7"/>
        <v>0.01</v>
      </c>
      <c r="W128" s="44">
        <f>0</f>
        <v>0</v>
      </c>
      <c r="X128" s="44">
        <f>IF(LOOKUP($V128,'Sanitary Sizing Charts'!$S$5:$S$10,'Sanitary Sizing Charts'!T$5:T$10)="N/A",0,LOOKUP($V128,'Sanitary Sizing Charts'!$S$5:$S$10,'Sanitary Sizing Charts'!T$5:T$10)+1)</f>
        <v>0</v>
      </c>
      <c r="Y128" s="44">
        <f>IF(LOOKUP($V128,'Sanitary Sizing Charts'!$S$5:$S$10,'Sanitary Sizing Charts'!U$5:U$10)="N/A",0,LOOKUP($V128,'Sanitary Sizing Charts'!$S$5:$S$10,'Sanitary Sizing Charts'!U$5:U$10)+1)</f>
        <v>181</v>
      </c>
      <c r="Z128" s="44">
        <f>IF(LOOKUP($V128,'Sanitary Sizing Charts'!$S$5:$S$10,'Sanitary Sizing Charts'!V$5:V$10)="N/A",0,LOOKUP($V128,'Sanitary Sizing Charts'!$S$5:$S$10,'Sanitary Sizing Charts'!V$5:V$10)+1)</f>
        <v>391</v>
      </c>
      <c r="AA128" s="44">
        <f>IF(LOOKUP($V128,'Sanitary Sizing Charts'!$S$5:$S$10,'Sanitary Sizing Charts'!W$5:W$10)="N/A",0,LOOKUP($V128,'Sanitary Sizing Charts'!$S$5:$S$10,'Sanitary Sizing Charts'!W$5:W$10)+1)</f>
        <v>701</v>
      </c>
      <c r="AB128" s="44">
        <f>IF(LOOKUP($V128,'Sanitary Sizing Charts'!$S$5:$S$10,'Sanitary Sizing Charts'!X$5:X$10)="N/A",0,LOOKUP($V128,'Sanitary Sizing Charts'!$S$5:$S$10,'Sanitary Sizing Charts'!X$5:X$10)+1)</f>
        <v>1601</v>
      </c>
      <c r="AC128" s="44">
        <f>IF(LOOKUP($V128,'Sanitary Sizing Charts'!$S$5:$S$10,'Sanitary Sizing Charts'!Y$5:Y$10)="N/A",0,LOOKUP($V128,'Sanitary Sizing Charts'!$S$5:$S$10,'Sanitary Sizing Charts'!Y$5:Y$10)+1)</f>
        <v>3001</v>
      </c>
      <c r="AD128" s="44">
        <f>IF(LOOKUP($V128,'Sanitary Sizing Charts'!$S$5:$S$10,'Sanitary Sizing Charts'!Z$5:Z$10)="N/A",0,LOOKUP($V128,'Sanitary Sizing Charts'!$S$5:$S$10,'Sanitary Sizing Charts'!Z$5:Z$10)+1)</f>
        <v>5401</v>
      </c>
      <c r="AE128" s="44">
        <f>IF(LOOKUP($V128,'Sanitary Sizing Charts'!$S$5:$S$10,'Sanitary Sizing Charts'!AA$5:AA$10)="N/A",0,LOOKUP($V128,'Sanitary Sizing Charts'!$S$5:$S$10,'Sanitary Sizing Charts'!AA$5:AA$10)+1)</f>
        <v>10401</v>
      </c>
    </row>
    <row r="129" spans="6:31" ht="14.25" customHeight="1" x14ac:dyDescent="0.25">
      <c r="F129" s="24"/>
      <c r="G129" s="22"/>
      <c r="H129" s="39"/>
      <c r="I129" s="101" t="str">
        <f>IF(G129="","",IF(I128&gt;LOOKUP('Sanitary Sizing'!G129,'Sanitary Sizing Charts'!$E$6:$E$15,'Sanitary Sizing Charts'!$C$6:$C$15),I128,IF(COUNTIF($H$9:H129,"y")&gt;6,4,IF(AND(H129="y",LOOKUP('Sanitary Sizing'!G129,'Sanitary Sizing Charts'!$E$6:$E$15,'Sanitary Sizing Charts'!$C$6:$C$15)&lt;3),3,LOOKUP('Sanitary Sizing'!G129,'Sanitary Sizing Charts'!$E$6:$E$15,'Sanitary Sizing Charts'!$C$6:$C$15)))))</f>
        <v/>
      </c>
      <c r="P129" s="51"/>
      <c r="Q129" s="35">
        <v>0.01</v>
      </c>
      <c r="R129" s="2"/>
      <c r="S129" s="26"/>
      <c r="T129" s="50" t="str">
        <f t="shared" si="6"/>
        <v/>
      </c>
      <c r="V129" s="49">
        <f t="shared" si="7"/>
        <v>0.01</v>
      </c>
      <c r="W129" s="44">
        <f>0</f>
        <v>0</v>
      </c>
      <c r="X129" s="44">
        <f>IF(LOOKUP($V129,'Sanitary Sizing Charts'!$S$5:$S$10,'Sanitary Sizing Charts'!T$5:T$10)="N/A",0,LOOKUP($V129,'Sanitary Sizing Charts'!$S$5:$S$10,'Sanitary Sizing Charts'!T$5:T$10)+1)</f>
        <v>0</v>
      </c>
      <c r="Y129" s="44">
        <f>IF(LOOKUP($V129,'Sanitary Sizing Charts'!$S$5:$S$10,'Sanitary Sizing Charts'!U$5:U$10)="N/A",0,LOOKUP($V129,'Sanitary Sizing Charts'!$S$5:$S$10,'Sanitary Sizing Charts'!U$5:U$10)+1)</f>
        <v>181</v>
      </c>
      <c r="Z129" s="44">
        <f>IF(LOOKUP($V129,'Sanitary Sizing Charts'!$S$5:$S$10,'Sanitary Sizing Charts'!V$5:V$10)="N/A",0,LOOKUP($V129,'Sanitary Sizing Charts'!$S$5:$S$10,'Sanitary Sizing Charts'!V$5:V$10)+1)</f>
        <v>391</v>
      </c>
      <c r="AA129" s="44">
        <f>IF(LOOKUP($V129,'Sanitary Sizing Charts'!$S$5:$S$10,'Sanitary Sizing Charts'!W$5:W$10)="N/A",0,LOOKUP($V129,'Sanitary Sizing Charts'!$S$5:$S$10,'Sanitary Sizing Charts'!W$5:W$10)+1)</f>
        <v>701</v>
      </c>
      <c r="AB129" s="44">
        <f>IF(LOOKUP($V129,'Sanitary Sizing Charts'!$S$5:$S$10,'Sanitary Sizing Charts'!X$5:X$10)="N/A",0,LOOKUP($V129,'Sanitary Sizing Charts'!$S$5:$S$10,'Sanitary Sizing Charts'!X$5:X$10)+1)</f>
        <v>1601</v>
      </c>
      <c r="AC129" s="44">
        <f>IF(LOOKUP($V129,'Sanitary Sizing Charts'!$S$5:$S$10,'Sanitary Sizing Charts'!Y$5:Y$10)="N/A",0,LOOKUP($V129,'Sanitary Sizing Charts'!$S$5:$S$10,'Sanitary Sizing Charts'!Y$5:Y$10)+1)</f>
        <v>3001</v>
      </c>
      <c r="AD129" s="44">
        <f>IF(LOOKUP($V129,'Sanitary Sizing Charts'!$S$5:$S$10,'Sanitary Sizing Charts'!Z$5:Z$10)="N/A",0,LOOKUP($V129,'Sanitary Sizing Charts'!$S$5:$S$10,'Sanitary Sizing Charts'!Z$5:Z$10)+1)</f>
        <v>5401</v>
      </c>
      <c r="AE129" s="44">
        <f>IF(LOOKUP($V129,'Sanitary Sizing Charts'!$S$5:$S$10,'Sanitary Sizing Charts'!AA$5:AA$10)="N/A",0,LOOKUP($V129,'Sanitary Sizing Charts'!$S$5:$S$10,'Sanitary Sizing Charts'!AA$5:AA$10)+1)</f>
        <v>10401</v>
      </c>
    </row>
    <row r="130" spans="6:31" ht="14.25" customHeight="1" x14ac:dyDescent="0.25">
      <c r="F130" s="24"/>
      <c r="G130" s="22"/>
      <c r="H130" s="39"/>
      <c r="I130" s="101" t="str">
        <f>IF(G130="","",IF(I129&gt;LOOKUP('Sanitary Sizing'!G130,'Sanitary Sizing Charts'!$E$6:$E$15,'Sanitary Sizing Charts'!$C$6:$C$15),I129,IF(COUNTIF($H$9:H130,"y")&gt;6,4,IF(AND(H130="y",LOOKUP('Sanitary Sizing'!G130,'Sanitary Sizing Charts'!$E$6:$E$15,'Sanitary Sizing Charts'!$C$6:$C$15)&lt;3),3,LOOKUP('Sanitary Sizing'!G130,'Sanitary Sizing Charts'!$E$6:$E$15,'Sanitary Sizing Charts'!$C$6:$C$15)))))</f>
        <v/>
      </c>
      <c r="P130" s="51"/>
      <c r="Q130" s="35">
        <v>0.01</v>
      </c>
      <c r="R130" s="2"/>
      <c r="S130" s="26"/>
      <c r="T130" s="50" t="str">
        <f t="shared" si="6"/>
        <v/>
      </c>
      <c r="V130" s="49">
        <f t="shared" si="7"/>
        <v>0.01</v>
      </c>
      <c r="W130" s="44">
        <f>0</f>
        <v>0</v>
      </c>
      <c r="X130" s="44">
        <f>IF(LOOKUP($V130,'Sanitary Sizing Charts'!$S$5:$S$10,'Sanitary Sizing Charts'!T$5:T$10)="N/A",0,LOOKUP($V130,'Sanitary Sizing Charts'!$S$5:$S$10,'Sanitary Sizing Charts'!T$5:T$10)+1)</f>
        <v>0</v>
      </c>
      <c r="Y130" s="44">
        <f>IF(LOOKUP($V130,'Sanitary Sizing Charts'!$S$5:$S$10,'Sanitary Sizing Charts'!U$5:U$10)="N/A",0,LOOKUP($V130,'Sanitary Sizing Charts'!$S$5:$S$10,'Sanitary Sizing Charts'!U$5:U$10)+1)</f>
        <v>181</v>
      </c>
      <c r="Z130" s="44">
        <f>IF(LOOKUP($V130,'Sanitary Sizing Charts'!$S$5:$S$10,'Sanitary Sizing Charts'!V$5:V$10)="N/A",0,LOOKUP($V130,'Sanitary Sizing Charts'!$S$5:$S$10,'Sanitary Sizing Charts'!V$5:V$10)+1)</f>
        <v>391</v>
      </c>
      <c r="AA130" s="44">
        <f>IF(LOOKUP($V130,'Sanitary Sizing Charts'!$S$5:$S$10,'Sanitary Sizing Charts'!W$5:W$10)="N/A",0,LOOKUP($V130,'Sanitary Sizing Charts'!$S$5:$S$10,'Sanitary Sizing Charts'!W$5:W$10)+1)</f>
        <v>701</v>
      </c>
      <c r="AB130" s="44">
        <f>IF(LOOKUP($V130,'Sanitary Sizing Charts'!$S$5:$S$10,'Sanitary Sizing Charts'!X$5:X$10)="N/A",0,LOOKUP($V130,'Sanitary Sizing Charts'!$S$5:$S$10,'Sanitary Sizing Charts'!X$5:X$10)+1)</f>
        <v>1601</v>
      </c>
      <c r="AC130" s="44">
        <f>IF(LOOKUP($V130,'Sanitary Sizing Charts'!$S$5:$S$10,'Sanitary Sizing Charts'!Y$5:Y$10)="N/A",0,LOOKUP($V130,'Sanitary Sizing Charts'!$S$5:$S$10,'Sanitary Sizing Charts'!Y$5:Y$10)+1)</f>
        <v>3001</v>
      </c>
      <c r="AD130" s="44">
        <f>IF(LOOKUP($V130,'Sanitary Sizing Charts'!$S$5:$S$10,'Sanitary Sizing Charts'!Z$5:Z$10)="N/A",0,LOOKUP($V130,'Sanitary Sizing Charts'!$S$5:$S$10,'Sanitary Sizing Charts'!Z$5:Z$10)+1)</f>
        <v>5401</v>
      </c>
      <c r="AE130" s="44">
        <f>IF(LOOKUP($V130,'Sanitary Sizing Charts'!$S$5:$S$10,'Sanitary Sizing Charts'!AA$5:AA$10)="N/A",0,LOOKUP($V130,'Sanitary Sizing Charts'!$S$5:$S$10,'Sanitary Sizing Charts'!AA$5:AA$10)+1)</f>
        <v>10401</v>
      </c>
    </row>
    <row r="131" spans="6:31" ht="14.25" customHeight="1" x14ac:dyDescent="0.25">
      <c r="F131" s="24"/>
      <c r="G131" s="22"/>
      <c r="H131" s="39"/>
      <c r="I131" s="101" t="str">
        <f>IF(G131="","",IF(I130&gt;LOOKUP('Sanitary Sizing'!G131,'Sanitary Sizing Charts'!$E$6:$E$15,'Sanitary Sizing Charts'!$C$6:$C$15),I130,IF(COUNTIF($H$9:H131,"y")&gt;6,4,IF(AND(H131="y",LOOKUP('Sanitary Sizing'!G131,'Sanitary Sizing Charts'!$E$6:$E$15,'Sanitary Sizing Charts'!$C$6:$C$15)&lt;3),3,LOOKUP('Sanitary Sizing'!G131,'Sanitary Sizing Charts'!$E$6:$E$15,'Sanitary Sizing Charts'!$C$6:$C$15)))))</f>
        <v/>
      </c>
      <c r="P131" s="51"/>
      <c r="Q131" s="35">
        <v>0.01</v>
      </c>
      <c r="R131" s="2"/>
      <c r="S131" s="26"/>
      <c r="T131" s="50" t="str">
        <f t="shared" si="6"/>
        <v/>
      </c>
      <c r="V131" s="49">
        <f t="shared" si="7"/>
        <v>0.01</v>
      </c>
      <c r="W131" s="44">
        <f>0</f>
        <v>0</v>
      </c>
      <c r="X131" s="44">
        <f>IF(LOOKUP($V131,'Sanitary Sizing Charts'!$S$5:$S$10,'Sanitary Sizing Charts'!T$5:T$10)="N/A",0,LOOKUP($V131,'Sanitary Sizing Charts'!$S$5:$S$10,'Sanitary Sizing Charts'!T$5:T$10)+1)</f>
        <v>0</v>
      </c>
      <c r="Y131" s="44">
        <f>IF(LOOKUP($V131,'Sanitary Sizing Charts'!$S$5:$S$10,'Sanitary Sizing Charts'!U$5:U$10)="N/A",0,LOOKUP($V131,'Sanitary Sizing Charts'!$S$5:$S$10,'Sanitary Sizing Charts'!U$5:U$10)+1)</f>
        <v>181</v>
      </c>
      <c r="Z131" s="44">
        <f>IF(LOOKUP($V131,'Sanitary Sizing Charts'!$S$5:$S$10,'Sanitary Sizing Charts'!V$5:V$10)="N/A",0,LOOKUP($V131,'Sanitary Sizing Charts'!$S$5:$S$10,'Sanitary Sizing Charts'!V$5:V$10)+1)</f>
        <v>391</v>
      </c>
      <c r="AA131" s="44">
        <f>IF(LOOKUP($V131,'Sanitary Sizing Charts'!$S$5:$S$10,'Sanitary Sizing Charts'!W$5:W$10)="N/A",0,LOOKUP($V131,'Sanitary Sizing Charts'!$S$5:$S$10,'Sanitary Sizing Charts'!W$5:W$10)+1)</f>
        <v>701</v>
      </c>
      <c r="AB131" s="44">
        <f>IF(LOOKUP($V131,'Sanitary Sizing Charts'!$S$5:$S$10,'Sanitary Sizing Charts'!X$5:X$10)="N/A",0,LOOKUP($V131,'Sanitary Sizing Charts'!$S$5:$S$10,'Sanitary Sizing Charts'!X$5:X$10)+1)</f>
        <v>1601</v>
      </c>
      <c r="AC131" s="44">
        <f>IF(LOOKUP($V131,'Sanitary Sizing Charts'!$S$5:$S$10,'Sanitary Sizing Charts'!Y$5:Y$10)="N/A",0,LOOKUP($V131,'Sanitary Sizing Charts'!$S$5:$S$10,'Sanitary Sizing Charts'!Y$5:Y$10)+1)</f>
        <v>3001</v>
      </c>
      <c r="AD131" s="44">
        <f>IF(LOOKUP($V131,'Sanitary Sizing Charts'!$S$5:$S$10,'Sanitary Sizing Charts'!Z$5:Z$10)="N/A",0,LOOKUP($V131,'Sanitary Sizing Charts'!$S$5:$S$10,'Sanitary Sizing Charts'!Z$5:Z$10)+1)</f>
        <v>5401</v>
      </c>
      <c r="AE131" s="44">
        <f>IF(LOOKUP($V131,'Sanitary Sizing Charts'!$S$5:$S$10,'Sanitary Sizing Charts'!AA$5:AA$10)="N/A",0,LOOKUP($V131,'Sanitary Sizing Charts'!$S$5:$S$10,'Sanitary Sizing Charts'!AA$5:AA$10)+1)</f>
        <v>10401</v>
      </c>
    </row>
    <row r="132" spans="6:31" ht="14.25" customHeight="1" x14ac:dyDescent="0.25">
      <c r="F132" s="24"/>
      <c r="G132" s="22"/>
      <c r="H132" s="39"/>
      <c r="I132" s="101" t="str">
        <f>IF(G132="","",IF(I131&gt;LOOKUP('Sanitary Sizing'!G132,'Sanitary Sizing Charts'!$E$6:$E$15,'Sanitary Sizing Charts'!$C$6:$C$15),I131,IF(COUNTIF($H$9:H132,"y")&gt;6,4,IF(AND(H132="y",LOOKUP('Sanitary Sizing'!G132,'Sanitary Sizing Charts'!$E$6:$E$15,'Sanitary Sizing Charts'!$C$6:$C$15)&lt;3),3,LOOKUP('Sanitary Sizing'!G132,'Sanitary Sizing Charts'!$E$6:$E$15,'Sanitary Sizing Charts'!$C$6:$C$15)))))</f>
        <v/>
      </c>
      <c r="P132" s="51"/>
      <c r="Q132" s="35">
        <v>0.01</v>
      </c>
      <c r="R132" s="2"/>
      <c r="S132" s="26"/>
      <c r="T132" s="50" t="str">
        <f t="shared" si="6"/>
        <v/>
      </c>
      <c r="V132" s="49">
        <f t="shared" si="7"/>
        <v>0.01</v>
      </c>
      <c r="W132" s="44">
        <f>0</f>
        <v>0</v>
      </c>
      <c r="X132" s="44">
        <f>IF(LOOKUP($V132,'Sanitary Sizing Charts'!$S$5:$S$10,'Sanitary Sizing Charts'!T$5:T$10)="N/A",0,LOOKUP($V132,'Sanitary Sizing Charts'!$S$5:$S$10,'Sanitary Sizing Charts'!T$5:T$10)+1)</f>
        <v>0</v>
      </c>
      <c r="Y132" s="44">
        <f>IF(LOOKUP($V132,'Sanitary Sizing Charts'!$S$5:$S$10,'Sanitary Sizing Charts'!U$5:U$10)="N/A",0,LOOKUP($V132,'Sanitary Sizing Charts'!$S$5:$S$10,'Sanitary Sizing Charts'!U$5:U$10)+1)</f>
        <v>181</v>
      </c>
      <c r="Z132" s="44">
        <f>IF(LOOKUP($V132,'Sanitary Sizing Charts'!$S$5:$S$10,'Sanitary Sizing Charts'!V$5:V$10)="N/A",0,LOOKUP($V132,'Sanitary Sizing Charts'!$S$5:$S$10,'Sanitary Sizing Charts'!V$5:V$10)+1)</f>
        <v>391</v>
      </c>
      <c r="AA132" s="44">
        <f>IF(LOOKUP($V132,'Sanitary Sizing Charts'!$S$5:$S$10,'Sanitary Sizing Charts'!W$5:W$10)="N/A",0,LOOKUP($V132,'Sanitary Sizing Charts'!$S$5:$S$10,'Sanitary Sizing Charts'!W$5:W$10)+1)</f>
        <v>701</v>
      </c>
      <c r="AB132" s="44">
        <f>IF(LOOKUP($V132,'Sanitary Sizing Charts'!$S$5:$S$10,'Sanitary Sizing Charts'!X$5:X$10)="N/A",0,LOOKUP($V132,'Sanitary Sizing Charts'!$S$5:$S$10,'Sanitary Sizing Charts'!X$5:X$10)+1)</f>
        <v>1601</v>
      </c>
      <c r="AC132" s="44">
        <f>IF(LOOKUP($V132,'Sanitary Sizing Charts'!$S$5:$S$10,'Sanitary Sizing Charts'!Y$5:Y$10)="N/A",0,LOOKUP($V132,'Sanitary Sizing Charts'!$S$5:$S$10,'Sanitary Sizing Charts'!Y$5:Y$10)+1)</f>
        <v>3001</v>
      </c>
      <c r="AD132" s="44">
        <f>IF(LOOKUP($V132,'Sanitary Sizing Charts'!$S$5:$S$10,'Sanitary Sizing Charts'!Z$5:Z$10)="N/A",0,LOOKUP($V132,'Sanitary Sizing Charts'!$S$5:$S$10,'Sanitary Sizing Charts'!Z$5:Z$10)+1)</f>
        <v>5401</v>
      </c>
      <c r="AE132" s="44">
        <f>IF(LOOKUP($V132,'Sanitary Sizing Charts'!$S$5:$S$10,'Sanitary Sizing Charts'!AA$5:AA$10)="N/A",0,LOOKUP($V132,'Sanitary Sizing Charts'!$S$5:$S$10,'Sanitary Sizing Charts'!AA$5:AA$10)+1)</f>
        <v>10401</v>
      </c>
    </row>
    <row r="133" spans="6:31" ht="14.25" customHeight="1" x14ac:dyDescent="0.25">
      <c r="F133" s="24"/>
      <c r="G133" s="22"/>
      <c r="H133" s="39"/>
      <c r="I133" s="101" t="str">
        <f>IF(G133="","",IF(I132&gt;LOOKUP('Sanitary Sizing'!G133,'Sanitary Sizing Charts'!$E$6:$E$15,'Sanitary Sizing Charts'!$C$6:$C$15),I132,IF(COUNTIF($H$9:H133,"y")&gt;6,4,IF(AND(H133="y",LOOKUP('Sanitary Sizing'!G133,'Sanitary Sizing Charts'!$E$6:$E$15,'Sanitary Sizing Charts'!$C$6:$C$15)&lt;3),3,LOOKUP('Sanitary Sizing'!G133,'Sanitary Sizing Charts'!$E$6:$E$15,'Sanitary Sizing Charts'!$C$6:$C$15)))))</f>
        <v/>
      </c>
      <c r="P133" s="51"/>
      <c r="Q133" s="35">
        <v>0.01</v>
      </c>
      <c r="R133" s="2"/>
      <c r="S133" s="26"/>
      <c r="T133" s="50" t="str">
        <f t="shared" si="6"/>
        <v/>
      </c>
      <c r="V133" s="49">
        <f t="shared" si="7"/>
        <v>0.01</v>
      </c>
      <c r="W133" s="44">
        <f>0</f>
        <v>0</v>
      </c>
      <c r="X133" s="44">
        <f>IF(LOOKUP($V133,'Sanitary Sizing Charts'!$S$5:$S$10,'Sanitary Sizing Charts'!T$5:T$10)="N/A",0,LOOKUP($V133,'Sanitary Sizing Charts'!$S$5:$S$10,'Sanitary Sizing Charts'!T$5:T$10)+1)</f>
        <v>0</v>
      </c>
      <c r="Y133" s="44">
        <f>IF(LOOKUP($V133,'Sanitary Sizing Charts'!$S$5:$S$10,'Sanitary Sizing Charts'!U$5:U$10)="N/A",0,LOOKUP($V133,'Sanitary Sizing Charts'!$S$5:$S$10,'Sanitary Sizing Charts'!U$5:U$10)+1)</f>
        <v>181</v>
      </c>
      <c r="Z133" s="44">
        <f>IF(LOOKUP($V133,'Sanitary Sizing Charts'!$S$5:$S$10,'Sanitary Sizing Charts'!V$5:V$10)="N/A",0,LOOKUP($V133,'Sanitary Sizing Charts'!$S$5:$S$10,'Sanitary Sizing Charts'!V$5:V$10)+1)</f>
        <v>391</v>
      </c>
      <c r="AA133" s="44">
        <f>IF(LOOKUP($V133,'Sanitary Sizing Charts'!$S$5:$S$10,'Sanitary Sizing Charts'!W$5:W$10)="N/A",0,LOOKUP($V133,'Sanitary Sizing Charts'!$S$5:$S$10,'Sanitary Sizing Charts'!W$5:W$10)+1)</f>
        <v>701</v>
      </c>
      <c r="AB133" s="44">
        <f>IF(LOOKUP($V133,'Sanitary Sizing Charts'!$S$5:$S$10,'Sanitary Sizing Charts'!X$5:X$10)="N/A",0,LOOKUP($V133,'Sanitary Sizing Charts'!$S$5:$S$10,'Sanitary Sizing Charts'!X$5:X$10)+1)</f>
        <v>1601</v>
      </c>
      <c r="AC133" s="44">
        <f>IF(LOOKUP($V133,'Sanitary Sizing Charts'!$S$5:$S$10,'Sanitary Sizing Charts'!Y$5:Y$10)="N/A",0,LOOKUP($V133,'Sanitary Sizing Charts'!$S$5:$S$10,'Sanitary Sizing Charts'!Y$5:Y$10)+1)</f>
        <v>3001</v>
      </c>
      <c r="AD133" s="44">
        <f>IF(LOOKUP($V133,'Sanitary Sizing Charts'!$S$5:$S$10,'Sanitary Sizing Charts'!Z$5:Z$10)="N/A",0,LOOKUP($V133,'Sanitary Sizing Charts'!$S$5:$S$10,'Sanitary Sizing Charts'!Z$5:Z$10)+1)</f>
        <v>5401</v>
      </c>
      <c r="AE133" s="44">
        <f>IF(LOOKUP($V133,'Sanitary Sizing Charts'!$S$5:$S$10,'Sanitary Sizing Charts'!AA$5:AA$10)="N/A",0,LOOKUP($V133,'Sanitary Sizing Charts'!$S$5:$S$10,'Sanitary Sizing Charts'!AA$5:AA$10)+1)</f>
        <v>10401</v>
      </c>
    </row>
    <row r="134" spans="6:31" ht="14.25" customHeight="1" x14ac:dyDescent="0.25">
      <c r="F134" s="24"/>
      <c r="G134" s="22"/>
      <c r="H134" s="39"/>
      <c r="I134" s="101" t="str">
        <f>IF(G134="","",IF(I133&gt;LOOKUP('Sanitary Sizing'!G134,'Sanitary Sizing Charts'!$E$6:$E$15,'Sanitary Sizing Charts'!$C$6:$C$15),I133,IF(COUNTIF($H$9:H134,"y")&gt;6,4,IF(AND(H134="y",LOOKUP('Sanitary Sizing'!G134,'Sanitary Sizing Charts'!$E$6:$E$15,'Sanitary Sizing Charts'!$C$6:$C$15)&lt;3),3,LOOKUP('Sanitary Sizing'!G134,'Sanitary Sizing Charts'!$E$6:$E$15,'Sanitary Sizing Charts'!$C$6:$C$15)))))</f>
        <v/>
      </c>
      <c r="P134" s="51"/>
      <c r="Q134" s="35">
        <v>0.01</v>
      </c>
      <c r="R134" s="2"/>
      <c r="S134" s="26"/>
      <c r="T134" s="50" t="str">
        <f t="shared" si="6"/>
        <v/>
      </c>
      <c r="V134" s="49">
        <f t="shared" si="7"/>
        <v>0.01</v>
      </c>
      <c r="W134" s="44">
        <f>0</f>
        <v>0</v>
      </c>
      <c r="X134" s="44">
        <f>IF(LOOKUP($V134,'Sanitary Sizing Charts'!$S$5:$S$10,'Sanitary Sizing Charts'!T$5:T$10)="N/A",0,LOOKUP($V134,'Sanitary Sizing Charts'!$S$5:$S$10,'Sanitary Sizing Charts'!T$5:T$10)+1)</f>
        <v>0</v>
      </c>
      <c r="Y134" s="44">
        <f>IF(LOOKUP($V134,'Sanitary Sizing Charts'!$S$5:$S$10,'Sanitary Sizing Charts'!U$5:U$10)="N/A",0,LOOKUP($V134,'Sanitary Sizing Charts'!$S$5:$S$10,'Sanitary Sizing Charts'!U$5:U$10)+1)</f>
        <v>181</v>
      </c>
      <c r="Z134" s="44">
        <f>IF(LOOKUP($V134,'Sanitary Sizing Charts'!$S$5:$S$10,'Sanitary Sizing Charts'!V$5:V$10)="N/A",0,LOOKUP($V134,'Sanitary Sizing Charts'!$S$5:$S$10,'Sanitary Sizing Charts'!V$5:V$10)+1)</f>
        <v>391</v>
      </c>
      <c r="AA134" s="44">
        <f>IF(LOOKUP($V134,'Sanitary Sizing Charts'!$S$5:$S$10,'Sanitary Sizing Charts'!W$5:W$10)="N/A",0,LOOKUP($V134,'Sanitary Sizing Charts'!$S$5:$S$10,'Sanitary Sizing Charts'!W$5:W$10)+1)</f>
        <v>701</v>
      </c>
      <c r="AB134" s="44">
        <f>IF(LOOKUP($V134,'Sanitary Sizing Charts'!$S$5:$S$10,'Sanitary Sizing Charts'!X$5:X$10)="N/A",0,LOOKUP($V134,'Sanitary Sizing Charts'!$S$5:$S$10,'Sanitary Sizing Charts'!X$5:X$10)+1)</f>
        <v>1601</v>
      </c>
      <c r="AC134" s="44">
        <f>IF(LOOKUP($V134,'Sanitary Sizing Charts'!$S$5:$S$10,'Sanitary Sizing Charts'!Y$5:Y$10)="N/A",0,LOOKUP($V134,'Sanitary Sizing Charts'!$S$5:$S$10,'Sanitary Sizing Charts'!Y$5:Y$10)+1)</f>
        <v>3001</v>
      </c>
      <c r="AD134" s="44">
        <f>IF(LOOKUP($V134,'Sanitary Sizing Charts'!$S$5:$S$10,'Sanitary Sizing Charts'!Z$5:Z$10)="N/A",0,LOOKUP($V134,'Sanitary Sizing Charts'!$S$5:$S$10,'Sanitary Sizing Charts'!Z$5:Z$10)+1)</f>
        <v>5401</v>
      </c>
      <c r="AE134" s="44">
        <f>IF(LOOKUP($V134,'Sanitary Sizing Charts'!$S$5:$S$10,'Sanitary Sizing Charts'!AA$5:AA$10)="N/A",0,LOOKUP($V134,'Sanitary Sizing Charts'!$S$5:$S$10,'Sanitary Sizing Charts'!AA$5:AA$10)+1)</f>
        <v>10401</v>
      </c>
    </row>
    <row r="135" spans="6:31" ht="14.25" customHeight="1" x14ac:dyDescent="0.25">
      <c r="F135" s="24"/>
      <c r="G135" s="22"/>
      <c r="H135" s="39"/>
      <c r="I135" s="101" t="str">
        <f>IF(G135="","",IF(I134&gt;LOOKUP('Sanitary Sizing'!G135,'Sanitary Sizing Charts'!$E$6:$E$15,'Sanitary Sizing Charts'!$C$6:$C$15),I134,IF(COUNTIF($H$9:H135,"y")&gt;6,4,IF(AND(H135="y",LOOKUP('Sanitary Sizing'!G135,'Sanitary Sizing Charts'!$E$6:$E$15,'Sanitary Sizing Charts'!$C$6:$C$15)&lt;3),3,LOOKUP('Sanitary Sizing'!G135,'Sanitary Sizing Charts'!$E$6:$E$15,'Sanitary Sizing Charts'!$C$6:$C$15)))))</f>
        <v/>
      </c>
      <c r="P135" s="51"/>
      <c r="Q135" s="35">
        <v>0.01</v>
      </c>
      <c r="R135" s="2"/>
      <c r="S135" s="26"/>
      <c r="T135" s="50" t="str">
        <f t="shared" si="6"/>
        <v/>
      </c>
      <c r="V135" s="49">
        <f t="shared" si="7"/>
        <v>0.01</v>
      </c>
      <c r="W135" s="44">
        <f>0</f>
        <v>0</v>
      </c>
      <c r="X135" s="44">
        <f>IF(LOOKUP($V135,'Sanitary Sizing Charts'!$S$5:$S$10,'Sanitary Sizing Charts'!T$5:T$10)="N/A",0,LOOKUP($V135,'Sanitary Sizing Charts'!$S$5:$S$10,'Sanitary Sizing Charts'!T$5:T$10)+1)</f>
        <v>0</v>
      </c>
      <c r="Y135" s="44">
        <f>IF(LOOKUP($V135,'Sanitary Sizing Charts'!$S$5:$S$10,'Sanitary Sizing Charts'!U$5:U$10)="N/A",0,LOOKUP($V135,'Sanitary Sizing Charts'!$S$5:$S$10,'Sanitary Sizing Charts'!U$5:U$10)+1)</f>
        <v>181</v>
      </c>
      <c r="Z135" s="44">
        <f>IF(LOOKUP($V135,'Sanitary Sizing Charts'!$S$5:$S$10,'Sanitary Sizing Charts'!V$5:V$10)="N/A",0,LOOKUP($V135,'Sanitary Sizing Charts'!$S$5:$S$10,'Sanitary Sizing Charts'!V$5:V$10)+1)</f>
        <v>391</v>
      </c>
      <c r="AA135" s="44">
        <f>IF(LOOKUP($V135,'Sanitary Sizing Charts'!$S$5:$S$10,'Sanitary Sizing Charts'!W$5:W$10)="N/A",0,LOOKUP($V135,'Sanitary Sizing Charts'!$S$5:$S$10,'Sanitary Sizing Charts'!W$5:W$10)+1)</f>
        <v>701</v>
      </c>
      <c r="AB135" s="44">
        <f>IF(LOOKUP($V135,'Sanitary Sizing Charts'!$S$5:$S$10,'Sanitary Sizing Charts'!X$5:X$10)="N/A",0,LOOKUP($V135,'Sanitary Sizing Charts'!$S$5:$S$10,'Sanitary Sizing Charts'!X$5:X$10)+1)</f>
        <v>1601</v>
      </c>
      <c r="AC135" s="44">
        <f>IF(LOOKUP($V135,'Sanitary Sizing Charts'!$S$5:$S$10,'Sanitary Sizing Charts'!Y$5:Y$10)="N/A",0,LOOKUP($V135,'Sanitary Sizing Charts'!$S$5:$S$10,'Sanitary Sizing Charts'!Y$5:Y$10)+1)</f>
        <v>3001</v>
      </c>
      <c r="AD135" s="44">
        <f>IF(LOOKUP($V135,'Sanitary Sizing Charts'!$S$5:$S$10,'Sanitary Sizing Charts'!Z$5:Z$10)="N/A",0,LOOKUP($V135,'Sanitary Sizing Charts'!$S$5:$S$10,'Sanitary Sizing Charts'!Z$5:Z$10)+1)</f>
        <v>5401</v>
      </c>
      <c r="AE135" s="44">
        <f>IF(LOOKUP($V135,'Sanitary Sizing Charts'!$S$5:$S$10,'Sanitary Sizing Charts'!AA$5:AA$10)="N/A",0,LOOKUP($V135,'Sanitary Sizing Charts'!$S$5:$S$10,'Sanitary Sizing Charts'!AA$5:AA$10)+1)</f>
        <v>10401</v>
      </c>
    </row>
    <row r="136" spans="6:31" ht="14.25" customHeight="1" x14ac:dyDescent="0.25">
      <c r="F136" s="24"/>
      <c r="G136" s="22"/>
      <c r="H136" s="39"/>
      <c r="I136" s="101" t="str">
        <f>IF(G136="","",IF(I135&gt;LOOKUP('Sanitary Sizing'!G136,'Sanitary Sizing Charts'!$E$6:$E$15,'Sanitary Sizing Charts'!$C$6:$C$15),I135,IF(COUNTIF($H$9:H136,"y")&gt;6,4,IF(AND(H136="y",LOOKUP('Sanitary Sizing'!G136,'Sanitary Sizing Charts'!$E$6:$E$15,'Sanitary Sizing Charts'!$C$6:$C$15)&lt;3),3,LOOKUP('Sanitary Sizing'!G136,'Sanitary Sizing Charts'!$E$6:$E$15,'Sanitary Sizing Charts'!$C$6:$C$15)))))</f>
        <v/>
      </c>
      <c r="P136" s="51"/>
      <c r="Q136" s="35">
        <v>0.01</v>
      </c>
      <c r="R136" s="2"/>
      <c r="S136" s="26"/>
      <c r="T136" s="50" t="str">
        <f t="shared" si="6"/>
        <v/>
      </c>
      <c r="V136" s="49">
        <f t="shared" si="7"/>
        <v>0.01</v>
      </c>
      <c r="W136" s="44">
        <f>0</f>
        <v>0</v>
      </c>
      <c r="X136" s="44">
        <f>IF(LOOKUP($V136,'Sanitary Sizing Charts'!$S$5:$S$10,'Sanitary Sizing Charts'!T$5:T$10)="N/A",0,LOOKUP($V136,'Sanitary Sizing Charts'!$S$5:$S$10,'Sanitary Sizing Charts'!T$5:T$10)+1)</f>
        <v>0</v>
      </c>
      <c r="Y136" s="44">
        <f>IF(LOOKUP($V136,'Sanitary Sizing Charts'!$S$5:$S$10,'Sanitary Sizing Charts'!U$5:U$10)="N/A",0,LOOKUP($V136,'Sanitary Sizing Charts'!$S$5:$S$10,'Sanitary Sizing Charts'!U$5:U$10)+1)</f>
        <v>181</v>
      </c>
      <c r="Z136" s="44">
        <f>IF(LOOKUP($V136,'Sanitary Sizing Charts'!$S$5:$S$10,'Sanitary Sizing Charts'!V$5:V$10)="N/A",0,LOOKUP($V136,'Sanitary Sizing Charts'!$S$5:$S$10,'Sanitary Sizing Charts'!V$5:V$10)+1)</f>
        <v>391</v>
      </c>
      <c r="AA136" s="44">
        <f>IF(LOOKUP($V136,'Sanitary Sizing Charts'!$S$5:$S$10,'Sanitary Sizing Charts'!W$5:W$10)="N/A",0,LOOKUP($V136,'Sanitary Sizing Charts'!$S$5:$S$10,'Sanitary Sizing Charts'!W$5:W$10)+1)</f>
        <v>701</v>
      </c>
      <c r="AB136" s="44">
        <f>IF(LOOKUP($V136,'Sanitary Sizing Charts'!$S$5:$S$10,'Sanitary Sizing Charts'!X$5:X$10)="N/A",0,LOOKUP($V136,'Sanitary Sizing Charts'!$S$5:$S$10,'Sanitary Sizing Charts'!X$5:X$10)+1)</f>
        <v>1601</v>
      </c>
      <c r="AC136" s="44">
        <f>IF(LOOKUP($V136,'Sanitary Sizing Charts'!$S$5:$S$10,'Sanitary Sizing Charts'!Y$5:Y$10)="N/A",0,LOOKUP($V136,'Sanitary Sizing Charts'!$S$5:$S$10,'Sanitary Sizing Charts'!Y$5:Y$10)+1)</f>
        <v>3001</v>
      </c>
      <c r="AD136" s="44">
        <f>IF(LOOKUP($V136,'Sanitary Sizing Charts'!$S$5:$S$10,'Sanitary Sizing Charts'!Z$5:Z$10)="N/A",0,LOOKUP($V136,'Sanitary Sizing Charts'!$S$5:$S$10,'Sanitary Sizing Charts'!Z$5:Z$10)+1)</f>
        <v>5401</v>
      </c>
      <c r="AE136" s="44">
        <f>IF(LOOKUP($V136,'Sanitary Sizing Charts'!$S$5:$S$10,'Sanitary Sizing Charts'!AA$5:AA$10)="N/A",0,LOOKUP($V136,'Sanitary Sizing Charts'!$S$5:$S$10,'Sanitary Sizing Charts'!AA$5:AA$10)+1)</f>
        <v>10401</v>
      </c>
    </row>
    <row r="137" spans="6:31" ht="14.25" customHeight="1" x14ac:dyDescent="0.25">
      <c r="F137" s="24"/>
      <c r="G137" s="22"/>
      <c r="H137" s="39"/>
      <c r="I137" s="101" t="str">
        <f>IF(G137="","",IF(I136&gt;LOOKUP('Sanitary Sizing'!G137,'Sanitary Sizing Charts'!$E$6:$E$15,'Sanitary Sizing Charts'!$C$6:$C$15),I136,IF(COUNTIF($H$9:H137,"y")&gt;6,4,IF(AND(H137="y",LOOKUP('Sanitary Sizing'!G137,'Sanitary Sizing Charts'!$E$6:$E$15,'Sanitary Sizing Charts'!$C$6:$C$15)&lt;3),3,LOOKUP('Sanitary Sizing'!G137,'Sanitary Sizing Charts'!$E$6:$E$15,'Sanitary Sizing Charts'!$C$6:$C$15)))))</f>
        <v/>
      </c>
      <c r="P137" s="51"/>
      <c r="Q137" s="35">
        <v>0.01</v>
      </c>
      <c r="R137" s="2"/>
      <c r="S137" s="26"/>
      <c r="T137" s="50" t="str">
        <f t="shared" ref="T137:T149" si="8">IF(S137="","",LOOKUP($S137,$W137:$AD137,$W$8:$AD$8)&amp;" NPS")</f>
        <v/>
      </c>
      <c r="V137" s="49">
        <f t="shared" ref="V137:V149" si="9">Q137</f>
        <v>0.01</v>
      </c>
      <c r="W137" s="44">
        <f>0</f>
        <v>0</v>
      </c>
      <c r="X137" s="44">
        <f>IF(LOOKUP($V137,'Sanitary Sizing Charts'!$S$5:$S$10,'Sanitary Sizing Charts'!T$5:T$10)="N/A",0,LOOKUP($V137,'Sanitary Sizing Charts'!$S$5:$S$10,'Sanitary Sizing Charts'!T$5:T$10)+1)</f>
        <v>0</v>
      </c>
      <c r="Y137" s="44">
        <f>IF(LOOKUP($V137,'Sanitary Sizing Charts'!$S$5:$S$10,'Sanitary Sizing Charts'!U$5:U$10)="N/A",0,LOOKUP($V137,'Sanitary Sizing Charts'!$S$5:$S$10,'Sanitary Sizing Charts'!U$5:U$10)+1)</f>
        <v>181</v>
      </c>
      <c r="Z137" s="44">
        <f>IF(LOOKUP($V137,'Sanitary Sizing Charts'!$S$5:$S$10,'Sanitary Sizing Charts'!V$5:V$10)="N/A",0,LOOKUP($V137,'Sanitary Sizing Charts'!$S$5:$S$10,'Sanitary Sizing Charts'!V$5:V$10)+1)</f>
        <v>391</v>
      </c>
      <c r="AA137" s="44">
        <f>IF(LOOKUP($V137,'Sanitary Sizing Charts'!$S$5:$S$10,'Sanitary Sizing Charts'!W$5:W$10)="N/A",0,LOOKUP($V137,'Sanitary Sizing Charts'!$S$5:$S$10,'Sanitary Sizing Charts'!W$5:W$10)+1)</f>
        <v>701</v>
      </c>
      <c r="AB137" s="44">
        <f>IF(LOOKUP($V137,'Sanitary Sizing Charts'!$S$5:$S$10,'Sanitary Sizing Charts'!X$5:X$10)="N/A",0,LOOKUP($V137,'Sanitary Sizing Charts'!$S$5:$S$10,'Sanitary Sizing Charts'!X$5:X$10)+1)</f>
        <v>1601</v>
      </c>
      <c r="AC137" s="44">
        <f>IF(LOOKUP($V137,'Sanitary Sizing Charts'!$S$5:$S$10,'Sanitary Sizing Charts'!Y$5:Y$10)="N/A",0,LOOKUP($V137,'Sanitary Sizing Charts'!$S$5:$S$10,'Sanitary Sizing Charts'!Y$5:Y$10)+1)</f>
        <v>3001</v>
      </c>
      <c r="AD137" s="44">
        <f>IF(LOOKUP($V137,'Sanitary Sizing Charts'!$S$5:$S$10,'Sanitary Sizing Charts'!Z$5:Z$10)="N/A",0,LOOKUP($V137,'Sanitary Sizing Charts'!$S$5:$S$10,'Sanitary Sizing Charts'!Z$5:Z$10)+1)</f>
        <v>5401</v>
      </c>
      <c r="AE137" s="44">
        <f>IF(LOOKUP($V137,'Sanitary Sizing Charts'!$S$5:$S$10,'Sanitary Sizing Charts'!AA$5:AA$10)="N/A",0,LOOKUP($V137,'Sanitary Sizing Charts'!$S$5:$S$10,'Sanitary Sizing Charts'!AA$5:AA$10)+1)</f>
        <v>10401</v>
      </c>
    </row>
    <row r="138" spans="6:31" ht="14.25" customHeight="1" x14ac:dyDescent="0.25">
      <c r="F138" s="24"/>
      <c r="G138" s="22"/>
      <c r="H138" s="39"/>
      <c r="I138" s="101" t="str">
        <f>IF(G138="","",IF(I137&gt;LOOKUP('Sanitary Sizing'!G138,'Sanitary Sizing Charts'!$E$6:$E$15,'Sanitary Sizing Charts'!$C$6:$C$15),I137,IF(COUNTIF($H$9:H138,"y")&gt;6,4,IF(AND(H138="y",LOOKUP('Sanitary Sizing'!G138,'Sanitary Sizing Charts'!$E$6:$E$15,'Sanitary Sizing Charts'!$C$6:$C$15)&lt;3),3,LOOKUP('Sanitary Sizing'!G138,'Sanitary Sizing Charts'!$E$6:$E$15,'Sanitary Sizing Charts'!$C$6:$C$15)))))</f>
        <v/>
      </c>
      <c r="P138" s="51"/>
      <c r="Q138" s="35">
        <v>0.01</v>
      </c>
      <c r="R138" s="2"/>
      <c r="S138" s="26"/>
      <c r="T138" s="50" t="str">
        <f t="shared" si="8"/>
        <v/>
      </c>
      <c r="V138" s="49">
        <f t="shared" si="9"/>
        <v>0.01</v>
      </c>
      <c r="W138" s="44">
        <f>0</f>
        <v>0</v>
      </c>
      <c r="X138" s="44">
        <f>IF(LOOKUP($V138,'Sanitary Sizing Charts'!$S$5:$S$10,'Sanitary Sizing Charts'!T$5:T$10)="N/A",0,LOOKUP($V138,'Sanitary Sizing Charts'!$S$5:$S$10,'Sanitary Sizing Charts'!T$5:T$10)+1)</f>
        <v>0</v>
      </c>
      <c r="Y138" s="44">
        <f>IF(LOOKUP($V138,'Sanitary Sizing Charts'!$S$5:$S$10,'Sanitary Sizing Charts'!U$5:U$10)="N/A",0,LOOKUP($V138,'Sanitary Sizing Charts'!$S$5:$S$10,'Sanitary Sizing Charts'!U$5:U$10)+1)</f>
        <v>181</v>
      </c>
      <c r="Z138" s="44">
        <f>IF(LOOKUP($V138,'Sanitary Sizing Charts'!$S$5:$S$10,'Sanitary Sizing Charts'!V$5:V$10)="N/A",0,LOOKUP($V138,'Sanitary Sizing Charts'!$S$5:$S$10,'Sanitary Sizing Charts'!V$5:V$10)+1)</f>
        <v>391</v>
      </c>
      <c r="AA138" s="44">
        <f>IF(LOOKUP($V138,'Sanitary Sizing Charts'!$S$5:$S$10,'Sanitary Sizing Charts'!W$5:W$10)="N/A",0,LOOKUP($V138,'Sanitary Sizing Charts'!$S$5:$S$10,'Sanitary Sizing Charts'!W$5:W$10)+1)</f>
        <v>701</v>
      </c>
      <c r="AB138" s="44">
        <f>IF(LOOKUP($V138,'Sanitary Sizing Charts'!$S$5:$S$10,'Sanitary Sizing Charts'!X$5:X$10)="N/A",0,LOOKUP($V138,'Sanitary Sizing Charts'!$S$5:$S$10,'Sanitary Sizing Charts'!X$5:X$10)+1)</f>
        <v>1601</v>
      </c>
      <c r="AC138" s="44">
        <f>IF(LOOKUP($V138,'Sanitary Sizing Charts'!$S$5:$S$10,'Sanitary Sizing Charts'!Y$5:Y$10)="N/A",0,LOOKUP($V138,'Sanitary Sizing Charts'!$S$5:$S$10,'Sanitary Sizing Charts'!Y$5:Y$10)+1)</f>
        <v>3001</v>
      </c>
      <c r="AD138" s="44">
        <f>IF(LOOKUP($V138,'Sanitary Sizing Charts'!$S$5:$S$10,'Sanitary Sizing Charts'!Z$5:Z$10)="N/A",0,LOOKUP($V138,'Sanitary Sizing Charts'!$S$5:$S$10,'Sanitary Sizing Charts'!Z$5:Z$10)+1)</f>
        <v>5401</v>
      </c>
      <c r="AE138" s="44">
        <f>IF(LOOKUP($V138,'Sanitary Sizing Charts'!$S$5:$S$10,'Sanitary Sizing Charts'!AA$5:AA$10)="N/A",0,LOOKUP($V138,'Sanitary Sizing Charts'!$S$5:$S$10,'Sanitary Sizing Charts'!AA$5:AA$10)+1)</f>
        <v>10401</v>
      </c>
    </row>
    <row r="139" spans="6:31" ht="14.25" customHeight="1" x14ac:dyDescent="0.25">
      <c r="F139" s="24"/>
      <c r="G139" s="22"/>
      <c r="H139" s="39"/>
      <c r="I139" s="101" t="str">
        <f>IF(G139="","",IF(I138&gt;LOOKUP('Sanitary Sizing'!G139,'Sanitary Sizing Charts'!$E$6:$E$15,'Sanitary Sizing Charts'!$C$6:$C$15),I138,IF(COUNTIF($H$9:H139,"y")&gt;6,4,IF(AND(H139="y",LOOKUP('Sanitary Sizing'!G139,'Sanitary Sizing Charts'!$E$6:$E$15,'Sanitary Sizing Charts'!$C$6:$C$15)&lt;3),3,LOOKUP('Sanitary Sizing'!G139,'Sanitary Sizing Charts'!$E$6:$E$15,'Sanitary Sizing Charts'!$C$6:$C$15)))))</f>
        <v/>
      </c>
      <c r="P139" s="51"/>
      <c r="Q139" s="35">
        <v>0.01</v>
      </c>
      <c r="R139" s="2"/>
      <c r="S139" s="26"/>
      <c r="T139" s="50" t="str">
        <f t="shared" si="8"/>
        <v/>
      </c>
      <c r="V139" s="49">
        <f t="shared" si="9"/>
        <v>0.01</v>
      </c>
      <c r="W139" s="44">
        <f>0</f>
        <v>0</v>
      </c>
      <c r="X139" s="44">
        <f>IF(LOOKUP($V139,'Sanitary Sizing Charts'!$S$5:$S$10,'Sanitary Sizing Charts'!T$5:T$10)="N/A",0,LOOKUP($V139,'Sanitary Sizing Charts'!$S$5:$S$10,'Sanitary Sizing Charts'!T$5:T$10)+1)</f>
        <v>0</v>
      </c>
      <c r="Y139" s="44">
        <f>IF(LOOKUP($V139,'Sanitary Sizing Charts'!$S$5:$S$10,'Sanitary Sizing Charts'!U$5:U$10)="N/A",0,LOOKUP($V139,'Sanitary Sizing Charts'!$S$5:$S$10,'Sanitary Sizing Charts'!U$5:U$10)+1)</f>
        <v>181</v>
      </c>
      <c r="Z139" s="44">
        <f>IF(LOOKUP($V139,'Sanitary Sizing Charts'!$S$5:$S$10,'Sanitary Sizing Charts'!V$5:V$10)="N/A",0,LOOKUP($V139,'Sanitary Sizing Charts'!$S$5:$S$10,'Sanitary Sizing Charts'!V$5:V$10)+1)</f>
        <v>391</v>
      </c>
      <c r="AA139" s="44">
        <f>IF(LOOKUP($V139,'Sanitary Sizing Charts'!$S$5:$S$10,'Sanitary Sizing Charts'!W$5:W$10)="N/A",0,LOOKUP($V139,'Sanitary Sizing Charts'!$S$5:$S$10,'Sanitary Sizing Charts'!W$5:W$10)+1)</f>
        <v>701</v>
      </c>
      <c r="AB139" s="44">
        <f>IF(LOOKUP($V139,'Sanitary Sizing Charts'!$S$5:$S$10,'Sanitary Sizing Charts'!X$5:X$10)="N/A",0,LOOKUP($V139,'Sanitary Sizing Charts'!$S$5:$S$10,'Sanitary Sizing Charts'!X$5:X$10)+1)</f>
        <v>1601</v>
      </c>
      <c r="AC139" s="44">
        <f>IF(LOOKUP($V139,'Sanitary Sizing Charts'!$S$5:$S$10,'Sanitary Sizing Charts'!Y$5:Y$10)="N/A",0,LOOKUP($V139,'Sanitary Sizing Charts'!$S$5:$S$10,'Sanitary Sizing Charts'!Y$5:Y$10)+1)</f>
        <v>3001</v>
      </c>
      <c r="AD139" s="44">
        <f>IF(LOOKUP($V139,'Sanitary Sizing Charts'!$S$5:$S$10,'Sanitary Sizing Charts'!Z$5:Z$10)="N/A",0,LOOKUP($V139,'Sanitary Sizing Charts'!$S$5:$S$10,'Sanitary Sizing Charts'!Z$5:Z$10)+1)</f>
        <v>5401</v>
      </c>
      <c r="AE139" s="44">
        <f>IF(LOOKUP($V139,'Sanitary Sizing Charts'!$S$5:$S$10,'Sanitary Sizing Charts'!AA$5:AA$10)="N/A",0,LOOKUP($V139,'Sanitary Sizing Charts'!$S$5:$S$10,'Sanitary Sizing Charts'!AA$5:AA$10)+1)</f>
        <v>10401</v>
      </c>
    </row>
    <row r="140" spans="6:31" ht="14.25" customHeight="1" x14ac:dyDescent="0.25">
      <c r="F140" s="24"/>
      <c r="G140" s="22"/>
      <c r="H140" s="39"/>
      <c r="I140" s="101" t="str">
        <f>IF(G140="","",IF(I139&gt;LOOKUP('Sanitary Sizing'!G140,'Sanitary Sizing Charts'!$E$6:$E$15,'Sanitary Sizing Charts'!$C$6:$C$15),I139,IF(COUNTIF($H$9:H140,"y")&gt;6,4,IF(AND(H140="y",LOOKUP('Sanitary Sizing'!G140,'Sanitary Sizing Charts'!$E$6:$E$15,'Sanitary Sizing Charts'!$C$6:$C$15)&lt;3),3,LOOKUP('Sanitary Sizing'!G140,'Sanitary Sizing Charts'!$E$6:$E$15,'Sanitary Sizing Charts'!$C$6:$C$15)))))</f>
        <v/>
      </c>
      <c r="P140" s="51"/>
      <c r="Q140" s="35">
        <v>0.01</v>
      </c>
      <c r="R140" s="2"/>
      <c r="S140" s="26"/>
      <c r="T140" s="50" t="str">
        <f t="shared" si="8"/>
        <v/>
      </c>
      <c r="V140" s="49">
        <f t="shared" si="9"/>
        <v>0.01</v>
      </c>
      <c r="W140" s="44">
        <f>0</f>
        <v>0</v>
      </c>
      <c r="X140" s="44">
        <f>IF(LOOKUP($V140,'Sanitary Sizing Charts'!$S$5:$S$10,'Sanitary Sizing Charts'!T$5:T$10)="N/A",0,LOOKUP($V140,'Sanitary Sizing Charts'!$S$5:$S$10,'Sanitary Sizing Charts'!T$5:T$10)+1)</f>
        <v>0</v>
      </c>
      <c r="Y140" s="44">
        <f>IF(LOOKUP($V140,'Sanitary Sizing Charts'!$S$5:$S$10,'Sanitary Sizing Charts'!U$5:U$10)="N/A",0,LOOKUP($V140,'Sanitary Sizing Charts'!$S$5:$S$10,'Sanitary Sizing Charts'!U$5:U$10)+1)</f>
        <v>181</v>
      </c>
      <c r="Z140" s="44">
        <f>IF(LOOKUP($V140,'Sanitary Sizing Charts'!$S$5:$S$10,'Sanitary Sizing Charts'!V$5:V$10)="N/A",0,LOOKUP($V140,'Sanitary Sizing Charts'!$S$5:$S$10,'Sanitary Sizing Charts'!V$5:V$10)+1)</f>
        <v>391</v>
      </c>
      <c r="AA140" s="44">
        <f>IF(LOOKUP($V140,'Sanitary Sizing Charts'!$S$5:$S$10,'Sanitary Sizing Charts'!W$5:W$10)="N/A",0,LOOKUP($V140,'Sanitary Sizing Charts'!$S$5:$S$10,'Sanitary Sizing Charts'!W$5:W$10)+1)</f>
        <v>701</v>
      </c>
      <c r="AB140" s="44">
        <f>IF(LOOKUP($V140,'Sanitary Sizing Charts'!$S$5:$S$10,'Sanitary Sizing Charts'!X$5:X$10)="N/A",0,LOOKUP($V140,'Sanitary Sizing Charts'!$S$5:$S$10,'Sanitary Sizing Charts'!X$5:X$10)+1)</f>
        <v>1601</v>
      </c>
      <c r="AC140" s="44">
        <f>IF(LOOKUP($V140,'Sanitary Sizing Charts'!$S$5:$S$10,'Sanitary Sizing Charts'!Y$5:Y$10)="N/A",0,LOOKUP($V140,'Sanitary Sizing Charts'!$S$5:$S$10,'Sanitary Sizing Charts'!Y$5:Y$10)+1)</f>
        <v>3001</v>
      </c>
      <c r="AD140" s="44">
        <f>IF(LOOKUP($V140,'Sanitary Sizing Charts'!$S$5:$S$10,'Sanitary Sizing Charts'!Z$5:Z$10)="N/A",0,LOOKUP($V140,'Sanitary Sizing Charts'!$S$5:$S$10,'Sanitary Sizing Charts'!Z$5:Z$10)+1)</f>
        <v>5401</v>
      </c>
      <c r="AE140" s="44">
        <f>IF(LOOKUP($V140,'Sanitary Sizing Charts'!$S$5:$S$10,'Sanitary Sizing Charts'!AA$5:AA$10)="N/A",0,LOOKUP($V140,'Sanitary Sizing Charts'!$S$5:$S$10,'Sanitary Sizing Charts'!AA$5:AA$10)+1)</f>
        <v>10401</v>
      </c>
    </row>
    <row r="141" spans="6:31" ht="14.25" customHeight="1" x14ac:dyDescent="0.25">
      <c r="F141" s="24"/>
      <c r="G141" s="22"/>
      <c r="H141" s="39"/>
      <c r="I141" s="101" t="str">
        <f>IF(G141="","",IF(I140&gt;LOOKUP('Sanitary Sizing'!G141,'Sanitary Sizing Charts'!$E$6:$E$15,'Sanitary Sizing Charts'!$C$6:$C$15),I140,IF(COUNTIF($H$9:H141,"y")&gt;6,4,IF(AND(H141="y",LOOKUP('Sanitary Sizing'!G141,'Sanitary Sizing Charts'!$E$6:$E$15,'Sanitary Sizing Charts'!$C$6:$C$15)&lt;3),3,LOOKUP('Sanitary Sizing'!G141,'Sanitary Sizing Charts'!$E$6:$E$15,'Sanitary Sizing Charts'!$C$6:$C$15)))))</f>
        <v/>
      </c>
      <c r="P141" s="51"/>
      <c r="Q141" s="35">
        <v>0.01</v>
      </c>
      <c r="R141" s="2"/>
      <c r="S141" s="26"/>
      <c r="T141" s="50" t="str">
        <f t="shared" si="8"/>
        <v/>
      </c>
      <c r="V141" s="49">
        <f t="shared" si="9"/>
        <v>0.01</v>
      </c>
      <c r="W141" s="44">
        <f>0</f>
        <v>0</v>
      </c>
      <c r="X141" s="44">
        <f>IF(LOOKUP($V141,'Sanitary Sizing Charts'!$S$5:$S$10,'Sanitary Sizing Charts'!T$5:T$10)="N/A",0,LOOKUP($V141,'Sanitary Sizing Charts'!$S$5:$S$10,'Sanitary Sizing Charts'!T$5:T$10)+1)</f>
        <v>0</v>
      </c>
      <c r="Y141" s="44">
        <f>IF(LOOKUP($V141,'Sanitary Sizing Charts'!$S$5:$S$10,'Sanitary Sizing Charts'!U$5:U$10)="N/A",0,LOOKUP($V141,'Sanitary Sizing Charts'!$S$5:$S$10,'Sanitary Sizing Charts'!U$5:U$10)+1)</f>
        <v>181</v>
      </c>
      <c r="Z141" s="44">
        <f>IF(LOOKUP($V141,'Sanitary Sizing Charts'!$S$5:$S$10,'Sanitary Sizing Charts'!V$5:V$10)="N/A",0,LOOKUP($V141,'Sanitary Sizing Charts'!$S$5:$S$10,'Sanitary Sizing Charts'!V$5:V$10)+1)</f>
        <v>391</v>
      </c>
      <c r="AA141" s="44">
        <f>IF(LOOKUP($V141,'Sanitary Sizing Charts'!$S$5:$S$10,'Sanitary Sizing Charts'!W$5:W$10)="N/A",0,LOOKUP($V141,'Sanitary Sizing Charts'!$S$5:$S$10,'Sanitary Sizing Charts'!W$5:W$10)+1)</f>
        <v>701</v>
      </c>
      <c r="AB141" s="44">
        <f>IF(LOOKUP($V141,'Sanitary Sizing Charts'!$S$5:$S$10,'Sanitary Sizing Charts'!X$5:X$10)="N/A",0,LOOKUP($V141,'Sanitary Sizing Charts'!$S$5:$S$10,'Sanitary Sizing Charts'!X$5:X$10)+1)</f>
        <v>1601</v>
      </c>
      <c r="AC141" s="44">
        <f>IF(LOOKUP($V141,'Sanitary Sizing Charts'!$S$5:$S$10,'Sanitary Sizing Charts'!Y$5:Y$10)="N/A",0,LOOKUP($V141,'Sanitary Sizing Charts'!$S$5:$S$10,'Sanitary Sizing Charts'!Y$5:Y$10)+1)</f>
        <v>3001</v>
      </c>
      <c r="AD141" s="44">
        <f>IF(LOOKUP($V141,'Sanitary Sizing Charts'!$S$5:$S$10,'Sanitary Sizing Charts'!Z$5:Z$10)="N/A",0,LOOKUP($V141,'Sanitary Sizing Charts'!$S$5:$S$10,'Sanitary Sizing Charts'!Z$5:Z$10)+1)</f>
        <v>5401</v>
      </c>
      <c r="AE141" s="44">
        <f>IF(LOOKUP($V141,'Sanitary Sizing Charts'!$S$5:$S$10,'Sanitary Sizing Charts'!AA$5:AA$10)="N/A",0,LOOKUP($V141,'Sanitary Sizing Charts'!$S$5:$S$10,'Sanitary Sizing Charts'!AA$5:AA$10)+1)</f>
        <v>10401</v>
      </c>
    </row>
    <row r="142" spans="6:31" ht="14.25" customHeight="1" x14ac:dyDescent="0.25">
      <c r="F142" s="24"/>
      <c r="G142" s="22"/>
      <c r="H142" s="39"/>
      <c r="I142" s="101" t="str">
        <f>IF(G142="","",IF(I141&gt;LOOKUP('Sanitary Sizing'!G142,'Sanitary Sizing Charts'!$E$6:$E$15,'Sanitary Sizing Charts'!$C$6:$C$15),I141,IF(COUNTIF($H$9:H142,"y")&gt;6,4,IF(AND(H142="y",LOOKUP('Sanitary Sizing'!G142,'Sanitary Sizing Charts'!$E$6:$E$15,'Sanitary Sizing Charts'!$C$6:$C$15)&lt;3),3,LOOKUP('Sanitary Sizing'!G142,'Sanitary Sizing Charts'!$E$6:$E$15,'Sanitary Sizing Charts'!$C$6:$C$15)))))</f>
        <v/>
      </c>
      <c r="P142" s="51"/>
      <c r="Q142" s="35">
        <v>0.01</v>
      </c>
      <c r="R142" s="2"/>
      <c r="S142" s="26"/>
      <c r="T142" s="50" t="str">
        <f t="shared" si="8"/>
        <v/>
      </c>
      <c r="V142" s="49">
        <f t="shared" si="9"/>
        <v>0.01</v>
      </c>
      <c r="W142" s="44">
        <f>0</f>
        <v>0</v>
      </c>
      <c r="X142" s="44">
        <f>IF(LOOKUP($V142,'Sanitary Sizing Charts'!$S$5:$S$10,'Sanitary Sizing Charts'!T$5:T$10)="N/A",0,LOOKUP($V142,'Sanitary Sizing Charts'!$S$5:$S$10,'Sanitary Sizing Charts'!T$5:T$10)+1)</f>
        <v>0</v>
      </c>
      <c r="Y142" s="44">
        <f>IF(LOOKUP($V142,'Sanitary Sizing Charts'!$S$5:$S$10,'Sanitary Sizing Charts'!U$5:U$10)="N/A",0,LOOKUP($V142,'Sanitary Sizing Charts'!$S$5:$S$10,'Sanitary Sizing Charts'!U$5:U$10)+1)</f>
        <v>181</v>
      </c>
      <c r="Z142" s="44">
        <f>IF(LOOKUP($V142,'Sanitary Sizing Charts'!$S$5:$S$10,'Sanitary Sizing Charts'!V$5:V$10)="N/A",0,LOOKUP($V142,'Sanitary Sizing Charts'!$S$5:$S$10,'Sanitary Sizing Charts'!V$5:V$10)+1)</f>
        <v>391</v>
      </c>
      <c r="AA142" s="44">
        <f>IF(LOOKUP($V142,'Sanitary Sizing Charts'!$S$5:$S$10,'Sanitary Sizing Charts'!W$5:W$10)="N/A",0,LOOKUP($V142,'Sanitary Sizing Charts'!$S$5:$S$10,'Sanitary Sizing Charts'!W$5:W$10)+1)</f>
        <v>701</v>
      </c>
      <c r="AB142" s="44">
        <f>IF(LOOKUP($V142,'Sanitary Sizing Charts'!$S$5:$S$10,'Sanitary Sizing Charts'!X$5:X$10)="N/A",0,LOOKUP($V142,'Sanitary Sizing Charts'!$S$5:$S$10,'Sanitary Sizing Charts'!X$5:X$10)+1)</f>
        <v>1601</v>
      </c>
      <c r="AC142" s="44">
        <f>IF(LOOKUP($V142,'Sanitary Sizing Charts'!$S$5:$S$10,'Sanitary Sizing Charts'!Y$5:Y$10)="N/A",0,LOOKUP($V142,'Sanitary Sizing Charts'!$S$5:$S$10,'Sanitary Sizing Charts'!Y$5:Y$10)+1)</f>
        <v>3001</v>
      </c>
      <c r="AD142" s="44">
        <f>IF(LOOKUP($V142,'Sanitary Sizing Charts'!$S$5:$S$10,'Sanitary Sizing Charts'!Z$5:Z$10)="N/A",0,LOOKUP($V142,'Sanitary Sizing Charts'!$S$5:$S$10,'Sanitary Sizing Charts'!Z$5:Z$10)+1)</f>
        <v>5401</v>
      </c>
      <c r="AE142" s="44">
        <f>IF(LOOKUP($V142,'Sanitary Sizing Charts'!$S$5:$S$10,'Sanitary Sizing Charts'!AA$5:AA$10)="N/A",0,LOOKUP($V142,'Sanitary Sizing Charts'!$S$5:$S$10,'Sanitary Sizing Charts'!AA$5:AA$10)+1)</f>
        <v>10401</v>
      </c>
    </row>
    <row r="143" spans="6:31" ht="14.25" customHeight="1" x14ac:dyDescent="0.25">
      <c r="F143" s="24"/>
      <c r="G143" s="22"/>
      <c r="H143" s="39"/>
      <c r="I143" s="101" t="str">
        <f>IF(G143="","",IF(I142&gt;LOOKUP('Sanitary Sizing'!G143,'Sanitary Sizing Charts'!$E$6:$E$15,'Sanitary Sizing Charts'!$C$6:$C$15),I142,IF(COUNTIF($H$9:H143,"y")&gt;6,4,IF(AND(H143="y",LOOKUP('Sanitary Sizing'!G143,'Sanitary Sizing Charts'!$E$6:$E$15,'Sanitary Sizing Charts'!$C$6:$C$15)&lt;3),3,LOOKUP('Sanitary Sizing'!G143,'Sanitary Sizing Charts'!$E$6:$E$15,'Sanitary Sizing Charts'!$C$6:$C$15)))))</f>
        <v/>
      </c>
      <c r="P143" s="51"/>
      <c r="Q143" s="35">
        <v>0.01</v>
      </c>
      <c r="R143" s="2"/>
      <c r="S143" s="26"/>
      <c r="T143" s="50" t="str">
        <f t="shared" si="8"/>
        <v/>
      </c>
      <c r="V143" s="49">
        <f t="shared" si="9"/>
        <v>0.01</v>
      </c>
      <c r="W143" s="44">
        <f>0</f>
        <v>0</v>
      </c>
      <c r="X143" s="44">
        <f>IF(LOOKUP($V143,'Sanitary Sizing Charts'!$S$5:$S$10,'Sanitary Sizing Charts'!T$5:T$10)="N/A",0,LOOKUP($V143,'Sanitary Sizing Charts'!$S$5:$S$10,'Sanitary Sizing Charts'!T$5:T$10)+1)</f>
        <v>0</v>
      </c>
      <c r="Y143" s="44">
        <f>IF(LOOKUP($V143,'Sanitary Sizing Charts'!$S$5:$S$10,'Sanitary Sizing Charts'!U$5:U$10)="N/A",0,LOOKUP($V143,'Sanitary Sizing Charts'!$S$5:$S$10,'Sanitary Sizing Charts'!U$5:U$10)+1)</f>
        <v>181</v>
      </c>
      <c r="Z143" s="44">
        <f>IF(LOOKUP($V143,'Sanitary Sizing Charts'!$S$5:$S$10,'Sanitary Sizing Charts'!V$5:V$10)="N/A",0,LOOKUP($V143,'Sanitary Sizing Charts'!$S$5:$S$10,'Sanitary Sizing Charts'!V$5:V$10)+1)</f>
        <v>391</v>
      </c>
      <c r="AA143" s="44">
        <f>IF(LOOKUP($V143,'Sanitary Sizing Charts'!$S$5:$S$10,'Sanitary Sizing Charts'!W$5:W$10)="N/A",0,LOOKUP($V143,'Sanitary Sizing Charts'!$S$5:$S$10,'Sanitary Sizing Charts'!W$5:W$10)+1)</f>
        <v>701</v>
      </c>
      <c r="AB143" s="44">
        <f>IF(LOOKUP($V143,'Sanitary Sizing Charts'!$S$5:$S$10,'Sanitary Sizing Charts'!X$5:X$10)="N/A",0,LOOKUP($V143,'Sanitary Sizing Charts'!$S$5:$S$10,'Sanitary Sizing Charts'!X$5:X$10)+1)</f>
        <v>1601</v>
      </c>
      <c r="AC143" s="44">
        <f>IF(LOOKUP($V143,'Sanitary Sizing Charts'!$S$5:$S$10,'Sanitary Sizing Charts'!Y$5:Y$10)="N/A",0,LOOKUP($V143,'Sanitary Sizing Charts'!$S$5:$S$10,'Sanitary Sizing Charts'!Y$5:Y$10)+1)</f>
        <v>3001</v>
      </c>
      <c r="AD143" s="44">
        <f>IF(LOOKUP($V143,'Sanitary Sizing Charts'!$S$5:$S$10,'Sanitary Sizing Charts'!Z$5:Z$10)="N/A",0,LOOKUP($V143,'Sanitary Sizing Charts'!$S$5:$S$10,'Sanitary Sizing Charts'!Z$5:Z$10)+1)</f>
        <v>5401</v>
      </c>
      <c r="AE143" s="44">
        <f>IF(LOOKUP($V143,'Sanitary Sizing Charts'!$S$5:$S$10,'Sanitary Sizing Charts'!AA$5:AA$10)="N/A",0,LOOKUP($V143,'Sanitary Sizing Charts'!$S$5:$S$10,'Sanitary Sizing Charts'!AA$5:AA$10)+1)</f>
        <v>10401</v>
      </c>
    </row>
    <row r="144" spans="6:31" ht="14.25" customHeight="1" x14ac:dyDescent="0.25">
      <c r="F144" s="24"/>
      <c r="G144" s="22"/>
      <c r="H144" s="39"/>
      <c r="I144" s="101" t="str">
        <f>IF(G144="","",IF(I143&gt;LOOKUP('Sanitary Sizing'!G144,'Sanitary Sizing Charts'!$E$6:$E$15,'Sanitary Sizing Charts'!$C$6:$C$15),I143,IF(COUNTIF($H$9:H144,"y")&gt;6,4,IF(AND(H144="y",LOOKUP('Sanitary Sizing'!G144,'Sanitary Sizing Charts'!$E$6:$E$15,'Sanitary Sizing Charts'!$C$6:$C$15)&lt;3),3,LOOKUP('Sanitary Sizing'!G144,'Sanitary Sizing Charts'!$E$6:$E$15,'Sanitary Sizing Charts'!$C$6:$C$15)))))</f>
        <v/>
      </c>
      <c r="P144" s="51"/>
      <c r="Q144" s="35">
        <v>0.01</v>
      </c>
      <c r="R144" s="2"/>
      <c r="S144" s="26"/>
      <c r="T144" s="50" t="str">
        <f t="shared" si="8"/>
        <v/>
      </c>
      <c r="V144" s="49">
        <f t="shared" si="9"/>
        <v>0.01</v>
      </c>
      <c r="W144" s="44">
        <f>0</f>
        <v>0</v>
      </c>
      <c r="X144" s="44">
        <f>IF(LOOKUP($V144,'Sanitary Sizing Charts'!$S$5:$S$10,'Sanitary Sizing Charts'!T$5:T$10)="N/A",0,LOOKUP($V144,'Sanitary Sizing Charts'!$S$5:$S$10,'Sanitary Sizing Charts'!T$5:T$10)+1)</f>
        <v>0</v>
      </c>
      <c r="Y144" s="44">
        <f>IF(LOOKUP($V144,'Sanitary Sizing Charts'!$S$5:$S$10,'Sanitary Sizing Charts'!U$5:U$10)="N/A",0,LOOKUP($V144,'Sanitary Sizing Charts'!$S$5:$S$10,'Sanitary Sizing Charts'!U$5:U$10)+1)</f>
        <v>181</v>
      </c>
      <c r="Z144" s="44">
        <f>IF(LOOKUP($V144,'Sanitary Sizing Charts'!$S$5:$S$10,'Sanitary Sizing Charts'!V$5:V$10)="N/A",0,LOOKUP($V144,'Sanitary Sizing Charts'!$S$5:$S$10,'Sanitary Sizing Charts'!V$5:V$10)+1)</f>
        <v>391</v>
      </c>
      <c r="AA144" s="44">
        <f>IF(LOOKUP($V144,'Sanitary Sizing Charts'!$S$5:$S$10,'Sanitary Sizing Charts'!W$5:W$10)="N/A",0,LOOKUP($V144,'Sanitary Sizing Charts'!$S$5:$S$10,'Sanitary Sizing Charts'!W$5:W$10)+1)</f>
        <v>701</v>
      </c>
      <c r="AB144" s="44">
        <f>IF(LOOKUP($V144,'Sanitary Sizing Charts'!$S$5:$S$10,'Sanitary Sizing Charts'!X$5:X$10)="N/A",0,LOOKUP($V144,'Sanitary Sizing Charts'!$S$5:$S$10,'Sanitary Sizing Charts'!X$5:X$10)+1)</f>
        <v>1601</v>
      </c>
      <c r="AC144" s="44">
        <f>IF(LOOKUP($V144,'Sanitary Sizing Charts'!$S$5:$S$10,'Sanitary Sizing Charts'!Y$5:Y$10)="N/A",0,LOOKUP($V144,'Sanitary Sizing Charts'!$S$5:$S$10,'Sanitary Sizing Charts'!Y$5:Y$10)+1)</f>
        <v>3001</v>
      </c>
      <c r="AD144" s="44">
        <f>IF(LOOKUP($V144,'Sanitary Sizing Charts'!$S$5:$S$10,'Sanitary Sizing Charts'!Z$5:Z$10)="N/A",0,LOOKUP($V144,'Sanitary Sizing Charts'!$S$5:$S$10,'Sanitary Sizing Charts'!Z$5:Z$10)+1)</f>
        <v>5401</v>
      </c>
      <c r="AE144" s="44">
        <f>IF(LOOKUP($V144,'Sanitary Sizing Charts'!$S$5:$S$10,'Sanitary Sizing Charts'!AA$5:AA$10)="N/A",0,LOOKUP($V144,'Sanitary Sizing Charts'!$S$5:$S$10,'Sanitary Sizing Charts'!AA$5:AA$10)+1)</f>
        <v>10401</v>
      </c>
    </row>
    <row r="145" spans="6:31" ht="14.25" customHeight="1" x14ac:dyDescent="0.25">
      <c r="F145" s="24"/>
      <c r="G145" s="22"/>
      <c r="H145" s="39"/>
      <c r="I145" s="101" t="str">
        <f>IF(G145="","",IF(I144&gt;LOOKUP('Sanitary Sizing'!G145,'Sanitary Sizing Charts'!$E$6:$E$15,'Sanitary Sizing Charts'!$C$6:$C$15),I144,IF(COUNTIF($H$9:H145,"y")&gt;6,4,IF(AND(H145="y",LOOKUP('Sanitary Sizing'!G145,'Sanitary Sizing Charts'!$E$6:$E$15,'Sanitary Sizing Charts'!$C$6:$C$15)&lt;3),3,LOOKUP('Sanitary Sizing'!G145,'Sanitary Sizing Charts'!$E$6:$E$15,'Sanitary Sizing Charts'!$C$6:$C$15)))))</f>
        <v/>
      </c>
      <c r="P145" s="51"/>
      <c r="Q145" s="35">
        <v>0.01</v>
      </c>
      <c r="R145" s="2"/>
      <c r="S145" s="26"/>
      <c r="T145" s="50" t="str">
        <f t="shared" si="8"/>
        <v/>
      </c>
      <c r="V145" s="49">
        <f t="shared" si="9"/>
        <v>0.01</v>
      </c>
      <c r="W145" s="44">
        <f>0</f>
        <v>0</v>
      </c>
      <c r="X145" s="44">
        <f>IF(LOOKUP($V145,'Sanitary Sizing Charts'!$S$5:$S$10,'Sanitary Sizing Charts'!T$5:T$10)="N/A",0,LOOKUP($V145,'Sanitary Sizing Charts'!$S$5:$S$10,'Sanitary Sizing Charts'!T$5:T$10)+1)</f>
        <v>0</v>
      </c>
      <c r="Y145" s="44">
        <f>IF(LOOKUP($V145,'Sanitary Sizing Charts'!$S$5:$S$10,'Sanitary Sizing Charts'!U$5:U$10)="N/A",0,LOOKUP($V145,'Sanitary Sizing Charts'!$S$5:$S$10,'Sanitary Sizing Charts'!U$5:U$10)+1)</f>
        <v>181</v>
      </c>
      <c r="Z145" s="44">
        <f>IF(LOOKUP($V145,'Sanitary Sizing Charts'!$S$5:$S$10,'Sanitary Sizing Charts'!V$5:V$10)="N/A",0,LOOKUP($V145,'Sanitary Sizing Charts'!$S$5:$S$10,'Sanitary Sizing Charts'!V$5:V$10)+1)</f>
        <v>391</v>
      </c>
      <c r="AA145" s="44">
        <f>IF(LOOKUP($V145,'Sanitary Sizing Charts'!$S$5:$S$10,'Sanitary Sizing Charts'!W$5:W$10)="N/A",0,LOOKUP($V145,'Sanitary Sizing Charts'!$S$5:$S$10,'Sanitary Sizing Charts'!W$5:W$10)+1)</f>
        <v>701</v>
      </c>
      <c r="AB145" s="44">
        <f>IF(LOOKUP($V145,'Sanitary Sizing Charts'!$S$5:$S$10,'Sanitary Sizing Charts'!X$5:X$10)="N/A",0,LOOKUP($V145,'Sanitary Sizing Charts'!$S$5:$S$10,'Sanitary Sizing Charts'!X$5:X$10)+1)</f>
        <v>1601</v>
      </c>
      <c r="AC145" s="44">
        <f>IF(LOOKUP($V145,'Sanitary Sizing Charts'!$S$5:$S$10,'Sanitary Sizing Charts'!Y$5:Y$10)="N/A",0,LOOKUP($V145,'Sanitary Sizing Charts'!$S$5:$S$10,'Sanitary Sizing Charts'!Y$5:Y$10)+1)</f>
        <v>3001</v>
      </c>
      <c r="AD145" s="44">
        <f>IF(LOOKUP($V145,'Sanitary Sizing Charts'!$S$5:$S$10,'Sanitary Sizing Charts'!Z$5:Z$10)="N/A",0,LOOKUP($V145,'Sanitary Sizing Charts'!$S$5:$S$10,'Sanitary Sizing Charts'!Z$5:Z$10)+1)</f>
        <v>5401</v>
      </c>
      <c r="AE145" s="44">
        <f>IF(LOOKUP($V145,'Sanitary Sizing Charts'!$S$5:$S$10,'Sanitary Sizing Charts'!AA$5:AA$10)="N/A",0,LOOKUP($V145,'Sanitary Sizing Charts'!$S$5:$S$10,'Sanitary Sizing Charts'!AA$5:AA$10)+1)</f>
        <v>10401</v>
      </c>
    </row>
    <row r="146" spans="6:31" ht="14.25" customHeight="1" x14ac:dyDescent="0.25">
      <c r="F146" s="24"/>
      <c r="G146" s="22"/>
      <c r="H146" s="39"/>
      <c r="I146" s="101" t="str">
        <f>IF(G146="","",IF(I145&gt;LOOKUP('Sanitary Sizing'!G146,'Sanitary Sizing Charts'!$E$6:$E$15,'Sanitary Sizing Charts'!$C$6:$C$15),I145,IF(COUNTIF($H$9:H146,"y")&gt;6,4,IF(AND(H146="y",LOOKUP('Sanitary Sizing'!G146,'Sanitary Sizing Charts'!$E$6:$E$15,'Sanitary Sizing Charts'!$C$6:$C$15)&lt;3),3,LOOKUP('Sanitary Sizing'!G146,'Sanitary Sizing Charts'!$E$6:$E$15,'Sanitary Sizing Charts'!$C$6:$C$15)))))</f>
        <v/>
      </c>
      <c r="P146" s="51"/>
      <c r="Q146" s="35">
        <v>0.01</v>
      </c>
      <c r="R146" s="2"/>
      <c r="S146" s="26"/>
      <c r="T146" s="50" t="str">
        <f t="shared" si="8"/>
        <v/>
      </c>
      <c r="V146" s="49">
        <f t="shared" si="9"/>
        <v>0.01</v>
      </c>
      <c r="W146" s="44">
        <f>0</f>
        <v>0</v>
      </c>
      <c r="X146" s="44">
        <f>IF(LOOKUP($V146,'Sanitary Sizing Charts'!$S$5:$S$10,'Sanitary Sizing Charts'!T$5:T$10)="N/A",0,LOOKUP($V146,'Sanitary Sizing Charts'!$S$5:$S$10,'Sanitary Sizing Charts'!T$5:T$10)+1)</f>
        <v>0</v>
      </c>
      <c r="Y146" s="44">
        <f>IF(LOOKUP($V146,'Sanitary Sizing Charts'!$S$5:$S$10,'Sanitary Sizing Charts'!U$5:U$10)="N/A",0,LOOKUP($V146,'Sanitary Sizing Charts'!$S$5:$S$10,'Sanitary Sizing Charts'!U$5:U$10)+1)</f>
        <v>181</v>
      </c>
      <c r="Z146" s="44">
        <f>IF(LOOKUP($V146,'Sanitary Sizing Charts'!$S$5:$S$10,'Sanitary Sizing Charts'!V$5:V$10)="N/A",0,LOOKUP($V146,'Sanitary Sizing Charts'!$S$5:$S$10,'Sanitary Sizing Charts'!V$5:V$10)+1)</f>
        <v>391</v>
      </c>
      <c r="AA146" s="44">
        <f>IF(LOOKUP($V146,'Sanitary Sizing Charts'!$S$5:$S$10,'Sanitary Sizing Charts'!W$5:W$10)="N/A",0,LOOKUP($V146,'Sanitary Sizing Charts'!$S$5:$S$10,'Sanitary Sizing Charts'!W$5:W$10)+1)</f>
        <v>701</v>
      </c>
      <c r="AB146" s="44">
        <f>IF(LOOKUP($V146,'Sanitary Sizing Charts'!$S$5:$S$10,'Sanitary Sizing Charts'!X$5:X$10)="N/A",0,LOOKUP($V146,'Sanitary Sizing Charts'!$S$5:$S$10,'Sanitary Sizing Charts'!X$5:X$10)+1)</f>
        <v>1601</v>
      </c>
      <c r="AC146" s="44">
        <f>IF(LOOKUP($V146,'Sanitary Sizing Charts'!$S$5:$S$10,'Sanitary Sizing Charts'!Y$5:Y$10)="N/A",0,LOOKUP($V146,'Sanitary Sizing Charts'!$S$5:$S$10,'Sanitary Sizing Charts'!Y$5:Y$10)+1)</f>
        <v>3001</v>
      </c>
      <c r="AD146" s="44">
        <f>IF(LOOKUP($V146,'Sanitary Sizing Charts'!$S$5:$S$10,'Sanitary Sizing Charts'!Z$5:Z$10)="N/A",0,LOOKUP($V146,'Sanitary Sizing Charts'!$S$5:$S$10,'Sanitary Sizing Charts'!Z$5:Z$10)+1)</f>
        <v>5401</v>
      </c>
      <c r="AE146" s="44">
        <f>IF(LOOKUP($V146,'Sanitary Sizing Charts'!$S$5:$S$10,'Sanitary Sizing Charts'!AA$5:AA$10)="N/A",0,LOOKUP($V146,'Sanitary Sizing Charts'!$S$5:$S$10,'Sanitary Sizing Charts'!AA$5:AA$10)+1)</f>
        <v>10401</v>
      </c>
    </row>
    <row r="147" spans="6:31" ht="14.25" customHeight="1" x14ac:dyDescent="0.25">
      <c r="F147" s="24"/>
      <c r="G147" s="22"/>
      <c r="H147" s="39"/>
      <c r="I147" s="101" t="str">
        <f>IF(G147="","",IF(I146&gt;LOOKUP('Sanitary Sizing'!G147,'Sanitary Sizing Charts'!$E$6:$E$15,'Sanitary Sizing Charts'!$C$6:$C$15),I146,IF(COUNTIF($H$9:H147,"y")&gt;6,4,IF(AND(H147="y",LOOKUP('Sanitary Sizing'!G147,'Sanitary Sizing Charts'!$E$6:$E$15,'Sanitary Sizing Charts'!$C$6:$C$15)&lt;3),3,LOOKUP('Sanitary Sizing'!G147,'Sanitary Sizing Charts'!$E$6:$E$15,'Sanitary Sizing Charts'!$C$6:$C$15)))))</f>
        <v/>
      </c>
      <c r="P147" s="1"/>
      <c r="Q147" s="35">
        <v>0.01</v>
      </c>
      <c r="R147" s="2"/>
      <c r="S147" s="26"/>
      <c r="T147" s="50" t="str">
        <f t="shared" si="8"/>
        <v/>
      </c>
      <c r="V147" s="49">
        <f t="shared" si="9"/>
        <v>0.01</v>
      </c>
      <c r="W147" s="44">
        <f>0</f>
        <v>0</v>
      </c>
      <c r="X147" s="44">
        <f>IF(LOOKUP($V147,'Sanitary Sizing Charts'!$S$5:$S$10,'Sanitary Sizing Charts'!T$5:T$10)="N/A",0,LOOKUP($V147,'Sanitary Sizing Charts'!$S$5:$S$10,'Sanitary Sizing Charts'!T$5:T$10)+1)</f>
        <v>0</v>
      </c>
      <c r="Y147" s="44">
        <f>IF(LOOKUP($V147,'Sanitary Sizing Charts'!$S$5:$S$10,'Sanitary Sizing Charts'!U$5:U$10)="N/A",0,LOOKUP($V147,'Sanitary Sizing Charts'!$S$5:$S$10,'Sanitary Sizing Charts'!U$5:U$10)+1)</f>
        <v>181</v>
      </c>
      <c r="Z147" s="44">
        <f>IF(LOOKUP($V147,'Sanitary Sizing Charts'!$S$5:$S$10,'Sanitary Sizing Charts'!V$5:V$10)="N/A",0,LOOKUP($V147,'Sanitary Sizing Charts'!$S$5:$S$10,'Sanitary Sizing Charts'!V$5:V$10)+1)</f>
        <v>391</v>
      </c>
      <c r="AA147" s="44">
        <f>IF(LOOKUP($V147,'Sanitary Sizing Charts'!$S$5:$S$10,'Sanitary Sizing Charts'!W$5:W$10)="N/A",0,LOOKUP($V147,'Sanitary Sizing Charts'!$S$5:$S$10,'Sanitary Sizing Charts'!W$5:W$10)+1)</f>
        <v>701</v>
      </c>
      <c r="AB147" s="44">
        <f>IF(LOOKUP($V147,'Sanitary Sizing Charts'!$S$5:$S$10,'Sanitary Sizing Charts'!X$5:X$10)="N/A",0,LOOKUP($V147,'Sanitary Sizing Charts'!$S$5:$S$10,'Sanitary Sizing Charts'!X$5:X$10)+1)</f>
        <v>1601</v>
      </c>
      <c r="AC147" s="44">
        <f>IF(LOOKUP($V147,'Sanitary Sizing Charts'!$S$5:$S$10,'Sanitary Sizing Charts'!Y$5:Y$10)="N/A",0,LOOKUP($V147,'Sanitary Sizing Charts'!$S$5:$S$10,'Sanitary Sizing Charts'!Y$5:Y$10)+1)</f>
        <v>3001</v>
      </c>
      <c r="AD147" s="44">
        <f>IF(LOOKUP($V147,'Sanitary Sizing Charts'!$S$5:$S$10,'Sanitary Sizing Charts'!Z$5:Z$10)="N/A",0,LOOKUP($V147,'Sanitary Sizing Charts'!$S$5:$S$10,'Sanitary Sizing Charts'!Z$5:Z$10)+1)</f>
        <v>5401</v>
      </c>
      <c r="AE147" s="44">
        <f>IF(LOOKUP($V147,'Sanitary Sizing Charts'!$S$5:$S$10,'Sanitary Sizing Charts'!AA$5:AA$10)="N/A",0,LOOKUP($V147,'Sanitary Sizing Charts'!$S$5:$S$10,'Sanitary Sizing Charts'!AA$5:AA$10)+1)</f>
        <v>10401</v>
      </c>
    </row>
    <row r="148" spans="6:31" ht="14.25" customHeight="1" x14ac:dyDescent="0.25">
      <c r="F148" s="24"/>
      <c r="G148" s="22"/>
      <c r="H148" s="39"/>
      <c r="I148" s="101" t="str">
        <f>IF(G148="","",IF(I147&gt;LOOKUP('Sanitary Sizing'!G148,'Sanitary Sizing Charts'!$E$6:$E$15,'Sanitary Sizing Charts'!$C$6:$C$15),I147,IF(COUNTIF($H$9:H148,"y")&gt;6,4,IF(AND(H148="y",LOOKUP('Sanitary Sizing'!G148,'Sanitary Sizing Charts'!$E$6:$E$15,'Sanitary Sizing Charts'!$C$6:$C$15)&lt;3),3,LOOKUP('Sanitary Sizing'!G148,'Sanitary Sizing Charts'!$E$6:$E$15,'Sanitary Sizing Charts'!$C$6:$C$15)))))</f>
        <v/>
      </c>
      <c r="P148" s="1"/>
      <c r="Q148" s="35">
        <v>0.01</v>
      </c>
      <c r="R148" s="2"/>
      <c r="S148" s="26"/>
      <c r="T148" s="50" t="str">
        <f t="shared" si="8"/>
        <v/>
      </c>
      <c r="V148" s="49">
        <f t="shared" si="9"/>
        <v>0.01</v>
      </c>
      <c r="W148" s="44">
        <f>0</f>
        <v>0</v>
      </c>
      <c r="X148" s="44">
        <f>IF(LOOKUP($V148,'Sanitary Sizing Charts'!$S$5:$S$10,'Sanitary Sizing Charts'!T$5:T$10)="N/A",0,LOOKUP($V148,'Sanitary Sizing Charts'!$S$5:$S$10,'Sanitary Sizing Charts'!T$5:T$10)+1)</f>
        <v>0</v>
      </c>
      <c r="Y148" s="44">
        <f>IF(LOOKUP($V148,'Sanitary Sizing Charts'!$S$5:$S$10,'Sanitary Sizing Charts'!U$5:U$10)="N/A",0,LOOKUP($V148,'Sanitary Sizing Charts'!$S$5:$S$10,'Sanitary Sizing Charts'!U$5:U$10)+1)</f>
        <v>181</v>
      </c>
      <c r="Z148" s="44">
        <f>IF(LOOKUP($V148,'Sanitary Sizing Charts'!$S$5:$S$10,'Sanitary Sizing Charts'!V$5:V$10)="N/A",0,LOOKUP($V148,'Sanitary Sizing Charts'!$S$5:$S$10,'Sanitary Sizing Charts'!V$5:V$10)+1)</f>
        <v>391</v>
      </c>
      <c r="AA148" s="44">
        <f>IF(LOOKUP($V148,'Sanitary Sizing Charts'!$S$5:$S$10,'Sanitary Sizing Charts'!W$5:W$10)="N/A",0,LOOKUP($V148,'Sanitary Sizing Charts'!$S$5:$S$10,'Sanitary Sizing Charts'!W$5:W$10)+1)</f>
        <v>701</v>
      </c>
      <c r="AB148" s="44">
        <f>IF(LOOKUP($V148,'Sanitary Sizing Charts'!$S$5:$S$10,'Sanitary Sizing Charts'!X$5:X$10)="N/A",0,LOOKUP($V148,'Sanitary Sizing Charts'!$S$5:$S$10,'Sanitary Sizing Charts'!X$5:X$10)+1)</f>
        <v>1601</v>
      </c>
      <c r="AC148" s="44">
        <f>IF(LOOKUP($V148,'Sanitary Sizing Charts'!$S$5:$S$10,'Sanitary Sizing Charts'!Y$5:Y$10)="N/A",0,LOOKUP($V148,'Sanitary Sizing Charts'!$S$5:$S$10,'Sanitary Sizing Charts'!Y$5:Y$10)+1)</f>
        <v>3001</v>
      </c>
      <c r="AD148" s="44">
        <f>IF(LOOKUP($V148,'Sanitary Sizing Charts'!$S$5:$S$10,'Sanitary Sizing Charts'!Z$5:Z$10)="N/A",0,LOOKUP($V148,'Sanitary Sizing Charts'!$S$5:$S$10,'Sanitary Sizing Charts'!Z$5:Z$10)+1)</f>
        <v>5401</v>
      </c>
      <c r="AE148" s="44">
        <f>IF(LOOKUP($V148,'Sanitary Sizing Charts'!$S$5:$S$10,'Sanitary Sizing Charts'!AA$5:AA$10)="N/A",0,LOOKUP($V148,'Sanitary Sizing Charts'!$S$5:$S$10,'Sanitary Sizing Charts'!AA$5:AA$10)+1)</f>
        <v>10401</v>
      </c>
    </row>
    <row r="149" spans="6:31" ht="14.25" customHeight="1" x14ac:dyDescent="0.25">
      <c r="F149" s="27"/>
      <c r="G149" s="22"/>
      <c r="H149" s="40"/>
      <c r="I149" s="101" t="str">
        <f>IF(G149="","",IF(I148&gt;LOOKUP('Sanitary Sizing'!G149,'Sanitary Sizing Charts'!$E$6:$E$15,'Sanitary Sizing Charts'!$C$6:$C$15),I148,IF(COUNTIF($H$9:H149,"y")&gt;6,4,IF(AND(H149="y",LOOKUP('Sanitary Sizing'!G149,'Sanitary Sizing Charts'!$E$6:$E$15,'Sanitary Sizing Charts'!$C$6:$C$15)&lt;3),3,LOOKUP('Sanitary Sizing'!G149,'Sanitary Sizing Charts'!$E$6:$E$15,'Sanitary Sizing Charts'!$C$6:$C$15)))))</f>
        <v/>
      </c>
      <c r="P149" s="1"/>
      <c r="Q149" s="35">
        <v>0.01</v>
      </c>
      <c r="R149" s="2"/>
      <c r="S149" s="26"/>
      <c r="T149" s="50" t="str">
        <f t="shared" si="8"/>
        <v/>
      </c>
      <c r="V149" s="49">
        <f t="shared" si="9"/>
        <v>0.01</v>
      </c>
      <c r="W149" s="44">
        <f>0</f>
        <v>0</v>
      </c>
      <c r="X149" s="44">
        <f>IF(LOOKUP($V149,'Sanitary Sizing Charts'!$S$5:$S$10,'Sanitary Sizing Charts'!T$5:T$10)="N/A",0,LOOKUP($V149,'Sanitary Sizing Charts'!$S$5:$S$10,'Sanitary Sizing Charts'!T$5:T$10)+1)</f>
        <v>0</v>
      </c>
      <c r="Y149" s="44">
        <f>IF(LOOKUP($V149,'Sanitary Sizing Charts'!$S$5:$S$10,'Sanitary Sizing Charts'!U$5:U$10)="N/A",0,LOOKUP($V149,'Sanitary Sizing Charts'!$S$5:$S$10,'Sanitary Sizing Charts'!U$5:U$10)+1)</f>
        <v>181</v>
      </c>
      <c r="Z149" s="44">
        <f>IF(LOOKUP($V149,'Sanitary Sizing Charts'!$S$5:$S$10,'Sanitary Sizing Charts'!V$5:V$10)="N/A",0,LOOKUP($V149,'Sanitary Sizing Charts'!$S$5:$S$10,'Sanitary Sizing Charts'!V$5:V$10)+1)</f>
        <v>391</v>
      </c>
      <c r="AA149" s="44">
        <f>IF(LOOKUP($V149,'Sanitary Sizing Charts'!$S$5:$S$10,'Sanitary Sizing Charts'!W$5:W$10)="N/A",0,LOOKUP($V149,'Sanitary Sizing Charts'!$S$5:$S$10,'Sanitary Sizing Charts'!W$5:W$10)+1)</f>
        <v>701</v>
      </c>
      <c r="AB149" s="44">
        <f>IF(LOOKUP($V149,'Sanitary Sizing Charts'!$S$5:$S$10,'Sanitary Sizing Charts'!X$5:X$10)="N/A",0,LOOKUP($V149,'Sanitary Sizing Charts'!$S$5:$S$10,'Sanitary Sizing Charts'!X$5:X$10)+1)</f>
        <v>1601</v>
      </c>
      <c r="AC149" s="44">
        <f>IF(LOOKUP($V149,'Sanitary Sizing Charts'!$S$5:$S$10,'Sanitary Sizing Charts'!Y$5:Y$10)="N/A",0,LOOKUP($V149,'Sanitary Sizing Charts'!$S$5:$S$10,'Sanitary Sizing Charts'!Y$5:Y$10)+1)</f>
        <v>3001</v>
      </c>
      <c r="AD149" s="44">
        <f>IF(LOOKUP($V149,'Sanitary Sizing Charts'!$S$5:$S$10,'Sanitary Sizing Charts'!Z$5:Z$10)="N/A",0,LOOKUP($V149,'Sanitary Sizing Charts'!$S$5:$S$10,'Sanitary Sizing Charts'!Z$5:Z$10)+1)</f>
        <v>5401</v>
      </c>
      <c r="AE149" s="44">
        <f>IF(LOOKUP($V149,'Sanitary Sizing Charts'!$S$5:$S$10,'Sanitary Sizing Charts'!AA$5:AA$10)="N/A",0,LOOKUP($V149,'Sanitary Sizing Charts'!$S$5:$S$10,'Sanitary Sizing Charts'!AA$5:AA$10)+1)</f>
        <v>10401</v>
      </c>
    </row>
    <row r="150" spans="6:31" ht="14.25" customHeight="1" x14ac:dyDescent="0.25">
      <c r="G150" s="1"/>
      <c r="H150"/>
    </row>
    <row r="151" spans="6:31" ht="14.25" customHeight="1" x14ac:dyDescent="0.25">
      <c r="G151" s="1"/>
      <c r="H151"/>
    </row>
    <row r="152" spans="6:31" ht="14.25" customHeight="1" x14ac:dyDescent="0.25">
      <c r="G152" s="1"/>
      <c r="H152"/>
    </row>
    <row r="153" spans="6:31" ht="14.25" customHeight="1" x14ac:dyDescent="0.25">
      <c r="G153" s="1"/>
      <c r="H153"/>
    </row>
    <row r="154" spans="6:31" ht="14.25" customHeight="1" x14ac:dyDescent="0.25">
      <c r="G154" s="1"/>
      <c r="H154"/>
    </row>
    <row r="155" spans="6:31" ht="14.25" customHeight="1" x14ac:dyDescent="0.25">
      <c r="G155" s="1"/>
      <c r="H155"/>
    </row>
    <row r="156" spans="6:31" ht="14.25" customHeight="1" x14ac:dyDescent="0.25">
      <c r="F156"/>
      <c r="G156" s="1"/>
      <c r="H156"/>
    </row>
    <row r="157" spans="6:31" ht="14.25" customHeight="1" x14ac:dyDescent="0.25">
      <c r="F157"/>
      <c r="G157" s="1"/>
      <c r="H157"/>
    </row>
    <row r="158" spans="6:31" ht="14.25" customHeight="1" x14ac:dyDescent="0.25">
      <c r="F158"/>
      <c r="G158" s="1"/>
      <c r="H158"/>
    </row>
    <row r="159" spans="6:31" ht="14.25" customHeight="1" x14ac:dyDescent="0.25">
      <c r="F159"/>
      <c r="G159" s="1"/>
      <c r="H159"/>
    </row>
    <row r="160" spans="6:31" ht="14.25" customHeight="1" x14ac:dyDescent="0.25">
      <c r="F160"/>
      <c r="G160" s="1"/>
      <c r="H160"/>
    </row>
    <row r="161" spans="6:8" ht="14.25" customHeight="1" x14ac:dyDescent="0.25">
      <c r="F161"/>
      <c r="G161" s="1"/>
      <c r="H161"/>
    </row>
    <row r="162" spans="6:8" ht="14.25" customHeight="1" x14ac:dyDescent="0.25">
      <c r="F162"/>
      <c r="G162" s="1"/>
      <c r="H162"/>
    </row>
    <row r="163" spans="6:8" ht="14.25" customHeight="1" x14ac:dyDescent="0.25">
      <c r="F163"/>
      <c r="G163" s="1"/>
      <c r="H163"/>
    </row>
    <row r="164" spans="6:8" ht="14.25" customHeight="1" x14ac:dyDescent="0.25">
      <c r="F164"/>
      <c r="G164" s="1"/>
      <c r="H164"/>
    </row>
    <row r="165" spans="6:8" ht="14.25" customHeight="1" x14ac:dyDescent="0.25">
      <c r="F165"/>
      <c r="G165" s="1"/>
      <c r="H165"/>
    </row>
    <row r="166" spans="6:8" ht="14.25" customHeight="1" x14ac:dyDescent="0.25">
      <c r="F166"/>
      <c r="G166" s="1"/>
      <c r="H166"/>
    </row>
    <row r="167" spans="6:8" ht="14.25" customHeight="1" x14ac:dyDescent="0.25">
      <c r="F167"/>
      <c r="G167" s="1"/>
      <c r="H167"/>
    </row>
    <row r="168" spans="6:8" ht="14.25" customHeight="1" x14ac:dyDescent="0.25">
      <c r="F168"/>
      <c r="G168" s="1"/>
      <c r="H168"/>
    </row>
    <row r="169" spans="6:8" ht="14.25" customHeight="1" x14ac:dyDescent="0.25">
      <c r="F169"/>
      <c r="G169" s="1"/>
      <c r="H169"/>
    </row>
    <row r="170" spans="6:8" ht="14.25" customHeight="1" x14ac:dyDescent="0.25">
      <c r="F170"/>
      <c r="G170" s="1"/>
      <c r="H170"/>
    </row>
    <row r="171" spans="6:8" ht="14.25" customHeight="1" x14ac:dyDescent="0.25">
      <c r="F171"/>
      <c r="G171" s="1"/>
      <c r="H171"/>
    </row>
    <row r="172" spans="6:8" ht="14.25" customHeight="1" x14ac:dyDescent="0.25">
      <c r="F172"/>
      <c r="G172" s="1"/>
      <c r="H172"/>
    </row>
    <row r="173" spans="6:8" ht="14.25" customHeight="1" x14ac:dyDescent="0.25">
      <c r="F173"/>
      <c r="G173" s="1"/>
      <c r="H173"/>
    </row>
    <row r="174" spans="6:8" ht="14.25" customHeight="1" x14ac:dyDescent="0.25">
      <c r="F174"/>
      <c r="G174" s="1"/>
      <c r="H174"/>
    </row>
    <row r="175" spans="6:8" ht="14.25" customHeight="1" x14ac:dyDescent="0.25">
      <c r="F175"/>
      <c r="G175" s="1"/>
      <c r="H175"/>
    </row>
    <row r="176" spans="6:8" ht="14.25" customHeight="1" x14ac:dyDescent="0.25">
      <c r="F176"/>
      <c r="G176" s="1"/>
      <c r="H176"/>
    </row>
    <row r="177" spans="6:8" ht="14.25" customHeight="1" x14ac:dyDescent="0.25">
      <c r="F177"/>
      <c r="G177" s="1"/>
      <c r="H177"/>
    </row>
    <row r="178" spans="6:8" ht="14.25" customHeight="1" x14ac:dyDescent="0.25">
      <c r="F178"/>
      <c r="G178" s="1"/>
      <c r="H178"/>
    </row>
    <row r="179" spans="6:8" ht="14.25" customHeight="1" x14ac:dyDescent="0.25">
      <c r="F179"/>
      <c r="G179" s="1"/>
      <c r="H179"/>
    </row>
    <row r="180" spans="6:8" ht="14.25" customHeight="1" x14ac:dyDescent="0.25">
      <c r="F180"/>
      <c r="G180" s="1"/>
      <c r="H180"/>
    </row>
    <row r="181" spans="6:8" ht="14.25" customHeight="1" x14ac:dyDescent="0.25">
      <c r="F181"/>
      <c r="G181" s="1"/>
      <c r="H181"/>
    </row>
    <row r="182" spans="6:8" ht="14.25" customHeight="1" x14ac:dyDescent="0.25">
      <c r="F182"/>
      <c r="G182" s="1"/>
      <c r="H182"/>
    </row>
    <row r="183" spans="6:8" ht="14.25" customHeight="1" x14ac:dyDescent="0.25">
      <c r="F183"/>
      <c r="G183" s="1"/>
      <c r="H183"/>
    </row>
    <row r="184" spans="6:8" ht="14.25" customHeight="1" x14ac:dyDescent="0.25">
      <c r="F184"/>
      <c r="G184" s="1"/>
      <c r="H184"/>
    </row>
    <row r="185" spans="6:8" ht="14.25" customHeight="1" x14ac:dyDescent="0.25">
      <c r="F185"/>
      <c r="G185" s="1"/>
      <c r="H185"/>
    </row>
    <row r="186" spans="6:8" ht="14.25" customHeight="1" x14ac:dyDescent="0.25">
      <c r="F186"/>
      <c r="G186" s="1"/>
      <c r="H186"/>
    </row>
    <row r="187" spans="6:8" ht="14.25" customHeight="1" x14ac:dyDescent="0.25">
      <c r="F187"/>
      <c r="G187" s="1"/>
      <c r="H187"/>
    </row>
    <row r="188" spans="6:8" ht="14.25" customHeight="1" x14ac:dyDescent="0.25">
      <c r="F188"/>
      <c r="G188" s="1"/>
      <c r="H188"/>
    </row>
    <row r="189" spans="6:8" ht="14.25" customHeight="1" x14ac:dyDescent="0.25">
      <c r="F189"/>
      <c r="G189" s="1"/>
      <c r="H189"/>
    </row>
    <row r="190" spans="6:8" ht="14.25" customHeight="1" x14ac:dyDescent="0.25">
      <c r="F190"/>
      <c r="G190" s="1"/>
      <c r="H190"/>
    </row>
    <row r="191" spans="6:8" ht="14.25" customHeight="1" x14ac:dyDescent="0.25">
      <c r="F191"/>
      <c r="G191" s="1"/>
      <c r="H191"/>
    </row>
    <row r="192" spans="6:8" ht="14.25" customHeight="1" x14ac:dyDescent="0.25">
      <c r="F192"/>
      <c r="G192" s="1"/>
      <c r="H192"/>
    </row>
    <row r="193" spans="6:8" ht="14.25" customHeight="1" x14ac:dyDescent="0.25">
      <c r="F193"/>
      <c r="G193" s="1"/>
      <c r="H193"/>
    </row>
    <row r="194" spans="6:8" ht="14.25" customHeight="1" x14ac:dyDescent="0.25">
      <c r="F194"/>
      <c r="G194" s="1"/>
      <c r="H194"/>
    </row>
    <row r="195" spans="6:8" ht="14.25" customHeight="1" x14ac:dyDescent="0.25">
      <c r="F195"/>
      <c r="G195" s="1"/>
      <c r="H195"/>
    </row>
    <row r="196" spans="6:8" ht="14.25" customHeight="1" x14ac:dyDescent="0.25">
      <c r="F196"/>
      <c r="G196" s="1"/>
      <c r="H196"/>
    </row>
    <row r="197" spans="6:8" ht="14.25" customHeight="1" x14ac:dyDescent="0.25">
      <c r="F197"/>
      <c r="G197" s="1"/>
      <c r="H197"/>
    </row>
    <row r="198" spans="6:8" ht="14.25" customHeight="1" x14ac:dyDescent="0.25">
      <c r="F198"/>
      <c r="G198" s="1"/>
      <c r="H198"/>
    </row>
    <row r="199" spans="6:8" ht="14.25" customHeight="1" x14ac:dyDescent="0.25">
      <c r="F199"/>
      <c r="G199" s="1"/>
      <c r="H199"/>
    </row>
    <row r="200" spans="6:8" ht="14.25" customHeight="1" x14ac:dyDescent="0.25">
      <c r="F200"/>
      <c r="G200" s="1"/>
      <c r="H200"/>
    </row>
    <row r="201" spans="6:8" ht="14.25" customHeight="1" x14ac:dyDescent="0.25">
      <c r="F201"/>
      <c r="G201" s="1"/>
      <c r="H201"/>
    </row>
    <row r="202" spans="6:8" ht="14.25" customHeight="1" x14ac:dyDescent="0.25">
      <c r="F202"/>
      <c r="G202" s="1"/>
      <c r="H202"/>
    </row>
    <row r="203" spans="6:8" ht="14.25" customHeight="1" x14ac:dyDescent="0.25">
      <c r="F203"/>
      <c r="G203" s="1"/>
      <c r="H203"/>
    </row>
    <row r="204" spans="6:8" ht="14.25" customHeight="1" x14ac:dyDescent="0.25">
      <c r="F204"/>
      <c r="G204" s="1"/>
      <c r="H204"/>
    </row>
    <row r="205" spans="6:8" ht="14.25" customHeight="1" x14ac:dyDescent="0.25">
      <c r="F205"/>
      <c r="G205" s="1"/>
      <c r="H205"/>
    </row>
    <row r="206" spans="6:8" ht="14.25" customHeight="1" x14ac:dyDescent="0.25">
      <c r="F206"/>
      <c r="G206" s="1"/>
      <c r="H206"/>
    </row>
    <row r="207" spans="6:8" ht="14.25" customHeight="1" x14ac:dyDescent="0.25">
      <c r="F207"/>
      <c r="G207" s="1"/>
      <c r="H207"/>
    </row>
    <row r="208" spans="6:8" ht="14.25" customHeight="1" x14ac:dyDescent="0.25">
      <c r="F208"/>
      <c r="G208" s="1"/>
      <c r="H208"/>
    </row>
    <row r="209" spans="6:8" ht="14.25" customHeight="1" x14ac:dyDescent="0.25">
      <c r="F209"/>
      <c r="G209" s="1"/>
      <c r="H209"/>
    </row>
    <row r="210" spans="6:8" ht="14.25" customHeight="1" x14ac:dyDescent="0.25">
      <c r="F210"/>
      <c r="G210" s="1"/>
      <c r="H210"/>
    </row>
    <row r="211" spans="6:8" ht="14.25" customHeight="1" x14ac:dyDescent="0.25">
      <c r="F211"/>
      <c r="G211" s="1"/>
      <c r="H211"/>
    </row>
    <row r="212" spans="6:8" ht="14.25" customHeight="1" x14ac:dyDescent="0.25">
      <c r="F212"/>
      <c r="G212" s="1"/>
      <c r="H212"/>
    </row>
    <row r="213" spans="6:8" ht="14.25" customHeight="1" x14ac:dyDescent="0.25">
      <c r="F213"/>
      <c r="G213" s="1"/>
      <c r="H213"/>
    </row>
    <row r="214" spans="6:8" ht="14.25" customHeight="1" x14ac:dyDescent="0.25">
      <c r="F214"/>
      <c r="G214" s="1"/>
      <c r="H214"/>
    </row>
    <row r="215" spans="6:8" ht="14.25" customHeight="1" x14ac:dyDescent="0.25">
      <c r="F215"/>
      <c r="G215" s="1"/>
      <c r="H215"/>
    </row>
    <row r="216" spans="6:8" ht="14.25" customHeight="1" x14ac:dyDescent="0.25">
      <c r="F216"/>
      <c r="G216" s="1"/>
      <c r="H216"/>
    </row>
    <row r="217" spans="6:8" ht="14.25" customHeight="1" x14ac:dyDescent="0.25">
      <c r="F217"/>
      <c r="G217" s="1"/>
      <c r="H217"/>
    </row>
    <row r="218" spans="6:8" ht="14.25" customHeight="1" x14ac:dyDescent="0.25">
      <c r="F218"/>
      <c r="G218" s="1"/>
      <c r="H218"/>
    </row>
    <row r="219" spans="6:8" ht="14.25" customHeight="1" x14ac:dyDescent="0.25">
      <c r="F219"/>
      <c r="G219" s="1"/>
      <c r="H219"/>
    </row>
    <row r="220" spans="6:8" ht="14.25" customHeight="1" x14ac:dyDescent="0.25">
      <c r="F220"/>
      <c r="G220" s="1"/>
      <c r="H220"/>
    </row>
    <row r="221" spans="6:8" ht="14.25" customHeight="1" x14ac:dyDescent="0.25">
      <c r="F221"/>
      <c r="G221" s="1"/>
      <c r="H221"/>
    </row>
    <row r="222" spans="6:8" ht="14.25" customHeight="1" x14ac:dyDescent="0.25">
      <c r="F222"/>
      <c r="G222" s="1"/>
      <c r="H222"/>
    </row>
    <row r="223" spans="6:8" ht="14.25" customHeight="1" x14ac:dyDescent="0.25">
      <c r="F223"/>
      <c r="G223" s="1"/>
      <c r="H223"/>
    </row>
    <row r="224" spans="6:8" ht="14.25" customHeight="1" x14ac:dyDescent="0.25">
      <c r="F224"/>
      <c r="G224" s="1"/>
      <c r="H224"/>
    </row>
    <row r="225" spans="6:8" ht="14.25" customHeight="1" x14ac:dyDescent="0.25">
      <c r="F225"/>
      <c r="G225" s="1"/>
      <c r="H225"/>
    </row>
    <row r="226" spans="6:8" ht="14.25" customHeight="1" x14ac:dyDescent="0.25">
      <c r="F226"/>
      <c r="G226" s="1"/>
      <c r="H226"/>
    </row>
    <row r="227" spans="6:8" ht="14.25" customHeight="1" x14ac:dyDescent="0.25">
      <c r="F227"/>
      <c r="G227" s="1"/>
      <c r="H227"/>
    </row>
    <row r="228" spans="6:8" ht="14.25" customHeight="1" x14ac:dyDescent="0.25">
      <c r="F228"/>
      <c r="G228" s="1"/>
      <c r="H228"/>
    </row>
    <row r="229" spans="6:8" ht="14.25" customHeight="1" x14ac:dyDescent="0.25">
      <c r="F229"/>
      <c r="G229" s="1"/>
      <c r="H229"/>
    </row>
    <row r="230" spans="6:8" ht="14.25" customHeight="1" x14ac:dyDescent="0.25">
      <c r="F230"/>
      <c r="G230" s="1"/>
      <c r="H230"/>
    </row>
    <row r="231" spans="6:8" ht="14.25" customHeight="1" x14ac:dyDescent="0.25">
      <c r="F231"/>
      <c r="G231" s="1"/>
      <c r="H231"/>
    </row>
    <row r="232" spans="6:8" ht="14.25" customHeight="1" x14ac:dyDescent="0.25">
      <c r="F232"/>
      <c r="G232" s="1"/>
      <c r="H232"/>
    </row>
    <row r="233" spans="6:8" ht="14.25" customHeight="1" x14ac:dyDescent="0.25">
      <c r="F233"/>
      <c r="G233" s="1"/>
      <c r="H233"/>
    </row>
    <row r="234" spans="6:8" ht="14.25" customHeight="1" x14ac:dyDescent="0.25">
      <c r="F234"/>
      <c r="G234" s="1"/>
      <c r="H234"/>
    </row>
    <row r="235" spans="6:8" ht="14.25" customHeight="1" x14ac:dyDescent="0.25">
      <c r="F235"/>
      <c r="G235" s="1"/>
      <c r="H235"/>
    </row>
    <row r="236" spans="6:8" ht="14.25" customHeight="1" x14ac:dyDescent="0.25">
      <c r="F236"/>
      <c r="G236" s="1"/>
      <c r="H236"/>
    </row>
    <row r="237" spans="6:8" ht="14.25" customHeight="1" x14ac:dyDescent="0.25">
      <c r="F237"/>
      <c r="G237" s="1"/>
      <c r="H237"/>
    </row>
    <row r="238" spans="6:8" ht="14.25" customHeight="1" x14ac:dyDescent="0.25">
      <c r="F238"/>
      <c r="G238" s="1"/>
      <c r="H238"/>
    </row>
    <row r="239" spans="6:8" ht="14.25" customHeight="1" x14ac:dyDescent="0.25">
      <c r="F239"/>
      <c r="G239" s="1"/>
      <c r="H239"/>
    </row>
    <row r="240" spans="6:8" ht="14.25" customHeight="1" x14ac:dyDescent="0.25">
      <c r="F240"/>
      <c r="G240" s="1"/>
      <c r="H240"/>
    </row>
    <row r="241" spans="6:8" ht="14.25" customHeight="1" x14ac:dyDescent="0.25">
      <c r="F241"/>
      <c r="G241" s="1"/>
      <c r="H241"/>
    </row>
    <row r="242" spans="6:8" ht="14.25" customHeight="1" x14ac:dyDescent="0.25">
      <c r="F242"/>
      <c r="G242" s="1"/>
      <c r="H242"/>
    </row>
    <row r="243" spans="6:8" ht="14.25" customHeight="1" x14ac:dyDescent="0.25">
      <c r="F243"/>
      <c r="G243" s="1"/>
      <c r="H243"/>
    </row>
    <row r="244" spans="6:8" ht="14.25" customHeight="1" x14ac:dyDescent="0.25">
      <c r="F244"/>
      <c r="G244" s="1"/>
      <c r="H244"/>
    </row>
    <row r="245" spans="6:8" ht="14.25" customHeight="1" x14ac:dyDescent="0.25">
      <c r="F245"/>
      <c r="G245" s="1"/>
      <c r="H245"/>
    </row>
    <row r="246" spans="6:8" ht="14.25" customHeight="1" x14ac:dyDescent="0.25">
      <c r="F246"/>
      <c r="G246" s="1"/>
      <c r="H246"/>
    </row>
    <row r="247" spans="6:8" ht="14.25" customHeight="1" x14ac:dyDescent="0.25">
      <c r="F247"/>
      <c r="G247" s="1"/>
      <c r="H247"/>
    </row>
    <row r="248" spans="6:8" ht="14.25" customHeight="1" x14ac:dyDescent="0.25">
      <c r="F248"/>
      <c r="G248" s="1"/>
      <c r="H248"/>
    </row>
    <row r="249" spans="6:8" ht="14.25" customHeight="1" x14ac:dyDescent="0.25">
      <c r="F249"/>
      <c r="G249" s="1"/>
      <c r="H249"/>
    </row>
    <row r="250" spans="6:8" ht="14.25" customHeight="1" x14ac:dyDescent="0.25">
      <c r="F250"/>
      <c r="G250" s="1"/>
      <c r="H250"/>
    </row>
    <row r="251" spans="6:8" ht="14.25" customHeight="1" x14ac:dyDescent="0.25">
      <c r="F251"/>
      <c r="G251" s="1"/>
      <c r="H251"/>
    </row>
    <row r="252" spans="6:8" ht="14.25" customHeight="1" x14ac:dyDescent="0.25">
      <c r="F252"/>
      <c r="G252" s="1"/>
      <c r="H252"/>
    </row>
    <row r="253" spans="6:8" ht="14.25" customHeight="1" x14ac:dyDescent="0.25">
      <c r="F253"/>
      <c r="G253" s="1"/>
      <c r="H253"/>
    </row>
    <row r="254" spans="6:8" ht="14.25" customHeight="1" x14ac:dyDescent="0.25">
      <c r="F254"/>
      <c r="G254" s="1"/>
      <c r="H254"/>
    </row>
    <row r="255" spans="6:8" ht="14.25" customHeight="1" x14ac:dyDescent="0.25">
      <c r="F255"/>
      <c r="G255" s="1"/>
      <c r="H255"/>
    </row>
    <row r="256" spans="6:8" ht="14.25" customHeight="1" x14ac:dyDescent="0.25">
      <c r="F256"/>
      <c r="G256" s="1"/>
      <c r="H256"/>
    </row>
    <row r="257" spans="6:8" ht="14.25" customHeight="1" x14ac:dyDescent="0.25">
      <c r="F257"/>
      <c r="G257" s="1"/>
      <c r="H257"/>
    </row>
    <row r="258" spans="6:8" ht="14.25" customHeight="1" x14ac:dyDescent="0.25">
      <c r="F258"/>
      <c r="G258" s="1"/>
      <c r="H258"/>
    </row>
    <row r="259" spans="6:8" ht="14.25" customHeight="1" x14ac:dyDescent="0.25">
      <c r="F259"/>
      <c r="G259" s="1"/>
      <c r="H259"/>
    </row>
    <row r="260" spans="6:8" ht="14.25" customHeight="1" x14ac:dyDescent="0.25">
      <c r="F260"/>
      <c r="G260" s="1"/>
      <c r="H260"/>
    </row>
    <row r="261" spans="6:8" ht="14.25" customHeight="1" x14ac:dyDescent="0.25">
      <c r="F261"/>
      <c r="G261" s="1"/>
      <c r="H261"/>
    </row>
    <row r="262" spans="6:8" ht="14.25" customHeight="1" x14ac:dyDescent="0.25">
      <c r="F262"/>
      <c r="G262" s="1"/>
      <c r="H262"/>
    </row>
    <row r="263" spans="6:8" ht="14.25" customHeight="1" x14ac:dyDescent="0.25">
      <c r="F263"/>
      <c r="G263" s="1"/>
      <c r="H263"/>
    </row>
    <row r="264" spans="6:8" ht="14.25" customHeight="1" x14ac:dyDescent="0.25">
      <c r="F264"/>
      <c r="G264" s="1"/>
      <c r="H264"/>
    </row>
    <row r="265" spans="6:8" ht="14.25" customHeight="1" x14ac:dyDescent="0.25">
      <c r="F265"/>
      <c r="G265" s="1"/>
      <c r="H265"/>
    </row>
    <row r="266" spans="6:8" ht="14.25" customHeight="1" x14ac:dyDescent="0.25">
      <c r="F266"/>
      <c r="G266" s="1"/>
      <c r="H266"/>
    </row>
    <row r="267" spans="6:8" ht="14.25" customHeight="1" x14ac:dyDescent="0.25">
      <c r="F267"/>
      <c r="G267" s="1"/>
      <c r="H267"/>
    </row>
    <row r="268" spans="6:8" ht="14.25" customHeight="1" x14ac:dyDescent="0.25">
      <c r="F268"/>
      <c r="G268" s="1"/>
      <c r="H268"/>
    </row>
    <row r="269" spans="6:8" ht="14.25" customHeight="1" x14ac:dyDescent="0.25">
      <c r="F269"/>
      <c r="G269" s="1"/>
      <c r="H269"/>
    </row>
    <row r="270" spans="6:8" ht="14.25" customHeight="1" x14ac:dyDescent="0.25">
      <c r="F270"/>
      <c r="G270" s="1"/>
      <c r="H270"/>
    </row>
    <row r="271" spans="6:8" ht="14.25" customHeight="1" x14ac:dyDescent="0.25">
      <c r="F271"/>
      <c r="G271" s="1"/>
      <c r="H271"/>
    </row>
    <row r="272" spans="6:8" ht="14.25" customHeight="1" x14ac:dyDescent="0.25">
      <c r="F272"/>
      <c r="G272" s="1"/>
      <c r="H272"/>
    </row>
    <row r="273" spans="6:8" ht="14.25" customHeight="1" x14ac:dyDescent="0.25">
      <c r="F273"/>
      <c r="G273" s="1"/>
      <c r="H273"/>
    </row>
    <row r="274" spans="6:8" ht="14.25" customHeight="1" x14ac:dyDescent="0.25">
      <c r="F274"/>
      <c r="G274" s="1"/>
      <c r="H274"/>
    </row>
    <row r="275" spans="6:8" ht="14.25" customHeight="1" x14ac:dyDescent="0.25">
      <c r="F275"/>
      <c r="G275" s="1"/>
      <c r="H275"/>
    </row>
    <row r="276" spans="6:8" ht="14.25" customHeight="1" x14ac:dyDescent="0.25">
      <c r="F276"/>
      <c r="G276" s="1"/>
      <c r="H276"/>
    </row>
    <row r="277" spans="6:8" ht="14.25" customHeight="1" x14ac:dyDescent="0.25">
      <c r="F277"/>
      <c r="G277" s="1"/>
      <c r="H277"/>
    </row>
    <row r="278" spans="6:8" ht="14.25" customHeight="1" x14ac:dyDescent="0.25">
      <c r="F278"/>
      <c r="G278" s="1"/>
      <c r="H278"/>
    </row>
    <row r="279" spans="6:8" ht="14.25" customHeight="1" x14ac:dyDescent="0.25">
      <c r="F279"/>
      <c r="G279" s="1"/>
      <c r="H279"/>
    </row>
    <row r="280" spans="6:8" ht="14.25" customHeight="1" x14ac:dyDescent="0.25">
      <c r="F280"/>
      <c r="G280" s="1"/>
      <c r="H280"/>
    </row>
    <row r="281" spans="6:8" ht="14.25" customHeight="1" x14ac:dyDescent="0.25">
      <c r="F281"/>
      <c r="G281" s="1"/>
      <c r="H281"/>
    </row>
    <row r="282" spans="6:8" ht="14.25" customHeight="1" x14ac:dyDescent="0.25">
      <c r="F282"/>
      <c r="G282" s="1"/>
      <c r="H282"/>
    </row>
    <row r="283" spans="6:8" ht="14.25" customHeight="1" x14ac:dyDescent="0.25">
      <c r="F283"/>
      <c r="G283" s="1"/>
      <c r="H283"/>
    </row>
    <row r="284" spans="6:8" ht="14.25" customHeight="1" x14ac:dyDescent="0.25">
      <c r="F284"/>
      <c r="G284" s="1"/>
      <c r="H284"/>
    </row>
    <row r="285" spans="6:8" ht="14.25" customHeight="1" x14ac:dyDescent="0.25">
      <c r="F285"/>
      <c r="G285" s="1"/>
      <c r="H285"/>
    </row>
    <row r="286" spans="6:8" ht="14.25" customHeight="1" x14ac:dyDescent="0.25">
      <c r="F286"/>
      <c r="G286" s="1"/>
      <c r="H286"/>
    </row>
    <row r="287" spans="6:8" ht="14.25" customHeight="1" x14ac:dyDescent="0.25">
      <c r="F287"/>
      <c r="G287" s="1"/>
      <c r="H287"/>
    </row>
    <row r="288" spans="6:8" ht="14.25" customHeight="1" x14ac:dyDescent="0.25">
      <c r="F288"/>
      <c r="G288" s="1"/>
      <c r="H288"/>
    </row>
    <row r="289" spans="6:8" ht="14.25" customHeight="1" x14ac:dyDescent="0.25">
      <c r="F289"/>
      <c r="G289" s="1"/>
      <c r="H289"/>
    </row>
    <row r="290" spans="6:8" ht="14.25" customHeight="1" x14ac:dyDescent="0.25">
      <c r="F290"/>
      <c r="G290" s="1"/>
      <c r="H290"/>
    </row>
    <row r="291" spans="6:8" ht="14.25" customHeight="1" x14ac:dyDescent="0.25">
      <c r="F291"/>
      <c r="G291" s="1"/>
      <c r="H291"/>
    </row>
    <row r="292" spans="6:8" ht="14.25" customHeight="1" x14ac:dyDescent="0.25">
      <c r="F292"/>
      <c r="G292" s="1"/>
      <c r="H292"/>
    </row>
    <row r="293" spans="6:8" ht="14.25" customHeight="1" x14ac:dyDescent="0.25">
      <c r="F293"/>
      <c r="G293" s="1"/>
      <c r="H293"/>
    </row>
    <row r="294" spans="6:8" ht="14.25" customHeight="1" x14ac:dyDescent="0.25">
      <c r="F294"/>
      <c r="G294" s="1"/>
      <c r="H294"/>
    </row>
    <row r="295" spans="6:8" ht="14.25" customHeight="1" x14ac:dyDescent="0.25">
      <c r="F295"/>
      <c r="G295" s="1"/>
      <c r="H295"/>
    </row>
    <row r="296" spans="6:8" ht="14.25" customHeight="1" x14ac:dyDescent="0.25">
      <c r="F296"/>
      <c r="G296" s="1"/>
      <c r="H296"/>
    </row>
    <row r="297" spans="6:8" ht="14.25" customHeight="1" x14ac:dyDescent="0.25">
      <c r="F297"/>
      <c r="G297" s="1"/>
      <c r="H297"/>
    </row>
    <row r="298" spans="6:8" ht="14.25" customHeight="1" x14ac:dyDescent="0.25">
      <c r="F298"/>
      <c r="G298" s="1"/>
      <c r="H298"/>
    </row>
    <row r="299" spans="6:8" ht="14.25" customHeight="1" x14ac:dyDescent="0.25">
      <c r="F299"/>
      <c r="G299" s="1"/>
      <c r="H299"/>
    </row>
    <row r="300" spans="6:8" ht="14.25" customHeight="1" x14ac:dyDescent="0.25">
      <c r="F300"/>
      <c r="G300" s="1"/>
      <c r="H300"/>
    </row>
    <row r="301" spans="6:8" ht="14.25" customHeight="1" x14ac:dyDescent="0.25">
      <c r="F301"/>
      <c r="G301" s="1"/>
      <c r="H301"/>
    </row>
    <row r="302" spans="6:8" ht="14.25" customHeight="1" x14ac:dyDescent="0.25">
      <c r="F302"/>
      <c r="G302" s="1"/>
      <c r="H302"/>
    </row>
    <row r="303" spans="6:8" ht="14.25" customHeight="1" x14ac:dyDescent="0.25">
      <c r="F303"/>
      <c r="G303" s="1"/>
      <c r="H303"/>
    </row>
    <row r="304" spans="6:8" ht="14.25" customHeight="1" x14ac:dyDescent="0.25">
      <c r="F304"/>
      <c r="G304" s="1"/>
      <c r="H304"/>
    </row>
    <row r="305" spans="6:8" ht="14.25" customHeight="1" x14ac:dyDescent="0.25">
      <c r="F305"/>
      <c r="G305" s="1"/>
      <c r="H305"/>
    </row>
    <row r="306" spans="6:8" ht="14.25" customHeight="1" x14ac:dyDescent="0.25">
      <c r="F306"/>
      <c r="G306" s="1"/>
      <c r="H306"/>
    </row>
    <row r="307" spans="6:8" ht="14.25" customHeight="1" x14ac:dyDescent="0.25">
      <c r="F307"/>
      <c r="G307" s="1"/>
      <c r="H307"/>
    </row>
    <row r="308" spans="6:8" ht="14.25" customHeight="1" x14ac:dyDescent="0.25">
      <c r="F308"/>
      <c r="G308" s="1"/>
      <c r="H308"/>
    </row>
    <row r="309" spans="6:8" ht="14.25" customHeight="1" x14ac:dyDescent="0.25">
      <c r="F309"/>
      <c r="G309" s="1"/>
      <c r="H309"/>
    </row>
    <row r="310" spans="6:8" ht="14.25" customHeight="1" x14ac:dyDescent="0.25">
      <c r="F310"/>
      <c r="G310" s="1"/>
      <c r="H310"/>
    </row>
    <row r="311" spans="6:8" ht="14.25" customHeight="1" x14ac:dyDescent="0.25">
      <c r="F311"/>
      <c r="G311" s="1"/>
      <c r="H311"/>
    </row>
    <row r="312" spans="6:8" ht="14.25" customHeight="1" x14ac:dyDescent="0.25">
      <c r="F312"/>
      <c r="G312" s="1"/>
      <c r="H312"/>
    </row>
    <row r="313" spans="6:8" ht="14.25" customHeight="1" x14ac:dyDescent="0.25">
      <c r="F313"/>
      <c r="G313" s="1"/>
      <c r="H313"/>
    </row>
    <row r="314" spans="6:8" x14ac:dyDescent="0.25">
      <c r="F314"/>
      <c r="G314" s="1"/>
      <c r="H314"/>
    </row>
    <row r="315" spans="6:8" x14ac:dyDescent="0.25">
      <c r="F315"/>
      <c r="G315" s="1"/>
      <c r="H315"/>
    </row>
    <row r="316" spans="6:8" x14ac:dyDescent="0.25">
      <c r="F316"/>
      <c r="G316" s="1"/>
      <c r="H316"/>
    </row>
    <row r="317" spans="6:8" x14ac:dyDescent="0.25">
      <c r="F317"/>
      <c r="G317" s="1"/>
      <c r="H317"/>
    </row>
    <row r="318" spans="6:8" x14ac:dyDescent="0.25">
      <c r="F318"/>
      <c r="G318" s="1"/>
    </row>
  </sheetData>
  <mergeCells count="11">
    <mergeCell ref="F5:I5"/>
    <mergeCell ref="R6:R8"/>
    <mergeCell ref="Q5:T5"/>
    <mergeCell ref="S6:S8"/>
    <mergeCell ref="T6:T8"/>
    <mergeCell ref="E6:E8"/>
    <mergeCell ref="F6:F8"/>
    <mergeCell ref="Q6:Q8"/>
    <mergeCell ref="G6:G8"/>
    <mergeCell ref="H6:H8"/>
    <mergeCell ref="I6:I8"/>
  </mergeCells>
  <phoneticPr fontId="10" type="noConversion"/>
  <pageMargins left="0.7" right="0.7" top="0.75" bottom="0.75" header="0.3" footer="0.3"/>
  <pageSetup orientation="portrait" r:id="rId1"/>
  <ignoredErrors>
    <ignoredError sqref="G10:G19" formulaRange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5ACBB7-28A4-4105-AE03-03E18276B420}">
          <x14:formula1>
            <xm:f>'Sanitary Sizing Charts'!$I$5:$N$5</xm:f>
          </x14:formula1>
          <xm:sqref>Q9:Q149 N7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735B-C825-4554-A872-546AA91FF11D}">
  <dimension ref="A1:AB21"/>
  <sheetViews>
    <sheetView topLeftCell="B1" workbookViewId="0">
      <selection activeCell="E15" sqref="E15"/>
    </sheetView>
  </sheetViews>
  <sheetFormatPr defaultRowHeight="15" x14ac:dyDescent="0.25"/>
  <cols>
    <col min="1" max="1" width="9.28515625" hidden="1" customWidth="1"/>
    <col min="2" max="27" width="9.28515625" customWidth="1"/>
  </cols>
  <sheetData>
    <row r="1" spans="1:28" ht="27.75" customHeight="1" thickBot="1" x14ac:dyDescent="0.3">
      <c r="A1" t="s">
        <v>28</v>
      </c>
      <c r="C1" s="133" t="s">
        <v>67</v>
      </c>
      <c r="D1" s="133"/>
      <c r="E1" s="133"/>
      <c r="G1" s="134" t="s">
        <v>68</v>
      </c>
      <c r="H1" s="134"/>
      <c r="I1" s="134"/>
      <c r="J1" s="134"/>
      <c r="K1" s="134"/>
      <c r="L1" s="134"/>
      <c r="M1" s="134"/>
      <c r="N1" s="134"/>
      <c r="Q1" t="s">
        <v>69</v>
      </c>
    </row>
    <row r="2" spans="1:28" ht="12" customHeight="1" thickBot="1" x14ac:dyDescent="0.3">
      <c r="A2" t="s">
        <v>29</v>
      </c>
      <c r="C2" s="135" t="s">
        <v>0</v>
      </c>
      <c r="D2" s="138" t="s">
        <v>1</v>
      </c>
      <c r="E2" s="138" t="s">
        <v>2</v>
      </c>
      <c r="G2" s="28" t="s">
        <v>32</v>
      </c>
      <c r="H2" s="29" t="s">
        <v>33</v>
      </c>
      <c r="I2" s="29" t="s">
        <v>34</v>
      </c>
      <c r="J2" s="29" t="s">
        <v>35</v>
      </c>
      <c r="K2" s="29" t="s">
        <v>36</v>
      </c>
      <c r="L2" s="29" t="s">
        <v>37</v>
      </c>
      <c r="M2" s="29" t="s">
        <v>38</v>
      </c>
      <c r="N2" s="29" t="s">
        <v>39</v>
      </c>
    </row>
    <row r="3" spans="1:28" ht="12.75" customHeight="1" thickBot="1" x14ac:dyDescent="0.3">
      <c r="C3" s="136"/>
      <c r="D3" s="139"/>
      <c r="E3" s="139"/>
      <c r="G3" s="127"/>
      <c r="H3" s="127" t="s">
        <v>40</v>
      </c>
      <c r="I3" s="33" t="s">
        <v>41</v>
      </c>
      <c r="J3" s="34"/>
      <c r="K3" s="34"/>
      <c r="L3" s="30"/>
      <c r="M3" s="30"/>
      <c r="N3" s="31"/>
      <c r="Q3" s="134" t="s">
        <v>66</v>
      </c>
      <c r="R3" s="134"/>
      <c r="S3" s="134"/>
      <c r="T3" s="134"/>
      <c r="U3" s="134"/>
      <c r="V3" s="134"/>
      <c r="W3" s="134"/>
      <c r="X3" s="134"/>
      <c r="Y3" s="134"/>
      <c r="Z3" s="134"/>
      <c r="AA3" s="134"/>
    </row>
    <row r="4" spans="1:28" ht="15.75" thickBot="1" x14ac:dyDescent="0.3">
      <c r="C4" s="136"/>
      <c r="D4" s="139"/>
      <c r="E4" s="139"/>
      <c r="G4" s="129"/>
      <c r="H4" s="129"/>
      <c r="I4" s="30" t="s">
        <v>42</v>
      </c>
      <c r="J4" s="34"/>
      <c r="K4" s="34"/>
      <c r="L4" s="30"/>
      <c r="M4" s="30"/>
      <c r="N4" s="31"/>
      <c r="Q4" s="124" t="s">
        <v>40</v>
      </c>
      <c r="R4" s="125"/>
      <c r="S4" s="126"/>
      <c r="T4" s="29">
        <v>3</v>
      </c>
      <c r="U4" s="29">
        <v>4</v>
      </c>
      <c r="V4" s="29">
        <v>5</v>
      </c>
      <c r="W4" s="29">
        <v>6</v>
      </c>
      <c r="X4" s="29">
        <v>8</v>
      </c>
      <c r="Y4" s="29">
        <v>10</v>
      </c>
      <c r="Z4" s="29">
        <v>12</v>
      </c>
      <c r="AA4" s="29">
        <v>15</v>
      </c>
      <c r="AB4" t="s">
        <v>3</v>
      </c>
    </row>
    <row r="5" spans="1:28" ht="15.75" thickBot="1" x14ac:dyDescent="0.3">
      <c r="C5" s="137"/>
      <c r="D5" s="140"/>
      <c r="E5" s="140"/>
      <c r="G5" s="32"/>
      <c r="H5" s="31"/>
      <c r="I5" s="38">
        <v>2.5000000000000001E-3</v>
      </c>
      <c r="J5" s="37">
        <v>5.0000000000000001E-3</v>
      </c>
      <c r="K5" s="38">
        <v>7.4999999999999997E-3</v>
      </c>
      <c r="L5" s="36">
        <v>0.01</v>
      </c>
      <c r="M5" s="36">
        <v>0.02</v>
      </c>
      <c r="N5" s="36">
        <v>0.04</v>
      </c>
      <c r="Q5" s="130" t="s">
        <v>41</v>
      </c>
      <c r="R5" s="127" t="s">
        <v>42</v>
      </c>
      <c r="S5" s="38">
        <v>2.5000000000000001E-3</v>
      </c>
      <c r="T5" s="31" t="s">
        <v>7</v>
      </c>
      <c r="U5" s="31" t="s">
        <v>7</v>
      </c>
      <c r="V5" s="31" t="s">
        <v>7</v>
      </c>
      <c r="W5" s="31" t="s">
        <v>7</v>
      </c>
      <c r="X5" s="31" t="s">
        <v>7</v>
      </c>
      <c r="Y5" s="31" t="s">
        <v>7</v>
      </c>
      <c r="Z5" s="31">
        <v>2240</v>
      </c>
      <c r="AA5" s="31">
        <v>4800</v>
      </c>
    </row>
    <row r="6" spans="1:28" ht="15.75" thickBot="1" x14ac:dyDescent="0.3">
      <c r="C6" s="103">
        <v>1.25</v>
      </c>
      <c r="D6" s="104">
        <v>3</v>
      </c>
      <c r="E6" s="105">
        <v>0</v>
      </c>
      <c r="G6" s="32">
        <v>1</v>
      </c>
      <c r="H6" s="31">
        <v>3</v>
      </c>
      <c r="I6" s="31" t="s">
        <v>7</v>
      </c>
      <c r="J6" s="31" t="s">
        <v>7</v>
      </c>
      <c r="K6" s="31" t="s">
        <v>7</v>
      </c>
      <c r="L6" s="31" t="s">
        <v>7</v>
      </c>
      <c r="M6" s="31">
        <v>27</v>
      </c>
      <c r="N6" s="31">
        <v>36</v>
      </c>
      <c r="Q6" s="131"/>
      <c r="R6" s="128"/>
      <c r="S6" s="37">
        <v>5.0000000000000001E-3</v>
      </c>
      <c r="T6" s="31" t="s">
        <v>7</v>
      </c>
      <c r="U6" s="31" t="s">
        <v>7</v>
      </c>
      <c r="V6" s="31" t="s">
        <v>7</v>
      </c>
      <c r="W6" s="31" t="s">
        <v>7</v>
      </c>
      <c r="X6" s="31">
        <v>1400</v>
      </c>
      <c r="Y6" s="31">
        <v>2500</v>
      </c>
      <c r="Z6" s="31">
        <v>3900</v>
      </c>
      <c r="AA6" s="31">
        <v>7000</v>
      </c>
      <c r="AB6" s="42"/>
    </row>
    <row r="7" spans="1:28" ht="15.75" thickBot="1" x14ac:dyDescent="0.3">
      <c r="C7" s="62">
        <v>1.5</v>
      </c>
      <c r="D7" s="25">
        <v>8</v>
      </c>
      <c r="E7" s="55">
        <f>D6+0.01</f>
        <v>3.01</v>
      </c>
      <c r="G7" s="32">
        <v>2</v>
      </c>
      <c r="H7" s="31">
        <v>4</v>
      </c>
      <c r="I7" s="31" t="s">
        <v>7</v>
      </c>
      <c r="J7" s="31" t="s">
        <v>7</v>
      </c>
      <c r="K7" s="31" t="s">
        <v>7</v>
      </c>
      <c r="L7" s="31">
        <v>180</v>
      </c>
      <c r="M7" s="31">
        <v>240</v>
      </c>
      <c r="N7" s="31">
        <v>300</v>
      </c>
      <c r="Q7" s="131"/>
      <c r="R7" s="128"/>
      <c r="S7" s="38">
        <v>7.4999999999999997E-3</v>
      </c>
      <c r="T7" s="31" t="s">
        <v>7</v>
      </c>
      <c r="U7" s="31" t="s">
        <v>7</v>
      </c>
      <c r="V7" s="31">
        <v>380</v>
      </c>
      <c r="W7" s="31">
        <v>600</v>
      </c>
      <c r="X7" s="31">
        <v>1500</v>
      </c>
      <c r="Y7" s="31">
        <v>2700</v>
      </c>
      <c r="Z7" s="31">
        <v>4500</v>
      </c>
      <c r="AA7" s="31">
        <v>9300</v>
      </c>
    </row>
    <row r="8" spans="1:28" ht="15.75" thickBot="1" x14ac:dyDescent="0.3">
      <c r="C8" s="62">
        <v>2</v>
      </c>
      <c r="D8" s="25">
        <v>24</v>
      </c>
      <c r="E8" s="55">
        <f t="shared" ref="E8:E15" si="0">D7+0.01</f>
        <v>8.01</v>
      </c>
      <c r="G8" s="32">
        <v>3</v>
      </c>
      <c r="H8" s="31">
        <v>5</v>
      </c>
      <c r="I8" s="31" t="s">
        <v>7</v>
      </c>
      <c r="J8" s="31" t="s">
        <v>7</v>
      </c>
      <c r="K8" s="31">
        <v>380</v>
      </c>
      <c r="L8" s="31">
        <v>390</v>
      </c>
      <c r="M8" s="31">
        <v>480</v>
      </c>
      <c r="N8" s="31">
        <v>670</v>
      </c>
      <c r="Q8" s="131"/>
      <c r="R8" s="128"/>
      <c r="S8" s="36">
        <v>0.01</v>
      </c>
      <c r="T8" s="31" t="s">
        <v>7</v>
      </c>
      <c r="U8" s="31">
        <v>180</v>
      </c>
      <c r="V8" s="31">
        <v>390</v>
      </c>
      <c r="W8" s="31">
        <v>700</v>
      </c>
      <c r="X8" s="31">
        <v>1600</v>
      </c>
      <c r="Y8" s="31">
        <v>3000</v>
      </c>
      <c r="Z8" s="31">
        <v>5400</v>
      </c>
      <c r="AA8" s="31">
        <v>10400</v>
      </c>
    </row>
    <row r="9" spans="1:28" ht="15.75" thickBot="1" x14ac:dyDescent="0.3">
      <c r="C9" s="62">
        <v>2.5</v>
      </c>
      <c r="D9" s="25">
        <v>42</v>
      </c>
      <c r="E9" s="55">
        <f t="shared" si="0"/>
        <v>24.01</v>
      </c>
      <c r="G9" s="32">
        <v>4</v>
      </c>
      <c r="H9" s="31">
        <v>6</v>
      </c>
      <c r="I9" s="31" t="s">
        <v>7</v>
      </c>
      <c r="J9" s="31" t="s">
        <v>7</v>
      </c>
      <c r="K9" s="31">
        <v>600</v>
      </c>
      <c r="L9" s="31">
        <v>700</v>
      </c>
      <c r="M9" s="31">
        <v>840</v>
      </c>
      <c r="N9" s="31">
        <v>1300</v>
      </c>
      <c r="Q9" s="131"/>
      <c r="R9" s="128"/>
      <c r="S9" s="36">
        <v>0.02</v>
      </c>
      <c r="T9" s="31">
        <v>27</v>
      </c>
      <c r="U9" s="31">
        <v>240</v>
      </c>
      <c r="V9" s="31">
        <v>480</v>
      </c>
      <c r="W9" s="31">
        <v>840</v>
      </c>
      <c r="X9" s="31">
        <v>2250</v>
      </c>
      <c r="Y9" s="31">
        <v>4500</v>
      </c>
      <c r="Z9" s="31">
        <v>8300</v>
      </c>
      <c r="AA9" s="31">
        <v>16300</v>
      </c>
    </row>
    <row r="10" spans="1:28" ht="15.75" thickBot="1" x14ac:dyDescent="0.3">
      <c r="C10" s="62">
        <v>3</v>
      </c>
      <c r="D10" s="25">
        <v>60</v>
      </c>
      <c r="E10" s="55">
        <f t="shared" si="0"/>
        <v>42.01</v>
      </c>
      <c r="G10" s="32">
        <v>5</v>
      </c>
      <c r="H10" s="31">
        <v>8</v>
      </c>
      <c r="I10" s="31" t="s">
        <v>7</v>
      </c>
      <c r="J10" s="31">
        <v>1400</v>
      </c>
      <c r="K10" s="31">
        <v>1500</v>
      </c>
      <c r="L10" s="31">
        <v>1600</v>
      </c>
      <c r="M10" s="31">
        <v>2250</v>
      </c>
      <c r="N10" s="31">
        <v>3370</v>
      </c>
      <c r="P10" s="42"/>
      <c r="Q10" s="132"/>
      <c r="R10" s="129"/>
      <c r="S10" s="36">
        <v>0.04</v>
      </c>
      <c r="T10" s="31">
        <v>36</v>
      </c>
      <c r="U10" s="31">
        <v>300</v>
      </c>
      <c r="V10" s="31">
        <v>670</v>
      </c>
      <c r="W10" s="31">
        <v>1300</v>
      </c>
      <c r="X10" s="31">
        <v>3370</v>
      </c>
      <c r="Y10" s="31">
        <v>6500</v>
      </c>
      <c r="Z10" s="31">
        <v>13000</v>
      </c>
      <c r="AA10" s="31">
        <v>22500</v>
      </c>
    </row>
    <row r="11" spans="1:28" ht="15.75" thickBot="1" x14ac:dyDescent="0.3">
      <c r="C11" s="62">
        <v>4</v>
      </c>
      <c r="D11" s="25">
        <v>500</v>
      </c>
      <c r="E11" s="55">
        <f t="shared" si="0"/>
        <v>60.01</v>
      </c>
      <c r="G11" s="32">
        <v>6</v>
      </c>
      <c r="H11" s="31">
        <v>10</v>
      </c>
      <c r="I11" s="31" t="s">
        <v>7</v>
      </c>
      <c r="J11" s="31">
        <v>2500</v>
      </c>
      <c r="K11" s="31">
        <v>2700</v>
      </c>
      <c r="L11" s="31">
        <v>3000</v>
      </c>
      <c r="M11" s="31">
        <v>4500</v>
      </c>
      <c r="N11" s="31">
        <v>6500</v>
      </c>
    </row>
    <row r="12" spans="1:28" ht="15.75" thickBot="1" x14ac:dyDescent="0.3">
      <c r="C12" s="62">
        <v>5</v>
      </c>
      <c r="D12" s="25">
        <v>1100</v>
      </c>
      <c r="E12" s="55">
        <f t="shared" si="0"/>
        <v>500.01</v>
      </c>
      <c r="G12" s="32">
        <v>7</v>
      </c>
      <c r="H12" s="31">
        <v>12</v>
      </c>
      <c r="I12" s="31">
        <v>2240</v>
      </c>
      <c r="J12" s="31">
        <v>3900</v>
      </c>
      <c r="K12" s="31">
        <v>4500</v>
      </c>
      <c r="L12" s="31">
        <v>5400</v>
      </c>
      <c r="M12" s="31">
        <v>8300</v>
      </c>
      <c r="N12" s="31">
        <v>13000</v>
      </c>
    </row>
    <row r="13" spans="1:28" ht="15.75" thickBot="1" x14ac:dyDescent="0.3">
      <c r="C13" s="62">
        <v>6</v>
      </c>
      <c r="D13" s="25">
        <v>1900</v>
      </c>
      <c r="E13" s="55">
        <f t="shared" si="0"/>
        <v>1100.01</v>
      </c>
      <c r="G13" s="32">
        <v>8</v>
      </c>
      <c r="H13" s="31">
        <v>15</v>
      </c>
      <c r="I13" s="31">
        <v>4800</v>
      </c>
      <c r="J13" s="31">
        <v>7000</v>
      </c>
      <c r="K13" s="31">
        <v>9300</v>
      </c>
      <c r="L13" s="31">
        <v>10400</v>
      </c>
      <c r="M13" s="31">
        <v>16300</v>
      </c>
      <c r="N13" s="31">
        <v>22500</v>
      </c>
    </row>
    <row r="14" spans="1:28" x14ac:dyDescent="0.25">
      <c r="C14" s="62">
        <v>8</v>
      </c>
      <c r="D14" s="25">
        <v>3600</v>
      </c>
      <c r="E14" s="55">
        <f t="shared" si="0"/>
        <v>1900.01</v>
      </c>
    </row>
    <row r="15" spans="1:28" ht="15.75" thickBot="1" x14ac:dyDescent="0.3">
      <c r="C15" s="63" t="s">
        <v>3</v>
      </c>
      <c r="D15" s="58"/>
      <c r="E15" s="59">
        <f t="shared" si="0"/>
        <v>3600.01</v>
      </c>
    </row>
    <row r="16" spans="1:28" x14ac:dyDescent="0.25">
      <c r="C16" s="102"/>
      <c r="D16" s="25"/>
      <c r="E16" s="25"/>
    </row>
    <row r="17" spans="3:5" x14ac:dyDescent="0.25">
      <c r="C17" s="2"/>
      <c r="D17" s="25"/>
      <c r="E17" s="25"/>
    </row>
    <row r="19" spans="3:5" x14ac:dyDescent="0.25">
      <c r="C19" s="122" t="s">
        <v>5</v>
      </c>
      <c r="D19" s="122"/>
      <c r="E19" s="123" t="s">
        <v>6</v>
      </c>
    </row>
    <row r="20" spans="3:5" x14ac:dyDescent="0.25">
      <c r="C20" s="122"/>
      <c r="D20" s="122"/>
      <c r="E20" s="123"/>
    </row>
    <row r="21" spans="3:5" x14ac:dyDescent="0.25">
      <c r="C21" s="122"/>
      <c r="D21" s="122"/>
      <c r="E21" s="123"/>
    </row>
  </sheetData>
  <mergeCells count="13">
    <mergeCell ref="C1:E1"/>
    <mergeCell ref="Q3:AA3"/>
    <mergeCell ref="G1:N1"/>
    <mergeCell ref="H3:H4"/>
    <mergeCell ref="G3:G4"/>
    <mergeCell ref="C2:C5"/>
    <mergeCell ref="D2:D5"/>
    <mergeCell ref="E2:E5"/>
    <mergeCell ref="C19:D21"/>
    <mergeCell ref="E19:E21"/>
    <mergeCell ref="Q4:S4"/>
    <mergeCell ref="R5:R10"/>
    <mergeCell ref="Q5:Q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1FC4-A0C2-44F8-854F-CE41EA6AFE68}">
  <dimension ref="B4:AA152"/>
  <sheetViews>
    <sheetView zoomScaleNormal="100" workbookViewId="0">
      <selection activeCell="H11" sqref="H11"/>
    </sheetView>
  </sheetViews>
  <sheetFormatPr defaultRowHeight="15" x14ac:dyDescent="0.25"/>
  <cols>
    <col min="1" max="1" width="9" customWidth="1"/>
    <col min="2" max="2" width="25.28515625" bestFit="1" customWidth="1"/>
    <col min="3" max="3" width="26" bestFit="1" customWidth="1"/>
    <col min="4" max="7" width="9" customWidth="1"/>
    <col min="8" max="8" width="7.42578125" customWidth="1"/>
    <col min="9" max="11" width="9" customWidth="1"/>
    <col min="12" max="17" width="10" customWidth="1"/>
    <col min="18" max="22" width="9" customWidth="1"/>
    <col min="23" max="23" width="10.28515625" hidden="1" customWidth="1"/>
    <col min="24" max="25" width="9.85546875" customWidth="1"/>
    <col min="26" max="26" width="12.5703125" customWidth="1"/>
    <col min="40" max="40" width="10.28515625" bestFit="1" customWidth="1"/>
    <col min="42" max="42" width="10.42578125" customWidth="1"/>
  </cols>
  <sheetData>
    <row r="4" spans="2:27" ht="21" x14ac:dyDescent="0.35">
      <c r="F4" s="142" t="s">
        <v>71</v>
      </c>
      <c r="G4" s="142"/>
      <c r="H4" s="142"/>
      <c r="I4" s="142"/>
      <c r="J4" s="142"/>
      <c r="L4" s="142" t="s">
        <v>94</v>
      </c>
      <c r="M4" s="142"/>
      <c r="N4" s="142"/>
      <c r="O4" s="142"/>
      <c r="P4" s="142"/>
      <c r="Q4" s="142"/>
      <c r="S4" s="141" t="s">
        <v>73</v>
      </c>
      <c r="T4" s="142"/>
      <c r="U4" s="142"/>
      <c r="V4" s="142"/>
      <c r="W4" s="142"/>
      <c r="X4" s="142"/>
      <c r="Y4" s="142"/>
      <c r="Z4" s="142"/>
      <c r="AA4" s="142"/>
    </row>
    <row r="5" spans="2:27" ht="15" customHeight="1" x14ac:dyDescent="0.25">
      <c r="B5" s="148" t="s">
        <v>24</v>
      </c>
      <c r="C5" s="148"/>
      <c r="D5" s="5"/>
      <c r="F5" s="75"/>
      <c r="G5" s="145" t="s">
        <v>4</v>
      </c>
      <c r="H5" s="145" t="s">
        <v>77</v>
      </c>
      <c r="I5" s="145" t="s">
        <v>76</v>
      </c>
      <c r="J5" s="76"/>
      <c r="L5" s="75"/>
      <c r="M5" s="145" t="s">
        <v>80</v>
      </c>
      <c r="N5" s="145" t="s">
        <v>82</v>
      </c>
      <c r="O5" s="145" t="s">
        <v>83</v>
      </c>
      <c r="P5" s="145" t="s">
        <v>76</v>
      </c>
      <c r="Q5" s="77"/>
      <c r="S5" s="75"/>
      <c r="T5" s="143" t="s">
        <v>27</v>
      </c>
      <c r="U5" s="111" t="s">
        <v>95</v>
      </c>
      <c r="V5" s="111" t="s">
        <v>96</v>
      </c>
      <c r="W5" s="111" t="s">
        <v>93</v>
      </c>
      <c r="X5" s="111" t="s">
        <v>86</v>
      </c>
      <c r="Y5" s="111" t="s">
        <v>87</v>
      </c>
      <c r="Z5" s="145" t="s">
        <v>76</v>
      </c>
      <c r="AA5" s="77"/>
    </row>
    <row r="6" spans="2:27" x14ac:dyDescent="0.25">
      <c r="B6" s="148" t="s">
        <v>25</v>
      </c>
      <c r="C6" s="149" t="s">
        <v>26</v>
      </c>
      <c r="F6" s="24"/>
      <c r="G6" s="146"/>
      <c r="H6" s="146"/>
      <c r="I6" s="146"/>
      <c r="J6" s="19"/>
      <c r="L6" s="24"/>
      <c r="M6" s="146"/>
      <c r="N6" s="146"/>
      <c r="O6" s="146"/>
      <c r="P6" s="146"/>
      <c r="Q6" s="78"/>
      <c r="S6" s="24"/>
      <c r="T6" s="144"/>
      <c r="U6" s="112"/>
      <c r="V6" s="112"/>
      <c r="W6" s="112"/>
      <c r="X6" s="112"/>
      <c r="Y6" s="112"/>
      <c r="Z6" s="146"/>
      <c r="AA6" s="78"/>
    </row>
    <row r="7" spans="2:27" x14ac:dyDescent="0.25">
      <c r="B7" s="148"/>
      <c r="C7" s="149"/>
      <c r="F7" s="24"/>
      <c r="G7" s="147"/>
      <c r="H7" s="146"/>
      <c r="I7" s="147"/>
      <c r="J7" s="19"/>
      <c r="L7" s="24"/>
      <c r="M7" s="147"/>
      <c r="N7" s="146"/>
      <c r="O7" s="146"/>
      <c r="P7" s="147"/>
      <c r="Q7" s="78"/>
      <c r="S7" s="24"/>
      <c r="T7" s="144"/>
      <c r="U7" s="112"/>
      <c r="V7" s="112"/>
      <c r="W7" s="112"/>
      <c r="X7" s="113"/>
      <c r="Y7" s="112"/>
      <c r="Z7" s="147"/>
      <c r="AA7" s="78"/>
    </row>
    <row r="8" spans="2:27" x14ac:dyDescent="0.25">
      <c r="B8" s="21">
        <v>3</v>
      </c>
      <c r="C8" s="73">
        <f>IF(B8="","",LOOKUP(B8,'Vent Sizing Charts'!AI9:AI15,'Vent Sizing Charts'!AJ9:AJ15))</f>
        <v>1.5</v>
      </c>
      <c r="F8" s="24"/>
      <c r="G8" s="22">
        <v>7</v>
      </c>
      <c r="H8" s="2">
        <v>0</v>
      </c>
      <c r="I8" s="74">
        <f>IF(G8="","",IF(H8=0,LOOKUP(G8,'Vent Sizing Charts'!$C$25:$C$28,'Vent Sizing Charts'!$B$25:$B$28),IF('Vent Sizing'!H8&lt;3,LOOKUP('Vent Sizing'!G8,'Vent Sizing Charts'!$D$25:$D$31,'Vent Sizing Charts'!$B$25:$B$31),"ERR")))</f>
        <v>3</v>
      </c>
      <c r="J8" s="19"/>
      <c r="L8" s="24"/>
      <c r="M8" s="22">
        <v>2000</v>
      </c>
      <c r="N8" s="2"/>
      <c r="O8" s="2"/>
      <c r="P8" s="74" t="str">
        <f>IF(AND(N8="",O8&lt;&gt;""),LOOKUP(CONVERT(O8,"m","in"),'Vent Sizing Charts'!$G23:$O23,'Vent Sizing Charts'!$G$21:$O$21),IF(AND(N8&lt;&gt;"",O8=""),LOOKUP(N8,'Vent Sizing Charts'!$G23:$O23,'Vent Sizing Charts'!$G$21:$O$21),IF(AND(N8="",O8=""),"",LOOKUP(N8,'Vent Sizing Charts'!$G23:$O23,'Vent Sizing Charts'!$G$21:$O$21))))</f>
        <v/>
      </c>
      <c r="Q8" s="19"/>
      <c r="S8" s="24"/>
      <c r="T8" s="99">
        <v>2</v>
      </c>
      <c r="U8" s="2"/>
      <c r="V8" s="2">
        <v>0.1</v>
      </c>
      <c r="W8" s="2">
        <f>IF(AND(U8="",V8&lt;&gt;""),CONVERT(V8,"m","in"),IF(AND(U8&lt;&gt;"",V8=""),CONVERT(U8,"ft","in"),IF(AND(U8&lt;&gt;"",V8&lt;&gt;""),CONVERT(U8,"ft","in"),"")))</f>
        <v>3.9370078740157481</v>
      </c>
      <c r="X8" s="96">
        <v>1.25</v>
      </c>
      <c r="Y8" s="2">
        <f>IF(OR(X8="",T8=""),"",'Vent Sizing Charts'!AE103)</f>
        <v>0.28999999999999998</v>
      </c>
      <c r="Z8" s="97" t="str">
        <f>IF(OR(X8="",T8="",W8=""),"",LOOKUP(W8,'Vent Sizing Charts'!$T103:$AD103,'Vent Sizing Charts'!$T$101:$AD$101)&amp;" NPS")</f>
        <v>1.25 NPS</v>
      </c>
      <c r="AA8" s="19"/>
    </row>
    <row r="9" spans="2:27" x14ac:dyDescent="0.25">
      <c r="F9" s="24"/>
      <c r="G9" s="22"/>
      <c r="H9" s="2"/>
      <c r="I9" s="74" t="str">
        <f>IF(G9="","",IF(H9=0,LOOKUP(G9,'Vent Sizing Charts'!$C$25:$C$28,'Vent Sizing Charts'!$B$25:$B$28),IF('Vent Sizing'!H9&lt;3,LOOKUP('Vent Sizing'!G9,'Vent Sizing Charts'!$D$25:$D$31,'Vent Sizing Charts'!$B$25:$B$31),"ERR")))</f>
        <v/>
      </c>
      <c r="J9" s="19"/>
      <c r="L9" s="24"/>
      <c r="M9" s="22">
        <v>2000</v>
      </c>
      <c r="N9" s="2"/>
      <c r="O9" s="2"/>
      <c r="P9" s="74" t="str">
        <f>IF(AND(N9="",O9&lt;&gt;""),LOOKUP(CONVERT(O9,"m","in"),#REF!,'Vent Sizing Charts'!$G$21:$O$21),IF(AND(N9&lt;&gt;"",O9=""),LOOKUP(N9,#REF!,'Vent Sizing Charts'!$G$21:$O$21),IF(AND(N9="",O9=""),"",LOOKUP(N9,#REF!,'Vent Sizing Charts'!$G$21:$O$21))))</f>
        <v/>
      </c>
      <c r="Q9" s="19"/>
      <c r="S9" s="24"/>
      <c r="T9" s="98">
        <v>500</v>
      </c>
      <c r="U9" s="2"/>
      <c r="V9" s="2"/>
      <c r="W9" s="2" t="str">
        <f t="shared" ref="W9:W72" si="0">IF(AND(U9="",V9&lt;&gt;""),CONVERT(V9,"m","in"),IF(AND(U9&lt;&gt;"",V9=""),CONVERT(U9,"ft","in"),IF(AND(U9&lt;&gt;"",V9&lt;&gt;""),CONVERT(U9,"ft","in"),"")))</f>
        <v/>
      </c>
      <c r="X9" s="96">
        <v>8</v>
      </c>
      <c r="Y9" s="2">
        <f>IF(OR(X9="",T9=""),"",'Vent Sizing Charts'!AE104)</f>
        <v>0.15</v>
      </c>
      <c r="Z9" s="97" t="str">
        <f>IF(OR(X9="",T9="",W9=""),"",LOOKUP(W9,'Vent Sizing Charts'!$T104:$AD104,'Vent Sizing Charts'!$T$101:$AD$101)&amp;" NPS")</f>
        <v/>
      </c>
      <c r="AA9" s="19"/>
    </row>
    <row r="10" spans="2:27" x14ac:dyDescent="0.25">
      <c r="B10" t="s">
        <v>73</v>
      </c>
      <c r="F10" s="24"/>
      <c r="G10" s="22"/>
      <c r="H10" s="2"/>
      <c r="I10" s="74" t="str">
        <f>IF(G10="","",IF(H10=0,LOOKUP(G10,'Vent Sizing Charts'!$C$25:$C$28,'Vent Sizing Charts'!$B$25:$B$28),IF('Vent Sizing'!H10&lt;3,LOOKUP('Vent Sizing'!G10,'Vent Sizing Charts'!$D$25:$D$31,'Vent Sizing Charts'!$B$25:$B$31),"ERR")))</f>
        <v/>
      </c>
      <c r="J10" s="19"/>
      <c r="L10" s="24"/>
      <c r="M10" s="22">
        <v>2000</v>
      </c>
      <c r="N10" s="2"/>
      <c r="O10" s="2"/>
      <c r="P10" s="74" t="str">
        <f>IF(AND(N10="",O10&lt;&gt;""),LOOKUP(CONVERT(O10,"m","in"),#REF!,'Vent Sizing Charts'!$G$21:$O$21),IF(AND(N10&lt;&gt;"",O10=""),LOOKUP(N10,#REF!,'Vent Sizing Charts'!$G$21:$O$21),IF(AND(N10="",O10=""),"",LOOKUP(N10,#REF!,'Vent Sizing Charts'!$G$21:$O$21))))</f>
        <v/>
      </c>
      <c r="Q10" s="19"/>
      <c r="S10" s="24"/>
      <c r="T10" s="98"/>
      <c r="U10" s="2"/>
      <c r="V10" s="2"/>
      <c r="W10" s="2" t="str">
        <f t="shared" si="0"/>
        <v/>
      </c>
      <c r="X10" s="96">
        <v>6</v>
      </c>
      <c r="Y10" s="2" t="str">
        <f>IF(OR(X10="",T10=""),"",'Vent Sizing Charts'!AE105)</f>
        <v/>
      </c>
      <c r="Z10" s="97" t="str">
        <f>IF(OR(X10="",T10="",W10=""),"",LOOKUP(W10,'Vent Sizing Charts'!$T105:$AD105,'Vent Sizing Charts'!$T$101:$AD$101)&amp;" NPS")</f>
        <v/>
      </c>
      <c r="AA10" s="19"/>
    </row>
    <row r="11" spans="2:27" x14ac:dyDescent="0.25">
      <c r="F11" s="24"/>
      <c r="G11" s="22"/>
      <c r="H11" s="2"/>
      <c r="I11" s="74" t="str">
        <f>IF(G11="","",IF(H11=0,LOOKUP(G11,'Vent Sizing Charts'!$C$25:$C$28,'Vent Sizing Charts'!$B$25:$B$28),IF('Vent Sizing'!H11&lt;3,LOOKUP('Vent Sizing'!G11,'Vent Sizing Charts'!$D$25:$D$31,'Vent Sizing Charts'!$B$25:$B$31),"ERR")))</f>
        <v/>
      </c>
      <c r="J11" s="19"/>
      <c r="L11" s="24"/>
      <c r="M11" s="22">
        <v>2000</v>
      </c>
      <c r="N11" s="2"/>
      <c r="O11" s="2"/>
      <c r="P11" s="74" t="str">
        <f>IF(AND(N11="",O11&lt;&gt;""),LOOKUP(CONVERT(O11,"m","in"),#REF!,'Vent Sizing Charts'!$G$21:$O$21),IF(AND(N11&lt;&gt;"",O11=""),LOOKUP(N11,#REF!,'Vent Sizing Charts'!$G$21:$O$21),IF(AND(N11="",O11=""),"",LOOKUP(N11,#REF!,'Vent Sizing Charts'!$G$21:$O$21))))</f>
        <v/>
      </c>
      <c r="Q11" s="19"/>
      <c r="S11" s="24"/>
      <c r="T11" s="98"/>
      <c r="U11" s="2"/>
      <c r="V11" s="2"/>
      <c r="W11" s="2" t="str">
        <f t="shared" si="0"/>
        <v/>
      </c>
      <c r="X11" s="96">
        <v>5</v>
      </c>
      <c r="Y11" s="2" t="str">
        <f>IF(OR(X11="",T11=""),"",'Vent Sizing Charts'!AE106)</f>
        <v/>
      </c>
      <c r="Z11" s="97" t="str">
        <f>IF(OR(X11="",T11="",W11=""),"",LOOKUP(W11,'Vent Sizing Charts'!$T106:$AD106,'Vent Sizing Charts'!$T$101:$AD$101)&amp;" NPS")</f>
        <v/>
      </c>
      <c r="AA11" s="19"/>
    </row>
    <row r="12" spans="2:27" x14ac:dyDescent="0.25">
      <c r="F12" s="24"/>
      <c r="G12" s="22"/>
      <c r="H12" s="2"/>
      <c r="I12" s="74" t="str">
        <f>IF(G12="","",IF(H12=0,LOOKUP(G12,'Vent Sizing Charts'!$C$25:$C$28,'Vent Sizing Charts'!$B$25:$B$28),IF('Vent Sizing'!H12&lt;3,LOOKUP('Vent Sizing'!G12,'Vent Sizing Charts'!$D$25:$D$31,'Vent Sizing Charts'!$B$25:$B$31),"ERR")))</f>
        <v/>
      </c>
      <c r="J12" s="19"/>
      <c r="L12" s="24"/>
      <c r="M12" s="22">
        <v>2000</v>
      </c>
      <c r="N12" s="2"/>
      <c r="O12" s="2"/>
      <c r="P12" s="74" t="str">
        <f>IF(AND(N12="",O12&lt;&gt;""),LOOKUP(CONVERT(O12,"m","in"),#REF!,'Vent Sizing Charts'!$G$21:$O$21),IF(AND(N12&lt;&gt;"",O12=""),LOOKUP(N12,#REF!,'Vent Sizing Charts'!$G$21:$O$21),IF(AND(N12="",O12=""),"",LOOKUP(N12,#REF!,'Vent Sizing Charts'!$G$21:$O$21))))</f>
        <v/>
      </c>
      <c r="Q12" s="19"/>
      <c r="S12" s="24"/>
      <c r="T12" s="98"/>
      <c r="U12" s="2"/>
      <c r="V12" s="2"/>
      <c r="W12" s="2" t="str">
        <f t="shared" si="0"/>
        <v/>
      </c>
      <c r="X12" s="96">
        <v>1.25</v>
      </c>
      <c r="Y12" s="2" t="str">
        <f>IF(OR(X12="",T12=""),"",'Vent Sizing Charts'!AE107)</f>
        <v/>
      </c>
      <c r="Z12" s="97" t="str">
        <f>IF(OR(X12="",T12="",W12=""),"",LOOKUP(W12,'Vent Sizing Charts'!$T107:$AD107,'Vent Sizing Charts'!$T$101:$AD$101)&amp;" NPS")</f>
        <v/>
      </c>
      <c r="AA12" s="19"/>
    </row>
    <row r="13" spans="2:27" x14ac:dyDescent="0.25">
      <c r="F13" s="24"/>
      <c r="G13" s="22"/>
      <c r="H13" s="2"/>
      <c r="I13" s="74" t="str">
        <f>IF(G13="","",IF(H13=0,LOOKUP(G13,'Vent Sizing Charts'!$C$25:$C$28,'Vent Sizing Charts'!$B$25:$B$28),IF('Vent Sizing'!H13&lt;3,LOOKUP('Vent Sizing'!G13,'Vent Sizing Charts'!$D$25:$D$31,'Vent Sizing Charts'!$B$25:$B$31),"ERR")))</f>
        <v/>
      </c>
      <c r="J13" s="19"/>
      <c r="L13" s="24"/>
      <c r="M13" s="22">
        <v>2000</v>
      </c>
      <c r="N13" s="2"/>
      <c r="O13" s="2"/>
      <c r="P13" s="74" t="str">
        <f>IF(AND(N13="",O13&lt;&gt;""),LOOKUP(CONVERT(O13,"m","in"),#REF!,'Vent Sizing Charts'!$G$21:$O$21),IF(AND(N13&lt;&gt;"",O13=""),LOOKUP(N13,#REF!,'Vent Sizing Charts'!$G$21:$O$21),IF(AND(N13="",O13=""),"",LOOKUP(N13,#REF!,'Vent Sizing Charts'!$G$21:$O$21))))</f>
        <v/>
      </c>
      <c r="Q13" s="19"/>
      <c r="S13" s="24"/>
      <c r="T13" s="98"/>
      <c r="U13" s="2"/>
      <c r="V13" s="2"/>
      <c r="W13" s="2" t="str">
        <f t="shared" si="0"/>
        <v/>
      </c>
      <c r="X13" s="96">
        <v>4</v>
      </c>
      <c r="Y13" s="2" t="str">
        <f>IF(OR(X13="",T13=""),"",'Vent Sizing Charts'!AE108)</f>
        <v/>
      </c>
      <c r="Z13" s="97" t="str">
        <f>IF(OR(X13="",T13="",W13=""),"",LOOKUP(W13,'Vent Sizing Charts'!$T108:$AD108,'Vent Sizing Charts'!$T$101:$AD$101)&amp;" NPS")</f>
        <v/>
      </c>
      <c r="AA13" s="19"/>
    </row>
    <row r="14" spans="2:27" x14ac:dyDescent="0.25">
      <c r="F14" s="24"/>
      <c r="G14" s="22"/>
      <c r="H14" s="2"/>
      <c r="I14" s="74" t="str">
        <f>IF(G14="","",IF(H14=0,LOOKUP(G14,'Vent Sizing Charts'!$C$25:$C$28,'Vent Sizing Charts'!$B$25:$B$28),IF('Vent Sizing'!H14&lt;3,LOOKUP('Vent Sizing'!G14,'Vent Sizing Charts'!$D$25:$D$31,'Vent Sizing Charts'!$B$25:$B$31),"ERR")))</f>
        <v/>
      </c>
      <c r="J14" s="19"/>
      <c r="L14" s="24"/>
      <c r="M14" s="22">
        <v>2000</v>
      </c>
      <c r="N14" s="2"/>
      <c r="O14" s="2"/>
      <c r="P14" s="74" t="str">
        <f>IF(AND(N14="",O14&lt;&gt;""),LOOKUP(CONVERT(O14,"m","in"),#REF!,'Vent Sizing Charts'!$G$21:$O$21),IF(AND(N14&lt;&gt;"",O14=""),LOOKUP(N14,#REF!,'Vent Sizing Charts'!$G$21:$O$21),IF(AND(N14="",O14=""),"",LOOKUP(N14,#REF!,'Vent Sizing Charts'!$G$21:$O$21))))</f>
        <v/>
      </c>
      <c r="Q14" s="19"/>
      <c r="S14" s="24"/>
      <c r="T14" s="98"/>
      <c r="U14" s="2"/>
      <c r="V14" s="2"/>
      <c r="W14" s="2" t="str">
        <f t="shared" si="0"/>
        <v/>
      </c>
      <c r="X14" s="96">
        <v>2</v>
      </c>
      <c r="Y14" s="2" t="str">
        <f>IF(OR(X14="",T14=""),"",'Vent Sizing Charts'!AE109)</f>
        <v/>
      </c>
      <c r="Z14" s="97" t="str">
        <f>IF(OR(X14="",T14="",W14=""),"",LOOKUP(W14,'Vent Sizing Charts'!$T109:$AD109,'Vent Sizing Charts'!$T$101:$AD$101)&amp;" NPS")</f>
        <v/>
      </c>
      <c r="AA14" s="19"/>
    </row>
    <row r="15" spans="2:27" x14ac:dyDescent="0.25">
      <c r="F15" s="24"/>
      <c r="G15" s="22"/>
      <c r="H15" s="2"/>
      <c r="I15" s="74" t="str">
        <f>IF(G15="","",IF(H15=0,LOOKUP(G15,'Vent Sizing Charts'!$C$25:$C$28,'Vent Sizing Charts'!$B$25:$B$28),IF('Vent Sizing'!H15&lt;3,LOOKUP('Vent Sizing'!G15,'Vent Sizing Charts'!$D$25:$D$31,'Vent Sizing Charts'!$B$25:$B$31),"ERR")))</f>
        <v/>
      </c>
      <c r="J15" s="19"/>
      <c r="L15" s="24"/>
      <c r="M15" s="22">
        <v>2000</v>
      </c>
      <c r="N15" s="2"/>
      <c r="O15" s="2"/>
      <c r="P15" s="74" t="str">
        <f>IF(AND(N15="",O15&lt;&gt;""),LOOKUP(CONVERT(O15,"m","in"),#REF!,'Vent Sizing Charts'!$G$21:$O$21),IF(AND(N15&lt;&gt;"",O15=""),LOOKUP(N15,#REF!,'Vent Sizing Charts'!$G$21:$O$21),IF(AND(N15="",O15=""),"",LOOKUP(N15,#REF!,'Vent Sizing Charts'!$G$21:$O$21))))</f>
        <v/>
      </c>
      <c r="Q15" s="19"/>
      <c r="S15" s="24"/>
      <c r="T15" s="98"/>
      <c r="U15" s="2"/>
      <c r="V15" s="2"/>
      <c r="W15" s="2" t="str">
        <f t="shared" si="0"/>
        <v/>
      </c>
      <c r="X15" s="96">
        <v>2</v>
      </c>
      <c r="Y15" s="2" t="str">
        <f>IF(OR(X15="",T15=""),"",'Vent Sizing Charts'!AE110)</f>
        <v/>
      </c>
      <c r="Z15" s="97" t="str">
        <f>IF(OR(X15="",T15="",W15=""),"",LOOKUP(W15,'Vent Sizing Charts'!$T110:$AD110,'Vent Sizing Charts'!$T$101:$AD$101)&amp;" NPS")</f>
        <v/>
      </c>
      <c r="AA15" s="19"/>
    </row>
    <row r="16" spans="2:27" x14ac:dyDescent="0.25">
      <c r="F16" s="24"/>
      <c r="G16" s="22"/>
      <c r="H16" s="2"/>
      <c r="I16" s="74" t="str">
        <f>IF(G16="","",IF(H16=0,LOOKUP(G16,'Vent Sizing Charts'!$C$25:$C$28,'Vent Sizing Charts'!$B$25:$B$28),IF('Vent Sizing'!H16&lt;3,LOOKUP('Vent Sizing'!G16,'Vent Sizing Charts'!$D$25:$D$31,'Vent Sizing Charts'!$B$25:$B$31),"ERR")))</f>
        <v/>
      </c>
      <c r="J16" s="19"/>
      <c r="L16" s="24"/>
      <c r="M16" s="22">
        <v>2000</v>
      </c>
      <c r="N16" s="2"/>
      <c r="O16" s="2"/>
      <c r="P16" s="74" t="str">
        <f>IF(AND(N16="",O16&lt;&gt;""),LOOKUP(CONVERT(O16,"m","in"),'Vent Sizing Charts'!$F1:$N1,'Vent Sizing Charts'!$G$21:$O$21),IF(AND(N16&lt;&gt;"",O16=""),LOOKUP(N16,'Vent Sizing Charts'!$F1:$N1,'Vent Sizing Charts'!$G$21:$O$21),IF(AND(N16="",O16=""),"",LOOKUP(N16,'Vent Sizing Charts'!$F1:$N1,'Vent Sizing Charts'!$G$21:$O$21))))</f>
        <v/>
      </c>
      <c r="Q16" s="19"/>
      <c r="S16" s="24"/>
      <c r="T16" s="98"/>
      <c r="U16" s="2"/>
      <c r="V16" s="2"/>
      <c r="W16" s="2" t="str">
        <f t="shared" si="0"/>
        <v/>
      </c>
      <c r="X16" s="96">
        <v>15</v>
      </c>
      <c r="Y16" s="2" t="str">
        <f>IF(OR(X16="",T16=""),"",'Vent Sizing Charts'!AE111)</f>
        <v/>
      </c>
      <c r="Z16" s="97" t="str">
        <f>IF(OR(X16="",T16="",W16=""),"",LOOKUP(W16,'Vent Sizing Charts'!$T111:$AD111,'Vent Sizing Charts'!$T$101:$AD$101)&amp;" NPS")</f>
        <v/>
      </c>
      <c r="AA16" s="19"/>
    </row>
    <row r="17" spans="6:27" x14ac:dyDescent="0.25">
      <c r="F17" s="24"/>
      <c r="G17" s="22"/>
      <c r="H17" s="2"/>
      <c r="I17" s="74" t="str">
        <f>IF(G17="","",IF(H17=0,LOOKUP(G17,'Vent Sizing Charts'!$C$25:$C$28,'Vent Sizing Charts'!$B$25:$B$28),IF('Vent Sizing'!H17&lt;3,LOOKUP('Vent Sizing'!G17,'Vent Sizing Charts'!$D$25:$D$31,'Vent Sizing Charts'!$B$25:$B$31),"ERR")))</f>
        <v/>
      </c>
      <c r="J17" s="19"/>
      <c r="L17" s="24"/>
      <c r="M17" s="22">
        <v>2000</v>
      </c>
      <c r="N17" s="2"/>
      <c r="O17" s="2"/>
      <c r="P17" s="74" t="str">
        <f>IF(AND(N17="",O17&lt;&gt;""),LOOKUP(CONVERT(O17,"m","in"),'Vent Sizing Charts'!$F2:$N2,'Vent Sizing Charts'!$G$21:$O$21),IF(AND(N17&lt;&gt;"",O17=""),LOOKUP(N17,'Vent Sizing Charts'!$F2:$N2,'Vent Sizing Charts'!$G$21:$O$21),IF(AND(N17="",O17=""),"",LOOKUP(N17,'Vent Sizing Charts'!$F2:$N2,'Vent Sizing Charts'!$G$21:$O$21))))</f>
        <v/>
      </c>
      <c r="Q17" s="19"/>
      <c r="S17" s="24"/>
      <c r="T17" s="98"/>
      <c r="U17" s="2"/>
      <c r="V17" s="2"/>
      <c r="W17" s="2" t="str">
        <f t="shared" si="0"/>
        <v/>
      </c>
      <c r="X17" s="96">
        <v>15</v>
      </c>
      <c r="Y17" s="2" t="str">
        <f>IF(OR(X17="",T17=""),"",'Vent Sizing Charts'!AE112)</f>
        <v/>
      </c>
      <c r="Z17" s="97" t="str">
        <f>IF(OR(X17="",T17="",W17=""),"",LOOKUP(W17,'Vent Sizing Charts'!$T112:$AD112,'Vent Sizing Charts'!$T$101:$AD$101)&amp;" NPS")</f>
        <v/>
      </c>
      <c r="AA17" s="19"/>
    </row>
    <row r="18" spans="6:27" x14ac:dyDescent="0.25">
      <c r="F18" s="24"/>
      <c r="G18" s="22"/>
      <c r="H18" s="2"/>
      <c r="I18" s="74" t="str">
        <f>IF(G18="","",IF(H18=0,LOOKUP(G18,'Vent Sizing Charts'!$C$25:$C$28,'Vent Sizing Charts'!$B$25:$B$28),IF('Vent Sizing'!H18&lt;3,LOOKUP('Vent Sizing'!G18,'Vent Sizing Charts'!$D$25:$D$31,'Vent Sizing Charts'!$B$25:$B$31),"ERR")))</f>
        <v/>
      </c>
      <c r="J18" s="19"/>
      <c r="L18" s="24"/>
      <c r="M18" s="22">
        <v>2000</v>
      </c>
      <c r="N18" s="2"/>
      <c r="O18" s="2"/>
      <c r="P18" s="74" t="str">
        <f>IF(AND(N18="",O18&lt;&gt;""),LOOKUP(CONVERT(O18,"m","in"),'Vent Sizing Charts'!$F3:$N3,'Vent Sizing Charts'!$G$21:$O$21),IF(AND(N18&lt;&gt;"",O18=""),LOOKUP(N18,'Vent Sizing Charts'!$F3:$N3,'Vent Sizing Charts'!$G$21:$O$21),IF(AND(N18="",O18=""),"",LOOKUP(N18,'Vent Sizing Charts'!$F3:$N3,'Vent Sizing Charts'!$G$21:$O$21))))</f>
        <v/>
      </c>
      <c r="Q18" s="19"/>
      <c r="S18" s="24"/>
      <c r="T18" s="98"/>
      <c r="U18" s="2"/>
      <c r="V18" s="2"/>
      <c r="W18" s="2" t="str">
        <f t="shared" si="0"/>
        <v/>
      </c>
      <c r="X18" s="96"/>
      <c r="Y18" s="2" t="str">
        <f>IF(OR(X18="",T18=""),"",'Vent Sizing Charts'!AE113)</f>
        <v/>
      </c>
      <c r="Z18" s="97" t="str">
        <f>IF(OR(X18="",T18="",W18=""),"",LOOKUP(W18,'Vent Sizing Charts'!$T113:$AD113,'Vent Sizing Charts'!$T$101:$AD$101)&amp;" NPS")</f>
        <v/>
      </c>
      <c r="AA18" s="19"/>
    </row>
    <row r="19" spans="6:27" x14ac:dyDescent="0.25">
      <c r="F19" s="24"/>
      <c r="G19" s="22"/>
      <c r="H19" s="2"/>
      <c r="I19" s="74" t="str">
        <f>IF(G19="","",IF(H19=0,LOOKUP(G19,'Vent Sizing Charts'!$C$25:$C$28,'Vent Sizing Charts'!$B$25:$B$28),IF('Vent Sizing'!H19&lt;3,LOOKUP('Vent Sizing'!G19,'Vent Sizing Charts'!$D$25:$D$31,'Vent Sizing Charts'!$B$25:$B$31),"ERR")))</f>
        <v/>
      </c>
      <c r="J19" s="19"/>
      <c r="L19" s="24"/>
      <c r="M19" s="22">
        <v>2000</v>
      </c>
      <c r="N19" s="2"/>
      <c r="O19" s="2"/>
      <c r="P19" s="74" t="str">
        <f>IF(AND(N19="",O19&lt;&gt;""),LOOKUP(CONVERT(O19,"m","in"),'Vent Sizing Charts'!$F4:$N4,'Vent Sizing Charts'!$G$21:$O$21),IF(AND(N19&lt;&gt;"",O19=""),LOOKUP(N19,'Vent Sizing Charts'!$F4:$N4,'Vent Sizing Charts'!$G$21:$O$21),IF(AND(N19="",O19=""),"",LOOKUP(N19,'Vent Sizing Charts'!$F4:$N4,'Vent Sizing Charts'!$G$21:$O$21))))</f>
        <v/>
      </c>
      <c r="Q19" s="19"/>
      <c r="S19" s="24"/>
      <c r="T19" s="98"/>
      <c r="U19" s="2"/>
      <c r="V19" s="2"/>
      <c r="W19" s="2" t="str">
        <f t="shared" si="0"/>
        <v/>
      </c>
      <c r="X19" s="96"/>
      <c r="Y19" s="2" t="str">
        <f>IF(OR(X19="",T19=""),"",'Vent Sizing Charts'!AE114)</f>
        <v/>
      </c>
      <c r="Z19" s="97" t="str">
        <f>IF(OR(X19="",T19="",W19=""),"",LOOKUP(W19,'Vent Sizing Charts'!$T114:$AD114,'Vent Sizing Charts'!$T$101:$AD$101)&amp;" NPS")</f>
        <v/>
      </c>
      <c r="AA19" s="19"/>
    </row>
    <row r="20" spans="6:27" x14ac:dyDescent="0.25">
      <c r="F20" s="24"/>
      <c r="G20" s="22"/>
      <c r="H20" s="2"/>
      <c r="I20" s="74" t="str">
        <f>IF(G20="","",IF(H20=0,LOOKUP(G20,'Vent Sizing Charts'!$C$25:$C$28,'Vent Sizing Charts'!$B$25:$B$28),IF('Vent Sizing'!H20&lt;3,LOOKUP('Vent Sizing'!G20,'Vent Sizing Charts'!$D$25:$D$31,'Vent Sizing Charts'!$B$25:$B$31),"ERR")))</f>
        <v/>
      </c>
      <c r="J20" s="19"/>
      <c r="L20" s="24"/>
      <c r="M20" s="22">
        <v>2000</v>
      </c>
      <c r="N20" s="2"/>
      <c r="O20" s="2"/>
      <c r="P20" s="74" t="str">
        <f>IF(AND(N20="",O20&lt;&gt;""),LOOKUP(CONVERT(O20,"m","in"),'Vent Sizing Charts'!$F5:$N5,'Vent Sizing Charts'!$G$21:$O$21),IF(AND(N20&lt;&gt;"",O20=""),LOOKUP(N20,'Vent Sizing Charts'!$F5:$N5,'Vent Sizing Charts'!$G$21:$O$21),IF(AND(N20="",O20=""),"",LOOKUP(N20,'Vent Sizing Charts'!$F5:$N5,'Vent Sizing Charts'!$G$21:$O$21))))</f>
        <v/>
      </c>
      <c r="Q20" s="19"/>
      <c r="S20" s="24"/>
      <c r="T20" s="98"/>
      <c r="U20" s="2"/>
      <c r="V20" s="2"/>
      <c r="W20" s="2" t="str">
        <f t="shared" si="0"/>
        <v/>
      </c>
      <c r="X20" s="96"/>
      <c r="Y20" s="2" t="str">
        <f>IF(OR(X20="",T20=""),"",'Vent Sizing Charts'!AE115)</f>
        <v/>
      </c>
      <c r="Z20" s="97" t="str">
        <f>IF(OR(X20="",T20="",W20=""),"",LOOKUP(W20,'Vent Sizing Charts'!$T115:$AD115,'Vent Sizing Charts'!$T$101:$AD$101)&amp;" NPS")</f>
        <v/>
      </c>
      <c r="AA20" s="19"/>
    </row>
    <row r="21" spans="6:27" x14ac:dyDescent="0.25">
      <c r="F21" s="24"/>
      <c r="G21" s="22"/>
      <c r="H21" s="2"/>
      <c r="I21" s="74" t="str">
        <f>IF(G21="","",IF(H21=0,LOOKUP(G21,'Vent Sizing Charts'!$C$25:$C$28,'Vent Sizing Charts'!$B$25:$B$28),IF('Vent Sizing'!H21&lt;3,LOOKUP('Vent Sizing'!G21,'Vent Sizing Charts'!$D$25:$D$31,'Vent Sizing Charts'!$B$25:$B$31),"ERR")))</f>
        <v/>
      </c>
      <c r="J21" s="19"/>
      <c r="L21" s="24"/>
      <c r="M21" s="22">
        <v>2000</v>
      </c>
      <c r="N21" s="2"/>
      <c r="O21" s="2"/>
      <c r="P21" s="74" t="str">
        <f>IF(AND(N21="",O21&lt;&gt;""),LOOKUP(CONVERT(O21,"m","in"),'Vent Sizing Charts'!$F6:$N6,'Vent Sizing Charts'!$G$21:$O$21),IF(AND(N21&lt;&gt;"",O21=""),LOOKUP(N21,'Vent Sizing Charts'!$F6:$N6,'Vent Sizing Charts'!$G$21:$O$21),IF(AND(N21="",O21=""),"",LOOKUP(N21,'Vent Sizing Charts'!$F6:$N6,'Vent Sizing Charts'!$G$21:$O$21))))</f>
        <v/>
      </c>
      <c r="Q21" s="19"/>
      <c r="S21" s="24"/>
      <c r="T21" s="98"/>
      <c r="U21" s="2"/>
      <c r="V21" s="2"/>
      <c r="W21" s="2" t="str">
        <f t="shared" si="0"/>
        <v/>
      </c>
      <c r="X21" s="96"/>
      <c r="Y21" s="2" t="str">
        <f>IF(OR(X21="",T21=""),"",'Vent Sizing Charts'!AE116)</f>
        <v/>
      </c>
      <c r="Z21" s="97" t="str">
        <f>IF(OR(X21="",T21="",W21=""),"",LOOKUP(W21,'Vent Sizing Charts'!$T116:$AD116,'Vent Sizing Charts'!$T$101:$AD$101)&amp;" NPS")</f>
        <v/>
      </c>
      <c r="AA21" s="19"/>
    </row>
    <row r="22" spans="6:27" x14ac:dyDescent="0.25">
      <c r="F22" s="24"/>
      <c r="G22" s="22"/>
      <c r="H22" s="2"/>
      <c r="I22" s="74" t="str">
        <f>IF(G22="","",IF(H22=0,LOOKUP(G22,'Vent Sizing Charts'!$C$25:$C$28,'Vent Sizing Charts'!$B$25:$B$28),IF('Vent Sizing'!H22&lt;3,LOOKUP('Vent Sizing'!G22,'Vent Sizing Charts'!$D$25:$D$31,'Vent Sizing Charts'!$B$25:$B$31),"ERR")))</f>
        <v/>
      </c>
      <c r="J22" s="19"/>
      <c r="L22" s="24"/>
      <c r="M22" s="22">
        <v>2000</v>
      </c>
      <c r="N22" s="2"/>
      <c r="O22" s="2"/>
      <c r="P22" s="74" t="str">
        <f>IF(AND(N22="",O22&lt;&gt;""),LOOKUP(CONVERT(O22,"m","in"),'Vent Sizing Charts'!$F7:$N7,'Vent Sizing Charts'!$G$21:$O$21),IF(AND(N22&lt;&gt;"",O22=""),LOOKUP(N22,'Vent Sizing Charts'!$F7:$N7,'Vent Sizing Charts'!$G$21:$O$21),IF(AND(N22="",O22=""),"",LOOKUP(N22,'Vent Sizing Charts'!$F7:$N7,'Vent Sizing Charts'!$G$21:$O$21))))</f>
        <v/>
      </c>
      <c r="Q22" s="19"/>
      <c r="S22" s="24"/>
      <c r="T22" s="98"/>
      <c r="U22" s="2"/>
      <c r="V22" s="2"/>
      <c r="W22" s="2" t="str">
        <f t="shared" si="0"/>
        <v/>
      </c>
      <c r="X22" s="96"/>
      <c r="Y22" s="2" t="str">
        <f>IF(OR(X22="",T22=""),"",'Vent Sizing Charts'!AE117)</f>
        <v/>
      </c>
      <c r="Z22" s="97" t="str">
        <f>IF(OR(X22="",T22="",W22=""),"",LOOKUP(W22,'Vent Sizing Charts'!$T117:$AD117,'Vent Sizing Charts'!$T$101:$AD$101)&amp;" NPS")</f>
        <v/>
      </c>
      <c r="AA22" s="19"/>
    </row>
    <row r="23" spans="6:27" x14ac:dyDescent="0.25">
      <c r="F23" s="24"/>
      <c r="G23" s="22"/>
      <c r="H23" s="2"/>
      <c r="I23" s="74" t="str">
        <f>IF(G23="","",IF(H23=0,LOOKUP(G23,'Vent Sizing Charts'!$C$25:$C$28,'Vent Sizing Charts'!$B$25:$B$28),IF('Vent Sizing'!H23&lt;3,LOOKUP('Vent Sizing'!G23,'Vent Sizing Charts'!$D$25:$D$31,'Vent Sizing Charts'!$B$25:$B$31),"ERR")))</f>
        <v/>
      </c>
      <c r="J23" s="19"/>
      <c r="L23" s="24"/>
      <c r="M23" s="22">
        <v>2000</v>
      </c>
      <c r="N23" s="2"/>
      <c r="O23" s="2"/>
      <c r="P23" s="74" t="str">
        <f>IF(AND(N23="",O23&lt;&gt;""),LOOKUP(CONVERT(O23,"m","in"),'Vent Sizing Charts'!$F8:$N8,'Vent Sizing Charts'!$G$21:$O$21),IF(AND(N23&lt;&gt;"",O23=""),LOOKUP(N23,'Vent Sizing Charts'!$F8:$N8,'Vent Sizing Charts'!$G$21:$O$21),IF(AND(N23="",O23=""),"",LOOKUP(N23,'Vent Sizing Charts'!$F8:$N8,'Vent Sizing Charts'!$G$21:$O$21))))</f>
        <v/>
      </c>
      <c r="Q23" s="19"/>
      <c r="S23" s="24"/>
      <c r="T23" s="98"/>
      <c r="U23" s="2"/>
      <c r="V23" s="2"/>
      <c r="W23" s="2" t="str">
        <f t="shared" si="0"/>
        <v/>
      </c>
      <c r="X23" s="96"/>
      <c r="Y23" s="2" t="str">
        <f>IF(OR(X23="",T23=""),"",'Vent Sizing Charts'!AE118)</f>
        <v/>
      </c>
      <c r="Z23" s="97" t="str">
        <f>IF(OR(X23="",T23="",W23=""),"",LOOKUP(W23,'Vent Sizing Charts'!$T118:$AD118,'Vent Sizing Charts'!$T$101:$AD$101)&amp;" NPS")</f>
        <v/>
      </c>
      <c r="AA23" s="19"/>
    </row>
    <row r="24" spans="6:27" x14ac:dyDescent="0.25">
      <c r="F24" s="24"/>
      <c r="G24" s="22"/>
      <c r="H24" s="2"/>
      <c r="I24" s="74" t="str">
        <f>IF(G24="","",IF(H24=0,LOOKUP(G24,'Vent Sizing Charts'!$C$25:$C$28,'Vent Sizing Charts'!$B$25:$B$28),IF('Vent Sizing'!H24&lt;3,LOOKUP('Vent Sizing'!G24,'Vent Sizing Charts'!$D$25:$D$31,'Vent Sizing Charts'!$B$25:$B$31),"ERR")))</f>
        <v/>
      </c>
      <c r="J24" s="19"/>
      <c r="L24" s="24"/>
      <c r="M24" s="22">
        <v>2000</v>
      </c>
      <c r="N24" s="2"/>
      <c r="O24" s="2"/>
      <c r="P24" s="74" t="str">
        <f>IF(AND(N24="",O24&lt;&gt;""),LOOKUP(CONVERT(O24,"m","in"),'Vent Sizing Charts'!$F9:$N9,'Vent Sizing Charts'!$G$21:$O$21),IF(AND(N24&lt;&gt;"",O24=""),LOOKUP(N24,'Vent Sizing Charts'!$F9:$N9,'Vent Sizing Charts'!$G$21:$O$21),IF(AND(N24="",O24=""),"",LOOKUP(N24,'Vent Sizing Charts'!$F9:$N9,'Vent Sizing Charts'!$G$21:$O$21))))</f>
        <v/>
      </c>
      <c r="Q24" s="19"/>
      <c r="S24" s="24"/>
      <c r="T24" s="98"/>
      <c r="U24" s="2"/>
      <c r="V24" s="2"/>
      <c r="W24" s="2" t="str">
        <f t="shared" si="0"/>
        <v/>
      </c>
      <c r="X24" s="96"/>
      <c r="Y24" s="2" t="str">
        <f>IF(OR(X24="",T24=""),"",'Vent Sizing Charts'!AE119)</f>
        <v/>
      </c>
      <c r="Z24" s="97" t="str">
        <f>IF(OR(X24="",T24="",W24=""),"",LOOKUP(W24,'Vent Sizing Charts'!$T119:$AD119,'Vent Sizing Charts'!$T$101:$AD$101)&amp;" NPS")</f>
        <v/>
      </c>
      <c r="AA24" s="19"/>
    </row>
    <row r="25" spans="6:27" x14ac:dyDescent="0.25">
      <c r="F25" s="24"/>
      <c r="G25" s="22"/>
      <c r="H25" s="2"/>
      <c r="I25" s="74" t="str">
        <f>IF(G25="","",IF(H25=0,LOOKUP(G25,'Vent Sizing Charts'!$C$25:$C$28,'Vent Sizing Charts'!$B$25:$B$28),IF('Vent Sizing'!H25&lt;3,LOOKUP('Vent Sizing'!G25,'Vent Sizing Charts'!$D$25:$D$31,'Vent Sizing Charts'!$B$25:$B$31),"ERR")))</f>
        <v/>
      </c>
      <c r="J25" s="19"/>
      <c r="L25" s="24"/>
      <c r="M25" s="22">
        <v>2000</v>
      </c>
      <c r="N25" s="2"/>
      <c r="O25" s="2"/>
      <c r="P25" s="74" t="str">
        <f>IF(AND(N25="",O25&lt;&gt;""),LOOKUP(CONVERT(O25,"m","in"),'Vent Sizing Charts'!$F10:$N10,'Vent Sizing Charts'!$G$21:$O$21),IF(AND(N25&lt;&gt;"",O25=""),LOOKUP(N25,'Vent Sizing Charts'!$F10:$N10,'Vent Sizing Charts'!$G$21:$O$21),IF(AND(N25="",O25=""),"",LOOKUP(N25,'Vent Sizing Charts'!$F10:$N10,'Vent Sizing Charts'!$G$21:$O$21))))</f>
        <v/>
      </c>
      <c r="Q25" s="19"/>
      <c r="S25" s="24"/>
      <c r="T25" s="98"/>
      <c r="U25" s="2"/>
      <c r="V25" s="2"/>
      <c r="W25" s="2" t="str">
        <f t="shared" si="0"/>
        <v/>
      </c>
      <c r="X25" s="96"/>
      <c r="Y25" s="2" t="str">
        <f>IF(OR(X25="",T25=""),"",'Vent Sizing Charts'!AE120)</f>
        <v/>
      </c>
      <c r="Z25" s="97" t="str">
        <f>IF(OR(X25="",T25="",W25=""),"",LOOKUP(W25,'Vent Sizing Charts'!$T120:$AD120,'Vent Sizing Charts'!$T$101:$AD$101)&amp;" NPS")</f>
        <v/>
      </c>
      <c r="AA25" s="19"/>
    </row>
    <row r="26" spans="6:27" x14ac:dyDescent="0.25">
      <c r="F26" s="24"/>
      <c r="G26" s="22"/>
      <c r="H26" s="2"/>
      <c r="I26" s="74" t="str">
        <f>IF(G26="","",IF(H26=0,LOOKUP(G26,'Vent Sizing Charts'!$C$25:$C$28,'Vent Sizing Charts'!$B$25:$B$28),IF('Vent Sizing'!H26&lt;3,LOOKUP('Vent Sizing'!G26,'Vent Sizing Charts'!$D$25:$D$31,'Vent Sizing Charts'!$B$25:$B$31),"ERR")))</f>
        <v/>
      </c>
      <c r="J26" s="19"/>
      <c r="L26" s="24"/>
      <c r="M26" s="22">
        <v>2000</v>
      </c>
      <c r="N26" s="2"/>
      <c r="O26" s="2"/>
      <c r="P26" s="74" t="str">
        <f>IF(AND(N26="",O26&lt;&gt;""),LOOKUP(CONVERT(O26,"m","in"),'Vent Sizing Charts'!$F11:$N11,'Vent Sizing Charts'!$G$21:$O$21),IF(AND(N26&lt;&gt;"",O26=""),LOOKUP(N26,'Vent Sizing Charts'!$F11:$N11,'Vent Sizing Charts'!$G$21:$O$21),IF(AND(N26="",O26=""),"",LOOKUP(N26,'Vent Sizing Charts'!$F11:$N11,'Vent Sizing Charts'!$G$21:$O$21))))</f>
        <v/>
      </c>
      <c r="Q26" s="19"/>
      <c r="S26" s="24"/>
      <c r="T26" s="98"/>
      <c r="U26" s="2"/>
      <c r="V26" s="2"/>
      <c r="W26" s="2" t="str">
        <f t="shared" si="0"/>
        <v/>
      </c>
      <c r="X26" s="96"/>
      <c r="Y26" s="2" t="str">
        <f>IF(OR(X26="",T26=""),"",'Vent Sizing Charts'!AE121)</f>
        <v/>
      </c>
      <c r="Z26" s="97" t="str">
        <f>IF(OR(X26="",T26="",W26=""),"",LOOKUP(W26,'Vent Sizing Charts'!$T121:$AD121,'Vent Sizing Charts'!$T$101:$AD$101)&amp;" NPS")</f>
        <v/>
      </c>
      <c r="AA26" s="19"/>
    </row>
    <row r="27" spans="6:27" x14ac:dyDescent="0.25">
      <c r="F27" s="24"/>
      <c r="G27" s="22"/>
      <c r="H27" s="2"/>
      <c r="I27" s="74" t="str">
        <f>IF(G27="","",IF(H27=0,LOOKUP(G27,'Vent Sizing Charts'!$C$25:$C$28,'Vent Sizing Charts'!$B$25:$B$28),IF('Vent Sizing'!H27&lt;3,LOOKUP('Vent Sizing'!G27,'Vent Sizing Charts'!$D$25:$D$31,'Vent Sizing Charts'!$B$25:$B$31),"ERR")))</f>
        <v/>
      </c>
      <c r="J27" s="19"/>
      <c r="L27" s="24"/>
      <c r="M27" s="22">
        <v>2000</v>
      </c>
      <c r="N27" s="2"/>
      <c r="O27" s="2"/>
      <c r="P27" s="74" t="str">
        <f>IF(AND(N27="",O27&lt;&gt;""),LOOKUP(CONVERT(O27,"m","in"),'Vent Sizing Charts'!$F12:$N12,'Vent Sizing Charts'!$G$21:$O$21),IF(AND(N27&lt;&gt;"",O27=""),LOOKUP(N27,'Vent Sizing Charts'!$F12:$N12,'Vent Sizing Charts'!$G$21:$O$21),IF(AND(N27="",O27=""),"",LOOKUP(N27,'Vent Sizing Charts'!$F12:$N12,'Vent Sizing Charts'!$G$21:$O$21))))</f>
        <v/>
      </c>
      <c r="Q27" s="19"/>
      <c r="S27" s="24"/>
      <c r="T27" s="98"/>
      <c r="U27" s="2"/>
      <c r="V27" s="2"/>
      <c r="W27" s="2" t="str">
        <f t="shared" si="0"/>
        <v/>
      </c>
      <c r="X27" s="96"/>
      <c r="Y27" s="2" t="str">
        <f>IF(OR(X27="",T27=""),"",'Vent Sizing Charts'!AE122)</f>
        <v/>
      </c>
      <c r="Z27" s="97" t="str">
        <f>IF(OR(X27="",T27="",W27=""),"",LOOKUP(W27,'Vent Sizing Charts'!$T122:$AD122,'Vent Sizing Charts'!$T$101:$AD$101)&amp;" NPS")</f>
        <v/>
      </c>
      <c r="AA27" s="19"/>
    </row>
    <row r="28" spans="6:27" x14ac:dyDescent="0.25">
      <c r="F28" s="24"/>
      <c r="G28" s="22"/>
      <c r="H28" s="2"/>
      <c r="I28" s="74" t="str">
        <f>IF(G28="","",IF(H28=0,LOOKUP(G28,'Vent Sizing Charts'!$C$25:$C$28,'Vent Sizing Charts'!$B$25:$B$28),IF('Vent Sizing'!H28&lt;3,LOOKUP('Vent Sizing'!G28,'Vent Sizing Charts'!$D$25:$D$31,'Vent Sizing Charts'!$B$25:$B$31),"ERR")))</f>
        <v/>
      </c>
      <c r="J28" s="19"/>
      <c r="L28" s="24"/>
      <c r="M28" s="22">
        <v>2000</v>
      </c>
      <c r="N28" s="2"/>
      <c r="O28" s="2"/>
      <c r="P28" s="74" t="str">
        <f>IF(AND(N28="",O28&lt;&gt;""),LOOKUP(CONVERT(O28,"m","in"),'Vent Sizing Charts'!$F13:$N13,'Vent Sizing Charts'!$G$21:$O$21),IF(AND(N28&lt;&gt;"",O28=""),LOOKUP(N28,'Vent Sizing Charts'!$F13:$N13,'Vent Sizing Charts'!$G$21:$O$21),IF(AND(N28="",O28=""),"",LOOKUP(N28,'Vent Sizing Charts'!$F13:$N13,'Vent Sizing Charts'!$G$21:$O$21))))</f>
        <v/>
      </c>
      <c r="Q28" s="19"/>
      <c r="S28" s="24"/>
      <c r="T28" s="98"/>
      <c r="U28" s="2"/>
      <c r="V28" s="2"/>
      <c r="W28" s="2" t="str">
        <f t="shared" si="0"/>
        <v/>
      </c>
      <c r="X28" s="96"/>
      <c r="Y28" s="2" t="str">
        <f>IF(OR(X28="",T28=""),"",'Vent Sizing Charts'!AE123)</f>
        <v/>
      </c>
      <c r="Z28" s="97" t="str">
        <f>IF(OR(X28="",T28="",W28=""),"",LOOKUP(W28,'Vent Sizing Charts'!$T123:$AD123,'Vent Sizing Charts'!$T$101:$AD$101)&amp;" NPS")</f>
        <v/>
      </c>
      <c r="AA28" s="19"/>
    </row>
    <row r="29" spans="6:27" x14ac:dyDescent="0.25">
      <c r="F29" s="24"/>
      <c r="G29" s="22"/>
      <c r="H29" s="2"/>
      <c r="I29" s="74" t="str">
        <f>IF(G29="","",IF(H29=0,LOOKUP(G29,'Vent Sizing Charts'!$C$25:$C$28,'Vent Sizing Charts'!$B$25:$B$28),IF('Vent Sizing'!H29&lt;3,LOOKUP('Vent Sizing'!G29,'Vent Sizing Charts'!$D$25:$D$31,'Vent Sizing Charts'!$B$25:$B$31),"ERR")))</f>
        <v/>
      </c>
      <c r="J29" s="19"/>
      <c r="L29" s="24"/>
      <c r="M29" s="22">
        <v>2000</v>
      </c>
      <c r="N29" s="2"/>
      <c r="O29" s="2"/>
      <c r="P29" s="74" t="str">
        <f>IF(AND(N29="",O29&lt;&gt;""),LOOKUP(CONVERT(O29,"m","in"),'Vent Sizing Charts'!$F14:$N14,'Vent Sizing Charts'!$G$21:$O$21),IF(AND(N29&lt;&gt;"",O29=""),LOOKUP(N29,'Vent Sizing Charts'!$F14:$N14,'Vent Sizing Charts'!$G$21:$O$21),IF(AND(N29="",O29=""),"",LOOKUP(N29,'Vent Sizing Charts'!$F14:$N14,'Vent Sizing Charts'!$G$21:$O$21))))</f>
        <v/>
      </c>
      <c r="Q29" s="19"/>
      <c r="S29" s="24"/>
      <c r="T29" s="98"/>
      <c r="U29" s="2"/>
      <c r="V29" s="2"/>
      <c r="W29" s="2" t="str">
        <f t="shared" si="0"/>
        <v/>
      </c>
      <c r="X29" s="96"/>
      <c r="Y29" s="2" t="str">
        <f>IF(OR(X29="",T29=""),"",'Vent Sizing Charts'!AE124)</f>
        <v/>
      </c>
      <c r="Z29" s="97" t="str">
        <f>IF(OR(X29="",T29="",W29=""),"",LOOKUP(W29,'Vent Sizing Charts'!$T124:$AD124,'Vent Sizing Charts'!$T$101:$AD$101)&amp;" NPS")</f>
        <v/>
      </c>
      <c r="AA29" s="19"/>
    </row>
    <row r="30" spans="6:27" x14ac:dyDescent="0.25">
      <c r="F30" s="27"/>
      <c r="G30" s="22"/>
      <c r="H30" s="20"/>
      <c r="I30" s="74" t="str">
        <f>IF(G30="","",IF(H30=0,LOOKUP(G30,'Vent Sizing Charts'!$C$25:$C$28,'Vent Sizing Charts'!$B$25:$B$28),IF('Vent Sizing'!H30&lt;3,LOOKUP('Vent Sizing'!G30,'Vent Sizing Charts'!$D$25:$D$31,'Vent Sizing Charts'!$B$25:$B$31),"ERR")))</f>
        <v/>
      </c>
      <c r="J30" s="9"/>
      <c r="L30" s="24"/>
      <c r="M30" s="22">
        <v>2000</v>
      </c>
      <c r="N30" s="2"/>
      <c r="O30" s="2"/>
      <c r="P30" s="84" t="str">
        <f>IF(AND(N30="",O30&lt;&gt;""),LOOKUP(CONVERT(O30,"m","in"),'Vent Sizing Charts'!$F15:$N15,'Vent Sizing Charts'!$G$21:$O$21),IF(AND(N30&lt;&gt;"",O30=""),LOOKUP(N30,'Vent Sizing Charts'!$F15:$N15,'Vent Sizing Charts'!$G$21:$O$21),IF(AND(N30="",O30=""),"",LOOKUP(N30,'Vent Sizing Charts'!$F15:$N15,'Vent Sizing Charts'!$G$21:$O$21))))</f>
        <v/>
      </c>
      <c r="Q30" s="19"/>
      <c r="S30" s="24"/>
      <c r="T30" s="98"/>
      <c r="U30" s="2"/>
      <c r="V30" s="2"/>
      <c r="W30" s="2" t="str">
        <f t="shared" si="0"/>
        <v/>
      </c>
      <c r="X30" s="96"/>
      <c r="Y30" s="2" t="str">
        <f>IF(OR(X30="",T30=""),"",'Vent Sizing Charts'!AE125)</f>
        <v/>
      </c>
      <c r="Z30" s="97" t="str">
        <f>IF(OR(X30="",T30="",W30=""),"",LOOKUP(W30,'Vent Sizing Charts'!$T125:$AD125,'Vent Sizing Charts'!$T$101:$AD$101)&amp;" NPS")</f>
        <v/>
      </c>
      <c r="AA30" s="19"/>
    </row>
    <row r="31" spans="6:27" x14ac:dyDescent="0.25">
      <c r="L31" s="24"/>
      <c r="M31" s="22">
        <v>2000</v>
      </c>
      <c r="N31" s="2"/>
      <c r="O31" s="2"/>
      <c r="P31" s="74" t="str">
        <f>IF(AND(N31="",O31&lt;&gt;""),LOOKUP(CONVERT(O31,"m","in"),'Vent Sizing Charts'!$F16:$N16,'Vent Sizing Charts'!$G$21:$O$21),IF(AND(N31&lt;&gt;"",O31=""),LOOKUP(N31,'Vent Sizing Charts'!$F16:$N16,'Vent Sizing Charts'!$G$21:$O$21),IF(AND(N31="",O31=""),"",LOOKUP(N31,'Vent Sizing Charts'!$F16:$N16,'Vent Sizing Charts'!$G$21:$O$21))))</f>
        <v/>
      </c>
      <c r="Q31" s="19"/>
      <c r="S31" s="24"/>
      <c r="T31" s="98"/>
      <c r="U31" s="2"/>
      <c r="V31" s="2"/>
      <c r="W31" s="2" t="str">
        <f t="shared" si="0"/>
        <v/>
      </c>
      <c r="X31" s="96"/>
      <c r="Y31" s="2" t="str">
        <f>IF(OR(X31="",T31=""),"",'Vent Sizing Charts'!AE126)</f>
        <v/>
      </c>
      <c r="Z31" s="97" t="str">
        <f>IF(OR(X31="",T31="",W31=""),"",LOOKUP(W31,'Vent Sizing Charts'!$T126:$AD126,'Vent Sizing Charts'!$T$101:$AD$101)&amp;" NPS")</f>
        <v/>
      </c>
      <c r="AA31" s="19"/>
    </row>
    <row r="32" spans="6:27" x14ac:dyDescent="0.25">
      <c r="L32" s="24"/>
      <c r="M32" s="22">
        <v>2000</v>
      </c>
      <c r="N32" s="2"/>
      <c r="O32" s="2"/>
      <c r="P32" s="84" t="str">
        <f>IF(AND(N32="",O32&lt;&gt;""),LOOKUP(CONVERT(O32,"m","in"),'Vent Sizing Charts'!$F17:$N17,'Vent Sizing Charts'!$G$21:$O$21),IF(AND(N32&lt;&gt;"",O32=""),LOOKUP(N32,'Vent Sizing Charts'!$F17:$N17,'Vent Sizing Charts'!$G$21:$O$21),IF(AND(N32="",O32=""),"",LOOKUP(N32,'Vent Sizing Charts'!$F17:$N17,'Vent Sizing Charts'!$G$21:$O$21))))</f>
        <v/>
      </c>
      <c r="Q32" s="19"/>
      <c r="S32" s="24"/>
      <c r="T32" s="98"/>
      <c r="U32" s="2"/>
      <c r="V32" s="2"/>
      <c r="W32" s="2" t="str">
        <f t="shared" si="0"/>
        <v/>
      </c>
      <c r="X32" s="96"/>
      <c r="Y32" s="2" t="str">
        <f>IF(OR(X32="",T32=""),"",'Vent Sizing Charts'!AE127)</f>
        <v/>
      </c>
      <c r="Z32" s="97" t="str">
        <f>IF(OR(X32="",T32="",W32=""),"",LOOKUP(W32,'Vent Sizing Charts'!$T127:$AD127,'Vent Sizing Charts'!$T$101:$AD$101)&amp;" NPS")</f>
        <v/>
      </c>
      <c r="AA32" s="19"/>
    </row>
    <row r="33" spans="12:27" x14ac:dyDescent="0.25">
      <c r="L33" s="24"/>
      <c r="M33" s="22">
        <v>2000</v>
      </c>
      <c r="N33" s="2"/>
      <c r="O33" s="2"/>
      <c r="P33" s="74" t="str">
        <f>IF(AND(N33="",O33&lt;&gt;""),LOOKUP(CONVERT(O33,"m","in"),'Vent Sizing Charts'!$F18:$N18,'Vent Sizing Charts'!$G$21:$O$21),IF(AND(N33&lt;&gt;"",O33=""),LOOKUP(N33,'Vent Sizing Charts'!$F18:$N18,'Vent Sizing Charts'!$G$21:$O$21),IF(AND(N33="",O33=""),"",LOOKUP(N33,'Vent Sizing Charts'!$F18:$N18,'Vent Sizing Charts'!$G$21:$O$21))))</f>
        <v/>
      </c>
      <c r="Q33" s="19"/>
      <c r="S33" s="24"/>
      <c r="T33" s="98"/>
      <c r="U33" s="2"/>
      <c r="V33" s="2"/>
      <c r="W33" s="2" t="str">
        <f t="shared" si="0"/>
        <v/>
      </c>
      <c r="X33" s="96"/>
      <c r="Y33" s="2" t="str">
        <f>IF(OR(X33="",T33=""),"",'Vent Sizing Charts'!AE128)</f>
        <v/>
      </c>
      <c r="Z33" s="97" t="str">
        <f>IF(OR(X33="",T33="",W33=""),"",LOOKUP(W33,'Vent Sizing Charts'!$T128:$AD128,'Vent Sizing Charts'!$T$101:$AD$101)&amp;" NPS")</f>
        <v/>
      </c>
      <c r="AA33" s="19"/>
    </row>
    <row r="34" spans="12:27" x14ac:dyDescent="0.25">
      <c r="L34" s="24"/>
      <c r="M34" s="22">
        <v>2000</v>
      </c>
      <c r="N34" s="2"/>
      <c r="O34" s="2"/>
      <c r="P34" s="84" t="str">
        <f>IF(AND(N34="",O34&lt;&gt;""),LOOKUP(CONVERT(O34,"m","in"),#REF!,'Vent Sizing Charts'!$G$21:$O$21),IF(AND(N34&lt;&gt;"",O34=""),LOOKUP(N34,#REF!,'Vent Sizing Charts'!$G$21:$O$21),IF(AND(N34="",O34=""),"",LOOKUP(N34,#REF!,'Vent Sizing Charts'!$G$21:$O$21))))</f>
        <v/>
      </c>
      <c r="Q34" s="19"/>
      <c r="S34" s="24"/>
      <c r="T34" s="98"/>
      <c r="U34" s="2"/>
      <c r="V34" s="2"/>
      <c r="W34" s="2" t="str">
        <f t="shared" si="0"/>
        <v/>
      </c>
      <c r="X34" s="96"/>
      <c r="Y34" s="2" t="str">
        <f>IF(OR(X34="",T34=""),"",'Vent Sizing Charts'!AE129)</f>
        <v/>
      </c>
      <c r="Z34" s="97" t="str">
        <f>IF(OR(X34="",T34="",W34=""),"",LOOKUP(W34,'Vent Sizing Charts'!$T129:$AD129,'Vent Sizing Charts'!$T$101:$AD$101)&amp;" NPS")</f>
        <v/>
      </c>
      <c r="AA34" s="19"/>
    </row>
    <row r="35" spans="12:27" x14ac:dyDescent="0.25">
      <c r="L35" s="24"/>
      <c r="M35" s="22">
        <v>2000</v>
      </c>
      <c r="N35" s="2"/>
      <c r="O35" s="2"/>
      <c r="P35" s="74" t="str">
        <f>IF(AND(N35="",O35&lt;&gt;""),LOOKUP(CONVERT(O35,"m","in"),#REF!,'Vent Sizing Charts'!$G$21:$O$21),IF(AND(N35&lt;&gt;"",O35=""),LOOKUP(N35,#REF!,'Vent Sizing Charts'!$G$21:$O$21),IF(AND(N35="",O35=""),"",LOOKUP(N35,#REF!,'Vent Sizing Charts'!$G$21:$O$21))))</f>
        <v/>
      </c>
      <c r="Q35" s="19"/>
      <c r="S35" s="24"/>
      <c r="T35" s="98"/>
      <c r="U35" s="2"/>
      <c r="V35" s="2"/>
      <c r="W35" s="2" t="str">
        <f t="shared" si="0"/>
        <v/>
      </c>
      <c r="X35" s="96"/>
      <c r="Y35" s="2" t="str">
        <f>IF(OR(X35="",T35=""),"",'Vent Sizing Charts'!AE130)</f>
        <v/>
      </c>
      <c r="Z35" s="97" t="str">
        <f>IF(OR(X35="",T35="",W35=""),"",LOOKUP(W35,'Vent Sizing Charts'!$T130:$AD130,'Vent Sizing Charts'!$T$101:$AD$101)&amp;" NPS")</f>
        <v/>
      </c>
      <c r="AA35" s="19"/>
    </row>
    <row r="36" spans="12:27" x14ac:dyDescent="0.25">
      <c r="L36" s="24"/>
      <c r="M36" s="22">
        <v>2000</v>
      </c>
      <c r="N36" s="2"/>
      <c r="O36" s="2"/>
      <c r="P36" s="84" t="str">
        <f>IF(AND(N36="",O36&lt;&gt;""),LOOKUP(CONVERT(O36,"m","in"),#REF!,'Vent Sizing Charts'!$G$21:$O$21),IF(AND(N36&lt;&gt;"",O36=""),LOOKUP(N36,#REF!,'Vent Sizing Charts'!$G$21:$O$21),IF(AND(N36="",O36=""),"",LOOKUP(N36,#REF!,'Vent Sizing Charts'!$G$21:$O$21))))</f>
        <v/>
      </c>
      <c r="Q36" s="19"/>
      <c r="S36" s="24"/>
      <c r="T36" s="98"/>
      <c r="U36" s="2"/>
      <c r="V36" s="2"/>
      <c r="W36" s="2" t="str">
        <f t="shared" si="0"/>
        <v/>
      </c>
      <c r="X36" s="96"/>
      <c r="Y36" s="2" t="str">
        <f>IF(OR(X36="",T36=""),"",'Vent Sizing Charts'!AE131)</f>
        <v/>
      </c>
      <c r="Z36" s="97" t="str">
        <f>IF(OR(X36="",T36="",W36=""),"",LOOKUP(W36,'Vent Sizing Charts'!$T131:$AD131,'Vent Sizing Charts'!$T$101:$AD$101)&amp;" NPS")</f>
        <v/>
      </c>
      <c r="AA36" s="19"/>
    </row>
    <row r="37" spans="12:27" x14ac:dyDescent="0.25">
      <c r="L37" s="24"/>
      <c r="M37" s="22">
        <v>2000</v>
      </c>
      <c r="N37" s="2"/>
      <c r="O37" s="2"/>
      <c r="P37" s="74" t="str">
        <f>IF(AND(N37="",O37&lt;&gt;""),LOOKUP(CONVERT(O37,"m","in"),#REF!,'Vent Sizing Charts'!$G$21:$O$21),IF(AND(N37&lt;&gt;"",O37=""),LOOKUP(N37,#REF!,'Vent Sizing Charts'!$G$21:$O$21),IF(AND(N37="",O37=""),"",LOOKUP(N37,#REF!,'Vent Sizing Charts'!$G$21:$O$21))))</f>
        <v/>
      </c>
      <c r="Q37" s="19"/>
      <c r="S37" s="24"/>
      <c r="T37" s="98"/>
      <c r="U37" s="2"/>
      <c r="V37" s="2"/>
      <c r="W37" s="2" t="str">
        <f t="shared" si="0"/>
        <v/>
      </c>
      <c r="X37" s="96"/>
      <c r="Y37" s="2" t="str">
        <f>IF(OR(X37="",T37=""),"",'Vent Sizing Charts'!AE132)</f>
        <v/>
      </c>
      <c r="Z37" s="97" t="str">
        <f>IF(OR(X37="",T37="",W37=""),"",LOOKUP(W37,'Vent Sizing Charts'!$T132:$AD132,'Vent Sizing Charts'!$T$101:$AD$101)&amp;" NPS")</f>
        <v/>
      </c>
      <c r="AA37" s="19"/>
    </row>
    <row r="38" spans="12:27" x14ac:dyDescent="0.25">
      <c r="L38" s="24"/>
      <c r="M38" s="22">
        <v>2000</v>
      </c>
      <c r="N38" s="2"/>
      <c r="O38" s="2"/>
      <c r="P38" s="84" t="str">
        <f>IF(AND(N38="",O38&lt;&gt;""),LOOKUP(CONVERT(O38,"m","in"),#REF!,'Vent Sizing Charts'!$G$21:$O$21),IF(AND(N38&lt;&gt;"",O38=""),LOOKUP(N38,#REF!,'Vent Sizing Charts'!$G$21:$O$21),IF(AND(N38="",O38=""),"",LOOKUP(N38,#REF!,'Vent Sizing Charts'!$G$21:$O$21))))</f>
        <v/>
      </c>
      <c r="Q38" s="19"/>
      <c r="S38" s="24"/>
      <c r="T38" s="98"/>
      <c r="U38" s="2"/>
      <c r="V38" s="2"/>
      <c r="W38" s="2" t="str">
        <f t="shared" si="0"/>
        <v/>
      </c>
      <c r="X38" s="96"/>
      <c r="Y38" s="2" t="str">
        <f>IF(OR(X38="",T38=""),"",'Vent Sizing Charts'!AE133)</f>
        <v/>
      </c>
      <c r="Z38" s="97" t="str">
        <f>IF(OR(X38="",T38="",W38=""),"",LOOKUP(W38,'Vent Sizing Charts'!$T133:$AD133,'Vent Sizing Charts'!$T$101:$AD$101)&amp;" NPS")</f>
        <v/>
      </c>
      <c r="AA38" s="19"/>
    </row>
    <row r="39" spans="12:27" x14ac:dyDescent="0.25">
      <c r="L39" s="24"/>
      <c r="M39" s="22">
        <v>2000</v>
      </c>
      <c r="N39" s="2"/>
      <c r="O39" s="2"/>
      <c r="P39" s="74" t="str">
        <f>IF(AND(N39="",O39&lt;&gt;""),LOOKUP(CONVERT(O39,"m","in"),#REF!,'Vent Sizing Charts'!$G$21:$O$21),IF(AND(N39&lt;&gt;"",O39=""),LOOKUP(N39,#REF!,'Vent Sizing Charts'!$G$21:$O$21),IF(AND(N39="",O39=""),"",LOOKUP(N39,#REF!,'Vent Sizing Charts'!$G$21:$O$21))))</f>
        <v/>
      </c>
      <c r="Q39" s="19"/>
      <c r="S39" s="24"/>
      <c r="T39" s="98"/>
      <c r="U39" s="2"/>
      <c r="V39" s="2"/>
      <c r="W39" s="2" t="str">
        <f t="shared" si="0"/>
        <v/>
      </c>
      <c r="X39" s="96"/>
      <c r="Y39" s="2" t="str">
        <f>IF(OR(X39="",T39=""),"",'Vent Sizing Charts'!AE134)</f>
        <v/>
      </c>
      <c r="Z39" s="97" t="str">
        <f>IF(OR(X39="",T39="",W39=""),"",LOOKUP(W39,'Vent Sizing Charts'!$T134:$AD134,'Vent Sizing Charts'!$T$101:$AD$101)&amp;" NPS")</f>
        <v/>
      </c>
      <c r="AA39" s="19"/>
    </row>
    <row r="40" spans="12:27" x14ac:dyDescent="0.25">
      <c r="L40" s="24"/>
      <c r="M40" s="22">
        <v>2000</v>
      </c>
      <c r="N40" s="2"/>
      <c r="O40" s="2"/>
      <c r="P40" s="84" t="str">
        <f>IF(AND(N40="",O40&lt;&gt;""),LOOKUP(CONVERT(O40,"m","in"),#REF!,'Vent Sizing Charts'!$G$21:$O$21),IF(AND(N40&lt;&gt;"",O40=""),LOOKUP(N40,#REF!,'Vent Sizing Charts'!$G$21:$O$21),IF(AND(N40="",O40=""),"",LOOKUP(N40,#REF!,'Vent Sizing Charts'!$G$21:$O$21))))</f>
        <v/>
      </c>
      <c r="Q40" s="19"/>
      <c r="S40" s="24"/>
      <c r="T40" s="98"/>
      <c r="U40" s="2"/>
      <c r="V40" s="2"/>
      <c r="W40" s="2" t="str">
        <f t="shared" si="0"/>
        <v/>
      </c>
      <c r="X40" s="96"/>
      <c r="Y40" s="2" t="str">
        <f>IF(OR(X40="",T40=""),"",'Vent Sizing Charts'!AE135)</f>
        <v/>
      </c>
      <c r="Z40" s="97" t="str">
        <f>IF(OR(X40="",T40="",W40=""),"",LOOKUP(W40,'Vent Sizing Charts'!$T135:$AD135,'Vent Sizing Charts'!$T$101:$AD$101)&amp;" NPS")</f>
        <v/>
      </c>
      <c r="AA40" s="19"/>
    </row>
    <row r="41" spans="12:27" x14ac:dyDescent="0.25">
      <c r="L41" s="24"/>
      <c r="M41" s="22">
        <v>2000</v>
      </c>
      <c r="N41" s="2"/>
      <c r="O41" s="2"/>
      <c r="P41" s="74" t="str">
        <f>IF(AND(N41="",O41&lt;&gt;""),LOOKUP(CONVERT(O41,"m","in"),#REF!,'Vent Sizing Charts'!$G$21:$O$21),IF(AND(N41&lt;&gt;"",O41=""),LOOKUP(N41,#REF!,'Vent Sizing Charts'!$G$21:$O$21),IF(AND(N41="",O41=""),"",LOOKUP(N41,#REF!,'Vent Sizing Charts'!$G$21:$O$21))))</f>
        <v/>
      </c>
      <c r="Q41" s="19"/>
      <c r="S41" s="24"/>
      <c r="T41" s="98"/>
      <c r="U41" s="2"/>
      <c r="V41" s="2"/>
      <c r="W41" s="2" t="str">
        <f t="shared" si="0"/>
        <v/>
      </c>
      <c r="X41" s="96"/>
      <c r="Y41" s="2" t="str">
        <f>IF(OR(X41="",T41=""),"",'Vent Sizing Charts'!AE136)</f>
        <v/>
      </c>
      <c r="Z41" s="97" t="str">
        <f>IF(OR(X41="",T41="",W41=""),"",LOOKUP(W41,'Vent Sizing Charts'!$T136:$AD136,'Vent Sizing Charts'!$T$101:$AD$101)&amp;" NPS")</f>
        <v/>
      </c>
      <c r="AA41" s="19"/>
    </row>
    <row r="42" spans="12:27" x14ac:dyDescent="0.25">
      <c r="L42" s="24"/>
      <c r="M42" s="22">
        <v>2000</v>
      </c>
      <c r="N42" s="2"/>
      <c r="O42" s="2"/>
      <c r="P42" s="84" t="str">
        <f>IF(AND(N42="",O42&lt;&gt;""),LOOKUP(CONVERT(O42,"m","in"),#REF!,'Vent Sizing Charts'!$G$21:$O$21),IF(AND(N42&lt;&gt;"",O42=""),LOOKUP(N42,#REF!,'Vent Sizing Charts'!$G$21:$O$21),IF(AND(N42="",O42=""),"",LOOKUP(N42,#REF!,'Vent Sizing Charts'!$G$21:$O$21))))</f>
        <v/>
      </c>
      <c r="Q42" s="19"/>
      <c r="S42" s="24"/>
      <c r="T42" s="98"/>
      <c r="U42" s="2"/>
      <c r="V42" s="2"/>
      <c r="W42" s="2" t="str">
        <f t="shared" si="0"/>
        <v/>
      </c>
      <c r="X42" s="96"/>
      <c r="Y42" s="2" t="str">
        <f>IF(OR(X42="",T42=""),"",'Vent Sizing Charts'!AE137)</f>
        <v/>
      </c>
      <c r="Z42" s="97" t="str">
        <f>IF(OR(X42="",T42="",W42=""),"",LOOKUP(W42,'Vent Sizing Charts'!$T137:$AD137,'Vent Sizing Charts'!$T$101:$AD$101)&amp;" NPS")</f>
        <v/>
      </c>
      <c r="AA42" s="19"/>
    </row>
    <row r="43" spans="12:27" x14ac:dyDescent="0.25">
      <c r="L43" s="24"/>
      <c r="M43" s="22">
        <v>2000</v>
      </c>
      <c r="N43" s="2"/>
      <c r="O43" s="2"/>
      <c r="P43" s="74" t="str">
        <f>IF(AND(N43="",O43&lt;&gt;""),LOOKUP(CONVERT(O43,"m","in"),#REF!,'Vent Sizing Charts'!$G$21:$O$21),IF(AND(N43&lt;&gt;"",O43=""),LOOKUP(N43,#REF!,'Vent Sizing Charts'!$G$21:$O$21),IF(AND(N43="",O43=""),"",LOOKUP(N43,#REF!,'Vent Sizing Charts'!$G$21:$O$21))))</f>
        <v/>
      </c>
      <c r="Q43" s="19"/>
      <c r="S43" s="24"/>
      <c r="T43" s="98"/>
      <c r="U43" s="2"/>
      <c r="V43" s="2"/>
      <c r="W43" s="2" t="str">
        <f t="shared" si="0"/>
        <v/>
      </c>
      <c r="X43" s="96"/>
      <c r="Y43" s="2" t="str">
        <f>IF(OR(X43="",T43=""),"",'Vent Sizing Charts'!AE138)</f>
        <v/>
      </c>
      <c r="Z43" s="97" t="str">
        <f>IF(OR(X43="",T43="",W43=""),"",LOOKUP(W43,'Vent Sizing Charts'!$T138:$AD138,'Vent Sizing Charts'!$T$101:$AD$101)&amp;" NPS")</f>
        <v/>
      </c>
      <c r="AA43" s="19"/>
    </row>
    <row r="44" spans="12:27" x14ac:dyDescent="0.25">
      <c r="L44" s="24"/>
      <c r="M44" s="22">
        <v>2000</v>
      </c>
      <c r="N44" s="2"/>
      <c r="O44" s="2"/>
      <c r="P44" s="84" t="str">
        <f>IF(AND(N44="",O44&lt;&gt;""),LOOKUP(CONVERT(O44,"m","in"),$X44:$AB44,'Vent Sizing Charts'!$G$21:$O$21),IF(AND(N44&lt;&gt;"",O44=""),LOOKUP(N44,$X44:$AB44,'Vent Sizing Charts'!$G$21:$O$21),IF(AND(N44="",O44=""),"",LOOKUP(N44,$X44:$AB44,'Vent Sizing Charts'!$G$21:$O$21))))</f>
        <v/>
      </c>
      <c r="Q44" s="19"/>
      <c r="S44" s="24"/>
      <c r="T44" s="98"/>
      <c r="U44" s="2"/>
      <c r="V44" s="2"/>
      <c r="W44" s="2" t="str">
        <f t="shared" si="0"/>
        <v/>
      </c>
      <c r="X44" s="96"/>
      <c r="Y44" s="2" t="str">
        <f>IF(OR(X44="",T44=""),"",'Vent Sizing Charts'!AE139)</f>
        <v/>
      </c>
      <c r="Z44" s="97" t="str">
        <f>IF(OR(X44="",T44="",W44=""),"",LOOKUP(W44,'Vent Sizing Charts'!$T139:$AD139,'Vent Sizing Charts'!$T$101:$AD$101)&amp;" NPS")</f>
        <v/>
      </c>
      <c r="AA44" s="19"/>
    </row>
    <row r="45" spans="12:27" x14ac:dyDescent="0.25">
      <c r="L45" s="24"/>
      <c r="M45" s="22">
        <v>2000</v>
      </c>
      <c r="N45" s="2"/>
      <c r="O45" s="2"/>
      <c r="P45" s="74" t="str">
        <f>IF(AND(N45="",O45&lt;&gt;""),LOOKUP(CONVERT(O45,"m","in"),$X45:$AB45,'Vent Sizing Charts'!$G$21:$O$21),IF(AND(N45&lt;&gt;"",O45=""),LOOKUP(N45,$X45:$AB45,'Vent Sizing Charts'!$G$21:$O$21),IF(AND(N45="",O45=""),"",LOOKUP(N45,$X45:$AB45,'Vent Sizing Charts'!$G$21:$O$21))))</f>
        <v/>
      </c>
      <c r="Q45" s="19"/>
      <c r="S45" s="24"/>
      <c r="T45" s="98"/>
      <c r="U45" s="2"/>
      <c r="V45" s="2"/>
      <c r="W45" s="2" t="str">
        <f t="shared" si="0"/>
        <v/>
      </c>
      <c r="X45" s="96"/>
      <c r="Y45" s="2" t="str">
        <f>IF(OR(X45="",T45=""),"",'Vent Sizing Charts'!AE140)</f>
        <v/>
      </c>
      <c r="Z45" s="97" t="str">
        <f>IF(OR(X45="",T45="",W45=""),"",LOOKUP(W45,'Vent Sizing Charts'!$T140:$AD140,'Vent Sizing Charts'!$T$101:$AD$101)&amp;" NPS")</f>
        <v/>
      </c>
      <c r="AA45" s="19"/>
    </row>
    <row r="46" spans="12:27" x14ac:dyDescent="0.25">
      <c r="L46" s="24"/>
      <c r="M46" s="22">
        <v>2000</v>
      </c>
      <c r="N46" s="2"/>
      <c r="O46" s="2"/>
      <c r="P46" s="84" t="str">
        <f>IF(AND(N46="",O46&lt;&gt;""),LOOKUP(CONVERT(O46,"m","in"),$X46:$AB46,'Vent Sizing Charts'!$G$21:$O$21),IF(AND(N46&lt;&gt;"",O46=""),LOOKUP(N46,$X46:$AB46,'Vent Sizing Charts'!$G$21:$O$21),IF(AND(N46="",O46=""),"",LOOKUP(N46,$X46:$AB46,'Vent Sizing Charts'!$G$21:$O$21))))</f>
        <v/>
      </c>
      <c r="Q46" s="19"/>
      <c r="S46" s="24"/>
      <c r="T46" s="98"/>
      <c r="U46" s="2"/>
      <c r="V46" s="2"/>
      <c r="W46" s="2" t="str">
        <f t="shared" si="0"/>
        <v/>
      </c>
      <c r="X46" s="96"/>
      <c r="Y46" s="2" t="str">
        <f>IF(OR(X46="",T46=""),"",'Vent Sizing Charts'!AE141)</f>
        <v/>
      </c>
      <c r="Z46" s="97" t="str">
        <f>IF(OR(X46="",T46="",W46=""),"",LOOKUP(W46,'Vent Sizing Charts'!$T141:$AD141,'Vent Sizing Charts'!$T$101:$AD$101)&amp;" NPS")</f>
        <v/>
      </c>
      <c r="AA46" s="19"/>
    </row>
    <row r="47" spans="12:27" x14ac:dyDescent="0.25">
      <c r="L47" s="24"/>
      <c r="M47" s="22">
        <v>2000</v>
      </c>
      <c r="N47" s="2"/>
      <c r="O47" s="2"/>
      <c r="P47" s="74" t="str">
        <f>IF(AND(N47="",O47&lt;&gt;""),LOOKUP(CONVERT(O47,"m","in"),$X47:$AB47,'Vent Sizing Charts'!$G$21:$O$21),IF(AND(N47&lt;&gt;"",O47=""),LOOKUP(N47,$X47:$AB47,'Vent Sizing Charts'!$G$21:$O$21),IF(AND(N47="",O47=""),"",LOOKUP(N47,$X47:$AB47,'Vent Sizing Charts'!$G$21:$O$21))))</f>
        <v/>
      </c>
      <c r="Q47" s="19"/>
      <c r="S47" s="24"/>
      <c r="T47" s="98"/>
      <c r="U47" s="2"/>
      <c r="V47" s="2"/>
      <c r="W47" s="2" t="str">
        <f t="shared" si="0"/>
        <v/>
      </c>
      <c r="X47" s="96"/>
      <c r="Y47" s="2" t="str">
        <f>IF(OR(X47="",T47=""),"",'Vent Sizing Charts'!AE142)</f>
        <v/>
      </c>
      <c r="Z47" s="97" t="str">
        <f>IF(OR(X47="",T47="",W47=""),"",LOOKUP(W47,'Vent Sizing Charts'!$T142:$AD142,'Vent Sizing Charts'!$T$101:$AD$101)&amp;" NPS")</f>
        <v/>
      </c>
      <c r="AA47" s="19"/>
    </row>
    <row r="48" spans="12:27" x14ac:dyDescent="0.25">
      <c r="L48" s="24"/>
      <c r="M48" s="22">
        <v>2000</v>
      </c>
      <c r="N48" s="2"/>
      <c r="O48" s="2"/>
      <c r="P48" s="84" t="str">
        <f>IF(AND(N48="",O48&lt;&gt;""),LOOKUP(CONVERT(O48,"m","in"),$X48:$AB48,'Vent Sizing Charts'!$G$21:$O$21),IF(AND(N48&lt;&gt;"",O48=""),LOOKUP(N48,$X48:$AB48,'Vent Sizing Charts'!$G$21:$O$21),IF(AND(N48="",O48=""),"",LOOKUP(N48,$X48:$AB48,'Vent Sizing Charts'!$G$21:$O$21))))</f>
        <v/>
      </c>
      <c r="Q48" s="19"/>
      <c r="S48" s="24"/>
      <c r="T48" s="98"/>
      <c r="U48" s="2"/>
      <c r="V48" s="2"/>
      <c r="W48" s="2" t="str">
        <f t="shared" si="0"/>
        <v/>
      </c>
      <c r="X48" s="96"/>
      <c r="Y48" s="2" t="str">
        <f>IF(OR(X48="",T48=""),"",'Vent Sizing Charts'!AE143)</f>
        <v/>
      </c>
      <c r="Z48" s="97" t="str">
        <f>IF(OR(X48="",T48="",W48=""),"",LOOKUP(W48,'Vent Sizing Charts'!$T143:$AD143,'Vent Sizing Charts'!$T$101:$AD$101)&amp;" NPS")</f>
        <v/>
      </c>
      <c r="AA48" s="19"/>
    </row>
    <row r="49" spans="12:27" x14ac:dyDescent="0.25">
      <c r="L49" s="24"/>
      <c r="M49" s="22">
        <v>2000</v>
      </c>
      <c r="N49" s="2"/>
      <c r="O49" s="2"/>
      <c r="P49" s="74" t="str">
        <f>IF(AND(N49="",O49&lt;&gt;""),LOOKUP(CONVERT(O49,"m","in"),$X49:$AB49,'Vent Sizing Charts'!$G$21:$O$21),IF(AND(N49&lt;&gt;"",O49=""),LOOKUP(N49,$X49:$AB49,'Vent Sizing Charts'!$G$21:$O$21),IF(AND(N49="",O49=""),"",LOOKUP(N49,$X49:$AB49,'Vent Sizing Charts'!$G$21:$O$21))))</f>
        <v/>
      </c>
      <c r="Q49" s="19"/>
      <c r="S49" s="24"/>
      <c r="T49" s="98"/>
      <c r="U49" s="2"/>
      <c r="V49" s="2"/>
      <c r="W49" s="2" t="str">
        <f t="shared" si="0"/>
        <v/>
      </c>
      <c r="X49" s="96"/>
      <c r="Y49" s="2" t="str">
        <f>IF(OR(X49="",T49=""),"",'Vent Sizing Charts'!AE144)</f>
        <v/>
      </c>
      <c r="Z49" s="97" t="str">
        <f>IF(OR(X49="",T49="",W49=""),"",LOOKUP(W49,'Vent Sizing Charts'!$T144:$AD144,'Vent Sizing Charts'!$T$101:$AD$101)&amp;" NPS")</f>
        <v/>
      </c>
      <c r="AA49" s="19"/>
    </row>
    <row r="50" spans="12:27" x14ac:dyDescent="0.25">
      <c r="L50" s="24"/>
      <c r="M50" s="22">
        <v>2000</v>
      </c>
      <c r="N50" s="2"/>
      <c r="O50" s="2"/>
      <c r="P50" s="84" t="str">
        <f>IF(AND(N50="",O50&lt;&gt;""),LOOKUP(CONVERT(O50,"m","in"),$X50:$AB50,'Vent Sizing Charts'!$G$21:$O$21),IF(AND(N50&lt;&gt;"",O50=""),LOOKUP(N50,$X50:$AB50,'Vent Sizing Charts'!$G$21:$O$21),IF(AND(N50="",O50=""),"",LOOKUP(N50,$X50:$AB50,'Vent Sizing Charts'!$G$21:$O$21))))</f>
        <v/>
      </c>
      <c r="Q50" s="19"/>
      <c r="S50" s="24"/>
      <c r="T50" s="98"/>
      <c r="U50" s="2"/>
      <c r="V50" s="2"/>
      <c r="W50" s="2" t="str">
        <f t="shared" si="0"/>
        <v/>
      </c>
      <c r="X50" s="96"/>
      <c r="Y50" s="2" t="str">
        <f>IF(OR(X50="",T50=""),"",'Vent Sizing Charts'!AE145)</f>
        <v/>
      </c>
      <c r="Z50" s="97" t="str">
        <f>IF(OR(X50="",T50="",W50=""),"",LOOKUP(W50,'Vent Sizing Charts'!$T145:$AD145,'Vent Sizing Charts'!$T$101:$AD$101)&amp;" NPS")</f>
        <v/>
      </c>
      <c r="AA50" s="19"/>
    </row>
    <row r="51" spans="12:27" x14ac:dyDescent="0.25">
      <c r="L51" s="24"/>
      <c r="M51" s="22">
        <v>2000</v>
      </c>
      <c r="N51" s="2"/>
      <c r="O51" s="2"/>
      <c r="P51" s="74" t="str">
        <f>IF(AND(N51="",O51&lt;&gt;""),LOOKUP(CONVERT(O51,"m","in"),$X51:$AB51,'Vent Sizing Charts'!$G$21:$O$21),IF(AND(N51&lt;&gt;"",O51=""),LOOKUP(N51,$X51:$AB51,'Vent Sizing Charts'!$G$21:$O$21),IF(AND(N51="",O51=""),"",LOOKUP(N51,$X51:$AB51,'Vent Sizing Charts'!$G$21:$O$21))))</f>
        <v/>
      </c>
      <c r="Q51" s="19"/>
      <c r="S51" s="24"/>
      <c r="T51" s="98"/>
      <c r="U51" s="2"/>
      <c r="V51" s="2"/>
      <c r="W51" s="2" t="str">
        <f t="shared" si="0"/>
        <v/>
      </c>
      <c r="X51" s="96"/>
      <c r="Y51" s="2" t="str">
        <f>IF(OR(X51="",T51=""),"",'Vent Sizing Charts'!AE146)</f>
        <v/>
      </c>
      <c r="Z51" s="97" t="str">
        <f>IF(OR(X51="",T51="",W51=""),"",LOOKUP(W51,'Vent Sizing Charts'!$T146:$AD146,'Vent Sizing Charts'!$T$101:$AD$101)&amp;" NPS")</f>
        <v/>
      </c>
      <c r="AA51" s="19"/>
    </row>
    <row r="52" spans="12:27" x14ac:dyDescent="0.25">
      <c r="L52" s="24"/>
      <c r="M52" s="22">
        <v>2000</v>
      </c>
      <c r="N52" s="2"/>
      <c r="O52" s="2"/>
      <c r="P52" s="84" t="str">
        <f>IF(AND(N52="",O52&lt;&gt;""),LOOKUP(CONVERT(O52,"m","in"),$X52:$AB52,'Vent Sizing Charts'!$G$21:$O$21),IF(AND(N52&lt;&gt;"",O52=""),LOOKUP(N52,$X52:$AB52,'Vent Sizing Charts'!$G$21:$O$21),IF(AND(N52="",O52=""),"",LOOKUP(N52,$X52:$AB52,'Vent Sizing Charts'!$G$21:$O$21))))</f>
        <v/>
      </c>
      <c r="Q52" s="19"/>
      <c r="S52" s="24"/>
      <c r="T52" s="98"/>
      <c r="U52" s="2"/>
      <c r="V52" s="2"/>
      <c r="W52" s="2" t="str">
        <f t="shared" si="0"/>
        <v/>
      </c>
      <c r="X52" s="96"/>
      <c r="Y52" s="2" t="str">
        <f>IF(OR(X52="",T52=""),"",'Vent Sizing Charts'!AE147)</f>
        <v/>
      </c>
      <c r="Z52" s="97" t="str">
        <f>IF(OR(X52="",T52="",W52=""),"",LOOKUP(W52,'Vent Sizing Charts'!$T147:$AD147,'Vent Sizing Charts'!$T$101:$AD$101)&amp;" NPS")</f>
        <v/>
      </c>
      <c r="AA52" s="19"/>
    </row>
    <row r="53" spans="12:27" x14ac:dyDescent="0.25">
      <c r="L53" s="24"/>
      <c r="M53" s="22">
        <v>2000</v>
      </c>
      <c r="N53" s="2"/>
      <c r="O53" s="2"/>
      <c r="P53" s="74" t="str">
        <f>IF(AND(N53="",O53&lt;&gt;""),LOOKUP(CONVERT(O53,"m","in"),$X53:$AB53,'Vent Sizing Charts'!$G$21:$O$21),IF(AND(N53&lt;&gt;"",O53=""),LOOKUP(N53,$X53:$AB53,'Vent Sizing Charts'!$G$21:$O$21),IF(AND(N53="",O53=""),"",LOOKUP(N53,$X53:$AB53,'Vent Sizing Charts'!$G$21:$O$21))))</f>
        <v/>
      </c>
      <c r="Q53" s="19"/>
      <c r="S53" s="24"/>
      <c r="T53" s="98"/>
      <c r="U53" s="2"/>
      <c r="V53" s="2"/>
      <c r="W53" s="2" t="str">
        <f t="shared" si="0"/>
        <v/>
      </c>
      <c r="X53" s="96"/>
      <c r="Y53" s="2" t="str">
        <f>IF(OR(X53="",T53=""),"",'Vent Sizing Charts'!AE148)</f>
        <v/>
      </c>
      <c r="Z53" s="97" t="str">
        <f>IF(OR(X53="",T53="",W53=""),"",LOOKUP(W53,'Vent Sizing Charts'!$T148:$AD148,'Vent Sizing Charts'!$T$101:$AD$101)&amp;" NPS")</f>
        <v/>
      </c>
      <c r="AA53" s="19"/>
    </row>
    <row r="54" spans="12:27" x14ac:dyDescent="0.25">
      <c r="L54" s="24"/>
      <c r="M54" s="22">
        <v>2000</v>
      </c>
      <c r="N54" s="2"/>
      <c r="O54" s="2"/>
      <c r="P54" s="84" t="str">
        <f>IF(AND(N54="",O54&lt;&gt;""),LOOKUP(CONVERT(O54,"m","in"),$X54:$AB54,'Vent Sizing Charts'!$G$21:$O$21),IF(AND(N54&lt;&gt;"",O54=""),LOOKUP(N54,$X54:$AB54,'Vent Sizing Charts'!$G$21:$O$21),IF(AND(N54="",O54=""),"",LOOKUP(N54,$X54:$AB54,'Vent Sizing Charts'!$G$21:$O$21))))</f>
        <v/>
      </c>
      <c r="Q54" s="19"/>
      <c r="S54" s="24"/>
      <c r="T54" s="98"/>
      <c r="U54" s="2"/>
      <c r="V54" s="2"/>
      <c r="W54" s="2" t="str">
        <f t="shared" si="0"/>
        <v/>
      </c>
      <c r="X54" s="96"/>
      <c r="Y54" s="2" t="str">
        <f>IF(OR(X54="",T54=""),"",'Vent Sizing Charts'!AE149)</f>
        <v/>
      </c>
      <c r="Z54" s="97" t="str">
        <f>IF(OR(X54="",T54="",W54=""),"",LOOKUP(W54,'Vent Sizing Charts'!$T149:$AD149,'Vent Sizing Charts'!$T$101:$AD$101)&amp;" NPS")</f>
        <v/>
      </c>
      <c r="AA54" s="19"/>
    </row>
    <row r="55" spans="12:27" x14ac:dyDescent="0.25">
      <c r="L55" s="24"/>
      <c r="M55" s="22">
        <v>2000</v>
      </c>
      <c r="N55" s="2"/>
      <c r="O55" s="2"/>
      <c r="P55" s="74" t="str">
        <f>IF(AND(N55="",O55&lt;&gt;""),LOOKUP(CONVERT(O55,"m","in"),$X55:$AB55,'Vent Sizing Charts'!$G$21:$O$21),IF(AND(N55&lt;&gt;"",O55=""),LOOKUP(N55,$X55:$AB55,'Vent Sizing Charts'!$G$21:$O$21),IF(AND(N55="",O55=""),"",LOOKUP(N55,$X55:$AB55,'Vent Sizing Charts'!$G$21:$O$21))))</f>
        <v/>
      </c>
      <c r="Q55" s="19"/>
      <c r="S55" s="24"/>
      <c r="T55" s="98"/>
      <c r="U55" s="2"/>
      <c r="V55" s="2"/>
      <c r="W55" s="2" t="str">
        <f t="shared" si="0"/>
        <v/>
      </c>
      <c r="X55" s="96"/>
      <c r="Y55" s="2" t="str">
        <f>IF(OR(X55="",T55=""),"",'Vent Sizing Charts'!AE150)</f>
        <v/>
      </c>
      <c r="Z55" s="97" t="str">
        <f>IF(OR(X55="",T55="",W55=""),"",LOOKUP(W55,'Vent Sizing Charts'!$T150:$AD150,'Vent Sizing Charts'!$T$101:$AD$101)&amp;" NPS")</f>
        <v/>
      </c>
      <c r="AA55" s="19"/>
    </row>
    <row r="56" spans="12:27" x14ac:dyDescent="0.25">
      <c r="L56" s="24"/>
      <c r="M56" s="22">
        <v>2000</v>
      </c>
      <c r="N56" s="2"/>
      <c r="O56" s="2"/>
      <c r="P56" s="84" t="str">
        <f>IF(AND(N56="",O56&lt;&gt;""),LOOKUP(CONVERT(O56,"m","in"),$X56:$AB56,'Vent Sizing Charts'!$G$21:$O$21),IF(AND(N56&lt;&gt;"",O56=""),LOOKUP(N56,$X56:$AB56,'Vent Sizing Charts'!$G$21:$O$21),IF(AND(N56="",O56=""),"",LOOKUP(N56,$X56:$AB56,'Vent Sizing Charts'!$G$21:$O$21))))</f>
        <v/>
      </c>
      <c r="Q56" s="19"/>
      <c r="S56" s="24"/>
      <c r="T56" s="98"/>
      <c r="U56" s="2"/>
      <c r="V56" s="2"/>
      <c r="W56" s="2" t="str">
        <f t="shared" si="0"/>
        <v/>
      </c>
      <c r="X56" s="96"/>
      <c r="Y56" s="2" t="str">
        <f>IF(OR(X56="",T56=""),"",'Vent Sizing Charts'!AE151)</f>
        <v/>
      </c>
      <c r="Z56" s="97" t="str">
        <f>IF(OR(X56="",T56="",W56=""),"",LOOKUP(W56,'Vent Sizing Charts'!$T151:$AD151,'Vent Sizing Charts'!$T$101:$AD$101)&amp;" NPS")</f>
        <v/>
      </c>
      <c r="AA56" s="19"/>
    </row>
    <row r="57" spans="12:27" x14ac:dyDescent="0.25">
      <c r="L57" s="24"/>
      <c r="M57" s="22">
        <v>2000</v>
      </c>
      <c r="N57" s="2"/>
      <c r="O57" s="2"/>
      <c r="P57" s="74" t="str">
        <f>IF(AND(N57="",O57&lt;&gt;""),LOOKUP(CONVERT(O57,"m","in"),$X57:$AB57,'Vent Sizing Charts'!$G$21:$O$21),IF(AND(N57&lt;&gt;"",O57=""),LOOKUP(N57,$X57:$AB57,'Vent Sizing Charts'!$G$21:$O$21),IF(AND(N57="",O57=""),"",LOOKUP(N57,$X57:$AB57,'Vent Sizing Charts'!$G$21:$O$21))))</f>
        <v/>
      </c>
      <c r="Q57" s="19"/>
      <c r="S57" s="24"/>
      <c r="T57" s="98"/>
      <c r="U57" s="2"/>
      <c r="V57" s="2"/>
      <c r="W57" s="2" t="str">
        <f t="shared" si="0"/>
        <v/>
      </c>
      <c r="X57" s="96"/>
      <c r="Y57" s="2" t="str">
        <f>IF(OR(X57="",T57=""),"",'Vent Sizing Charts'!AE152)</f>
        <v/>
      </c>
      <c r="Z57" s="97" t="str">
        <f>IF(OR(X57="",T57="",W57=""),"",LOOKUP(W57,'Vent Sizing Charts'!$T152:$AD152,'Vent Sizing Charts'!$T$101:$AD$101)&amp;" NPS")</f>
        <v/>
      </c>
      <c r="AA57" s="19"/>
    </row>
    <row r="58" spans="12:27" x14ac:dyDescent="0.25">
      <c r="L58" s="24"/>
      <c r="M58" s="22">
        <v>2000</v>
      </c>
      <c r="N58" s="2"/>
      <c r="O58" s="2"/>
      <c r="P58" s="84" t="str">
        <f>IF(AND(N58="",O58&lt;&gt;""),LOOKUP(CONVERT(O58,"m","in"),$X58:$AB58,'Vent Sizing Charts'!$G$21:$O$21),IF(AND(N58&lt;&gt;"",O58=""),LOOKUP(N58,$X58:$AB58,'Vent Sizing Charts'!$G$21:$O$21),IF(AND(N58="",O58=""),"",LOOKUP(N58,$X58:$AB58,'Vent Sizing Charts'!$G$21:$O$21))))</f>
        <v/>
      </c>
      <c r="Q58" s="19"/>
      <c r="S58" s="24"/>
      <c r="T58" s="98"/>
      <c r="U58" s="2"/>
      <c r="V58" s="2"/>
      <c r="W58" s="2" t="str">
        <f t="shared" si="0"/>
        <v/>
      </c>
      <c r="X58" s="96"/>
      <c r="Y58" s="2" t="str">
        <f>IF(OR(X58="",T58=""),"",'Vent Sizing Charts'!AE153)</f>
        <v/>
      </c>
      <c r="Z58" s="97" t="str">
        <f>IF(OR(X58="",T58="",W58=""),"",LOOKUP(W58,'Vent Sizing Charts'!$T153:$AD153,'Vent Sizing Charts'!$T$101:$AD$101)&amp;" NPS")</f>
        <v/>
      </c>
      <c r="AA58" s="19"/>
    </row>
    <row r="59" spans="12:27" x14ac:dyDescent="0.25">
      <c r="L59" s="24"/>
      <c r="M59" s="22">
        <v>2000</v>
      </c>
      <c r="N59" s="2"/>
      <c r="O59" s="2"/>
      <c r="P59" s="74" t="str">
        <f>IF(AND(N59="",O59&lt;&gt;""),LOOKUP(CONVERT(O59,"m","in"),$X59:$AB59,'Vent Sizing Charts'!$G$21:$O$21),IF(AND(N59&lt;&gt;"",O59=""),LOOKUP(N59,$X59:$AB59,'Vent Sizing Charts'!$G$21:$O$21),IF(AND(N59="",O59=""),"",LOOKUP(N59,$X59:$AB59,'Vent Sizing Charts'!$G$21:$O$21))))</f>
        <v/>
      </c>
      <c r="Q59" s="19"/>
      <c r="S59" s="24"/>
      <c r="T59" s="98"/>
      <c r="U59" s="2"/>
      <c r="V59" s="2"/>
      <c r="W59" s="2" t="str">
        <f t="shared" si="0"/>
        <v/>
      </c>
      <c r="X59" s="96"/>
      <c r="Y59" s="2" t="str">
        <f>IF(OR(X59="",T59=""),"",'Vent Sizing Charts'!AE154)</f>
        <v/>
      </c>
      <c r="Z59" s="97" t="str">
        <f>IF(OR(X59="",T59="",W59=""),"",LOOKUP(W59,'Vent Sizing Charts'!$T154:$AD154,'Vent Sizing Charts'!$T$101:$AD$101)&amp;" NPS")</f>
        <v/>
      </c>
      <c r="AA59" s="19"/>
    </row>
    <row r="60" spans="12:27" x14ac:dyDescent="0.25">
      <c r="L60" s="24"/>
      <c r="M60" s="22">
        <v>2000</v>
      </c>
      <c r="N60" s="2"/>
      <c r="O60" s="2"/>
      <c r="P60" s="84" t="str">
        <f>IF(AND(N60="",O60&lt;&gt;""),LOOKUP(CONVERT(O60,"m","in"),$X60:$AB60,'Vent Sizing Charts'!$G$21:$O$21),IF(AND(N60&lt;&gt;"",O60=""),LOOKUP(N60,$X60:$AB60,'Vent Sizing Charts'!$G$21:$O$21),IF(AND(N60="",O60=""),"",LOOKUP(N60,$X60:$AB60,'Vent Sizing Charts'!$G$21:$O$21))))</f>
        <v/>
      </c>
      <c r="Q60" s="19"/>
      <c r="S60" s="24"/>
      <c r="T60" s="98"/>
      <c r="U60" s="2"/>
      <c r="V60" s="2"/>
      <c r="W60" s="2" t="str">
        <f t="shared" si="0"/>
        <v/>
      </c>
      <c r="X60" s="96"/>
      <c r="Y60" s="2" t="str">
        <f>IF(OR(X60="",T60=""),"",'Vent Sizing Charts'!AE155)</f>
        <v/>
      </c>
      <c r="Z60" s="97" t="str">
        <f>IF(OR(X60="",T60="",W60=""),"",LOOKUP(W60,'Vent Sizing Charts'!$T155:$AD155,'Vent Sizing Charts'!$T$101:$AD$101)&amp;" NPS")</f>
        <v/>
      </c>
      <c r="AA60" s="19"/>
    </row>
    <row r="61" spans="12:27" x14ac:dyDescent="0.25">
      <c r="L61" s="24"/>
      <c r="M61" s="22">
        <v>2000</v>
      </c>
      <c r="N61" s="2"/>
      <c r="O61" s="2"/>
      <c r="P61" s="74" t="str">
        <f>IF(AND(N61="",O61&lt;&gt;""),LOOKUP(CONVERT(O61,"m","in"),$X61:$AB61,'Vent Sizing Charts'!$G$21:$O$21),IF(AND(N61&lt;&gt;"",O61=""),LOOKUP(N61,$X61:$AB61,'Vent Sizing Charts'!$G$21:$O$21),IF(AND(N61="",O61=""),"",LOOKUP(N61,$X61:$AB61,'Vent Sizing Charts'!$G$21:$O$21))))</f>
        <v/>
      </c>
      <c r="Q61" s="19"/>
      <c r="S61" s="24"/>
      <c r="T61" s="98"/>
      <c r="U61" s="2"/>
      <c r="V61" s="2"/>
      <c r="W61" s="2" t="str">
        <f t="shared" si="0"/>
        <v/>
      </c>
      <c r="X61" s="96"/>
      <c r="Y61" s="2" t="str">
        <f>IF(OR(X61="",T61=""),"",'Vent Sizing Charts'!AE156)</f>
        <v/>
      </c>
      <c r="Z61" s="97" t="str">
        <f>IF(OR(X61="",T61="",W61=""),"",LOOKUP(W61,'Vent Sizing Charts'!$T156:$AD156,'Vent Sizing Charts'!$T$101:$AD$101)&amp;" NPS")</f>
        <v/>
      </c>
      <c r="AA61" s="19"/>
    </row>
    <row r="62" spans="12:27" x14ac:dyDescent="0.25">
      <c r="L62" s="24"/>
      <c r="M62" s="22">
        <v>2000</v>
      </c>
      <c r="N62" s="2"/>
      <c r="O62" s="2"/>
      <c r="P62" s="84" t="str">
        <f>IF(AND(N62="",O62&lt;&gt;""),LOOKUP(CONVERT(O62,"m","in"),$X62:$AB62,'Vent Sizing Charts'!$G$21:$O$21),IF(AND(N62&lt;&gt;"",O62=""),LOOKUP(N62,$X62:$AB62,'Vent Sizing Charts'!$G$21:$O$21),IF(AND(N62="",O62=""),"",LOOKUP(N62,$X62:$AB62,'Vent Sizing Charts'!$G$21:$O$21))))</f>
        <v/>
      </c>
      <c r="Q62" s="19"/>
      <c r="S62" s="24"/>
      <c r="T62" s="98"/>
      <c r="U62" s="2"/>
      <c r="V62" s="2"/>
      <c r="W62" s="2" t="str">
        <f t="shared" si="0"/>
        <v/>
      </c>
      <c r="X62" s="96"/>
      <c r="Y62" s="2" t="str">
        <f>IF(OR(X62="",T62=""),"",'Vent Sizing Charts'!AE157)</f>
        <v/>
      </c>
      <c r="Z62" s="97" t="str">
        <f>IF(OR(X62="",T62="",W62=""),"",LOOKUP(W62,'Vent Sizing Charts'!$T157:$AD157,'Vent Sizing Charts'!$T$101:$AD$101)&amp;" NPS")</f>
        <v/>
      </c>
      <c r="AA62" s="19"/>
    </row>
    <row r="63" spans="12:27" x14ac:dyDescent="0.25">
      <c r="L63" s="24"/>
      <c r="M63" s="22">
        <v>2000</v>
      </c>
      <c r="N63" s="2"/>
      <c r="O63" s="2"/>
      <c r="P63" s="74" t="str">
        <f>IF(AND(N63="",O63&lt;&gt;""),LOOKUP(CONVERT(O63,"m","in"),$X63:$AB63,'Vent Sizing Charts'!$G$21:$O$21),IF(AND(N63&lt;&gt;"",O63=""),LOOKUP(N63,$X63:$AB63,'Vent Sizing Charts'!$G$21:$O$21),IF(AND(N63="",O63=""),"",LOOKUP(N63,$X63:$AB63,'Vent Sizing Charts'!$G$21:$O$21))))</f>
        <v/>
      </c>
      <c r="Q63" s="19"/>
      <c r="S63" s="24"/>
      <c r="T63" s="98"/>
      <c r="U63" s="2"/>
      <c r="V63" s="2"/>
      <c r="W63" s="2" t="str">
        <f t="shared" si="0"/>
        <v/>
      </c>
      <c r="X63" s="96"/>
      <c r="Y63" s="2" t="str">
        <f>IF(OR(X63="",T63=""),"",'Vent Sizing Charts'!AE158)</f>
        <v/>
      </c>
      <c r="Z63" s="97" t="str">
        <f>IF(OR(X63="",T63="",W63=""),"",LOOKUP(W63,'Vent Sizing Charts'!$T158:$AD158,'Vent Sizing Charts'!$T$101:$AD$101)&amp;" NPS")</f>
        <v/>
      </c>
      <c r="AA63" s="19"/>
    </row>
    <row r="64" spans="12:27" x14ac:dyDescent="0.25">
      <c r="L64" s="24"/>
      <c r="M64" s="22">
        <v>2000</v>
      </c>
      <c r="N64" s="2"/>
      <c r="O64" s="2"/>
      <c r="P64" s="84" t="str">
        <f>IF(AND(N64="",O64&lt;&gt;""),LOOKUP(CONVERT(O64,"m","in"),$X64:$AB64,'Vent Sizing Charts'!$G$21:$O$21),IF(AND(N64&lt;&gt;"",O64=""),LOOKUP(N64,$X64:$AB64,'Vent Sizing Charts'!$G$21:$O$21),IF(AND(N64="",O64=""),"",LOOKUP(N64,$X64:$AB64,'Vent Sizing Charts'!$G$21:$O$21))))</f>
        <v/>
      </c>
      <c r="Q64" s="19"/>
      <c r="S64" s="24"/>
      <c r="T64" s="98"/>
      <c r="U64" s="2"/>
      <c r="V64" s="2"/>
      <c r="W64" s="2" t="str">
        <f t="shared" si="0"/>
        <v/>
      </c>
      <c r="X64" s="96"/>
      <c r="Y64" s="2" t="str">
        <f>IF(OR(X64="",T64=""),"",'Vent Sizing Charts'!AE159)</f>
        <v/>
      </c>
      <c r="Z64" s="97" t="str">
        <f>IF(OR(X64="",T64="",W64=""),"",LOOKUP(W64,'Vent Sizing Charts'!$T159:$AD159,'Vent Sizing Charts'!$T$101:$AD$101)&amp;" NPS")</f>
        <v/>
      </c>
      <c r="AA64" s="19"/>
    </row>
    <row r="65" spans="12:27" x14ac:dyDescent="0.25">
      <c r="L65" s="24"/>
      <c r="M65" s="22">
        <v>2000</v>
      </c>
      <c r="N65" s="2"/>
      <c r="O65" s="2"/>
      <c r="P65" s="74" t="str">
        <f>IF(AND(N65="",O65&lt;&gt;""),LOOKUP(CONVERT(O65,"m","in"),$X65:$AB65,'Vent Sizing Charts'!$G$21:$O$21),IF(AND(N65&lt;&gt;"",O65=""),LOOKUP(N65,$X65:$AB65,'Vent Sizing Charts'!$G$21:$O$21),IF(AND(N65="",O65=""),"",LOOKUP(N65,$X65:$AB65,'Vent Sizing Charts'!$G$21:$O$21))))</f>
        <v/>
      </c>
      <c r="Q65" s="19"/>
      <c r="S65" s="24"/>
      <c r="T65" s="98"/>
      <c r="U65" s="2"/>
      <c r="V65" s="2"/>
      <c r="W65" s="2" t="str">
        <f t="shared" si="0"/>
        <v/>
      </c>
      <c r="X65" s="96"/>
      <c r="Y65" s="2" t="str">
        <f>IF(OR(X65="",T65=""),"",'Vent Sizing Charts'!AE160)</f>
        <v/>
      </c>
      <c r="Z65" s="97" t="str">
        <f>IF(OR(X65="",T65="",W65=""),"",LOOKUP(W65,'Vent Sizing Charts'!$T160:$AD160,'Vent Sizing Charts'!$T$101:$AD$101)&amp;" NPS")</f>
        <v/>
      </c>
      <c r="AA65" s="19"/>
    </row>
    <row r="66" spans="12:27" x14ac:dyDescent="0.25">
      <c r="L66" s="24"/>
      <c r="M66" s="22">
        <v>2000</v>
      </c>
      <c r="N66" s="2"/>
      <c r="O66" s="2"/>
      <c r="P66" s="84" t="str">
        <f>IF(AND(N66="",O66&lt;&gt;""),LOOKUP(CONVERT(O66,"m","in"),$X66:$AB66,'Vent Sizing Charts'!$G$21:$O$21),IF(AND(N66&lt;&gt;"",O66=""),LOOKUP(N66,$X66:$AB66,'Vent Sizing Charts'!$G$21:$O$21),IF(AND(N66="",O66=""),"",LOOKUP(N66,$X66:$AB66,'Vent Sizing Charts'!$G$21:$O$21))))</f>
        <v/>
      </c>
      <c r="Q66" s="19"/>
      <c r="S66" s="24"/>
      <c r="T66" s="98"/>
      <c r="U66" s="2"/>
      <c r="V66" s="2"/>
      <c r="W66" s="2" t="str">
        <f t="shared" si="0"/>
        <v/>
      </c>
      <c r="X66" s="96"/>
      <c r="Y66" s="2" t="str">
        <f>IF(OR(X66="",T66=""),"",'Vent Sizing Charts'!AE161)</f>
        <v/>
      </c>
      <c r="Z66" s="97" t="str">
        <f>IF(OR(X66="",T66="",W66=""),"",LOOKUP(W66,'Vent Sizing Charts'!$T161:$AD161,'Vent Sizing Charts'!$T$101:$AD$101)&amp;" NPS")</f>
        <v/>
      </c>
      <c r="AA66" s="19"/>
    </row>
    <row r="67" spans="12:27" x14ac:dyDescent="0.25">
      <c r="L67" s="24"/>
      <c r="M67" s="22">
        <v>2000</v>
      </c>
      <c r="N67" s="2"/>
      <c r="O67" s="2"/>
      <c r="P67" s="74" t="str">
        <f>IF(AND(N67="",O67&lt;&gt;""),LOOKUP(CONVERT(O67,"m","in"),$X67:$AB67,'Vent Sizing Charts'!$G$21:$O$21),IF(AND(N67&lt;&gt;"",O67=""),LOOKUP(N67,$X67:$AB67,'Vent Sizing Charts'!$G$21:$O$21),IF(AND(N67="",O67=""),"",LOOKUP(N67,$X67:$AB67,'Vent Sizing Charts'!$G$21:$O$21))))</f>
        <v/>
      </c>
      <c r="Q67" s="19"/>
      <c r="S67" s="24"/>
      <c r="T67" s="98"/>
      <c r="U67" s="2"/>
      <c r="V67" s="2"/>
      <c r="W67" s="2" t="str">
        <f t="shared" si="0"/>
        <v/>
      </c>
      <c r="X67" s="96"/>
      <c r="Y67" s="2" t="str">
        <f>IF(OR(X67="",T67=""),"",'Vent Sizing Charts'!AE162)</f>
        <v/>
      </c>
      <c r="Z67" s="97" t="str">
        <f>IF(OR(X67="",T67="",W67=""),"",LOOKUP(W67,'Vent Sizing Charts'!$T162:$AD162,'Vent Sizing Charts'!$T$101:$AD$101)&amp;" NPS")</f>
        <v/>
      </c>
      <c r="AA67" s="19"/>
    </row>
    <row r="68" spans="12:27" x14ac:dyDescent="0.25">
      <c r="L68" s="24"/>
      <c r="M68" s="22">
        <v>2000</v>
      </c>
      <c r="N68" s="2"/>
      <c r="O68" s="2"/>
      <c r="P68" s="84" t="str">
        <f>IF(AND(N68="",O68&lt;&gt;""),LOOKUP(CONVERT(O68,"m","in"),$X68:$AB68,'Vent Sizing Charts'!$G$21:$O$21),IF(AND(N68&lt;&gt;"",O68=""),LOOKUP(N68,$X68:$AB68,'Vent Sizing Charts'!$G$21:$O$21),IF(AND(N68="",O68=""),"",LOOKUP(N68,$X68:$AB68,'Vent Sizing Charts'!$G$21:$O$21))))</f>
        <v/>
      </c>
      <c r="Q68" s="19"/>
      <c r="S68" s="24"/>
      <c r="T68" s="98"/>
      <c r="U68" s="2"/>
      <c r="V68" s="2"/>
      <c r="W68" s="2" t="str">
        <f t="shared" si="0"/>
        <v/>
      </c>
      <c r="X68" s="96"/>
      <c r="Y68" s="2" t="str">
        <f>IF(OR(X68="",T68=""),"",'Vent Sizing Charts'!AE163)</f>
        <v/>
      </c>
      <c r="Z68" s="97" t="str">
        <f>IF(OR(X68="",T68="",W68=""),"",LOOKUP(W68,'Vent Sizing Charts'!$T163:$AD163,'Vent Sizing Charts'!$T$101:$AD$101)&amp;" NPS")</f>
        <v/>
      </c>
      <c r="AA68" s="19"/>
    </row>
    <row r="69" spans="12:27" x14ac:dyDescent="0.25">
      <c r="L69" s="24"/>
      <c r="M69" s="22">
        <v>2000</v>
      </c>
      <c r="N69" s="2"/>
      <c r="O69" s="2"/>
      <c r="P69" s="74" t="str">
        <f>IF(AND(N69="",O69&lt;&gt;""),LOOKUP(CONVERT(O69,"m","in"),$X69:$AB69,'Vent Sizing Charts'!$G$21:$O$21),IF(AND(N69&lt;&gt;"",O69=""),LOOKUP(N69,$X69:$AB69,'Vent Sizing Charts'!$G$21:$O$21),IF(AND(N69="",O69=""),"",LOOKUP(N69,$X69:$AB69,'Vent Sizing Charts'!$G$21:$O$21))))</f>
        <v/>
      </c>
      <c r="Q69" s="19"/>
      <c r="S69" s="24"/>
      <c r="T69" s="98"/>
      <c r="U69" s="2"/>
      <c r="V69" s="2"/>
      <c r="W69" s="2" t="str">
        <f t="shared" si="0"/>
        <v/>
      </c>
      <c r="X69" s="96"/>
      <c r="Y69" s="2" t="str">
        <f>IF(OR(X69="",T69=""),"",'Vent Sizing Charts'!AE164)</f>
        <v/>
      </c>
      <c r="Z69" s="97" t="str">
        <f>IF(OR(X69="",T69="",W69=""),"",LOOKUP(W69,'Vent Sizing Charts'!$T164:$AD164,'Vent Sizing Charts'!$T$101:$AD$101)&amp;" NPS")</f>
        <v/>
      </c>
      <c r="AA69" s="19"/>
    </row>
    <row r="70" spans="12:27" x14ac:dyDescent="0.25">
      <c r="L70" s="24"/>
      <c r="M70" s="22">
        <v>2000</v>
      </c>
      <c r="N70" s="2"/>
      <c r="O70" s="2"/>
      <c r="P70" s="84" t="str">
        <f>IF(AND(N70="",O70&lt;&gt;""),LOOKUP(CONVERT(O70,"m","in"),$X70:$AB70,'Vent Sizing Charts'!$G$21:$O$21),IF(AND(N70&lt;&gt;"",O70=""),LOOKUP(N70,$X70:$AB70,'Vent Sizing Charts'!$G$21:$O$21),IF(AND(N70="",O70=""),"",LOOKUP(N70,$X70:$AB70,'Vent Sizing Charts'!$G$21:$O$21))))</f>
        <v/>
      </c>
      <c r="Q70" s="19"/>
      <c r="S70" s="24"/>
      <c r="T70" s="98"/>
      <c r="U70" s="2"/>
      <c r="V70" s="2"/>
      <c r="W70" s="2" t="str">
        <f t="shared" si="0"/>
        <v/>
      </c>
      <c r="X70" s="96"/>
      <c r="Y70" s="2" t="str">
        <f>IF(OR(X70="",T70=""),"",'Vent Sizing Charts'!AE165)</f>
        <v/>
      </c>
      <c r="Z70" s="97" t="str">
        <f>IF(OR(X70="",T70="",W70=""),"",LOOKUP(W70,'Vent Sizing Charts'!$T165:$AD165,'Vent Sizing Charts'!$T$101:$AD$101)&amp;" NPS")</f>
        <v/>
      </c>
      <c r="AA70" s="19"/>
    </row>
    <row r="71" spans="12:27" x14ac:dyDescent="0.25">
      <c r="L71" s="24"/>
      <c r="M71" s="22">
        <v>2000</v>
      </c>
      <c r="N71" s="2"/>
      <c r="O71" s="2"/>
      <c r="P71" s="74" t="str">
        <f>IF(AND(N71="",O71&lt;&gt;""),LOOKUP(CONVERT(O71,"m","in"),$X71:$AB71,'Vent Sizing Charts'!$G$21:$O$21),IF(AND(N71&lt;&gt;"",O71=""),LOOKUP(N71,$X71:$AB71,'Vent Sizing Charts'!$G$21:$O$21),IF(AND(N71="",O71=""),"",LOOKUP(N71,$X71:$AB71,'Vent Sizing Charts'!$G$21:$O$21))))</f>
        <v/>
      </c>
      <c r="Q71" s="19"/>
      <c r="S71" s="24"/>
      <c r="T71" s="98"/>
      <c r="U71" s="2"/>
      <c r="V71" s="2"/>
      <c r="W71" s="2" t="str">
        <f t="shared" si="0"/>
        <v/>
      </c>
      <c r="X71" s="96"/>
      <c r="Y71" s="2" t="str">
        <f>IF(OR(X71="",T71=""),"",'Vent Sizing Charts'!AE166)</f>
        <v/>
      </c>
      <c r="Z71" s="97" t="str">
        <f>IF(OR(X71="",T71="",W71=""),"",LOOKUP(W71,'Vent Sizing Charts'!$T166:$AD166,'Vent Sizing Charts'!$T$101:$AD$101)&amp;" NPS")</f>
        <v/>
      </c>
      <c r="AA71" s="19"/>
    </row>
    <row r="72" spans="12:27" x14ac:dyDescent="0.25">
      <c r="L72" s="24"/>
      <c r="M72" s="22">
        <v>2000</v>
      </c>
      <c r="N72" s="2"/>
      <c r="O72" s="2"/>
      <c r="P72" s="84" t="str">
        <f>IF(AND(N72="",O72&lt;&gt;""),LOOKUP(CONVERT(O72,"m","in"),$X72:$AB72,'Vent Sizing Charts'!$G$21:$O$21),IF(AND(N72&lt;&gt;"",O72=""),LOOKUP(N72,$X72:$AB72,'Vent Sizing Charts'!$G$21:$O$21),IF(AND(N72="",O72=""),"",LOOKUP(N72,$X72:$AB72,'Vent Sizing Charts'!$G$21:$O$21))))</f>
        <v/>
      </c>
      <c r="Q72" s="19"/>
      <c r="S72" s="24"/>
      <c r="T72" s="98"/>
      <c r="U72" s="2"/>
      <c r="V72" s="2"/>
      <c r="W72" s="2" t="str">
        <f t="shared" si="0"/>
        <v/>
      </c>
      <c r="X72" s="96"/>
      <c r="Y72" s="2" t="str">
        <f>IF(OR(X72="",T72=""),"",'Vent Sizing Charts'!AE167)</f>
        <v/>
      </c>
      <c r="Z72" s="97" t="str">
        <f>IF(OR(X72="",T72="",W72=""),"",LOOKUP(W72,'Vent Sizing Charts'!$T167:$AD167,'Vent Sizing Charts'!$T$101:$AD$101)&amp;" NPS")</f>
        <v/>
      </c>
      <c r="AA72" s="19"/>
    </row>
    <row r="73" spans="12:27" x14ac:dyDescent="0.25">
      <c r="L73" s="24"/>
      <c r="M73" s="22">
        <v>2000</v>
      </c>
      <c r="N73" s="2"/>
      <c r="O73" s="2"/>
      <c r="P73" s="74" t="str">
        <f>IF(AND(N73="",O73&lt;&gt;""),LOOKUP(CONVERT(O73,"m","in"),$X73:$AB73,'Vent Sizing Charts'!$G$21:$O$21),IF(AND(N73&lt;&gt;"",O73=""),LOOKUP(N73,$X73:$AB73,'Vent Sizing Charts'!$G$21:$O$21),IF(AND(N73="",O73=""),"",LOOKUP(N73,$X73:$AB73,'Vent Sizing Charts'!$G$21:$O$21))))</f>
        <v/>
      </c>
      <c r="Q73" s="19"/>
      <c r="S73" s="24"/>
      <c r="T73" s="98"/>
      <c r="U73" s="2"/>
      <c r="V73" s="2"/>
      <c r="W73" s="2" t="str">
        <f t="shared" ref="W73:W136" si="1">IF(AND(U73="",V73&lt;&gt;""),CONVERT(V73,"m","in"),IF(AND(U73&lt;&gt;"",V73=""),CONVERT(U73,"ft","in"),IF(AND(U73&lt;&gt;"",V73&lt;&gt;""),CONVERT(U73,"ft","in"),"")))</f>
        <v/>
      </c>
      <c r="X73" s="96"/>
      <c r="Y73" s="2" t="str">
        <f>IF(OR(X73="",T73=""),"",'Vent Sizing Charts'!AE168)</f>
        <v/>
      </c>
      <c r="Z73" s="97" t="str">
        <f>IF(OR(X73="",T73="",W73=""),"",LOOKUP(W73,'Vent Sizing Charts'!$T168:$AD168,'Vent Sizing Charts'!$T$101:$AD$101)&amp;" NPS")</f>
        <v/>
      </c>
      <c r="AA73" s="19"/>
    </row>
    <row r="74" spans="12:27" x14ac:dyDescent="0.25">
      <c r="L74" s="24"/>
      <c r="M74" s="22">
        <v>2000</v>
      </c>
      <c r="N74" s="2"/>
      <c r="O74" s="2"/>
      <c r="P74" s="84" t="str">
        <f>IF(AND(N74="",O74&lt;&gt;""),LOOKUP(CONVERT(O74,"m","in"),$X74:$AB74,'Vent Sizing Charts'!$G$21:$O$21),IF(AND(N74&lt;&gt;"",O74=""),LOOKUP(N74,$X74:$AB74,'Vent Sizing Charts'!$G$21:$O$21),IF(AND(N74="",O74=""),"",LOOKUP(N74,$X74:$AB74,'Vent Sizing Charts'!$G$21:$O$21))))</f>
        <v/>
      </c>
      <c r="Q74" s="19"/>
      <c r="S74" s="24"/>
      <c r="T74" s="98"/>
      <c r="U74" s="2"/>
      <c r="V74" s="2"/>
      <c r="W74" s="2" t="str">
        <f t="shared" si="1"/>
        <v/>
      </c>
      <c r="X74" s="96"/>
      <c r="Y74" s="2" t="str">
        <f>IF(OR(X74="",T74=""),"",'Vent Sizing Charts'!AE169)</f>
        <v/>
      </c>
      <c r="Z74" s="97" t="str">
        <f>IF(OR(X74="",T74="",W74=""),"",LOOKUP(W74,'Vent Sizing Charts'!$T169:$AD169,'Vent Sizing Charts'!$T$101:$AD$101)&amp;" NPS")</f>
        <v/>
      </c>
      <c r="AA74" s="19"/>
    </row>
    <row r="75" spans="12:27" x14ac:dyDescent="0.25">
      <c r="L75" s="24"/>
      <c r="M75" s="22">
        <v>2000</v>
      </c>
      <c r="N75" s="2"/>
      <c r="O75" s="2"/>
      <c r="P75" s="74" t="str">
        <f>IF(AND(N75="",O75&lt;&gt;""),LOOKUP(CONVERT(O75,"m","in"),$X75:$AB75,'Vent Sizing Charts'!$G$21:$O$21),IF(AND(N75&lt;&gt;"",O75=""),LOOKUP(N75,$X75:$AB75,'Vent Sizing Charts'!$G$21:$O$21),IF(AND(N75="",O75=""),"",LOOKUP(N75,$X75:$AB75,'Vent Sizing Charts'!$G$21:$O$21))))</f>
        <v/>
      </c>
      <c r="Q75" s="19"/>
      <c r="S75" s="24"/>
      <c r="T75" s="98"/>
      <c r="U75" s="2"/>
      <c r="V75" s="2"/>
      <c r="W75" s="2" t="str">
        <f t="shared" si="1"/>
        <v/>
      </c>
      <c r="X75" s="96"/>
      <c r="Y75" s="2" t="str">
        <f>IF(OR(X75="",T75=""),"",'Vent Sizing Charts'!AE170)</f>
        <v/>
      </c>
      <c r="Z75" s="97" t="str">
        <f>IF(OR(X75="",T75="",W75=""),"",LOOKUP(W75,'Vent Sizing Charts'!$T170:$AD170,'Vent Sizing Charts'!$T$101:$AD$101)&amp;" NPS")</f>
        <v/>
      </c>
      <c r="AA75" s="19"/>
    </row>
    <row r="76" spans="12:27" x14ac:dyDescent="0.25">
      <c r="L76" s="24"/>
      <c r="M76" s="22">
        <v>2000</v>
      </c>
      <c r="N76" s="2"/>
      <c r="O76" s="2"/>
      <c r="P76" s="84" t="str">
        <f>IF(AND(N76="",O76&lt;&gt;""),LOOKUP(CONVERT(O76,"m","in"),$X76:$AB76,'Vent Sizing Charts'!$G$21:$O$21),IF(AND(N76&lt;&gt;"",O76=""),LOOKUP(N76,$X76:$AB76,'Vent Sizing Charts'!$G$21:$O$21),IF(AND(N76="",O76=""),"",LOOKUP(N76,$X76:$AB76,'Vent Sizing Charts'!$G$21:$O$21))))</f>
        <v/>
      </c>
      <c r="Q76" s="19"/>
      <c r="S76" s="24"/>
      <c r="T76" s="98"/>
      <c r="U76" s="2"/>
      <c r="V76" s="2"/>
      <c r="W76" s="2" t="str">
        <f t="shared" si="1"/>
        <v/>
      </c>
      <c r="X76" s="96"/>
      <c r="Y76" s="2" t="str">
        <f>IF(OR(X76="",T76=""),"",'Vent Sizing Charts'!AE171)</f>
        <v/>
      </c>
      <c r="Z76" s="97" t="str">
        <f>IF(OR(X76="",T76="",W76=""),"",LOOKUP(W76,'Vent Sizing Charts'!$T171:$AD171,'Vent Sizing Charts'!$T$101:$AD$101)&amp;" NPS")</f>
        <v/>
      </c>
      <c r="AA76" s="19"/>
    </row>
    <row r="77" spans="12:27" x14ac:dyDescent="0.25">
      <c r="L77" s="24"/>
      <c r="M77" s="22">
        <v>2000</v>
      </c>
      <c r="N77" s="2"/>
      <c r="O77" s="2"/>
      <c r="P77" s="74" t="str">
        <f>IF(AND(N77="",O77&lt;&gt;""),LOOKUP(CONVERT(O77,"m","in"),$X77:$AB77,'Vent Sizing Charts'!$G$21:$O$21),IF(AND(N77&lt;&gt;"",O77=""),LOOKUP(N77,$X77:$AB77,'Vent Sizing Charts'!$G$21:$O$21),IF(AND(N77="",O77=""),"",LOOKUP(N77,$X77:$AB77,'Vent Sizing Charts'!$G$21:$O$21))))</f>
        <v/>
      </c>
      <c r="Q77" s="19"/>
      <c r="S77" s="24"/>
      <c r="T77" s="98"/>
      <c r="U77" s="2"/>
      <c r="V77" s="2"/>
      <c r="W77" s="2" t="str">
        <f t="shared" si="1"/>
        <v/>
      </c>
      <c r="X77" s="96"/>
      <c r="Y77" s="2" t="str">
        <f>IF(OR(X77="",T77=""),"",'Vent Sizing Charts'!AE172)</f>
        <v/>
      </c>
      <c r="Z77" s="97" t="str">
        <f>IF(OR(X77="",T77="",W77=""),"",LOOKUP(W77,'Vent Sizing Charts'!$T172:$AD172,'Vent Sizing Charts'!$T$101:$AD$101)&amp;" NPS")</f>
        <v/>
      </c>
      <c r="AA77" s="19"/>
    </row>
    <row r="78" spans="12:27" x14ac:dyDescent="0.25">
      <c r="L78" s="24"/>
      <c r="M78" s="22">
        <v>2000</v>
      </c>
      <c r="N78" s="2"/>
      <c r="O78" s="2"/>
      <c r="P78" s="84" t="str">
        <f>IF(AND(N78="",O78&lt;&gt;""),LOOKUP(CONVERT(O78,"m","in"),$X78:$AB78,'Vent Sizing Charts'!$G$21:$O$21),IF(AND(N78&lt;&gt;"",O78=""),LOOKUP(N78,$X78:$AB78,'Vent Sizing Charts'!$G$21:$O$21),IF(AND(N78="",O78=""),"",LOOKUP(N78,$X78:$AB78,'Vent Sizing Charts'!$G$21:$O$21))))</f>
        <v/>
      </c>
      <c r="Q78" s="19"/>
      <c r="S78" s="24"/>
      <c r="T78" s="98"/>
      <c r="U78" s="2"/>
      <c r="V78" s="2"/>
      <c r="W78" s="2" t="str">
        <f t="shared" si="1"/>
        <v/>
      </c>
      <c r="X78" s="96"/>
      <c r="Y78" s="2" t="str">
        <f>IF(OR(X78="",T78=""),"",'Vent Sizing Charts'!AE173)</f>
        <v/>
      </c>
      <c r="Z78" s="97" t="str">
        <f>IF(OR(X78="",T78="",W78=""),"",LOOKUP(W78,'Vent Sizing Charts'!$T173:$AD173,'Vent Sizing Charts'!$T$101:$AD$101)&amp;" NPS")</f>
        <v/>
      </c>
      <c r="AA78" s="19"/>
    </row>
    <row r="79" spans="12:27" x14ac:dyDescent="0.25">
      <c r="L79" s="24"/>
      <c r="M79" s="22">
        <v>2000</v>
      </c>
      <c r="N79" s="2"/>
      <c r="O79" s="2"/>
      <c r="P79" s="74" t="str">
        <f>IF(AND(N79="",O79&lt;&gt;""),LOOKUP(CONVERT(O79,"m","in"),$X79:$AB79,'Vent Sizing Charts'!$G$21:$O$21),IF(AND(N79&lt;&gt;"",O79=""),LOOKUP(N79,$X79:$AB79,'Vent Sizing Charts'!$G$21:$O$21),IF(AND(N79="",O79=""),"",LOOKUP(N79,$X79:$AB79,'Vent Sizing Charts'!$G$21:$O$21))))</f>
        <v/>
      </c>
      <c r="Q79" s="19"/>
      <c r="S79" s="24"/>
      <c r="T79" s="98"/>
      <c r="U79" s="2"/>
      <c r="V79" s="2"/>
      <c r="W79" s="2" t="str">
        <f t="shared" si="1"/>
        <v/>
      </c>
      <c r="X79" s="96"/>
      <c r="Y79" s="2" t="str">
        <f>IF(OR(X79="",T79=""),"",'Vent Sizing Charts'!AE174)</f>
        <v/>
      </c>
      <c r="Z79" s="97" t="str">
        <f>IF(OR(X79="",T79="",W79=""),"",LOOKUP(W79,'Vent Sizing Charts'!$T174:$AD174,'Vent Sizing Charts'!$T$101:$AD$101)&amp;" NPS")</f>
        <v/>
      </c>
      <c r="AA79" s="19"/>
    </row>
    <row r="80" spans="12:27" x14ac:dyDescent="0.25">
      <c r="L80" s="24"/>
      <c r="M80" s="22">
        <v>2000</v>
      </c>
      <c r="N80" s="2"/>
      <c r="O80" s="2"/>
      <c r="P80" s="84" t="str">
        <f>IF(AND(N80="",O80&lt;&gt;""),LOOKUP(CONVERT(O80,"m","in"),$X80:$AB80,'Vent Sizing Charts'!$G$21:$O$21),IF(AND(N80&lt;&gt;"",O80=""),LOOKUP(N80,$X80:$AB80,'Vent Sizing Charts'!$G$21:$O$21),IF(AND(N80="",O80=""),"",LOOKUP(N80,$X80:$AB80,'Vent Sizing Charts'!$G$21:$O$21))))</f>
        <v/>
      </c>
      <c r="Q80" s="19"/>
      <c r="S80" s="24"/>
      <c r="T80" s="98"/>
      <c r="U80" s="2"/>
      <c r="V80" s="2"/>
      <c r="W80" s="2" t="str">
        <f t="shared" si="1"/>
        <v/>
      </c>
      <c r="X80" s="96"/>
      <c r="Y80" s="2" t="str">
        <f>IF(OR(X80="",T80=""),"",'Vent Sizing Charts'!AE175)</f>
        <v/>
      </c>
      <c r="Z80" s="97" t="str">
        <f>IF(OR(X80="",T80="",W80=""),"",LOOKUP(W80,'Vent Sizing Charts'!$T175:$AD175,'Vent Sizing Charts'!$T$101:$AD$101)&amp;" NPS")</f>
        <v/>
      </c>
      <c r="AA80" s="19"/>
    </row>
    <row r="81" spans="12:27" x14ac:dyDescent="0.25">
      <c r="L81" s="24"/>
      <c r="M81" s="22">
        <v>2000</v>
      </c>
      <c r="N81" s="2"/>
      <c r="O81" s="2"/>
      <c r="P81" s="74" t="str">
        <f>IF(AND(N81="",O81&lt;&gt;""),LOOKUP(CONVERT(O81,"m","in"),$X81:$AB81,'Vent Sizing Charts'!$G$21:$O$21),IF(AND(N81&lt;&gt;"",O81=""),LOOKUP(N81,$X81:$AB81,'Vent Sizing Charts'!$G$21:$O$21),IF(AND(N81="",O81=""),"",LOOKUP(N81,$X81:$AB81,'Vent Sizing Charts'!$G$21:$O$21))))</f>
        <v/>
      </c>
      <c r="Q81" s="19"/>
      <c r="S81" s="24"/>
      <c r="T81" s="98"/>
      <c r="U81" s="2"/>
      <c r="V81" s="2"/>
      <c r="W81" s="2" t="str">
        <f t="shared" si="1"/>
        <v/>
      </c>
      <c r="X81" s="96"/>
      <c r="Y81" s="2" t="str">
        <f>IF(OR(X81="",T81=""),"",'Vent Sizing Charts'!AE176)</f>
        <v/>
      </c>
      <c r="Z81" s="97" t="str">
        <f>IF(OR(X81="",T81="",W81=""),"",LOOKUP(W81,'Vent Sizing Charts'!$T176:$AD176,'Vent Sizing Charts'!$T$101:$AD$101)&amp;" NPS")</f>
        <v/>
      </c>
      <c r="AA81" s="19"/>
    </row>
    <row r="82" spans="12:27" x14ac:dyDescent="0.25">
      <c r="L82" s="24"/>
      <c r="M82" s="22">
        <v>2000</v>
      </c>
      <c r="N82" s="2"/>
      <c r="O82" s="2"/>
      <c r="P82" s="84" t="str">
        <f>IF(AND(N82="",O82&lt;&gt;""),LOOKUP(CONVERT(O82,"m","in"),$X82:$AB82,'Vent Sizing Charts'!$G$21:$O$21),IF(AND(N82&lt;&gt;"",O82=""),LOOKUP(N82,$X82:$AB82,'Vent Sizing Charts'!$G$21:$O$21),IF(AND(N82="",O82=""),"",LOOKUP(N82,$X82:$AB82,'Vent Sizing Charts'!$G$21:$O$21))))</f>
        <v/>
      </c>
      <c r="Q82" s="19"/>
      <c r="S82" s="24"/>
      <c r="T82" s="98"/>
      <c r="U82" s="2"/>
      <c r="V82" s="2"/>
      <c r="W82" s="2" t="str">
        <f t="shared" si="1"/>
        <v/>
      </c>
      <c r="X82" s="96"/>
      <c r="Y82" s="2" t="str">
        <f>IF(OR(X82="",T82=""),"",'Vent Sizing Charts'!AE177)</f>
        <v/>
      </c>
      <c r="Z82" s="97" t="str">
        <f>IF(OR(X82="",T82="",W82=""),"",LOOKUP(W82,'Vent Sizing Charts'!$T177:$AD177,'Vent Sizing Charts'!$T$101:$AD$101)&amp;" NPS")</f>
        <v/>
      </c>
      <c r="AA82" s="19"/>
    </row>
    <row r="83" spans="12:27" x14ac:dyDescent="0.25">
      <c r="L83" s="24"/>
      <c r="M83" s="22">
        <v>2000</v>
      </c>
      <c r="N83" s="2"/>
      <c r="O83" s="2"/>
      <c r="P83" s="74" t="str">
        <f>IF(AND(N83="",O83&lt;&gt;""),LOOKUP(CONVERT(O83,"m","in"),$X83:$AB83,'Vent Sizing Charts'!$G$21:$O$21),IF(AND(N83&lt;&gt;"",O83=""),LOOKUP(N83,$X83:$AB83,'Vent Sizing Charts'!$G$21:$O$21),IF(AND(N83="",O83=""),"",LOOKUP(N83,$X83:$AB83,'Vent Sizing Charts'!$G$21:$O$21))))</f>
        <v/>
      </c>
      <c r="Q83" s="19"/>
      <c r="S83" s="24"/>
      <c r="T83" s="98"/>
      <c r="U83" s="2"/>
      <c r="V83" s="2"/>
      <c r="W83" s="2" t="str">
        <f t="shared" si="1"/>
        <v/>
      </c>
      <c r="X83" s="96"/>
      <c r="Y83" s="2" t="str">
        <f>IF(OR(X83="",T83=""),"",'Vent Sizing Charts'!AE178)</f>
        <v/>
      </c>
      <c r="Z83" s="97" t="str">
        <f>IF(OR(X83="",T83="",W83=""),"",LOOKUP(W83,'Vent Sizing Charts'!$T178:$AD178,'Vent Sizing Charts'!$T$101:$AD$101)&amp;" NPS")</f>
        <v/>
      </c>
      <c r="AA83" s="19"/>
    </row>
    <row r="84" spans="12:27" x14ac:dyDescent="0.25">
      <c r="L84" s="24"/>
      <c r="M84" s="22">
        <v>2000</v>
      </c>
      <c r="N84" s="2"/>
      <c r="O84" s="2"/>
      <c r="P84" s="84" t="str">
        <f>IF(AND(N84="",O84&lt;&gt;""),LOOKUP(CONVERT(O84,"m","in"),$X84:$AB84,'Vent Sizing Charts'!$G$21:$O$21),IF(AND(N84&lt;&gt;"",O84=""),LOOKUP(N84,$X84:$AB84,'Vent Sizing Charts'!$G$21:$O$21),IF(AND(N84="",O84=""),"",LOOKUP(N84,$X84:$AB84,'Vent Sizing Charts'!$G$21:$O$21))))</f>
        <v/>
      </c>
      <c r="Q84" s="19"/>
      <c r="S84" s="24"/>
      <c r="T84" s="98"/>
      <c r="U84" s="2"/>
      <c r="V84" s="2"/>
      <c r="W84" s="2" t="str">
        <f t="shared" si="1"/>
        <v/>
      </c>
      <c r="X84" s="96"/>
      <c r="Y84" s="2" t="str">
        <f>IF(OR(X84="",T84=""),"",'Vent Sizing Charts'!AE179)</f>
        <v/>
      </c>
      <c r="Z84" s="97" t="str">
        <f>IF(OR(X84="",T84="",W84=""),"",LOOKUP(W84,'Vent Sizing Charts'!$T179:$AD179,'Vent Sizing Charts'!$T$101:$AD$101)&amp;" NPS")</f>
        <v/>
      </c>
      <c r="AA84" s="19"/>
    </row>
    <row r="85" spans="12:27" x14ac:dyDescent="0.25">
      <c r="L85" s="24"/>
      <c r="M85" s="22">
        <v>2000</v>
      </c>
      <c r="N85" s="2"/>
      <c r="O85" s="2"/>
      <c r="P85" s="74" t="str">
        <f>IF(AND(N85="",O85&lt;&gt;""),LOOKUP(CONVERT(O85,"m","in"),$X85:$AB85,'Vent Sizing Charts'!$G$21:$O$21),IF(AND(N85&lt;&gt;"",O85=""),LOOKUP(N85,$X85:$AB85,'Vent Sizing Charts'!$G$21:$O$21),IF(AND(N85="",O85=""),"",LOOKUP(N85,$X85:$AB85,'Vent Sizing Charts'!$G$21:$O$21))))</f>
        <v/>
      </c>
      <c r="Q85" s="19"/>
      <c r="S85" s="24"/>
      <c r="T85" s="98"/>
      <c r="U85" s="2"/>
      <c r="V85" s="2"/>
      <c r="W85" s="2" t="str">
        <f t="shared" si="1"/>
        <v/>
      </c>
      <c r="X85" s="96"/>
      <c r="Y85" s="2" t="str">
        <f>IF(OR(X85="",T85=""),"",'Vent Sizing Charts'!AE180)</f>
        <v/>
      </c>
      <c r="Z85" s="97" t="str">
        <f>IF(OR(X85="",T85="",W85=""),"",LOOKUP(W85,'Vent Sizing Charts'!$T180:$AD180,'Vent Sizing Charts'!$T$101:$AD$101)&amp;" NPS")</f>
        <v/>
      </c>
      <c r="AA85" s="19"/>
    </row>
    <row r="86" spans="12:27" x14ac:dyDescent="0.25">
      <c r="L86" s="24"/>
      <c r="M86" s="22">
        <v>2000</v>
      </c>
      <c r="N86" s="2"/>
      <c r="O86" s="2"/>
      <c r="P86" s="84" t="str">
        <f>IF(AND(N86="",O86&lt;&gt;""),LOOKUP(CONVERT(O86,"m","in"),$X86:$AB86,'Vent Sizing Charts'!$G$21:$O$21),IF(AND(N86&lt;&gt;"",O86=""),LOOKUP(N86,$X86:$AB86,'Vent Sizing Charts'!$G$21:$O$21),IF(AND(N86="",O86=""),"",LOOKUP(N86,$X86:$AB86,'Vent Sizing Charts'!$G$21:$O$21))))</f>
        <v/>
      </c>
      <c r="Q86" s="19"/>
      <c r="S86" s="24"/>
      <c r="T86" s="98"/>
      <c r="U86" s="2"/>
      <c r="V86" s="2"/>
      <c r="W86" s="2" t="str">
        <f t="shared" si="1"/>
        <v/>
      </c>
      <c r="X86" s="96"/>
      <c r="Y86" s="2" t="str">
        <f>IF(OR(X86="",T86=""),"",'Vent Sizing Charts'!AE181)</f>
        <v/>
      </c>
      <c r="Z86" s="97" t="str">
        <f>IF(OR(X86="",T86="",W86=""),"",LOOKUP(W86,'Vent Sizing Charts'!$T181:$AD181,'Vent Sizing Charts'!$T$101:$AD$101)&amp;" NPS")</f>
        <v/>
      </c>
      <c r="AA86" s="19"/>
    </row>
    <row r="87" spans="12:27" x14ac:dyDescent="0.25">
      <c r="L87" s="24"/>
      <c r="M87" s="22">
        <v>2000</v>
      </c>
      <c r="N87" s="2"/>
      <c r="O87" s="2"/>
      <c r="P87" s="74" t="str">
        <f>IF(AND(N87="",O87&lt;&gt;""),LOOKUP(CONVERT(O87,"m","in"),$X87:$AB87,'Vent Sizing Charts'!$G$21:$O$21),IF(AND(N87&lt;&gt;"",O87=""),LOOKUP(N87,$X87:$AB87,'Vent Sizing Charts'!$G$21:$O$21),IF(AND(N87="",O87=""),"",LOOKUP(N87,$X87:$AB87,'Vent Sizing Charts'!$G$21:$O$21))))</f>
        <v/>
      </c>
      <c r="Q87" s="19"/>
      <c r="S87" s="24"/>
      <c r="T87" s="98"/>
      <c r="U87" s="2"/>
      <c r="V87" s="2"/>
      <c r="W87" s="2" t="str">
        <f t="shared" si="1"/>
        <v/>
      </c>
      <c r="X87" s="96"/>
      <c r="Y87" s="2" t="str">
        <f>IF(OR(X87="",T87=""),"",'Vent Sizing Charts'!AE182)</f>
        <v/>
      </c>
      <c r="Z87" s="97" t="str">
        <f>IF(OR(X87="",T87="",W87=""),"",LOOKUP(W87,'Vent Sizing Charts'!$T182:$AD182,'Vent Sizing Charts'!$T$101:$AD$101)&amp;" NPS")</f>
        <v/>
      </c>
      <c r="AA87" s="19"/>
    </row>
    <row r="88" spans="12:27" x14ac:dyDescent="0.25">
      <c r="L88" s="24"/>
      <c r="M88" s="22">
        <v>2000</v>
      </c>
      <c r="N88" s="2"/>
      <c r="O88" s="2"/>
      <c r="P88" s="84" t="str">
        <f>IF(AND(N88="",O88&lt;&gt;""),LOOKUP(CONVERT(O88,"m","in"),$X88:$AB88,'Vent Sizing Charts'!$G$21:$O$21),IF(AND(N88&lt;&gt;"",O88=""),LOOKUP(N88,$X88:$AB88,'Vent Sizing Charts'!$G$21:$O$21),IF(AND(N88="",O88=""),"",LOOKUP(N88,$X88:$AB88,'Vent Sizing Charts'!$G$21:$O$21))))</f>
        <v/>
      </c>
      <c r="Q88" s="19"/>
      <c r="S88" s="24"/>
      <c r="T88" s="98"/>
      <c r="U88" s="2"/>
      <c r="V88" s="2"/>
      <c r="W88" s="2" t="str">
        <f t="shared" si="1"/>
        <v/>
      </c>
      <c r="X88" s="96"/>
      <c r="Y88" s="2" t="str">
        <f>IF(OR(X88="",T88=""),"",'Vent Sizing Charts'!AE183)</f>
        <v/>
      </c>
      <c r="Z88" s="97" t="str">
        <f>IF(OR(X88="",T88="",W88=""),"",LOOKUP(W88,'Vent Sizing Charts'!$T183:$AD183,'Vent Sizing Charts'!$T$101:$AD$101)&amp;" NPS")</f>
        <v/>
      </c>
      <c r="AA88" s="19"/>
    </row>
    <row r="89" spans="12:27" x14ac:dyDescent="0.25">
      <c r="L89" s="24"/>
      <c r="M89" s="22">
        <v>2000</v>
      </c>
      <c r="N89" s="2"/>
      <c r="O89" s="2"/>
      <c r="P89" s="74" t="str">
        <f>IF(AND(N89="",O89&lt;&gt;""),LOOKUP(CONVERT(O89,"m","in"),$X89:$AB89,'Vent Sizing Charts'!$G$21:$O$21),IF(AND(N89&lt;&gt;"",O89=""),LOOKUP(N89,$X89:$AB89,'Vent Sizing Charts'!$G$21:$O$21),IF(AND(N89="",O89=""),"",LOOKUP(N89,$X89:$AB89,'Vent Sizing Charts'!$G$21:$O$21))))</f>
        <v/>
      </c>
      <c r="Q89" s="19"/>
      <c r="S89" s="24"/>
      <c r="T89" s="98"/>
      <c r="U89" s="2"/>
      <c r="V89" s="2"/>
      <c r="W89" s="2" t="str">
        <f t="shared" si="1"/>
        <v/>
      </c>
      <c r="X89" s="96"/>
      <c r="Y89" s="2" t="str">
        <f>IF(OR(X89="",T89=""),"",'Vent Sizing Charts'!AE184)</f>
        <v/>
      </c>
      <c r="Z89" s="97" t="str">
        <f>IF(OR(X89="",T89="",W89=""),"",LOOKUP(W89,'Vent Sizing Charts'!$T184:$AD184,'Vent Sizing Charts'!$T$101:$AD$101)&amp;" NPS")</f>
        <v/>
      </c>
      <c r="AA89" s="19"/>
    </row>
    <row r="90" spans="12:27" x14ac:dyDescent="0.25">
      <c r="L90" s="24"/>
      <c r="M90" s="22">
        <v>2000</v>
      </c>
      <c r="N90" s="2"/>
      <c r="O90" s="2"/>
      <c r="P90" s="84" t="str">
        <f>IF(AND(N90="",O90&lt;&gt;""),LOOKUP(CONVERT(O90,"m","in"),$X90:$AB90,'Vent Sizing Charts'!$G$21:$O$21),IF(AND(N90&lt;&gt;"",O90=""),LOOKUP(N90,$X90:$AB90,'Vent Sizing Charts'!$G$21:$O$21),IF(AND(N90="",O90=""),"",LOOKUP(N90,$X90:$AB90,'Vent Sizing Charts'!$G$21:$O$21))))</f>
        <v/>
      </c>
      <c r="Q90" s="19"/>
      <c r="S90" s="24"/>
      <c r="T90" s="98"/>
      <c r="U90" s="2"/>
      <c r="V90" s="2"/>
      <c r="W90" s="2" t="str">
        <f t="shared" si="1"/>
        <v/>
      </c>
      <c r="X90" s="96"/>
      <c r="Y90" s="2" t="str">
        <f>IF(OR(X90="",T90=""),"",'Vent Sizing Charts'!AE185)</f>
        <v/>
      </c>
      <c r="Z90" s="97" t="str">
        <f>IF(OR(X90="",T90="",W90=""),"",LOOKUP(W90,'Vent Sizing Charts'!$T185:$AD185,'Vent Sizing Charts'!$T$101:$AD$101)&amp;" NPS")</f>
        <v/>
      </c>
      <c r="AA90" s="19"/>
    </row>
    <row r="91" spans="12:27" x14ac:dyDescent="0.25">
      <c r="L91" s="24"/>
      <c r="M91" s="22">
        <v>2000</v>
      </c>
      <c r="N91" s="2"/>
      <c r="O91" s="2"/>
      <c r="P91" s="74" t="str">
        <f>IF(AND(N91="",O91&lt;&gt;""),LOOKUP(CONVERT(O91,"m","in"),$X91:$AB91,'Vent Sizing Charts'!$G$21:$O$21),IF(AND(N91&lt;&gt;"",O91=""),LOOKUP(N91,$X91:$AB91,'Vent Sizing Charts'!$G$21:$O$21),IF(AND(N91="",O91=""),"",LOOKUP(N91,$X91:$AB91,'Vent Sizing Charts'!$G$21:$O$21))))</f>
        <v/>
      </c>
      <c r="Q91" s="19"/>
      <c r="S91" s="24"/>
      <c r="T91" s="98"/>
      <c r="U91" s="2"/>
      <c r="V91" s="2"/>
      <c r="W91" s="2" t="str">
        <f t="shared" si="1"/>
        <v/>
      </c>
      <c r="X91" s="96"/>
      <c r="Y91" s="2" t="str">
        <f>IF(OR(X91="",T91=""),"",'Vent Sizing Charts'!AE186)</f>
        <v/>
      </c>
      <c r="Z91" s="97" t="str">
        <f>IF(OR(X91="",T91="",W91=""),"",LOOKUP(W91,'Vent Sizing Charts'!$T186:$AD186,'Vent Sizing Charts'!$T$101:$AD$101)&amp;" NPS")</f>
        <v/>
      </c>
      <c r="AA91" s="19"/>
    </row>
    <row r="92" spans="12:27" x14ac:dyDescent="0.25">
      <c r="L92" s="24"/>
      <c r="M92" s="22">
        <v>2000</v>
      </c>
      <c r="N92" s="2"/>
      <c r="O92" s="2"/>
      <c r="P92" s="84" t="str">
        <f>IF(AND(N92="",O92&lt;&gt;""),LOOKUP(CONVERT(O92,"m","in"),$X92:$AB92,'Vent Sizing Charts'!$G$21:$O$21),IF(AND(N92&lt;&gt;"",O92=""),LOOKUP(N92,$X92:$AB92,'Vent Sizing Charts'!$G$21:$O$21),IF(AND(N92="",O92=""),"",LOOKUP(N92,$X92:$AB92,'Vent Sizing Charts'!$G$21:$O$21))))</f>
        <v/>
      </c>
      <c r="Q92" s="19"/>
      <c r="S92" s="24"/>
      <c r="T92" s="98"/>
      <c r="U92" s="2"/>
      <c r="V92" s="2"/>
      <c r="W92" s="2" t="str">
        <f t="shared" si="1"/>
        <v/>
      </c>
      <c r="X92" s="96"/>
      <c r="Y92" s="2" t="str">
        <f>IF(OR(X92="",T92=""),"",'Vent Sizing Charts'!AE187)</f>
        <v/>
      </c>
      <c r="Z92" s="97" t="str">
        <f>IF(OR(X92="",T92="",W92=""),"",LOOKUP(W92,'Vent Sizing Charts'!$T187:$AD187,'Vent Sizing Charts'!$T$101:$AD$101)&amp;" NPS")</f>
        <v/>
      </c>
      <c r="AA92" s="19"/>
    </row>
    <row r="93" spans="12:27" x14ac:dyDescent="0.25">
      <c r="L93" s="24"/>
      <c r="M93" s="22">
        <v>2000</v>
      </c>
      <c r="N93" s="2"/>
      <c r="O93" s="2"/>
      <c r="P93" s="74" t="str">
        <f>IF(AND(N93="",O93&lt;&gt;""),LOOKUP(CONVERT(O93,"m","in"),$X93:$AB93,'Vent Sizing Charts'!$G$21:$O$21),IF(AND(N93&lt;&gt;"",O93=""),LOOKUP(N93,$X93:$AB93,'Vent Sizing Charts'!$G$21:$O$21),IF(AND(N93="",O93=""),"",LOOKUP(N93,$X93:$AB93,'Vent Sizing Charts'!$G$21:$O$21))))</f>
        <v/>
      </c>
      <c r="Q93" s="19"/>
      <c r="S93" s="24"/>
      <c r="T93" s="98"/>
      <c r="U93" s="2"/>
      <c r="V93" s="2"/>
      <c r="W93" s="2" t="str">
        <f t="shared" si="1"/>
        <v/>
      </c>
      <c r="X93" s="96"/>
      <c r="Y93" s="2" t="str">
        <f>IF(OR(X93="",T93=""),"",'Vent Sizing Charts'!AE188)</f>
        <v/>
      </c>
      <c r="Z93" s="97" t="str">
        <f>IF(OR(X93="",T93="",W93=""),"",LOOKUP(W93,'Vent Sizing Charts'!$T188:$AD188,'Vent Sizing Charts'!$T$101:$AD$101)&amp;" NPS")</f>
        <v/>
      </c>
      <c r="AA93" s="19"/>
    </row>
    <row r="94" spans="12:27" x14ac:dyDescent="0.25">
      <c r="L94" s="24"/>
      <c r="M94" s="22">
        <v>2000</v>
      </c>
      <c r="N94" s="2"/>
      <c r="O94" s="2"/>
      <c r="P94" s="84" t="str">
        <f>IF(AND(N94="",O94&lt;&gt;""),LOOKUP(CONVERT(O94,"m","in"),$X94:$AB94,'Vent Sizing Charts'!$G$21:$O$21),IF(AND(N94&lt;&gt;"",O94=""),LOOKUP(N94,$X94:$AB94,'Vent Sizing Charts'!$G$21:$O$21),IF(AND(N94="",O94=""),"",LOOKUP(N94,$X94:$AB94,'Vent Sizing Charts'!$G$21:$O$21))))</f>
        <v/>
      </c>
      <c r="Q94" s="19"/>
      <c r="S94" s="24"/>
      <c r="T94" s="98"/>
      <c r="U94" s="2"/>
      <c r="V94" s="2"/>
      <c r="W94" s="2" t="str">
        <f t="shared" si="1"/>
        <v/>
      </c>
      <c r="X94" s="96"/>
      <c r="Y94" s="2" t="str">
        <f>IF(OR(X94="",T94=""),"",'Vent Sizing Charts'!AE189)</f>
        <v/>
      </c>
      <c r="Z94" s="97" t="str">
        <f>IF(OR(X94="",T94="",W94=""),"",LOOKUP(W94,'Vent Sizing Charts'!$T189:$AD189,'Vent Sizing Charts'!$T$101:$AD$101)&amp;" NPS")</f>
        <v/>
      </c>
      <c r="AA94" s="19"/>
    </row>
    <row r="95" spans="12:27" x14ac:dyDescent="0.25">
      <c r="L95" s="24"/>
      <c r="M95" s="22">
        <v>2000</v>
      </c>
      <c r="N95" s="2"/>
      <c r="O95" s="2"/>
      <c r="P95" s="74" t="str">
        <f>IF(AND(N95="",O95&lt;&gt;""),LOOKUP(CONVERT(O95,"m","in"),$X95:$AB95,'Vent Sizing Charts'!$G$21:$O$21),IF(AND(N95&lt;&gt;"",O95=""),LOOKUP(N95,$X95:$AB95,'Vent Sizing Charts'!$G$21:$O$21),IF(AND(N95="",O95=""),"",LOOKUP(N95,$X95:$AB95,'Vent Sizing Charts'!$G$21:$O$21))))</f>
        <v/>
      </c>
      <c r="Q95" s="19"/>
      <c r="S95" s="24"/>
      <c r="T95" s="98"/>
      <c r="U95" s="2"/>
      <c r="V95" s="2"/>
      <c r="W95" s="2" t="str">
        <f t="shared" si="1"/>
        <v/>
      </c>
      <c r="X95" s="96"/>
      <c r="Y95" s="2" t="str">
        <f>IF(OR(X95="",T95=""),"",'Vent Sizing Charts'!AE190)</f>
        <v/>
      </c>
      <c r="Z95" s="97" t="str">
        <f>IF(OR(X95="",T95="",W95=""),"",LOOKUP(W95,'Vent Sizing Charts'!$T190:$AD190,'Vent Sizing Charts'!$T$101:$AD$101)&amp;" NPS")</f>
        <v/>
      </c>
      <c r="AA95" s="19"/>
    </row>
    <row r="96" spans="12:27" x14ac:dyDescent="0.25">
      <c r="L96" s="24"/>
      <c r="M96" s="22">
        <v>2000</v>
      </c>
      <c r="N96" s="2"/>
      <c r="O96" s="2"/>
      <c r="P96" s="84" t="str">
        <f>IF(AND(N96="",O96&lt;&gt;""),LOOKUP(CONVERT(O96,"m","in"),$X96:$AB96,'Vent Sizing Charts'!$G$21:$O$21),IF(AND(N96&lt;&gt;"",O96=""),LOOKUP(N96,$X96:$AB96,'Vent Sizing Charts'!$G$21:$O$21),IF(AND(N96="",O96=""),"",LOOKUP(N96,$X96:$AB96,'Vent Sizing Charts'!$G$21:$O$21))))</f>
        <v/>
      </c>
      <c r="Q96" s="19"/>
      <c r="S96" s="24"/>
      <c r="T96" s="98"/>
      <c r="U96" s="2"/>
      <c r="V96" s="2"/>
      <c r="W96" s="2" t="str">
        <f t="shared" si="1"/>
        <v/>
      </c>
      <c r="X96" s="96"/>
      <c r="Y96" s="2" t="str">
        <f>IF(OR(X96="",T96=""),"",'Vent Sizing Charts'!AE191)</f>
        <v/>
      </c>
      <c r="Z96" s="97" t="str">
        <f>IF(OR(X96="",T96="",W96=""),"",LOOKUP(W96,'Vent Sizing Charts'!$T191:$AD191,'Vent Sizing Charts'!$T$101:$AD$101)&amp;" NPS")</f>
        <v/>
      </c>
      <c r="AA96" s="19"/>
    </row>
    <row r="97" spans="12:27" x14ac:dyDescent="0.25">
      <c r="L97" s="24"/>
      <c r="M97" s="22">
        <v>2000</v>
      </c>
      <c r="N97" s="2"/>
      <c r="O97" s="2"/>
      <c r="P97" s="74" t="str">
        <f>IF(AND(N97="",O97&lt;&gt;""),LOOKUP(CONVERT(O97,"m","in"),$X97:$AB97,'Vent Sizing Charts'!$G$21:$O$21),IF(AND(N97&lt;&gt;"",O97=""),LOOKUP(N97,$X97:$AB97,'Vent Sizing Charts'!$G$21:$O$21),IF(AND(N97="",O97=""),"",LOOKUP(N97,$X97:$AB97,'Vent Sizing Charts'!$G$21:$O$21))))</f>
        <v/>
      </c>
      <c r="Q97" s="19"/>
      <c r="S97" s="24"/>
      <c r="T97" s="98"/>
      <c r="U97" s="2"/>
      <c r="V97" s="2"/>
      <c r="W97" s="2" t="str">
        <f t="shared" si="1"/>
        <v/>
      </c>
      <c r="X97" s="96"/>
      <c r="Y97" s="2" t="str">
        <f>IF(OR(X97="",T97=""),"",'Vent Sizing Charts'!AE192)</f>
        <v/>
      </c>
      <c r="Z97" s="97" t="str">
        <f>IF(OR(X97="",T97="",W97=""),"",LOOKUP(W97,'Vent Sizing Charts'!$T192:$AD192,'Vent Sizing Charts'!$T$101:$AD$101)&amp;" NPS")</f>
        <v/>
      </c>
      <c r="AA97" s="19"/>
    </row>
    <row r="98" spans="12:27" x14ac:dyDescent="0.25">
      <c r="L98" s="24"/>
      <c r="M98" s="22">
        <v>2000</v>
      </c>
      <c r="N98" s="2"/>
      <c r="O98" s="2"/>
      <c r="P98" s="84" t="str">
        <f>IF(AND(N98="",O98&lt;&gt;""),LOOKUP(CONVERT(O98,"m","in"),$X98:$AB98,'Vent Sizing Charts'!$G$21:$O$21),IF(AND(N98&lt;&gt;"",O98=""),LOOKUP(N98,$X98:$AB98,'Vent Sizing Charts'!$G$21:$O$21),IF(AND(N98="",O98=""),"",LOOKUP(N98,$X98:$AB98,'Vent Sizing Charts'!$G$21:$O$21))))</f>
        <v/>
      </c>
      <c r="Q98" s="19"/>
      <c r="S98" s="24"/>
      <c r="T98" s="98"/>
      <c r="U98" s="2"/>
      <c r="V98" s="2"/>
      <c r="W98" s="2" t="str">
        <f t="shared" si="1"/>
        <v/>
      </c>
      <c r="X98" s="96"/>
      <c r="Y98" s="2" t="str">
        <f>IF(OR(X98="",T98=""),"",'Vent Sizing Charts'!AE193)</f>
        <v/>
      </c>
      <c r="Z98" s="97" t="str">
        <f>IF(OR(X98="",T98="",W98=""),"",LOOKUP(W98,'Vent Sizing Charts'!$T193:$AD193,'Vent Sizing Charts'!$T$101:$AD$101)&amp;" NPS")</f>
        <v/>
      </c>
      <c r="AA98" s="19"/>
    </row>
    <row r="99" spans="12:27" x14ac:dyDescent="0.25">
      <c r="L99" s="24"/>
      <c r="M99" s="22">
        <v>2000</v>
      </c>
      <c r="N99" s="2"/>
      <c r="O99" s="2"/>
      <c r="P99" s="74" t="str">
        <f>IF(AND(N99="",O99&lt;&gt;""),LOOKUP(CONVERT(O99,"m","in"),$X99:$AB99,'Vent Sizing Charts'!$G$21:$O$21),IF(AND(N99&lt;&gt;"",O99=""),LOOKUP(N99,$X99:$AB99,'Vent Sizing Charts'!$G$21:$O$21),IF(AND(N99="",O99=""),"",LOOKUP(N99,$X99:$AB99,'Vent Sizing Charts'!$G$21:$O$21))))</f>
        <v/>
      </c>
      <c r="Q99" s="19"/>
      <c r="S99" s="24"/>
      <c r="T99" s="98"/>
      <c r="U99" s="2"/>
      <c r="V99" s="2"/>
      <c r="W99" s="2" t="str">
        <f t="shared" si="1"/>
        <v/>
      </c>
      <c r="X99" s="96"/>
      <c r="Y99" s="2" t="str">
        <f>IF(OR(X99="",T99=""),"",'Vent Sizing Charts'!AE194)</f>
        <v/>
      </c>
      <c r="Z99" s="97" t="str">
        <f>IF(OR(X99="",T99="",W99=""),"",LOOKUP(W99,'Vent Sizing Charts'!$T194:$AD194,'Vent Sizing Charts'!$T$101:$AD$101)&amp;" NPS")</f>
        <v/>
      </c>
      <c r="AA99" s="19"/>
    </row>
    <row r="100" spans="12:27" x14ac:dyDescent="0.25">
      <c r="L100" s="24"/>
      <c r="M100" s="22">
        <v>2000</v>
      </c>
      <c r="N100" s="2"/>
      <c r="O100" s="2"/>
      <c r="P100" s="84" t="str">
        <f>IF(AND(N100="",O100&lt;&gt;""),LOOKUP(CONVERT(O100,"m","in"),$X100:$AB100,'Vent Sizing Charts'!$G$21:$O$21),IF(AND(N100&lt;&gt;"",O100=""),LOOKUP(N100,$X100:$AB100,'Vent Sizing Charts'!$G$21:$O$21),IF(AND(N100="",O100=""),"",LOOKUP(N100,$X100:$AB100,'Vent Sizing Charts'!$G$21:$O$21))))</f>
        <v/>
      </c>
      <c r="Q100" s="19"/>
      <c r="S100" s="24"/>
      <c r="T100" s="98"/>
      <c r="U100" s="2"/>
      <c r="V100" s="2"/>
      <c r="W100" s="2" t="str">
        <f t="shared" si="1"/>
        <v/>
      </c>
      <c r="X100" s="96"/>
      <c r="Y100" s="2" t="str">
        <f>IF(OR(X100="",T100=""),"",'Vent Sizing Charts'!AE195)</f>
        <v/>
      </c>
      <c r="Z100" s="97" t="str">
        <f>IF(OR(X100="",T100="",W100=""),"",LOOKUP(W100,'Vent Sizing Charts'!$T195:$AD195,'Vent Sizing Charts'!$T$101:$AD$101)&amp;" NPS")</f>
        <v/>
      </c>
      <c r="AA100" s="19"/>
    </row>
    <row r="101" spans="12:27" x14ac:dyDescent="0.25">
      <c r="L101" s="24"/>
      <c r="M101" s="22">
        <v>2000</v>
      </c>
      <c r="N101" s="2"/>
      <c r="O101" s="2"/>
      <c r="P101" s="74" t="str">
        <f>IF(AND(N101="",O101&lt;&gt;""),LOOKUP(CONVERT(O101,"m","in"),$X101:$AB101,'Vent Sizing Charts'!$G$21:$O$21),IF(AND(N101&lt;&gt;"",O101=""),LOOKUP(N101,$X101:$AB101,'Vent Sizing Charts'!$G$21:$O$21),IF(AND(N101="",O101=""),"",LOOKUP(N101,$X101:$AB101,'Vent Sizing Charts'!$G$21:$O$21))))</f>
        <v/>
      </c>
      <c r="Q101" s="19"/>
      <c r="S101" s="24"/>
      <c r="T101" s="98"/>
      <c r="U101" s="2"/>
      <c r="V101" s="2"/>
      <c r="W101" s="2" t="str">
        <f t="shared" si="1"/>
        <v/>
      </c>
      <c r="X101" s="96"/>
      <c r="Y101" s="2" t="str">
        <f>IF(OR(X101="",T101=""),"",'Vent Sizing Charts'!AE196)</f>
        <v/>
      </c>
      <c r="Z101" s="97" t="str">
        <f>IF(OR(X101="",T101="",W101=""),"",LOOKUP(W101,'Vent Sizing Charts'!$T196:$AD196,'Vent Sizing Charts'!$T$101:$AD$101)&amp;" NPS")</f>
        <v/>
      </c>
      <c r="AA101" s="19"/>
    </row>
    <row r="102" spans="12:27" x14ac:dyDescent="0.25">
      <c r="L102" s="24"/>
      <c r="M102" s="22">
        <v>2000</v>
      </c>
      <c r="N102" s="2"/>
      <c r="O102" s="2"/>
      <c r="P102" s="84" t="str">
        <f>IF(AND(N102="",O102&lt;&gt;""),LOOKUP(CONVERT(O102,"m","in"),$X102:$AB102,'Vent Sizing Charts'!$G$21:$O$21),IF(AND(N102&lt;&gt;"",O102=""),LOOKUP(N102,$X102:$AB102,'Vent Sizing Charts'!$G$21:$O$21),IF(AND(N102="",O102=""),"",LOOKUP(N102,$X102:$AB102,'Vent Sizing Charts'!$G$21:$O$21))))</f>
        <v/>
      </c>
      <c r="Q102" s="19"/>
      <c r="S102" s="24"/>
      <c r="T102" s="98"/>
      <c r="U102" s="2"/>
      <c r="V102" s="2"/>
      <c r="W102" s="2" t="str">
        <f t="shared" si="1"/>
        <v/>
      </c>
      <c r="X102" s="96"/>
      <c r="Y102" s="2" t="str">
        <f>IF(OR(X102="",T102=""),"",'Vent Sizing Charts'!AE197)</f>
        <v/>
      </c>
      <c r="Z102" s="97" t="str">
        <f>IF(OR(X102="",T102="",W102=""),"",LOOKUP(W102,'Vent Sizing Charts'!$T197:$AD197,'Vent Sizing Charts'!$T$101:$AD$101)&amp;" NPS")</f>
        <v/>
      </c>
      <c r="AA102" s="19"/>
    </row>
    <row r="103" spans="12:27" x14ac:dyDescent="0.25">
      <c r="L103" s="24"/>
      <c r="M103" s="22">
        <v>2000</v>
      </c>
      <c r="N103" s="2"/>
      <c r="O103" s="2"/>
      <c r="P103" s="74" t="str">
        <f>IF(AND(N103="",O103&lt;&gt;""),LOOKUP(CONVERT(O103,"m","in"),$X103:$AB103,'Vent Sizing Charts'!$G$21:$O$21),IF(AND(N103&lt;&gt;"",O103=""),LOOKUP(N103,$X103:$AB103,'Vent Sizing Charts'!$G$21:$O$21),IF(AND(N103="",O103=""),"",LOOKUP(N103,$X103:$AB103,'Vent Sizing Charts'!$G$21:$O$21))))</f>
        <v/>
      </c>
      <c r="Q103" s="19"/>
      <c r="S103" s="24"/>
      <c r="T103" s="98"/>
      <c r="U103" s="2"/>
      <c r="V103" s="2"/>
      <c r="W103" s="2" t="str">
        <f t="shared" si="1"/>
        <v/>
      </c>
      <c r="X103" s="96"/>
      <c r="Y103" s="2" t="str">
        <f>IF(OR(X103="",T103=""),"",'Vent Sizing Charts'!AE198)</f>
        <v/>
      </c>
      <c r="Z103" s="97" t="str">
        <f>IF(OR(X103="",T103="",W103=""),"",LOOKUP(W103,'Vent Sizing Charts'!$T198:$AD198,'Vent Sizing Charts'!$T$101:$AD$101)&amp;" NPS")</f>
        <v/>
      </c>
      <c r="AA103" s="19"/>
    </row>
    <row r="104" spans="12:27" x14ac:dyDescent="0.25">
      <c r="L104" s="24"/>
      <c r="M104" s="22">
        <v>2000</v>
      </c>
      <c r="N104" s="2"/>
      <c r="O104" s="2"/>
      <c r="P104" s="84" t="str">
        <f>IF(AND(N104="",O104&lt;&gt;""),LOOKUP(CONVERT(O104,"m","in"),$X104:$AB104,'Vent Sizing Charts'!$G$21:$O$21),IF(AND(N104&lt;&gt;"",O104=""),LOOKUP(N104,$X104:$AB104,'Vent Sizing Charts'!$G$21:$O$21),IF(AND(N104="",O104=""),"",LOOKUP(N104,$X104:$AB104,'Vent Sizing Charts'!$G$21:$O$21))))</f>
        <v/>
      </c>
      <c r="Q104" s="19"/>
      <c r="S104" s="24"/>
      <c r="T104" s="98"/>
      <c r="U104" s="2"/>
      <c r="V104" s="2"/>
      <c r="W104" s="2" t="str">
        <f t="shared" si="1"/>
        <v/>
      </c>
      <c r="X104" s="96"/>
      <c r="Y104" s="2" t="str">
        <f>IF(OR(X104="",T104=""),"",'Vent Sizing Charts'!AE199)</f>
        <v/>
      </c>
      <c r="Z104" s="97" t="str">
        <f>IF(OR(X104="",T104="",W104=""),"",LOOKUP(W104,'Vent Sizing Charts'!$T199:$AD199,'Vent Sizing Charts'!$T$101:$AD$101)&amp;" NPS")</f>
        <v/>
      </c>
      <c r="AA104" s="19"/>
    </row>
    <row r="105" spans="12:27" x14ac:dyDescent="0.25">
      <c r="L105" s="24"/>
      <c r="M105" s="22">
        <v>2000</v>
      </c>
      <c r="N105" s="2"/>
      <c r="O105" s="2"/>
      <c r="P105" s="74" t="str">
        <f>IF(AND(N105="",O105&lt;&gt;""),LOOKUP(CONVERT(O105,"m","in"),$X105:$AB105,'Vent Sizing Charts'!$G$21:$O$21),IF(AND(N105&lt;&gt;"",O105=""),LOOKUP(N105,$X105:$AB105,'Vent Sizing Charts'!$G$21:$O$21),IF(AND(N105="",O105=""),"",LOOKUP(N105,$X105:$AB105,'Vent Sizing Charts'!$G$21:$O$21))))</f>
        <v/>
      </c>
      <c r="Q105" s="19"/>
      <c r="S105" s="24"/>
      <c r="T105" s="98"/>
      <c r="U105" s="2"/>
      <c r="V105" s="2"/>
      <c r="W105" s="2" t="str">
        <f t="shared" si="1"/>
        <v/>
      </c>
      <c r="X105" s="96"/>
      <c r="Y105" s="2" t="str">
        <f>IF(OR(X105="",T105=""),"",'Vent Sizing Charts'!AE200)</f>
        <v/>
      </c>
      <c r="Z105" s="97" t="str">
        <f>IF(OR(X105="",T105="",W105=""),"",LOOKUP(W105,'Vent Sizing Charts'!$T200:$AD200,'Vent Sizing Charts'!$T$101:$AD$101)&amp;" NPS")</f>
        <v/>
      </c>
      <c r="AA105" s="19"/>
    </row>
    <row r="106" spans="12:27" x14ac:dyDescent="0.25">
      <c r="L106" s="24"/>
      <c r="M106" s="22">
        <v>2000</v>
      </c>
      <c r="N106" s="2"/>
      <c r="O106" s="2"/>
      <c r="P106" s="84" t="str">
        <f>IF(AND(N106="",O106&lt;&gt;""),LOOKUP(CONVERT(O106,"m","in"),$X106:$AB106,'Vent Sizing Charts'!$G$21:$O$21),IF(AND(N106&lt;&gt;"",O106=""),LOOKUP(N106,$X106:$AB106,'Vent Sizing Charts'!$G$21:$O$21),IF(AND(N106="",O106=""),"",LOOKUP(N106,$X106:$AB106,'Vent Sizing Charts'!$G$21:$O$21))))</f>
        <v/>
      </c>
      <c r="Q106" s="19"/>
      <c r="S106" s="24"/>
      <c r="T106" s="98"/>
      <c r="U106" s="2"/>
      <c r="V106" s="2"/>
      <c r="W106" s="2" t="str">
        <f t="shared" si="1"/>
        <v/>
      </c>
      <c r="X106" s="96"/>
      <c r="Y106" s="2" t="str">
        <f>IF(OR(X106="",T106=""),"",'Vent Sizing Charts'!AE201)</f>
        <v/>
      </c>
      <c r="Z106" s="97" t="str">
        <f>IF(OR(X106="",T106="",W106=""),"",LOOKUP(W106,'Vent Sizing Charts'!$T201:$AD201,'Vent Sizing Charts'!$T$101:$AD$101)&amp;" NPS")</f>
        <v/>
      </c>
      <c r="AA106" s="19"/>
    </row>
    <row r="107" spans="12:27" x14ac:dyDescent="0.25">
      <c r="L107" s="24"/>
      <c r="M107" s="22">
        <v>2000</v>
      </c>
      <c r="N107" s="2"/>
      <c r="O107" s="2"/>
      <c r="P107" s="74" t="str">
        <f>IF(AND(N107="",O107&lt;&gt;""),LOOKUP(CONVERT(O107,"m","in"),$X107:$AB107,'Vent Sizing Charts'!$G$21:$O$21),IF(AND(N107&lt;&gt;"",O107=""),LOOKUP(N107,$X107:$AB107,'Vent Sizing Charts'!$G$21:$O$21),IF(AND(N107="",O107=""),"",LOOKUP(N107,$X107:$AB107,'Vent Sizing Charts'!$G$21:$O$21))))</f>
        <v/>
      </c>
      <c r="Q107" s="19"/>
      <c r="S107" s="24"/>
      <c r="T107" s="98"/>
      <c r="U107" s="2"/>
      <c r="V107" s="2"/>
      <c r="W107" s="2" t="str">
        <f t="shared" si="1"/>
        <v/>
      </c>
      <c r="X107" s="96"/>
      <c r="Y107" s="2" t="str">
        <f>IF(OR(X107="",T107=""),"",'Vent Sizing Charts'!AE202)</f>
        <v/>
      </c>
      <c r="Z107" s="97" t="str">
        <f>IF(OR(X107="",T107="",W107=""),"",LOOKUP(W107,'Vent Sizing Charts'!$T202:$AD202,'Vent Sizing Charts'!$T$101:$AD$101)&amp;" NPS")</f>
        <v/>
      </c>
      <c r="AA107" s="19"/>
    </row>
    <row r="108" spans="12:27" x14ac:dyDescent="0.25">
      <c r="L108" s="24"/>
      <c r="M108" s="22">
        <v>2000</v>
      </c>
      <c r="N108" s="2"/>
      <c r="O108" s="2"/>
      <c r="P108" s="84" t="str">
        <f>IF(AND(N108="",O108&lt;&gt;""),LOOKUP(CONVERT(O108,"m","in"),$X108:$AB108,'Vent Sizing Charts'!$G$21:$O$21),IF(AND(N108&lt;&gt;"",O108=""),LOOKUP(N108,$X108:$AB108,'Vent Sizing Charts'!$G$21:$O$21),IF(AND(N108="",O108=""),"",LOOKUP(N108,$X108:$AB108,'Vent Sizing Charts'!$G$21:$O$21))))</f>
        <v/>
      </c>
      <c r="Q108" s="19"/>
      <c r="S108" s="24"/>
      <c r="T108" s="98"/>
      <c r="U108" s="2"/>
      <c r="V108" s="2"/>
      <c r="W108" s="2" t="str">
        <f t="shared" si="1"/>
        <v/>
      </c>
      <c r="X108" s="96"/>
      <c r="Y108" s="2" t="str">
        <f>IF(OR(X108="",T108=""),"",'Vent Sizing Charts'!AE203)</f>
        <v/>
      </c>
      <c r="Z108" s="97" t="str">
        <f>IF(OR(X108="",T108="",W108=""),"",LOOKUP(W108,'Vent Sizing Charts'!$T203:$AD203,'Vent Sizing Charts'!$T$101:$AD$101)&amp;" NPS")</f>
        <v/>
      </c>
      <c r="AA108" s="19"/>
    </row>
    <row r="109" spans="12:27" x14ac:dyDescent="0.25">
      <c r="L109" s="24"/>
      <c r="M109" s="22">
        <v>2000</v>
      </c>
      <c r="N109" s="2"/>
      <c r="O109" s="2"/>
      <c r="P109" s="74" t="str">
        <f>IF(AND(N109="",O109&lt;&gt;""),LOOKUP(CONVERT(O109,"m","in"),$X109:$AB109,'Vent Sizing Charts'!$G$21:$O$21),IF(AND(N109&lt;&gt;"",O109=""),LOOKUP(N109,$X109:$AB109,'Vent Sizing Charts'!$G$21:$O$21),IF(AND(N109="",O109=""),"",LOOKUP(N109,$X109:$AB109,'Vent Sizing Charts'!$G$21:$O$21))))</f>
        <v/>
      </c>
      <c r="Q109" s="19"/>
      <c r="S109" s="24"/>
      <c r="T109" s="98"/>
      <c r="U109" s="2"/>
      <c r="V109" s="2"/>
      <c r="W109" s="2" t="str">
        <f t="shared" si="1"/>
        <v/>
      </c>
      <c r="X109" s="96"/>
      <c r="Y109" s="2" t="str">
        <f>IF(OR(X109="",T109=""),"",'Vent Sizing Charts'!AE204)</f>
        <v/>
      </c>
      <c r="Z109" s="97" t="str">
        <f>IF(OR(X109="",T109="",W109=""),"",LOOKUP(W109,'Vent Sizing Charts'!$T204:$AD204,'Vent Sizing Charts'!$T$101:$AD$101)&amp;" NPS")</f>
        <v/>
      </c>
      <c r="AA109" s="19"/>
    </row>
    <row r="110" spans="12:27" x14ac:dyDescent="0.25">
      <c r="L110" s="24"/>
      <c r="M110" s="22">
        <v>2000</v>
      </c>
      <c r="N110" s="2"/>
      <c r="O110" s="2"/>
      <c r="P110" s="84" t="str">
        <f>IF(AND(N110="",O110&lt;&gt;""),LOOKUP(CONVERT(O110,"m","in"),$X110:$AB110,'Vent Sizing Charts'!$G$21:$O$21),IF(AND(N110&lt;&gt;"",O110=""),LOOKUP(N110,$X110:$AB110,'Vent Sizing Charts'!$G$21:$O$21),IF(AND(N110="",O110=""),"",LOOKUP(N110,$X110:$AB110,'Vent Sizing Charts'!$G$21:$O$21))))</f>
        <v/>
      </c>
      <c r="Q110" s="19"/>
      <c r="S110" s="24"/>
      <c r="T110" s="98"/>
      <c r="U110" s="2"/>
      <c r="V110" s="2"/>
      <c r="W110" s="2" t="str">
        <f t="shared" si="1"/>
        <v/>
      </c>
      <c r="X110" s="96"/>
      <c r="Y110" s="2" t="str">
        <f>IF(OR(X110="",T110=""),"",'Vent Sizing Charts'!AE205)</f>
        <v/>
      </c>
      <c r="Z110" s="97" t="str">
        <f>IF(OR(X110="",T110="",W110=""),"",LOOKUP(W110,'Vent Sizing Charts'!$T205:$AD205,'Vent Sizing Charts'!$T$101:$AD$101)&amp;" NPS")</f>
        <v/>
      </c>
      <c r="AA110" s="19"/>
    </row>
    <row r="111" spans="12:27" x14ac:dyDescent="0.25">
      <c r="L111" s="24"/>
      <c r="M111" s="22">
        <v>2000</v>
      </c>
      <c r="N111" s="2"/>
      <c r="O111" s="2"/>
      <c r="P111" s="74" t="str">
        <f>IF(AND(N111="",O111&lt;&gt;""),LOOKUP(CONVERT(O111,"m","in"),$X111:$AB111,'Vent Sizing Charts'!$G$21:$O$21),IF(AND(N111&lt;&gt;"",O111=""),LOOKUP(N111,$X111:$AB111,'Vent Sizing Charts'!$G$21:$O$21),IF(AND(N111="",O111=""),"",LOOKUP(N111,$X111:$AB111,'Vent Sizing Charts'!$G$21:$O$21))))</f>
        <v/>
      </c>
      <c r="Q111" s="19"/>
      <c r="S111" s="24"/>
      <c r="T111" s="98"/>
      <c r="U111" s="2"/>
      <c r="V111" s="2"/>
      <c r="W111" s="2" t="str">
        <f t="shared" si="1"/>
        <v/>
      </c>
      <c r="X111" s="96"/>
      <c r="Y111" s="2" t="str">
        <f>IF(OR(X111="",T111=""),"",'Vent Sizing Charts'!AE206)</f>
        <v/>
      </c>
      <c r="Z111" s="97" t="str">
        <f>IF(OR(X111="",T111="",W111=""),"",LOOKUP(W111,'Vent Sizing Charts'!$T206:$AD206,'Vent Sizing Charts'!$T$101:$AD$101)&amp;" NPS")</f>
        <v/>
      </c>
      <c r="AA111" s="19"/>
    </row>
    <row r="112" spans="12:27" x14ac:dyDescent="0.25">
      <c r="L112" s="24"/>
      <c r="M112" s="22">
        <v>2000</v>
      </c>
      <c r="N112" s="2"/>
      <c r="O112" s="2"/>
      <c r="P112" s="84" t="str">
        <f>IF(AND(N112="",O112&lt;&gt;""),LOOKUP(CONVERT(O112,"m","in"),$X112:$AB112,'Vent Sizing Charts'!$G$21:$O$21),IF(AND(N112&lt;&gt;"",O112=""),LOOKUP(N112,$X112:$AB112,'Vent Sizing Charts'!$G$21:$O$21),IF(AND(N112="",O112=""),"",LOOKUP(N112,$X112:$AB112,'Vent Sizing Charts'!$G$21:$O$21))))</f>
        <v/>
      </c>
      <c r="Q112" s="19"/>
      <c r="S112" s="24"/>
      <c r="T112" s="98"/>
      <c r="U112" s="2"/>
      <c r="V112" s="2"/>
      <c r="W112" s="2" t="str">
        <f t="shared" si="1"/>
        <v/>
      </c>
      <c r="X112" s="96"/>
      <c r="Y112" s="2" t="str">
        <f>IF(OR(X112="",T112=""),"",'Vent Sizing Charts'!AE207)</f>
        <v/>
      </c>
      <c r="Z112" s="97" t="str">
        <f>IF(OR(X112="",T112="",W112=""),"",LOOKUP(W112,'Vent Sizing Charts'!$T207:$AD207,'Vent Sizing Charts'!$T$101:$AD$101)&amp;" NPS")</f>
        <v/>
      </c>
      <c r="AA112" s="19"/>
    </row>
    <row r="113" spans="12:27" x14ac:dyDescent="0.25">
      <c r="L113" s="24"/>
      <c r="M113" s="22">
        <v>2000</v>
      </c>
      <c r="N113" s="2"/>
      <c r="O113" s="2"/>
      <c r="P113" s="74" t="str">
        <f>IF(AND(N113="",O113&lt;&gt;""),LOOKUP(CONVERT(O113,"m","in"),$X113:$AB113,'Vent Sizing Charts'!$G$21:$O$21),IF(AND(N113&lt;&gt;"",O113=""),LOOKUP(N113,$X113:$AB113,'Vent Sizing Charts'!$G$21:$O$21),IF(AND(N113="",O113=""),"",LOOKUP(N113,$X113:$AB113,'Vent Sizing Charts'!$G$21:$O$21))))</f>
        <v/>
      </c>
      <c r="Q113" s="19"/>
      <c r="S113" s="24"/>
      <c r="T113" s="98"/>
      <c r="U113" s="2"/>
      <c r="V113" s="2"/>
      <c r="W113" s="2" t="str">
        <f t="shared" si="1"/>
        <v/>
      </c>
      <c r="X113" s="96"/>
      <c r="Y113" s="2" t="str">
        <f>IF(OR(X113="",T113=""),"",'Vent Sizing Charts'!AE208)</f>
        <v/>
      </c>
      <c r="Z113" s="97" t="str">
        <f>IF(OR(X113="",T113="",W113=""),"",LOOKUP(W113,'Vent Sizing Charts'!$T208:$AD208,'Vent Sizing Charts'!$T$101:$AD$101)&amp;" NPS")</f>
        <v/>
      </c>
      <c r="AA113" s="19"/>
    </row>
    <row r="114" spans="12:27" x14ac:dyDescent="0.25">
      <c r="L114" s="24"/>
      <c r="M114" s="22">
        <v>2000</v>
      </c>
      <c r="N114" s="2"/>
      <c r="O114" s="2"/>
      <c r="P114" s="84" t="str">
        <f>IF(AND(N114="",O114&lt;&gt;""),LOOKUP(CONVERT(O114,"m","in"),$X114:$AB114,'Vent Sizing Charts'!$G$21:$O$21),IF(AND(N114&lt;&gt;"",O114=""),LOOKUP(N114,$X114:$AB114,'Vent Sizing Charts'!$G$21:$O$21),IF(AND(N114="",O114=""),"",LOOKUP(N114,$X114:$AB114,'Vent Sizing Charts'!$G$21:$O$21))))</f>
        <v/>
      </c>
      <c r="Q114" s="19"/>
      <c r="S114" s="24"/>
      <c r="T114" s="98"/>
      <c r="U114" s="2"/>
      <c r="V114" s="2"/>
      <c r="W114" s="2" t="str">
        <f t="shared" si="1"/>
        <v/>
      </c>
      <c r="X114" s="96"/>
      <c r="Y114" s="2" t="str">
        <f>IF(OR(X114="",T114=""),"",'Vent Sizing Charts'!AE209)</f>
        <v/>
      </c>
      <c r="Z114" s="97" t="str">
        <f>IF(OR(X114="",T114="",W114=""),"",LOOKUP(W114,'Vent Sizing Charts'!$T209:$AD209,'Vent Sizing Charts'!$T$101:$AD$101)&amp;" NPS")</f>
        <v/>
      </c>
      <c r="AA114" s="19"/>
    </row>
    <row r="115" spans="12:27" x14ac:dyDescent="0.25">
      <c r="L115" s="24"/>
      <c r="M115" s="22">
        <v>2000</v>
      </c>
      <c r="N115" s="2"/>
      <c r="O115" s="2"/>
      <c r="P115" s="74" t="str">
        <f>IF(AND(N115="",O115&lt;&gt;""),LOOKUP(CONVERT(O115,"m","in"),$X115:$AB115,'Vent Sizing Charts'!$G$21:$O$21),IF(AND(N115&lt;&gt;"",O115=""),LOOKUP(N115,$X115:$AB115,'Vent Sizing Charts'!$G$21:$O$21),IF(AND(N115="",O115=""),"",LOOKUP(N115,$X115:$AB115,'Vent Sizing Charts'!$G$21:$O$21))))</f>
        <v/>
      </c>
      <c r="Q115" s="19"/>
      <c r="S115" s="24"/>
      <c r="T115" s="98"/>
      <c r="U115" s="2"/>
      <c r="V115" s="2"/>
      <c r="W115" s="2" t="str">
        <f t="shared" si="1"/>
        <v/>
      </c>
      <c r="X115" s="96"/>
      <c r="Y115" s="2" t="str">
        <f>IF(OR(X115="",T115=""),"",'Vent Sizing Charts'!AE210)</f>
        <v/>
      </c>
      <c r="Z115" s="97" t="str">
        <f>IF(OR(X115="",T115="",W115=""),"",LOOKUP(W115,'Vent Sizing Charts'!$T210:$AD210,'Vent Sizing Charts'!$T$101:$AD$101)&amp;" NPS")</f>
        <v/>
      </c>
      <c r="AA115" s="19"/>
    </row>
    <row r="116" spans="12:27" x14ac:dyDescent="0.25">
      <c r="L116" s="24"/>
      <c r="M116" s="22">
        <v>2000</v>
      </c>
      <c r="N116" s="2"/>
      <c r="O116" s="2"/>
      <c r="P116" s="84" t="str">
        <f>IF(AND(N116="",O116&lt;&gt;""),LOOKUP(CONVERT(O116,"m","in"),$X116:$AB116,'Vent Sizing Charts'!$G$21:$O$21),IF(AND(N116&lt;&gt;"",O116=""),LOOKUP(N116,$X116:$AB116,'Vent Sizing Charts'!$G$21:$O$21),IF(AND(N116="",O116=""),"",LOOKUP(N116,$X116:$AB116,'Vent Sizing Charts'!$G$21:$O$21))))</f>
        <v/>
      </c>
      <c r="Q116" s="19"/>
      <c r="S116" s="24"/>
      <c r="T116" s="98"/>
      <c r="U116" s="2"/>
      <c r="V116" s="2"/>
      <c r="W116" s="2" t="str">
        <f t="shared" si="1"/>
        <v/>
      </c>
      <c r="X116" s="96"/>
      <c r="Y116" s="2" t="str">
        <f>IF(OR(X116="",T116=""),"",'Vent Sizing Charts'!AE211)</f>
        <v/>
      </c>
      <c r="Z116" s="97" t="str">
        <f>IF(OR(X116="",T116="",W116=""),"",LOOKUP(W116,'Vent Sizing Charts'!$T211:$AD211,'Vent Sizing Charts'!$T$101:$AD$101)&amp;" NPS")</f>
        <v/>
      </c>
      <c r="AA116" s="19"/>
    </row>
    <row r="117" spans="12:27" x14ac:dyDescent="0.25">
      <c r="L117" s="24"/>
      <c r="M117" s="22">
        <v>2000</v>
      </c>
      <c r="N117" s="2"/>
      <c r="O117" s="2"/>
      <c r="P117" s="74" t="str">
        <f>IF(AND(N117="",O117&lt;&gt;""),LOOKUP(CONVERT(O117,"m","in"),$X117:$AB117,'Vent Sizing Charts'!$G$21:$O$21),IF(AND(N117&lt;&gt;"",O117=""),LOOKUP(N117,$X117:$AB117,'Vent Sizing Charts'!$G$21:$O$21),IF(AND(N117="",O117=""),"",LOOKUP(N117,$X117:$AB117,'Vent Sizing Charts'!$G$21:$O$21))))</f>
        <v/>
      </c>
      <c r="Q117" s="19"/>
      <c r="S117" s="24"/>
      <c r="T117" s="98"/>
      <c r="U117" s="2"/>
      <c r="V117" s="2"/>
      <c r="W117" s="2" t="str">
        <f t="shared" si="1"/>
        <v/>
      </c>
      <c r="X117" s="96"/>
      <c r="Y117" s="2" t="str">
        <f>IF(OR(X117="",T117=""),"",'Vent Sizing Charts'!AE212)</f>
        <v/>
      </c>
      <c r="Z117" s="97" t="str">
        <f>IF(OR(X117="",T117="",W117=""),"",LOOKUP(W117,'Vent Sizing Charts'!$T212:$AD212,'Vent Sizing Charts'!$T$101:$AD$101)&amp;" NPS")</f>
        <v/>
      </c>
      <c r="AA117" s="19"/>
    </row>
    <row r="118" spans="12:27" x14ac:dyDescent="0.25">
      <c r="L118" s="24"/>
      <c r="M118" s="22">
        <v>2000</v>
      </c>
      <c r="N118" s="2"/>
      <c r="O118" s="2"/>
      <c r="P118" s="84" t="str">
        <f>IF(AND(N118="",O118&lt;&gt;""),LOOKUP(CONVERT(O118,"m","in"),$X118:$AB118,'Vent Sizing Charts'!$G$21:$O$21),IF(AND(N118&lt;&gt;"",O118=""),LOOKUP(N118,$X118:$AB118,'Vent Sizing Charts'!$G$21:$O$21),IF(AND(N118="",O118=""),"",LOOKUP(N118,$X118:$AB118,'Vent Sizing Charts'!$G$21:$O$21))))</f>
        <v/>
      </c>
      <c r="Q118" s="19"/>
      <c r="S118" s="24"/>
      <c r="T118" s="98"/>
      <c r="U118" s="2"/>
      <c r="V118" s="2"/>
      <c r="W118" s="2" t="str">
        <f t="shared" si="1"/>
        <v/>
      </c>
      <c r="X118" s="96"/>
      <c r="Y118" s="2" t="str">
        <f>IF(OR(X118="",T118=""),"",'Vent Sizing Charts'!AE213)</f>
        <v/>
      </c>
      <c r="Z118" s="97" t="str">
        <f>IF(OR(X118="",T118="",W118=""),"",LOOKUP(W118,'Vent Sizing Charts'!$T213:$AD213,'Vent Sizing Charts'!$T$101:$AD$101)&amp;" NPS")</f>
        <v/>
      </c>
      <c r="AA118" s="19"/>
    </row>
    <row r="119" spans="12:27" x14ac:dyDescent="0.25">
      <c r="L119" s="24"/>
      <c r="M119" s="22">
        <v>2000</v>
      </c>
      <c r="N119" s="2"/>
      <c r="O119" s="2"/>
      <c r="P119" s="74" t="str">
        <f>IF(AND(N119="",O119&lt;&gt;""),LOOKUP(CONVERT(O119,"m","in"),$X119:$AB119,'Vent Sizing Charts'!$G$21:$O$21),IF(AND(N119&lt;&gt;"",O119=""),LOOKUP(N119,$X119:$AB119,'Vent Sizing Charts'!$G$21:$O$21),IF(AND(N119="",O119=""),"",LOOKUP(N119,$X119:$AB119,'Vent Sizing Charts'!$G$21:$O$21))))</f>
        <v/>
      </c>
      <c r="Q119" s="19"/>
      <c r="S119" s="24"/>
      <c r="T119" s="98"/>
      <c r="U119" s="2"/>
      <c r="V119" s="2"/>
      <c r="W119" s="2" t="str">
        <f t="shared" si="1"/>
        <v/>
      </c>
      <c r="X119" s="96"/>
      <c r="Y119" s="2" t="str">
        <f>IF(OR(X119="",T119=""),"",'Vent Sizing Charts'!AE214)</f>
        <v/>
      </c>
      <c r="Z119" s="97" t="str">
        <f>IF(OR(X119="",T119="",W119=""),"",LOOKUP(W119,'Vent Sizing Charts'!$T214:$AD214,'Vent Sizing Charts'!$T$101:$AD$101)&amp;" NPS")</f>
        <v/>
      </c>
      <c r="AA119" s="19"/>
    </row>
    <row r="120" spans="12:27" x14ac:dyDescent="0.25">
      <c r="L120" s="24"/>
      <c r="M120" s="22">
        <v>2000</v>
      </c>
      <c r="N120" s="2"/>
      <c r="O120" s="2"/>
      <c r="P120" s="84" t="str">
        <f>IF(AND(N120="",O120&lt;&gt;""),LOOKUP(CONVERT(O120,"m","in"),$X120:$AB120,'Vent Sizing Charts'!$G$21:$O$21),IF(AND(N120&lt;&gt;"",O120=""),LOOKUP(N120,$X120:$AB120,'Vent Sizing Charts'!$G$21:$O$21),IF(AND(N120="",O120=""),"",LOOKUP(N120,$X120:$AB120,'Vent Sizing Charts'!$G$21:$O$21))))</f>
        <v/>
      </c>
      <c r="Q120" s="19"/>
      <c r="S120" s="24"/>
      <c r="T120" s="98"/>
      <c r="U120" s="2"/>
      <c r="V120" s="2"/>
      <c r="W120" s="2" t="str">
        <f t="shared" si="1"/>
        <v/>
      </c>
      <c r="X120" s="96"/>
      <c r="Y120" s="2" t="str">
        <f>IF(OR(X120="",T120=""),"",'Vent Sizing Charts'!AE215)</f>
        <v/>
      </c>
      <c r="Z120" s="97" t="str">
        <f>IF(OR(X120="",T120="",W120=""),"",LOOKUP(W120,'Vent Sizing Charts'!$T215:$AD215,'Vent Sizing Charts'!$T$101:$AD$101)&amp;" NPS")</f>
        <v/>
      </c>
      <c r="AA120" s="19"/>
    </row>
    <row r="121" spans="12:27" x14ac:dyDescent="0.25">
      <c r="L121" s="24"/>
      <c r="M121" s="22">
        <v>2000</v>
      </c>
      <c r="N121" s="2"/>
      <c r="O121" s="2"/>
      <c r="P121" s="74" t="str">
        <f>IF(AND(N121="",O121&lt;&gt;""),LOOKUP(CONVERT(O121,"m","in"),$X121:$AB121,'Vent Sizing Charts'!$G$21:$O$21),IF(AND(N121&lt;&gt;"",O121=""),LOOKUP(N121,$X121:$AB121,'Vent Sizing Charts'!$G$21:$O$21),IF(AND(N121="",O121=""),"",LOOKUP(N121,$X121:$AB121,'Vent Sizing Charts'!$G$21:$O$21))))</f>
        <v/>
      </c>
      <c r="Q121" s="19"/>
      <c r="S121" s="24"/>
      <c r="T121" s="98"/>
      <c r="U121" s="2"/>
      <c r="V121" s="2"/>
      <c r="W121" s="2" t="str">
        <f t="shared" si="1"/>
        <v/>
      </c>
      <c r="X121" s="96"/>
      <c r="Y121" s="2" t="str">
        <f>IF(OR(X121="",T121=""),"",'Vent Sizing Charts'!AE216)</f>
        <v/>
      </c>
      <c r="Z121" s="97" t="str">
        <f>IF(OR(X121="",T121="",W121=""),"",LOOKUP(W121,'Vent Sizing Charts'!$T216:$AD216,'Vent Sizing Charts'!$T$101:$AD$101)&amp;" NPS")</f>
        <v/>
      </c>
      <c r="AA121" s="19"/>
    </row>
    <row r="122" spans="12:27" x14ac:dyDescent="0.25">
      <c r="L122" s="24"/>
      <c r="M122" s="22">
        <v>2000</v>
      </c>
      <c r="N122" s="2"/>
      <c r="O122" s="2"/>
      <c r="P122" s="84" t="str">
        <f>IF(AND(N122="",O122&lt;&gt;""),LOOKUP(CONVERT(O122,"m","in"),$X122:$AB122,'Vent Sizing Charts'!$G$21:$O$21),IF(AND(N122&lt;&gt;"",O122=""),LOOKUP(N122,$X122:$AB122,'Vent Sizing Charts'!$G$21:$O$21),IF(AND(N122="",O122=""),"",LOOKUP(N122,$X122:$AB122,'Vent Sizing Charts'!$G$21:$O$21))))</f>
        <v/>
      </c>
      <c r="Q122" s="19"/>
      <c r="S122" s="24"/>
      <c r="T122" s="98"/>
      <c r="U122" s="2"/>
      <c r="V122" s="2"/>
      <c r="W122" s="2" t="str">
        <f t="shared" si="1"/>
        <v/>
      </c>
      <c r="X122" s="96"/>
      <c r="Y122" s="2" t="str">
        <f>IF(OR(X122="",T122=""),"",'Vent Sizing Charts'!AE217)</f>
        <v/>
      </c>
      <c r="Z122" s="97" t="str">
        <f>IF(OR(X122="",T122="",W122=""),"",LOOKUP(W122,'Vent Sizing Charts'!$T217:$AD217,'Vent Sizing Charts'!$T$101:$AD$101)&amp;" NPS")</f>
        <v/>
      </c>
      <c r="AA122" s="19"/>
    </row>
    <row r="123" spans="12:27" x14ac:dyDescent="0.25">
      <c r="L123" s="24"/>
      <c r="M123" s="22">
        <v>2000</v>
      </c>
      <c r="N123" s="2"/>
      <c r="O123" s="2"/>
      <c r="P123" s="74" t="str">
        <f>IF(AND(N123="",O123&lt;&gt;""),LOOKUP(CONVERT(O123,"m","in"),$X123:$AB123,'Vent Sizing Charts'!$G$21:$O$21),IF(AND(N123&lt;&gt;"",O123=""),LOOKUP(N123,$X123:$AB123,'Vent Sizing Charts'!$G$21:$O$21),IF(AND(N123="",O123=""),"",LOOKUP(N123,$X123:$AB123,'Vent Sizing Charts'!$G$21:$O$21))))</f>
        <v/>
      </c>
      <c r="Q123" s="19"/>
      <c r="S123" s="24"/>
      <c r="T123" s="98"/>
      <c r="U123" s="2"/>
      <c r="V123" s="2"/>
      <c r="W123" s="2" t="str">
        <f t="shared" si="1"/>
        <v/>
      </c>
      <c r="X123" s="96"/>
      <c r="Y123" s="2" t="str">
        <f>IF(OR(X123="",T123=""),"",'Vent Sizing Charts'!AE218)</f>
        <v/>
      </c>
      <c r="Z123" s="97" t="str">
        <f>IF(OR(X123="",T123="",W123=""),"",LOOKUP(W123,'Vent Sizing Charts'!$T218:$AD218,'Vent Sizing Charts'!$T$101:$AD$101)&amp;" NPS")</f>
        <v/>
      </c>
      <c r="AA123" s="19"/>
    </row>
    <row r="124" spans="12:27" x14ac:dyDescent="0.25">
      <c r="L124" s="24"/>
      <c r="M124" s="22">
        <v>2000</v>
      </c>
      <c r="N124" s="2"/>
      <c r="O124" s="2"/>
      <c r="P124" s="84" t="str">
        <f>IF(AND(N124="",O124&lt;&gt;""),LOOKUP(CONVERT(O124,"m","in"),$X124:$AB124,'Vent Sizing Charts'!$G$21:$O$21),IF(AND(N124&lt;&gt;"",O124=""),LOOKUP(N124,$X124:$AB124,'Vent Sizing Charts'!$G$21:$O$21),IF(AND(N124="",O124=""),"",LOOKUP(N124,$X124:$AB124,'Vent Sizing Charts'!$G$21:$O$21))))</f>
        <v/>
      </c>
      <c r="Q124" s="19"/>
      <c r="S124" s="24"/>
      <c r="T124" s="98"/>
      <c r="U124" s="2"/>
      <c r="V124" s="2"/>
      <c r="W124" s="2" t="str">
        <f t="shared" si="1"/>
        <v/>
      </c>
      <c r="X124" s="96"/>
      <c r="Y124" s="2" t="str">
        <f>IF(OR(X124="",T124=""),"",'Vent Sizing Charts'!AE219)</f>
        <v/>
      </c>
      <c r="Z124" s="97" t="str">
        <f>IF(OR(X124="",T124="",W124=""),"",LOOKUP(W124,'Vent Sizing Charts'!$T219:$AD219,'Vent Sizing Charts'!$T$101:$AD$101)&amp;" NPS")</f>
        <v/>
      </c>
      <c r="AA124" s="19"/>
    </row>
    <row r="125" spans="12:27" x14ac:dyDescent="0.25">
      <c r="L125" s="24"/>
      <c r="M125" s="22">
        <v>2000</v>
      </c>
      <c r="N125" s="2"/>
      <c r="O125" s="2"/>
      <c r="P125" s="74" t="str">
        <f>IF(AND(N125="",O125&lt;&gt;""),LOOKUP(CONVERT(O125,"m","in"),$X125:$AB125,'Vent Sizing Charts'!$G$21:$O$21),IF(AND(N125&lt;&gt;"",O125=""),LOOKUP(N125,$X125:$AB125,'Vent Sizing Charts'!$G$21:$O$21),IF(AND(N125="",O125=""),"",LOOKUP(N125,$X125:$AB125,'Vent Sizing Charts'!$G$21:$O$21))))</f>
        <v/>
      </c>
      <c r="Q125" s="19"/>
      <c r="S125" s="24"/>
      <c r="T125" s="98"/>
      <c r="U125" s="2"/>
      <c r="V125" s="2"/>
      <c r="W125" s="2" t="str">
        <f t="shared" si="1"/>
        <v/>
      </c>
      <c r="X125" s="96"/>
      <c r="Y125" s="2" t="str">
        <f>IF(OR(X125="",T125=""),"",'Vent Sizing Charts'!AE220)</f>
        <v/>
      </c>
      <c r="Z125" s="97" t="str">
        <f>IF(OR(X125="",T125="",W125=""),"",LOOKUP(W125,'Vent Sizing Charts'!$T220:$AD220,'Vent Sizing Charts'!$T$101:$AD$101)&amp;" NPS")</f>
        <v/>
      </c>
      <c r="AA125" s="19"/>
    </row>
    <row r="126" spans="12:27" x14ac:dyDescent="0.25">
      <c r="L126" s="24"/>
      <c r="M126" s="22">
        <v>2000</v>
      </c>
      <c r="N126" s="2"/>
      <c r="O126" s="2"/>
      <c r="P126" s="84" t="str">
        <f>IF(AND(N126="",O126&lt;&gt;""),LOOKUP(CONVERT(O126,"m","in"),$X126:$AB126,'Vent Sizing Charts'!$G$21:$O$21),IF(AND(N126&lt;&gt;"",O126=""),LOOKUP(N126,$X126:$AB126,'Vent Sizing Charts'!$G$21:$O$21),IF(AND(N126="",O126=""),"",LOOKUP(N126,$X126:$AB126,'Vent Sizing Charts'!$G$21:$O$21))))</f>
        <v/>
      </c>
      <c r="Q126" s="19"/>
      <c r="S126" s="24"/>
      <c r="T126" s="98"/>
      <c r="U126" s="2"/>
      <c r="V126" s="2"/>
      <c r="W126" s="2" t="str">
        <f t="shared" si="1"/>
        <v/>
      </c>
      <c r="X126" s="96"/>
      <c r="Y126" s="2" t="str">
        <f>IF(OR(X126="",T126=""),"",'Vent Sizing Charts'!AE221)</f>
        <v/>
      </c>
      <c r="Z126" s="97" t="str">
        <f>IF(OR(X126="",T126="",W126=""),"",LOOKUP(W126,'Vent Sizing Charts'!$T221:$AD221,'Vent Sizing Charts'!$T$101:$AD$101)&amp;" NPS")</f>
        <v/>
      </c>
      <c r="AA126" s="19"/>
    </row>
    <row r="127" spans="12:27" x14ac:dyDescent="0.25">
      <c r="L127" s="24"/>
      <c r="M127" s="22">
        <v>2000</v>
      </c>
      <c r="N127" s="2"/>
      <c r="O127" s="2"/>
      <c r="P127" s="74" t="str">
        <f>IF(AND(N127="",O127&lt;&gt;""),LOOKUP(CONVERT(O127,"m","in"),$X127:$AB127,'Vent Sizing Charts'!$G$21:$O$21),IF(AND(N127&lt;&gt;"",O127=""),LOOKUP(N127,$X127:$AB127,'Vent Sizing Charts'!$G$21:$O$21),IF(AND(N127="",O127=""),"",LOOKUP(N127,$X127:$AB127,'Vent Sizing Charts'!$G$21:$O$21))))</f>
        <v/>
      </c>
      <c r="Q127" s="19"/>
      <c r="S127" s="24"/>
      <c r="T127" s="98"/>
      <c r="U127" s="2"/>
      <c r="V127" s="2"/>
      <c r="W127" s="2" t="str">
        <f t="shared" si="1"/>
        <v/>
      </c>
      <c r="X127" s="96"/>
      <c r="Y127" s="2" t="str">
        <f>IF(OR(X127="",T127=""),"",'Vent Sizing Charts'!AE222)</f>
        <v/>
      </c>
      <c r="Z127" s="97" t="str">
        <f>IF(OR(X127="",T127="",W127=""),"",LOOKUP(W127,'Vent Sizing Charts'!$T222:$AD222,'Vent Sizing Charts'!$T$101:$AD$101)&amp;" NPS")</f>
        <v/>
      </c>
      <c r="AA127" s="19"/>
    </row>
    <row r="128" spans="12:27" x14ac:dyDescent="0.25">
      <c r="L128" s="24"/>
      <c r="M128" s="22">
        <v>2000</v>
      </c>
      <c r="N128" s="2"/>
      <c r="O128" s="2"/>
      <c r="P128" s="84" t="str">
        <f>IF(AND(N128="",O128&lt;&gt;""),LOOKUP(CONVERT(O128,"m","in"),$X128:$AB128,'Vent Sizing Charts'!$G$21:$O$21),IF(AND(N128&lt;&gt;"",O128=""),LOOKUP(N128,$X128:$AB128,'Vent Sizing Charts'!$G$21:$O$21),IF(AND(N128="",O128=""),"",LOOKUP(N128,$X128:$AB128,'Vent Sizing Charts'!$G$21:$O$21))))</f>
        <v/>
      </c>
      <c r="Q128" s="19"/>
      <c r="S128" s="24"/>
      <c r="T128" s="98"/>
      <c r="U128" s="2"/>
      <c r="V128" s="2"/>
      <c r="W128" s="2" t="str">
        <f t="shared" si="1"/>
        <v/>
      </c>
      <c r="X128" s="96"/>
      <c r="Y128" s="2" t="str">
        <f>IF(OR(X128="",T128=""),"",'Vent Sizing Charts'!AE223)</f>
        <v/>
      </c>
      <c r="Z128" s="97" t="str">
        <f>IF(OR(X128="",T128="",W128=""),"",LOOKUP(W128,'Vent Sizing Charts'!$T223:$AD223,'Vent Sizing Charts'!$T$101:$AD$101)&amp;" NPS")</f>
        <v/>
      </c>
      <c r="AA128" s="19"/>
    </row>
    <row r="129" spans="12:27" x14ac:dyDescent="0.25">
      <c r="L129" s="24"/>
      <c r="M129" s="22">
        <v>2000</v>
      </c>
      <c r="N129" s="2"/>
      <c r="O129" s="2"/>
      <c r="P129" s="74" t="str">
        <f>IF(AND(N129="",O129&lt;&gt;""),LOOKUP(CONVERT(O129,"m","in"),$X129:$AB129,'Vent Sizing Charts'!$G$21:$O$21),IF(AND(N129&lt;&gt;"",O129=""),LOOKUP(N129,$X129:$AB129,'Vent Sizing Charts'!$G$21:$O$21),IF(AND(N129="",O129=""),"",LOOKUP(N129,$X129:$AB129,'Vent Sizing Charts'!$G$21:$O$21))))</f>
        <v/>
      </c>
      <c r="Q129" s="19"/>
      <c r="S129" s="24"/>
      <c r="T129" s="98"/>
      <c r="U129" s="2"/>
      <c r="V129" s="2"/>
      <c r="W129" s="2" t="str">
        <f t="shared" si="1"/>
        <v/>
      </c>
      <c r="X129" s="96"/>
      <c r="Y129" s="2" t="str">
        <f>IF(OR(X129="",T129=""),"",'Vent Sizing Charts'!AE224)</f>
        <v/>
      </c>
      <c r="Z129" s="97" t="str">
        <f>IF(OR(X129="",T129="",W129=""),"",LOOKUP(W129,'Vent Sizing Charts'!$T224:$AD224,'Vent Sizing Charts'!$T$101:$AD$101)&amp;" NPS")</f>
        <v/>
      </c>
      <c r="AA129" s="19"/>
    </row>
    <row r="130" spans="12:27" x14ac:dyDescent="0.25">
      <c r="L130" s="24"/>
      <c r="M130" s="22">
        <v>2000</v>
      </c>
      <c r="N130" s="2"/>
      <c r="O130" s="2"/>
      <c r="P130" s="84" t="str">
        <f>IF(AND(N130="",O130&lt;&gt;""),LOOKUP(CONVERT(O130,"m","in"),$X130:$AB130,'Vent Sizing Charts'!$G$21:$O$21),IF(AND(N130&lt;&gt;"",O130=""),LOOKUP(N130,$X130:$AB130,'Vent Sizing Charts'!$G$21:$O$21),IF(AND(N130="",O130=""),"",LOOKUP(N130,$X130:$AB130,'Vent Sizing Charts'!$G$21:$O$21))))</f>
        <v/>
      </c>
      <c r="Q130" s="19"/>
      <c r="S130" s="24"/>
      <c r="T130" s="98"/>
      <c r="U130" s="2"/>
      <c r="V130" s="2"/>
      <c r="W130" s="2" t="str">
        <f t="shared" si="1"/>
        <v/>
      </c>
      <c r="X130" s="96"/>
      <c r="Y130" s="2" t="str">
        <f>IF(OR(X130="",T130=""),"",'Vent Sizing Charts'!AE225)</f>
        <v/>
      </c>
      <c r="Z130" s="97" t="str">
        <f>IF(OR(X130="",T130="",W130=""),"",LOOKUP(W130,'Vent Sizing Charts'!$T225:$AD225,'Vent Sizing Charts'!$T$101:$AD$101)&amp;" NPS")</f>
        <v/>
      </c>
      <c r="AA130" s="19"/>
    </row>
    <row r="131" spans="12:27" x14ac:dyDescent="0.25">
      <c r="L131" s="24"/>
      <c r="M131" s="22">
        <v>2000</v>
      </c>
      <c r="N131" s="2"/>
      <c r="O131" s="2"/>
      <c r="P131" s="74" t="str">
        <f>IF(AND(N131="",O131&lt;&gt;""),LOOKUP(CONVERT(O131,"m","in"),$X131:$AB131,'Vent Sizing Charts'!$G$21:$O$21),IF(AND(N131&lt;&gt;"",O131=""),LOOKUP(N131,$X131:$AB131,'Vent Sizing Charts'!$G$21:$O$21),IF(AND(N131="",O131=""),"",LOOKUP(N131,$X131:$AB131,'Vent Sizing Charts'!$G$21:$O$21))))</f>
        <v/>
      </c>
      <c r="Q131" s="19"/>
      <c r="S131" s="24"/>
      <c r="T131" s="98"/>
      <c r="U131" s="2"/>
      <c r="V131" s="2"/>
      <c r="W131" s="2" t="str">
        <f t="shared" si="1"/>
        <v/>
      </c>
      <c r="X131" s="96"/>
      <c r="Y131" s="2" t="str">
        <f>IF(OR(X131="",T131=""),"",'Vent Sizing Charts'!AE226)</f>
        <v/>
      </c>
      <c r="Z131" s="97" t="str">
        <f>IF(OR(X131="",T131="",W131=""),"",LOOKUP(W131,'Vent Sizing Charts'!$T226:$AD226,'Vent Sizing Charts'!$T$101:$AD$101)&amp;" NPS")</f>
        <v/>
      </c>
      <c r="AA131" s="19"/>
    </row>
    <row r="132" spans="12:27" x14ac:dyDescent="0.25">
      <c r="L132" s="24"/>
      <c r="M132" s="22">
        <v>2000</v>
      </c>
      <c r="N132" s="2"/>
      <c r="O132" s="2"/>
      <c r="P132" s="84" t="str">
        <f>IF(AND(N132="",O132&lt;&gt;""),LOOKUP(CONVERT(O132,"m","in"),$X132:$AB132,'Vent Sizing Charts'!$G$21:$O$21),IF(AND(N132&lt;&gt;"",O132=""),LOOKUP(N132,$X132:$AB132,'Vent Sizing Charts'!$G$21:$O$21),IF(AND(N132="",O132=""),"",LOOKUP(N132,$X132:$AB132,'Vent Sizing Charts'!$G$21:$O$21))))</f>
        <v/>
      </c>
      <c r="Q132" s="19"/>
      <c r="S132" s="24"/>
      <c r="T132" s="98"/>
      <c r="U132" s="2"/>
      <c r="V132" s="2"/>
      <c r="W132" s="2" t="str">
        <f t="shared" si="1"/>
        <v/>
      </c>
      <c r="X132" s="96"/>
      <c r="Y132" s="2" t="str">
        <f>IF(OR(X132="",T132=""),"",'Vent Sizing Charts'!AE227)</f>
        <v/>
      </c>
      <c r="Z132" s="97" t="str">
        <f>IF(OR(X132="",T132="",W132=""),"",LOOKUP(W132,'Vent Sizing Charts'!$T227:$AD227,'Vent Sizing Charts'!$T$101:$AD$101)&amp;" NPS")</f>
        <v/>
      </c>
      <c r="AA132" s="19"/>
    </row>
    <row r="133" spans="12:27" x14ac:dyDescent="0.25">
      <c r="L133" s="24"/>
      <c r="M133" s="22">
        <v>2000</v>
      </c>
      <c r="N133" s="2"/>
      <c r="O133" s="2"/>
      <c r="P133" s="74" t="str">
        <f>IF(AND(N133="",O133&lt;&gt;""),LOOKUP(CONVERT(O133,"m","in"),$X133:$AB133,'Vent Sizing Charts'!$G$21:$O$21),IF(AND(N133&lt;&gt;"",O133=""),LOOKUP(N133,$X133:$AB133,'Vent Sizing Charts'!$G$21:$O$21),IF(AND(N133="",O133=""),"",LOOKUP(N133,$X133:$AB133,'Vent Sizing Charts'!$G$21:$O$21))))</f>
        <v/>
      </c>
      <c r="Q133" s="19"/>
      <c r="S133" s="24"/>
      <c r="T133" s="98"/>
      <c r="U133" s="2"/>
      <c r="V133" s="2"/>
      <c r="W133" s="2" t="str">
        <f t="shared" si="1"/>
        <v/>
      </c>
      <c r="X133" s="96"/>
      <c r="Y133" s="2" t="str">
        <f>IF(OR(X133="",T133=""),"",'Vent Sizing Charts'!AE228)</f>
        <v/>
      </c>
      <c r="Z133" s="97" t="str">
        <f>IF(OR(X133="",T133="",W133=""),"",LOOKUP(W133,'Vent Sizing Charts'!$T228:$AD228,'Vent Sizing Charts'!$T$101:$AD$101)&amp;" NPS")</f>
        <v/>
      </c>
      <c r="AA133" s="19"/>
    </row>
    <row r="134" spans="12:27" x14ac:dyDescent="0.25">
      <c r="L134" s="24"/>
      <c r="M134" s="83"/>
      <c r="N134" s="2"/>
      <c r="O134" s="2"/>
      <c r="P134" s="84" t="str">
        <f>IF(AND(N134="",O134&lt;&gt;""),LOOKUP(CONVERT(O134,"m","in"),$X134:$AB134,'Vent Sizing Charts'!$G$21:$O$21),IF(AND(N134&lt;&gt;"",O134=""),LOOKUP(N134,$X134:$AB134,'Vent Sizing Charts'!$G$21:$O$21),IF(AND(N134="",O134=""),"",LOOKUP(N134,$X134:$AB134,'Vent Sizing Charts'!$G$21:$O$21))))</f>
        <v/>
      </c>
      <c r="Q134" s="19"/>
      <c r="S134" s="24"/>
      <c r="T134" s="98"/>
      <c r="U134" s="2"/>
      <c r="V134" s="2"/>
      <c r="W134" s="2" t="str">
        <f t="shared" si="1"/>
        <v/>
      </c>
      <c r="X134" s="96"/>
      <c r="Y134" s="2" t="str">
        <f>IF(OR(X134="",T134=""),"",'Vent Sizing Charts'!AE229)</f>
        <v/>
      </c>
      <c r="Z134" s="97" t="str">
        <f>IF(OR(X134="",T134="",W134=""),"",LOOKUP(W134,'Vent Sizing Charts'!$T229:$AD229,'Vent Sizing Charts'!$T$101:$AD$101)&amp;" NPS")</f>
        <v/>
      </c>
      <c r="AA134" s="19"/>
    </row>
    <row r="135" spans="12:27" x14ac:dyDescent="0.25">
      <c r="L135" s="24"/>
      <c r="M135" s="22"/>
      <c r="N135" s="2"/>
      <c r="O135" s="2"/>
      <c r="P135" s="74" t="str">
        <f>IF(AND(N135="",O135&lt;&gt;""),LOOKUP(CONVERT(O135,"m","in"),$X135:$AB135,'Vent Sizing Charts'!$G$21:$O$21),IF(AND(N135&lt;&gt;"",O135=""),LOOKUP(N135,$X135:$AB135,'Vent Sizing Charts'!$G$21:$O$21),IF(AND(N135="",O135=""),"",LOOKUP(N135,$X135:$AB135,'Vent Sizing Charts'!$G$21:$O$21))))</f>
        <v/>
      </c>
      <c r="Q135" s="19"/>
      <c r="S135" s="24"/>
      <c r="T135" s="98"/>
      <c r="U135" s="2"/>
      <c r="V135" s="2"/>
      <c r="W135" s="2" t="str">
        <f t="shared" si="1"/>
        <v/>
      </c>
      <c r="X135" s="96"/>
      <c r="Y135" s="2" t="str">
        <f>IF(OR(X135="",T135=""),"",'Vent Sizing Charts'!AE230)</f>
        <v/>
      </c>
      <c r="Z135" s="97" t="str">
        <f>IF(OR(X135="",T135="",W135=""),"",LOOKUP(W135,'Vent Sizing Charts'!$T230:$AD230,'Vent Sizing Charts'!$T$101:$AD$101)&amp;" NPS")</f>
        <v/>
      </c>
      <c r="AA135" s="19"/>
    </row>
    <row r="136" spans="12:27" x14ac:dyDescent="0.25">
      <c r="L136" s="24"/>
      <c r="M136" s="83"/>
      <c r="N136" s="2"/>
      <c r="O136" s="2"/>
      <c r="P136" s="84" t="str">
        <f>IF(AND(N136="",O136&lt;&gt;""),LOOKUP(CONVERT(O136,"m","in"),$X136:$AB136,'Vent Sizing Charts'!$G$21:$O$21),IF(AND(N136&lt;&gt;"",O136=""),LOOKUP(N136,$X136:$AB136,'Vent Sizing Charts'!$G$21:$O$21),IF(AND(N136="",O136=""),"",LOOKUP(N136,$X136:$AB136,'Vent Sizing Charts'!$G$21:$O$21))))</f>
        <v/>
      </c>
      <c r="Q136" s="19"/>
      <c r="S136" s="24"/>
      <c r="T136" s="98"/>
      <c r="U136" s="2"/>
      <c r="V136" s="2"/>
      <c r="W136" s="2" t="str">
        <f t="shared" si="1"/>
        <v/>
      </c>
      <c r="X136" s="96"/>
      <c r="Y136" s="2" t="str">
        <f>IF(OR(X136="",T136=""),"",'Vent Sizing Charts'!AE231)</f>
        <v/>
      </c>
      <c r="Z136" s="97" t="str">
        <f>IF(OR(X136="",T136="",W136=""),"",LOOKUP(W136,'Vent Sizing Charts'!$T231:$AD231,'Vent Sizing Charts'!$T$101:$AD$101)&amp;" NPS")</f>
        <v/>
      </c>
      <c r="AA136" s="19"/>
    </row>
    <row r="137" spans="12:27" x14ac:dyDescent="0.25">
      <c r="L137" s="24"/>
      <c r="M137" s="22"/>
      <c r="N137" s="2"/>
      <c r="O137" s="2"/>
      <c r="P137" s="74" t="str">
        <f>IF(AND(N137="",O137&lt;&gt;""),LOOKUP(CONVERT(O137,"m","in"),$X137:$AB137,'Vent Sizing Charts'!$G$21:$O$21),IF(AND(N137&lt;&gt;"",O137=""),LOOKUP(N137,$X137:$AB137,'Vent Sizing Charts'!$G$21:$O$21),IF(AND(N137="",O137=""),"",LOOKUP(N137,$X137:$AB137,'Vent Sizing Charts'!$G$21:$O$21))))</f>
        <v/>
      </c>
      <c r="Q137" s="19"/>
      <c r="S137" s="24"/>
      <c r="T137" s="98"/>
      <c r="U137" s="2"/>
      <c r="V137" s="2"/>
      <c r="W137" s="2" t="str">
        <f t="shared" ref="W137:W152" si="2">IF(AND(U137="",V137&lt;&gt;""),CONVERT(V137,"m","in"),IF(AND(U137&lt;&gt;"",V137=""),CONVERT(U137,"ft","in"),IF(AND(U137&lt;&gt;"",V137&lt;&gt;""),CONVERT(U137,"ft","in"),"")))</f>
        <v/>
      </c>
      <c r="X137" s="96"/>
      <c r="Y137" s="2" t="str">
        <f>IF(OR(X137="",T137=""),"",'Vent Sizing Charts'!AE232)</f>
        <v/>
      </c>
      <c r="Z137" s="97" t="str">
        <f>IF(OR(X137="",T137="",W137=""),"",LOOKUP(W137,'Vent Sizing Charts'!$T232:$AD232,'Vent Sizing Charts'!$T$101:$AD$101)&amp;" NPS")</f>
        <v/>
      </c>
      <c r="AA137" s="19"/>
    </row>
    <row r="138" spans="12:27" x14ac:dyDescent="0.25">
      <c r="L138" s="24"/>
      <c r="M138" s="83"/>
      <c r="N138" s="2"/>
      <c r="O138" s="2"/>
      <c r="P138" s="84" t="str">
        <f>IF(AND(N138="",O138&lt;&gt;""),LOOKUP(CONVERT(O138,"m","in"),$X138:$AB138,'Vent Sizing Charts'!$G$21:$O$21),IF(AND(N138&lt;&gt;"",O138=""),LOOKUP(N138,$X138:$AB138,'Vent Sizing Charts'!$G$21:$O$21),IF(AND(N138="",O138=""),"",LOOKUP(N138,$X138:$AB138,'Vent Sizing Charts'!$G$21:$O$21))))</f>
        <v/>
      </c>
      <c r="Q138" s="19"/>
      <c r="S138" s="24"/>
      <c r="T138" s="98"/>
      <c r="U138" s="2"/>
      <c r="V138" s="2"/>
      <c r="W138" s="2" t="str">
        <f t="shared" si="2"/>
        <v/>
      </c>
      <c r="X138" s="96"/>
      <c r="Y138" s="2" t="str">
        <f>IF(OR(X138="",T138=""),"",'Vent Sizing Charts'!AE233)</f>
        <v/>
      </c>
      <c r="Z138" s="97" t="str">
        <f>IF(OR(X138="",T138="",W138=""),"",LOOKUP(W138,'Vent Sizing Charts'!$T233:$AD233,'Vent Sizing Charts'!$T$101:$AD$101)&amp;" NPS")</f>
        <v/>
      </c>
      <c r="AA138" s="19"/>
    </row>
    <row r="139" spans="12:27" x14ac:dyDescent="0.25">
      <c r="L139" s="24"/>
      <c r="M139" s="22"/>
      <c r="N139" s="2"/>
      <c r="O139" s="2"/>
      <c r="P139" s="74" t="str">
        <f>IF(AND(N139="",O139&lt;&gt;""),LOOKUP(CONVERT(O139,"m","in"),$X139:$AB139,'Vent Sizing Charts'!$G$21:$O$21),IF(AND(N139&lt;&gt;"",O139=""),LOOKUP(N139,$X139:$AB139,'Vent Sizing Charts'!$G$21:$O$21),IF(AND(N139="",O139=""),"",LOOKUP(N139,$X139:$AB139,'Vent Sizing Charts'!$G$21:$O$21))))</f>
        <v/>
      </c>
      <c r="Q139" s="19"/>
      <c r="S139" s="24"/>
      <c r="T139" s="98"/>
      <c r="U139" s="2"/>
      <c r="V139" s="2"/>
      <c r="W139" s="2" t="str">
        <f t="shared" si="2"/>
        <v/>
      </c>
      <c r="X139" s="96"/>
      <c r="Y139" s="2" t="str">
        <f>IF(OR(X139="",T139=""),"",'Vent Sizing Charts'!AE234)</f>
        <v/>
      </c>
      <c r="Z139" s="97" t="str">
        <f>IF(OR(X139="",T139="",W139=""),"",LOOKUP(W139,'Vent Sizing Charts'!$T234:$AD234,'Vent Sizing Charts'!$T$101:$AD$101)&amp;" NPS")</f>
        <v/>
      </c>
      <c r="AA139" s="19"/>
    </row>
    <row r="140" spans="12:27" x14ac:dyDescent="0.25">
      <c r="L140" s="24"/>
      <c r="M140" s="83"/>
      <c r="N140" s="2"/>
      <c r="O140" s="2"/>
      <c r="P140" s="84" t="str">
        <f>IF(AND(N140="",O140&lt;&gt;""),LOOKUP(CONVERT(O140,"m","in"),$X140:$AB140,'Vent Sizing Charts'!$G$21:$O$21),IF(AND(N140&lt;&gt;"",O140=""),LOOKUP(N140,$X140:$AB140,'Vent Sizing Charts'!$G$21:$O$21),IF(AND(N140="",O140=""),"",LOOKUP(N140,$X140:$AB140,'Vent Sizing Charts'!$G$21:$O$21))))</f>
        <v/>
      </c>
      <c r="Q140" s="19"/>
      <c r="S140" s="24"/>
      <c r="T140" s="98"/>
      <c r="U140" s="2"/>
      <c r="V140" s="2"/>
      <c r="W140" s="2" t="str">
        <f t="shared" si="2"/>
        <v/>
      </c>
      <c r="X140" s="96"/>
      <c r="Y140" s="2" t="str">
        <f>IF(OR(X140="",T140=""),"",'Vent Sizing Charts'!AE235)</f>
        <v/>
      </c>
      <c r="Z140" s="97" t="str">
        <f>IF(OR(X140="",T140="",W140=""),"",LOOKUP(W140,'Vent Sizing Charts'!$T235:$AD235,'Vent Sizing Charts'!$T$101:$AD$101)&amp;" NPS")</f>
        <v/>
      </c>
      <c r="AA140" s="19"/>
    </row>
    <row r="141" spans="12:27" x14ac:dyDescent="0.25">
      <c r="L141" s="24"/>
      <c r="M141" s="22"/>
      <c r="N141" s="2"/>
      <c r="O141" s="2"/>
      <c r="P141" s="74" t="str">
        <f>IF(AND(N141="",O141&lt;&gt;""),LOOKUP(CONVERT(O141,"m","in"),$X141:$AB141,'Vent Sizing Charts'!$G$21:$O$21),IF(AND(N141&lt;&gt;"",O141=""),LOOKUP(N141,$X141:$AB141,'Vent Sizing Charts'!$G$21:$O$21),IF(AND(N141="",O141=""),"",LOOKUP(N141,$X141:$AB141,'Vent Sizing Charts'!$G$21:$O$21))))</f>
        <v/>
      </c>
      <c r="Q141" s="19"/>
      <c r="S141" s="24"/>
      <c r="T141" s="98"/>
      <c r="U141" s="2"/>
      <c r="V141" s="2"/>
      <c r="W141" s="2" t="str">
        <f t="shared" si="2"/>
        <v/>
      </c>
      <c r="X141" s="96"/>
      <c r="Y141" s="2" t="str">
        <f>IF(OR(X141="",T141=""),"",'Vent Sizing Charts'!AE236)</f>
        <v/>
      </c>
      <c r="Z141" s="97" t="str">
        <f>IF(OR(X141="",T141="",W141=""),"",LOOKUP(W141,'Vent Sizing Charts'!$T236:$AD236,'Vent Sizing Charts'!$T$101:$AD$101)&amp;" NPS")</f>
        <v/>
      </c>
      <c r="AA141" s="19"/>
    </row>
    <row r="142" spans="12:27" x14ac:dyDescent="0.25">
      <c r="L142" s="24"/>
      <c r="M142" s="83"/>
      <c r="N142" s="2"/>
      <c r="O142" s="2"/>
      <c r="P142" s="84" t="str">
        <f>IF(AND(N142="",O142&lt;&gt;""),LOOKUP(CONVERT(O142,"m","in"),$X142:$AB142,'Vent Sizing Charts'!$G$21:$O$21),IF(AND(N142&lt;&gt;"",O142=""),LOOKUP(N142,$X142:$AB142,'Vent Sizing Charts'!$G$21:$O$21),IF(AND(N142="",O142=""),"",LOOKUP(N142,$X142:$AB142,'Vent Sizing Charts'!$G$21:$O$21))))</f>
        <v/>
      </c>
      <c r="Q142" s="19"/>
      <c r="S142" s="24"/>
      <c r="T142" s="98"/>
      <c r="U142" s="2"/>
      <c r="V142" s="2"/>
      <c r="W142" s="2" t="str">
        <f t="shared" si="2"/>
        <v/>
      </c>
      <c r="X142" s="96"/>
      <c r="Y142" s="2" t="str">
        <f>IF(OR(X142="",T142=""),"",'Vent Sizing Charts'!AE237)</f>
        <v/>
      </c>
      <c r="Z142" s="97" t="str">
        <f>IF(OR(X142="",T142="",W142=""),"",LOOKUP(W142,'Vent Sizing Charts'!$T237:$AD237,'Vent Sizing Charts'!$T$101:$AD$101)&amp;" NPS")</f>
        <v/>
      </c>
      <c r="AA142" s="19"/>
    </row>
    <row r="143" spans="12:27" x14ac:dyDescent="0.25">
      <c r="L143" s="24"/>
      <c r="M143" s="22"/>
      <c r="N143" s="2"/>
      <c r="O143" s="2"/>
      <c r="P143" s="74" t="str">
        <f>IF(AND(N143="",O143&lt;&gt;""),LOOKUP(CONVERT(O143,"m","in"),$X143:$AB143,'Vent Sizing Charts'!$G$21:$O$21),IF(AND(N143&lt;&gt;"",O143=""),LOOKUP(N143,$X143:$AB143,'Vent Sizing Charts'!$G$21:$O$21),IF(AND(N143="",O143=""),"",LOOKUP(N143,$X143:$AB143,'Vent Sizing Charts'!$G$21:$O$21))))</f>
        <v/>
      </c>
      <c r="Q143" s="19"/>
      <c r="S143" s="24"/>
      <c r="T143" s="98"/>
      <c r="U143" s="2"/>
      <c r="V143" s="2"/>
      <c r="W143" s="2" t="str">
        <f t="shared" si="2"/>
        <v/>
      </c>
      <c r="X143" s="96"/>
      <c r="Y143" s="2" t="str">
        <f>IF(OR(X143="",T143=""),"",'Vent Sizing Charts'!AE238)</f>
        <v/>
      </c>
      <c r="Z143" s="97" t="str">
        <f>IF(OR(X143="",T143="",W143=""),"",LOOKUP(W143,'Vent Sizing Charts'!$T238:$AD238,'Vent Sizing Charts'!$T$101:$AD$101)&amp;" NPS")</f>
        <v/>
      </c>
      <c r="AA143" s="19"/>
    </row>
    <row r="144" spans="12:27" x14ac:dyDescent="0.25">
      <c r="L144" s="24"/>
      <c r="M144" s="83"/>
      <c r="N144" s="2"/>
      <c r="O144" s="2"/>
      <c r="P144" s="84" t="str">
        <f>IF(AND(N144="",O144&lt;&gt;""),LOOKUP(CONVERT(O144,"m","in"),$X144:$AB144,'Vent Sizing Charts'!$G$21:$O$21),IF(AND(N144&lt;&gt;"",O144=""),LOOKUP(N144,$X144:$AB144,'Vent Sizing Charts'!$G$21:$O$21),IF(AND(N144="",O144=""),"",LOOKUP(N144,$X144:$AB144,'Vent Sizing Charts'!$G$21:$O$21))))</f>
        <v/>
      </c>
      <c r="Q144" s="19"/>
      <c r="S144" s="24"/>
      <c r="T144" s="98"/>
      <c r="U144" s="2"/>
      <c r="V144" s="2"/>
      <c r="W144" s="2" t="str">
        <f t="shared" si="2"/>
        <v/>
      </c>
      <c r="X144" s="96"/>
      <c r="Y144" s="2" t="str">
        <f>IF(OR(X144="",T144=""),"",'Vent Sizing Charts'!AE239)</f>
        <v/>
      </c>
      <c r="Z144" s="97" t="str">
        <f>IF(OR(X144="",T144="",W144=""),"",LOOKUP(W144,'Vent Sizing Charts'!$T239:$AD239,'Vent Sizing Charts'!$T$101:$AD$101)&amp;" NPS")</f>
        <v/>
      </c>
      <c r="AA144" s="19"/>
    </row>
    <row r="145" spans="12:27" x14ac:dyDescent="0.25">
      <c r="L145" s="24"/>
      <c r="M145" s="22"/>
      <c r="N145" s="2"/>
      <c r="O145" s="2"/>
      <c r="P145" s="74" t="str">
        <f>IF(AND(N145="",O145&lt;&gt;""),LOOKUP(CONVERT(O145,"m","in"),$X145:$AB145,'Vent Sizing Charts'!$G$21:$O$21),IF(AND(N145&lt;&gt;"",O145=""),LOOKUP(N145,$X145:$AB145,'Vent Sizing Charts'!$G$21:$O$21),IF(AND(N145="",O145=""),"",LOOKUP(N145,$X145:$AB145,'Vent Sizing Charts'!$G$21:$O$21))))</f>
        <v/>
      </c>
      <c r="Q145" s="19"/>
      <c r="S145" s="24"/>
      <c r="T145" s="98"/>
      <c r="U145" s="2"/>
      <c r="V145" s="2"/>
      <c r="W145" s="2" t="str">
        <f t="shared" si="2"/>
        <v/>
      </c>
      <c r="X145" s="96"/>
      <c r="Y145" s="2" t="str">
        <f>IF(OR(X145="",T145=""),"",'Vent Sizing Charts'!AE240)</f>
        <v/>
      </c>
      <c r="Z145" s="97" t="str">
        <f>IF(OR(X145="",T145="",W145=""),"",LOOKUP(W145,'Vent Sizing Charts'!$T240:$AD240,'Vent Sizing Charts'!$T$101:$AD$101)&amp;" NPS")</f>
        <v/>
      </c>
      <c r="AA145" s="19"/>
    </row>
    <row r="146" spans="12:27" x14ac:dyDescent="0.25">
      <c r="L146" s="24"/>
      <c r="M146" s="83"/>
      <c r="N146" s="2"/>
      <c r="O146" s="2"/>
      <c r="P146" s="84" t="str">
        <f>IF(AND(N146="",O146&lt;&gt;""),LOOKUP(CONVERT(O146,"m","in"),$X146:$AB146,'Vent Sizing Charts'!$G$21:$O$21),IF(AND(N146&lt;&gt;"",O146=""),LOOKUP(N146,$X146:$AB146,'Vent Sizing Charts'!$G$21:$O$21),IF(AND(N146="",O146=""),"",LOOKUP(N146,$X146:$AB146,'Vent Sizing Charts'!$G$21:$O$21))))</f>
        <v/>
      </c>
      <c r="Q146" s="19"/>
      <c r="S146" s="24"/>
      <c r="T146" s="98"/>
      <c r="U146" s="2"/>
      <c r="V146" s="2"/>
      <c r="W146" s="2" t="str">
        <f t="shared" si="2"/>
        <v/>
      </c>
      <c r="X146" s="96"/>
      <c r="Y146" s="2" t="str">
        <f>IF(OR(X146="",T146=""),"",'Vent Sizing Charts'!AE241)</f>
        <v/>
      </c>
      <c r="Z146" s="97" t="str">
        <f>IF(OR(X146="",T146="",W146=""),"",LOOKUP(W146,'Vent Sizing Charts'!$T241:$AD241,'Vent Sizing Charts'!$T$101:$AD$101)&amp;" NPS")</f>
        <v/>
      </c>
      <c r="AA146" s="19"/>
    </row>
    <row r="147" spans="12:27" x14ac:dyDescent="0.25">
      <c r="L147" s="24"/>
      <c r="M147" s="22"/>
      <c r="N147" s="2"/>
      <c r="O147" s="2"/>
      <c r="P147" s="74" t="str">
        <f>IF(AND(N147="",O147&lt;&gt;""),LOOKUP(CONVERT(O147,"m","in"),$X147:$AB147,'Vent Sizing Charts'!$G$21:$O$21),IF(AND(N147&lt;&gt;"",O147=""),LOOKUP(N147,$X147:$AB147,'Vent Sizing Charts'!$G$21:$O$21),IF(AND(N147="",O147=""),"",LOOKUP(N147,$X147:$AB147,'Vent Sizing Charts'!$G$21:$O$21))))</f>
        <v/>
      </c>
      <c r="Q147" s="19"/>
      <c r="S147" s="24"/>
      <c r="T147" s="98"/>
      <c r="U147" s="2"/>
      <c r="V147" s="2"/>
      <c r="W147" s="2" t="str">
        <f t="shared" si="2"/>
        <v/>
      </c>
      <c r="X147" s="96"/>
      <c r="Y147" s="2" t="str">
        <f>IF(OR(X147="",T147=""),"",'Vent Sizing Charts'!AE242)</f>
        <v/>
      </c>
      <c r="Z147" s="97" t="str">
        <f>IF(OR(X147="",T147="",W147=""),"",LOOKUP(W147,'Vent Sizing Charts'!$T242:$AD242,'Vent Sizing Charts'!$T$101:$AD$101)&amp;" NPS")</f>
        <v/>
      </c>
      <c r="AA147" s="19"/>
    </row>
    <row r="148" spans="12:27" x14ac:dyDescent="0.25">
      <c r="L148" s="24"/>
      <c r="M148" s="83"/>
      <c r="N148" s="2"/>
      <c r="O148" s="2"/>
      <c r="P148" s="84" t="str">
        <f>IF(AND(N148="",O148&lt;&gt;""),LOOKUP(CONVERT(O148,"m","in"),$X148:$AB148,'Vent Sizing Charts'!$G$21:$O$21),IF(AND(N148&lt;&gt;"",O148=""),LOOKUP(N148,$X148:$AB148,'Vent Sizing Charts'!$G$21:$O$21),IF(AND(N148="",O148=""),"",LOOKUP(N148,$X148:$AB148,'Vent Sizing Charts'!$G$21:$O$21))))</f>
        <v/>
      </c>
      <c r="Q148" s="19"/>
      <c r="S148" s="24"/>
      <c r="T148" s="98"/>
      <c r="U148" s="2"/>
      <c r="V148" s="2"/>
      <c r="W148" s="2" t="str">
        <f t="shared" si="2"/>
        <v/>
      </c>
      <c r="X148" s="96"/>
      <c r="Y148" s="2" t="str">
        <f>IF(OR(X148="",T148=""),"",'Vent Sizing Charts'!AE243)</f>
        <v/>
      </c>
      <c r="Z148" s="97" t="str">
        <f>IF(OR(X148="",T148="",W148=""),"",LOOKUP(W148,'Vent Sizing Charts'!$T243:$AD243,'Vent Sizing Charts'!$T$101:$AD$101)&amp;" NPS")</f>
        <v/>
      </c>
      <c r="AA148" s="19"/>
    </row>
    <row r="149" spans="12:27" x14ac:dyDescent="0.25">
      <c r="L149" s="24"/>
      <c r="M149" s="22"/>
      <c r="N149" s="2"/>
      <c r="O149" s="2"/>
      <c r="P149" s="74" t="str">
        <f>IF(AND(N149="",O149&lt;&gt;""),LOOKUP(CONVERT(O149,"m","in"),$X149:$AB149,'Vent Sizing Charts'!$G$21:$O$21),IF(AND(N149&lt;&gt;"",O149=""),LOOKUP(N149,$X149:$AB149,'Vent Sizing Charts'!$G$21:$O$21),IF(AND(N149="",O149=""),"",LOOKUP(N149,$X149:$AB149,'Vent Sizing Charts'!$G$21:$O$21))))</f>
        <v/>
      </c>
      <c r="Q149" s="19"/>
      <c r="S149" s="24"/>
      <c r="T149" s="98"/>
      <c r="U149" s="2"/>
      <c r="V149" s="2"/>
      <c r="W149" s="2" t="str">
        <f t="shared" si="2"/>
        <v/>
      </c>
      <c r="X149" s="96"/>
      <c r="Y149" s="2" t="str">
        <f>IF(OR(X149="",T149=""),"",'Vent Sizing Charts'!AE244)</f>
        <v/>
      </c>
      <c r="Z149" s="97" t="str">
        <f>IF(OR(X149="",T149="",W149=""),"",LOOKUP(W149,'Vent Sizing Charts'!$T244:$AD244,'Vent Sizing Charts'!$T$101:$AD$101)&amp;" NPS")</f>
        <v/>
      </c>
      <c r="AA149" s="19"/>
    </row>
    <row r="150" spans="12:27" x14ac:dyDescent="0.25">
      <c r="L150" s="24"/>
      <c r="M150" s="83"/>
      <c r="N150" s="2"/>
      <c r="O150" s="2"/>
      <c r="P150" s="84" t="str">
        <f>IF(AND(N150="",O150&lt;&gt;""),LOOKUP(CONVERT(O150,"m","in"),$X150:$AB150,'Vent Sizing Charts'!$G$21:$O$21),IF(AND(N150&lt;&gt;"",O150=""),LOOKUP(N150,$X150:$AB150,'Vent Sizing Charts'!$G$21:$O$21),IF(AND(N150="",O150=""),"",LOOKUP(N150,$X150:$AB150,'Vent Sizing Charts'!$G$21:$O$21))))</f>
        <v/>
      </c>
      <c r="Q150" s="19"/>
      <c r="S150" s="24"/>
      <c r="T150" s="98"/>
      <c r="U150" s="2"/>
      <c r="V150" s="2"/>
      <c r="W150" s="2" t="str">
        <f t="shared" si="2"/>
        <v/>
      </c>
      <c r="X150" s="96"/>
      <c r="Y150" s="2" t="str">
        <f>IF(OR(X150="",T150=""),"",'Vent Sizing Charts'!AE245)</f>
        <v/>
      </c>
      <c r="Z150" s="97" t="str">
        <f>IF(OR(X150="",T150="",W150=""),"",LOOKUP(W150,'Vent Sizing Charts'!$T245:$AD245,'Vent Sizing Charts'!$T$101:$AD$101)&amp;" NPS")</f>
        <v/>
      </c>
      <c r="AA150" s="19"/>
    </row>
    <row r="151" spans="12:27" x14ac:dyDescent="0.25">
      <c r="L151" s="24"/>
      <c r="M151" s="22"/>
      <c r="N151" s="2"/>
      <c r="O151" s="2"/>
      <c r="P151" s="74" t="str">
        <f>IF(AND(N151="",O151&lt;&gt;""),LOOKUP(CONVERT(O151,"m","in"),$X151:$AB151,'Vent Sizing Charts'!$G$21:$O$21),IF(AND(N151&lt;&gt;"",O151=""),LOOKUP(N151,$X151:$AB151,'Vent Sizing Charts'!$G$21:$O$21),IF(AND(N151="",O151=""),"",LOOKUP(N151,$X151:$AB151,'Vent Sizing Charts'!$G$21:$O$21))))</f>
        <v/>
      </c>
      <c r="Q151" s="19"/>
      <c r="S151" s="24"/>
      <c r="T151" s="98"/>
      <c r="U151" s="2"/>
      <c r="V151" s="2"/>
      <c r="W151" s="2" t="str">
        <f t="shared" si="2"/>
        <v/>
      </c>
      <c r="X151" s="96"/>
      <c r="Y151" s="2" t="str">
        <f>IF(OR(X151="",T151=""),"",'Vent Sizing Charts'!AE246)</f>
        <v/>
      </c>
      <c r="Z151" s="97" t="str">
        <f>IF(OR(X151="",T151="",W151=""),"",LOOKUP(W151,'Vent Sizing Charts'!$T246:$AD246,'Vent Sizing Charts'!$T$101:$AD$101)&amp;" NPS")</f>
        <v/>
      </c>
      <c r="AA151" s="19"/>
    </row>
    <row r="152" spans="12:27" x14ac:dyDescent="0.25">
      <c r="L152" s="27"/>
      <c r="M152" s="22"/>
      <c r="N152" s="20"/>
      <c r="O152" s="20"/>
      <c r="P152" s="74" t="str">
        <f>IF(AND(N152="",O152&lt;&gt;""),LOOKUP(CONVERT(O152,"m","in"),$X152:$AB152,'Vent Sizing Charts'!$G$21:$O$21),IF(AND(N152&lt;&gt;"",O152=""),LOOKUP(N152,$X152:$AB152,'Vent Sizing Charts'!$G$21:$O$21),IF(AND(N152="",O152=""),"",LOOKUP(N152,$X152:$AB152,'Vent Sizing Charts'!$G$21:$O$21))))</f>
        <v/>
      </c>
      <c r="Q152" s="9"/>
      <c r="S152" s="27"/>
      <c r="T152" s="98"/>
      <c r="U152" s="20"/>
      <c r="V152" s="20"/>
      <c r="W152" s="9" t="str">
        <f t="shared" si="2"/>
        <v/>
      </c>
      <c r="X152" s="96"/>
      <c r="Y152" s="9" t="str">
        <f>IF(OR(X152="",T152=""),"",'Vent Sizing Charts'!AE247)</f>
        <v/>
      </c>
      <c r="Z152" s="97" t="str">
        <f>IF(OR(X152="",T152="",W152=""),"",LOOKUP(W152,'Vent Sizing Charts'!$T247:$AD247,'Vent Sizing Charts'!$T$101:$AD$101)&amp;" NPS")</f>
        <v/>
      </c>
      <c r="AA152" s="9"/>
    </row>
  </sheetData>
  <mergeCells count="20">
    <mergeCell ref="B5:C5"/>
    <mergeCell ref="B6:B7"/>
    <mergeCell ref="C6:C7"/>
    <mergeCell ref="G5:G7"/>
    <mergeCell ref="I5:I7"/>
    <mergeCell ref="H5:H7"/>
    <mergeCell ref="F4:J4"/>
    <mergeCell ref="M5:M7"/>
    <mergeCell ref="N5:N7"/>
    <mergeCell ref="O5:O7"/>
    <mergeCell ref="P5:P7"/>
    <mergeCell ref="L4:Q4"/>
    <mergeCell ref="S4:AA4"/>
    <mergeCell ref="U5:U7"/>
    <mergeCell ref="W5:W7"/>
    <mergeCell ref="X5:X7"/>
    <mergeCell ref="V5:V7"/>
    <mergeCell ref="T5:T7"/>
    <mergeCell ref="Z5:Z7"/>
    <mergeCell ref="Y5:Y7"/>
  </mergeCells>
  <dataValidations count="1">
    <dataValidation type="custom" allowBlank="1" showInputMessage="1" showErrorMessage="1" sqref="T8:T152" xr:uid="{0A06491F-3C8F-427F-83DE-B86C94A04645}">
      <formula1>IF(X8=1.25,T8&lt;=2,IF(X8=1.5,T8&lt;=8,IF(X8=2,T8&lt;=24,IF(X8=3,T8&lt;=102,IF(X8=4,T8&lt;=540,IF(X8=5,T8=1400,IF(X8=6,T8&lt;=2900,IF(X8=8,T8&lt;=7600,IF(X8=10,T8&lt;=15000,IF(X8=12,T8&lt;=26000,IF(X8=15,T8&lt;=50000)))))))))))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845A30B-D42C-486D-B7D9-7213A2639D6F}">
          <x14:formula1>
            <xm:f>'Vent Sizing Charts'!$A$39:$A$41</xm:f>
          </x14:formula1>
          <xm:sqref>B10</xm:sqref>
        </x14:dataValidation>
        <x14:dataValidation type="list" allowBlank="1" showInputMessage="1" showErrorMessage="1" xr:uid="{EAA306AD-0063-48B7-820A-6AF1268ADFF7}">
          <x14:formula1>
            <xm:f>'Vent Sizing Charts'!$A$43:$A$45</xm:f>
          </x14:formula1>
          <xm:sqref>H8:H30</xm:sqref>
        </x14:dataValidation>
        <x14:dataValidation type="list" allowBlank="1" showInputMessage="1" showErrorMessage="1" xr:uid="{546CEE7B-F14C-4096-8417-77A09D9D51B9}">
          <x14:formula1>
            <xm:f>'Vent Sizing Charts'!$AI$9:$AI$15</xm:f>
          </x14:formula1>
          <xm:sqref>B8</xm:sqref>
        </x14:dataValidation>
        <x14:dataValidation type="list" allowBlank="1" showInputMessage="1" showErrorMessage="1" xr:uid="{ECDE4B40-85AC-49C2-9E2E-F328F1510044}">
          <x14:formula1>
            <xm:f>'Vent Sizing Charts'!$AH$2:$AH$12</xm:f>
          </x14:formula1>
          <xm:sqref>X8:X152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1B45-EB6D-48E5-A1C2-A34F10D1884D}">
  <dimension ref="A1:AJ778"/>
  <sheetViews>
    <sheetView showGridLines="0" topLeftCell="D1" zoomScale="85" zoomScaleNormal="85" workbookViewId="0">
      <selection activeCell="R99" sqref="R99:AE414"/>
    </sheetView>
  </sheetViews>
  <sheetFormatPr defaultRowHeight="15" x14ac:dyDescent="0.25"/>
  <cols>
    <col min="7" max="23" width="9" customWidth="1"/>
    <col min="24" max="24" width="9.140625" customWidth="1"/>
    <col min="29" max="29" width="10" customWidth="1"/>
    <col min="30" max="30" width="12.5703125" customWidth="1"/>
    <col min="33" max="33" width="9.7109375" customWidth="1"/>
  </cols>
  <sheetData>
    <row r="1" spans="1:36" ht="14.25" customHeight="1" x14ac:dyDescent="0.25">
      <c r="A1" t="s">
        <v>72</v>
      </c>
      <c r="B1" s="118" t="s">
        <v>71</v>
      </c>
      <c r="C1" s="118"/>
      <c r="D1" s="118"/>
      <c r="E1" t="s">
        <v>79</v>
      </c>
      <c r="F1" s="118" t="s">
        <v>20</v>
      </c>
      <c r="G1" s="118"/>
      <c r="H1" s="118"/>
      <c r="I1" s="118"/>
      <c r="J1" s="118"/>
      <c r="K1" s="118"/>
      <c r="L1" s="118"/>
      <c r="M1" s="118"/>
      <c r="N1" s="118"/>
      <c r="P1" s="2" t="s">
        <v>73</v>
      </c>
      <c r="AH1" s="2" t="s">
        <v>85</v>
      </c>
    </row>
    <row r="2" spans="1:36" ht="14.25" customHeight="1" x14ac:dyDescent="0.25">
      <c r="B2" s="153" t="s">
        <v>8</v>
      </c>
      <c r="C2" s="153" t="s">
        <v>11</v>
      </c>
      <c r="D2" s="153"/>
      <c r="F2" s="153" t="s">
        <v>14</v>
      </c>
      <c r="G2" s="150" t="s">
        <v>13</v>
      </c>
      <c r="H2" s="150"/>
      <c r="I2" s="150"/>
      <c r="J2" s="150"/>
      <c r="K2" s="150"/>
      <c r="L2" s="150"/>
      <c r="M2" s="150"/>
      <c r="N2" s="150"/>
      <c r="R2" s="163" t="s">
        <v>17</v>
      </c>
      <c r="S2" s="163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64"/>
      <c r="AH2" s="93">
        <v>1.25</v>
      </c>
      <c r="AI2" s="154" t="s">
        <v>21</v>
      </c>
      <c r="AJ2" s="155"/>
    </row>
    <row r="3" spans="1:36" ht="14.25" customHeight="1" x14ac:dyDescent="0.25">
      <c r="B3" s="153"/>
      <c r="C3" s="153"/>
      <c r="D3" s="153"/>
      <c r="F3" s="153"/>
      <c r="G3" s="8">
        <v>1.25</v>
      </c>
      <c r="H3" s="8">
        <v>1.5</v>
      </c>
      <c r="I3" s="8">
        <v>2</v>
      </c>
      <c r="J3" s="8">
        <v>3</v>
      </c>
      <c r="K3" s="8">
        <v>4</v>
      </c>
      <c r="L3" s="8">
        <v>5</v>
      </c>
      <c r="M3" s="8">
        <v>6</v>
      </c>
      <c r="N3" s="8">
        <v>8</v>
      </c>
      <c r="R3" s="151" t="s">
        <v>86</v>
      </c>
      <c r="S3" s="152" t="s">
        <v>18</v>
      </c>
      <c r="T3" s="152" t="s">
        <v>92</v>
      </c>
      <c r="U3" s="152" t="s">
        <v>19</v>
      </c>
      <c r="V3" s="150" t="s">
        <v>16</v>
      </c>
      <c r="W3" s="150"/>
      <c r="X3" s="150"/>
      <c r="Y3" s="150"/>
      <c r="Z3" s="150"/>
      <c r="AA3" s="150"/>
      <c r="AB3" s="150"/>
      <c r="AC3" s="150"/>
      <c r="AD3" s="150"/>
      <c r="AE3" s="150"/>
      <c r="AH3" s="93">
        <v>1.5</v>
      </c>
      <c r="AI3" s="156"/>
      <c r="AJ3" s="157"/>
    </row>
    <row r="4" spans="1:36" ht="14.25" customHeight="1" x14ac:dyDescent="0.25">
      <c r="B4" s="153"/>
      <c r="C4" s="153" t="s">
        <v>9</v>
      </c>
      <c r="D4" s="153" t="s">
        <v>12</v>
      </c>
      <c r="F4" s="153"/>
      <c r="G4" s="150" t="s">
        <v>81</v>
      </c>
      <c r="H4" s="150"/>
      <c r="I4" s="150"/>
      <c r="J4" s="150"/>
      <c r="K4" s="150"/>
      <c r="L4" s="150"/>
      <c r="M4" s="150"/>
      <c r="N4" s="150"/>
      <c r="R4" s="151"/>
      <c r="S4" s="152"/>
      <c r="T4" s="152"/>
      <c r="U4" s="152"/>
      <c r="V4" s="8">
        <v>1.25</v>
      </c>
      <c r="W4" s="8">
        <v>1.5</v>
      </c>
      <c r="X4" s="8">
        <v>2</v>
      </c>
      <c r="Y4" s="8">
        <v>3</v>
      </c>
      <c r="Z4" s="8">
        <v>4</v>
      </c>
      <c r="AA4" s="8">
        <v>5</v>
      </c>
      <c r="AB4" s="8">
        <v>6</v>
      </c>
      <c r="AC4" s="8">
        <v>8</v>
      </c>
      <c r="AD4" s="8">
        <v>10</v>
      </c>
      <c r="AE4" s="8">
        <v>12</v>
      </c>
      <c r="AH4" s="93">
        <v>2</v>
      </c>
      <c r="AI4" s="156"/>
      <c r="AJ4" s="157"/>
    </row>
    <row r="5" spans="1:36" ht="14.25" customHeight="1" x14ac:dyDescent="0.25">
      <c r="B5" s="153"/>
      <c r="C5" s="153"/>
      <c r="D5" s="153"/>
      <c r="F5" s="6">
        <v>2</v>
      </c>
      <c r="G5" s="9">
        <v>9</v>
      </c>
      <c r="H5" s="67">
        <v>99999999</v>
      </c>
      <c r="I5" s="67">
        <v>99999999</v>
      </c>
      <c r="J5" s="67">
        <v>99999999</v>
      </c>
      <c r="K5" s="67">
        <v>99999999</v>
      </c>
      <c r="L5" s="67">
        <v>99999999</v>
      </c>
      <c r="M5" s="67">
        <v>99999999</v>
      </c>
      <c r="N5" s="81">
        <v>99999999</v>
      </c>
      <c r="R5" s="151"/>
      <c r="S5" s="152"/>
      <c r="T5" s="152"/>
      <c r="U5" s="152"/>
      <c r="V5" s="150" t="s">
        <v>15</v>
      </c>
      <c r="W5" s="150"/>
      <c r="X5" s="150"/>
      <c r="Y5" s="150"/>
      <c r="Z5" s="150"/>
      <c r="AA5" s="150"/>
      <c r="AB5" s="150"/>
      <c r="AC5" s="150"/>
      <c r="AD5" s="150"/>
      <c r="AE5" s="150"/>
      <c r="AH5" s="93">
        <v>3</v>
      </c>
      <c r="AI5" s="158"/>
      <c r="AJ5" s="159"/>
    </row>
    <row r="6" spans="1:36" ht="14.25" customHeight="1" x14ac:dyDescent="0.25">
      <c r="B6" s="153"/>
      <c r="C6" s="153"/>
      <c r="D6" s="153"/>
      <c r="F6" s="6">
        <v>8</v>
      </c>
      <c r="G6" s="10">
        <v>9</v>
      </c>
      <c r="H6" s="6">
        <v>30</v>
      </c>
      <c r="I6" s="6">
        <v>61</v>
      </c>
      <c r="J6" s="67">
        <v>99999999</v>
      </c>
      <c r="K6" s="67">
        <v>99999999</v>
      </c>
      <c r="L6" s="67">
        <v>99999999</v>
      </c>
      <c r="M6" s="67">
        <v>99999999</v>
      </c>
      <c r="N6" s="68">
        <v>99999999</v>
      </c>
      <c r="R6" s="89">
        <v>1.25</v>
      </c>
      <c r="S6" s="7">
        <v>2</v>
      </c>
      <c r="T6" s="7">
        <v>0</v>
      </c>
      <c r="U6" s="18">
        <v>0.28999999999999998</v>
      </c>
      <c r="V6" s="7">
        <v>9</v>
      </c>
      <c r="W6" s="72">
        <v>99999999</v>
      </c>
      <c r="X6" s="72">
        <v>99999999</v>
      </c>
      <c r="Y6" s="72">
        <v>99999999</v>
      </c>
      <c r="Z6" s="72">
        <v>99999999</v>
      </c>
      <c r="AA6" s="72">
        <v>99999999</v>
      </c>
      <c r="AB6" s="72">
        <v>99999999</v>
      </c>
      <c r="AC6" s="72">
        <v>99999999</v>
      </c>
      <c r="AD6" s="72">
        <v>99999999</v>
      </c>
      <c r="AE6" s="87">
        <v>99999999</v>
      </c>
      <c r="AH6" s="93">
        <v>4</v>
      </c>
      <c r="AI6" s="160" t="s">
        <v>22</v>
      </c>
      <c r="AJ6" s="160" t="s">
        <v>23</v>
      </c>
    </row>
    <row r="7" spans="1:36" ht="14.25" customHeight="1" x14ac:dyDescent="0.25">
      <c r="B7" s="153"/>
      <c r="C7" s="153"/>
      <c r="D7" s="153" t="s">
        <v>10</v>
      </c>
      <c r="F7" s="6">
        <v>20</v>
      </c>
      <c r="G7" s="10">
        <v>7.5</v>
      </c>
      <c r="H7" s="6">
        <v>15</v>
      </c>
      <c r="I7" s="6">
        <v>46</v>
      </c>
      <c r="J7" s="67">
        <v>99999999</v>
      </c>
      <c r="K7" s="67">
        <v>99999999</v>
      </c>
      <c r="L7" s="67">
        <v>99999999</v>
      </c>
      <c r="M7" s="67">
        <v>99999999</v>
      </c>
      <c r="N7" s="68">
        <v>99999999</v>
      </c>
      <c r="R7" s="8">
        <v>1.5</v>
      </c>
      <c r="S7" s="6">
        <v>8</v>
      </c>
      <c r="T7" s="6">
        <v>0</v>
      </c>
      <c r="U7" s="16">
        <v>0.25</v>
      </c>
      <c r="V7" s="6">
        <v>15</v>
      </c>
      <c r="W7" s="6">
        <v>46</v>
      </c>
      <c r="X7" s="72">
        <v>99999999</v>
      </c>
      <c r="Y7" s="72">
        <v>99999999</v>
      </c>
      <c r="Z7" s="72">
        <v>99999999</v>
      </c>
      <c r="AA7" s="72">
        <v>99999999</v>
      </c>
      <c r="AB7" s="72">
        <v>99999999</v>
      </c>
      <c r="AC7" s="72">
        <v>99999999</v>
      </c>
      <c r="AD7" s="72">
        <v>99999999</v>
      </c>
      <c r="AE7" s="71">
        <v>99999999</v>
      </c>
      <c r="AH7" s="93">
        <v>5</v>
      </c>
      <c r="AI7" s="161"/>
      <c r="AJ7" s="161"/>
    </row>
    <row r="8" spans="1:36" ht="15" customHeight="1" x14ac:dyDescent="0.25">
      <c r="B8" s="153"/>
      <c r="C8" s="153"/>
      <c r="D8" s="153"/>
      <c r="F8" s="6">
        <v>24</v>
      </c>
      <c r="G8" s="10">
        <v>4.5</v>
      </c>
      <c r="H8" s="6">
        <v>9</v>
      </c>
      <c r="I8" s="6">
        <v>30</v>
      </c>
      <c r="J8" s="67">
        <v>99999999</v>
      </c>
      <c r="K8" s="67">
        <v>99999999</v>
      </c>
      <c r="L8" s="67">
        <v>99999999</v>
      </c>
      <c r="M8" s="67">
        <v>99999999</v>
      </c>
      <c r="N8" s="68">
        <v>99999999</v>
      </c>
      <c r="R8" s="90">
        <v>2</v>
      </c>
      <c r="S8" s="12">
        <v>12</v>
      </c>
      <c r="T8" s="12">
        <v>0</v>
      </c>
      <c r="U8" s="17">
        <v>0.25</v>
      </c>
      <c r="V8" s="6">
        <v>9</v>
      </c>
      <c r="W8" s="6">
        <v>23</v>
      </c>
      <c r="X8" s="6">
        <v>61</v>
      </c>
      <c r="Y8" s="72">
        <v>99999999</v>
      </c>
      <c r="Z8" s="72">
        <v>99999999</v>
      </c>
      <c r="AA8" s="72">
        <v>99999999</v>
      </c>
      <c r="AB8" s="72">
        <v>99999999</v>
      </c>
      <c r="AC8" s="72">
        <v>99999999</v>
      </c>
      <c r="AD8" s="72">
        <v>99999999</v>
      </c>
      <c r="AE8" s="71">
        <v>99999999</v>
      </c>
      <c r="AH8" s="93">
        <v>6</v>
      </c>
      <c r="AI8" s="162"/>
      <c r="AJ8" s="162"/>
    </row>
    <row r="9" spans="1:36" ht="15" customHeight="1" x14ac:dyDescent="0.25">
      <c r="B9" s="6">
        <v>1.5</v>
      </c>
      <c r="C9" s="6">
        <v>2</v>
      </c>
      <c r="D9" s="6" t="s">
        <v>7</v>
      </c>
      <c r="F9" s="6">
        <v>42</v>
      </c>
      <c r="G9" s="65">
        <v>-9999999</v>
      </c>
      <c r="H9" s="6">
        <v>9</v>
      </c>
      <c r="I9" s="6">
        <v>30</v>
      </c>
      <c r="J9" s="67">
        <v>99999999</v>
      </c>
      <c r="K9" s="67">
        <v>99999999</v>
      </c>
      <c r="L9" s="67">
        <v>99999999</v>
      </c>
      <c r="M9" s="67">
        <v>99999999</v>
      </c>
      <c r="N9" s="68">
        <v>99999999</v>
      </c>
      <c r="R9" s="92">
        <v>2</v>
      </c>
      <c r="S9" s="7">
        <v>24</v>
      </c>
      <c r="T9" s="7">
        <v>12.01</v>
      </c>
      <c r="U9" s="18">
        <v>0.28999999999999998</v>
      </c>
      <c r="V9" s="6">
        <v>8</v>
      </c>
      <c r="W9" s="6">
        <v>15</v>
      </c>
      <c r="X9" s="6">
        <v>46</v>
      </c>
      <c r="Y9" s="72">
        <v>99999999</v>
      </c>
      <c r="Z9" s="72">
        <v>99999999</v>
      </c>
      <c r="AA9" s="72">
        <v>99999999</v>
      </c>
      <c r="AB9" s="72">
        <v>99999999</v>
      </c>
      <c r="AC9" s="72">
        <v>99999999</v>
      </c>
      <c r="AD9" s="72">
        <v>99999999</v>
      </c>
      <c r="AE9" s="71">
        <v>99999999</v>
      </c>
      <c r="AH9" s="93">
        <v>8</v>
      </c>
      <c r="AI9" s="8">
        <v>1.25</v>
      </c>
      <c r="AJ9" s="8">
        <v>1.25</v>
      </c>
    </row>
    <row r="10" spans="1:36" ht="15" customHeight="1" x14ac:dyDescent="0.25">
      <c r="B10" s="6">
        <v>2</v>
      </c>
      <c r="C10" s="6">
        <v>4</v>
      </c>
      <c r="D10" s="6">
        <v>3</v>
      </c>
      <c r="F10" s="6">
        <v>60</v>
      </c>
      <c r="G10" s="65">
        <v>-9999999</v>
      </c>
      <c r="H10" s="6">
        <v>4.5</v>
      </c>
      <c r="I10" s="6">
        <v>15</v>
      </c>
      <c r="J10" s="6">
        <v>120</v>
      </c>
      <c r="K10" s="67">
        <v>99999999</v>
      </c>
      <c r="L10" s="67">
        <v>99999999</v>
      </c>
      <c r="M10" s="67">
        <v>99999999</v>
      </c>
      <c r="N10" s="68">
        <v>99999999</v>
      </c>
      <c r="R10" s="90">
        <v>3</v>
      </c>
      <c r="S10" s="11">
        <v>10</v>
      </c>
      <c r="T10" s="11">
        <v>0</v>
      </c>
      <c r="U10" s="13">
        <v>0.15</v>
      </c>
      <c r="V10" s="69">
        <v>-9999999</v>
      </c>
      <c r="W10" s="6">
        <v>13</v>
      </c>
      <c r="X10" s="6">
        <v>46</v>
      </c>
      <c r="Y10" s="6">
        <v>317</v>
      </c>
      <c r="Z10" s="72">
        <v>99999999</v>
      </c>
      <c r="AA10" s="72">
        <v>99999999</v>
      </c>
      <c r="AB10" s="72">
        <v>99999999</v>
      </c>
      <c r="AC10" s="72">
        <v>99999999</v>
      </c>
      <c r="AD10" s="72">
        <v>99999999</v>
      </c>
      <c r="AE10" s="71">
        <v>99999999</v>
      </c>
      <c r="AH10" s="93">
        <v>10</v>
      </c>
      <c r="AI10" s="8">
        <v>1.5</v>
      </c>
      <c r="AJ10" s="8">
        <v>1.25</v>
      </c>
    </row>
    <row r="11" spans="1:36" ht="15" customHeight="1" x14ac:dyDescent="0.25">
      <c r="B11" s="6">
        <v>3</v>
      </c>
      <c r="C11" s="6">
        <v>12</v>
      </c>
      <c r="D11" s="6">
        <v>8</v>
      </c>
      <c r="F11" s="6">
        <v>100</v>
      </c>
      <c r="G11" s="65">
        <v>-9999999</v>
      </c>
      <c r="H11" s="65">
        <v>-9999999</v>
      </c>
      <c r="I11" s="6">
        <v>11</v>
      </c>
      <c r="J11" s="6">
        <v>79</v>
      </c>
      <c r="K11" s="6">
        <v>305</v>
      </c>
      <c r="L11" s="67">
        <v>99999999</v>
      </c>
      <c r="M11" s="67">
        <v>99999999</v>
      </c>
      <c r="N11" s="68">
        <v>99999999</v>
      </c>
      <c r="R11" s="91">
        <v>3</v>
      </c>
      <c r="S11" s="12">
        <v>21</v>
      </c>
      <c r="T11" s="12">
        <v>10.01</v>
      </c>
      <c r="U11" s="14">
        <v>0.2</v>
      </c>
      <c r="V11" s="69">
        <v>-9999999</v>
      </c>
      <c r="W11" s="6">
        <v>10</v>
      </c>
      <c r="X11" s="6">
        <v>33.5</v>
      </c>
      <c r="Y11" s="6">
        <v>247</v>
      </c>
      <c r="Z11" s="72">
        <v>99999999</v>
      </c>
      <c r="AA11" s="72">
        <v>99999999</v>
      </c>
      <c r="AB11" s="72">
        <v>99999999</v>
      </c>
      <c r="AC11" s="72">
        <v>99999999</v>
      </c>
      <c r="AD11" s="72">
        <v>99999999</v>
      </c>
      <c r="AE11" s="71">
        <v>99999999</v>
      </c>
      <c r="AH11" s="93">
        <v>12</v>
      </c>
      <c r="AI11" s="8">
        <v>2</v>
      </c>
      <c r="AJ11" s="8">
        <v>1.5</v>
      </c>
    </row>
    <row r="12" spans="1:36" ht="15" customHeight="1" x14ac:dyDescent="0.25">
      <c r="B12" s="6">
        <v>4</v>
      </c>
      <c r="C12" s="6">
        <v>36</v>
      </c>
      <c r="D12" s="6">
        <v>14</v>
      </c>
      <c r="F12" s="6">
        <v>200</v>
      </c>
      <c r="G12" s="65">
        <v>-9999999</v>
      </c>
      <c r="H12" s="65">
        <v>-9999999</v>
      </c>
      <c r="I12" s="6">
        <v>9</v>
      </c>
      <c r="J12" s="6">
        <v>76</v>
      </c>
      <c r="K12" s="6">
        <v>275</v>
      </c>
      <c r="L12" s="67">
        <v>99999999</v>
      </c>
      <c r="M12" s="67">
        <v>99999999</v>
      </c>
      <c r="N12" s="68">
        <v>99999999</v>
      </c>
      <c r="R12" s="91">
        <v>3</v>
      </c>
      <c r="S12" s="12">
        <v>53</v>
      </c>
      <c r="T12" s="12">
        <f>S11+0.01</f>
        <v>21.01</v>
      </c>
      <c r="U12" s="14">
        <v>0.25</v>
      </c>
      <c r="V12" s="69">
        <v>-9999999</v>
      </c>
      <c r="W12" s="6">
        <v>8</v>
      </c>
      <c r="X12" s="6">
        <v>28.5</v>
      </c>
      <c r="Y12" s="6">
        <v>207</v>
      </c>
      <c r="Z12" s="72">
        <v>99999999</v>
      </c>
      <c r="AA12" s="72">
        <v>99999999</v>
      </c>
      <c r="AB12" s="72">
        <v>99999999</v>
      </c>
      <c r="AC12" s="72">
        <v>99999999</v>
      </c>
      <c r="AD12" s="72">
        <v>99999999</v>
      </c>
      <c r="AE12" s="71">
        <v>99999999</v>
      </c>
      <c r="AH12" s="93">
        <v>15</v>
      </c>
      <c r="AI12" s="8">
        <v>3</v>
      </c>
      <c r="AJ12" s="8">
        <v>1.5</v>
      </c>
    </row>
    <row r="13" spans="1:36" x14ac:dyDescent="0.25">
      <c r="B13" s="6">
        <v>5</v>
      </c>
      <c r="C13" s="6" t="s">
        <v>7</v>
      </c>
      <c r="D13" s="6">
        <v>18</v>
      </c>
      <c r="F13" s="6">
        <v>500</v>
      </c>
      <c r="G13" s="65">
        <v>-9999999</v>
      </c>
      <c r="H13" s="65">
        <v>-9999999</v>
      </c>
      <c r="I13" s="6">
        <v>6</v>
      </c>
      <c r="J13" s="6">
        <v>55</v>
      </c>
      <c r="K13" s="6">
        <v>215</v>
      </c>
      <c r="L13" s="67">
        <v>99999999</v>
      </c>
      <c r="M13" s="67">
        <v>99999999</v>
      </c>
      <c r="N13" s="68">
        <v>99999999</v>
      </c>
      <c r="R13" s="92">
        <v>3</v>
      </c>
      <c r="S13" s="7">
        <v>102</v>
      </c>
      <c r="T13" s="7">
        <f>S12+0.01</f>
        <v>53.01</v>
      </c>
      <c r="U13" s="15">
        <v>0.28999999999999998</v>
      </c>
      <c r="V13" s="69">
        <v>-9999999</v>
      </c>
      <c r="W13" s="6">
        <v>7.5</v>
      </c>
      <c r="X13" s="6">
        <v>26</v>
      </c>
      <c r="Y13" s="6">
        <v>189</v>
      </c>
      <c r="Z13" s="72">
        <v>99999999</v>
      </c>
      <c r="AA13" s="72">
        <v>99999999</v>
      </c>
      <c r="AB13" s="72">
        <v>99999999</v>
      </c>
      <c r="AC13" s="72">
        <v>99999999</v>
      </c>
      <c r="AD13" s="72">
        <v>99999999</v>
      </c>
      <c r="AE13" s="71">
        <v>99999999</v>
      </c>
      <c r="AH13" s="93"/>
      <c r="AI13" s="8">
        <v>4</v>
      </c>
      <c r="AJ13" s="8">
        <v>1.5</v>
      </c>
    </row>
    <row r="14" spans="1:36" x14ac:dyDescent="0.25">
      <c r="B14" s="6">
        <v>6</v>
      </c>
      <c r="C14" s="6" t="s">
        <v>7</v>
      </c>
      <c r="D14" s="6">
        <v>23</v>
      </c>
      <c r="F14" s="6">
        <v>1100</v>
      </c>
      <c r="G14" s="65">
        <v>-9999999</v>
      </c>
      <c r="H14" s="65">
        <v>-9999999</v>
      </c>
      <c r="I14" s="65">
        <v>-9999999</v>
      </c>
      <c r="J14" s="6">
        <v>15</v>
      </c>
      <c r="K14" s="6">
        <v>61</v>
      </c>
      <c r="L14" s="6">
        <v>215</v>
      </c>
      <c r="M14" s="67">
        <v>99999999</v>
      </c>
      <c r="N14" s="68">
        <v>99999999</v>
      </c>
      <c r="R14" s="90">
        <v>4</v>
      </c>
      <c r="S14" s="11">
        <v>43</v>
      </c>
      <c r="T14" s="12">
        <v>0</v>
      </c>
      <c r="U14" s="13">
        <v>0.15</v>
      </c>
      <c r="V14" s="69">
        <v>-9999999</v>
      </c>
      <c r="W14" s="69">
        <v>-9999999</v>
      </c>
      <c r="X14" s="6">
        <v>10.5</v>
      </c>
      <c r="Y14" s="6">
        <v>76</v>
      </c>
      <c r="Z14" s="6">
        <v>299</v>
      </c>
      <c r="AA14" s="72">
        <v>99999999</v>
      </c>
      <c r="AB14" s="72">
        <v>99999999</v>
      </c>
      <c r="AC14" s="72">
        <v>99999999</v>
      </c>
      <c r="AD14" s="72">
        <v>99999999</v>
      </c>
      <c r="AE14" s="71">
        <v>99999999</v>
      </c>
      <c r="AH14" s="93"/>
      <c r="AI14" s="8">
        <v>5</v>
      </c>
      <c r="AJ14" s="8">
        <v>2</v>
      </c>
    </row>
    <row r="15" spans="1:36" x14ac:dyDescent="0.25">
      <c r="B15" t="s">
        <v>74</v>
      </c>
      <c r="F15" s="6">
        <v>1900</v>
      </c>
      <c r="G15" s="65">
        <v>-9999999</v>
      </c>
      <c r="H15" s="65">
        <v>-9999999</v>
      </c>
      <c r="I15" s="65">
        <v>-9999999</v>
      </c>
      <c r="J15" s="6">
        <v>6</v>
      </c>
      <c r="K15" s="6">
        <v>21</v>
      </c>
      <c r="L15" s="6">
        <v>61</v>
      </c>
      <c r="M15" s="6">
        <v>215</v>
      </c>
      <c r="N15" s="82">
        <v>99999999</v>
      </c>
      <c r="R15" s="91">
        <v>4</v>
      </c>
      <c r="S15" s="12">
        <v>140</v>
      </c>
      <c r="T15" s="12">
        <f>S14+0.01</f>
        <v>43.01</v>
      </c>
      <c r="U15" s="14">
        <v>0.2</v>
      </c>
      <c r="V15" s="69">
        <v>-9999999</v>
      </c>
      <c r="W15" s="69">
        <v>-9999999</v>
      </c>
      <c r="X15" s="6">
        <v>8</v>
      </c>
      <c r="Y15" s="6">
        <v>61</v>
      </c>
      <c r="Z15" s="6">
        <v>229</v>
      </c>
      <c r="AA15" s="72">
        <v>99999999</v>
      </c>
      <c r="AB15" s="72">
        <v>99999999</v>
      </c>
      <c r="AC15" s="72">
        <v>99999999</v>
      </c>
      <c r="AD15" s="72">
        <v>99999999</v>
      </c>
      <c r="AE15" s="71">
        <v>99999999</v>
      </c>
      <c r="AH15" s="93"/>
      <c r="AI15" s="8">
        <v>6</v>
      </c>
      <c r="AJ15" s="8">
        <v>2</v>
      </c>
    </row>
    <row r="16" spans="1:36" x14ac:dyDescent="0.25">
      <c r="B16" s="146" t="s">
        <v>78</v>
      </c>
      <c r="C16" s="146"/>
      <c r="D16" s="146"/>
      <c r="F16" s="6">
        <v>2200</v>
      </c>
      <c r="G16" s="65">
        <v>-9999999</v>
      </c>
      <c r="H16" s="65">
        <v>-9999999</v>
      </c>
      <c r="I16" s="65">
        <v>-9999999</v>
      </c>
      <c r="J16" s="65">
        <v>-9999999</v>
      </c>
      <c r="K16" s="6">
        <v>9</v>
      </c>
      <c r="L16" s="6">
        <v>27</v>
      </c>
      <c r="M16" s="6">
        <v>105</v>
      </c>
      <c r="N16" s="6">
        <v>335</v>
      </c>
      <c r="R16" s="91">
        <v>4</v>
      </c>
      <c r="S16" s="12">
        <v>320</v>
      </c>
      <c r="T16" s="12">
        <f>S15+0.01</f>
        <v>140.01</v>
      </c>
      <c r="U16" s="14">
        <v>0.25</v>
      </c>
      <c r="V16" s="69">
        <v>-9999999</v>
      </c>
      <c r="W16" s="69">
        <v>-9999999</v>
      </c>
      <c r="X16" s="6">
        <v>7</v>
      </c>
      <c r="Y16" s="6">
        <v>52</v>
      </c>
      <c r="Z16" s="6">
        <v>195</v>
      </c>
      <c r="AA16" s="72">
        <v>99999999</v>
      </c>
      <c r="AB16" s="72">
        <v>99999999</v>
      </c>
      <c r="AC16" s="72">
        <v>99999999</v>
      </c>
      <c r="AD16" s="72">
        <v>99999999</v>
      </c>
      <c r="AE16" s="71">
        <v>99999999</v>
      </c>
    </row>
    <row r="17" spans="2:31" x14ac:dyDescent="0.25">
      <c r="B17" s="147"/>
      <c r="C17" s="147"/>
      <c r="D17" s="147"/>
      <c r="F17" s="6">
        <v>3600</v>
      </c>
      <c r="G17" s="65">
        <v>-9999999</v>
      </c>
      <c r="H17" s="65">
        <v>-9999999</v>
      </c>
      <c r="I17" s="65">
        <v>-9999999</v>
      </c>
      <c r="J17" s="65">
        <v>-9999999</v>
      </c>
      <c r="K17" s="6">
        <v>7.5</v>
      </c>
      <c r="L17" s="6">
        <v>18</v>
      </c>
      <c r="M17" s="6">
        <v>76</v>
      </c>
      <c r="N17" s="6">
        <v>245</v>
      </c>
      <c r="R17" s="92">
        <v>4</v>
      </c>
      <c r="S17" s="7">
        <v>540</v>
      </c>
      <c r="T17" s="7">
        <f>S16+0.01</f>
        <v>320.01</v>
      </c>
      <c r="U17" s="15">
        <v>0.28999999999999998</v>
      </c>
      <c r="V17" s="69">
        <v>-9999999</v>
      </c>
      <c r="W17" s="69">
        <v>-9999999</v>
      </c>
      <c r="X17" s="6">
        <v>6.5</v>
      </c>
      <c r="Y17" s="6">
        <v>46</v>
      </c>
      <c r="Z17" s="6">
        <v>177</v>
      </c>
      <c r="AA17" s="72">
        <v>99999999</v>
      </c>
      <c r="AB17" s="72">
        <v>99999999</v>
      </c>
      <c r="AC17" s="72">
        <v>99999999</v>
      </c>
      <c r="AD17" s="72">
        <v>99999999</v>
      </c>
      <c r="AE17" s="71">
        <v>99999999</v>
      </c>
    </row>
    <row r="18" spans="2:31" x14ac:dyDescent="0.25">
      <c r="B18" s="153" t="s">
        <v>8</v>
      </c>
      <c r="C18" s="153" t="s">
        <v>11</v>
      </c>
      <c r="D18" s="153"/>
      <c r="F18" s="6">
        <v>5600</v>
      </c>
      <c r="G18" s="79">
        <v>-9999999</v>
      </c>
      <c r="H18" s="66">
        <v>-9999999</v>
      </c>
      <c r="I18" s="66">
        <v>-9999999</v>
      </c>
      <c r="J18" s="66">
        <v>-9999999</v>
      </c>
      <c r="K18" s="80">
        <v>-9999999</v>
      </c>
      <c r="L18" s="6">
        <v>7.5</v>
      </c>
      <c r="M18" s="6">
        <v>18</v>
      </c>
      <c r="N18" s="6">
        <v>76</v>
      </c>
      <c r="R18" s="90">
        <v>5</v>
      </c>
      <c r="S18" s="11">
        <v>190</v>
      </c>
      <c r="T18" s="12">
        <v>0</v>
      </c>
      <c r="U18" s="13">
        <v>0.15</v>
      </c>
      <c r="V18" s="69">
        <v>-9999999</v>
      </c>
      <c r="W18" s="69">
        <v>-9999999</v>
      </c>
      <c r="X18" s="69">
        <v>-9999999</v>
      </c>
      <c r="Y18" s="6">
        <v>25</v>
      </c>
      <c r="Z18" s="6">
        <v>97.5</v>
      </c>
      <c r="AA18" s="6">
        <v>302</v>
      </c>
      <c r="AB18" s="72">
        <v>99999999</v>
      </c>
      <c r="AC18" s="72">
        <v>99999999</v>
      </c>
      <c r="AD18" s="72">
        <v>99999999</v>
      </c>
      <c r="AE18" s="71">
        <v>99999999</v>
      </c>
    </row>
    <row r="19" spans="2:31" x14ac:dyDescent="0.25">
      <c r="B19" s="153"/>
      <c r="C19" s="153"/>
      <c r="D19" s="153"/>
      <c r="R19" s="91">
        <v>5</v>
      </c>
      <c r="S19" s="12">
        <v>490</v>
      </c>
      <c r="T19" s="12">
        <f>S18+0.01</f>
        <v>190.01</v>
      </c>
      <c r="U19" s="14">
        <v>0.2</v>
      </c>
      <c r="V19" s="69">
        <v>-9999999</v>
      </c>
      <c r="W19" s="69">
        <v>-9999999</v>
      </c>
      <c r="X19" s="69">
        <v>-9999999</v>
      </c>
      <c r="Y19" s="6">
        <v>29</v>
      </c>
      <c r="Z19" s="6">
        <v>76</v>
      </c>
      <c r="AA19" s="6">
        <v>232</v>
      </c>
      <c r="AB19" s="72">
        <v>99999999</v>
      </c>
      <c r="AC19" s="72">
        <v>99999999</v>
      </c>
      <c r="AD19" s="72">
        <v>99999999</v>
      </c>
      <c r="AE19" s="71">
        <v>99999999</v>
      </c>
    </row>
    <row r="20" spans="2:31" x14ac:dyDescent="0.25">
      <c r="B20" s="153"/>
      <c r="C20" s="153" t="s">
        <v>9</v>
      </c>
      <c r="D20" s="153" t="s">
        <v>12</v>
      </c>
      <c r="F20" s="153" t="s">
        <v>14</v>
      </c>
      <c r="G20" s="150" t="s">
        <v>13</v>
      </c>
      <c r="H20" s="150"/>
      <c r="I20" s="150"/>
      <c r="J20" s="150"/>
      <c r="K20" s="150"/>
      <c r="L20" s="150"/>
      <c r="M20" s="150"/>
      <c r="N20" s="150"/>
      <c r="R20" s="91">
        <v>5</v>
      </c>
      <c r="S20" s="12">
        <v>940</v>
      </c>
      <c r="T20" s="12">
        <f>S19+0.01</f>
        <v>490.01</v>
      </c>
      <c r="U20" s="14">
        <v>0.25</v>
      </c>
      <c r="V20" s="69">
        <v>-9999999</v>
      </c>
      <c r="W20" s="69">
        <v>-9999999</v>
      </c>
      <c r="X20" s="69">
        <v>-9999999</v>
      </c>
      <c r="Y20" s="6">
        <v>16</v>
      </c>
      <c r="Z20" s="6">
        <v>64</v>
      </c>
      <c r="AA20" s="6">
        <v>204</v>
      </c>
      <c r="AB20" s="72">
        <v>99999999</v>
      </c>
      <c r="AC20" s="72">
        <v>99999999</v>
      </c>
      <c r="AD20" s="72">
        <v>99999999</v>
      </c>
      <c r="AE20" s="71">
        <v>99999999</v>
      </c>
    </row>
    <row r="21" spans="2:31" x14ac:dyDescent="0.25">
      <c r="B21" s="153"/>
      <c r="C21" s="153"/>
      <c r="D21" s="153"/>
      <c r="F21" s="153"/>
      <c r="G21" s="8">
        <v>1.25</v>
      </c>
      <c r="H21" s="8">
        <v>1.5</v>
      </c>
      <c r="I21" s="8">
        <v>2</v>
      </c>
      <c r="J21" s="8">
        <v>3</v>
      </c>
      <c r="K21" s="8">
        <v>4</v>
      </c>
      <c r="L21" s="8">
        <v>5</v>
      </c>
      <c r="M21" s="8">
        <v>6</v>
      </c>
      <c r="N21" s="8">
        <v>8</v>
      </c>
      <c r="O21" t="s">
        <v>84</v>
      </c>
      <c r="R21" s="92">
        <v>5</v>
      </c>
      <c r="S21" s="7">
        <v>1400</v>
      </c>
      <c r="T21" s="7">
        <f>S20+0.01</f>
        <v>940.01</v>
      </c>
      <c r="U21" s="15">
        <v>0.28999999999999998</v>
      </c>
      <c r="V21" s="69">
        <v>-9999999</v>
      </c>
      <c r="W21" s="69">
        <v>-9999999</v>
      </c>
      <c r="X21" s="69">
        <v>-9999999</v>
      </c>
      <c r="Y21" s="6">
        <v>15</v>
      </c>
      <c r="Z21" s="6">
        <v>58</v>
      </c>
      <c r="AA21" s="6">
        <v>180</v>
      </c>
      <c r="AB21" s="72">
        <v>99999999</v>
      </c>
      <c r="AC21" s="72">
        <v>99999999</v>
      </c>
      <c r="AD21" s="72">
        <v>99999999</v>
      </c>
      <c r="AE21" s="71">
        <v>99999999</v>
      </c>
    </row>
    <row r="22" spans="2:31" x14ac:dyDescent="0.25">
      <c r="B22" s="153"/>
      <c r="C22" s="153"/>
      <c r="D22" s="153"/>
      <c r="F22" s="153"/>
      <c r="G22" s="150" t="s">
        <v>81</v>
      </c>
      <c r="H22" s="150"/>
      <c r="I22" s="150"/>
      <c r="J22" s="150"/>
      <c r="K22" s="150"/>
      <c r="L22" s="150"/>
      <c r="M22" s="150"/>
      <c r="N22" s="150"/>
      <c r="R22" s="90">
        <v>6</v>
      </c>
      <c r="S22" s="11">
        <v>500</v>
      </c>
      <c r="T22" s="12">
        <v>0</v>
      </c>
      <c r="U22" s="13">
        <v>0.15</v>
      </c>
      <c r="V22" s="69">
        <v>-9999999</v>
      </c>
      <c r="W22" s="69">
        <v>-9999999</v>
      </c>
      <c r="X22" s="69">
        <v>-9999999</v>
      </c>
      <c r="Y22" s="6">
        <v>10</v>
      </c>
      <c r="Z22" s="6">
        <v>39.5</v>
      </c>
      <c r="AA22" s="6">
        <v>122</v>
      </c>
      <c r="AB22" s="6">
        <v>305</v>
      </c>
      <c r="AC22" s="72">
        <v>99999999</v>
      </c>
      <c r="AD22" s="72">
        <v>99999999</v>
      </c>
      <c r="AE22" s="71">
        <v>99999999</v>
      </c>
    </row>
    <row r="23" spans="2:31" x14ac:dyDescent="0.25">
      <c r="B23" s="153"/>
      <c r="C23" s="153"/>
      <c r="D23" s="153" t="s">
        <v>10</v>
      </c>
      <c r="F23">
        <f>IF('Vent Sizing'!M8="","",'Vent Sizing'!M8)</f>
        <v>2000</v>
      </c>
      <c r="G23">
        <v>0</v>
      </c>
      <c r="H23">
        <f>IF(LOOKUP($F23,'Vent Sizing Charts'!$F$5:$F$18,'Vent Sizing Charts'!G$5:G$18)+1&lt;0,0,LOOKUP($F23,'Vent Sizing Charts'!$F$5:$F$18,'Vent Sizing Charts'!G$5:G$18))</f>
        <v>0</v>
      </c>
      <c r="I23">
        <f>IF(LOOKUP($F23,'Vent Sizing Charts'!$F$5:$F$18,'Vent Sizing Charts'!H$5:H$18)+1&lt;0,0,LOOKUP($F23,'Vent Sizing Charts'!$F$5:$F$18,'Vent Sizing Charts'!H$5:H$18))</f>
        <v>0</v>
      </c>
      <c r="J23">
        <f>IF(LOOKUP($F23,'Vent Sizing Charts'!$F$5:$F$18,'Vent Sizing Charts'!I$5:I$18)+1&lt;0,0,LOOKUP($F23,'Vent Sizing Charts'!$F$5:$F$18,'Vent Sizing Charts'!I$5:I$18))</f>
        <v>0</v>
      </c>
      <c r="K23">
        <f>IF(LOOKUP($F23,'Vent Sizing Charts'!$F$5:$F$18,'Vent Sizing Charts'!J$5:J$18)+1&lt;0,0,LOOKUP($F23,'Vent Sizing Charts'!$F$5:$F$18,'Vent Sizing Charts'!J$5:J$18))</f>
        <v>6</v>
      </c>
      <c r="L23">
        <f>IF(LOOKUP($F23,'Vent Sizing Charts'!$F$5:$F$18,'Vent Sizing Charts'!K$5:K$18)+1&lt;0,0,LOOKUP($F23,'Vent Sizing Charts'!$F$5:$F$18,'Vent Sizing Charts'!K$5:K$18))</f>
        <v>21</v>
      </c>
      <c r="M23">
        <f>IF(LOOKUP($F23,'Vent Sizing Charts'!$F$5:$F$18,'Vent Sizing Charts'!L$5:L$18)+1&lt;0,0,LOOKUP($F23,'Vent Sizing Charts'!$F$5:$F$18,'Vent Sizing Charts'!L$5:L$18))</f>
        <v>61</v>
      </c>
      <c r="N23">
        <f>IF(LOOKUP($F23,'Vent Sizing Charts'!$F$5:$F$18,'Vent Sizing Charts'!M$5:M$18)+1&lt;0,0,LOOKUP($F23,'Vent Sizing Charts'!$F$5:$F$18,'Vent Sizing Charts'!M$5:M$18))</f>
        <v>215</v>
      </c>
      <c r="O23">
        <f>IF(LOOKUP($F23,'Vent Sizing Charts'!$F$5:$F$18,'Vent Sizing Charts'!N$5:N$18)+1&lt;0,0,LOOKUP($F23,'Vent Sizing Charts'!$F$5:$F$18,'Vent Sizing Charts'!N$5:N$18))</f>
        <v>99999999</v>
      </c>
      <c r="R23" s="91">
        <v>6</v>
      </c>
      <c r="S23" s="12">
        <v>1100</v>
      </c>
      <c r="T23" s="12">
        <f>S22+0.01</f>
        <v>500.01</v>
      </c>
      <c r="U23" s="14">
        <v>0.2</v>
      </c>
      <c r="V23" s="69">
        <v>-9999999</v>
      </c>
      <c r="W23" s="69">
        <v>-9999999</v>
      </c>
      <c r="X23" s="69">
        <v>-9999999</v>
      </c>
      <c r="Y23" s="6">
        <v>8</v>
      </c>
      <c r="Z23" s="6">
        <v>30.5</v>
      </c>
      <c r="AA23" s="6">
        <v>94.5</v>
      </c>
      <c r="AB23" s="6">
        <v>238</v>
      </c>
      <c r="AC23" s="72">
        <v>99999999</v>
      </c>
      <c r="AD23" s="72">
        <v>99999999</v>
      </c>
      <c r="AE23" s="71">
        <v>99999999</v>
      </c>
    </row>
    <row r="24" spans="2:31" x14ac:dyDescent="0.25">
      <c r="B24" s="153"/>
      <c r="C24" s="153"/>
      <c r="D24" s="153"/>
      <c r="F24">
        <f>IF('Vent Sizing'!M9="","",'Vent Sizing'!M9)</f>
        <v>2000</v>
      </c>
      <c r="G24">
        <v>0</v>
      </c>
      <c r="H24">
        <f>IF(LOOKUP($F24,'Vent Sizing Charts'!$F$5:$F$18,'Vent Sizing Charts'!G$5:G$18)+1&lt;0,0,LOOKUP($F24,'Vent Sizing Charts'!$F$5:$F$18,'Vent Sizing Charts'!G$5:G$18))</f>
        <v>0</v>
      </c>
      <c r="I24">
        <f>IF(LOOKUP($F24,'Vent Sizing Charts'!$F$5:$F$18,'Vent Sizing Charts'!H$5:H$18)+1&lt;0,0,LOOKUP($F24,'Vent Sizing Charts'!$F$5:$F$18,'Vent Sizing Charts'!H$5:H$18))</f>
        <v>0</v>
      </c>
      <c r="J24">
        <f>IF(LOOKUP($F24,'Vent Sizing Charts'!$F$5:$F$18,'Vent Sizing Charts'!I$5:I$18)+1&lt;0,0,LOOKUP($F24,'Vent Sizing Charts'!$F$5:$F$18,'Vent Sizing Charts'!I$5:I$18))</f>
        <v>0</v>
      </c>
      <c r="K24">
        <f>IF(LOOKUP($F24,'Vent Sizing Charts'!$F$5:$F$18,'Vent Sizing Charts'!J$5:J$18)+1&lt;0,0,LOOKUP($F24,'Vent Sizing Charts'!$F$5:$F$18,'Vent Sizing Charts'!J$5:J$18))</f>
        <v>6</v>
      </c>
      <c r="L24">
        <f>IF(LOOKUP($F24,'Vent Sizing Charts'!$F$5:$F$18,'Vent Sizing Charts'!K$5:K$18)+1&lt;0,0,LOOKUP($F24,'Vent Sizing Charts'!$F$5:$F$18,'Vent Sizing Charts'!K$5:K$18))</f>
        <v>21</v>
      </c>
      <c r="M24">
        <f>IF(LOOKUP($F24,'Vent Sizing Charts'!$F$5:$F$18,'Vent Sizing Charts'!L$5:L$18)+1&lt;0,0,LOOKUP($F24,'Vent Sizing Charts'!$F$5:$F$18,'Vent Sizing Charts'!L$5:L$18))</f>
        <v>61</v>
      </c>
      <c r="N24">
        <f>IF(LOOKUP($F24,'Vent Sizing Charts'!$F$5:$F$18,'Vent Sizing Charts'!M$5:M$18)+1&lt;0,0,LOOKUP($F24,'Vent Sizing Charts'!$F$5:$F$18,'Vent Sizing Charts'!M$5:M$18))</f>
        <v>215</v>
      </c>
      <c r="O24">
        <f>IF(LOOKUP($F24,'Vent Sizing Charts'!$F$5:$F$18,'Vent Sizing Charts'!N$5:N$18)+1&lt;0,0,LOOKUP($F24,'Vent Sizing Charts'!$F$5:$F$18,'Vent Sizing Charts'!N$5:N$18))</f>
        <v>99999999</v>
      </c>
      <c r="R24" s="91">
        <v>6</v>
      </c>
      <c r="S24" s="12">
        <v>2000</v>
      </c>
      <c r="T24" s="12">
        <f>S23+0.01</f>
        <v>1100.01</v>
      </c>
      <c r="U24" s="14">
        <v>0.25</v>
      </c>
      <c r="V24" s="69">
        <v>-9999999</v>
      </c>
      <c r="W24" s="69">
        <v>-9999999</v>
      </c>
      <c r="X24" s="69">
        <v>-9999999</v>
      </c>
      <c r="Y24" s="6">
        <v>6.5</v>
      </c>
      <c r="Z24" s="6">
        <v>25.5</v>
      </c>
      <c r="AA24" s="6">
        <v>79</v>
      </c>
      <c r="AB24" s="6">
        <v>201</v>
      </c>
      <c r="AC24" s="72">
        <v>99999999</v>
      </c>
      <c r="AD24" s="72">
        <v>99999999</v>
      </c>
      <c r="AE24" s="71">
        <v>99999999</v>
      </c>
    </row>
    <row r="25" spans="2:31" x14ac:dyDescent="0.25">
      <c r="B25" s="6">
        <v>1.5</v>
      </c>
      <c r="C25" s="6">
        <f>0</f>
        <v>0</v>
      </c>
      <c r="D25" s="6">
        <v>0</v>
      </c>
      <c r="F25">
        <f>IF('Vent Sizing'!M10="","",'Vent Sizing'!M10)</f>
        <v>2000</v>
      </c>
      <c r="G25">
        <v>0</v>
      </c>
      <c r="H25">
        <f>IF(LOOKUP($F25,'Vent Sizing Charts'!$F$5:$F$18,'Vent Sizing Charts'!G$5:G$18)+1&lt;0,0,LOOKUP($F25,'Vent Sizing Charts'!$F$5:$F$18,'Vent Sizing Charts'!G$5:G$18))</f>
        <v>0</v>
      </c>
      <c r="I25">
        <f>IF(LOOKUP($F25,'Vent Sizing Charts'!$F$5:$F$18,'Vent Sizing Charts'!H$5:H$18)+1&lt;0,0,LOOKUP($F25,'Vent Sizing Charts'!$F$5:$F$18,'Vent Sizing Charts'!H$5:H$18))</f>
        <v>0</v>
      </c>
      <c r="J25">
        <f>IF(LOOKUP($F25,'Vent Sizing Charts'!$F$5:$F$18,'Vent Sizing Charts'!I$5:I$18)+1&lt;0,0,LOOKUP($F25,'Vent Sizing Charts'!$F$5:$F$18,'Vent Sizing Charts'!I$5:I$18))</f>
        <v>0</v>
      </c>
      <c r="K25">
        <f>IF(LOOKUP($F25,'Vent Sizing Charts'!$F$5:$F$18,'Vent Sizing Charts'!J$5:J$18)+1&lt;0,0,LOOKUP($F25,'Vent Sizing Charts'!$F$5:$F$18,'Vent Sizing Charts'!J$5:J$18))</f>
        <v>6</v>
      </c>
      <c r="L25">
        <f>IF(LOOKUP($F25,'Vent Sizing Charts'!$F$5:$F$18,'Vent Sizing Charts'!K$5:K$18)+1&lt;0,0,LOOKUP($F25,'Vent Sizing Charts'!$F$5:$F$18,'Vent Sizing Charts'!K$5:K$18))</f>
        <v>21</v>
      </c>
      <c r="M25">
        <f>IF(LOOKUP($F25,'Vent Sizing Charts'!$F$5:$F$18,'Vent Sizing Charts'!L$5:L$18)+1&lt;0,0,LOOKUP($F25,'Vent Sizing Charts'!$F$5:$F$18,'Vent Sizing Charts'!L$5:L$18))</f>
        <v>61</v>
      </c>
      <c r="N25">
        <f>IF(LOOKUP($F25,'Vent Sizing Charts'!$F$5:$F$18,'Vent Sizing Charts'!M$5:M$18)+1&lt;0,0,LOOKUP($F25,'Vent Sizing Charts'!$F$5:$F$18,'Vent Sizing Charts'!M$5:M$18))</f>
        <v>215</v>
      </c>
      <c r="O25">
        <f>IF(LOOKUP($F25,'Vent Sizing Charts'!$F$5:$F$18,'Vent Sizing Charts'!N$5:N$18)+1&lt;0,0,LOOKUP($F25,'Vent Sizing Charts'!$F$5:$F$18,'Vent Sizing Charts'!N$5:N$18))</f>
        <v>99999999</v>
      </c>
      <c r="R25" s="92">
        <v>6</v>
      </c>
      <c r="S25" s="7">
        <v>2900</v>
      </c>
      <c r="T25" s="7">
        <f>S24+0.01</f>
        <v>2000.01</v>
      </c>
      <c r="U25" s="15">
        <v>0.28999999999999998</v>
      </c>
      <c r="V25" s="69">
        <v>-9999999</v>
      </c>
      <c r="W25" s="69">
        <v>-9999999</v>
      </c>
      <c r="X25" s="69">
        <v>-9999999</v>
      </c>
      <c r="Y25" s="6">
        <v>6</v>
      </c>
      <c r="Z25" s="6">
        <v>23.5</v>
      </c>
      <c r="AA25" s="6">
        <v>73</v>
      </c>
      <c r="AB25" s="6">
        <v>183</v>
      </c>
      <c r="AC25" s="72">
        <v>99999999</v>
      </c>
      <c r="AD25" s="72">
        <v>99999999</v>
      </c>
      <c r="AE25" s="71">
        <v>99999999</v>
      </c>
    </row>
    <row r="26" spans="2:31" x14ac:dyDescent="0.25">
      <c r="B26" s="6">
        <v>2</v>
      </c>
      <c r="C26" s="6">
        <f>C9+0.01</f>
        <v>2.0099999999999998</v>
      </c>
      <c r="D26" s="6">
        <v>0</v>
      </c>
      <c r="F26">
        <f>IF('Vent Sizing'!M11="","",'Vent Sizing'!M11)</f>
        <v>2000</v>
      </c>
      <c r="G26">
        <v>0</v>
      </c>
      <c r="H26">
        <f>IF(LOOKUP($F26,'Vent Sizing Charts'!$F$5:$F$18,'Vent Sizing Charts'!G$5:G$18)+1&lt;0,0,LOOKUP($F26,'Vent Sizing Charts'!$F$5:$F$18,'Vent Sizing Charts'!G$5:G$18))</f>
        <v>0</v>
      </c>
      <c r="I26">
        <f>IF(LOOKUP($F26,'Vent Sizing Charts'!$F$5:$F$18,'Vent Sizing Charts'!H$5:H$18)+1&lt;0,0,LOOKUP($F26,'Vent Sizing Charts'!$F$5:$F$18,'Vent Sizing Charts'!H$5:H$18))</f>
        <v>0</v>
      </c>
      <c r="J26">
        <f>IF(LOOKUP($F26,'Vent Sizing Charts'!$F$5:$F$18,'Vent Sizing Charts'!I$5:I$18)+1&lt;0,0,LOOKUP($F26,'Vent Sizing Charts'!$F$5:$F$18,'Vent Sizing Charts'!I$5:I$18))</f>
        <v>0</v>
      </c>
      <c r="K26">
        <f>IF(LOOKUP($F26,'Vent Sizing Charts'!$F$5:$F$18,'Vent Sizing Charts'!J$5:J$18)+1&lt;0,0,LOOKUP($F26,'Vent Sizing Charts'!$F$5:$F$18,'Vent Sizing Charts'!J$5:J$18))</f>
        <v>6</v>
      </c>
      <c r="L26">
        <f>IF(LOOKUP($F26,'Vent Sizing Charts'!$F$5:$F$18,'Vent Sizing Charts'!K$5:K$18)+1&lt;0,0,LOOKUP($F26,'Vent Sizing Charts'!$F$5:$F$18,'Vent Sizing Charts'!K$5:K$18))</f>
        <v>21</v>
      </c>
      <c r="M26">
        <f>IF(LOOKUP($F26,'Vent Sizing Charts'!$F$5:$F$18,'Vent Sizing Charts'!L$5:L$18)+1&lt;0,0,LOOKUP($F26,'Vent Sizing Charts'!$F$5:$F$18,'Vent Sizing Charts'!L$5:L$18))</f>
        <v>61</v>
      </c>
      <c r="N26">
        <f>IF(LOOKUP($F26,'Vent Sizing Charts'!$F$5:$F$18,'Vent Sizing Charts'!M$5:M$18)+1&lt;0,0,LOOKUP($F26,'Vent Sizing Charts'!$F$5:$F$18,'Vent Sizing Charts'!M$5:M$18))</f>
        <v>215</v>
      </c>
      <c r="O26">
        <f>IF(LOOKUP($F26,'Vent Sizing Charts'!$F$5:$F$18,'Vent Sizing Charts'!N$5:N$18)+1&lt;0,0,LOOKUP($F26,'Vent Sizing Charts'!$F$5:$F$18,'Vent Sizing Charts'!N$5:N$18))</f>
        <v>99999999</v>
      </c>
      <c r="R26" s="90">
        <v>8</v>
      </c>
      <c r="S26" s="11">
        <v>1800</v>
      </c>
      <c r="T26" s="12">
        <v>0</v>
      </c>
      <c r="U26" s="13">
        <v>0.15</v>
      </c>
      <c r="V26" s="69">
        <v>-9999999</v>
      </c>
      <c r="W26" s="69">
        <v>-9999999</v>
      </c>
      <c r="X26" s="69">
        <v>-9999999</v>
      </c>
      <c r="Y26" s="69">
        <v>-9999999</v>
      </c>
      <c r="Z26" s="6">
        <v>9.5</v>
      </c>
      <c r="AA26" s="6">
        <v>29</v>
      </c>
      <c r="AB26" s="6">
        <v>73</v>
      </c>
      <c r="AC26" s="6">
        <v>287</v>
      </c>
      <c r="AD26" s="72">
        <v>99999999</v>
      </c>
      <c r="AE26" s="71">
        <v>99999999</v>
      </c>
    </row>
    <row r="27" spans="2:31" x14ac:dyDescent="0.25">
      <c r="B27" s="6">
        <v>3</v>
      </c>
      <c r="C27" s="6">
        <f>C10+0.01</f>
        <v>4.01</v>
      </c>
      <c r="D27" s="6">
        <f>D10+0.01</f>
        <v>3.01</v>
      </c>
      <c r="F27">
        <f>IF('Vent Sizing'!M12="","",'Vent Sizing'!M12)</f>
        <v>2000</v>
      </c>
      <c r="G27">
        <v>0</v>
      </c>
      <c r="H27">
        <f>IF(LOOKUP($F27,'Vent Sizing Charts'!$F$5:$F$18,'Vent Sizing Charts'!G$5:G$18)+1&lt;0,0,LOOKUP($F27,'Vent Sizing Charts'!$F$5:$F$18,'Vent Sizing Charts'!G$5:G$18))</f>
        <v>0</v>
      </c>
      <c r="I27">
        <f>IF(LOOKUP($F27,'Vent Sizing Charts'!$F$5:$F$18,'Vent Sizing Charts'!H$5:H$18)+1&lt;0,0,LOOKUP($F27,'Vent Sizing Charts'!$F$5:$F$18,'Vent Sizing Charts'!H$5:H$18))</f>
        <v>0</v>
      </c>
      <c r="J27">
        <f>IF(LOOKUP($F27,'Vent Sizing Charts'!$F$5:$F$18,'Vent Sizing Charts'!I$5:I$18)+1&lt;0,0,LOOKUP($F27,'Vent Sizing Charts'!$F$5:$F$18,'Vent Sizing Charts'!I$5:I$18))</f>
        <v>0</v>
      </c>
      <c r="K27">
        <f>IF(LOOKUP($F27,'Vent Sizing Charts'!$F$5:$F$18,'Vent Sizing Charts'!J$5:J$18)+1&lt;0,0,LOOKUP($F27,'Vent Sizing Charts'!$F$5:$F$18,'Vent Sizing Charts'!J$5:J$18))</f>
        <v>6</v>
      </c>
      <c r="L27">
        <f>IF(LOOKUP($F27,'Vent Sizing Charts'!$F$5:$F$18,'Vent Sizing Charts'!K$5:K$18)+1&lt;0,0,LOOKUP($F27,'Vent Sizing Charts'!$F$5:$F$18,'Vent Sizing Charts'!K$5:K$18))</f>
        <v>21</v>
      </c>
      <c r="M27">
        <f>IF(LOOKUP($F27,'Vent Sizing Charts'!$F$5:$F$18,'Vent Sizing Charts'!L$5:L$18)+1&lt;0,0,LOOKUP($F27,'Vent Sizing Charts'!$F$5:$F$18,'Vent Sizing Charts'!L$5:L$18))</f>
        <v>61</v>
      </c>
      <c r="N27">
        <f>IF(LOOKUP($F27,'Vent Sizing Charts'!$F$5:$F$18,'Vent Sizing Charts'!M$5:M$18)+1&lt;0,0,LOOKUP($F27,'Vent Sizing Charts'!$F$5:$F$18,'Vent Sizing Charts'!M$5:M$18))</f>
        <v>215</v>
      </c>
      <c r="O27">
        <f>IF(LOOKUP($F27,'Vent Sizing Charts'!$F$5:$F$18,'Vent Sizing Charts'!N$5:N$18)+1&lt;0,0,LOOKUP($F27,'Vent Sizing Charts'!$F$5:$F$18,'Vent Sizing Charts'!N$5:N$18))</f>
        <v>99999999</v>
      </c>
      <c r="R27" s="91">
        <v>8</v>
      </c>
      <c r="S27" s="12">
        <v>3400</v>
      </c>
      <c r="T27" s="12">
        <f>S26+0.01</f>
        <v>1800.01</v>
      </c>
      <c r="U27" s="14">
        <v>0.2</v>
      </c>
      <c r="V27" s="69">
        <v>-9999999</v>
      </c>
      <c r="W27" s="69">
        <v>-9999999</v>
      </c>
      <c r="X27" s="69">
        <v>-9999999</v>
      </c>
      <c r="Y27" s="69">
        <v>-9999999</v>
      </c>
      <c r="Z27" s="6">
        <v>7</v>
      </c>
      <c r="AA27" s="6">
        <v>22</v>
      </c>
      <c r="AB27" s="6">
        <v>58</v>
      </c>
      <c r="AC27" s="6">
        <v>219.5</v>
      </c>
      <c r="AD27" s="72">
        <v>99999999</v>
      </c>
      <c r="AE27" s="71">
        <v>99999999</v>
      </c>
    </row>
    <row r="28" spans="2:31" x14ac:dyDescent="0.25">
      <c r="B28" s="6">
        <v>4</v>
      </c>
      <c r="C28" s="6">
        <f>C11+0.01</f>
        <v>12.01</v>
      </c>
      <c r="D28" s="6">
        <f>D11+0.01</f>
        <v>8.01</v>
      </c>
      <c r="F28">
        <f>IF('Vent Sizing'!M13="","",'Vent Sizing'!M13)</f>
        <v>2000</v>
      </c>
      <c r="G28">
        <v>0</v>
      </c>
      <c r="H28">
        <f>IF(LOOKUP($F28,'Vent Sizing Charts'!$F$5:$F$18,'Vent Sizing Charts'!G$5:G$18)+1&lt;0,0,LOOKUP($F28,'Vent Sizing Charts'!$F$5:$F$18,'Vent Sizing Charts'!G$5:G$18))</f>
        <v>0</v>
      </c>
      <c r="I28">
        <f>IF(LOOKUP($F28,'Vent Sizing Charts'!$F$5:$F$18,'Vent Sizing Charts'!H$5:H$18)+1&lt;0,0,LOOKUP($F28,'Vent Sizing Charts'!$F$5:$F$18,'Vent Sizing Charts'!H$5:H$18))</f>
        <v>0</v>
      </c>
      <c r="J28">
        <f>IF(LOOKUP($F28,'Vent Sizing Charts'!$F$5:$F$18,'Vent Sizing Charts'!I$5:I$18)+1&lt;0,0,LOOKUP($F28,'Vent Sizing Charts'!$F$5:$F$18,'Vent Sizing Charts'!I$5:I$18))</f>
        <v>0</v>
      </c>
      <c r="K28">
        <f>IF(LOOKUP($F28,'Vent Sizing Charts'!$F$5:$F$18,'Vent Sizing Charts'!J$5:J$18)+1&lt;0,0,LOOKUP($F28,'Vent Sizing Charts'!$F$5:$F$18,'Vent Sizing Charts'!J$5:J$18))</f>
        <v>6</v>
      </c>
      <c r="L28">
        <f>IF(LOOKUP($F28,'Vent Sizing Charts'!$F$5:$F$18,'Vent Sizing Charts'!K$5:K$18)+1&lt;0,0,LOOKUP($F28,'Vent Sizing Charts'!$F$5:$F$18,'Vent Sizing Charts'!K$5:K$18))</f>
        <v>21</v>
      </c>
      <c r="M28">
        <f>IF(LOOKUP($F28,'Vent Sizing Charts'!$F$5:$F$18,'Vent Sizing Charts'!L$5:L$18)+1&lt;0,0,LOOKUP($F28,'Vent Sizing Charts'!$F$5:$F$18,'Vent Sizing Charts'!L$5:L$18))</f>
        <v>61</v>
      </c>
      <c r="N28">
        <f>IF(LOOKUP($F28,'Vent Sizing Charts'!$F$5:$F$18,'Vent Sizing Charts'!M$5:M$18)+1&lt;0,0,LOOKUP($F28,'Vent Sizing Charts'!$F$5:$F$18,'Vent Sizing Charts'!M$5:M$18))</f>
        <v>215</v>
      </c>
      <c r="O28">
        <f>IF(LOOKUP($F28,'Vent Sizing Charts'!$F$5:$F$18,'Vent Sizing Charts'!N$5:N$18)+1&lt;0,0,LOOKUP($F28,'Vent Sizing Charts'!$F$5:$F$18,'Vent Sizing Charts'!N$5:N$18))</f>
        <v>99999999</v>
      </c>
      <c r="R28" s="91">
        <v>8</v>
      </c>
      <c r="S28" s="12">
        <v>5600</v>
      </c>
      <c r="T28" s="12">
        <f>S27+0.01</f>
        <v>3400.01</v>
      </c>
      <c r="U28" s="14">
        <v>0.25</v>
      </c>
      <c r="V28" s="69">
        <v>-9999999</v>
      </c>
      <c r="W28" s="69">
        <v>-9999999</v>
      </c>
      <c r="X28" s="69">
        <v>-9999999</v>
      </c>
      <c r="Y28" s="69">
        <v>-9999999</v>
      </c>
      <c r="Z28" s="6">
        <v>6</v>
      </c>
      <c r="AA28" s="6">
        <v>19</v>
      </c>
      <c r="AB28" s="6">
        <v>49</v>
      </c>
      <c r="AC28" s="6">
        <v>186</v>
      </c>
      <c r="AD28" s="72">
        <v>99999999</v>
      </c>
      <c r="AE28" s="71">
        <v>99999999</v>
      </c>
    </row>
    <row r="29" spans="2:31" x14ac:dyDescent="0.25">
      <c r="B29" s="6">
        <v>5</v>
      </c>
      <c r="C29" s="6">
        <f>C12+0.01</f>
        <v>36.01</v>
      </c>
      <c r="D29" s="6">
        <f>D12+0.01</f>
        <v>14.01</v>
      </c>
      <c r="F29">
        <f>IF('Vent Sizing'!M14="","",'Vent Sizing'!M14)</f>
        <v>2000</v>
      </c>
      <c r="G29">
        <v>0</v>
      </c>
      <c r="H29">
        <f>IF(LOOKUP($F29,'Vent Sizing Charts'!$F$5:$F$18,'Vent Sizing Charts'!G$5:G$18)+1&lt;0,0,LOOKUP($F29,'Vent Sizing Charts'!$F$5:$F$18,'Vent Sizing Charts'!G$5:G$18))</f>
        <v>0</v>
      </c>
      <c r="I29">
        <f>IF(LOOKUP($F29,'Vent Sizing Charts'!$F$5:$F$18,'Vent Sizing Charts'!H$5:H$18)+1&lt;0,0,LOOKUP($F29,'Vent Sizing Charts'!$F$5:$F$18,'Vent Sizing Charts'!H$5:H$18))</f>
        <v>0</v>
      </c>
      <c r="J29">
        <f>IF(LOOKUP($F29,'Vent Sizing Charts'!$F$5:$F$18,'Vent Sizing Charts'!I$5:I$18)+1&lt;0,0,LOOKUP($F29,'Vent Sizing Charts'!$F$5:$F$18,'Vent Sizing Charts'!I$5:I$18))</f>
        <v>0</v>
      </c>
      <c r="K29">
        <f>IF(LOOKUP($F29,'Vent Sizing Charts'!$F$5:$F$18,'Vent Sizing Charts'!J$5:J$18)+1&lt;0,0,LOOKUP($F29,'Vent Sizing Charts'!$F$5:$F$18,'Vent Sizing Charts'!J$5:J$18))</f>
        <v>6</v>
      </c>
      <c r="L29">
        <f>IF(LOOKUP($F29,'Vent Sizing Charts'!$F$5:$F$18,'Vent Sizing Charts'!K$5:K$18)+1&lt;0,0,LOOKUP($F29,'Vent Sizing Charts'!$F$5:$F$18,'Vent Sizing Charts'!K$5:K$18))</f>
        <v>21</v>
      </c>
      <c r="M29">
        <f>IF(LOOKUP($F29,'Vent Sizing Charts'!$F$5:$F$18,'Vent Sizing Charts'!L$5:L$18)+1&lt;0,0,LOOKUP($F29,'Vent Sizing Charts'!$F$5:$F$18,'Vent Sizing Charts'!L$5:L$18))</f>
        <v>61</v>
      </c>
      <c r="N29">
        <f>IF(LOOKUP($F29,'Vent Sizing Charts'!$F$5:$F$18,'Vent Sizing Charts'!M$5:M$18)+1&lt;0,0,LOOKUP($F29,'Vent Sizing Charts'!$F$5:$F$18,'Vent Sizing Charts'!M$5:M$18))</f>
        <v>215</v>
      </c>
      <c r="O29">
        <f>IF(LOOKUP($F29,'Vent Sizing Charts'!$F$5:$F$18,'Vent Sizing Charts'!N$5:N$18)+1&lt;0,0,LOOKUP($F29,'Vent Sizing Charts'!$F$5:$F$18,'Vent Sizing Charts'!N$5:N$18))</f>
        <v>99999999</v>
      </c>
      <c r="R29" s="92">
        <v>8</v>
      </c>
      <c r="S29" s="7">
        <v>7600</v>
      </c>
      <c r="T29" s="7">
        <f>S28+0.01</f>
        <v>5600.01</v>
      </c>
      <c r="U29" s="15">
        <v>0.28999999999999998</v>
      </c>
      <c r="V29" s="69">
        <v>-9999999</v>
      </c>
      <c r="W29" s="69">
        <v>-9999999</v>
      </c>
      <c r="X29" s="69">
        <v>-9999999</v>
      </c>
      <c r="Y29" s="69">
        <v>-9999999</v>
      </c>
      <c r="Z29" s="6">
        <v>5.5</v>
      </c>
      <c r="AA29" s="6">
        <v>17</v>
      </c>
      <c r="AB29" s="6">
        <v>43</v>
      </c>
      <c r="AC29" s="6">
        <v>70.5</v>
      </c>
      <c r="AD29" s="72">
        <v>99999999</v>
      </c>
      <c r="AE29" s="71">
        <v>99999999</v>
      </c>
    </row>
    <row r="30" spans="2:31" x14ac:dyDescent="0.25">
      <c r="B30" s="6">
        <v>6</v>
      </c>
      <c r="C30" s="6" t="s">
        <v>7</v>
      </c>
      <c r="D30" s="6">
        <f>D13+0.01</f>
        <v>18.010000000000002</v>
      </c>
      <c r="F30">
        <f>IF('Vent Sizing'!M15="","",'Vent Sizing'!M15)</f>
        <v>2000</v>
      </c>
      <c r="G30">
        <v>0</v>
      </c>
      <c r="H30">
        <f>IF(LOOKUP($F30,'Vent Sizing Charts'!$F$5:$F$18,'Vent Sizing Charts'!G$5:G$18)+1&lt;0,0,LOOKUP($F30,'Vent Sizing Charts'!$F$5:$F$18,'Vent Sizing Charts'!G$5:G$18))</f>
        <v>0</v>
      </c>
      <c r="I30">
        <f>IF(LOOKUP($F30,'Vent Sizing Charts'!$F$5:$F$18,'Vent Sizing Charts'!H$5:H$18)+1&lt;0,0,LOOKUP($F30,'Vent Sizing Charts'!$F$5:$F$18,'Vent Sizing Charts'!H$5:H$18))</f>
        <v>0</v>
      </c>
      <c r="J30">
        <f>IF(LOOKUP($F30,'Vent Sizing Charts'!$F$5:$F$18,'Vent Sizing Charts'!I$5:I$18)+1&lt;0,0,LOOKUP($F30,'Vent Sizing Charts'!$F$5:$F$18,'Vent Sizing Charts'!I$5:I$18))</f>
        <v>0</v>
      </c>
      <c r="K30">
        <f>IF(LOOKUP($F30,'Vent Sizing Charts'!$F$5:$F$18,'Vent Sizing Charts'!J$5:J$18)+1&lt;0,0,LOOKUP($F30,'Vent Sizing Charts'!$F$5:$F$18,'Vent Sizing Charts'!J$5:J$18))</f>
        <v>6</v>
      </c>
      <c r="L30">
        <f>IF(LOOKUP($F30,'Vent Sizing Charts'!$F$5:$F$18,'Vent Sizing Charts'!K$5:K$18)+1&lt;0,0,LOOKUP($F30,'Vent Sizing Charts'!$F$5:$F$18,'Vent Sizing Charts'!K$5:K$18))</f>
        <v>21</v>
      </c>
      <c r="M30">
        <f>IF(LOOKUP($F30,'Vent Sizing Charts'!$F$5:$F$18,'Vent Sizing Charts'!L$5:L$18)+1&lt;0,0,LOOKUP($F30,'Vent Sizing Charts'!$F$5:$F$18,'Vent Sizing Charts'!L$5:L$18))</f>
        <v>61</v>
      </c>
      <c r="N30">
        <f>IF(LOOKUP($F30,'Vent Sizing Charts'!$F$5:$F$18,'Vent Sizing Charts'!M$5:M$18)+1&lt;0,0,LOOKUP($F30,'Vent Sizing Charts'!$F$5:$F$18,'Vent Sizing Charts'!M$5:M$18))</f>
        <v>215</v>
      </c>
      <c r="O30">
        <f>IF(LOOKUP($F30,'Vent Sizing Charts'!$F$5:$F$18,'Vent Sizing Charts'!N$5:N$18)+1&lt;0,0,LOOKUP($F30,'Vent Sizing Charts'!$F$5:$F$18,'Vent Sizing Charts'!N$5:N$18))</f>
        <v>99999999</v>
      </c>
      <c r="R30" s="90">
        <v>10</v>
      </c>
      <c r="S30" s="11">
        <v>4000</v>
      </c>
      <c r="T30" s="12">
        <v>0</v>
      </c>
      <c r="U30" s="13">
        <v>0.15</v>
      </c>
      <c r="V30" s="69">
        <v>-9999999</v>
      </c>
      <c r="W30" s="69">
        <v>-9999999</v>
      </c>
      <c r="X30" s="69">
        <v>-9999999</v>
      </c>
      <c r="Y30" s="69">
        <v>-9999999</v>
      </c>
      <c r="Z30" s="69">
        <v>-9999999</v>
      </c>
      <c r="AA30" s="6">
        <v>9.5</v>
      </c>
      <c r="AB30" s="6">
        <v>24</v>
      </c>
      <c r="AC30" s="6">
        <v>94.5</v>
      </c>
      <c r="AD30" s="6">
        <v>292.5</v>
      </c>
      <c r="AE30" s="71">
        <v>99999999</v>
      </c>
    </row>
    <row r="31" spans="2:31" x14ac:dyDescent="0.25">
      <c r="B31" t="s">
        <v>74</v>
      </c>
      <c r="D31" s="6">
        <f>D14+0.01</f>
        <v>23.01</v>
      </c>
      <c r="F31">
        <f>IF('Vent Sizing'!M16="","",'Vent Sizing'!M16)</f>
        <v>2000</v>
      </c>
      <c r="G31">
        <v>0</v>
      </c>
      <c r="H31">
        <f>IF(LOOKUP($F31,'Vent Sizing Charts'!$F$5:$F$18,'Vent Sizing Charts'!G$5:G$18)+1&lt;0,0,LOOKUP($F31,'Vent Sizing Charts'!$F$5:$F$18,'Vent Sizing Charts'!G$5:G$18))</f>
        <v>0</v>
      </c>
      <c r="I31">
        <f>IF(LOOKUP($F31,'Vent Sizing Charts'!$F$5:$F$18,'Vent Sizing Charts'!H$5:H$18)+1&lt;0,0,LOOKUP($F31,'Vent Sizing Charts'!$F$5:$F$18,'Vent Sizing Charts'!H$5:H$18))</f>
        <v>0</v>
      </c>
      <c r="J31">
        <f>IF(LOOKUP($F31,'Vent Sizing Charts'!$F$5:$F$18,'Vent Sizing Charts'!I$5:I$18)+1&lt;0,0,LOOKUP($F31,'Vent Sizing Charts'!$F$5:$F$18,'Vent Sizing Charts'!I$5:I$18))</f>
        <v>0</v>
      </c>
      <c r="K31">
        <f>IF(LOOKUP($F31,'Vent Sizing Charts'!$F$5:$F$18,'Vent Sizing Charts'!J$5:J$18)+1&lt;0,0,LOOKUP($F31,'Vent Sizing Charts'!$F$5:$F$18,'Vent Sizing Charts'!J$5:J$18))</f>
        <v>6</v>
      </c>
      <c r="L31">
        <f>IF(LOOKUP($F31,'Vent Sizing Charts'!$F$5:$F$18,'Vent Sizing Charts'!K$5:K$18)+1&lt;0,0,LOOKUP($F31,'Vent Sizing Charts'!$F$5:$F$18,'Vent Sizing Charts'!K$5:K$18))</f>
        <v>21</v>
      </c>
      <c r="M31">
        <f>IF(LOOKUP($F31,'Vent Sizing Charts'!$F$5:$F$18,'Vent Sizing Charts'!L$5:L$18)+1&lt;0,0,LOOKUP($F31,'Vent Sizing Charts'!$F$5:$F$18,'Vent Sizing Charts'!L$5:L$18))</f>
        <v>61</v>
      </c>
      <c r="N31">
        <f>IF(LOOKUP($F31,'Vent Sizing Charts'!$F$5:$F$18,'Vent Sizing Charts'!M$5:M$18)+1&lt;0,0,LOOKUP($F31,'Vent Sizing Charts'!$F$5:$F$18,'Vent Sizing Charts'!M$5:M$18))</f>
        <v>215</v>
      </c>
      <c r="O31">
        <f>IF(LOOKUP($F31,'Vent Sizing Charts'!$F$5:$F$18,'Vent Sizing Charts'!N$5:N$18)+1&lt;0,0,LOOKUP($F31,'Vent Sizing Charts'!$F$5:$F$18,'Vent Sizing Charts'!N$5:N$18))</f>
        <v>99999999</v>
      </c>
      <c r="R31" s="91">
        <v>10</v>
      </c>
      <c r="S31" s="12">
        <v>7200</v>
      </c>
      <c r="T31" s="12">
        <f>S30+0.01</f>
        <v>4000.01</v>
      </c>
      <c r="U31" s="14">
        <v>0.2</v>
      </c>
      <c r="V31" s="69">
        <v>-9999999</v>
      </c>
      <c r="W31" s="69">
        <v>-9999999</v>
      </c>
      <c r="X31" s="69">
        <v>-9999999</v>
      </c>
      <c r="Y31" s="69">
        <v>-9999999</v>
      </c>
      <c r="Z31" s="69">
        <v>-9999999</v>
      </c>
      <c r="AA31" s="6">
        <v>7</v>
      </c>
      <c r="AB31" s="6">
        <v>18</v>
      </c>
      <c r="AC31" s="6">
        <v>73</v>
      </c>
      <c r="AD31" s="6">
        <v>225.5</v>
      </c>
      <c r="AE31" s="71">
        <v>99999999</v>
      </c>
    </row>
    <row r="32" spans="2:31" x14ac:dyDescent="0.25">
      <c r="F32">
        <f>IF('Vent Sizing'!M17="","",'Vent Sizing'!M17)</f>
        <v>2000</v>
      </c>
      <c r="G32">
        <v>0</v>
      </c>
      <c r="H32">
        <f>IF(LOOKUP($F32,'Vent Sizing Charts'!$F$5:$F$18,'Vent Sizing Charts'!G$5:G$18)+1&lt;0,0,LOOKUP($F32,'Vent Sizing Charts'!$F$5:$F$18,'Vent Sizing Charts'!G$5:G$18))</f>
        <v>0</v>
      </c>
      <c r="I32">
        <f>IF(LOOKUP($F32,'Vent Sizing Charts'!$F$5:$F$18,'Vent Sizing Charts'!H$5:H$18)+1&lt;0,0,LOOKUP($F32,'Vent Sizing Charts'!$F$5:$F$18,'Vent Sizing Charts'!H$5:H$18))</f>
        <v>0</v>
      </c>
      <c r="J32">
        <f>IF(LOOKUP($F32,'Vent Sizing Charts'!$F$5:$F$18,'Vent Sizing Charts'!I$5:I$18)+1&lt;0,0,LOOKUP($F32,'Vent Sizing Charts'!$F$5:$F$18,'Vent Sizing Charts'!I$5:I$18))</f>
        <v>0</v>
      </c>
      <c r="K32">
        <f>IF(LOOKUP($F32,'Vent Sizing Charts'!$F$5:$F$18,'Vent Sizing Charts'!J$5:J$18)+1&lt;0,0,LOOKUP($F32,'Vent Sizing Charts'!$F$5:$F$18,'Vent Sizing Charts'!J$5:J$18))</f>
        <v>6</v>
      </c>
      <c r="L32">
        <f>IF(LOOKUP($F32,'Vent Sizing Charts'!$F$5:$F$18,'Vent Sizing Charts'!K$5:K$18)+1&lt;0,0,LOOKUP($F32,'Vent Sizing Charts'!$F$5:$F$18,'Vent Sizing Charts'!K$5:K$18))</f>
        <v>21</v>
      </c>
      <c r="M32">
        <f>IF(LOOKUP($F32,'Vent Sizing Charts'!$F$5:$F$18,'Vent Sizing Charts'!L$5:L$18)+1&lt;0,0,LOOKUP($F32,'Vent Sizing Charts'!$F$5:$F$18,'Vent Sizing Charts'!L$5:L$18))</f>
        <v>61</v>
      </c>
      <c r="N32">
        <f>IF(LOOKUP($F32,'Vent Sizing Charts'!$F$5:$F$18,'Vent Sizing Charts'!M$5:M$18)+1&lt;0,0,LOOKUP($F32,'Vent Sizing Charts'!$F$5:$F$18,'Vent Sizing Charts'!M$5:M$18))</f>
        <v>215</v>
      </c>
      <c r="O32">
        <f>IF(LOOKUP($F32,'Vent Sizing Charts'!$F$5:$F$18,'Vent Sizing Charts'!N$5:N$18)+1&lt;0,0,LOOKUP($F32,'Vent Sizing Charts'!$F$5:$F$18,'Vent Sizing Charts'!N$5:N$18))</f>
        <v>99999999</v>
      </c>
      <c r="R32" s="91">
        <v>10</v>
      </c>
      <c r="S32" s="12">
        <v>11000</v>
      </c>
      <c r="T32" s="12">
        <f>S31+0.01</f>
        <v>7200.01</v>
      </c>
      <c r="U32" s="14">
        <v>0.25</v>
      </c>
      <c r="V32" s="69">
        <v>-9999999</v>
      </c>
      <c r="W32" s="69">
        <v>-9999999</v>
      </c>
      <c r="X32" s="69">
        <v>-9999999</v>
      </c>
      <c r="Y32" s="69">
        <v>-9999999</v>
      </c>
      <c r="Z32" s="69">
        <v>-9999999</v>
      </c>
      <c r="AA32" s="6">
        <v>6</v>
      </c>
      <c r="AB32" s="6">
        <v>15.5</v>
      </c>
      <c r="AC32" s="6">
        <v>61</v>
      </c>
      <c r="AD32" s="6">
        <v>192</v>
      </c>
      <c r="AE32" s="71">
        <v>99999999</v>
      </c>
    </row>
    <row r="33" spans="1:31" x14ac:dyDescent="0.25">
      <c r="F33">
        <f>IF('Vent Sizing'!M18="","",'Vent Sizing'!M18)</f>
        <v>2000</v>
      </c>
      <c r="G33">
        <v>0</v>
      </c>
      <c r="H33">
        <f>IF(LOOKUP($F33,'Vent Sizing Charts'!$F$5:$F$18,'Vent Sizing Charts'!G$5:G$18)+1&lt;0,0,LOOKUP($F33,'Vent Sizing Charts'!$F$5:$F$18,'Vent Sizing Charts'!G$5:G$18))</f>
        <v>0</v>
      </c>
      <c r="I33">
        <f>IF(LOOKUP($F33,'Vent Sizing Charts'!$F$5:$F$18,'Vent Sizing Charts'!H$5:H$18)+1&lt;0,0,LOOKUP($F33,'Vent Sizing Charts'!$F$5:$F$18,'Vent Sizing Charts'!H$5:H$18))</f>
        <v>0</v>
      </c>
      <c r="J33">
        <f>IF(LOOKUP($F33,'Vent Sizing Charts'!$F$5:$F$18,'Vent Sizing Charts'!I$5:I$18)+1&lt;0,0,LOOKUP($F33,'Vent Sizing Charts'!$F$5:$F$18,'Vent Sizing Charts'!I$5:I$18))</f>
        <v>0</v>
      </c>
      <c r="K33">
        <f>IF(LOOKUP($F33,'Vent Sizing Charts'!$F$5:$F$18,'Vent Sizing Charts'!J$5:J$18)+1&lt;0,0,LOOKUP($F33,'Vent Sizing Charts'!$F$5:$F$18,'Vent Sizing Charts'!J$5:J$18))</f>
        <v>6</v>
      </c>
      <c r="L33">
        <f>IF(LOOKUP($F33,'Vent Sizing Charts'!$F$5:$F$18,'Vent Sizing Charts'!K$5:K$18)+1&lt;0,0,LOOKUP($F33,'Vent Sizing Charts'!$F$5:$F$18,'Vent Sizing Charts'!K$5:K$18))</f>
        <v>21</v>
      </c>
      <c r="M33">
        <f>IF(LOOKUP($F33,'Vent Sizing Charts'!$F$5:$F$18,'Vent Sizing Charts'!L$5:L$18)+1&lt;0,0,LOOKUP($F33,'Vent Sizing Charts'!$F$5:$F$18,'Vent Sizing Charts'!L$5:L$18))</f>
        <v>61</v>
      </c>
      <c r="N33">
        <f>IF(LOOKUP($F33,'Vent Sizing Charts'!$F$5:$F$18,'Vent Sizing Charts'!M$5:M$18)+1&lt;0,0,LOOKUP($F33,'Vent Sizing Charts'!$F$5:$F$18,'Vent Sizing Charts'!M$5:M$18))</f>
        <v>215</v>
      </c>
      <c r="O33">
        <f>IF(LOOKUP($F33,'Vent Sizing Charts'!$F$5:$F$18,'Vent Sizing Charts'!N$5:N$18)+1&lt;0,0,LOOKUP($F33,'Vent Sizing Charts'!$F$5:$F$18,'Vent Sizing Charts'!N$5:N$18))</f>
        <v>99999999</v>
      </c>
      <c r="R33" s="92">
        <v>10</v>
      </c>
      <c r="S33" s="7">
        <v>15000</v>
      </c>
      <c r="T33" s="7">
        <f>S32+0.01</f>
        <v>11000.01</v>
      </c>
      <c r="U33" s="15">
        <v>0.28999999999999998</v>
      </c>
      <c r="V33" s="69">
        <v>-9999999</v>
      </c>
      <c r="W33" s="69">
        <v>-9999999</v>
      </c>
      <c r="X33" s="69">
        <v>-9999999</v>
      </c>
      <c r="Y33" s="69">
        <v>-9999999</v>
      </c>
      <c r="Z33" s="69">
        <v>-9999999</v>
      </c>
      <c r="AA33" s="6">
        <v>5.5</v>
      </c>
      <c r="AB33" s="6">
        <v>14</v>
      </c>
      <c r="AC33" s="6">
        <v>55</v>
      </c>
      <c r="AD33" s="6">
        <v>174</v>
      </c>
      <c r="AE33" s="88">
        <v>99999999</v>
      </c>
    </row>
    <row r="34" spans="1:31" x14ac:dyDescent="0.25">
      <c r="F34">
        <f>IF('Vent Sizing'!M19="","",'Vent Sizing'!M19)</f>
        <v>2000</v>
      </c>
      <c r="G34">
        <v>0</v>
      </c>
      <c r="H34">
        <f>IF(LOOKUP($F34,'Vent Sizing Charts'!$F$5:$F$18,'Vent Sizing Charts'!G$5:G$18)+1&lt;0,0,LOOKUP($F34,'Vent Sizing Charts'!$F$5:$F$18,'Vent Sizing Charts'!G$5:G$18))</f>
        <v>0</v>
      </c>
      <c r="I34">
        <f>IF(LOOKUP($F34,'Vent Sizing Charts'!$F$5:$F$18,'Vent Sizing Charts'!H$5:H$18)+1&lt;0,0,LOOKUP($F34,'Vent Sizing Charts'!$F$5:$F$18,'Vent Sizing Charts'!H$5:H$18))</f>
        <v>0</v>
      </c>
      <c r="J34">
        <f>IF(LOOKUP($F34,'Vent Sizing Charts'!$F$5:$F$18,'Vent Sizing Charts'!I$5:I$18)+1&lt;0,0,LOOKUP($F34,'Vent Sizing Charts'!$F$5:$F$18,'Vent Sizing Charts'!I$5:I$18))</f>
        <v>0</v>
      </c>
      <c r="K34">
        <f>IF(LOOKUP($F34,'Vent Sizing Charts'!$F$5:$F$18,'Vent Sizing Charts'!J$5:J$18)+1&lt;0,0,LOOKUP($F34,'Vent Sizing Charts'!$F$5:$F$18,'Vent Sizing Charts'!J$5:J$18))</f>
        <v>6</v>
      </c>
      <c r="L34">
        <f>IF(LOOKUP($F34,'Vent Sizing Charts'!$F$5:$F$18,'Vent Sizing Charts'!K$5:K$18)+1&lt;0,0,LOOKUP($F34,'Vent Sizing Charts'!$F$5:$F$18,'Vent Sizing Charts'!K$5:K$18))</f>
        <v>21</v>
      </c>
      <c r="M34">
        <f>IF(LOOKUP($F34,'Vent Sizing Charts'!$F$5:$F$18,'Vent Sizing Charts'!L$5:L$18)+1&lt;0,0,LOOKUP($F34,'Vent Sizing Charts'!$F$5:$F$18,'Vent Sizing Charts'!L$5:L$18))</f>
        <v>61</v>
      </c>
      <c r="N34">
        <f>IF(LOOKUP($F34,'Vent Sizing Charts'!$F$5:$F$18,'Vent Sizing Charts'!M$5:M$18)+1&lt;0,0,LOOKUP($F34,'Vent Sizing Charts'!$F$5:$F$18,'Vent Sizing Charts'!M$5:M$18))</f>
        <v>215</v>
      </c>
      <c r="O34">
        <f>IF(LOOKUP($F34,'Vent Sizing Charts'!$F$5:$F$18,'Vent Sizing Charts'!N$5:N$18)+1&lt;0,0,LOOKUP($F34,'Vent Sizing Charts'!$F$5:$F$18,'Vent Sizing Charts'!N$5:N$18))</f>
        <v>99999999</v>
      </c>
      <c r="R34" s="90">
        <v>12</v>
      </c>
      <c r="S34" s="11">
        <v>7300</v>
      </c>
      <c r="T34" s="12">
        <v>0</v>
      </c>
      <c r="U34" s="13">
        <v>0.15</v>
      </c>
      <c r="V34" s="69">
        <v>-9999999</v>
      </c>
      <c r="W34" s="69">
        <v>-9999999</v>
      </c>
      <c r="X34" s="69">
        <v>-9999999</v>
      </c>
      <c r="Y34" s="69">
        <v>-9999999</v>
      </c>
      <c r="Z34" s="69">
        <v>-9999999</v>
      </c>
      <c r="AA34" s="69">
        <v>-9999999</v>
      </c>
      <c r="AB34" s="6">
        <v>9.5</v>
      </c>
      <c r="AC34" s="6">
        <v>36.5</v>
      </c>
      <c r="AD34" s="6">
        <v>116</v>
      </c>
      <c r="AE34" s="6">
        <v>287</v>
      </c>
    </row>
    <row r="35" spans="1:31" x14ac:dyDescent="0.25">
      <c r="F35">
        <f>IF('Vent Sizing'!M20="","",'Vent Sizing'!M20)</f>
        <v>2000</v>
      </c>
      <c r="G35">
        <v>0</v>
      </c>
      <c r="H35">
        <f>IF(LOOKUP($F35,'Vent Sizing Charts'!$F$5:$F$18,'Vent Sizing Charts'!G$5:G$18)+1&lt;0,0,LOOKUP($F35,'Vent Sizing Charts'!$F$5:$F$18,'Vent Sizing Charts'!G$5:G$18))</f>
        <v>0</v>
      </c>
      <c r="I35">
        <f>IF(LOOKUP($F35,'Vent Sizing Charts'!$F$5:$F$18,'Vent Sizing Charts'!H$5:H$18)+1&lt;0,0,LOOKUP($F35,'Vent Sizing Charts'!$F$5:$F$18,'Vent Sizing Charts'!H$5:H$18))</f>
        <v>0</v>
      </c>
      <c r="J35">
        <f>IF(LOOKUP($F35,'Vent Sizing Charts'!$F$5:$F$18,'Vent Sizing Charts'!I$5:I$18)+1&lt;0,0,LOOKUP($F35,'Vent Sizing Charts'!$F$5:$F$18,'Vent Sizing Charts'!I$5:I$18))</f>
        <v>0</v>
      </c>
      <c r="K35">
        <f>IF(LOOKUP($F35,'Vent Sizing Charts'!$F$5:$F$18,'Vent Sizing Charts'!J$5:J$18)+1&lt;0,0,LOOKUP($F35,'Vent Sizing Charts'!$F$5:$F$18,'Vent Sizing Charts'!J$5:J$18))</f>
        <v>6</v>
      </c>
      <c r="L35">
        <f>IF(LOOKUP($F35,'Vent Sizing Charts'!$F$5:$F$18,'Vent Sizing Charts'!K$5:K$18)+1&lt;0,0,LOOKUP($F35,'Vent Sizing Charts'!$F$5:$F$18,'Vent Sizing Charts'!K$5:K$18))</f>
        <v>21</v>
      </c>
      <c r="M35">
        <f>IF(LOOKUP($F35,'Vent Sizing Charts'!$F$5:$F$18,'Vent Sizing Charts'!L$5:L$18)+1&lt;0,0,LOOKUP($F35,'Vent Sizing Charts'!$F$5:$F$18,'Vent Sizing Charts'!L$5:L$18))</f>
        <v>61</v>
      </c>
      <c r="N35">
        <f>IF(LOOKUP($F35,'Vent Sizing Charts'!$F$5:$F$18,'Vent Sizing Charts'!M$5:M$18)+1&lt;0,0,LOOKUP($F35,'Vent Sizing Charts'!$F$5:$F$18,'Vent Sizing Charts'!M$5:M$18))</f>
        <v>215</v>
      </c>
      <c r="O35">
        <f>IF(LOOKUP($F35,'Vent Sizing Charts'!$F$5:$F$18,'Vent Sizing Charts'!N$5:N$18)+1&lt;0,0,LOOKUP($F35,'Vent Sizing Charts'!$F$5:$F$18,'Vent Sizing Charts'!N$5:N$18))</f>
        <v>99999999</v>
      </c>
      <c r="R35" s="91">
        <v>12</v>
      </c>
      <c r="S35" s="12">
        <v>13000</v>
      </c>
      <c r="T35" s="12">
        <f>S34+0.01</f>
        <v>7300.01</v>
      </c>
      <c r="U35" s="14">
        <v>0.2</v>
      </c>
      <c r="V35" s="69">
        <v>-9999999</v>
      </c>
      <c r="W35" s="69">
        <v>-9999999</v>
      </c>
      <c r="X35" s="69">
        <v>-9999999</v>
      </c>
      <c r="Y35" s="69">
        <v>-9999999</v>
      </c>
      <c r="Z35" s="69">
        <v>-9999999</v>
      </c>
      <c r="AA35" s="69">
        <v>-9999999</v>
      </c>
      <c r="AB35" s="6">
        <v>7</v>
      </c>
      <c r="AC35" s="6">
        <v>28.5</v>
      </c>
      <c r="AD35" s="6">
        <v>91</v>
      </c>
      <c r="AE35" s="6">
        <v>219.5</v>
      </c>
    </row>
    <row r="36" spans="1:31" x14ac:dyDescent="0.25">
      <c r="F36">
        <f>IF('Vent Sizing'!M21="","",'Vent Sizing'!M21)</f>
        <v>2000</v>
      </c>
      <c r="G36">
        <v>0</v>
      </c>
      <c r="H36">
        <f>IF(LOOKUP($F36,'Vent Sizing Charts'!$F$5:$F$18,'Vent Sizing Charts'!G$5:G$18)+1&lt;0,0,LOOKUP($F36,'Vent Sizing Charts'!$F$5:$F$18,'Vent Sizing Charts'!G$5:G$18))</f>
        <v>0</v>
      </c>
      <c r="I36">
        <f>IF(LOOKUP($F36,'Vent Sizing Charts'!$F$5:$F$18,'Vent Sizing Charts'!H$5:H$18)+1&lt;0,0,LOOKUP($F36,'Vent Sizing Charts'!$F$5:$F$18,'Vent Sizing Charts'!H$5:H$18))</f>
        <v>0</v>
      </c>
      <c r="J36">
        <f>IF(LOOKUP($F36,'Vent Sizing Charts'!$F$5:$F$18,'Vent Sizing Charts'!I$5:I$18)+1&lt;0,0,LOOKUP($F36,'Vent Sizing Charts'!$F$5:$F$18,'Vent Sizing Charts'!I$5:I$18))</f>
        <v>0</v>
      </c>
      <c r="K36">
        <f>IF(LOOKUP($F36,'Vent Sizing Charts'!$F$5:$F$18,'Vent Sizing Charts'!J$5:J$18)+1&lt;0,0,LOOKUP($F36,'Vent Sizing Charts'!$F$5:$F$18,'Vent Sizing Charts'!J$5:J$18))</f>
        <v>6</v>
      </c>
      <c r="L36">
        <f>IF(LOOKUP($F36,'Vent Sizing Charts'!$F$5:$F$18,'Vent Sizing Charts'!K$5:K$18)+1&lt;0,0,LOOKUP($F36,'Vent Sizing Charts'!$F$5:$F$18,'Vent Sizing Charts'!K$5:K$18))</f>
        <v>21</v>
      </c>
      <c r="M36">
        <f>IF(LOOKUP($F36,'Vent Sizing Charts'!$F$5:$F$18,'Vent Sizing Charts'!L$5:L$18)+1&lt;0,0,LOOKUP($F36,'Vent Sizing Charts'!$F$5:$F$18,'Vent Sizing Charts'!L$5:L$18))</f>
        <v>61</v>
      </c>
      <c r="N36">
        <f>IF(LOOKUP($F36,'Vent Sizing Charts'!$F$5:$F$18,'Vent Sizing Charts'!M$5:M$18)+1&lt;0,0,LOOKUP($F36,'Vent Sizing Charts'!$F$5:$F$18,'Vent Sizing Charts'!M$5:M$18))</f>
        <v>215</v>
      </c>
      <c r="O36">
        <f>IF(LOOKUP($F36,'Vent Sizing Charts'!$F$5:$F$18,'Vent Sizing Charts'!N$5:N$18)+1&lt;0,0,LOOKUP($F36,'Vent Sizing Charts'!$F$5:$F$18,'Vent Sizing Charts'!N$5:N$18))</f>
        <v>99999999</v>
      </c>
      <c r="R36" s="91">
        <v>12</v>
      </c>
      <c r="S36" s="12">
        <v>20000</v>
      </c>
      <c r="T36" s="12">
        <f>S35+0.01</f>
        <v>13000.01</v>
      </c>
      <c r="U36" s="14">
        <v>0.25</v>
      </c>
      <c r="V36" s="69">
        <v>-9999999</v>
      </c>
      <c r="W36" s="69">
        <v>-9999999</v>
      </c>
      <c r="X36" s="69">
        <v>-9999999</v>
      </c>
      <c r="Y36" s="69">
        <v>-9999999</v>
      </c>
      <c r="Z36" s="69">
        <v>-9999999</v>
      </c>
      <c r="AA36" s="69">
        <v>-9999999</v>
      </c>
      <c r="AB36" s="6">
        <v>6</v>
      </c>
      <c r="AC36" s="6">
        <v>24</v>
      </c>
      <c r="AD36" s="6">
        <v>76</v>
      </c>
      <c r="AE36" s="6">
        <v>186</v>
      </c>
    </row>
    <row r="37" spans="1:31" x14ac:dyDescent="0.25">
      <c r="F37">
        <f>IF('Vent Sizing'!M22="","",'Vent Sizing'!M22)</f>
        <v>2000</v>
      </c>
      <c r="G37">
        <v>0</v>
      </c>
      <c r="H37">
        <f>IF(LOOKUP($F37,'Vent Sizing Charts'!$F$5:$F$18,'Vent Sizing Charts'!G$5:G$18)+1&lt;0,0,LOOKUP($F37,'Vent Sizing Charts'!$F$5:$F$18,'Vent Sizing Charts'!G$5:G$18))</f>
        <v>0</v>
      </c>
      <c r="I37">
        <f>IF(LOOKUP($F37,'Vent Sizing Charts'!$F$5:$F$18,'Vent Sizing Charts'!H$5:H$18)+1&lt;0,0,LOOKUP($F37,'Vent Sizing Charts'!$F$5:$F$18,'Vent Sizing Charts'!H$5:H$18))</f>
        <v>0</v>
      </c>
      <c r="J37">
        <f>IF(LOOKUP($F37,'Vent Sizing Charts'!$F$5:$F$18,'Vent Sizing Charts'!I$5:I$18)+1&lt;0,0,LOOKUP($F37,'Vent Sizing Charts'!$F$5:$F$18,'Vent Sizing Charts'!I$5:I$18))</f>
        <v>0</v>
      </c>
      <c r="K37">
        <f>IF(LOOKUP($F37,'Vent Sizing Charts'!$F$5:$F$18,'Vent Sizing Charts'!J$5:J$18)+1&lt;0,0,LOOKUP($F37,'Vent Sizing Charts'!$F$5:$F$18,'Vent Sizing Charts'!J$5:J$18))</f>
        <v>6</v>
      </c>
      <c r="L37">
        <f>IF(LOOKUP($F37,'Vent Sizing Charts'!$F$5:$F$18,'Vent Sizing Charts'!K$5:K$18)+1&lt;0,0,LOOKUP($F37,'Vent Sizing Charts'!$F$5:$F$18,'Vent Sizing Charts'!K$5:K$18))</f>
        <v>21</v>
      </c>
      <c r="M37">
        <f>IF(LOOKUP($F37,'Vent Sizing Charts'!$F$5:$F$18,'Vent Sizing Charts'!L$5:L$18)+1&lt;0,0,LOOKUP($F37,'Vent Sizing Charts'!$F$5:$F$18,'Vent Sizing Charts'!L$5:L$18))</f>
        <v>61</v>
      </c>
      <c r="N37">
        <f>IF(LOOKUP($F37,'Vent Sizing Charts'!$F$5:$F$18,'Vent Sizing Charts'!M$5:M$18)+1&lt;0,0,LOOKUP($F37,'Vent Sizing Charts'!$F$5:$F$18,'Vent Sizing Charts'!M$5:M$18))</f>
        <v>215</v>
      </c>
      <c r="O37">
        <f>IF(LOOKUP($F37,'Vent Sizing Charts'!$F$5:$F$18,'Vent Sizing Charts'!N$5:N$18)+1&lt;0,0,LOOKUP($F37,'Vent Sizing Charts'!$F$5:$F$18,'Vent Sizing Charts'!N$5:N$18))</f>
        <v>99999999</v>
      </c>
      <c r="R37" s="92">
        <v>12</v>
      </c>
      <c r="S37" s="7">
        <v>26000</v>
      </c>
      <c r="T37" s="7">
        <f>S36+0.01</f>
        <v>20000.009999999998</v>
      </c>
      <c r="U37" s="15">
        <v>0.28999999999999998</v>
      </c>
      <c r="V37" s="69">
        <v>-9999999</v>
      </c>
      <c r="W37" s="69">
        <v>-9999999</v>
      </c>
      <c r="X37" s="69">
        <v>-9999999</v>
      </c>
      <c r="Y37" s="69">
        <v>-9999999</v>
      </c>
      <c r="Z37" s="69">
        <v>-9999999</v>
      </c>
      <c r="AA37" s="69">
        <v>-9999999</v>
      </c>
      <c r="AB37" s="6">
        <v>5.5</v>
      </c>
      <c r="AC37" s="6">
        <v>22</v>
      </c>
      <c r="AD37" s="6">
        <v>70</v>
      </c>
      <c r="AE37" s="6">
        <v>152</v>
      </c>
    </row>
    <row r="38" spans="1:31" x14ac:dyDescent="0.25">
      <c r="A38" t="s">
        <v>75</v>
      </c>
      <c r="F38">
        <f>IF('Vent Sizing'!M23="","",'Vent Sizing'!M23)</f>
        <v>2000</v>
      </c>
      <c r="G38">
        <v>0</v>
      </c>
      <c r="H38">
        <f>IF(LOOKUP($F38,'Vent Sizing Charts'!$F$5:$F$18,'Vent Sizing Charts'!G$5:G$18)+1&lt;0,0,LOOKUP($F38,'Vent Sizing Charts'!$F$5:$F$18,'Vent Sizing Charts'!G$5:G$18))</f>
        <v>0</v>
      </c>
      <c r="I38">
        <f>IF(LOOKUP($F38,'Vent Sizing Charts'!$F$5:$F$18,'Vent Sizing Charts'!H$5:H$18)+1&lt;0,0,LOOKUP($F38,'Vent Sizing Charts'!$F$5:$F$18,'Vent Sizing Charts'!H$5:H$18))</f>
        <v>0</v>
      </c>
      <c r="J38">
        <f>IF(LOOKUP($F38,'Vent Sizing Charts'!$F$5:$F$18,'Vent Sizing Charts'!I$5:I$18)+1&lt;0,0,LOOKUP($F38,'Vent Sizing Charts'!$F$5:$F$18,'Vent Sizing Charts'!I$5:I$18))</f>
        <v>0</v>
      </c>
      <c r="K38">
        <f>IF(LOOKUP($F38,'Vent Sizing Charts'!$F$5:$F$18,'Vent Sizing Charts'!J$5:J$18)+1&lt;0,0,LOOKUP($F38,'Vent Sizing Charts'!$F$5:$F$18,'Vent Sizing Charts'!J$5:J$18))</f>
        <v>6</v>
      </c>
      <c r="L38">
        <f>IF(LOOKUP($F38,'Vent Sizing Charts'!$F$5:$F$18,'Vent Sizing Charts'!K$5:K$18)+1&lt;0,0,LOOKUP($F38,'Vent Sizing Charts'!$F$5:$F$18,'Vent Sizing Charts'!K$5:K$18))</f>
        <v>21</v>
      </c>
      <c r="M38">
        <f>IF(LOOKUP($F38,'Vent Sizing Charts'!$F$5:$F$18,'Vent Sizing Charts'!L$5:L$18)+1&lt;0,0,LOOKUP($F38,'Vent Sizing Charts'!$F$5:$F$18,'Vent Sizing Charts'!L$5:L$18))</f>
        <v>61</v>
      </c>
      <c r="N38">
        <f>IF(LOOKUP($F38,'Vent Sizing Charts'!$F$5:$F$18,'Vent Sizing Charts'!M$5:M$18)+1&lt;0,0,LOOKUP($F38,'Vent Sizing Charts'!$F$5:$F$18,'Vent Sizing Charts'!M$5:M$18))</f>
        <v>215</v>
      </c>
      <c r="O38">
        <f>IF(LOOKUP($F38,'Vent Sizing Charts'!$F$5:$F$18,'Vent Sizing Charts'!N$5:N$18)+1&lt;0,0,LOOKUP($F38,'Vent Sizing Charts'!$F$5:$F$18,'Vent Sizing Charts'!N$5:N$18))</f>
        <v>99999999</v>
      </c>
      <c r="R38" s="90">
        <v>15</v>
      </c>
      <c r="S38" s="11">
        <v>15000</v>
      </c>
      <c r="T38" s="12">
        <v>0</v>
      </c>
      <c r="U38" s="13">
        <v>0.15</v>
      </c>
      <c r="V38" s="69">
        <v>-9999999</v>
      </c>
      <c r="W38" s="69">
        <v>-9999999</v>
      </c>
      <c r="X38" s="69">
        <v>-9999999</v>
      </c>
      <c r="Y38" s="69">
        <v>-9999999</v>
      </c>
      <c r="Z38" s="69">
        <v>-9999999</v>
      </c>
      <c r="AA38" s="69">
        <v>-9999999</v>
      </c>
      <c r="AB38" s="69">
        <v>-9999999</v>
      </c>
      <c r="AC38" s="6">
        <v>12</v>
      </c>
      <c r="AD38" s="6">
        <v>39.5</v>
      </c>
      <c r="AE38" s="6">
        <v>94.5</v>
      </c>
    </row>
    <row r="39" spans="1:31" x14ac:dyDescent="0.25">
      <c r="A39" t="str">
        <f>A1</f>
        <v>Wet Vent</v>
      </c>
      <c r="F39">
        <f>IF('Vent Sizing'!M24="","",'Vent Sizing'!M24)</f>
        <v>2000</v>
      </c>
      <c r="G39">
        <v>0</v>
      </c>
      <c r="H39">
        <f>IF(LOOKUP($F39,'Vent Sizing Charts'!$F$5:$F$18,'Vent Sizing Charts'!G$5:G$18)+1&lt;0,0,LOOKUP($F39,'Vent Sizing Charts'!$F$5:$F$18,'Vent Sizing Charts'!G$5:G$18))</f>
        <v>0</v>
      </c>
      <c r="I39">
        <f>IF(LOOKUP($F39,'Vent Sizing Charts'!$F$5:$F$18,'Vent Sizing Charts'!H$5:H$18)+1&lt;0,0,LOOKUP($F39,'Vent Sizing Charts'!$F$5:$F$18,'Vent Sizing Charts'!H$5:H$18))</f>
        <v>0</v>
      </c>
      <c r="J39">
        <f>IF(LOOKUP($F39,'Vent Sizing Charts'!$F$5:$F$18,'Vent Sizing Charts'!I$5:I$18)+1&lt;0,0,LOOKUP($F39,'Vent Sizing Charts'!$F$5:$F$18,'Vent Sizing Charts'!I$5:I$18))</f>
        <v>0</v>
      </c>
      <c r="K39">
        <f>IF(LOOKUP($F39,'Vent Sizing Charts'!$F$5:$F$18,'Vent Sizing Charts'!J$5:J$18)+1&lt;0,0,LOOKUP($F39,'Vent Sizing Charts'!$F$5:$F$18,'Vent Sizing Charts'!J$5:J$18))</f>
        <v>6</v>
      </c>
      <c r="L39">
        <f>IF(LOOKUP($F39,'Vent Sizing Charts'!$F$5:$F$18,'Vent Sizing Charts'!K$5:K$18)+1&lt;0,0,LOOKUP($F39,'Vent Sizing Charts'!$F$5:$F$18,'Vent Sizing Charts'!K$5:K$18))</f>
        <v>21</v>
      </c>
      <c r="M39">
        <f>IF(LOOKUP($F39,'Vent Sizing Charts'!$F$5:$F$18,'Vent Sizing Charts'!L$5:L$18)+1&lt;0,0,LOOKUP($F39,'Vent Sizing Charts'!$F$5:$F$18,'Vent Sizing Charts'!L$5:L$18))</f>
        <v>61</v>
      </c>
      <c r="N39">
        <f>IF(LOOKUP($F39,'Vent Sizing Charts'!$F$5:$F$18,'Vent Sizing Charts'!M$5:M$18)+1&lt;0,0,LOOKUP($F39,'Vent Sizing Charts'!$F$5:$F$18,'Vent Sizing Charts'!M$5:M$18))</f>
        <v>215</v>
      </c>
      <c r="O39">
        <f>IF(LOOKUP($F39,'Vent Sizing Charts'!$F$5:$F$18,'Vent Sizing Charts'!N$5:N$18)+1&lt;0,0,LOOKUP($F39,'Vent Sizing Charts'!$F$5:$F$18,'Vent Sizing Charts'!N$5:N$18))</f>
        <v>99999999</v>
      </c>
      <c r="R39" s="91">
        <v>15</v>
      </c>
      <c r="S39" s="12">
        <v>25000</v>
      </c>
      <c r="T39" s="12">
        <f>S38+0.01</f>
        <v>15000.01</v>
      </c>
      <c r="U39" s="14">
        <v>0.2</v>
      </c>
      <c r="V39" s="69">
        <v>-9999999</v>
      </c>
      <c r="W39" s="69">
        <v>-9999999</v>
      </c>
      <c r="X39" s="69">
        <v>-9999999</v>
      </c>
      <c r="Y39" s="69">
        <v>-9999999</v>
      </c>
      <c r="Z39" s="69">
        <v>-9999999</v>
      </c>
      <c r="AA39" s="69">
        <v>-9999999</v>
      </c>
      <c r="AB39" s="69">
        <v>-9999999</v>
      </c>
      <c r="AC39" s="6">
        <v>9.5</v>
      </c>
      <c r="AD39" s="6">
        <v>29</v>
      </c>
      <c r="AE39" s="6">
        <v>73</v>
      </c>
    </row>
    <row r="40" spans="1:31" x14ac:dyDescent="0.25">
      <c r="A40" t="str">
        <f>E1</f>
        <v>Branch, continuous or circuit vents or header</v>
      </c>
      <c r="F40">
        <f>IF('Vent Sizing'!M25="","",'Vent Sizing'!M25)</f>
        <v>2000</v>
      </c>
      <c r="G40">
        <v>0</v>
      </c>
      <c r="H40">
        <f>IF(LOOKUP($F40,'Vent Sizing Charts'!$F$5:$F$18,'Vent Sizing Charts'!G$5:G$18)+1&lt;0,0,LOOKUP($F40,'Vent Sizing Charts'!$F$5:$F$18,'Vent Sizing Charts'!G$5:G$18))</f>
        <v>0</v>
      </c>
      <c r="I40">
        <f>IF(LOOKUP($F40,'Vent Sizing Charts'!$F$5:$F$18,'Vent Sizing Charts'!H$5:H$18)+1&lt;0,0,LOOKUP($F40,'Vent Sizing Charts'!$F$5:$F$18,'Vent Sizing Charts'!H$5:H$18))</f>
        <v>0</v>
      </c>
      <c r="J40">
        <f>IF(LOOKUP($F40,'Vent Sizing Charts'!$F$5:$F$18,'Vent Sizing Charts'!I$5:I$18)+1&lt;0,0,LOOKUP($F40,'Vent Sizing Charts'!$F$5:$F$18,'Vent Sizing Charts'!I$5:I$18))</f>
        <v>0</v>
      </c>
      <c r="K40">
        <f>IF(LOOKUP($F40,'Vent Sizing Charts'!$F$5:$F$18,'Vent Sizing Charts'!J$5:J$18)+1&lt;0,0,LOOKUP($F40,'Vent Sizing Charts'!$F$5:$F$18,'Vent Sizing Charts'!J$5:J$18))</f>
        <v>6</v>
      </c>
      <c r="L40">
        <f>IF(LOOKUP($F40,'Vent Sizing Charts'!$F$5:$F$18,'Vent Sizing Charts'!K$5:K$18)+1&lt;0,0,LOOKUP($F40,'Vent Sizing Charts'!$F$5:$F$18,'Vent Sizing Charts'!K$5:K$18))</f>
        <v>21</v>
      </c>
      <c r="M40">
        <f>IF(LOOKUP($F40,'Vent Sizing Charts'!$F$5:$F$18,'Vent Sizing Charts'!L$5:L$18)+1&lt;0,0,LOOKUP($F40,'Vent Sizing Charts'!$F$5:$F$18,'Vent Sizing Charts'!L$5:L$18))</f>
        <v>61</v>
      </c>
      <c r="N40">
        <f>IF(LOOKUP($F40,'Vent Sizing Charts'!$F$5:$F$18,'Vent Sizing Charts'!M$5:M$18)+1&lt;0,0,LOOKUP($F40,'Vent Sizing Charts'!$F$5:$F$18,'Vent Sizing Charts'!M$5:M$18))</f>
        <v>215</v>
      </c>
      <c r="O40">
        <f>IF(LOOKUP($F40,'Vent Sizing Charts'!$F$5:$F$18,'Vent Sizing Charts'!N$5:N$18)+1&lt;0,0,LOOKUP($F40,'Vent Sizing Charts'!$F$5:$F$18,'Vent Sizing Charts'!N$5:N$18))</f>
        <v>99999999</v>
      </c>
      <c r="R40" s="91">
        <v>15</v>
      </c>
      <c r="S40" s="12">
        <v>38000</v>
      </c>
      <c r="T40" s="12">
        <f>S39+0.01</f>
        <v>25000.01</v>
      </c>
      <c r="U40" s="14">
        <v>0.25</v>
      </c>
      <c r="V40" s="69">
        <v>-9999999</v>
      </c>
      <c r="W40" s="69">
        <v>-9999999</v>
      </c>
      <c r="X40" s="69">
        <v>-9999999</v>
      </c>
      <c r="Y40" s="69">
        <v>-9999999</v>
      </c>
      <c r="Z40" s="69">
        <v>-9999999</v>
      </c>
      <c r="AA40" s="69">
        <v>-9999999</v>
      </c>
      <c r="AB40" s="69">
        <v>-9999999</v>
      </c>
      <c r="AC40" s="6">
        <v>8</v>
      </c>
      <c r="AD40" s="6">
        <v>24.5</v>
      </c>
      <c r="AE40" s="6">
        <v>62</v>
      </c>
    </row>
    <row r="41" spans="1:31" x14ac:dyDescent="0.25">
      <c r="A41" t="str">
        <f>P1</f>
        <v>Stack Vents or Vent Stacks</v>
      </c>
      <c r="F41">
        <f>IF('Vent Sizing'!M26="","",'Vent Sizing'!M26)</f>
        <v>2000</v>
      </c>
      <c r="G41">
        <v>0</v>
      </c>
      <c r="H41">
        <f>IF(LOOKUP($F41,'Vent Sizing Charts'!$F$5:$F$18,'Vent Sizing Charts'!G$5:G$18)+1&lt;0,0,LOOKUP($F41,'Vent Sizing Charts'!$F$5:$F$18,'Vent Sizing Charts'!G$5:G$18))</f>
        <v>0</v>
      </c>
      <c r="I41">
        <f>IF(LOOKUP($F41,'Vent Sizing Charts'!$F$5:$F$18,'Vent Sizing Charts'!H$5:H$18)+1&lt;0,0,LOOKUP($F41,'Vent Sizing Charts'!$F$5:$F$18,'Vent Sizing Charts'!H$5:H$18))</f>
        <v>0</v>
      </c>
      <c r="J41">
        <f>IF(LOOKUP($F41,'Vent Sizing Charts'!$F$5:$F$18,'Vent Sizing Charts'!I$5:I$18)+1&lt;0,0,LOOKUP($F41,'Vent Sizing Charts'!$F$5:$F$18,'Vent Sizing Charts'!I$5:I$18))</f>
        <v>0</v>
      </c>
      <c r="K41">
        <f>IF(LOOKUP($F41,'Vent Sizing Charts'!$F$5:$F$18,'Vent Sizing Charts'!J$5:J$18)+1&lt;0,0,LOOKUP($F41,'Vent Sizing Charts'!$F$5:$F$18,'Vent Sizing Charts'!J$5:J$18))</f>
        <v>6</v>
      </c>
      <c r="L41">
        <f>IF(LOOKUP($F41,'Vent Sizing Charts'!$F$5:$F$18,'Vent Sizing Charts'!K$5:K$18)+1&lt;0,0,LOOKUP($F41,'Vent Sizing Charts'!$F$5:$F$18,'Vent Sizing Charts'!K$5:K$18))</f>
        <v>21</v>
      </c>
      <c r="M41">
        <f>IF(LOOKUP($F41,'Vent Sizing Charts'!$F$5:$F$18,'Vent Sizing Charts'!L$5:L$18)+1&lt;0,0,LOOKUP($F41,'Vent Sizing Charts'!$F$5:$F$18,'Vent Sizing Charts'!L$5:L$18))</f>
        <v>61</v>
      </c>
      <c r="N41">
        <f>IF(LOOKUP($F41,'Vent Sizing Charts'!$F$5:$F$18,'Vent Sizing Charts'!M$5:M$18)+1&lt;0,0,LOOKUP($F41,'Vent Sizing Charts'!$F$5:$F$18,'Vent Sizing Charts'!M$5:M$18))</f>
        <v>215</v>
      </c>
      <c r="O41">
        <f>IF(LOOKUP($F41,'Vent Sizing Charts'!$F$5:$F$18,'Vent Sizing Charts'!N$5:N$18)+1&lt;0,0,LOOKUP($F41,'Vent Sizing Charts'!$F$5:$F$18,'Vent Sizing Charts'!N$5:N$18))</f>
        <v>99999999</v>
      </c>
      <c r="R41" s="92">
        <v>15</v>
      </c>
      <c r="S41" s="7">
        <v>50000</v>
      </c>
      <c r="T41" s="7">
        <f>S40+0.01</f>
        <v>38000.01</v>
      </c>
      <c r="U41" s="15">
        <v>0.28999999999999998</v>
      </c>
      <c r="V41" s="85">
        <v>-9999999</v>
      </c>
      <c r="W41" s="70">
        <v>-9999999</v>
      </c>
      <c r="X41" s="70">
        <v>-9999999</v>
      </c>
      <c r="Y41" s="70">
        <v>-9999999</v>
      </c>
      <c r="Z41" s="70">
        <v>-9999999</v>
      </c>
      <c r="AA41" s="70">
        <v>-9999999</v>
      </c>
      <c r="AB41" s="86">
        <v>-9999999</v>
      </c>
      <c r="AC41" s="6">
        <v>7</v>
      </c>
      <c r="AD41" s="6">
        <v>22.5</v>
      </c>
      <c r="AE41" s="6">
        <v>55</v>
      </c>
    </row>
    <row r="42" spans="1:31" x14ac:dyDescent="0.25">
      <c r="F42">
        <f>IF('Vent Sizing'!M27="","",'Vent Sizing'!M27)</f>
        <v>2000</v>
      </c>
      <c r="G42">
        <v>0</v>
      </c>
      <c r="H42">
        <f>IF(LOOKUP($F42,'Vent Sizing Charts'!$F$5:$F$18,'Vent Sizing Charts'!G$5:G$18)+1&lt;0,0,LOOKUP($F42,'Vent Sizing Charts'!$F$5:$F$18,'Vent Sizing Charts'!G$5:G$18))</f>
        <v>0</v>
      </c>
      <c r="I42">
        <f>IF(LOOKUP($F42,'Vent Sizing Charts'!$F$5:$F$18,'Vent Sizing Charts'!H$5:H$18)+1&lt;0,0,LOOKUP($F42,'Vent Sizing Charts'!$F$5:$F$18,'Vent Sizing Charts'!H$5:H$18))</f>
        <v>0</v>
      </c>
      <c r="J42">
        <f>IF(LOOKUP($F42,'Vent Sizing Charts'!$F$5:$F$18,'Vent Sizing Charts'!I$5:I$18)+1&lt;0,0,LOOKUP($F42,'Vent Sizing Charts'!$F$5:$F$18,'Vent Sizing Charts'!I$5:I$18))</f>
        <v>0</v>
      </c>
      <c r="K42">
        <f>IF(LOOKUP($F42,'Vent Sizing Charts'!$F$5:$F$18,'Vent Sizing Charts'!J$5:J$18)+1&lt;0,0,LOOKUP($F42,'Vent Sizing Charts'!$F$5:$F$18,'Vent Sizing Charts'!J$5:J$18))</f>
        <v>6</v>
      </c>
      <c r="L42">
        <f>IF(LOOKUP($F42,'Vent Sizing Charts'!$F$5:$F$18,'Vent Sizing Charts'!K$5:K$18)+1&lt;0,0,LOOKUP($F42,'Vent Sizing Charts'!$F$5:$F$18,'Vent Sizing Charts'!K$5:K$18))</f>
        <v>21</v>
      </c>
      <c r="M42">
        <f>IF(LOOKUP($F42,'Vent Sizing Charts'!$F$5:$F$18,'Vent Sizing Charts'!L$5:L$18)+1&lt;0,0,LOOKUP($F42,'Vent Sizing Charts'!$F$5:$F$18,'Vent Sizing Charts'!L$5:L$18))</f>
        <v>61</v>
      </c>
      <c r="N42">
        <f>IF(LOOKUP($F42,'Vent Sizing Charts'!$F$5:$F$18,'Vent Sizing Charts'!M$5:M$18)+1&lt;0,0,LOOKUP($F42,'Vent Sizing Charts'!$F$5:$F$18,'Vent Sizing Charts'!M$5:M$18))</f>
        <v>215</v>
      </c>
      <c r="O42">
        <f>IF(LOOKUP($F42,'Vent Sizing Charts'!$F$5:$F$18,'Vent Sizing Charts'!N$5:N$18)+1&lt;0,0,LOOKUP($F42,'Vent Sizing Charts'!$F$5:$F$18,'Vent Sizing Charts'!N$5:N$18))</f>
        <v>99999999</v>
      </c>
    </row>
    <row r="43" spans="1:31" x14ac:dyDescent="0.25">
      <c r="A43">
        <v>0</v>
      </c>
      <c r="F43">
        <f>IF('Vent Sizing'!M28="","",'Vent Sizing'!M28)</f>
        <v>2000</v>
      </c>
      <c r="G43">
        <v>0</v>
      </c>
      <c r="H43">
        <f>IF(LOOKUP($F43,'Vent Sizing Charts'!$F$5:$F$18,'Vent Sizing Charts'!G$5:G$18)+1&lt;0,0,LOOKUP($F43,'Vent Sizing Charts'!$F$5:$F$18,'Vent Sizing Charts'!G$5:G$18))</f>
        <v>0</v>
      </c>
      <c r="I43">
        <f>IF(LOOKUP($F43,'Vent Sizing Charts'!$F$5:$F$18,'Vent Sizing Charts'!H$5:H$18)+1&lt;0,0,LOOKUP($F43,'Vent Sizing Charts'!$F$5:$F$18,'Vent Sizing Charts'!H$5:H$18))</f>
        <v>0</v>
      </c>
      <c r="J43">
        <f>IF(LOOKUP($F43,'Vent Sizing Charts'!$F$5:$F$18,'Vent Sizing Charts'!I$5:I$18)+1&lt;0,0,LOOKUP($F43,'Vent Sizing Charts'!$F$5:$F$18,'Vent Sizing Charts'!I$5:I$18))</f>
        <v>0</v>
      </c>
      <c r="K43">
        <f>IF(LOOKUP($F43,'Vent Sizing Charts'!$F$5:$F$18,'Vent Sizing Charts'!J$5:J$18)+1&lt;0,0,LOOKUP($F43,'Vent Sizing Charts'!$F$5:$F$18,'Vent Sizing Charts'!J$5:J$18))</f>
        <v>6</v>
      </c>
      <c r="L43">
        <f>IF(LOOKUP($F43,'Vent Sizing Charts'!$F$5:$F$18,'Vent Sizing Charts'!K$5:K$18)+1&lt;0,0,LOOKUP($F43,'Vent Sizing Charts'!$F$5:$F$18,'Vent Sizing Charts'!K$5:K$18))</f>
        <v>21</v>
      </c>
      <c r="M43">
        <f>IF(LOOKUP($F43,'Vent Sizing Charts'!$F$5:$F$18,'Vent Sizing Charts'!L$5:L$18)+1&lt;0,0,LOOKUP($F43,'Vent Sizing Charts'!$F$5:$F$18,'Vent Sizing Charts'!L$5:L$18))</f>
        <v>61</v>
      </c>
      <c r="N43">
        <f>IF(LOOKUP($F43,'Vent Sizing Charts'!$F$5:$F$18,'Vent Sizing Charts'!M$5:M$18)+1&lt;0,0,LOOKUP($F43,'Vent Sizing Charts'!$F$5:$F$18,'Vent Sizing Charts'!M$5:M$18))</f>
        <v>215</v>
      </c>
      <c r="O43">
        <f>IF(LOOKUP($F43,'Vent Sizing Charts'!$F$5:$F$18,'Vent Sizing Charts'!N$5:N$18)+1&lt;0,0,LOOKUP($F43,'Vent Sizing Charts'!$F$5:$F$18,'Vent Sizing Charts'!N$5:N$18))</f>
        <v>99999999</v>
      </c>
      <c r="R43" s="150" t="s">
        <v>88</v>
      </c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</row>
    <row r="44" spans="1:31" x14ac:dyDescent="0.25">
      <c r="A44">
        <v>1</v>
      </c>
      <c r="F44">
        <f>IF('Vent Sizing'!M29="","",'Vent Sizing'!M29)</f>
        <v>2000</v>
      </c>
      <c r="G44">
        <v>0</v>
      </c>
      <c r="H44">
        <f>IF(LOOKUP($F44,'Vent Sizing Charts'!$F$5:$F$18,'Vent Sizing Charts'!G$5:G$18)+1&lt;0,0,LOOKUP($F44,'Vent Sizing Charts'!$F$5:$F$18,'Vent Sizing Charts'!G$5:G$18))</f>
        <v>0</v>
      </c>
      <c r="I44">
        <f>IF(LOOKUP($F44,'Vent Sizing Charts'!$F$5:$F$18,'Vent Sizing Charts'!H$5:H$18)+1&lt;0,0,LOOKUP($F44,'Vent Sizing Charts'!$F$5:$F$18,'Vent Sizing Charts'!H$5:H$18))</f>
        <v>0</v>
      </c>
      <c r="J44">
        <f>IF(LOOKUP($F44,'Vent Sizing Charts'!$F$5:$F$18,'Vent Sizing Charts'!I$5:I$18)+1&lt;0,0,LOOKUP($F44,'Vent Sizing Charts'!$F$5:$F$18,'Vent Sizing Charts'!I$5:I$18))</f>
        <v>0</v>
      </c>
      <c r="K44">
        <f>IF(LOOKUP($F44,'Vent Sizing Charts'!$F$5:$F$18,'Vent Sizing Charts'!J$5:J$18)+1&lt;0,0,LOOKUP($F44,'Vent Sizing Charts'!$F$5:$F$18,'Vent Sizing Charts'!J$5:J$18))</f>
        <v>6</v>
      </c>
      <c r="L44">
        <f>IF(LOOKUP($F44,'Vent Sizing Charts'!$F$5:$F$18,'Vent Sizing Charts'!K$5:K$18)+1&lt;0,0,LOOKUP($F44,'Vent Sizing Charts'!$F$5:$F$18,'Vent Sizing Charts'!K$5:K$18))</f>
        <v>21</v>
      </c>
      <c r="M44">
        <f>IF(LOOKUP($F44,'Vent Sizing Charts'!$F$5:$F$18,'Vent Sizing Charts'!L$5:L$18)+1&lt;0,0,LOOKUP($F44,'Vent Sizing Charts'!$F$5:$F$18,'Vent Sizing Charts'!L$5:L$18))</f>
        <v>61</v>
      </c>
      <c r="N44">
        <f>IF(LOOKUP($F44,'Vent Sizing Charts'!$F$5:$F$18,'Vent Sizing Charts'!M$5:M$18)+1&lt;0,0,LOOKUP($F44,'Vent Sizing Charts'!$F$5:$F$18,'Vent Sizing Charts'!M$5:M$18))</f>
        <v>215</v>
      </c>
      <c r="O44">
        <f>IF(LOOKUP($F44,'Vent Sizing Charts'!$F$5:$F$18,'Vent Sizing Charts'!N$5:N$18)+1&lt;0,0,LOOKUP($F44,'Vent Sizing Charts'!$F$5:$F$18,'Vent Sizing Charts'!N$5:N$18))</f>
        <v>99999999</v>
      </c>
      <c r="R44" s="151" t="s">
        <v>86</v>
      </c>
      <c r="S44" s="152" t="s">
        <v>18</v>
      </c>
      <c r="T44" s="152" t="s">
        <v>19</v>
      </c>
      <c r="U44" s="150" t="s">
        <v>16</v>
      </c>
      <c r="V44" s="150"/>
      <c r="W44" s="150"/>
      <c r="X44" s="150"/>
      <c r="Y44" s="150"/>
      <c r="Z44" s="150"/>
      <c r="AA44" s="150"/>
      <c r="AB44" s="150"/>
      <c r="AC44" s="150"/>
      <c r="AD44" s="150"/>
    </row>
    <row r="45" spans="1:31" x14ac:dyDescent="0.25">
      <c r="A45">
        <v>2</v>
      </c>
      <c r="F45">
        <f>IF('Vent Sizing'!M30="","",'Vent Sizing'!M30)</f>
        <v>2000</v>
      </c>
      <c r="G45">
        <v>0</v>
      </c>
      <c r="H45">
        <f>IF(LOOKUP($F45,'Vent Sizing Charts'!$F$5:$F$18,'Vent Sizing Charts'!G$5:G$18)+1&lt;0,0,LOOKUP($F45,'Vent Sizing Charts'!$F$5:$F$18,'Vent Sizing Charts'!G$5:G$18))</f>
        <v>0</v>
      </c>
      <c r="I45">
        <f>IF(LOOKUP($F45,'Vent Sizing Charts'!$F$5:$F$18,'Vent Sizing Charts'!H$5:H$18)+1&lt;0,0,LOOKUP($F45,'Vent Sizing Charts'!$F$5:$F$18,'Vent Sizing Charts'!H$5:H$18))</f>
        <v>0</v>
      </c>
      <c r="J45">
        <f>IF(LOOKUP($F45,'Vent Sizing Charts'!$F$5:$F$18,'Vent Sizing Charts'!I$5:I$18)+1&lt;0,0,LOOKUP($F45,'Vent Sizing Charts'!$F$5:$F$18,'Vent Sizing Charts'!I$5:I$18))</f>
        <v>0</v>
      </c>
      <c r="K45">
        <f>IF(LOOKUP($F45,'Vent Sizing Charts'!$F$5:$F$18,'Vent Sizing Charts'!J$5:J$18)+1&lt;0,0,LOOKUP($F45,'Vent Sizing Charts'!$F$5:$F$18,'Vent Sizing Charts'!J$5:J$18))</f>
        <v>6</v>
      </c>
      <c r="L45">
        <f>IF(LOOKUP($F45,'Vent Sizing Charts'!$F$5:$F$18,'Vent Sizing Charts'!K$5:K$18)+1&lt;0,0,LOOKUP($F45,'Vent Sizing Charts'!$F$5:$F$18,'Vent Sizing Charts'!K$5:K$18))</f>
        <v>21</v>
      </c>
      <c r="M45">
        <f>IF(LOOKUP($F45,'Vent Sizing Charts'!$F$5:$F$18,'Vent Sizing Charts'!L$5:L$18)+1&lt;0,0,LOOKUP($F45,'Vent Sizing Charts'!$F$5:$F$18,'Vent Sizing Charts'!L$5:L$18))</f>
        <v>61</v>
      </c>
      <c r="N45">
        <f>IF(LOOKUP($F45,'Vent Sizing Charts'!$F$5:$F$18,'Vent Sizing Charts'!M$5:M$18)+1&lt;0,0,LOOKUP($F45,'Vent Sizing Charts'!$F$5:$F$18,'Vent Sizing Charts'!M$5:M$18))</f>
        <v>215</v>
      </c>
      <c r="O45">
        <f>IF(LOOKUP($F45,'Vent Sizing Charts'!$F$5:$F$18,'Vent Sizing Charts'!N$5:N$18)+1&lt;0,0,LOOKUP($F45,'Vent Sizing Charts'!$F$5:$F$18,'Vent Sizing Charts'!N$5:N$18))</f>
        <v>99999999</v>
      </c>
      <c r="R45" s="151"/>
      <c r="S45" s="152"/>
      <c r="T45" s="152"/>
      <c r="U45" s="8">
        <v>1.25</v>
      </c>
      <c r="V45" s="8">
        <v>1.5</v>
      </c>
      <c r="W45" s="8">
        <v>2</v>
      </c>
      <c r="X45" s="8">
        <v>3</v>
      </c>
      <c r="Y45" s="8">
        <v>4</v>
      </c>
      <c r="Z45" s="8">
        <v>5</v>
      </c>
      <c r="AA45" s="8">
        <v>6</v>
      </c>
      <c r="AB45" s="8">
        <v>8</v>
      </c>
      <c r="AC45" s="8">
        <v>10</v>
      </c>
      <c r="AD45" s="8">
        <v>12</v>
      </c>
    </row>
    <row r="46" spans="1:31" x14ac:dyDescent="0.25">
      <c r="F46">
        <f>IF('Vent Sizing'!M31="","",'Vent Sizing'!M31)</f>
        <v>2000</v>
      </c>
      <c r="G46">
        <v>0</v>
      </c>
      <c r="H46">
        <f>IF(LOOKUP($F46,'Vent Sizing Charts'!$F$5:$F$18,'Vent Sizing Charts'!G$5:G$18)+1&lt;0,0,LOOKUP($F46,'Vent Sizing Charts'!$F$5:$F$18,'Vent Sizing Charts'!G$5:G$18))</f>
        <v>0</v>
      </c>
      <c r="I46">
        <f>IF(LOOKUP($F46,'Vent Sizing Charts'!$F$5:$F$18,'Vent Sizing Charts'!H$5:H$18)+1&lt;0,0,LOOKUP($F46,'Vent Sizing Charts'!$F$5:$F$18,'Vent Sizing Charts'!H$5:H$18))</f>
        <v>0</v>
      </c>
      <c r="J46">
        <f>IF(LOOKUP($F46,'Vent Sizing Charts'!$F$5:$F$18,'Vent Sizing Charts'!I$5:I$18)+1&lt;0,0,LOOKUP($F46,'Vent Sizing Charts'!$F$5:$F$18,'Vent Sizing Charts'!I$5:I$18))</f>
        <v>0</v>
      </c>
      <c r="K46">
        <f>IF(LOOKUP($F46,'Vent Sizing Charts'!$F$5:$F$18,'Vent Sizing Charts'!J$5:J$18)+1&lt;0,0,LOOKUP($F46,'Vent Sizing Charts'!$F$5:$F$18,'Vent Sizing Charts'!J$5:J$18))</f>
        <v>6</v>
      </c>
      <c r="L46">
        <f>IF(LOOKUP($F46,'Vent Sizing Charts'!$F$5:$F$18,'Vent Sizing Charts'!K$5:K$18)+1&lt;0,0,LOOKUP($F46,'Vent Sizing Charts'!$F$5:$F$18,'Vent Sizing Charts'!K$5:K$18))</f>
        <v>21</v>
      </c>
      <c r="M46">
        <f>IF(LOOKUP($F46,'Vent Sizing Charts'!$F$5:$F$18,'Vent Sizing Charts'!L$5:L$18)+1&lt;0,0,LOOKUP($F46,'Vent Sizing Charts'!$F$5:$F$18,'Vent Sizing Charts'!L$5:L$18))</f>
        <v>61</v>
      </c>
      <c r="N46">
        <f>IF(LOOKUP($F46,'Vent Sizing Charts'!$F$5:$F$18,'Vent Sizing Charts'!M$5:M$18)+1&lt;0,0,LOOKUP($F46,'Vent Sizing Charts'!$F$5:$F$18,'Vent Sizing Charts'!M$5:M$18))</f>
        <v>215</v>
      </c>
      <c r="O46">
        <f>IF(LOOKUP($F46,'Vent Sizing Charts'!$F$5:$F$18,'Vent Sizing Charts'!N$5:N$18)+1&lt;0,0,LOOKUP($F46,'Vent Sizing Charts'!$F$5:$F$18,'Vent Sizing Charts'!N$5:N$18))</f>
        <v>99999999</v>
      </c>
      <c r="R46" s="151"/>
      <c r="S46" s="152"/>
      <c r="T46" s="152"/>
      <c r="U46" s="150" t="s">
        <v>15</v>
      </c>
      <c r="V46" s="150"/>
      <c r="W46" s="150"/>
      <c r="X46" s="150"/>
      <c r="Y46" s="150"/>
      <c r="Z46" s="150"/>
      <c r="AA46" s="150"/>
      <c r="AB46" s="150"/>
      <c r="AC46" s="150"/>
      <c r="AD46" s="150"/>
    </row>
    <row r="47" spans="1:31" x14ac:dyDescent="0.25">
      <c r="F47">
        <f>IF('Vent Sizing'!M32="","",'Vent Sizing'!M32)</f>
        <v>2000</v>
      </c>
      <c r="G47">
        <v>0</v>
      </c>
      <c r="H47">
        <f>IF(LOOKUP($F47,'Vent Sizing Charts'!$F$5:$F$18,'Vent Sizing Charts'!G$5:G$18)+1&lt;0,0,LOOKUP($F47,'Vent Sizing Charts'!$F$5:$F$18,'Vent Sizing Charts'!G$5:G$18))</f>
        <v>0</v>
      </c>
      <c r="I47">
        <f>IF(LOOKUP($F47,'Vent Sizing Charts'!$F$5:$F$18,'Vent Sizing Charts'!H$5:H$18)+1&lt;0,0,LOOKUP($F47,'Vent Sizing Charts'!$F$5:$F$18,'Vent Sizing Charts'!H$5:H$18))</f>
        <v>0</v>
      </c>
      <c r="J47">
        <f>IF(LOOKUP($F47,'Vent Sizing Charts'!$F$5:$F$18,'Vent Sizing Charts'!I$5:I$18)+1&lt;0,0,LOOKUP($F47,'Vent Sizing Charts'!$F$5:$F$18,'Vent Sizing Charts'!I$5:I$18))</f>
        <v>0</v>
      </c>
      <c r="K47">
        <f>IF(LOOKUP($F47,'Vent Sizing Charts'!$F$5:$F$18,'Vent Sizing Charts'!J$5:J$18)+1&lt;0,0,LOOKUP($F47,'Vent Sizing Charts'!$F$5:$F$18,'Vent Sizing Charts'!J$5:J$18))</f>
        <v>6</v>
      </c>
      <c r="L47">
        <f>IF(LOOKUP($F47,'Vent Sizing Charts'!$F$5:$F$18,'Vent Sizing Charts'!K$5:K$18)+1&lt;0,0,LOOKUP($F47,'Vent Sizing Charts'!$F$5:$F$18,'Vent Sizing Charts'!K$5:K$18))</f>
        <v>21</v>
      </c>
      <c r="M47">
        <f>IF(LOOKUP($F47,'Vent Sizing Charts'!$F$5:$F$18,'Vent Sizing Charts'!L$5:L$18)+1&lt;0,0,LOOKUP($F47,'Vent Sizing Charts'!$F$5:$F$18,'Vent Sizing Charts'!L$5:L$18))</f>
        <v>61</v>
      </c>
      <c r="N47">
        <f>IF(LOOKUP($F47,'Vent Sizing Charts'!$F$5:$F$18,'Vent Sizing Charts'!M$5:M$18)+1&lt;0,0,LOOKUP($F47,'Vent Sizing Charts'!$F$5:$F$18,'Vent Sizing Charts'!M$5:M$18))</f>
        <v>215</v>
      </c>
      <c r="O47">
        <f>IF(LOOKUP($F47,'Vent Sizing Charts'!$F$5:$F$18,'Vent Sizing Charts'!N$5:N$18)+1&lt;0,0,LOOKUP($F47,'Vent Sizing Charts'!$F$5:$F$18,'Vent Sizing Charts'!N$5:N$18))</f>
        <v>99999999</v>
      </c>
      <c r="R47" s="89">
        <v>1.25</v>
      </c>
      <c r="S47" s="7">
        <v>2</v>
      </c>
      <c r="T47" s="18">
        <v>0.28999999999999998</v>
      </c>
      <c r="U47" s="7">
        <v>9</v>
      </c>
      <c r="V47" s="72">
        <v>99999999</v>
      </c>
      <c r="W47" s="72">
        <v>99999999</v>
      </c>
      <c r="X47" s="72">
        <v>99999999</v>
      </c>
      <c r="Y47" s="72">
        <v>99999999</v>
      </c>
      <c r="Z47" s="72">
        <v>99999999</v>
      </c>
      <c r="AA47" s="72">
        <v>99999999</v>
      </c>
      <c r="AB47" s="72">
        <v>99999999</v>
      </c>
      <c r="AC47" s="72">
        <v>99999999</v>
      </c>
      <c r="AD47" s="87">
        <v>99999999</v>
      </c>
    </row>
    <row r="48" spans="1:31" x14ac:dyDescent="0.25">
      <c r="F48">
        <f>IF('Vent Sizing'!M33="","",'Vent Sizing'!M33)</f>
        <v>2000</v>
      </c>
      <c r="G48">
        <v>0</v>
      </c>
      <c r="H48">
        <f>IF(LOOKUP($F48,'Vent Sizing Charts'!$F$5:$F$18,'Vent Sizing Charts'!G$5:G$18)+1&lt;0,0,LOOKUP($F48,'Vent Sizing Charts'!$F$5:$F$18,'Vent Sizing Charts'!G$5:G$18))</f>
        <v>0</v>
      </c>
      <c r="I48">
        <f>IF(LOOKUP($F48,'Vent Sizing Charts'!$F$5:$F$18,'Vent Sizing Charts'!H$5:H$18)+1&lt;0,0,LOOKUP($F48,'Vent Sizing Charts'!$F$5:$F$18,'Vent Sizing Charts'!H$5:H$18))</f>
        <v>0</v>
      </c>
      <c r="J48">
        <f>IF(LOOKUP($F48,'Vent Sizing Charts'!$F$5:$F$18,'Vent Sizing Charts'!I$5:I$18)+1&lt;0,0,LOOKUP($F48,'Vent Sizing Charts'!$F$5:$F$18,'Vent Sizing Charts'!I$5:I$18))</f>
        <v>0</v>
      </c>
      <c r="K48">
        <f>IF(LOOKUP($F48,'Vent Sizing Charts'!$F$5:$F$18,'Vent Sizing Charts'!J$5:J$18)+1&lt;0,0,LOOKUP($F48,'Vent Sizing Charts'!$F$5:$F$18,'Vent Sizing Charts'!J$5:J$18))</f>
        <v>6</v>
      </c>
      <c r="L48">
        <f>IF(LOOKUP($F48,'Vent Sizing Charts'!$F$5:$F$18,'Vent Sizing Charts'!K$5:K$18)+1&lt;0,0,LOOKUP($F48,'Vent Sizing Charts'!$F$5:$F$18,'Vent Sizing Charts'!K$5:K$18))</f>
        <v>21</v>
      </c>
      <c r="M48">
        <f>IF(LOOKUP($F48,'Vent Sizing Charts'!$F$5:$F$18,'Vent Sizing Charts'!L$5:L$18)+1&lt;0,0,LOOKUP($F48,'Vent Sizing Charts'!$F$5:$F$18,'Vent Sizing Charts'!L$5:L$18))</f>
        <v>61</v>
      </c>
      <c r="N48">
        <f>IF(LOOKUP($F48,'Vent Sizing Charts'!$F$5:$F$18,'Vent Sizing Charts'!M$5:M$18)+1&lt;0,0,LOOKUP($F48,'Vent Sizing Charts'!$F$5:$F$18,'Vent Sizing Charts'!M$5:M$18))</f>
        <v>215</v>
      </c>
      <c r="O48">
        <f>IF(LOOKUP($F48,'Vent Sizing Charts'!$F$5:$F$18,'Vent Sizing Charts'!N$5:N$18)+1&lt;0,0,LOOKUP($F48,'Vent Sizing Charts'!$F$5:$F$18,'Vent Sizing Charts'!N$5:N$18))</f>
        <v>99999999</v>
      </c>
      <c r="R48" s="92">
        <v>2</v>
      </c>
      <c r="S48" s="7">
        <v>24</v>
      </c>
      <c r="T48" s="18">
        <v>0.28999999999999998</v>
      </c>
      <c r="U48" s="6">
        <v>8</v>
      </c>
      <c r="V48" s="6">
        <v>15</v>
      </c>
      <c r="W48" s="6">
        <v>46</v>
      </c>
      <c r="X48" s="72">
        <v>99999999</v>
      </c>
      <c r="Y48" s="72">
        <v>99999999</v>
      </c>
      <c r="Z48" s="72">
        <v>99999999</v>
      </c>
      <c r="AA48" s="72">
        <v>99999999</v>
      </c>
      <c r="AB48" s="72">
        <v>99999999</v>
      </c>
      <c r="AC48" s="72">
        <v>99999999</v>
      </c>
      <c r="AD48" s="71">
        <v>99999999</v>
      </c>
    </row>
    <row r="49" spans="6:30" x14ac:dyDescent="0.25">
      <c r="F49">
        <f>IF('Vent Sizing'!M34="","",'Vent Sizing'!M34)</f>
        <v>2000</v>
      </c>
      <c r="G49">
        <v>0</v>
      </c>
      <c r="H49">
        <f>IF(LOOKUP($F49,'Vent Sizing Charts'!$F$5:$F$18,'Vent Sizing Charts'!G$5:G$18)+1&lt;0,0,LOOKUP($F49,'Vent Sizing Charts'!$F$5:$F$18,'Vent Sizing Charts'!G$5:G$18))</f>
        <v>0</v>
      </c>
      <c r="I49">
        <f>IF(LOOKUP($F49,'Vent Sizing Charts'!$F$5:$F$18,'Vent Sizing Charts'!H$5:H$18)+1&lt;0,0,LOOKUP($F49,'Vent Sizing Charts'!$F$5:$F$18,'Vent Sizing Charts'!H$5:H$18))</f>
        <v>0</v>
      </c>
      <c r="J49">
        <f>IF(LOOKUP($F49,'Vent Sizing Charts'!$F$5:$F$18,'Vent Sizing Charts'!I$5:I$18)+1&lt;0,0,LOOKUP($F49,'Vent Sizing Charts'!$F$5:$F$18,'Vent Sizing Charts'!I$5:I$18))</f>
        <v>0</v>
      </c>
      <c r="K49">
        <f>IF(LOOKUP($F49,'Vent Sizing Charts'!$F$5:$F$18,'Vent Sizing Charts'!J$5:J$18)+1&lt;0,0,LOOKUP($F49,'Vent Sizing Charts'!$F$5:$F$18,'Vent Sizing Charts'!J$5:J$18))</f>
        <v>6</v>
      </c>
      <c r="L49">
        <f>IF(LOOKUP($F49,'Vent Sizing Charts'!$F$5:$F$18,'Vent Sizing Charts'!K$5:K$18)+1&lt;0,0,LOOKUP($F49,'Vent Sizing Charts'!$F$5:$F$18,'Vent Sizing Charts'!K$5:K$18))</f>
        <v>21</v>
      </c>
      <c r="M49">
        <f>IF(LOOKUP($F49,'Vent Sizing Charts'!$F$5:$F$18,'Vent Sizing Charts'!L$5:L$18)+1&lt;0,0,LOOKUP($F49,'Vent Sizing Charts'!$F$5:$F$18,'Vent Sizing Charts'!L$5:L$18))</f>
        <v>61</v>
      </c>
      <c r="N49">
        <f>IF(LOOKUP($F49,'Vent Sizing Charts'!$F$5:$F$18,'Vent Sizing Charts'!M$5:M$18)+1&lt;0,0,LOOKUP($F49,'Vent Sizing Charts'!$F$5:$F$18,'Vent Sizing Charts'!M$5:M$18))</f>
        <v>215</v>
      </c>
      <c r="O49">
        <f>IF(LOOKUP($F49,'Vent Sizing Charts'!$F$5:$F$18,'Vent Sizing Charts'!N$5:N$18)+1&lt;0,0,LOOKUP($F49,'Vent Sizing Charts'!$F$5:$F$18,'Vent Sizing Charts'!N$5:N$18))</f>
        <v>99999999</v>
      </c>
      <c r="R49" s="92">
        <v>3</v>
      </c>
      <c r="S49" s="7">
        <v>102</v>
      </c>
      <c r="T49" s="15">
        <v>0.28999999999999998</v>
      </c>
      <c r="U49" s="69">
        <v>-9999999</v>
      </c>
      <c r="V49" s="6">
        <v>7.5</v>
      </c>
      <c r="W49" s="6">
        <v>26</v>
      </c>
      <c r="X49" s="6">
        <v>189</v>
      </c>
      <c r="Y49" s="72">
        <v>99999999</v>
      </c>
      <c r="Z49" s="72">
        <v>99999999</v>
      </c>
      <c r="AA49" s="72">
        <v>99999999</v>
      </c>
      <c r="AB49" s="72">
        <v>99999999</v>
      </c>
      <c r="AC49" s="72">
        <v>99999999</v>
      </c>
      <c r="AD49" s="71">
        <v>99999999</v>
      </c>
    </row>
    <row r="50" spans="6:30" x14ac:dyDescent="0.25">
      <c r="F50">
        <f>IF('Vent Sizing'!M35="","",'Vent Sizing'!M35)</f>
        <v>2000</v>
      </c>
      <c r="G50">
        <v>0</v>
      </c>
      <c r="H50">
        <f>IF(LOOKUP($F50,'Vent Sizing Charts'!$F$5:$F$18,'Vent Sizing Charts'!G$5:G$18)+1&lt;0,0,LOOKUP($F50,'Vent Sizing Charts'!$F$5:$F$18,'Vent Sizing Charts'!G$5:G$18))</f>
        <v>0</v>
      </c>
      <c r="I50">
        <f>IF(LOOKUP($F50,'Vent Sizing Charts'!$F$5:$F$18,'Vent Sizing Charts'!H$5:H$18)+1&lt;0,0,LOOKUP($F50,'Vent Sizing Charts'!$F$5:$F$18,'Vent Sizing Charts'!H$5:H$18))</f>
        <v>0</v>
      </c>
      <c r="J50">
        <f>IF(LOOKUP($F50,'Vent Sizing Charts'!$F$5:$F$18,'Vent Sizing Charts'!I$5:I$18)+1&lt;0,0,LOOKUP($F50,'Vent Sizing Charts'!$F$5:$F$18,'Vent Sizing Charts'!I$5:I$18))</f>
        <v>0</v>
      </c>
      <c r="K50">
        <f>IF(LOOKUP($F50,'Vent Sizing Charts'!$F$5:$F$18,'Vent Sizing Charts'!J$5:J$18)+1&lt;0,0,LOOKUP($F50,'Vent Sizing Charts'!$F$5:$F$18,'Vent Sizing Charts'!J$5:J$18))</f>
        <v>6</v>
      </c>
      <c r="L50">
        <f>IF(LOOKUP($F50,'Vent Sizing Charts'!$F$5:$F$18,'Vent Sizing Charts'!K$5:K$18)+1&lt;0,0,LOOKUP($F50,'Vent Sizing Charts'!$F$5:$F$18,'Vent Sizing Charts'!K$5:K$18))</f>
        <v>21</v>
      </c>
      <c r="M50">
        <f>IF(LOOKUP($F50,'Vent Sizing Charts'!$F$5:$F$18,'Vent Sizing Charts'!L$5:L$18)+1&lt;0,0,LOOKUP($F50,'Vent Sizing Charts'!$F$5:$F$18,'Vent Sizing Charts'!L$5:L$18))</f>
        <v>61</v>
      </c>
      <c r="N50">
        <f>IF(LOOKUP($F50,'Vent Sizing Charts'!$F$5:$F$18,'Vent Sizing Charts'!M$5:M$18)+1&lt;0,0,LOOKUP($F50,'Vent Sizing Charts'!$F$5:$F$18,'Vent Sizing Charts'!M$5:M$18))</f>
        <v>215</v>
      </c>
      <c r="O50">
        <f>IF(LOOKUP($F50,'Vent Sizing Charts'!$F$5:$F$18,'Vent Sizing Charts'!N$5:N$18)+1&lt;0,0,LOOKUP($F50,'Vent Sizing Charts'!$F$5:$F$18,'Vent Sizing Charts'!N$5:N$18))</f>
        <v>99999999</v>
      </c>
      <c r="R50" s="92">
        <v>4</v>
      </c>
      <c r="S50" s="7">
        <v>540</v>
      </c>
      <c r="T50" s="15">
        <v>0.28999999999999998</v>
      </c>
      <c r="U50" s="69">
        <v>-9999999</v>
      </c>
      <c r="V50" s="69">
        <v>-9999999</v>
      </c>
      <c r="W50" s="6">
        <v>6.5</v>
      </c>
      <c r="X50" s="6">
        <v>46</v>
      </c>
      <c r="Y50" s="6">
        <v>177</v>
      </c>
      <c r="Z50" s="72">
        <v>99999999</v>
      </c>
      <c r="AA50" s="72">
        <v>99999999</v>
      </c>
      <c r="AB50" s="72">
        <v>99999999</v>
      </c>
      <c r="AC50" s="72">
        <v>99999999</v>
      </c>
      <c r="AD50" s="71">
        <v>99999999</v>
      </c>
    </row>
    <row r="51" spans="6:30" x14ac:dyDescent="0.25">
      <c r="F51">
        <f>IF('Vent Sizing'!M36="","",'Vent Sizing'!M36)</f>
        <v>2000</v>
      </c>
      <c r="G51">
        <v>0</v>
      </c>
      <c r="H51">
        <f>IF(LOOKUP($F51,'Vent Sizing Charts'!$F$5:$F$18,'Vent Sizing Charts'!G$5:G$18)+1&lt;0,0,LOOKUP($F51,'Vent Sizing Charts'!$F$5:$F$18,'Vent Sizing Charts'!G$5:G$18))</f>
        <v>0</v>
      </c>
      <c r="I51">
        <f>IF(LOOKUP($F51,'Vent Sizing Charts'!$F$5:$F$18,'Vent Sizing Charts'!H$5:H$18)+1&lt;0,0,LOOKUP($F51,'Vent Sizing Charts'!$F$5:$F$18,'Vent Sizing Charts'!H$5:H$18))</f>
        <v>0</v>
      </c>
      <c r="J51">
        <f>IF(LOOKUP($F51,'Vent Sizing Charts'!$F$5:$F$18,'Vent Sizing Charts'!I$5:I$18)+1&lt;0,0,LOOKUP($F51,'Vent Sizing Charts'!$F$5:$F$18,'Vent Sizing Charts'!I$5:I$18))</f>
        <v>0</v>
      </c>
      <c r="K51">
        <f>IF(LOOKUP($F51,'Vent Sizing Charts'!$F$5:$F$18,'Vent Sizing Charts'!J$5:J$18)+1&lt;0,0,LOOKUP($F51,'Vent Sizing Charts'!$F$5:$F$18,'Vent Sizing Charts'!J$5:J$18))</f>
        <v>6</v>
      </c>
      <c r="L51">
        <f>IF(LOOKUP($F51,'Vent Sizing Charts'!$F$5:$F$18,'Vent Sizing Charts'!K$5:K$18)+1&lt;0,0,LOOKUP($F51,'Vent Sizing Charts'!$F$5:$F$18,'Vent Sizing Charts'!K$5:K$18))</f>
        <v>21</v>
      </c>
      <c r="M51">
        <f>IF(LOOKUP($F51,'Vent Sizing Charts'!$F$5:$F$18,'Vent Sizing Charts'!L$5:L$18)+1&lt;0,0,LOOKUP($F51,'Vent Sizing Charts'!$F$5:$F$18,'Vent Sizing Charts'!L$5:L$18))</f>
        <v>61</v>
      </c>
      <c r="N51">
        <f>IF(LOOKUP($F51,'Vent Sizing Charts'!$F$5:$F$18,'Vent Sizing Charts'!M$5:M$18)+1&lt;0,0,LOOKUP($F51,'Vent Sizing Charts'!$F$5:$F$18,'Vent Sizing Charts'!M$5:M$18))</f>
        <v>215</v>
      </c>
      <c r="O51">
        <f>IF(LOOKUP($F51,'Vent Sizing Charts'!$F$5:$F$18,'Vent Sizing Charts'!N$5:N$18)+1&lt;0,0,LOOKUP($F51,'Vent Sizing Charts'!$F$5:$F$18,'Vent Sizing Charts'!N$5:N$18))</f>
        <v>99999999</v>
      </c>
      <c r="R51" s="92">
        <v>5</v>
      </c>
      <c r="S51" s="7">
        <v>1400</v>
      </c>
      <c r="T51" s="15">
        <v>0.28999999999999998</v>
      </c>
      <c r="U51" s="69">
        <v>-9999999</v>
      </c>
      <c r="V51" s="69">
        <v>-9999999</v>
      </c>
      <c r="W51" s="69">
        <v>-9999999</v>
      </c>
      <c r="X51" s="6">
        <v>15</v>
      </c>
      <c r="Y51" s="6">
        <v>58</v>
      </c>
      <c r="Z51" s="6">
        <v>180</v>
      </c>
      <c r="AA51" s="72">
        <v>99999999</v>
      </c>
      <c r="AB51" s="72">
        <v>99999999</v>
      </c>
      <c r="AC51" s="72">
        <v>99999999</v>
      </c>
      <c r="AD51" s="71">
        <v>99999999</v>
      </c>
    </row>
    <row r="52" spans="6:30" x14ac:dyDescent="0.25">
      <c r="F52">
        <f>IF('Vent Sizing'!M37="","",'Vent Sizing'!M37)</f>
        <v>2000</v>
      </c>
      <c r="G52">
        <v>0</v>
      </c>
      <c r="H52">
        <f>IF(LOOKUP($F52,'Vent Sizing Charts'!$F$5:$F$18,'Vent Sizing Charts'!G$5:G$18)+1&lt;0,0,LOOKUP($F52,'Vent Sizing Charts'!$F$5:$F$18,'Vent Sizing Charts'!G$5:G$18))</f>
        <v>0</v>
      </c>
      <c r="I52">
        <f>IF(LOOKUP($F52,'Vent Sizing Charts'!$F$5:$F$18,'Vent Sizing Charts'!H$5:H$18)+1&lt;0,0,LOOKUP($F52,'Vent Sizing Charts'!$F$5:$F$18,'Vent Sizing Charts'!H$5:H$18))</f>
        <v>0</v>
      </c>
      <c r="J52">
        <f>IF(LOOKUP($F52,'Vent Sizing Charts'!$F$5:$F$18,'Vent Sizing Charts'!I$5:I$18)+1&lt;0,0,LOOKUP($F52,'Vent Sizing Charts'!$F$5:$F$18,'Vent Sizing Charts'!I$5:I$18))</f>
        <v>0</v>
      </c>
      <c r="K52">
        <f>IF(LOOKUP($F52,'Vent Sizing Charts'!$F$5:$F$18,'Vent Sizing Charts'!J$5:J$18)+1&lt;0,0,LOOKUP($F52,'Vent Sizing Charts'!$F$5:$F$18,'Vent Sizing Charts'!J$5:J$18))</f>
        <v>6</v>
      </c>
      <c r="L52">
        <f>IF(LOOKUP($F52,'Vent Sizing Charts'!$F$5:$F$18,'Vent Sizing Charts'!K$5:K$18)+1&lt;0,0,LOOKUP($F52,'Vent Sizing Charts'!$F$5:$F$18,'Vent Sizing Charts'!K$5:K$18))</f>
        <v>21</v>
      </c>
      <c r="M52">
        <f>IF(LOOKUP($F52,'Vent Sizing Charts'!$F$5:$F$18,'Vent Sizing Charts'!L$5:L$18)+1&lt;0,0,LOOKUP($F52,'Vent Sizing Charts'!$F$5:$F$18,'Vent Sizing Charts'!L$5:L$18))</f>
        <v>61</v>
      </c>
      <c r="N52">
        <f>IF(LOOKUP($F52,'Vent Sizing Charts'!$F$5:$F$18,'Vent Sizing Charts'!M$5:M$18)+1&lt;0,0,LOOKUP($F52,'Vent Sizing Charts'!$F$5:$F$18,'Vent Sizing Charts'!M$5:M$18))</f>
        <v>215</v>
      </c>
      <c r="O52">
        <f>IF(LOOKUP($F52,'Vent Sizing Charts'!$F$5:$F$18,'Vent Sizing Charts'!N$5:N$18)+1&lt;0,0,LOOKUP($F52,'Vent Sizing Charts'!$F$5:$F$18,'Vent Sizing Charts'!N$5:N$18))</f>
        <v>99999999</v>
      </c>
      <c r="R52" s="92">
        <v>6</v>
      </c>
      <c r="S52" s="7">
        <v>2900</v>
      </c>
      <c r="T52" s="15">
        <v>0.28999999999999998</v>
      </c>
      <c r="U52" s="69">
        <v>-9999999</v>
      </c>
      <c r="V52" s="69">
        <v>-9999999</v>
      </c>
      <c r="W52" s="69">
        <v>-9999999</v>
      </c>
      <c r="X52" s="6">
        <v>6</v>
      </c>
      <c r="Y52" s="6">
        <v>23.5</v>
      </c>
      <c r="Z52" s="6">
        <v>73</v>
      </c>
      <c r="AA52" s="6">
        <v>183</v>
      </c>
      <c r="AB52" s="72">
        <v>99999999</v>
      </c>
      <c r="AC52" s="72">
        <v>99999999</v>
      </c>
      <c r="AD52" s="71">
        <v>99999999</v>
      </c>
    </row>
    <row r="53" spans="6:30" x14ac:dyDescent="0.25">
      <c r="F53">
        <f>IF('Vent Sizing'!M38="","",'Vent Sizing'!M38)</f>
        <v>2000</v>
      </c>
      <c r="G53">
        <v>0</v>
      </c>
      <c r="H53">
        <f>IF(LOOKUP($F53,'Vent Sizing Charts'!$F$5:$F$18,'Vent Sizing Charts'!G$5:G$18)+1&lt;0,0,LOOKUP($F53,'Vent Sizing Charts'!$F$5:$F$18,'Vent Sizing Charts'!G$5:G$18))</f>
        <v>0</v>
      </c>
      <c r="I53">
        <f>IF(LOOKUP($F53,'Vent Sizing Charts'!$F$5:$F$18,'Vent Sizing Charts'!H$5:H$18)+1&lt;0,0,LOOKUP($F53,'Vent Sizing Charts'!$F$5:$F$18,'Vent Sizing Charts'!H$5:H$18))</f>
        <v>0</v>
      </c>
      <c r="J53">
        <f>IF(LOOKUP($F53,'Vent Sizing Charts'!$F$5:$F$18,'Vent Sizing Charts'!I$5:I$18)+1&lt;0,0,LOOKUP($F53,'Vent Sizing Charts'!$F$5:$F$18,'Vent Sizing Charts'!I$5:I$18))</f>
        <v>0</v>
      </c>
      <c r="K53">
        <f>IF(LOOKUP($F53,'Vent Sizing Charts'!$F$5:$F$18,'Vent Sizing Charts'!J$5:J$18)+1&lt;0,0,LOOKUP($F53,'Vent Sizing Charts'!$F$5:$F$18,'Vent Sizing Charts'!J$5:J$18))</f>
        <v>6</v>
      </c>
      <c r="L53">
        <f>IF(LOOKUP($F53,'Vent Sizing Charts'!$F$5:$F$18,'Vent Sizing Charts'!K$5:K$18)+1&lt;0,0,LOOKUP($F53,'Vent Sizing Charts'!$F$5:$F$18,'Vent Sizing Charts'!K$5:K$18))</f>
        <v>21</v>
      </c>
      <c r="M53">
        <f>IF(LOOKUP($F53,'Vent Sizing Charts'!$F$5:$F$18,'Vent Sizing Charts'!L$5:L$18)+1&lt;0,0,LOOKUP($F53,'Vent Sizing Charts'!$F$5:$F$18,'Vent Sizing Charts'!L$5:L$18))</f>
        <v>61</v>
      </c>
      <c r="N53">
        <f>IF(LOOKUP($F53,'Vent Sizing Charts'!$F$5:$F$18,'Vent Sizing Charts'!M$5:M$18)+1&lt;0,0,LOOKUP($F53,'Vent Sizing Charts'!$F$5:$F$18,'Vent Sizing Charts'!M$5:M$18))</f>
        <v>215</v>
      </c>
      <c r="O53">
        <f>IF(LOOKUP($F53,'Vent Sizing Charts'!$F$5:$F$18,'Vent Sizing Charts'!N$5:N$18)+1&lt;0,0,LOOKUP($F53,'Vent Sizing Charts'!$F$5:$F$18,'Vent Sizing Charts'!N$5:N$18))</f>
        <v>99999999</v>
      </c>
      <c r="R53" s="92">
        <v>8</v>
      </c>
      <c r="S53" s="7">
        <v>7600</v>
      </c>
      <c r="T53" s="15">
        <v>0.28999999999999998</v>
      </c>
      <c r="U53" s="69">
        <v>-9999999</v>
      </c>
      <c r="V53" s="69">
        <v>-9999999</v>
      </c>
      <c r="W53" s="69">
        <v>-9999999</v>
      </c>
      <c r="X53" s="69">
        <v>-9999999</v>
      </c>
      <c r="Y53" s="6">
        <v>5.5</v>
      </c>
      <c r="Z53" s="6">
        <v>17</v>
      </c>
      <c r="AA53" s="6">
        <v>43</v>
      </c>
      <c r="AB53" s="6">
        <v>70.5</v>
      </c>
      <c r="AC53" s="72">
        <v>99999999</v>
      </c>
      <c r="AD53" s="71">
        <v>99999999</v>
      </c>
    </row>
    <row r="54" spans="6:30" x14ac:dyDescent="0.25">
      <c r="F54">
        <f>IF('Vent Sizing'!M39="","",'Vent Sizing'!M39)</f>
        <v>2000</v>
      </c>
      <c r="G54">
        <v>0</v>
      </c>
      <c r="H54">
        <f>IF(LOOKUP($F54,'Vent Sizing Charts'!$F$5:$F$18,'Vent Sizing Charts'!G$5:G$18)+1&lt;0,0,LOOKUP($F54,'Vent Sizing Charts'!$F$5:$F$18,'Vent Sizing Charts'!G$5:G$18))</f>
        <v>0</v>
      </c>
      <c r="I54">
        <f>IF(LOOKUP($F54,'Vent Sizing Charts'!$F$5:$F$18,'Vent Sizing Charts'!H$5:H$18)+1&lt;0,0,LOOKUP($F54,'Vent Sizing Charts'!$F$5:$F$18,'Vent Sizing Charts'!H$5:H$18))</f>
        <v>0</v>
      </c>
      <c r="J54">
        <f>IF(LOOKUP($F54,'Vent Sizing Charts'!$F$5:$F$18,'Vent Sizing Charts'!I$5:I$18)+1&lt;0,0,LOOKUP($F54,'Vent Sizing Charts'!$F$5:$F$18,'Vent Sizing Charts'!I$5:I$18))</f>
        <v>0</v>
      </c>
      <c r="K54">
        <f>IF(LOOKUP($F54,'Vent Sizing Charts'!$F$5:$F$18,'Vent Sizing Charts'!J$5:J$18)+1&lt;0,0,LOOKUP($F54,'Vent Sizing Charts'!$F$5:$F$18,'Vent Sizing Charts'!J$5:J$18))</f>
        <v>6</v>
      </c>
      <c r="L54">
        <f>IF(LOOKUP($F54,'Vent Sizing Charts'!$F$5:$F$18,'Vent Sizing Charts'!K$5:K$18)+1&lt;0,0,LOOKUP($F54,'Vent Sizing Charts'!$F$5:$F$18,'Vent Sizing Charts'!K$5:K$18))</f>
        <v>21</v>
      </c>
      <c r="M54">
        <f>IF(LOOKUP($F54,'Vent Sizing Charts'!$F$5:$F$18,'Vent Sizing Charts'!L$5:L$18)+1&lt;0,0,LOOKUP($F54,'Vent Sizing Charts'!$F$5:$F$18,'Vent Sizing Charts'!L$5:L$18))</f>
        <v>61</v>
      </c>
      <c r="N54">
        <f>IF(LOOKUP($F54,'Vent Sizing Charts'!$F$5:$F$18,'Vent Sizing Charts'!M$5:M$18)+1&lt;0,0,LOOKUP($F54,'Vent Sizing Charts'!$F$5:$F$18,'Vent Sizing Charts'!M$5:M$18))</f>
        <v>215</v>
      </c>
      <c r="O54">
        <f>IF(LOOKUP($F54,'Vent Sizing Charts'!$F$5:$F$18,'Vent Sizing Charts'!N$5:N$18)+1&lt;0,0,LOOKUP($F54,'Vent Sizing Charts'!$F$5:$F$18,'Vent Sizing Charts'!N$5:N$18))</f>
        <v>99999999</v>
      </c>
      <c r="R54" s="92">
        <v>10</v>
      </c>
      <c r="S54" s="7">
        <v>15000</v>
      </c>
      <c r="T54" s="15">
        <v>0.28999999999999998</v>
      </c>
      <c r="U54" s="69">
        <v>-9999999</v>
      </c>
      <c r="V54" s="69">
        <v>-9999999</v>
      </c>
      <c r="W54" s="69">
        <v>-9999999</v>
      </c>
      <c r="X54" s="69">
        <v>-9999999</v>
      </c>
      <c r="Y54" s="69">
        <v>-9999999</v>
      </c>
      <c r="Z54" s="6">
        <v>5.5</v>
      </c>
      <c r="AA54" s="6">
        <v>14</v>
      </c>
      <c r="AB54" s="6">
        <v>55</v>
      </c>
      <c r="AC54" s="6">
        <v>174</v>
      </c>
      <c r="AD54" s="88">
        <v>99999999</v>
      </c>
    </row>
    <row r="55" spans="6:30" x14ac:dyDescent="0.25">
      <c r="F55">
        <f>IF('Vent Sizing'!M40="","",'Vent Sizing'!M40)</f>
        <v>2000</v>
      </c>
      <c r="G55">
        <v>0</v>
      </c>
      <c r="H55">
        <f>IF(LOOKUP($F55,'Vent Sizing Charts'!$F$5:$F$18,'Vent Sizing Charts'!G$5:G$18)+1&lt;0,0,LOOKUP($F55,'Vent Sizing Charts'!$F$5:$F$18,'Vent Sizing Charts'!G$5:G$18))</f>
        <v>0</v>
      </c>
      <c r="I55">
        <f>IF(LOOKUP($F55,'Vent Sizing Charts'!$F$5:$F$18,'Vent Sizing Charts'!H$5:H$18)+1&lt;0,0,LOOKUP($F55,'Vent Sizing Charts'!$F$5:$F$18,'Vent Sizing Charts'!H$5:H$18))</f>
        <v>0</v>
      </c>
      <c r="J55">
        <f>IF(LOOKUP($F55,'Vent Sizing Charts'!$F$5:$F$18,'Vent Sizing Charts'!I$5:I$18)+1&lt;0,0,LOOKUP($F55,'Vent Sizing Charts'!$F$5:$F$18,'Vent Sizing Charts'!I$5:I$18))</f>
        <v>0</v>
      </c>
      <c r="K55">
        <f>IF(LOOKUP($F55,'Vent Sizing Charts'!$F$5:$F$18,'Vent Sizing Charts'!J$5:J$18)+1&lt;0,0,LOOKUP($F55,'Vent Sizing Charts'!$F$5:$F$18,'Vent Sizing Charts'!J$5:J$18))</f>
        <v>6</v>
      </c>
      <c r="L55">
        <f>IF(LOOKUP($F55,'Vent Sizing Charts'!$F$5:$F$18,'Vent Sizing Charts'!K$5:K$18)+1&lt;0,0,LOOKUP($F55,'Vent Sizing Charts'!$F$5:$F$18,'Vent Sizing Charts'!K$5:K$18))</f>
        <v>21</v>
      </c>
      <c r="M55">
        <f>IF(LOOKUP($F55,'Vent Sizing Charts'!$F$5:$F$18,'Vent Sizing Charts'!L$5:L$18)+1&lt;0,0,LOOKUP($F55,'Vent Sizing Charts'!$F$5:$F$18,'Vent Sizing Charts'!L$5:L$18))</f>
        <v>61</v>
      </c>
      <c r="N55">
        <f>IF(LOOKUP($F55,'Vent Sizing Charts'!$F$5:$F$18,'Vent Sizing Charts'!M$5:M$18)+1&lt;0,0,LOOKUP($F55,'Vent Sizing Charts'!$F$5:$F$18,'Vent Sizing Charts'!M$5:M$18))</f>
        <v>215</v>
      </c>
      <c r="O55">
        <f>IF(LOOKUP($F55,'Vent Sizing Charts'!$F$5:$F$18,'Vent Sizing Charts'!N$5:N$18)+1&lt;0,0,LOOKUP($F55,'Vent Sizing Charts'!$F$5:$F$18,'Vent Sizing Charts'!N$5:N$18))</f>
        <v>99999999</v>
      </c>
      <c r="R55" s="92">
        <v>12</v>
      </c>
      <c r="S55" s="7">
        <v>26000</v>
      </c>
      <c r="T55" s="15">
        <v>0.28999999999999998</v>
      </c>
      <c r="U55" s="69">
        <v>-9999999</v>
      </c>
      <c r="V55" s="69">
        <v>-9999999</v>
      </c>
      <c r="W55" s="69">
        <v>-9999999</v>
      </c>
      <c r="X55" s="69">
        <v>-9999999</v>
      </c>
      <c r="Y55" s="69">
        <v>-9999999</v>
      </c>
      <c r="Z55" s="69">
        <v>-9999999</v>
      </c>
      <c r="AA55" s="6">
        <v>5.5</v>
      </c>
      <c r="AB55" s="6">
        <v>22</v>
      </c>
      <c r="AC55" s="6">
        <v>70</v>
      </c>
      <c r="AD55" s="6">
        <v>152</v>
      </c>
    </row>
    <row r="56" spans="6:30" x14ac:dyDescent="0.25">
      <c r="F56">
        <f>IF('Vent Sizing'!M41="","",'Vent Sizing'!M41)</f>
        <v>2000</v>
      </c>
      <c r="G56">
        <v>0</v>
      </c>
      <c r="H56">
        <f>IF(LOOKUP($F56,'Vent Sizing Charts'!$F$5:$F$18,'Vent Sizing Charts'!G$5:G$18)+1&lt;0,0,LOOKUP($F56,'Vent Sizing Charts'!$F$5:$F$18,'Vent Sizing Charts'!G$5:G$18))</f>
        <v>0</v>
      </c>
      <c r="I56">
        <f>IF(LOOKUP($F56,'Vent Sizing Charts'!$F$5:$F$18,'Vent Sizing Charts'!H$5:H$18)+1&lt;0,0,LOOKUP($F56,'Vent Sizing Charts'!$F$5:$F$18,'Vent Sizing Charts'!H$5:H$18))</f>
        <v>0</v>
      </c>
      <c r="J56">
        <f>IF(LOOKUP($F56,'Vent Sizing Charts'!$F$5:$F$18,'Vent Sizing Charts'!I$5:I$18)+1&lt;0,0,LOOKUP($F56,'Vent Sizing Charts'!$F$5:$F$18,'Vent Sizing Charts'!I$5:I$18))</f>
        <v>0</v>
      </c>
      <c r="K56">
        <f>IF(LOOKUP($F56,'Vent Sizing Charts'!$F$5:$F$18,'Vent Sizing Charts'!J$5:J$18)+1&lt;0,0,LOOKUP($F56,'Vent Sizing Charts'!$F$5:$F$18,'Vent Sizing Charts'!J$5:J$18))</f>
        <v>6</v>
      </c>
      <c r="L56">
        <f>IF(LOOKUP($F56,'Vent Sizing Charts'!$F$5:$F$18,'Vent Sizing Charts'!K$5:K$18)+1&lt;0,0,LOOKUP($F56,'Vent Sizing Charts'!$F$5:$F$18,'Vent Sizing Charts'!K$5:K$18))</f>
        <v>21</v>
      </c>
      <c r="M56">
        <f>IF(LOOKUP($F56,'Vent Sizing Charts'!$F$5:$F$18,'Vent Sizing Charts'!L$5:L$18)+1&lt;0,0,LOOKUP($F56,'Vent Sizing Charts'!$F$5:$F$18,'Vent Sizing Charts'!L$5:L$18))</f>
        <v>61</v>
      </c>
      <c r="N56">
        <f>IF(LOOKUP($F56,'Vent Sizing Charts'!$F$5:$F$18,'Vent Sizing Charts'!M$5:M$18)+1&lt;0,0,LOOKUP($F56,'Vent Sizing Charts'!$F$5:$F$18,'Vent Sizing Charts'!M$5:M$18))</f>
        <v>215</v>
      </c>
      <c r="O56">
        <f>IF(LOOKUP($F56,'Vent Sizing Charts'!$F$5:$F$18,'Vent Sizing Charts'!N$5:N$18)+1&lt;0,0,LOOKUP($F56,'Vent Sizing Charts'!$F$5:$F$18,'Vent Sizing Charts'!N$5:N$18))</f>
        <v>99999999</v>
      </c>
      <c r="R56" s="92">
        <v>15</v>
      </c>
      <c r="S56" s="7">
        <v>50000</v>
      </c>
      <c r="T56" s="15">
        <v>0.28999999999999998</v>
      </c>
      <c r="U56" s="85">
        <v>-9999999</v>
      </c>
      <c r="V56" s="70">
        <v>-9999999</v>
      </c>
      <c r="W56" s="70">
        <v>-9999999</v>
      </c>
      <c r="X56" s="70">
        <v>-9999999</v>
      </c>
      <c r="Y56" s="70">
        <v>-9999999</v>
      </c>
      <c r="Z56" s="70">
        <v>-9999999</v>
      </c>
      <c r="AA56" s="86">
        <v>-9999999</v>
      </c>
      <c r="AB56" s="6">
        <v>7</v>
      </c>
      <c r="AC56" s="6">
        <v>22.5</v>
      </c>
      <c r="AD56" s="6">
        <v>55</v>
      </c>
    </row>
    <row r="57" spans="6:30" x14ac:dyDescent="0.25">
      <c r="F57">
        <f>IF('Vent Sizing'!M42="","",'Vent Sizing'!M42)</f>
        <v>2000</v>
      </c>
      <c r="G57">
        <v>0</v>
      </c>
      <c r="H57">
        <f>IF(LOOKUP($F57,'Vent Sizing Charts'!$F$5:$F$18,'Vent Sizing Charts'!G$5:G$18)+1&lt;0,0,LOOKUP($F57,'Vent Sizing Charts'!$F$5:$F$18,'Vent Sizing Charts'!G$5:G$18))</f>
        <v>0</v>
      </c>
      <c r="I57">
        <f>IF(LOOKUP($F57,'Vent Sizing Charts'!$F$5:$F$18,'Vent Sizing Charts'!H$5:H$18)+1&lt;0,0,LOOKUP($F57,'Vent Sizing Charts'!$F$5:$F$18,'Vent Sizing Charts'!H$5:H$18))</f>
        <v>0</v>
      </c>
      <c r="J57">
        <f>IF(LOOKUP($F57,'Vent Sizing Charts'!$F$5:$F$18,'Vent Sizing Charts'!I$5:I$18)+1&lt;0,0,LOOKUP($F57,'Vent Sizing Charts'!$F$5:$F$18,'Vent Sizing Charts'!I$5:I$18))</f>
        <v>0</v>
      </c>
      <c r="K57">
        <f>IF(LOOKUP($F57,'Vent Sizing Charts'!$F$5:$F$18,'Vent Sizing Charts'!J$5:J$18)+1&lt;0,0,LOOKUP($F57,'Vent Sizing Charts'!$F$5:$F$18,'Vent Sizing Charts'!J$5:J$18))</f>
        <v>6</v>
      </c>
      <c r="L57">
        <f>IF(LOOKUP($F57,'Vent Sizing Charts'!$F$5:$F$18,'Vent Sizing Charts'!K$5:K$18)+1&lt;0,0,LOOKUP($F57,'Vent Sizing Charts'!$F$5:$F$18,'Vent Sizing Charts'!K$5:K$18))</f>
        <v>21</v>
      </c>
      <c r="M57">
        <f>IF(LOOKUP($F57,'Vent Sizing Charts'!$F$5:$F$18,'Vent Sizing Charts'!L$5:L$18)+1&lt;0,0,LOOKUP($F57,'Vent Sizing Charts'!$F$5:$F$18,'Vent Sizing Charts'!L$5:L$18))</f>
        <v>61</v>
      </c>
      <c r="N57">
        <f>IF(LOOKUP($F57,'Vent Sizing Charts'!$F$5:$F$18,'Vent Sizing Charts'!M$5:M$18)+1&lt;0,0,LOOKUP($F57,'Vent Sizing Charts'!$F$5:$F$18,'Vent Sizing Charts'!M$5:M$18))</f>
        <v>215</v>
      </c>
      <c r="O57">
        <f>IF(LOOKUP($F57,'Vent Sizing Charts'!$F$5:$F$18,'Vent Sizing Charts'!N$5:N$18)+1&lt;0,0,LOOKUP($F57,'Vent Sizing Charts'!$F$5:$F$18,'Vent Sizing Charts'!N$5:N$18))</f>
        <v>99999999</v>
      </c>
    </row>
    <row r="58" spans="6:30" x14ac:dyDescent="0.25">
      <c r="F58">
        <f>IF('Vent Sizing'!M43="","",'Vent Sizing'!M43)</f>
        <v>2000</v>
      </c>
      <c r="G58">
        <v>0</v>
      </c>
      <c r="H58">
        <f>IF(LOOKUP($F58,'Vent Sizing Charts'!$F$5:$F$18,'Vent Sizing Charts'!G$5:G$18)+1&lt;0,0,LOOKUP($F58,'Vent Sizing Charts'!$F$5:$F$18,'Vent Sizing Charts'!G$5:G$18))</f>
        <v>0</v>
      </c>
      <c r="I58">
        <f>IF(LOOKUP($F58,'Vent Sizing Charts'!$F$5:$F$18,'Vent Sizing Charts'!H$5:H$18)+1&lt;0,0,LOOKUP($F58,'Vent Sizing Charts'!$F$5:$F$18,'Vent Sizing Charts'!H$5:H$18))</f>
        <v>0</v>
      </c>
      <c r="J58">
        <f>IF(LOOKUP($F58,'Vent Sizing Charts'!$F$5:$F$18,'Vent Sizing Charts'!I$5:I$18)+1&lt;0,0,LOOKUP($F58,'Vent Sizing Charts'!$F$5:$F$18,'Vent Sizing Charts'!I$5:I$18))</f>
        <v>0</v>
      </c>
      <c r="K58">
        <f>IF(LOOKUP($F58,'Vent Sizing Charts'!$F$5:$F$18,'Vent Sizing Charts'!J$5:J$18)+1&lt;0,0,LOOKUP($F58,'Vent Sizing Charts'!$F$5:$F$18,'Vent Sizing Charts'!J$5:J$18))</f>
        <v>6</v>
      </c>
      <c r="L58">
        <f>IF(LOOKUP($F58,'Vent Sizing Charts'!$F$5:$F$18,'Vent Sizing Charts'!K$5:K$18)+1&lt;0,0,LOOKUP($F58,'Vent Sizing Charts'!$F$5:$F$18,'Vent Sizing Charts'!K$5:K$18))</f>
        <v>21</v>
      </c>
      <c r="M58">
        <f>IF(LOOKUP($F58,'Vent Sizing Charts'!$F$5:$F$18,'Vent Sizing Charts'!L$5:L$18)+1&lt;0,0,LOOKUP($F58,'Vent Sizing Charts'!$F$5:$F$18,'Vent Sizing Charts'!L$5:L$18))</f>
        <v>61</v>
      </c>
      <c r="N58">
        <f>IF(LOOKUP($F58,'Vent Sizing Charts'!$F$5:$F$18,'Vent Sizing Charts'!M$5:M$18)+1&lt;0,0,LOOKUP($F58,'Vent Sizing Charts'!$F$5:$F$18,'Vent Sizing Charts'!M$5:M$18))</f>
        <v>215</v>
      </c>
      <c r="O58">
        <f>IF(LOOKUP($F58,'Vent Sizing Charts'!$F$5:$F$18,'Vent Sizing Charts'!N$5:N$18)+1&lt;0,0,LOOKUP($F58,'Vent Sizing Charts'!$F$5:$F$18,'Vent Sizing Charts'!N$5:N$18))</f>
        <v>99999999</v>
      </c>
      <c r="R58" s="150" t="s">
        <v>89</v>
      </c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</row>
    <row r="59" spans="6:30" x14ac:dyDescent="0.25">
      <c r="F59">
        <f>IF('Vent Sizing'!M44="","",'Vent Sizing'!M44)</f>
        <v>2000</v>
      </c>
      <c r="G59">
        <v>0</v>
      </c>
      <c r="H59">
        <f>IF(LOOKUP($F59,'Vent Sizing Charts'!$F$5:$F$18,'Vent Sizing Charts'!G$5:G$18)+1&lt;0,0,LOOKUP($F59,'Vent Sizing Charts'!$F$5:$F$18,'Vent Sizing Charts'!G$5:G$18))</f>
        <v>0</v>
      </c>
      <c r="I59">
        <f>IF(LOOKUP($F59,'Vent Sizing Charts'!$F$5:$F$18,'Vent Sizing Charts'!H$5:H$18)+1&lt;0,0,LOOKUP($F59,'Vent Sizing Charts'!$F$5:$F$18,'Vent Sizing Charts'!H$5:H$18))</f>
        <v>0</v>
      </c>
      <c r="J59">
        <f>IF(LOOKUP($F59,'Vent Sizing Charts'!$F$5:$F$18,'Vent Sizing Charts'!I$5:I$18)+1&lt;0,0,LOOKUP($F59,'Vent Sizing Charts'!$F$5:$F$18,'Vent Sizing Charts'!I$5:I$18))</f>
        <v>0</v>
      </c>
      <c r="K59">
        <f>IF(LOOKUP($F59,'Vent Sizing Charts'!$F$5:$F$18,'Vent Sizing Charts'!J$5:J$18)+1&lt;0,0,LOOKUP($F59,'Vent Sizing Charts'!$F$5:$F$18,'Vent Sizing Charts'!J$5:J$18))</f>
        <v>6</v>
      </c>
      <c r="L59">
        <f>IF(LOOKUP($F59,'Vent Sizing Charts'!$F$5:$F$18,'Vent Sizing Charts'!K$5:K$18)+1&lt;0,0,LOOKUP($F59,'Vent Sizing Charts'!$F$5:$F$18,'Vent Sizing Charts'!K$5:K$18))</f>
        <v>21</v>
      </c>
      <c r="M59">
        <f>IF(LOOKUP($F59,'Vent Sizing Charts'!$F$5:$F$18,'Vent Sizing Charts'!L$5:L$18)+1&lt;0,0,LOOKUP($F59,'Vent Sizing Charts'!$F$5:$F$18,'Vent Sizing Charts'!L$5:L$18))</f>
        <v>61</v>
      </c>
      <c r="N59">
        <f>IF(LOOKUP($F59,'Vent Sizing Charts'!$F$5:$F$18,'Vent Sizing Charts'!M$5:M$18)+1&lt;0,0,LOOKUP($F59,'Vent Sizing Charts'!$F$5:$F$18,'Vent Sizing Charts'!M$5:M$18))</f>
        <v>215</v>
      </c>
      <c r="O59">
        <f>IF(LOOKUP($F59,'Vent Sizing Charts'!$F$5:$F$18,'Vent Sizing Charts'!N$5:N$18)+1&lt;0,0,LOOKUP($F59,'Vent Sizing Charts'!$F$5:$F$18,'Vent Sizing Charts'!N$5:N$18))</f>
        <v>99999999</v>
      </c>
      <c r="R59" s="151" t="s">
        <v>86</v>
      </c>
      <c r="S59" s="152" t="s">
        <v>18</v>
      </c>
      <c r="T59" s="152" t="s">
        <v>19</v>
      </c>
      <c r="U59" s="150" t="s">
        <v>16</v>
      </c>
      <c r="V59" s="150"/>
      <c r="W59" s="150"/>
      <c r="X59" s="150"/>
      <c r="Y59" s="150"/>
      <c r="Z59" s="150"/>
      <c r="AA59" s="150"/>
      <c r="AB59" s="150"/>
      <c r="AC59" s="150"/>
      <c r="AD59" s="150"/>
    </row>
    <row r="60" spans="6:30" x14ac:dyDescent="0.25">
      <c r="F60">
        <f>IF('Vent Sizing'!M45="","",'Vent Sizing'!M45)</f>
        <v>2000</v>
      </c>
      <c r="G60">
        <v>0</v>
      </c>
      <c r="H60">
        <f>IF(LOOKUP($F60,'Vent Sizing Charts'!$F$5:$F$18,'Vent Sizing Charts'!G$5:G$18)+1&lt;0,0,LOOKUP($F60,'Vent Sizing Charts'!$F$5:$F$18,'Vent Sizing Charts'!G$5:G$18))</f>
        <v>0</v>
      </c>
      <c r="I60">
        <f>IF(LOOKUP($F60,'Vent Sizing Charts'!$F$5:$F$18,'Vent Sizing Charts'!H$5:H$18)+1&lt;0,0,LOOKUP($F60,'Vent Sizing Charts'!$F$5:$F$18,'Vent Sizing Charts'!H$5:H$18))</f>
        <v>0</v>
      </c>
      <c r="J60">
        <f>IF(LOOKUP($F60,'Vent Sizing Charts'!$F$5:$F$18,'Vent Sizing Charts'!I$5:I$18)+1&lt;0,0,LOOKUP($F60,'Vent Sizing Charts'!$F$5:$F$18,'Vent Sizing Charts'!I$5:I$18))</f>
        <v>0</v>
      </c>
      <c r="K60">
        <f>IF(LOOKUP($F60,'Vent Sizing Charts'!$F$5:$F$18,'Vent Sizing Charts'!J$5:J$18)+1&lt;0,0,LOOKUP($F60,'Vent Sizing Charts'!$F$5:$F$18,'Vent Sizing Charts'!J$5:J$18))</f>
        <v>6</v>
      </c>
      <c r="L60">
        <f>IF(LOOKUP($F60,'Vent Sizing Charts'!$F$5:$F$18,'Vent Sizing Charts'!K$5:K$18)+1&lt;0,0,LOOKUP($F60,'Vent Sizing Charts'!$F$5:$F$18,'Vent Sizing Charts'!K$5:K$18))</f>
        <v>21</v>
      </c>
      <c r="M60">
        <f>IF(LOOKUP($F60,'Vent Sizing Charts'!$F$5:$F$18,'Vent Sizing Charts'!L$5:L$18)+1&lt;0,0,LOOKUP($F60,'Vent Sizing Charts'!$F$5:$F$18,'Vent Sizing Charts'!L$5:L$18))</f>
        <v>61</v>
      </c>
      <c r="N60">
        <f>IF(LOOKUP($F60,'Vent Sizing Charts'!$F$5:$F$18,'Vent Sizing Charts'!M$5:M$18)+1&lt;0,0,LOOKUP($F60,'Vent Sizing Charts'!$F$5:$F$18,'Vent Sizing Charts'!M$5:M$18))</f>
        <v>215</v>
      </c>
      <c r="O60">
        <f>IF(LOOKUP($F60,'Vent Sizing Charts'!$F$5:$F$18,'Vent Sizing Charts'!N$5:N$18)+1&lt;0,0,LOOKUP($F60,'Vent Sizing Charts'!$F$5:$F$18,'Vent Sizing Charts'!N$5:N$18))</f>
        <v>99999999</v>
      </c>
      <c r="R60" s="151"/>
      <c r="S60" s="152"/>
      <c r="T60" s="152"/>
      <c r="U60" s="8">
        <v>1.25</v>
      </c>
      <c r="V60" s="8">
        <v>1.5</v>
      </c>
      <c r="W60" s="8">
        <v>2</v>
      </c>
      <c r="X60" s="8">
        <v>3</v>
      </c>
      <c r="Y60" s="8">
        <v>4</v>
      </c>
      <c r="Z60" s="8">
        <v>5</v>
      </c>
      <c r="AA60" s="8">
        <v>6</v>
      </c>
      <c r="AB60" s="8">
        <v>8</v>
      </c>
      <c r="AC60" s="8">
        <v>10</v>
      </c>
      <c r="AD60" s="8">
        <v>12</v>
      </c>
    </row>
    <row r="61" spans="6:30" x14ac:dyDescent="0.25">
      <c r="F61">
        <f>IF('Vent Sizing'!M46="","",'Vent Sizing'!M46)</f>
        <v>2000</v>
      </c>
      <c r="G61">
        <v>0</v>
      </c>
      <c r="H61">
        <f>IF(LOOKUP($F61,'Vent Sizing Charts'!$F$5:$F$18,'Vent Sizing Charts'!G$5:G$18)+1&lt;0,0,LOOKUP($F61,'Vent Sizing Charts'!$F$5:$F$18,'Vent Sizing Charts'!G$5:G$18))</f>
        <v>0</v>
      </c>
      <c r="I61">
        <f>IF(LOOKUP($F61,'Vent Sizing Charts'!$F$5:$F$18,'Vent Sizing Charts'!H$5:H$18)+1&lt;0,0,LOOKUP($F61,'Vent Sizing Charts'!$F$5:$F$18,'Vent Sizing Charts'!H$5:H$18))</f>
        <v>0</v>
      </c>
      <c r="J61">
        <f>IF(LOOKUP($F61,'Vent Sizing Charts'!$F$5:$F$18,'Vent Sizing Charts'!I$5:I$18)+1&lt;0,0,LOOKUP($F61,'Vent Sizing Charts'!$F$5:$F$18,'Vent Sizing Charts'!I$5:I$18))</f>
        <v>0</v>
      </c>
      <c r="K61">
        <f>IF(LOOKUP($F61,'Vent Sizing Charts'!$F$5:$F$18,'Vent Sizing Charts'!J$5:J$18)+1&lt;0,0,LOOKUP($F61,'Vent Sizing Charts'!$F$5:$F$18,'Vent Sizing Charts'!J$5:J$18))</f>
        <v>6</v>
      </c>
      <c r="L61">
        <f>IF(LOOKUP($F61,'Vent Sizing Charts'!$F$5:$F$18,'Vent Sizing Charts'!K$5:K$18)+1&lt;0,0,LOOKUP($F61,'Vent Sizing Charts'!$F$5:$F$18,'Vent Sizing Charts'!K$5:K$18))</f>
        <v>21</v>
      </c>
      <c r="M61">
        <f>IF(LOOKUP($F61,'Vent Sizing Charts'!$F$5:$F$18,'Vent Sizing Charts'!L$5:L$18)+1&lt;0,0,LOOKUP($F61,'Vent Sizing Charts'!$F$5:$F$18,'Vent Sizing Charts'!L$5:L$18))</f>
        <v>61</v>
      </c>
      <c r="N61">
        <f>IF(LOOKUP($F61,'Vent Sizing Charts'!$F$5:$F$18,'Vent Sizing Charts'!M$5:M$18)+1&lt;0,0,LOOKUP($F61,'Vent Sizing Charts'!$F$5:$F$18,'Vent Sizing Charts'!M$5:M$18))</f>
        <v>215</v>
      </c>
      <c r="O61">
        <f>IF(LOOKUP($F61,'Vent Sizing Charts'!$F$5:$F$18,'Vent Sizing Charts'!N$5:N$18)+1&lt;0,0,LOOKUP($F61,'Vent Sizing Charts'!$F$5:$F$18,'Vent Sizing Charts'!N$5:N$18))</f>
        <v>99999999</v>
      </c>
      <c r="R61" s="151"/>
      <c r="S61" s="152"/>
      <c r="T61" s="152"/>
      <c r="U61" s="150" t="s">
        <v>15</v>
      </c>
      <c r="V61" s="150"/>
      <c r="W61" s="150"/>
      <c r="X61" s="150"/>
      <c r="Y61" s="150"/>
      <c r="Z61" s="150"/>
      <c r="AA61" s="150"/>
      <c r="AB61" s="150"/>
      <c r="AC61" s="150"/>
      <c r="AD61" s="150"/>
    </row>
    <row r="62" spans="6:30" x14ac:dyDescent="0.25">
      <c r="F62">
        <f>IF('Vent Sizing'!M47="","",'Vent Sizing'!M47)</f>
        <v>2000</v>
      </c>
      <c r="G62">
        <v>0</v>
      </c>
      <c r="H62">
        <f>IF(LOOKUP($F62,'Vent Sizing Charts'!$F$5:$F$18,'Vent Sizing Charts'!G$5:G$18)+1&lt;0,0,LOOKUP($F62,'Vent Sizing Charts'!$F$5:$F$18,'Vent Sizing Charts'!G$5:G$18))</f>
        <v>0</v>
      </c>
      <c r="I62">
        <f>IF(LOOKUP($F62,'Vent Sizing Charts'!$F$5:$F$18,'Vent Sizing Charts'!H$5:H$18)+1&lt;0,0,LOOKUP($F62,'Vent Sizing Charts'!$F$5:$F$18,'Vent Sizing Charts'!H$5:H$18))</f>
        <v>0</v>
      </c>
      <c r="J62">
        <f>IF(LOOKUP($F62,'Vent Sizing Charts'!$F$5:$F$18,'Vent Sizing Charts'!I$5:I$18)+1&lt;0,0,LOOKUP($F62,'Vent Sizing Charts'!$F$5:$F$18,'Vent Sizing Charts'!I$5:I$18))</f>
        <v>0</v>
      </c>
      <c r="K62">
        <f>IF(LOOKUP($F62,'Vent Sizing Charts'!$F$5:$F$18,'Vent Sizing Charts'!J$5:J$18)+1&lt;0,0,LOOKUP($F62,'Vent Sizing Charts'!$F$5:$F$18,'Vent Sizing Charts'!J$5:J$18))</f>
        <v>6</v>
      </c>
      <c r="L62">
        <f>IF(LOOKUP($F62,'Vent Sizing Charts'!$F$5:$F$18,'Vent Sizing Charts'!K$5:K$18)+1&lt;0,0,LOOKUP($F62,'Vent Sizing Charts'!$F$5:$F$18,'Vent Sizing Charts'!K$5:K$18))</f>
        <v>21</v>
      </c>
      <c r="M62">
        <f>IF(LOOKUP($F62,'Vent Sizing Charts'!$F$5:$F$18,'Vent Sizing Charts'!L$5:L$18)+1&lt;0,0,LOOKUP($F62,'Vent Sizing Charts'!$F$5:$F$18,'Vent Sizing Charts'!L$5:L$18))</f>
        <v>61</v>
      </c>
      <c r="N62">
        <f>IF(LOOKUP($F62,'Vent Sizing Charts'!$F$5:$F$18,'Vent Sizing Charts'!M$5:M$18)+1&lt;0,0,LOOKUP($F62,'Vent Sizing Charts'!$F$5:$F$18,'Vent Sizing Charts'!M$5:M$18))</f>
        <v>215</v>
      </c>
      <c r="O62">
        <f>IF(LOOKUP($F62,'Vent Sizing Charts'!$F$5:$F$18,'Vent Sizing Charts'!N$5:N$18)+1&lt;0,0,LOOKUP($F62,'Vent Sizing Charts'!$F$5:$F$18,'Vent Sizing Charts'!N$5:N$18))</f>
        <v>99999999</v>
      </c>
      <c r="R62" s="8">
        <v>1.5</v>
      </c>
      <c r="S62" s="6">
        <v>8</v>
      </c>
      <c r="T62" s="16">
        <v>0.25</v>
      </c>
      <c r="U62" s="6">
        <v>15</v>
      </c>
      <c r="V62" s="6">
        <v>46</v>
      </c>
      <c r="W62" s="72">
        <v>99999999</v>
      </c>
      <c r="X62" s="72">
        <v>99999999</v>
      </c>
      <c r="Y62" s="72">
        <v>99999999</v>
      </c>
      <c r="Z62" s="72">
        <v>99999999</v>
      </c>
      <c r="AA62" s="72">
        <v>99999999</v>
      </c>
      <c r="AB62" s="72">
        <v>99999999</v>
      </c>
      <c r="AC62" s="72">
        <v>99999999</v>
      </c>
      <c r="AD62" s="71">
        <v>99999999</v>
      </c>
    </row>
    <row r="63" spans="6:30" x14ac:dyDescent="0.25">
      <c r="F63">
        <f>IF('Vent Sizing'!M48="","",'Vent Sizing'!M48)</f>
        <v>2000</v>
      </c>
      <c r="G63">
        <v>0</v>
      </c>
      <c r="H63">
        <f>IF(LOOKUP($F63,'Vent Sizing Charts'!$F$5:$F$18,'Vent Sizing Charts'!G$5:G$18)+1&lt;0,0,LOOKUP($F63,'Vent Sizing Charts'!$F$5:$F$18,'Vent Sizing Charts'!G$5:G$18))</f>
        <v>0</v>
      </c>
      <c r="I63">
        <f>IF(LOOKUP($F63,'Vent Sizing Charts'!$F$5:$F$18,'Vent Sizing Charts'!H$5:H$18)+1&lt;0,0,LOOKUP($F63,'Vent Sizing Charts'!$F$5:$F$18,'Vent Sizing Charts'!H$5:H$18))</f>
        <v>0</v>
      </c>
      <c r="J63">
        <f>IF(LOOKUP($F63,'Vent Sizing Charts'!$F$5:$F$18,'Vent Sizing Charts'!I$5:I$18)+1&lt;0,0,LOOKUP($F63,'Vent Sizing Charts'!$F$5:$F$18,'Vent Sizing Charts'!I$5:I$18))</f>
        <v>0</v>
      </c>
      <c r="K63">
        <f>IF(LOOKUP($F63,'Vent Sizing Charts'!$F$5:$F$18,'Vent Sizing Charts'!J$5:J$18)+1&lt;0,0,LOOKUP($F63,'Vent Sizing Charts'!$F$5:$F$18,'Vent Sizing Charts'!J$5:J$18))</f>
        <v>6</v>
      </c>
      <c r="L63">
        <f>IF(LOOKUP($F63,'Vent Sizing Charts'!$F$5:$F$18,'Vent Sizing Charts'!K$5:K$18)+1&lt;0,0,LOOKUP($F63,'Vent Sizing Charts'!$F$5:$F$18,'Vent Sizing Charts'!K$5:K$18))</f>
        <v>21</v>
      </c>
      <c r="M63">
        <f>IF(LOOKUP($F63,'Vent Sizing Charts'!$F$5:$F$18,'Vent Sizing Charts'!L$5:L$18)+1&lt;0,0,LOOKUP($F63,'Vent Sizing Charts'!$F$5:$F$18,'Vent Sizing Charts'!L$5:L$18))</f>
        <v>61</v>
      </c>
      <c r="N63">
        <f>IF(LOOKUP($F63,'Vent Sizing Charts'!$F$5:$F$18,'Vent Sizing Charts'!M$5:M$18)+1&lt;0,0,LOOKUP($F63,'Vent Sizing Charts'!$F$5:$F$18,'Vent Sizing Charts'!M$5:M$18))</f>
        <v>215</v>
      </c>
      <c r="O63">
        <f>IF(LOOKUP($F63,'Vent Sizing Charts'!$F$5:$F$18,'Vent Sizing Charts'!N$5:N$18)+1&lt;0,0,LOOKUP($F63,'Vent Sizing Charts'!$F$5:$F$18,'Vent Sizing Charts'!N$5:N$18))</f>
        <v>99999999</v>
      </c>
      <c r="R63" s="90">
        <v>2</v>
      </c>
      <c r="S63" s="12">
        <v>12</v>
      </c>
      <c r="T63" s="17">
        <v>0.25</v>
      </c>
      <c r="U63" s="6">
        <v>9</v>
      </c>
      <c r="V63" s="6">
        <v>23</v>
      </c>
      <c r="W63" s="6">
        <v>61</v>
      </c>
      <c r="X63" s="72">
        <v>99999999</v>
      </c>
      <c r="Y63" s="72">
        <v>99999999</v>
      </c>
      <c r="Z63" s="72">
        <v>99999999</v>
      </c>
      <c r="AA63" s="72">
        <v>99999999</v>
      </c>
      <c r="AB63" s="72">
        <v>99999999</v>
      </c>
      <c r="AC63" s="72">
        <v>99999999</v>
      </c>
      <c r="AD63" s="71">
        <v>99999999</v>
      </c>
    </row>
    <row r="64" spans="6:30" x14ac:dyDescent="0.25">
      <c r="F64">
        <f>IF('Vent Sizing'!M49="","",'Vent Sizing'!M49)</f>
        <v>2000</v>
      </c>
      <c r="G64">
        <v>0</v>
      </c>
      <c r="H64">
        <f>IF(LOOKUP($F64,'Vent Sizing Charts'!$F$5:$F$18,'Vent Sizing Charts'!G$5:G$18)+1&lt;0,0,LOOKUP($F64,'Vent Sizing Charts'!$F$5:$F$18,'Vent Sizing Charts'!G$5:G$18))</f>
        <v>0</v>
      </c>
      <c r="I64">
        <f>IF(LOOKUP($F64,'Vent Sizing Charts'!$F$5:$F$18,'Vent Sizing Charts'!H$5:H$18)+1&lt;0,0,LOOKUP($F64,'Vent Sizing Charts'!$F$5:$F$18,'Vent Sizing Charts'!H$5:H$18))</f>
        <v>0</v>
      </c>
      <c r="J64">
        <f>IF(LOOKUP($F64,'Vent Sizing Charts'!$F$5:$F$18,'Vent Sizing Charts'!I$5:I$18)+1&lt;0,0,LOOKUP($F64,'Vent Sizing Charts'!$F$5:$F$18,'Vent Sizing Charts'!I$5:I$18))</f>
        <v>0</v>
      </c>
      <c r="K64">
        <f>IF(LOOKUP($F64,'Vent Sizing Charts'!$F$5:$F$18,'Vent Sizing Charts'!J$5:J$18)+1&lt;0,0,LOOKUP($F64,'Vent Sizing Charts'!$F$5:$F$18,'Vent Sizing Charts'!J$5:J$18))</f>
        <v>6</v>
      </c>
      <c r="L64">
        <f>IF(LOOKUP($F64,'Vent Sizing Charts'!$F$5:$F$18,'Vent Sizing Charts'!K$5:K$18)+1&lt;0,0,LOOKUP($F64,'Vent Sizing Charts'!$F$5:$F$18,'Vent Sizing Charts'!K$5:K$18))</f>
        <v>21</v>
      </c>
      <c r="M64">
        <f>IF(LOOKUP($F64,'Vent Sizing Charts'!$F$5:$F$18,'Vent Sizing Charts'!L$5:L$18)+1&lt;0,0,LOOKUP($F64,'Vent Sizing Charts'!$F$5:$F$18,'Vent Sizing Charts'!L$5:L$18))</f>
        <v>61</v>
      </c>
      <c r="N64">
        <f>IF(LOOKUP($F64,'Vent Sizing Charts'!$F$5:$F$18,'Vent Sizing Charts'!M$5:M$18)+1&lt;0,0,LOOKUP($F64,'Vent Sizing Charts'!$F$5:$F$18,'Vent Sizing Charts'!M$5:M$18))</f>
        <v>215</v>
      </c>
      <c r="O64">
        <f>IF(LOOKUP($F64,'Vent Sizing Charts'!$F$5:$F$18,'Vent Sizing Charts'!N$5:N$18)+1&lt;0,0,LOOKUP($F64,'Vent Sizing Charts'!$F$5:$F$18,'Vent Sizing Charts'!N$5:N$18))</f>
        <v>99999999</v>
      </c>
      <c r="R64" s="91">
        <v>3</v>
      </c>
      <c r="S64" s="12">
        <v>53</v>
      </c>
      <c r="T64" s="14">
        <v>0.25</v>
      </c>
      <c r="U64" s="69">
        <v>-9999999</v>
      </c>
      <c r="V64" s="6">
        <v>8</v>
      </c>
      <c r="W64" s="6">
        <v>28.5</v>
      </c>
      <c r="X64" s="6">
        <v>207</v>
      </c>
      <c r="Y64" s="72">
        <v>99999999</v>
      </c>
      <c r="Z64" s="72">
        <v>99999999</v>
      </c>
      <c r="AA64" s="72">
        <v>99999999</v>
      </c>
      <c r="AB64" s="72">
        <v>99999999</v>
      </c>
      <c r="AC64" s="72">
        <v>99999999</v>
      </c>
      <c r="AD64" s="71">
        <v>99999999</v>
      </c>
    </row>
    <row r="65" spans="6:30" x14ac:dyDescent="0.25">
      <c r="F65">
        <f>IF('Vent Sizing'!M50="","",'Vent Sizing'!M50)</f>
        <v>2000</v>
      </c>
      <c r="G65">
        <v>0</v>
      </c>
      <c r="H65">
        <f>IF(LOOKUP($F65,'Vent Sizing Charts'!$F$5:$F$18,'Vent Sizing Charts'!G$5:G$18)+1&lt;0,0,LOOKUP($F65,'Vent Sizing Charts'!$F$5:$F$18,'Vent Sizing Charts'!G$5:G$18))</f>
        <v>0</v>
      </c>
      <c r="I65">
        <f>IF(LOOKUP($F65,'Vent Sizing Charts'!$F$5:$F$18,'Vent Sizing Charts'!H$5:H$18)+1&lt;0,0,LOOKUP($F65,'Vent Sizing Charts'!$F$5:$F$18,'Vent Sizing Charts'!H$5:H$18))</f>
        <v>0</v>
      </c>
      <c r="J65">
        <f>IF(LOOKUP($F65,'Vent Sizing Charts'!$F$5:$F$18,'Vent Sizing Charts'!I$5:I$18)+1&lt;0,0,LOOKUP($F65,'Vent Sizing Charts'!$F$5:$F$18,'Vent Sizing Charts'!I$5:I$18))</f>
        <v>0</v>
      </c>
      <c r="K65">
        <f>IF(LOOKUP($F65,'Vent Sizing Charts'!$F$5:$F$18,'Vent Sizing Charts'!J$5:J$18)+1&lt;0,0,LOOKUP($F65,'Vent Sizing Charts'!$F$5:$F$18,'Vent Sizing Charts'!J$5:J$18))</f>
        <v>6</v>
      </c>
      <c r="L65">
        <f>IF(LOOKUP($F65,'Vent Sizing Charts'!$F$5:$F$18,'Vent Sizing Charts'!K$5:K$18)+1&lt;0,0,LOOKUP($F65,'Vent Sizing Charts'!$F$5:$F$18,'Vent Sizing Charts'!K$5:K$18))</f>
        <v>21</v>
      </c>
      <c r="M65">
        <f>IF(LOOKUP($F65,'Vent Sizing Charts'!$F$5:$F$18,'Vent Sizing Charts'!L$5:L$18)+1&lt;0,0,LOOKUP($F65,'Vent Sizing Charts'!$F$5:$F$18,'Vent Sizing Charts'!L$5:L$18))</f>
        <v>61</v>
      </c>
      <c r="N65">
        <f>IF(LOOKUP($F65,'Vent Sizing Charts'!$F$5:$F$18,'Vent Sizing Charts'!M$5:M$18)+1&lt;0,0,LOOKUP($F65,'Vent Sizing Charts'!$F$5:$F$18,'Vent Sizing Charts'!M$5:M$18))</f>
        <v>215</v>
      </c>
      <c r="O65">
        <f>IF(LOOKUP($F65,'Vent Sizing Charts'!$F$5:$F$18,'Vent Sizing Charts'!N$5:N$18)+1&lt;0,0,LOOKUP($F65,'Vent Sizing Charts'!$F$5:$F$18,'Vent Sizing Charts'!N$5:N$18))</f>
        <v>99999999</v>
      </c>
      <c r="R65" s="91">
        <v>4</v>
      </c>
      <c r="S65" s="12">
        <v>320</v>
      </c>
      <c r="T65" s="14">
        <v>0.25</v>
      </c>
      <c r="U65" s="69">
        <v>-9999999</v>
      </c>
      <c r="V65" s="69">
        <v>-9999999</v>
      </c>
      <c r="W65" s="6">
        <v>7</v>
      </c>
      <c r="X65" s="6">
        <v>52</v>
      </c>
      <c r="Y65" s="6">
        <v>195</v>
      </c>
      <c r="Z65" s="72">
        <v>99999999</v>
      </c>
      <c r="AA65" s="72">
        <v>99999999</v>
      </c>
      <c r="AB65" s="72">
        <v>99999999</v>
      </c>
      <c r="AC65" s="72">
        <v>99999999</v>
      </c>
      <c r="AD65" s="71">
        <v>99999999</v>
      </c>
    </row>
    <row r="66" spans="6:30" x14ac:dyDescent="0.25">
      <c r="F66">
        <f>IF('Vent Sizing'!M51="","",'Vent Sizing'!M51)</f>
        <v>2000</v>
      </c>
      <c r="G66">
        <v>0</v>
      </c>
      <c r="H66">
        <f>IF(LOOKUP($F66,'Vent Sizing Charts'!$F$5:$F$18,'Vent Sizing Charts'!G$5:G$18)+1&lt;0,0,LOOKUP($F66,'Vent Sizing Charts'!$F$5:$F$18,'Vent Sizing Charts'!G$5:G$18))</f>
        <v>0</v>
      </c>
      <c r="I66">
        <f>IF(LOOKUP($F66,'Vent Sizing Charts'!$F$5:$F$18,'Vent Sizing Charts'!H$5:H$18)+1&lt;0,0,LOOKUP($F66,'Vent Sizing Charts'!$F$5:$F$18,'Vent Sizing Charts'!H$5:H$18))</f>
        <v>0</v>
      </c>
      <c r="J66">
        <f>IF(LOOKUP($F66,'Vent Sizing Charts'!$F$5:$F$18,'Vent Sizing Charts'!I$5:I$18)+1&lt;0,0,LOOKUP($F66,'Vent Sizing Charts'!$F$5:$F$18,'Vent Sizing Charts'!I$5:I$18))</f>
        <v>0</v>
      </c>
      <c r="K66">
        <f>IF(LOOKUP($F66,'Vent Sizing Charts'!$F$5:$F$18,'Vent Sizing Charts'!J$5:J$18)+1&lt;0,0,LOOKUP($F66,'Vent Sizing Charts'!$F$5:$F$18,'Vent Sizing Charts'!J$5:J$18))</f>
        <v>6</v>
      </c>
      <c r="L66">
        <f>IF(LOOKUP($F66,'Vent Sizing Charts'!$F$5:$F$18,'Vent Sizing Charts'!K$5:K$18)+1&lt;0,0,LOOKUP($F66,'Vent Sizing Charts'!$F$5:$F$18,'Vent Sizing Charts'!K$5:K$18))</f>
        <v>21</v>
      </c>
      <c r="M66">
        <f>IF(LOOKUP($F66,'Vent Sizing Charts'!$F$5:$F$18,'Vent Sizing Charts'!L$5:L$18)+1&lt;0,0,LOOKUP($F66,'Vent Sizing Charts'!$F$5:$F$18,'Vent Sizing Charts'!L$5:L$18))</f>
        <v>61</v>
      </c>
      <c r="N66">
        <f>IF(LOOKUP($F66,'Vent Sizing Charts'!$F$5:$F$18,'Vent Sizing Charts'!M$5:M$18)+1&lt;0,0,LOOKUP($F66,'Vent Sizing Charts'!$F$5:$F$18,'Vent Sizing Charts'!M$5:M$18))</f>
        <v>215</v>
      </c>
      <c r="O66">
        <f>IF(LOOKUP($F66,'Vent Sizing Charts'!$F$5:$F$18,'Vent Sizing Charts'!N$5:N$18)+1&lt;0,0,LOOKUP($F66,'Vent Sizing Charts'!$F$5:$F$18,'Vent Sizing Charts'!N$5:N$18))</f>
        <v>99999999</v>
      </c>
      <c r="R66" s="91">
        <v>5</v>
      </c>
      <c r="S66" s="12">
        <v>940</v>
      </c>
      <c r="T66" s="14">
        <v>0.25</v>
      </c>
      <c r="U66" s="69">
        <v>-9999999</v>
      </c>
      <c r="V66" s="69">
        <v>-9999999</v>
      </c>
      <c r="W66" s="69">
        <v>-9999999</v>
      </c>
      <c r="X66" s="6">
        <v>16</v>
      </c>
      <c r="Y66" s="6">
        <v>64</v>
      </c>
      <c r="Z66" s="6">
        <v>204</v>
      </c>
      <c r="AA66" s="72">
        <v>99999999</v>
      </c>
      <c r="AB66" s="72">
        <v>99999999</v>
      </c>
      <c r="AC66" s="72">
        <v>99999999</v>
      </c>
      <c r="AD66" s="71">
        <v>99999999</v>
      </c>
    </row>
    <row r="67" spans="6:30" x14ac:dyDescent="0.25">
      <c r="F67">
        <f>IF('Vent Sizing'!M52="","",'Vent Sizing'!M52)</f>
        <v>2000</v>
      </c>
      <c r="G67">
        <v>0</v>
      </c>
      <c r="H67">
        <f>IF(LOOKUP($F67,'Vent Sizing Charts'!$F$5:$F$18,'Vent Sizing Charts'!G$5:G$18)+1&lt;0,0,LOOKUP($F67,'Vent Sizing Charts'!$F$5:$F$18,'Vent Sizing Charts'!G$5:G$18))</f>
        <v>0</v>
      </c>
      <c r="I67">
        <f>IF(LOOKUP($F67,'Vent Sizing Charts'!$F$5:$F$18,'Vent Sizing Charts'!H$5:H$18)+1&lt;0,0,LOOKUP($F67,'Vent Sizing Charts'!$F$5:$F$18,'Vent Sizing Charts'!H$5:H$18))</f>
        <v>0</v>
      </c>
      <c r="J67">
        <f>IF(LOOKUP($F67,'Vent Sizing Charts'!$F$5:$F$18,'Vent Sizing Charts'!I$5:I$18)+1&lt;0,0,LOOKUP($F67,'Vent Sizing Charts'!$F$5:$F$18,'Vent Sizing Charts'!I$5:I$18))</f>
        <v>0</v>
      </c>
      <c r="K67">
        <f>IF(LOOKUP($F67,'Vent Sizing Charts'!$F$5:$F$18,'Vent Sizing Charts'!J$5:J$18)+1&lt;0,0,LOOKUP($F67,'Vent Sizing Charts'!$F$5:$F$18,'Vent Sizing Charts'!J$5:J$18))</f>
        <v>6</v>
      </c>
      <c r="L67">
        <f>IF(LOOKUP($F67,'Vent Sizing Charts'!$F$5:$F$18,'Vent Sizing Charts'!K$5:K$18)+1&lt;0,0,LOOKUP($F67,'Vent Sizing Charts'!$F$5:$F$18,'Vent Sizing Charts'!K$5:K$18))</f>
        <v>21</v>
      </c>
      <c r="M67">
        <f>IF(LOOKUP($F67,'Vent Sizing Charts'!$F$5:$F$18,'Vent Sizing Charts'!L$5:L$18)+1&lt;0,0,LOOKUP($F67,'Vent Sizing Charts'!$F$5:$F$18,'Vent Sizing Charts'!L$5:L$18))</f>
        <v>61</v>
      </c>
      <c r="N67">
        <f>IF(LOOKUP($F67,'Vent Sizing Charts'!$F$5:$F$18,'Vent Sizing Charts'!M$5:M$18)+1&lt;0,0,LOOKUP($F67,'Vent Sizing Charts'!$F$5:$F$18,'Vent Sizing Charts'!M$5:M$18))</f>
        <v>215</v>
      </c>
      <c r="O67">
        <f>IF(LOOKUP($F67,'Vent Sizing Charts'!$F$5:$F$18,'Vent Sizing Charts'!N$5:N$18)+1&lt;0,0,LOOKUP($F67,'Vent Sizing Charts'!$F$5:$F$18,'Vent Sizing Charts'!N$5:N$18))</f>
        <v>99999999</v>
      </c>
      <c r="R67" s="91">
        <v>6</v>
      </c>
      <c r="S67" s="12">
        <v>2000</v>
      </c>
      <c r="T67" s="14">
        <v>0.25</v>
      </c>
      <c r="U67" s="69">
        <v>-9999999</v>
      </c>
      <c r="V67" s="69">
        <v>-9999999</v>
      </c>
      <c r="W67" s="69">
        <v>-9999999</v>
      </c>
      <c r="X67" s="6">
        <v>6.5</v>
      </c>
      <c r="Y67" s="6">
        <v>25.5</v>
      </c>
      <c r="Z67" s="6">
        <v>79</v>
      </c>
      <c r="AA67" s="6">
        <v>201</v>
      </c>
      <c r="AB67" s="72">
        <v>99999999</v>
      </c>
      <c r="AC67" s="72">
        <v>99999999</v>
      </c>
      <c r="AD67" s="71">
        <v>99999999</v>
      </c>
    </row>
    <row r="68" spans="6:30" x14ac:dyDescent="0.25">
      <c r="F68">
        <f>IF('Vent Sizing'!M53="","",'Vent Sizing'!M53)</f>
        <v>2000</v>
      </c>
      <c r="G68">
        <v>0</v>
      </c>
      <c r="H68">
        <f>IF(LOOKUP($F68,'Vent Sizing Charts'!$F$5:$F$18,'Vent Sizing Charts'!G$5:G$18)+1&lt;0,0,LOOKUP($F68,'Vent Sizing Charts'!$F$5:$F$18,'Vent Sizing Charts'!G$5:G$18))</f>
        <v>0</v>
      </c>
      <c r="I68">
        <f>IF(LOOKUP($F68,'Vent Sizing Charts'!$F$5:$F$18,'Vent Sizing Charts'!H$5:H$18)+1&lt;0,0,LOOKUP($F68,'Vent Sizing Charts'!$F$5:$F$18,'Vent Sizing Charts'!H$5:H$18))</f>
        <v>0</v>
      </c>
      <c r="J68">
        <f>IF(LOOKUP($F68,'Vent Sizing Charts'!$F$5:$F$18,'Vent Sizing Charts'!I$5:I$18)+1&lt;0,0,LOOKUP($F68,'Vent Sizing Charts'!$F$5:$F$18,'Vent Sizing Charts'!I$5:I$18))</f>
        <v>0</v>
      </c>
      <c r="K68">
        <f>IF(LOOKUP($F68,'Vent Sizing Charts'!$F$5:$F$18,'Vent Sizing Charts'!J$5:J$18)+1&lt;0,0,LOOKUP($F68,'Vent Sizing Charts'!$F$5:$F$18,'Vent Sizing Charts'!J$5:J$18))</f>
        <v>6</v>
      </c>
      <c r="L68">
        <f>IF(LOOKUP($F68,'Vent Sizing Charts'!$F$5:$F$18,'Vent Sizing Charts'!K$5:K$18)+1&lt;0,0,LOOKUP($F68,'Vent Sizing Charts'!$F$5:$F$18,'Vent Sizing Charts'!K$5:K$18))</f>
        <v>21</v>
      </c>
      <c r="M68">
        <f>IF(LOOKUP($F68,'Vent Sizing Charts'!$F$5:$F$18,'Vent Sizing Charts'!L$5:L$18)+1&lt;0,0,LOOKUP($F68,'Vent Sizing Charts'!$F$5:$F$18,'Vent Sizing Charts'!L$5:L$18))</f>
        <v>61</v>
      </c>
      <c r="N68">
        <f>IF(LOOKUP($F68,'Vent Sizing Charts'!$F$5:$F$18,'Vent Sizing Charts'!M$5:M$18)+1&lt;0,0,LOOKUP($F68,'Vent Sizing Charts'!$F$5:$F$18,'Vent Sizing Charts'!M$5:M$18))</f>
        <v>215</v>
      </c>
      <c r="O68">
        <f>IF(LOOKUP($F68,'Vent Sizing Charts'!$F$5:$F$18,'Vent Sizing Charts'!N$5:N$18)+1&lt;0,0,LOOKUP($F68,'Vent Sizing Charts'!$F$5:$F$18,'Vent Sizing Charts'!N$5:N$18))</f>
        <v>99999999</v>
      </c>
      <c r="R68" s="91">
        <v>8</v>
      </c>
      <c r="S68" s="12">
        <v>5600</v>
      </c>
      <c r="T68" s="14">
        <v>0.25</v>
      </c>
      <c r="U68" s="69">
        <v>-9999999</v>
      </c>
      <c r="V68" s="69">
        <v>-9999999</v>
      </c>
      <c r="W68" s="69">
        <v>-9999999</v>
      </c>
      <c r="X68" s="69">
        <v>-9999999</v>
      </c>
      <c r="Y68" s="6">
        <v>6</v>
      </c>
      <c r="Z68" s="6">
        <v>19</v>
      </c>
      <c r="AA68" s="6">
        <v>49</v>
      </c>
      <c r="AB68" s="6">
        <v>186</v>
      </c>
      <c r="AC68" s="72">
        <v>99999999</v>
      </c>
      <c r="AD68" s="71">
        <v>99999999</v>
      </c>
    </row>
    <row r="69" spans="6:30" x14ac:dyDescent="0.25">
      <c r="F69">
        <f>IF('Vent Sizing'!M54="","",'Vent Sizing'!M54)</f>
        <v>2000</v>
      </c>
      <c r="G69">
        <v>0</v>
      </c>
      <c r="H69">
        <f>IF(LOOKUP($F69,'Vent Sizing Charts'!$F$5:$F$18,'Vent Sizing Charts'!G$5:G$18)+1&lt;0,0,LOOKUP($F69,'Vent Sizing Charts'!$F$5:$F$18,'Vent Sizing Charts'!G$5:G$18))</f>
        <v>0</v>
      </c>
      <c r="I69">
        <f>IF(LOOKUP($F69,'Vent Sizing Charts'!$F$5:$F$18,'Vent Sizing Charts'!H$5:H$18)+1&lt;0,0,LOOKUP($F69,'Vent Sizing Charts'!$F$5:$F$18,'Vent Sizing Charts'!H$5:H$18))</f>
        <v>0</v>
      </c>
      <c r="J69">
        <f>IF(LOOKUP($F69,'Vent Sizing Charts'!$F$5:$F$18,'Vent Sizing Charts'!I$5:I$18)+1&lt;0,0,LOOKUP($F69,'Vent Sizing Charts'!$F$5:$F$18,'Vent Sizing Charts'!I$5:I$18))</f>
        <v>0</v>
      </c>
      <c r="K69">
        <f>IF(LOOKUP($F69,'Vent Sizing Charts'!$F$5:$F$18,'Vent Sizing Charts'!J$5:J$18)+1&lt;0,0,LOOKUP($F69,'Vent Sizing Charts'!$F$5:$F$18,'Vent Sizing Charts'!J$5:J$18))</f>
        <v>6</v>
      </c>
      <c r="L69">
        <f>IF(LOOKUP($F69,'Vent Sizing Charts'!$F$5:$F$18,'Vent Sizing Charts'!K$5:K$18)+1&lt;0,0,LOOKUP($F69,'Vent Sizing Charts'!$F$5:$F$18,'Vent Sizing Charts'!K$5:K$18))</f>
        <v>21</v>
      </c>
      <c r="M69">
        <f>IF(LOOKUP($F69,'Vent Sizing Charts'!$F$5:$F$18,'Vent Sizing Charts'!L$5:L$18)+1&lt;0,0,LOOKUP($F69,'Vent Sizing Charts'!$F$5:$F$18,'Vent Sizing Charts'!L$5:L$18))</f>
        <v>61</v>
      </c>
      <c r="N69">
        <f>IF(LOOKUP($F69,'Vent Sizing Charts'!$F$5:$F$18,'Vent Sizing Charts'!M$5:M$18)+1&lt;0,0,LOOKUP($F69,'Vent Sizing Charts'!$F$5:$F$18,'Vent Sizing Charts'!M$5:M$18))</f>
        <v>215</v>
      </c>
      <c r="O69">
        <f>IF(LOOKUP($F69,'Vent Sizing Charts'!$F$5:$F$18,'Vent Sizing Charts'!N$5:N$18)+1&lt;0,0,LOOKUP($F69,'Vent Sizing Charts'!$F$5:$F$18,'Vent Sizing Charts'!N$5:N$18))</f>
        <v>99999999</v>
      </c>
      <c r="R69" s="91">
        <v>10</v>
      </c>
      <c r="S69" s="12">
        <v>11000</v>
      </c>
      <c r="T69" s="14">
        <v>0.25</v>
      </c>
      <c r="U69" s="69">
        <v>-9999999</v>
      </c>
      <c r="V69" s="69">
        <v>-9999999</v>
      </c>
      <c r="W69" s="69">
        <v>-9999999</v>
      </c>
      <c r="X69" s="69">
        <v>-9999999</v>
      </c>
      <c r="Y69" s="69">
        <v>-9999999</v>
      </c>
      <c r="Z69" s="6">
        <v>6</v>
      </c>
      <c r="AA69" s="6">
        <v>15.5</v>
      </c>
      <c r="AB69" s="6">
        <v>61</v>
      </c>
      <c r="AC69" s="6">
        <v>192</v>
      </c>
      <c r="AD69" s="71">
        <v>99999999</v>
      </c>
    </row>
    <row r="70" spans="6:30" x14ac:dyDescent="0.25">
      <c r="F70">
        <f>IF('Vent Sizing'!M55="","",'Vent Sizing'!M55)</f>
        <v>2000</v>
      </c>
      <c r="G70">
        <v>0</v>
      </c>
      <c r="H70">
        <f>IF(LOOKUP($F70,'Vent Sizing Charts'!$F$5:$F$18,'Vent Sizing Charts'!G$5:G$18)+1&lt;0,0,LOOKUP($F70,'Vent Sizing Charts'!$F$5:$F$18,'Vent Sizing Charts'!G$5:G$18))</f>
        <v>0</v>
      </c>
      <c r="I70">
        <f>IF(LOOKUP($F70,'Vent Sizing Charts'!$F$5:$F$18,'Vent Sizing Charts'!H$5:H$18)+1&lt;0,0,LOOKUP($F70,'Vent Sizing Charts'!$F$5:$F$18,'Vent Sizing Charts'!H$5:H$18))</f>
        <v>0</v>
      </c>
      <c r="J70">
        <f>IF(LOOKUP($F70,'Vent Sizing Charts'!$F$5:$F$18,'Vent Sizing Charts'!I$5:I$18)+1&lt;0,0,LOOKUP($F70,'Vent Sizing Charts'!$F$5:$F$18,'Vent Sizing Charts'!I$5:I$18))</f>
        <v>0</v>
      </c>
      <c r="K70">
        <f>IF(LOOKUP($F70,'Vent Sizing Charts'!$F$5:$F$18,'Vent Sizing Charts'!J$5:J$18)+1&lt;0,0,LOOKUP($F70,'Vent Sizing Charts'!$F$5:$F$18,'Vent Sizing Charts'!J$5:J$18))</f>
        <v>6</v>
      </c>
      <c r="L70">
        <f>IF(LOOKUP($F70,'Vent Sizing Charts'!$F$5:$F$18,'Vent Sizing Charts'!K$5:K$18)+1&lt;0,0,LOOKUP($F70,'Vent Sizing Charts'!$F$5:$F$18,'Vent Sizing Charts'!K$5:K$18))</f>
        <v>21</v>
      </c>
      <c r="M70">
        <f>IF(LOOKUP($F70,'Vent Sizing Charts'!$F$5:$F$18,'Vent Sizing Charts'!L$5:L$18)+1&lt;0,0,LOOKUP($F70,'Vent Sizing Charts'!$F$5:$F$18,'Vent Sizing Charts'!L$5:L$18))</f>
        <v>61</v>
      </c>
      <c r="N70">
        <f>IF(LOOKUP($F70,'Vent Sizing Charts'!$F$5:$F$18,'Vent Sizing Charts'!M$5:M$18)+1&lt;0,0,LOOKUP($F70,'Vent Sizing Charts'!$F$5:$F$18,'Vent Sizing Charts'!M$5:M$18))</f>
        <v>215</v>
      </c>
      <c r="O70">
        <f>IF(LOOKUP($F70,'Vent Sizing Charts'!$F$5:$F$18,'Vent Sizing Charts'!N$5:N$18)+1&lt;0,0,LOOKUP($F70,'Vent Sizing Charts'!$F$5:$F$18,'Vent Sizing Charts'!N$5:N$18))</f>
        <v>99999999</v>
      </c>
      <c r="R70" s="91">
        <v>12</v>
      </c>
      <c r="S70" s="12">
        <v>20000</v>
      </c>
      <c r="T70" s="14">
        <v>0.25</v>
      </c>
      <c r="U70" s="69">
        <v>-9999999</v>
      </c>
      <c r="V70" s="69">
        <v>-9999999</v>
      </c>
      <c r="W70" s="69">
        <v>-9999999</v>
      </c>
      <c r="X70" s="69">
        <v>-9999999</v>
      </c>
      <c r="Y70" s="69">
        <v>-9999999</v>
      </c>
      <c r="Z70" s="69">
        <v>-9999999</v>
      </c>
      <c r="AA70" s="6">
        <v>6</v>
      </c>
      <c r="AB70" s="6">
        <v>24</v>
      </c>
      <c r="AC70" s="6">
        <v>76</v>
      </c>
      <c r="AD70" s="6">
        <v>186</v>
      </c>
    </row>
    <row r="71" spans="6:30" x14ac:dyDescent="0.25">
      <c r="F71">
        <f>IF('Vent Sizing'!M56="","",'Vent Sizing'!M56)</f>
        <v>2000</v>
      </c>
      <c r="G71">
        <v>0</v>
      </c>
      <c r="H71">
        <f>IF(LOOKUP($F71,'Vent Sizing Charts'!$F$5:$F$18,'Vent Sizing Charts'!G$5:G$18)+1&lt;0,0,LOOKUP($F71,'Vent Sizing Charts'!$F$5:$F$18,'Vent Sizing Charts'!G$5:G$18))</f>
        <v>0</v>
      </c>
      <c r="I71">
        <f>IF(LOOKUP($F71,'Vent Sizing Charts'!$F$5:$F$18,'Vent Sizing Charts'!H$5:H$18)+1&lt;0,0,LOOKUP($F71,'Vent Sizing Charts'!$F$5:$F$18,'Vent Sizing Charts'!H$5:H$18))</f>
        <v>0</v>
      </c>
      <c r="J71">
        <f>IF(LOOKUP($F71,'Vent Sizing Charts'!$F$5:$F$18,'Vent Sizing Charts'!I$5:I$18)+1&lt;0,0,LOOKUP($F71,'Vent Sizing Charts'!$F$5:$F$18,'Vent Sizing Charts'!I$5:I$18))</f>
        <v>0</v>
      </c>
      <c r="K71">
        <f>IF(LOOKUP($F71,'Vent Sizing Charts'!$F$5:$F$18,'Vent Sizing Charts'!J$5:J$18)+1&lt;0,0,LOOKUP($F71,'Vent Sizing Charts'!$F$5:$F$18,'Vent Sizing Charts'!J$5:J$18))</f>
        <v>6</v>
      </c>
      <c r="L71">
        <f>IF(LOOKUP($F71,'Vent Sizing Charts'!$F$5:$F$18,'Vent Sizing Charts'!K$5:K$18)+1&lt;0,0,LOOKUP($F71,'Vent Sizing Charts'!$F$5:$F$18,'Vent Sizing Charts'!K$5:K$18))</f>
        <v>21</v>
      </c>
      <c r="M71">
        <f>IF(LOOKUP($F71,'Vent Sizing Charts'!$F$5:$F$18,'Vent Sizing Charts'!L$5:L$18)+1&lt;0,0,LOOKUP($F71,'Vent Sizing Charts'!$F$5:$F$18,'Vent Sizing Charts'!L$5:L$18))</f>
        <v>61</v>
      </c>
      <c r="N71">
        <f>IF(LOOKUP($F71,'Vent Sizing Charts'!$F$5:$F$18,'Vent Sizing Charts'!M$5:M$18)+1&lt;0,0,LOOKUP($F71,'Vent Sizing Charts'!$F$5:$F$18,'Vent Sizing Charts'!M$5:M$18))</f>
        <v>215</v>
      </c>
      <c r="O71">
        <f>IF(LOOKUP($F71,'Vent Sizing Charts'!$F$5:$F$18,'Vent Sizing Charts'!N$5:N$18)+1&lt;0,0,LOOKUP($F71,'Vent Sizing Charts'!$F$5:$F$18,'Vent Sizing Charts'!N$5:N$18))</f>
        <v>99999999</v>
      </c>
      <c r="R71" s="92">
        <v>15</v>
      </c>
      <c r="S71" s="7">
        <v>38000</v>
      </c>
      <c r="T71" s="15">
        <v>0.25</v>
      </c>
      <c r="U71" s="70">
        <v>-9999999</v>
      </c>
      <c r="V71" s="70">
        <v>-9999999</v>
      </c>
      <c r="W71" s="70">
        <v>-9999999</v>
      </c>
      <c r="X71" s="70">
        <v>-9999999</v>
      </c>
      <c r="Y71" s="70">
        <v>-9999999</v>
      </c>
      <c r="Z71" s="70">
        <v>-9999999</v>
      </c>
      <c r="AA71" s="70">
        <v>-9999999</v>
      </c>
      <c r="AB71" s="6">
        <v>8</v>
      </c>
      <c r="AC71" s="6">
        <v>24.5</v>
      </c>
      <c r="AD71" s="6">
        <v>62</v>
      </c>
    </row>
    <row r="72" spans="6:30" x14ac:dyDescent="0.25">
      <c r="F72">
        <f>IF('Vent Sizing'!M57="","",'Vent Sizing'!M57)</f>
        <v>2000</v>
      </c>
      <c r="G72">
        <v>0</v>
      </c>
      <c r="H72">
        <f>IF(LOOKUP($F72,'Vent Sizing Charts'!$F$5:$F$18,'Vent Sizing Charts'!G$5:G$18)+1&lt;0,0,LOOKUP($F72,'Vent Sizing Charts'!$F$5:$F$18,'Vent Sizing Charts'!G$5:G$18))</f>
        <v>0</v>
      </c>
      <c r="I72">
        <f>IF(LOOKUP($F72,'Vent Sizing Charts'!$F$5:$F$18,'Vent Sizing Charts'!H$5:H$18)+1&lt;0,0,LOOKUP($F72,'Vent Sizing Charts'!$F$5:$F$18,'Vent Sizing Charts'!H$5:H$18))</f>
        <v>0</v>
      </c>
      <c r="J72">
        <f>IF(LOOKUP($F72,'Vent Sizing Charts'!$F$5:$F$18,'Vent Sizing Charts'!I$5:I$18)+1&lt;0,0,LOOKUP($F72,'Vent Sizing Charts'!$F$5:$F$18,'Vent Sizing Charts'!I$5:I$18))</f>
        <v>0</v>
      </c>
      <c r="K72">
        <f>IF(LOOKUP($F72,'Vent Sizing Charts'!$F$5:$F$18,'Vent Sizing Charts'!J$5:J$18)+1&lt;0,0,LOOKUP($F72,'Vent Sizing Charts'!$F$5:$F$18,'Vent Sizing Charts'!J$5:J$18))</f>
        <v>6</v>
      </c>
      <c r="L72">
        <f>IF(LOOKUP($F72,'Vent Sizing Charts'!$F$5:$F$18,'Vent Sizing Charts'!K$5:K$18)+1&lt;0,0,LOOKUP($F72,'Vent Sizing Charts'!$F$5:$F$18,'Vent Sizing Charts'!K$5:K$18))</f>
        <v>21</v>
      </c>
      <c r="M72">
        <f>IF(LOOKUP($F72,'Vent Sizing Charts'!$F$5:$F$18,'Vent Sizing Charts'!L$5:L$18)+1&lt;0,0,LOOKUP($F72,'Vent Sizing Charts'!$F$5:$F$18,'Vent Sizing Charts'!L$5:L$18))</f>
        <v>61</v>
      </c>
      <c r="N72">
        <f>IF(LOOKUP($F72,'Vent Sizing Charts'!$F$5:$F$18,'Vent Sizing Charts'!M$5:M$18)+1&lt;0,0,LOOKUP($F72,'Vent Sizing Charts'!$F$5:$F$18,'Vent Sizing Charts'!M$5:M$18))</f>
        <v>215</v>
      </c>
      <c r="O72">
        <f>IF(LOOKUP($F72,'Vent Sizing Charts'!$F$5:$F$18,'Vent Sizing Charts'!N$5:N$18)+1&lt;0,0,LOOKUP($F72,'Vent Sizing Charts'!$F$5:$F$18,'Vent Sizing Charts'!N$5:N$18))</f>
        <v>99999999</v>
      </c>
    </row>
    <row r="73" spans="6:30" x14ac:dyDescent="0.25">
      <c r="F73">
        <f>IF('Vent Sizing'!M58="","",'Vent Sizing'!M58)</f>
        <v>2000</v>
      </c>
      <c r="G73">
        <v>0</v>
      </c>
      <c r="H73">
        <f>IF(LOOKUP($F73,'Vent Sizing Charts'!$F$5:$F$18,'Vent Sizing Charts'!G$5:G$18)+1&lt;0,0,LOOKUP($F73,'Vent Sizing Charts'!$F$5:$F$18,'Vent Sizing Charts'!G$5:G$18))</f>
        <v>0</v>
      </c>
      <c r="I73">
        <f>IF(LOOKUP($F73,'Vent Sizing Charts'!$F$5:$F$18,'Vent Sizing Charts'!H$5:H$18)+1&lt;0,0,LOOKUP($F73,'Vent Sizing Charts'!$F$5:$F$18,'Vent Sizing Charts'!H$5:H$18))</f>
        <v>0</v>
      </c>
      <c r="J73">
        <f>IF(LOOKUP($F73,'Vent Sizing Charts'!$F$5:$F$18,'Vent Sizing Charts'!I$5:I$18)+1&lt;0,0,LOOKUP($F73,'Vent Sizing Charts'!$F$5:$F$18,'Vent Sizing Charts'!I$5:I$18))</f>
        <v>0</v>
      </c>
      <c r="K73">
        <f>IF(LOOKUP($F73,'Vent Sizing Charts'!$F$5:$F$18,'Vent Sizing Charts'!J$5:J$18)+1&lt;0,0,LOOKUP($F73,'Vent Sizing Charts'!$F$5:$F$18,'Vent Sizing Charts'!J$5:J$18))</f>
        <v>6</v>
      </c>
      <c r="L73">
        <f>IF(LOOKUP($F73,'Vent Sizing Charts'!$F$5:$F$18,'Vent Sizing Charts'!K$5:K$18)+1&lt;0,0,LOOKUP($F73,'Vent Sizing Charts'!$F$5:$F$18,'Vent Sizing Charts'!K$5:K$18))</f>
        <v>21</v>
      </c>
      <c r="M73">
        <f>IF(LOOKUP($F73,'Vent Sizing Charts'!$F$5:$F$18,'Vent Sizing Charts'!L$5:L$18)+1&lt;0,0,LOOKUP($F73,'Vent Sizing Charts'!$F$5:$F$18,'Vent Sizing Charts'!L$5:L$18))</f>
        <v>61</v>
      </c>
      <c r="N73">
        <f>IF(LOOKUP($F73,'Vent Sizing Charts'!$F$5:$F$18,'Vent Sizing Charts'!M$5:M$18)+1&lt;0,0,LOOKUP($F73,'Vent Sizing Charts'!$F$5:$F$18,'Vent Sizing Charts'!M$5:M$18))</f>
        <v>215</v>
      </c>
      <c r="O73">
        <f>IF(LOOKUP($F73,'Vent Sizing Charts'!$F$5:$F$18,'Vent Sizing Charts'!N$5:N$18)+1&lt;0,0,LOOKUP($F73,'Vent Sizing Charts'!$F$5:$F$18,'Vent Sizing Charts'!N$5:N$18))</f>
        <v>99999999</v>
      </c>
      <c r="R73" s="150" t="s">
        <v>90</v>
      </c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</row>
    <row r="74" spans="6:30" x14ac:dyDescent="0.25">
      <c r="F74">
        <f>IF('Vent Sizing'!M59="","",'Vent Sizing'!M59)</f>
        <v>2000</v>
      </c>
      <c r="G74">
        <v>0</v>
      </c>
      <c r="H74">
        <f>IF(LOOKUP($F74,'Vent Sizing Charts'!$F$5:$F$18,'Vent Sizing Charts'!G$5:G$18)+1&lt;0,0,LOOKUP($F74,'Vent Sizing Charts'!$F$5:$F$18,'Vent Sizing Charts'!G$5:G$18))</f>
        <v>0</v>
      </c>
      <c r="I74">
        <f>IF(LOOKUP($F74,'Vent Sizing Charts'!$F$5:$F$18,'Vent Sizing Charts'!H$5:H$18)+1&lt;0,0,LOOKUP($F74,'Vent Sizing Charts'!$F$5:$F$18,'Vent Sizing Charts'!H$5:H$18))</f>
        <v>0</v>
      </c>
      <c r="J74">
        <f>IF(LOOKUP($F74,'Vent Sizing Charts'!$F$5:$F$18,'Vent Sizing Charts'!I$5:I$18)+1&lt;0,0,LOOKUP($F74,'Vent Sizing Charts'!$F$5:$F$18,'Vent Sizing Charts'!I$5:I$18))</f>
        <v>0</v>
      </c>
      <c r="K74">
        <f>IF(LOOKUP($F74,'Vent Sizing Charts'!$F$5:$F$18,'Vent Sizing Charts'!J$5:J$18)+1&lt;0,0,LOOKUP($F74,'Vent Sizing Charts'!$F$5:$F$18,'Vent Sizing Charts'!J$5:J$18))</f>
        <v>6</v>
      </c>
      <c r="L74">
        <f>IF(LOOKUP($F74,'Vent Sizing Charts'!$F$5:$F$18,'Vent Sizing Charts'!K$5:K$18)+1&lt;0,0,LOOKUP($F74,'Vent Sizing Charts'!$F$5:$F$18,'Vent Sizing Charts'!K$5:K$18))</f>
        <v>21</v>
      </c>
      <c r="M74">
        <f>IF(LOOKUP($F74,'Vent Sizing Charts'!$F$5:$F$18,'Vent Sizing Charts'!L$5:L$18)+1&lt;0,0,LOOKUP($F74,'Vent Sizing Charts'!$F$5:$F$18,'Vent Sizing Charts'!L$5:L$18))</f>
        <v>61</v>
      </c>
      <c r="N74">
        <f>IF(LOOKUP($F74,'Vent Sizing Charts'!$F$5:$F$18,'Vent Sizing Charts'!M$5:M$18)+1&lt;0,0,LOOKUP($F74,'Vent Sizing Charts'!$F$5:$F$18,'Vent Sizing Charts'!M$5:M$18))</f>
        <v>215</v>
      </c>
      <c r="O74">
        <f>IF(LOOKUP($F74,'Vent Sizing Charts'!$F$5:$F$18,'Vent Sizing Charts'!N$5:N$18)+1&lt;0,0,LOOKUP($F74,'Vent Sizing Charts'!$F$5:$F$18,'Vent Sizing Charts'!N$5:N$18))</f>
        <v>99999999</v>
      </c>
      <c r="R74" s="151" t="s">
        <v>86</v>
      </c>
      <c r="S74" s="152" t="s">
        <v>18</v>
      </c>
      <c r="T74" s="152" t="s">
        <v>19</v>
      </c>
      <c r="U74" s="150" t="s">
        <v>16</v>
      </c>
      <c r="V74" s="150"/>
      <c r="W74" s="150"/>
      <c r="X74" s="150"/>
      <c r="Y74" s="150"/>
      <c r="Z74" s="150"/>
      <c r="AA74" s="150"/>
      <c r="AB74" s="150"/>
      <c r="AC74" s="150"/>
      <c r="AD74" s="150"/>
    </row>
    <row r="75" spans="6:30" x14ac:dyDescent="0.25">
      <c r="F75">
        <f>IF('Vent Sizing'!M60="","",'Vent Sizing'!M60)</f>
        <v>2000</v>
      </c>
      <c r="G75">
        <v>0</v>
      </c>
      <c r="H75">
        <f>IF(LOOKUP($F75,'Vent Sizing Charts'!$F$5:$F$18,'Vent Sizing Charts'!G$5:G$18)+1&lt;0,0,LOOKUP($F75,'Vent Sizing Charts'!$F$5:$F$18,'Vent Sizing Charts'!G$5:G$18))</f>
        <v>0</v>
      </c>
      <c r="I75">
        <f>IF(LOOKUP($F75,'Vent Sizing Charts'!$F$5:$F$18,'Vent Sizing Charts'!H$5:H$18)+1&lt;0,0,LOOKUP($F75,'Vent Sizing Charts'!$F$5:$F$18,'Vent Sizing Charts'!H$5:H$18))</f>
        <v>0</v>
      </c>
      <c r="J75">
        <f>IF(LOOKUP($F75,'Vent Sizing Charts'!$F$5:$F$18,'Vent Sizing Charts'!I$5:I$18)+1&lt;0,0,LOOKUP($F75,'Vent Sizing Charts'!$F$5:$F$18,'Vent Sizing Charts'!I$5:I$18))</f>
        <v>0</v>
      </c>
      <c r="K75">
        <f>IF(LOOKUP($F75,'Vent Sizing Charts'!$F$5:$F$18,'Vent Sizing Charts'!J$5:J$18)+1&lt;0,0,LOOKUP($F75,'Vent Sizing Charts'!$F$5:$F$18,'Vent Sizing Charts'!J$5:J$18))</f>
        <v>6</v>
      </c>
      <c r="L75">
        <f>IF(LOOKUP($F75,'Vent Sizing Charts'!$F$5:$F$18,'Vent Sizing Charts'!K$5:K$18)+1&lt;0,0,LOOKUP($F75,'Vent Sizing Charts'!$F$5:$F$18,'Vent Sizing Charts'!K$5:K$18))</f>
        <v>21</v>
      </c>
      <c r="M75">
        <f>IF(LOOKUP($F75,'Vent Sizing Charts'!$F$5:$F$18,'Vent Sizing Charts'!L$5:L$18)+1&lt;0,0,LOOKUP($F75,'Vent Sizing Charts'!$F$5:$F$18,'Vent Sizing Charts'!L$5:L$18))</f>
        <v>61</v>
      </c>
      <c r="N75">
        <f>IF(LOOKUP($F75,'Vent Sizing Charts'!$F$5:$F$18,'Vent Sizing Charts'!M$5:M$18)+1&lt;0,0,LOOKUP($F75,'Vent Sizing Charts'!$F$5:$F$18,'Vent Sizing Charts'!M$5:M$18))</f>
        <v>215</v>
      </c>
      <c r="O75">
        <f>IF(LOOKUP($F75,'Vent Sizing Charts'!$F$5:$F$18,'Vent Sizing Charts'!N$5:N$18)+1&lt;0,0,LOOKUP($F75,'Vent Sizing Charts'!$F$5:$F$18,'Vent Sizing Charts'!N$5:N$18))</f>
        <v>99999999</v>
      </c>
      <c r="R75" s="151"/>
      <c r="S75" s="152"/>
      <c r="T75" s="152"/>
      <c r="U75" s="8">
        <v>1.25</v>
      </c>
      <c r="V75" s="8">
        <v>1.5</v>
      </c>
      <c r="W75" s="8">
        <v>2</v>
      </c>
      <c r="X75" s="8">
        <v>3</v>
      </c>
      <c r="Y75" s="8">
        <v>4</v>
      </c>
      <c r="Z75" s="8">
        <v>5</v>
      </c>
      <c r="AA75" s="8">
        <v>6</v>
      </c>
      <c r="AB75" s="8">
        <v>8</v>
      </c>
      <c r="AC75" s="8">
        <v>10</v>
      </c>
      <c r="AD75" s="8">
        <v>12</v>
      </c>
    </row>
    <row r="76" spans="6:30" x14ac:dyDescent="0.25">
      <c r="F76">
        <f>IF('Vent Sizing'!M61="","",'Vent Sizing'!M61)</f>
        <v>2000</v>
      </c>
      <c r="G76">
        <v>0</v>
      </c>
      <c r="H76">
        <f>IF(LOOKUP($F76,'Vent Sizing Charts'!$F$5:$F$18,'Vent Sizing Charts'!G$5:G$18)+1&lt;0,0,LOOKUP($F76,'Vent Sizing Charts'!$F$5:$F$18,'Vent Sizing Charts'!G$5:G$18))</f>
        <v>0</v>
      </c>
      <c r="I76">
        <f>IF(LOOKUP($F76,'Vent Sizing Charts'!$F$5:$F$18,'Vent Sizing Charts'!H$5:H$18)+1&lt;0,0,LOOKUP($F76,'Vent Sizing Charts'!$F$5:$F$18,'Vent Sizing Charts'!H$5:H$18))</f>
        <v>0</v>
      </c>
      <c r="J76">
        <f>IF(LOOKUP($F76,'Vent Sizing Charts'!$F$5:$F$18,'Vent Sizing Charts'!I$5:I$18)+1&lt;0,0,LOOKUP($F76,'Vent Sizing Charts'!$F$5:$F$18,'Vent Sizing Charts'!I$5:I$18))</f>
        <v>0</v>
      </c>
      <c r="K76">
        <f>IF(LOOKUP($F76,'Vent Sizing Charts'!$F$5:$F$18,'Vent Sizing Charts'!J$5:J$18)+1&lt;0,0,LOOKUP($F76,'Vent Sizing Charts'!$F$5:$F$18,'Vent Sizing Charts'!J$5:J$18))</f>
        <v>6</v>
      </c>
      <c r="L76">
        <f>IF(LOOKUP($F76,'Vent Sizing Charts'!$F$5:$F$18,'Vent Sizing Charts'!K$5:K$18)+1&lt;0,0,LOOKUP($F76,'Vent Sizing Charts'!$F$5:$F$18,'Vent Sizing Charts'!K$5:K$18))</f>
        <v>21</v>
      </c>
      <c r="M76">
        <f>IF(LOOKUP($F76,'Vent Sizing Charts'!$F$5:$F$18,'Vent Sizing Charts'!L$5:L$18)+1&lt;0,0,LOOKUP($F76,'Vent Sizing Charts'!$F$5:$F$18,'Vent Sizing Charts'!L$5:L$18))</f>
        <v>61</v>
      </c>
      <c r="N76">
        <f>IF(LOOKUP($F76,'Vent Sizing Charts'!$F$5:$F$18,'Vent Sizing Charts'!M$5:M$18)+1&lt;0,0,LOOKUP($F76,'Vent Sizing Charts'!$F$5:$F$18,'Vent Sizing Charts'!M$5:M$18))</f>
        <v>215</v>
      </c>
      <c r="O76">
        <f>IF(LOOKUP($F76,'Vent Sizing Charts'!$F$5:$F$18,'Vent Sizing Charts'!N$5:N$18)+1&lt;0,0,LOOKUP($F76,'Vent Sizing Charts'!$F$5:$F$18,'Vent Sizing Charts'!N$5:N$18))</f>
        <v>99999999</v>
      </c>
      <c r="R76" s="151"/>
      <c r="S76" s="152"/>
      <c r="T76" s="152"/>
      <c r="U76" s="150" t="s">
        <v>15</v>
      </c>
      <c r="V76" s="150"/>
      <c r="W76" s="150"/>
      <c r="X76" s="150"/>
      <c r="Y76" s="150"/>
      <c r="Z76" s="150"/>
      <c r="AA76" s="150"/>
      <c r="AB76" s="150"/>
      <c r="AC76" s="150"/>
      <c r="AD76" s="150"/>
    </row>
    <row r="77" spans="6:30" x14ac:dyDescent="0.25">
      <c r="F77">
        <f>IF('Vent Sizing'!M62="","",'Vent Sizing'!M62)</f>
        <v>2000</v>
      </c>
      <c r="G77">
        <v>0</v>
      </c>
      <c r="H77">
        <f>IF(LOOKUP($F77,'Vent Sizing Charts'!$F$5:$F$18,'Vent Sizing Charts'!G$5:G$18)+1&lt;0,0,LOOKUP($F77,'Vent Sizing Charts'!$F$5:$F$18,'Vent Sizing Charts'!G$5:G$18))</f>
        <v>0</v>
      </c>
      <c r="I77">
        <f>IF(LOOKUP($F77,'Vent Sizing Charts'!$F$5:$F$18,'Vent Sizing Charts'!H$5:H$18)+1&lt;0,0,LOOKUP($F77,'Vent Sizing Charts'!$F$5:$F$18,'Vent Sizing Charts'!H$5:H$18))</f>
        <v>0</v>
      </c>
      <c r="J77">
        <f>IF(LOOKUP($F77,'Vent Sizing Charts'!$F$5:$F$18,'Vent Sizing Charts'!I$5:I$18)+1&lt;0,0,LOOKUP($F77,'Vent Sizing Charts'!$F$5:$F$18,'Vent Sizing Charts'!I$5:I$18))</f>
        <v>0</v>
      </c>
      <c r="K77">
        <f>IF(LOOKUP($F77,'Vent Sizing Charts'!$F$5:$F$18,'Vent Sizing Charts'!J$5:J$18)+1&lt;0,0,LOOKUP($F77,'Vent Sizing Charts'!$F$5:$F$18,'Vent Sizing Charts'!J$5:J$18))</f>
        <v>6</v>
      </c>
      <c r="L77">
        <f>IF(LOOKUP($F77,'Vent Sizing Charts'!$F$5:$F$18,'Vent Sizing Charts'!K$5:K$18)+1&lt;0,0,LOOKUP($F77,'Vent Sizing Charts'!$F$5:$F$18,'Vent Sizing Charts'!K$5:K$18))</f>
        <v>21</v>
      </c>
      <c r="M77">
        <f>IF(LOOKUP($F77,'Vent Sizing Charts'!$F$5:$F$18,'Vent Sizing Charts'!L$5:L$18)+1&lt;0,0,LOOKUP($F77,'Vent Sizing Charts'!$F$5:$F$18,'Vent Sizing Charts'!L$5:L$18))</f>
        <v>61</v>
      </c>
      <c r="N77">
        <f>IF(LOOKUP($F77,'Vent Sizing Charts'!$F$5:$F$18,'Vent Sizing Charts'!M$5:M$18)+1&lt;0,0,LOOKUP($F77,'Vent Sizing Charts'!$F$5:$F$18,'Vent Sizing Charts'!M$5:M$18))</f>
        <v>215</v>
      </c>
      <c r="O77">
        <f>IF(LOOKUP($F77,'Vent Sizing Charts'!$F$5:$F$18,'Vent Sizing Charts'!N$5:N$18)+1&lt;0,0,LOOKUP($F77,'Vent Sizing Charts'!$F$5:$F$18,'Vent Sizing Charts'!N$5:N$18))</f>
        <v>99999999</v>
      </c>
      <c r="R77" s="91">
        <v>3</v>
      </c>
      <c r="S77" s="12">
        <v>21</v>
      </c>
      <c r="T77" s="14">
        <v>0.2</v>
      </c>
      <c r="U77" s="69">
        <v>-9999999</v>
      </c>
      <c r="V77" s="6">
        <v>10</v>
      </c>
      <c r="W77" s="6">
        <v>33.5</v>
      </c>
      <c r="X77" s="6">
        <v>247</v>
      </c>
      <c r="Y77" s="72">
        <v>99999999</v>
      </c>
      <c r="Z77" s="72">
        <v>99999999</v>
      </c>
      <c r="AA77" s="72">
        <v>99999999</v>
      </c>
      <c r="AB77" s="72">
        <v>99999999</v>
      </c>
      <c r="AC77" s="72">
        <v>99999999</v>
      </c>
      <c r="AD77" s="71">
        <v>99999999</v>
      </c>
    </row>
    <row r="78" spans="6:30" x14ac:dyDescent="0.25">
      <c r="F78">
        <f>IF('Vent Sizing'!M63="","",'Vent Sizing'!M63)</f>
        <v>2000</v>
      </c>
      <c r="G78">
        <v>0</v>
      </c>
      <c r="H78">
        <f>IF(LOOKUP($F78,'Vent Sizing Charts'!$F$5:$F$18,'Vent Sizing Charts'!G$5:G$18)+1&lt;0,0,LOOKUP($F78,'Vent Sizing Charts'!$F$5:$F$18,'Vent Sizing Charts'!G$5:G$18))</f>
        <v>0</v>
      </c>
      <c r="I78">
        <f>IF(LOOKUP($F78,'Vent Sizing Charts'!$F$5:$F$18,'Vent Sizing Charts'!H$5:H$18)+1&lt;0,0,LOOKUP($F78,'Vent Sizing Charts'!$F$5:$F$18,'Vent Sizing Charts'!H$5:H$18))</f>
        <v>0</v>
      </c>
      <c r="J78">
        <f>IF(LOOKUP($F78,'Vent Sizing Charts'!$F$5:$F$18,'Vent Sizing Charts'!I$5:I$18)+1&lt;0,0,LOOKUP($F78,'Vent Sizing Charts'!$F$5:$F$18,'Vent Sizing Charts'!I$5:I$18))</f>
        <v>0</v>
      </c>
      <c r="K78">
        <f>IF(LOOKUP($F78,'Vent Sizing Charts'!$F$5:$F$18,'Vent Sizing Charts'!J$5:J$18)+1&lt;0,0,LOOKUP($F78,'Vent Sizing Charts'!$F$5:$F$18,'Vent Sizing Charts'!J$5:J$18))</f>
        <v>6</v>
      </c>
      <c r="L78">
        <f>IF(LOOKUP($F78,'Vent Sizing Charts'!$F$5:$F$18,'Vent Sizing Charts'!K$5:K$18)+1&lt;0,0,LOOKUP($F78,'Vent Sizing Charts'!$F$5:$F$18,'Vent Sizing Charts'!K$5:K$18))</f>
        <v>21</v>
      </c>
      <c r="M78">
        <f>IF(LOOKUP($F78,'Vent Sizing Charts'!$F$5:$F$18,'Vent Sizing Charts'!L$5:L$18)+1&lt;0,0,LOOKUP($F78,'Vent Sizing Charts'!$F$5:$F$18,'Vent Sizing Charts'!L$5:L$18))</f>
        <v>61</v>
      </c>
      <c r="N78">
        <f>IF(LOOKUP($F78,'Vent Sizing Charts'!$F$5:$F$18,'Vent Sizing Charts'!M$5:M$18)+1&lt;0,0,LOOKUP($F78,'Vent Sizing Charts'!$F$5:$F$18,'Vent Sizing Charts'!M$5:M$18))</f>
        <v>215</v>
      </c>
      <c r="O78">
        <f>IF(LOOKUP($F78,'Vent Sizing Charts'!$F$5:$F$18,'Vent Sizing Charts'!N$5:N$18)+1&lt;0,0,LOOKUP($F78,'Vent Sizing Charts'!$F$5:$F$18,'Vent Sizing Charts'!N$5:N$18))</f>
        <v>99999999</v>
      </c>
      <c r="R78" s="91">
        <v>4</v>
      </c>
      <c r="S78" s="12">
        <v>140</v>
      </c>
      <c r="T78" s="14">
        <v>0.2</v>
      </c>
      <c r="U78" s="69">
        <v>-9999999</v>
      </c>
      <c r="V78" s="69">
        <v>-9999999</v>
      </c>
      <c r="W78" s="6">
        <v>8</v>
      </c>
      <c r="X78" s="6">
        <v>61</v>
      </c>
      <c r="Y78" s="6">
        <v>229</v>
      </c>
      <c r="Z78" s="72">
        <v>99999999</v>
      </c>
      <c r="AA78" s="72">
        <v>99999999</v>
      </c>
      <c r="AB78" s="72">
        <v>99999999</v>
      </c>
      <c r="AC78" s="72">
        <v>99999999</v>
      </c>
      <c r="AD78" s="71">
        <v>99999999</v>
      </c>
    </row>
    <row r="79" spans="6:30" x14ac:dyDescent="0.25">
      <c r="F79">
        <f>IF('Vent Sizing'!M64="","",'Vent Sizing'!M64)</f>
        <v>2000</v>
      </c>
      <c r="G79">
        <v>0</v>
      </c>
      <c r="H79">
        <f>IF(LOOKUP($F79,'Vent Sizing Charts'!$F$5:$F$18,'Vent Sizing Charts'!G$5:G$18)+1&lt;0,0,LOOKUP($F79,'Vent Sizing Charts'!$F$5:$F$18,'Vent Sizing Charts'!G$5:G$18))</f>
        <v>0</v>
      </c>
      <c r="I79">
        <f>IF(LOOKUP($F79,'Vent Sizing Charts'!$F$5:$F$18,'Vent Sizing Charts'!H$5:H$18)+1&lt;0,0,LOOKUP($F79,'Vent Sizing Charts'!$F$5:$F$18,'Vent Sizing Charts'!H$5:H$18))</f>
        <v>0</v>
      </c>
      <c r="J79">
        <f>IF(LOOKUP($F79,'Vent Sizing Charts'!$F$5:$F$18,'Vent Sizing Charts'!I$5:I$18)+1&lt;0,0,LOOKUP($F79,'Vent Sizing Charts'!$F$5:$F$18,'Vent Sizing Charts'!I$5:I$18))</f>
        <v>0</v>
      </c>
      <c r="K79">
        <f>IF(LOOKUP($F79,'Vent Sizing Charts'!$F$5:$F$18,'Vent Sizing Charts'!J$5:J$18)+1&lt;0,0,LOOKUP($F79,'Vent Sizing Charts'!$F$5:$F$18,'Vent Sizing Charts'!J$5:J$18))</f>
        <v>6</v>
      </c>
      <c r="L79">
        <f>IF(LOOKUP($F79,'Vent Sizing Charts'!$F$5:$F$18,'Vent Sizing Charts'!K$5:K$18)+1&lt;0,0,LOOKUP($F79,'Vent Sizing Charts'!$F$5:$F$18,'Vent Sizing Charts'!K$5:K$18))</f>
        <v>21</v>
      </c>
      <c r="M79">
        <f>IF(LOOKUP($F79,'Vent Sizing Charts'!$F$5:$F$18,'Vent Sizing Charts'!L$5:L$18)+1&lt;0,0,LOOKUP($F79,'Vent Sizing Charts'!$F$5:$F$18,'Vent Sizing Charts'!L$5:L$18))</f>
        <v>61</v>
      </c>
      <c r="N79">
        <f>IF(LOOKUP($F79,'Vent Sizing Charts'!$F$5:$F$18,'Vent Sizing Charts'!M$5:M$18)+1&lt;0,0,LOOKUP($F79,'Vent Sizing Charts'!$F$5:$F$18,'Vent Sizing Charts'!M$5:M$18))</f>
        <v>215</v>
      </c>
      <c r="O79">
        <f>IF(LOOKUP($F79,'Vent Sizing Charts'!$F$5:$F$18,'Vent Sizing Charts'!N$5:N$18)+1&lt;0,0,LOOKUP($F79,'Vent Sizing Charts'!$F$5:$F$18,'Vent Sizing Charts'!N$5:N$18))</f>
        <v>99999999</v>
      </c>
      <c r="R79" s="91">
        <v>5</v>
      </c>
      <c r="S79" s="12">
        <v>490</v>
      </c>
      <c r="T79" s="14">
        <v>0.2</v>
      </c>
      <c r="U79" s="69">
        <v>-9999999</v>
      </c>
      <c r="V79" s="69">
        <v>-9999999</v>
      </c>
      <c r="W79" s="69">
        <v>-9999999</v>
      </c>
      <c r="X79" s="6">
        <v>29</v>
      </c>
      <c r="Y79" s="6">
        <v>76</v>
      </c>
      <c r="Z79" s="6">
        <v>232</v>
      </c>
      <c r="AA79" s="72">
        <v>99999999</v>
      </c>
      <c r="AB79" s="72">
        <v>99999999</v>
      </c>
      <c r="AC79" s="72">
        <v>99999999</v>
      </c>
      <c r="AD79" s="71">
        <v>99999999</v>
      </c>
    </row>
    <row r="80" spans="6:30" x14ac:dyDescent="0.25">
      <c r="F80">
        <f>IF('Vent Sizing'!M65="","",'Vent Sizing'!M65)</f>
        <v>2000</v>
      </c>
      <c r="G80">
        <v>0</v>
      </c>
      <c r="H80">
        <f>IF(LOOKUP($F80,'Vent Sizing Charts'!$F$5:$F$18,'Vent Sizing Charts'!G$5:G$18)+1&lt;0,0,LOOKUP($F80,'Vent Sizing Charts'!$F$5:$F$18,'Vent Sizing Charts'!G$5:G$18))</f>
        <v>0</v>
      </c>
      <c r="I80">
        <f>IF(LOOKUP($F80,'Vent Sizing Charts'!$F$5:$F$18,'Vent Sizing Charts'!H$5:H$18)+1&lt;0,0,LOOKUP($F80,'Vent Sizing Charts'!$F$5:$F$18,'Vent Sizing Charts'!H$5:H$18))</f>
        <v>0</v>
      </c>
      <c r="J80">
        <f>IF(LOOKUP($F80,'Vent Sizing Charts'!$F$5:$F$18,'Vent Sizing Charts'!I$5:I$18)+1&lt;0,0,LOOKUP($F80,'Vent Sizing Charts'!$F$5:$F$18,'Vent Sizing Charts'!I$5:I$18))</f>
        <v>0</v>
      </c>
      <c r="K80">
        <f>IF(LOOKUP($F80,'Vent Sizing Charts'!$F$5:$F$18,'Vent Sizing Charts'!J$5:J$18)+1&lt;0,0,LOOKUP($F80,'Vent Sizing Charts'!$F$5:$F$18,'Vent Sizing Charts'!J$5:J$18))</f>
        <v>6</v>
      </c>
      <c r="L80">
        <f>IF(LOOKUP($F80,'Vent Sizing Charts'!$F$5:$F$18,'Vent Sizing Charts'!K$5:K$18)+1&lt;0,0,LOOKUP($F80,'Vent Sizing Charts'!$F$5:$F$18,'Vent Sizing Charts'!K$5:K$18))</f>
        <v>21</v>
      </c>
      <c r="M80">
        <f>IF(LOOKUP($F80,'Vent Sizing Charts'!$F$5:$F$18,'Vent Sizing Charts'!L$5:L$18)+1&lt;0,0,LOOKUP($F80,'Vent Sizing Charts'!$F$5:$F$18,'Vent Sizing Charts'!L$5:L$18))</f>
        <v>61</v>
      </c>
      <c r="N80">
        <f>IF(LOOKUP($F80,'Vent Sizing Charts'!$F$5:$F$18,'Vent Sizing Charts'!M$5:M$18)+1&lt;0,0,LOOKUP($F80,'Vent Sizing Charts'!$F$5:$F$18,'Vent Sizing Charts'!M$5:M$18))</f>
        <v>215</v>
      </c>
      <c r="O80">
        <f>IF(LOOKUP($F80,'Vent Sizing Charts'!$F$5:$F$18,'Vent Sizing Charts'!N$5:N$18)+1&lt;0,0,LOOKUP($F80,'Vent Sizing Charts'!$F$5:$F$18,'Vent Sizing Charts'!N$5:N$18))</f>
        <v>99999999</v>
      </c>
      <c r="R80" s="91">
        <v>6</v>
      </c>
      <c r="S80" s="12">
        <v>1100</v>
      </c>
      <c r="T80" s="14">
        <v>0.2</v>
      </c>
      <c r="U80" s="69">
        <v>-9999999</v>
      </c>
      <c r="V80" s="69">
        <v>-9999999</v>
      </c>
      <c r="W80" s="69">
        <v>-9999999</v>
      </c>
      <c r="X80" s="6">
        <v>8</v>
      </c>
      <c r="Y80" s="6">
        <v>30.5</v>
      </c>
      <c r="Z80" s="6">
        <v>94.5</v>
      </c>
      <c r="AA80" s="6">
        <v>238</v>
      </c>
      <c r="AB80" s="72">
        <v>99999999</v>
      </c>
      <c r="AC80" s="72">
        <v>99999999</v>
      </c>
      <c r="AD80" s="71">
        <v>99999999</v>
      </c>
    </row>
    <row r="81" spans="6:30" x14ac:dyDescent="0.25">
      <c r="F81">
        <f>IF('Vent Sizing'!M66="","",'Vent Sizing'!M66)</f>
        <v>2000</v>
      </c>
      <c r="G81">
        <v>0</v>
      </c>
      <c r="H81">
        <f>IF(LOOKUP($F81,'Vent Sizing Charts'!$F$5:$F$18,'Vent Sizing Charts'!G$5:G$18)+1&lt;0,0,LOOKUP($F81,'Vent Sizing Charts'!$F$5:$F$18,'Vent Sizing Charts'!G$5:G$18))</f>
        <v>0</v>
      </c>
      <c r="I81">
        <f>IF(LOOKUP($F81,'Vent Sizing Charts'!$F$5:$F$18,'Vent Sizing Charts'!H$5:H$18)+1&lt;0,0,LOOKUP($F81,'Vent Sizing Charts'!$F$5:$F$18,'Vent Sizing Charts'!H$5:H$18))</f>
        <v>0</v>
      </c>
      <c r="J81">
        <f>IF(LOOKUP($F81,'Vent Sizing Charts'!$F$5:$F$18,'Vent Sizing Charts'!I$5:I$18)+1&lt;0,0,LOOKUP($F81,'Vent Sizing Charts'!$F$5:$F$18,'Vent Sizing Charts'!I$5:I$18))</f>
        <v>0</v>
      </c>
      <c r="K81">
        <f>IF(LOOKUP($F81,'Vent Sizing Charts'!$F$5:$F$18,'Vent Sizing Charts'!J$5:J$18)+1&lt;0,0,LOOKUP($F81,'Vent Sizing Charts'!$F$5:$F$18,'Vent Sizing Charts'!J$5:J$18))</f>
        <v>6</v>
      </c>
      <c r="L81">
        <f>IF(LOOKUP($F81,'Vent Sizing Charts'!$F$5:$F$18,'Vent Sizing Charts'!K$5:K$18)+1&lt;0,0,LOOKUP($F81,'Vent Sizing Charts'!$F$5:$F$18,'Vent Sizing Charts'!K$5:K$18))</f>
        <v>21</v>
      </c>
      <c r="M81">
        <f>IF(LOOKUP($F81,'Vent Sizing Charts'!$F$5:$F$18,'Vent Sizing Charts'!L$5:L$18)+1&lt;0,0,LOOKUP($F81,'Vent Sizing Charts'!$F$5:$F$18,'Vent Sizing Charts'!L$5:L$18))</f>
        <v>61</v>
      </c>
      <c r="N81">
        <f>IF(LOOKUP($F81,'Vent Sizing Charts'!$F$5:$F$18,'Vent Sizing Charts'!M$5:M$18)+1&lt;0,0,LOOKUP($F81,'Vent Sizing Charts'!$F$5:$F$18,'Vent Sizing Charts'!M$5:M$18))</f>
        <v>215</v>
      </c>
      <c r="O81">
        <f>IF(LOOKUP($F81,'Vent Sizing Charts'!$F$5:$F$18,'Vent Sizing Charts'!N$5:N$18)+1&lt;0,0,LOOKUP($F81,'Vent Sizing Charts'!$F$5:$F$18,'Vent Sizing Charts'!N$5:N$18))</f>
        <v>99999999</v>
      </c>
      <c r="R81" s="91">
        <v>8</v>
      </c>
      <c r="S81" s="12">
        <v>3400</v>
      </c>
      <c r="T81" s="14">
        <v>0.2</v>
      </c>
      <c r="U81" s="69">
        <v>-9999999</v>
      </c>
      <c r="V81" s="69">
        <v>-9999999</v>
      </c>
      <c r="W81" s="69">
        <v>-9999999</v>
      </c>
      <c r="X81" s="69">
        <v>-9999999</v>
      </c>
      <c r="Y81" s="6">
        <v>7</v>
      </c>
      <c r="Z81" s="6">
        <v>22</v>
      </c>
      <c r="AA81" s="6">
        <v>58</v>
      </c>
      <c r="AB81" s="6">
        <v>219.5</v>
      </c>
      <c r="AC81" s="72">
        <v>99999999</v>
      </c>
      <c r="AD81" s="71">
        <v>99999999</v>
      </c>
    </row>
    <row r="82" spans="6:30" x14ac:dyDescent="0.25">
      <c r="F82">
        <f>IF('Vent Sizing'!M67="","",'Vent Sizing'!M67)</f>
        <v>2000</v>
      </c>
      <c r="G82">
        <v>0</v>
      </c>
      <c r="H82">
        <f>IF(LOOKUP($F82,'Vent Sizing Charts'!$F$5:$F$18,'Vent Sizing Charts'!G$5:G$18)+1&lt;0,0,LOOKUP($F82,'Vent Sizing Charts'!$F$5:$F$18,'Vent Sizing Charts'!G$5:G$18))</f>
        <v>0</v>
      </c>
      <c r="I82">
        <f>IF(LOOKUP($F82,'Vent Sizing Charts'!$F$5:$F$18,'Vent Sizing Charts'!H$5:H$18)+1&lt;0,0,LOOKUP($F82,'Vent Sizing Charts'!$F$5:$F$18,'Vent Sizing Charts'!H$5:H$18))</f>
        <v>0</v>
      </c>
      <c r="J82">
        <f>IF(LOOKUP($F82,'Vent Sizing Charts'!$F$5:$F$18,'Vent Sizing Charts'!I$5:I$18)+1&lt;0,0,LOOKUP($F82,'Vent Sizing Charts'!$F$5:$F$18,'Vent Sizing Charts'!I$5:I$18))</f>
        <v>0</v>
      </c>
      <c r="K82">
        <f>IF(LOOKUP($F82,'Vent Sizing Charts'!$F$5:$F$18,'Vent Sizing Charts'!J$5:J$18)+1&lt;0,0,LOOKUP($F82,'Vent Sizing Charts'!$F$5:$F$18,'Vent Sizing Charts'!J$5:J$18))</f>
        <v>6</v>
      </c>
      <c r="L82">
        <f>IF(LOOKUP($F82,'Vent Sizing Charts'!$F$5:$F$18,'Vent Sizing Charts'!K$5:K$18)+1&lt;0,0,LOOKUP($F82,'Vent Sizing Charts'!$F$5:$F$18,'Vent Sizing Charts'!K$5:K$18))</f>
        <v>21</v>
      </c>
      <c r="M82">
        <f>IF(LOOKUP($F82,'Vent Sizing Charts'!$F$5:$F$18,'Vent Sizing Charts'!L$5:L$18)+1&lt;0,0,LOOKUP($F82,'Vent Sizing Charts'!$F$5:$F$18,'Vent Sizing Charts'!L$5:L$18))</f>
        <v>61</v>
      </c>
      <c r="N82">
        <f>IF(LOOKUP($F82,'Vent Sizing Charts'!$F$5:$F$18,'Vent Sizing Charts'!M$5:M$18)+1&lt;0,0,LOOKUP($F82,'Vent Sizing Charts'!$F$5:$F$18,'Vent Sizing Charts'!M$5:M$18))</f>
        <v>215</v>
      </c>
      <c r="O82">
        <f>IF(LOOKUP($F82,'Vent Sizing Charts'!$F$5:$F$18,'Vent Sizing Charts'!N$5:N$18)+1&lt;0,0,LOOKUP($F82,'Vent Sizing Charts'!$F$5:$F$18,'Vent Sizing Charts'!N$5:N$18))</f>
        <v>99999999</v>
      </c>
      <c r="R82" s="91">
        <v>10</v>
      </c>
      <c r="S82" s="12">
        <v>7200</v>
      </c>
      <c r="T82" s="14">
        <v>0.2</v>
      </c>
      <c r="U82" s="69">
        <v>-9999999</v>
      </c>
      <c r="V82" s="69">
        <v>-9999999</v>
      </c>
      <c r="W82" s="69">
        <v>-9999999</v>
      </c>
      <c r="X82" s="69">
        <v>-9999999</v>
      </c>
      <c r="Y82" s="69">
        <v>-9999999</v>
      </c>
      <c r="Z82" s="6">
        <v>7</v>
      </c>
      <c r="AA82" s="6">
        <v>18</v>
      </c>
      <c r="AB82" s="6">
        <v>73</v>
      </c>
      <c r="AC82" s="6">
        <v>225.5</v>
      </c>
      <c r="AD82" s="71">
        <v>99999999</v>
      </c>
    </row>
    <row r="83" spans="6:30" x14ac:dyDescent="0.25">
      <c r="F83">
        <f>IF('Vent Sizing'!M68="","",'Vent Sizing'!M68)</f>
        <v>2000</v>
      </c>
      <c r="G83">
        <v>0</v>
      </c>
      <c r="H83">
        <f>IF(LOOKUP($F83,'Vent Sizing Charts'!$F$5:$F$18,'Vent Sizing Charts'!G$5:G$18)+1&lt;0,0,LOOKUP($F83,'Vent Sizing Charts'!$F$5:$F$18,'Vent Sizing Charts'!G$5:G$18))</f>
        <v>0</v>
      </c>
      <c r="I83">
        <f>IF(LOOKUP($F83,'Vent Sizing Charts'!$F$5:$F$18,'Vent Sizing Charts'!H$5:H$18)+1&lt;0,0,LOOKUP($F83,'Vent Sizing Charts'!$F$5:$F$18,'Vent Sizing Charts'!H$5:H$18))</f>
        <v>0</v>
      </c>
      <c r="J83">
        <f>IF(LOOKUP($F83,'Vent Sizing Charts'!$F$5:$F$18,'Vent Sizing Charts'!I$5:I$18)+1&lt;0,0,LOOKUP($F83,'Vent Sizing Charts'!$F$5:$F$18,'Vent Sizing Charts'!I$5:I$18))</f>
        <v>0</v>
      </c>
      <c r="K83">
        <f>IF(LOOKUP($F83,'Vent Sizing Charts'!$F$5:$F$18,'Vent Sizing Charts'!J$5:J$18)+1&lt;0,0,LOOKUP($F83,'Vent Sizing Charts'!$F$5:$F$18,'Vent Sizing Charts'!J$5:J$18))</f>
        <v>6</v>
      </c>
      <c r="L83">
        <f>IF(LOOKUP($F83,'Vent Sizing Charts'!$F$5:$F$18,'Vent Sizing Charts'!K$5:K$18)+1&lt;0,0,LOOKUP($F83,'Vent Sizing Charts'!$F$5:$F$18,'Vent Sizing Charts'!K$5:K$18))</f>
        <v>21</v>
      </c>
      <c r="M83">
        <f>IF(LOOKUP($F83,'Vent Sizing Charts'!$F$5:$F$18,'Vent Sizing Charts'!L$5:L$18)+1&lt;0,0,LOOKUP($F83,'Vent Sizing Charts'!$F$5:$F$18,'Vent Sizing Charts'!L$5:L$18))</f>
        <v>61</v>
      </c>
      <c r="N83">
        <f>IF(LOOKUP($F83,'Vent Sizing Charts'!$F$5:$F$18,'Vent Sizing Charts'!M$5:M$18)+1&lt;0,0,LOOKUP($F83,'Vent Sizing Charts'!$F$5:$F$18,'Vent Sizing Charts'!M$5:M$18))</f>
        <v>215</v>
      </c>
      <c r="O83">
        <f>IF(LOOKUP($F83,'Vent Sizing Charts'!$F$5:$F$18,'Vent Sizing Charts'!N$5:N$18)+1&lt;0,0,LOOKUP($F83,'Vent Sizing Charts'!$F$5:$F$18,'Vent Sizing Charts'!N$5:N$18))</f>
        <v>99999999</v>
      </c>
      <c r="R83" s="91">
        <v>12</v>
      </c>
      <c r="S83" s="12">
        <v>13000</v>
      </c>
      <c r="T83" s="14">
        <v>0.2</v>
      </c>
      <c r="U83" s="69">
        <v>-9999999</v>
      </c>
      <c r="V83" s="69">
        <v>-9999999</v>
      </c>
      <c r="W83" s="69">
        <v>-9999999</v>
      </c>
      <c r="X83" s="69">
        <v>-9999999</v>
      </c>
      <c r="Y83" s="69">
        <v>-9999999</v>
      </c>
      <c r="Z83" s="69">
        <v>-9999999</v>
      </c>
      <c r="AA83" s="6">
        <v>7</v>
      </c>
      <c r="AB83" s="6">
        <v>28.5</v>
      </c>
      <c r="AC83" s="6">
        <v>91</v>
      </c>
      <c r="AD83" s="6">
        <v>219.5</v>
      </c>
    </row>
    <row r="84" spans="6:30" x14ac:dyDescent="0.25">
      <c r="F84">
        <f>IF('Vent Sizing'!M69="","",'Vent Sizing'!M69)</f>
        <v>2000</v>
      </c>
      <c r="G84">
        <v>0</v>
      </c>
      <c r="H84">
        <f>IF(LOOKUP($F84,'Vent Sizing Charts'!$F$5:$F$18,'Vent Sizing Charts'!G$5:G$18)+1&lt;0,0,LOOKUP($F84,'Vent Sizing Charts'!$F$5:$F$18,'Vent Sizing Charts'!G$5:G$18))</f>
        <v>0</v>
      </c>
      <c r="I84">
        <f>IF(LOOKUP($F84,'Vent Sizing Charts'!$F$5:$F$18,'Vent Sizing Charts'!H$5:H$18)+1&lt;0,0,LOOKUP($F84,'Vent Sizing Charts'!$F$5:$F$18,'Vent Sizing Charts'!H$5:H$18))</f>
        <v>0</v>
      </c>
      <c r="J84">
        <f>IF(LOOKUP($F84,'Vent Sizing Charts'!$F$5:$F$18,'Vent Sizing Charts'!I$5:I$18)+1&lt;0,0,LOOKUP($F84,'Vent Sizing Charts'!$F$5:$F$18,'Vent Sizing Charts'!I$5:I$18))</f>
        <v>0</v>
      </c>
      <c r="K84">
        <f>IF(LOOKUP($F84,'Vent Sizing Charts'!$F$5:$F$18,'Vent Sizing Charts'!J$5:J$18)+1&lt;0,0,LOOKUP($F84,'Vent Sizing Charts'!$F$5:$F$18,'Vent Sizing Charts'!J$5:J$18))</f>
        <v>6</v>
      </c>
      <c r="L84">
        <f>IF(LOOKUP($F84,'Vent Sizing Charts'!$F$5:$F$18,'Vent Sizing Charts'!K$5:K$18)+1&lt;0,0,LOOKUP($F84,'Vent Sizing Charts'!$F$5:$F$18,'Vent Sizing Charts'!K$5:K$18))</f>
        <v>21</v>
      </c>
      <c r="M84">
        <f>IF(LOOKUP($F84,'Vent Sizing Charts'!$F$5:$F$18,'Vent Sizing Charts'!L$5:L$18)+1&lt;0,0,LOOKUP($F84,'Vent Sizing Charts'!$F$5:$F$18,'Vent Sizing Charts'!L$5:L$18))</f>
        <v>61</v>
      </c>
      <c r="N84">
        <f>IF(LOOKUP($F84,'Vent Sizing Charts'!$F$5:$F$18,'Vent Sizing Charts'!M$5:M$18)+1&lt;0,0,LOOKUP($F84,'Vent Sizing Charts'!$F$5:$F$18,'Vent Sizing Charts'!M$5:M$18))</f>
        <v>215</v>
      </c>
      <c r="O84">
        <f>IF(LOOKUP($F84,'Vent Sizing Charts'!$F$5:$F$18,'Vent Sizing Charts'!N$5:N$18)+1&lt;0,0,LOOKUP($F84,'Vent Sizing Charts'!$F$5:$F$18,'Vent Sizing Charts'!N$5:N$18))</f>
        <v>99999999</v>
      </c>
      <c r="R84" s="92">
        <v>15</v>
      </c>
      <c r="S84" s="7">
        <v>25000</v>
      </c>
      <c r="T84" s="15">
        <v>0.2</v>
      </c>
      <c r="U84" s="70">
        <v>-9999999</v>
      </c>
      <c r="V84" s="70">
        <v>-9999999</v>
      </c>
      <c r="W84" s="70">
        <v>-9999999</v>
      </c>
      <c r="X84" s="70">
        <v>-9999999</v>
      </c>
      <c r="Y84" s="70">
        <v>-9999999</v>
      </c>
      <c r="Z84" s="70">
        <v>-9999999</v>
      </c>
      <c r="AA84" s="70">
        <v>-9999999</v>
      </c>
      <c r="AB84" s="6">
        <v>9.5</v>
      </c>
      <c r="AC84" s="6">
        <v>29</v>
      </c>
      <c r="AD84" s="6">
        <v>73</v>
      </c>
    </row>
    <row r="85" spans="6:30" x14ac:dyDescent="0.25">
      <c r="F85">
        <f>IF('Vent Sizing'!M70="","",'Vent Sizing'!M70)</f>
        <v>2000</v>
      </c>
      <c r="G85">
        <v>0</v>
      </c>
      <c r="H85">
        <f>IF(LOOKUP($F85,'Vent Sizing Charts'!$F$5:$F$18,'Vent Sizing Charts'!G$5:G$18)+1&lt;0,0,LOOKUP($F85,'Vent Sizing Charts'!$F$5:$F$18,'Vent Sizing Charts'!G$5:G$18))</f>
        <v>0</v>
      </c>
      <c r="I85">
        <f>IF(LOOKUP($F85,'Vent Sizing Charts'!$F$5:$F$18,'Vent Sizing Charts'!H$5:H$18)+1&lt;0,0,LOOKUP($F85,'Vent Sizing Charts'!$F$5:$F$18,'Vent Sizing Charts'!H$5:H$18))</f>
        <v>0</v>
      </c>
      <c r="J85">
        <f>IF(LOOKUP($F85,'Vent Sizing Charts'!$F$5:$F$18,'Vent Sizing Charts'!I$5:I$18)+1&lt;0,0,LOOKUP($F85,'Vent Sizing Charts'!$F$5:$F$18,'Vent Sizing Charts'!I$5:I$18))</f>
        <v>0</v>
      </c>
      <c r="K85">
        <f>IF(LOOKUP($F85,'Vent Sizing Charts'!$F$5:$F$18,'Vent Sizing Charts'!J$5:J$18)+1&lt;0,0,LOOKUP($F85,'Vent Sizing Charts'!$F$5:$F$18,'Vent Sizing Charts'!J$5:J$18))</f>
        <v>6</v>
      </c>
      <c r="L85">
        <f>IF(LOOKUP($F85,'Vent Sizing Charts'!$F$5:$F$18,'Vent Sizing Charts'!K$5:K$18)+1&lt;0,0,LOOKUP($F85,'Vent Sizing Charts'!$F$5:$F$18,'Vent Sizing Charts'!K$5:K$18))</f>
        <v>21</v>
      </c>
      <c r="M85">
        <f>IF(LOOKUP($F85,'Vent Sizing Charts'!$F$5:$F$18,'Vent Sizing Charts'!L$5:L$18)+1&lt;0,0,LOOKUP($F85,'Vent Sizing Charts'!$F$5:$F$18,'Vent Sizing Charts'!L$5:L$18))</f>
        <v>61</v>
      </c>
      <c r="N85">
        <f>IF(LOOKUP($F85,'Vent Sizing Charts'!$F$5:$F$18,'Vent Sizing Charts'!M$5:M$18)+1&lt;0,0,LOOKUP($F85,'Vent Sizing Charts'!$F$5:$F$18,'Vent Sizing Charts'!M$5:M$18))</f>
        <v>215</v>
      </c>
      <c r="O85">
        <f>IF(LOOKUP($F85,'Vent Sizing Charts'!$F$5:$F$18,'Vent Sizing Charts'!N$5:N$18)+1&lt;0,0,LOOKUP($F85,'Vent Sizing Charts'!$F$5:$F$18,'Vent Sizing Charts'!N$5:N$18))</f>
        <v>99999999</v>
      </c>
    </row>
    <row r="86" spans="6:30" x14ac:dyDescent="0.25">
      <c r="F86">
        <f>IF('Vent Sizing'!M71="","",'Vent Sizing'!M71)</f>
        <v>2000</v>
      </c>
      <c r="G86">
        <v>0</v>
      </c>
      <c r="H86">
        <f>IF(LOOKUP($F86,'Vent Sizing Charts'!$F$5:$F$18,'Vent Sizing Charts'!G$5:G$18)+1&lt;0,0,LOOKUP($F86,'Vent Sizing Charts'!$F$5:$F$18,'Vent Sizing Charts'!G$5:G$18))</f>
        <v>0</v>
      </c>
      <c r="I86">
        <f>IF(LOOKUP($F86,'Vent Sizing Charts'!$F$5:$F$18,'Vent Sizing Charts'!H$5:H$18)+1&lt;0,0,LOOKUP($F86,'Vent Sizing Charts'!$F$5:$F$18,'Vent Sizing Charts'!H$5:H$18))</f>
        <v>0</v>
      </c>
      <c r="J86">
        <f>IF(LOOKUP($F86,'Vent Sizing Charts'!$F$5:$F$18,'Vent Sizing Charts'!I$5:I$18)+1&lt;0,0,LOOKUP($F86,'Vent Sizing Charts'!$F$5:$F$18,'Vent Sizing Charts'!I$5:I$18))</f>
        <v>0</v>
      </c>
      <c r="K86">
        <f>IF(LOOKUP($F86,'Vent Sizing Charts'!$F$5:$F$18,'Vent Sizing Charts'!J$5:J$18)+1&lt;0,0,LOOKUP($F86,'Vent Sizing Charts'!$F$5:$F$18,'Vent Sizing Charts'!J$5:J$18))</f>
        <v>6</v>
      </c>
      <c r="L86">
        <f>IF(LOOKUP($F86,'Vent Sizing Charts'!$F$5:$F$18,'Vent Sizing Charts'!K$5:K$18)+1&lt;0,0,LOOKUP($F86,'Vent Sizing Charts'!$F$5:$F$18,'Vent Sizing Charts'!K$5:K$18))</f>
        <v>21</v>
      </c>
      <c r="M86">
        <f>IF(LOOKUP($F86,'Vent Sizing Charts'!$F$5:$F$18,'Vent Sizing Charts'!L$5:L$18)+1&lt;0,0,LOOKUP($F86,'Vent Sizing Charts'!$F$5:$F$18,'Vent Sizing Charts'!L$5:L$18))</f>
        <v>61</v>
      </c>
      <c r="N86">
        <f>IF(LOOKUP($F86,'Vent Sizing Charts'!$F$5:$F$18,'Vent Sizing Charts'!M$5:M$18)+1&lt;0,0,LOOKUP($F86,'Vent Sizing Charts'!$F$5:$F$18,'Vent Sizing Charts'!M$5:M$18))</f>
        <v>215</v>
      </c>
      <c r="O86">
        <f>IF(LOOKUP($F86,'Vent Sizing Charts'!$F$5:$F$18,'Vent Sizing Charts'!N$5:N$18)+1&lt;0,0,LOOKUP($F86,'Vent Sizing Charts'!$F$5:$F$18,'Vent Sizing Charts'!N$5:N$18))</f>
        <v>99999999</v>
      </c>
      <c r="R86" s="150" t="s">
        <v>90</v>
      </c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</row>
    <row r="87" spans="6:30" x14ac:dyDescent="0.25">
      <c r="F87">
        <f>IF('Vent Sizing'!M72="","",'Vent Sizing'!M72)</f>
        <v>2000</v>
      </c>
      <c r="G87">
        <v>0</v>
      </c>
      <c r="H87">
        <f>IF(LOOKUP($F87,'Vent Sizing Charts'!$F$5:$F$18,'Vent Sizing Charts'!G$5:G$18)+1&lt;0,0,LOOKUP($F87,'Vent Sizing Charts'!$F$5:$F$18,'Vent Sizing Charts'!G$5:G$18))</f>
        <v>0</v>
      </c>
      <c r="I87">
        <f>IF(LOOKUP($F87,'Vent Sizing Charts'!$F$5:$F$18,'Vent Sizing Charts'!H$5:H$18)+1&lt;0,0,LOOKUP($F87,'Vent Sizing Charts'!$F$5:$F$18,'Vent Sizing Charts'!H$5:H$18))</f>
        <v>0</v>
      </c>
      <c r="J87">
        <f>IF(LOOKUP($F87,'Vent Sizing Charts'!$F$5:$F$18,'Vent Sizing Charts'!I$5:I$18)+1&lt;0,0,LOOKUP($F87,'Vent Sizing Charts'!$F$5:$F$18,'Vent Sizing Charts'!I$5:I$18))</f>
        <v>0</v>
      </c>
      <c r="K87">
        <f>IF(LOOKUP($F87,'Vent Sizing Charts'!$F$5:$F$18,'Vent Sizing Charts'!J$5:J$18)+1&lt;0,0,LOOKUP($F87,'Vent Sizing Charts'!$F$5:$F$18,'Vent Sizing Charts'!J$5:J$18))</f>
        <v>6</v>
      </c>
      <c r="L87">
        <f>IF(LOOKUP($F87,'Vent Sizing Charts'!$F$5:$F$18,'Vent Sizing Charts'!K$5:K$18)+1&lt;0,0,LOOKUP($F87,'Vent Sizing Charts'!$F$5:$F$18,'Vent Sizing Charts'!K$5:K$18))</f>
        <v>21</v>
      </c>
      <c r="M87">
        <f>IF(LOOKUP($F87,'Vent Sizing Charts'!$F$5:$F$18,'Vent Sizing Charts'!L$5:L$18)+1&lt;0,0,LOOKUP($F87,'Vent Sizing Charts'!$F$5:$F$18,'Vent Sizing Charts'!L$5:L$18))</f>
        <v>61</v>
      </c>
      <c r="N87">
        <f>IF(LOOKUP($F87,'Vent Sizing Charts'!$F$5:$F$18,'Vent Sizing Charts'!M$5:M$18)+1&lt;0,0,LOOKUP($F87,'Vent Sizing Charts'!$F$5:$F$18,'Vent Sizing Charts'!M$5:M$18))</f>
        <v>215</v>
      </c>
      <c r="O87">
        <f>IF(LOOKUP($F87,'Vent Sizing Charts'!$F$5:$F$18,'Vent Sizing Charts'!N$5:N$18)+1&lt;0,0,LOOKUP($F87,'Vent Sizing Charts'!$F$5:$F$18,'Vent Sizing Charts'!N$5:N$18))</f>
        <v>99999999</v>
      </c>
      <c r="R87" s="151" t="s">
        <v>86</v>
      </c>
      <c r="S87" s="152" t="s">
        <v>18</v>
      </c>
      <c r="T87" s="152" t="s">
        <v>19</v>
      </c>
      <c r="U87" s="150" t="s">
        <v>16</v>
      </c>
      <c r="V87" s="150"/>
      <c r="W87" s="150"/>
      <c r="X87" s="150"/>
      <c r="Y87" s="150"/>
      <c r="Z87" s="150"/>
      <c r="AA87" s="150"/>
      <c r="AB87" s="150"/>
      <c r="AC87" s="150"/>
      <c r="AD87" s="150"/>
    </row>
    <row r="88" spans="6:30" x14ac:dyDescent="0.25">
      <c r="F88">
        <f>IF('Vent Sizing'!M73="","",'Vent Sizing'!M73)</f>
        <v>2000</v>
      </c>
      <c r="G88">
        <v>0</v>
      </c>
      <c r="H88">
        <f>IF(LOOKUP($F88,'Vent Sizing Charts'!$F$5:$F$18,'Vent Sizing Charts'!G$5:G$18)+1&lt;0,0,LOOKUP($F88,'Vent Sizing Charts'!$F$5:$F$18,'Vent Sizing Charts'!G$5:G$18))</f>
        <v>0</v>
      </c>
      <c r="I88">
        <f>IF(LOOKUP($F88,'Vent Sizing Charts'!$F$5:$F$18,'Vent Sizing Charts'!H$5:H$18)+1&lt;0,0,LOOKUP($F88,'Vent Sizing Charts'!$F$5:$F$18,'Vent Sizing Charts'!H$5:H$18))</f>
        <v>0</v>
      </c>
      <c r="J88">
        <f>IF(LOOKUP($F88,'Vent Sizing Charts'!$F$5:$F$18,'Vent Sizing Charts'!I$5:I$18)+1&lt;0,0,LOOKUP($F88,'Vent Sizing Charts'!$F$5:$F$18,'Vent Sizing Charts'!I$5:I$18))</f>
        <v>0</v>
      </c>
      <c r="K88">
        <f>IF(LOOKUP($F88,'Vent Sizing Charts'!$F$5:$F$18,'Vent Sizing Charts'!J$5:J$18)+1&lt;0,0,LOOKUP($F88,'Vent Sizing Charts'!$F$5:$F$18,'Vent Sizing Charts'!J$5:J$18))</f>
        <v>6</v>
      </c>
      <c r="L88">
        <f>IF(LOOKUP($F88,'Vent Sizing Charts'!$F$5:$F$18,'Vent Sizing Charts'!K$5:K$18)+1&lt;0,0,LOOKUP($F88,'Vent Sizing Charts'!$F$5:$F$18,'Vent Sizing Charts'!K$5:K$18))</f>
        <v>21</v>
      </c>
      <c r="M88">
        <f>IF(LOOKUP($F88,'Vent Sizing Charts'!$F$5:$F$18,'Vent Sizing Charts'!L$5:L$18)+1&lt;0,0,LOOKUP($F88,'Vent Sizing Charts'!$F$5:$F$18,'Vent Sizing Charts'!L$5:L$18))</f>
        <v>61</v>
      </c>
      <c r="N88">
        <f>IF(LOOKUP($F88,'Vent Sizing Charts'!$F$5:$F$18,'Vent Sizing Charts'!M$5:M$18)+1&lt;0,0,LOOKUP($F88,'Vent Sizing Charts'!$F$5:$F$18,'Vent Sizing Charts'!M$5:M$18))</f>
        <v>215</v>
      </c>
      <c r="O88">
        <f>IF(LOOKUP($F88,'Vent Sizing Charts'!$F$5:$F$18,'Vent Sizing Charts'!N$5:N$18)+1&lt;0,0,LOOKUP($F88,'Vent Sizing Charts'!$F$5:$F$18,'Vent Sizing Charts'!N$5:N$18))</f>
        <v>99999999</v>
      </c>
      <c r="R88" s="151"/>
      <c r="S88" s="152"/>
      <c r="T88" s="152"/>
      <c r="U88" s="8">
        <v>1.25</v>
      </c>
      <c r="V88" s="8">
        <v>1.5</v>
      </c>
      <c r="W88" s="8">
        <v>2</v>
      </c>
      <c r="X88" s="8">
        <v>3</v>
      </c>
      <c r="Y88" s="8">
        <v>4</v>
      </c>
      <c r="Z88" s="8">
        <v>5</v>
      </c>
      <c r="AA88" s="8">
        <v>6</v>
      </c>
      <c r="AB88" s="8">
        <v>8</v>
      </c>
      <c r="AC88" s="8">
        <v>10</v>
      </c>
      <c r="AD88" s="8">
        <v>12</v>
      </c>
    </row>
    <row r="89" spans="6:30" x14ac:dyDescent="0.25">
      <c r="F89">
        <f>IF('Vent Sizing'!M74="","",'Vent Sizing'!M74)</f>
        <v>2000</v>
      </c>
      <c r="G89">
        <v>0</v>
      </c>
      <c r="H89">
        <f>IF(LOOKUP($F89,'Vent Sizing Charts'!$F$5:$F$18,'Vent Sizing Charts'!G$5:G$18)+1&lt;0,0,LOOKUP($F89,'Vent Sizing Charts'!$F$5:$F$18,'Vent Sizing Charts'!G$5:G$18))</f>
        <v>0</v>
      </c>
      <c r="I89">
        <f>IF(LOOKUP($F89,'Vent Sizing Charts'!$F$5:$F$18,'Vent Sizing Charts'!H$5:H$18)+1&lt;0,0,LOOKUP($F89,'Vent Sizing Charts'!$F$5:$F$18,'Vent Sizing Charts'!H$5:H$18))</f>
        <v>0</v>
      </c>
      <c r="J89">
        <f>IF(LOOKUP($F89,'Vent Sizing Charts'!$F$5:$F$18,'Vent Sizing Charts'!I$5:I$18)+1&lt;0,0,LOOKUP($F89,'Vent Sizing Charts'!$F$5:$F$18,'Vent Sizing Charts'!I$5:I$18))</f>
        <v>0</v>
      </c>
      <c r="K89">
        <f>IF(LOOKUP($F89,'Vent Sizing Charts'!$F$5:$F$18,'Vent Sizing Charts'!J$5:J$18)+1&lt;0,0,LOOKUP($F89,'Vent Sizing Charts'!$F$5:$F$18,'Vent Sizing Charts'!J$5:J$18))</f>
        <v>6</v>
      </c>
      <c r="L89">
        <f>IF(LOOKUP($F89,'Vent Sizing Charts'!$F$5:$F$18,'Vent Sizing Charts'!K$5:K$18)+1&lt;0,0,LOOKUP($F89,'Vent Sizing Charts'!$F$5:$F$18,'Vent Sizing Charts'!K$5:K$18))</f>
        <v>21</v>
      </c>
      <c r="M89">
        <f>IF(LOOKUP($F89,'Vent Sizing Charts'!$F$5:$F$18,'Vent Sizing Charts'!L$5:L$18)+1&lt;0,0,LOOKUP($F89,'Vent Sizing Charts'!$F$5:$F$18,'Vent Sizing Charts'!L$5:L$18))</f>
        <v>61</v>
      </c>
      <c r="N89">
        <f>IF(LOOKUP($F89,'Vent Sizing Charts'!$F$5:$F$18,'Vent Sizing Charts'!M$5:M$18)+1&lt;0,0,LOOKUP($F89,'Vent Sizing Charts'!$F$5:$F$18,'Vent Sizing Charts'!M$5:M$18))</f>
        <v>215</v>
      </c>
      <c r="O89">
        <f>IF(LOOKUP($F89,'Vent Sizing Charts'!$F$5:$F$18,'Vent Sizing Charts'!N$5:N$18)+1&lt;0,0,LOOKUP($F89,'Vent Sizing Charts'!$F$5:$F$18,'Vent Sizing Charts'!N$5:N$18))</f>
        <v>99999999</v>
      </c>
      <c r="R89" s="151"/>
      <c r="S89" s="152"/>
      <c r="T89" s="152"/>
      <c r="U89" s="150" t="s">
        <v>15</v>
      </c>
      <c r="V89" s="150"/>
      <c r="W89" s="150"/>
      <c r="X89" s="150"/>
      <c r="Y89" s="150"/>
      <c r="Z89" s="150"/>
      <c r="AA89" s="150"/>
      <c r="AB89" s="150"/>
      <c r="AC89" s="150"/>
      <c r="AD89" s="150"/>
    </row>
    <row r="90" spans="6:30" x14ac:dyDescent="0.25">
      <c r="F90">
        <f>IF('Vent Sizing'!M75="","",'Vent Sizing'!M75)</f>
        <v>2000</v>
      </c>
      <c r="G90">
        <v>0</v>
      </c>
      <c r="H90">
        <f>IF(LOOKUP($F90,'Vent Sizing Charts'!$F$5:$F$18,'Vent Sizing Charts'!G$5:G$18)+1&lt;0,0,LOOKUP($F90,'Vent Sizing Charts'!$F$5:$F$18,'Vent Sizing Charts'!G$5:G$18))</f>
        <v>0</v>
      </c>
      <c r="I90">
        <f>IF(LOOKUP($F90,'Vent Sizing Charts'!$F$5:$F$18,'Vent Sizing Charts'!H$5:H$18)+1&lt;0,0,LOOKUP($F90,'Vent Sizing Charts'!$F$5:$F$18,'Vent Sizing Charts'!H$5:H$18))</f>
        <v>0</v>
      </c>
      <c r="J90">
        <f>IF(LOOKUP($F90,'Vent Sizing Charts'!$F$5:$F$18,'Vent Sizing Charts'!I$5:I$18)+1&lt;0,0,LOOKUP($F90,'Vent Sizing Charts'!$F$5:$F$18,'Vent Sizing Charts'!I$5:I$18))</f>
        <v>0</v>
      </c>
      <c r="K90">
        <f>IF(LOOKUP($F90,'Vent Sizing Charts'!$F$5:$F$18,'Vent Sizing Charts'!J$5:J$18)+1&lt;0,0,LOOKUP($F90,'Vent Sizing Charts'!$F$5:$F$18,'Vent Sizing Charts'!J$5:J$18))</f>
        <v>6</v>
      </c>
      <c r="L90">
        <f>IF(LOOKUP($F90,'Vent Sizing Charts'!$F$5:$F$18,'Vent Sizing Charts'!K$5:K$18)+1&lt;0,0,LOOKUP($F90,'Vent Sizing Charts'!$F$5:$F$18,'Vent Sizing Charts'!K$5:K$18))</f>
        <v>21</v>
      </c>
      <c r="M90">
        <f>IF(LOOKUP($F90,'Vent Sizing Charts'!$F$5:$F$18,'Vent Sizing Charts'!L$5:L$18)+1&lt;0,0,LOOKUP($F90,'Vent Sizing Charts'!$F$5:$F$18,'Vent Sizing Charts'!L$5:L$18))</f>
        <v>61</v>
      </c>
      <c r="N90">
        <f>IF(LOOKUP($F90,'Vent Sizing Charts'!$F$5:$F$18,'Vent Sizing Charts'!M$5:M$18)+1&lt;0,0,LOOKUP($F90,'Vent Sizing Charts'!$F$5:$F$18,'Vent Sizing Charts'!M$5:M$18))</f>
        <v>215</v>
      </c>
      <c r="O90">
        <f>IF(LOOKUP($F90,'Vent Sizing Charts'!$F$5:$F$18,'Vent Sizing Charts'!N$5:N$18)+1&lt;0,0,LOOKUP($F90,'Vent Sizing Charts'!$F$5:$F$18,'Vent Sizing Charts'!N$5:N$18))</f>
        <v>99999999</v>
      </c>
      <c r="R90" s="90">
        <v>3</v>
      </c>
      <c r="S90" s="11">
        <v>10</v>
      </c>
      <c r="T90" s="13">
        <v>0.15</v>
      </c>
      <c r="U90" s="69">
        <v>-9999999</v>
      </c>
      <c r="V90" s="6">
        <v>13</v>
      </c>
      <c r="W90" s="6">
        <v>46</v>
      </c>
      <c r="X90" s="6">
        <v>317</v>
      </c>
      <c r="Y90" s="72">
        <v>99999999</v>
      </c>
      <c r="Z90" s="72">
        <v>99999999</v>
      </c>
      <c r="AA90" s="72">
        <v>99999999</v>
      </c>
      <c r="AB90" s="72">
        <v>99999999</v>
      </c>
      <c r="AC90" s="72">
        <v>99999999</v>
      </c>
      <c r="AD90" s="71">
        <v>99999999</v>
      </c>
    </row>
    <row r="91" spans="6:30" x14ac:dyDescent="0.25">
      <c r="F91">
        <f>IF('Vent Sizing'!M76="","",'Vent Sizing'!M76)</f>
        <v>2000</v>
      </c>
      <c r="G91">
        <v>0</v>
      </c>
      <c r="H91">
        <f>IF(LOOKUP($F91,'Vent Sizing Charts'!$F$5:$F$18,'Vent Sizing Charts'!G$5:G$18)+1&lt;0,0,LOOKUP($F91,'Vent Sizing Charts'!$F$5:$F$18,'Vent Sizing Charts'!G$5:G$18))</f>
        <v>0</v>
      </c>
      <c r="I91">
        <f>IF(LOOKUP($F91,'Vent Sizing Charts'!$F$5:$F$18,'Vent Sizing Charts'!H$5:H$18)+1&lt;0,0,LOOKUP($F91,'Vent Sizing Charts'!$F$5:$F$18,'Vent Sizing Charts'!H$5:H$18))</f>
        <v>0</v>
      </c>
      <c r="J91">
        <f>IF(LOOKUP($F91,'Vent Sizing Charts'!$F$5:$F$18,'Vent Sizing Charts'!I$5:I$18)+1&lt;0,0,LOOKUP($F91,'Vent Sizing Charts'!$F$5:$F$18,'Vent Sizing Charts'!I$5:I$18))</f>
        <v>0</v>
      </c>
      <c r="K91">
        <f>IF(LOOKUP($F91,'Vent Sizing Charts'!$F$5:$F$18,'Vent Sizing Charts'!J$5:J$18)+1&lt;0,0,LOOKUP($F91,'Vent Sizing Charts'!$F$5:$F$18,'Vent Sizing Charts'!J$5:J$18))</f>
        <v>6</v>
      </c>
      <c r="L91">
        <f>IF(LOOKUP($F91,'Vent Sizing Charts'!$F$5:$F$18,'Vent Sizing Charts'!K$5:K$18)+1&lt;0,0,LOOKUP($F91,'Vent Sizing Charts'!$F$5:$F$18,'Vent Sizing Charts'!K$5:K$18))</f>
        <v>21</v>
      </c>
      <c r="M91">
        <f>IF(LOOKUP($F91,'Vent Sizing Charts'!$F$5:$F$18,'Vent Sizing Charts'!L$5:L$18)+1&lt;0,0,LOOKUP($F91,'Vent Sizing Charts'!$F$5:$F$18,'Vent Sizing Charts'!L$5:L$18))</f>
        <v>61</v>
      </c>
      <c r="N91">
        <f>IF(LOOKUP($F91,'Vent Sizing Charts'!$F$5:$F$18,'Vent Sizing Charts'!M$5:M$18)+1&lt;0,0,LOOKUP($F91,'Vent Sizing Charts'!$F$5:$F$18,'Vent Sizing Charts'!M$5:M$18))</f>
        <v>215</v>
      </c>
      <c r="O91">
        <f>IF(LOOKUP($F91,'Vent Sizing Charts'!$F$5:$F$18,'Vent Sizing Charts'!N$5:N$18)+1&lt;0,0,LOOKUP($F91,'Vent Sizing Charts'!$F$5:$F$18,'Vent Sizing Charts'!N$5:N$18))</f>
        <v>99999999</v>
      </c>
      <c r="R91" s="90">
        <v>4</v>
      </c>
      <c r="S91" s="11">
        <v>43</v>
      </c>
      <c r="T91" s="13">
        <v>0.15</v>
      </c>
      <c r="U91" s="69">
        <v>-9999999</v>
      </c>
      <c r="V91" s="69">
        <v>-9999999</v>
      </c>
      <c r="W91" s="6">
        <v>10.5</v>
      </c>
      <c r="X91" s="6">
        <v>76</v>
      </c>
      <c r="Y91" s="6">
        <v>299</v>
      </c>
      <c r="Z91" s="72">
        <v>99999999</v>
      </c>
      <c r="AA91" s="72">
        <v>99999999</v>
      </c>
      <c r="AB91" s="72">
        <v>99999999</v>
      </c>
      <c r="AC91" s="72">
        <v>99999999</v>
      </c>
      <c r="AD91" s="71">
        <v>99999999</v>
      </c>
    </row>
    <row r="92" spans="6:30" x14ac:dyDescent="0.25">
      <c r="F92">
        <f>IF('Vent Sizing'!M77="","",'Vent Sizing'!M77)</f>
        <v>2000</v>
      </c>
      <c r="G92">
        <v>0</v>
      </c>
      <c r="H92">
        <f>IF(LOOKUP($F92,'Vent Sizing Charts'!$F$5:$F$18,'Vent Sizing Charts'!G$5:G$18)+1&lt;0,0,LOOKUP($F92,'Vent Sizing Charts'!$F$5:$F$18,'Vent Sizing Charts'!G$5:G$18))</f>
        <v>0</v>
      </c>
      <c r="I92">
        <f>IF(LOOKUP($F92,'Vent Sizing Charts'!$F$5:$F$18,'Vent Sizing Charts'!H$5:H$18)+1&lt;0,0,LOOKUP($F92,'Vent Sizing Charts'!$F$5:$F$18,'Vent Sizing Charts'!H$5:H$18))</f>
        <v>0</v>
      </c>
      <c r="J92">
        <f>IF(LOOKUP($F92,'Vent Sizing Charts'!$F$5:$F$18,'Vent Sizing Charts'!I$5:I$18)+1&lt;0,0,LOOKUP($F92,'Vent Sizing Charts'!$F$5:$F$18,'Vent Sizing Charts'!I$5:I$18))</f>
        <v>0</v>
      </c>
      <c r="K92">
        <f>IF(LOOKUP($F92,'Vent Sizing Charts'!$F$5:$F$18,'Vent Sizing Charts'!J$5:J$18)+1&lt;0,0,LOOKUP($F92,'Vent Sizing Charts'!$F$5:$F$18,'Vent Sizing Charts'!J$5:J$18))</f>
        <v>6</v>
      </c>
      <c r="L92">
        <f>IF(LOOKUP($F92,'Vent Sizing Charts'!$F$5:$F$18,'Vent Sizing Charts'!K$5:K$18)+1&lt;0,0,LOOKUP($F92,'Vent Sizing Charts'!$F$5:$F$18,'Vent Sizing Charts'!K$5:K$18))</f>
        <v>21</v>
      </c>
      <c r="M92">
        <f>IF(LOOKUP($F92,'Vent Sizing Charts'!$F$5:$F$18,'Vent Sizing Charts'!L$5:L$18)+1&lt;0,0,LOOKUP($F92,'Vent Sizing Charts'!$F$5:$F$18,'Vent Sizing Charts'!L$5:L$18))</f>
        <v>61</v>
      </c>
      <c r="N92">
        <f>IF(LOOKUP($F92,'Vent Sizing Charts'!$F$5:$F$18,'Vent Sizing Charts'!M$5:M$18)+1&lt;0,0,LOOKUP($F92,'Vent Sizing Charts'!$F$5:$F$18,'Vent Sizing Charts'!M$5:M$18))</f>
        <v>215</v>
      </c>
      <c r="O92">
        <f>IF(LOOKUP($F92,'Vent Sizing Charts'!$F$5:$F$18,'Vent Sizing Charts'!N$5:N$18)+1&lt;0,0,LOOKUP($F92,'Vent Sizing Charts'!$F$5:$F$18,'Vent Sizing Charts'!N$5:N$18))</f>
        <v>99999999</v>
      </c>
      <c r="R92" s="90">
        <v>5</v>
      </c>
      <c r="S92" s="11">
        <v>190</v>
      </c>
      <c r="T92" s="13">
        <v>0.15</v>
      </c>
      <c r="U92" s="69">
        <v>-9999999</v>
      </c>
      <c r="V92" s="69">
        <v>-9999999</v>
      </c>
      <c r="W92" s="69">
        <v>-9999999</v>
      </c>
      <c r="X92" s="6">
        <v>25</v>
      </c>
      <c r="Y92" s="6">
        <v>97.5</v>
      </c>
      <c r="Z92" s="6">
        <v>302</v>
      </c>
      <c r="AA92" s="72">
        <v>99999999</v>
      </c>
      <c r="AB92" s="72">
        <v>99999999</v>
      </c>
      <c r="AC92" s="72">
        <v>99999999</v>
      </c>
      <c r="AD92" s="71">
        <v>99999999</v>
      </c>
    </row>
    <row r="93" spans="6:30" x14ac:dyDescent="0.25">
      <c r="F93">
        <f>IF('Vent Sizing'!M78="","",'Vent Sizing'!M78)</f>
        <v>2000</v>
      </c>
      <c r="G93">
        <v>0</v>
      </c>
      <c r="H93">
        <f>IF(LOOKUP($F93,'Vent Sizing Charts'!$F$5:$F$18,'Vent Sizing Charts'!G$5:G$18)+1&lt;0,0,LOOKUP($F93,'Vent Sizing Charts'!$F$5:$F$18,'Vent Sizing Charts'!G$5:G$18))</f>
        <v>0</v>
      </c>
      <c r="I93">
        <f>IF(LOOKUP($F93,'Vent Sizing Charts'!$F$5:$F$18,'Vent Sizing Charts'!H$5:H$18)+1&lt;0,0,LOOKUP($F93,'Vent Sizing Charts'!$F$5:$F$18,'Vent Sizing Charts'!H$5:H$18))</f>
        <v>0</v>
      </c>
      <c r="J93">
        <f>IF(LOOKUP($F93,'Vent Sizing Charts'!$F$5:$F$18,'Vent Sizing Charts'!I$5:I$18)+1&lt;0,0,LOOKUP($F93,'Vent Sizing Charts'!$F$5:$F$18,'Vent Sizing Charts'!I$5:I$18))</f>
        <v>0</v>
      </c>
      <c r="K93">
        <f>IF(LOOKUP($F93,'Vent Sizing Charts'!$F$5:$F$18,'Vent Sizing Charts'!J$5:J$18)+1&lt;0,0,LOOKUP($F93,'Vent Sizing Charts'!$F$5:$F$18,'Vent Sizing Charts'!J$5:J$18))</f>
        <v>6</v>
      </c>
      <c r="L93">
        <f>IF(LOOKUP($F93,'Vent Sizing Charts'!$F$5:$F$18,'Vent Sizing Charts'!K$5:K$18)+1&lt;0,0,LOOKUP($F93,'Vent Sizing Charts'!$F$5:$F$18,'Vent Sizing Charts'!K$5:K$18))</f>
        <v>21</v>
      </c>
      <c r="M93">
        <f>IF(LOOKUP($F93,'Vent Sizing Charts'!$F$5:$F$18,'Vent Sizing Charts'!L$5:L$18)+1&lt;0,0,LOOKUP($F93,'Vent Sizing Charts'!$F$5:$F$18,'Vent Sizing Charts'!L$5:L$18))</f>
        <v>61</v>
      </c>
      <c r="N93">
        <f>IF(LOOKUP($F93,'Vent Sizing Charts'!$F$5:$F$18,'Vent Sizing Charts'!M$5:M$18)+1&lt;0,0,LOOKUP($F93,'Vent Sizing Charts'!$F$5:$F$18,'Vent Sizing Charts'!M$5:M$18))</f>
        <v>215</v>
      </c>
      <c r="O93">
        <f>IF(LOOKUP($F93,'Vent Sizing Charts'!$F$5:$F$18,'Vent Sizing Charts'!N$5:N$18)+1&lt;0,0,LOOKUP($F93,'Vent Sizing Charts'!$F$5:$F$18,'Vent Sizing Charts'!N$5:N$18))</f>
        <v>99999999</v>
      </c>
      <c r="R93" s="90">
        <v>6</v>
      </c>
      <c r="S93" s="11">
        <v>500</v>
      </c>
      <c r="T93" s="13">
        <v>0.15</v>
      </c>
      <c r="U93" s="69">
        <v>-9999999</v>
      </c>
      <c r="V93" s="69">
        <v>-9999999</v>
      </c>
      <c r="W93" s="69">
        <v>-9999999</v>
      </c>
      <c r="X93" s="6">
        <v>10</v>
      </c>
      <c r="Y93" s="6">
        <v>39.5</v>
      </c>
      <c r="Z93" s="6">
        <v>122</v>
      </c>
      <c r="AA93" s="6">
        <v>305</v>
      </c>
      <c r="AB93" s="72">
        <v>99999999</v>
      </c>
      <c r="AC93" s="72">
        <v>99999999</v>
      </c>
      <c r="AD93" s="71">
        <v>99999999</v>
      </c>
    </row>
    <row r="94" spans="6:30" x14ac:dyDescent="0.25">
      <c r="F94">
        <f>IF('Vent Sizing'!M79="","",'Vent Sizing'!M79)</f>
        <v>2000</v>
      </c>
      <c r="G94">
        <v>0</v>
      </c>
      <c r="H94">
        <f>IF(LOOKUP($F94,'Vent Sizing Charts'!$F$5:$F$18,'Vent Sizing Charts'!G$5:G$18)+1&lt;0,0,LOOKUP($F94,'Vent Sizing Charts'!$F$5:$F$18,'Vent Sizing Charts'!G$5:G$18))</f>
        <v>0</v>
      </c>
      <c r="I94">
        <f>IF(LOOKUP($F94,'Vent Sizing Charts'!$F$5:$F$18,'Vent Sizing Charts'!H$5:H$18)+1&lt;0,0,LOOKUP($F94,'Vent Sizing Charts'!$F$5:$F$18,'Vent Sizing Charts'!H$5:H$18))</f>
        <v>0</v>
      </c>
      <c r="J94">
        <f>IF(LOOKUP($F94,'Vent Sizing Charts'!$F$5:$F$18,'Vent Sizing Charts'!I$5:I$18)+1&lt;0,0,LOOKUP($F94,'Vent Sizing Charts'!$F$5:$F$18,'Vent Sizing Charts'!I$5:I$18))</f>
        <v>0</v>
      </c>
      <c r="K94">
        <f>IF(LOOKUP($F94,'Vent Sizing Charts'!$F$5:$F$18,'Vent Sizing Charts'!J$5:J$18)+1&lt;0,0,LOOKUP($F94,'Vent Sizing Charts'!$F$5:$F$18,'Vent Sizing Charts'!J$5:J$18))</f>
        <v>6</v>
      </c>
      <c r="L94">
        <f>IF(LOOKUP($F94,'Vent Sizing Charts'!$F$5:$F$18,'Vent Sizing Charts'!K$5:K$18)+1&lt;0,0,LOOKUP($F94,'Vent Sizing Charts'!$F$5:$F$18,'Vent Sizing Charts'!K$5:K$18))</f>
        <v>21</v>
      </c>
      <c r="M94">
        <f>IF(LOOKUP($F94,'Vent Sizing Charts'!$F$5:$F$18,'Vent Sizing Charts'!L$5:L$18)+1&lt;0,0,LOOKUP($F94,'Vent Sizing Charts'!$F$5:$F$18,'Vent Sizing Charts'!L$5:L$18))</f>
        <v>61</v>
      </c>
      <c r="N94">
        <f>IF(LOOKUP($F94,'Vent Sizing Charts'!$F$5:$F$18,'Vent Sizing Charts'!M$5:M$18)+1&lt;0,0,LOOKUP($F94,'Vent Sizing Charts'!$F$5:$F$18,'Vent Sizing Charts'!M$5:M$18))</f>
        <v>215</v>
      </c>
      <c r="O94">
        <f>IF(LOOKUP($F94,'Vent Sizing Charts'!$F$5:$F$18,'Vent Sizing Charts'!N$5:N$18)+1&lt;0,0,LOOKUP($F94,'Vent Sizing Charts'!$F$5:$F$18,'Vent Sizing Charts'!N$5:N$18))</f>
        <v>99999999</v>
      </c>
      <c r="R94" s="90">
        <v>8</v>
      </c>
      <c r="S94" s="11">
        <v>1800</v>
      </c>
      <c r="T94" s="13">
        <v>0.15</v>
      </c>
      <c r="U94" s="69">
        <v>-9999999</v>
      </c>
      <c r="V94" s="69">
        <v>-9999999</v>
      </c>
      <c r="W94" s="69">
        <v>-9999999</v>
      </c>
      <c r="X94" s="69">
        <v>-9999999</v>
      </c>
      <c r="Y94" s="6">
        <v>9.5</v>
      </c>
      <c r="Z94" s="6">
        <v>29</v>
      </c>
      <c r="AA94" s="6">
        <v>73</v>
      </c>
      <c r="AB94" s="6">
        <v>287</v>
      </c>
      <c r="AC94" s="72">
        <v>99999999</v>
      </c>
      <c r="AD94" s="71">
        <v>99999999</v>
      </c>
    </row>
    <row r="95" spans="6:30" x14ac:dyDescent="0.25">
      <c r="F95">
        <f>IF('Vent Sizing'!M80="","",'Vent Sizing'!M80)</f>
        <v>2000</v>
      </c>
      <c r="G95">
        <v>0</v>
      </c>
      <c r="H95">
        <f>IF(LOOKUP($F95,'Vent Sizing Charts'!$F$5:$F$18,'Vent Sizing Charts'!G$5:G$18)+1&lt;0,0,LOOKUP($F95,'Vent Sizing Charts'!$F$5:$F$18,'Vent Sizing Charts'!G$5:G$18))</f>
        <v>0</v>
      </c>
      <c r="I95">
        <f>IF(LOOKUP($F95,'Vent Sizing Charts'!$F$5:$F$18,'Vent Sizing Charts'!H$5:H$18)+1&lt;0,0,LOOKUP($F95,'Vent Sizing Charts'!$F$5:$F$18,'Vent Sizing Charts'!H$5:H$18))</f>
        <v>0</v>
      </c>
      <c r="J95">
        <f>IF(LOOKUP($F95,'Vent Sizing Charts'!$F$5:$F$18,'Vent Sizing Charts'!I$5:I$18)+1&lt;0,0,LOOKUP($F95,'Vent Sizing Charts'!$F$5:$F$18,'Vent Sizing Charts'!I$5:I$18))</f>
        <v>0</v>
      </c>
      <c r="K95">
        <f>IF(LOOKUP($F95,'Vent Sizing Charts'!$F$5:$F$18,'Vent Sizing Charts'!J$5:J$18)+1&lt;0,0,LOOKUP($F95,'Vent Sizing Charts'!$F$5:$F$18,'Vent Sizing Charts'!J$5:J$18))</f>
        <v>6</v>
      </c>
      <c r="L95">
        <f>IF(LOOKUP($F95,'Vent Sizing Charts'!$F$5:$F$18,'Vent Sizing Charts'!K$5:K$18)+1&lt;0,0,LOOKUP($F95,'Vent Sizing Charts'!$F$5:$F$18,'Vent Sizing Charts'!K$5:K$18))</f>
        <v>21</v>
      </c>
      <c r="M95">
        <f>IF(LOOKUP($F95,'Vent Sizing Charts'!$F$5:$F$18,'Vent Sizing Charts'!L$5:L$18)+1&lt;0,0,LOOKUP($F95,'Vent Sizing Charts'!$F$5:$F$18,'Vent Sizing Charts'!L$5:L$18))</f>
        <v>61</v>
      </c>
      <c r="N95">
        <f>IF(LOOKUP($F95,'Vent Sizing Charts'!$F$5:$F$18,'Vent Sizing Charts'!M$5:M$18)+1&lt;0,0,LOOKUP($F95,'Vent Sizing Charts'!$F$5:$F$18,'Vent Sizing Charts'!M$5:M$18))</f>
        <v>215</v>
      </c>
      <c r="O95">
        <f>IF(LOOKUP($F95,'Vent Sizing Charts'!$F$5:$F$18,'Vent Sizing Charts'!N$5:N$18)+1&lt;0,0,LOOKUP($F95,'Vent Sizing Charts'!$F$5:$F$18,'Vent Sizing Charts'!N$5:N$18))</f>
        <v>99999999</v>
      </c>
      <c r="R95" s="90">
        <v>10</v>
      </c>
      <c r="S95" s="11">
        <v>4000</v>
      </c>
      <c r="T95" s="13">
        <v>0.15</v>
      </c>
      <c r="U95" s="69">
        <v>-9999999</v>
      </c>
      <c r="V95" s="69">
        <v>-9999999</v>
      </c>
      <c r="W95" s="69">
        <v>-9999999</v>
      </c>
      <c r="X95" s="69">
        <v>-9999999</v>
      </c>
      <c r="Y95" s="69">
        <v>-9999999</v>
      </c>
      <c r="Z95" s="6">
        <v>9.5</v>
      </c>
      <c r="AA95" s="6">
        <v>24</v>
      </c>
      <c r="AB95" s="6">
        <v>94.5</v>
      </c>
      <c r="AC95" s="6">
        <v>292.5</v>
      </c>
      <c r="AD95" s="71">
        <v>99999999</v>
      </c>
    </row>
    <row r="96" spans="6:30" x14ac:dyDescent="0.25">
      <c r="F96">
        <f>IF('Vent Sizing'!M81="","",'Vent Sizing'!M81)</f>
        <v>2000</v>
      </c>
      <c r="G96">
        <v>0</v>
      </c>
      <c r="H96">
        <f>IF(LOOKUP($F96,'Vent Sizing Charts'!$F$5:$F$18,'Vent Sizing Charts'!G$5:G$18)+1&lt;0,0,LOOKUP($F96,'Vent Sizing Charts'!$F$5:$F$18,'Vent Sizing Charts'!G$5:G$18))</f>
        <v>0</v>
      </c>
      <c r="I96">
        <f>IF(LOOKUP($F96,'Vent Sizing Charts'!$F$5:$F$18,'Vent Sizing Charts'!H$5:H$18)+1&lt;0,0,LOOKUP($F96,'Vent Sizing Charts'!$F$5:$F$18,'Vent Sizing Charts'!H$5:H$18))</f>
        <v>0</v>
      </c>
      <c r="J96">
        <f>IF(LOOKUP($F96,'Vent Sizing Charts'!$F$5:$F$18,'Vent Sizing Charts'!I$5:I$18)+1&lt;0,0,LOOKUP($F96,'Vent Sizing Charts'!$F$5:$F$18,'Vent Sizing Charts'!I$5:I$18))</f>
        <v>0</v>
      </c>
      <c r="K96">
        <f>IF(LOOKUP($F96,'Vent Sizing Charts'!$F$5:$F$18,'Vent Sizing Charts'!J$5:J$18)+1&lt;0,0,LOOKUP($F96,'Vent Sizing Charts'!$F$5:$F$18,'Vent Sizing Charts'!J$5:J$18))</f>
        <v>6</v>
      </c>
      <c r="L96">
        <f>IF(LOOKUP($F96,'Vent Sizing Charts'!$F$5:$F$18,'Vent Sizing Charts'!K$5:K$18)+1&lt;0,0,LOOKUP($F96,'Vent Sizing Charts'!$F$5:$F$18,'Vent Sizing Charts'!K$5:K$18))</f>
        <v>21</v>
      </c>
      <c r="M96">
        <f>IF(LOOKUP($F96,'Vent Sizing Charts'!$F$5:$F$18,'Vent Sizing Charts'!L$5:L$18)+1&lt;0,0,LOOKUP($F96,'Vent Sizing Charts'!$F$5:$F$18,'Vent Sizing Charts'!L$5:L$18))</f>
        <v>61</v>
      </c>
      <c r="N96">
        <f>IF(LOOKUP($F96,'Vent Sizing Charts'!$F$5:$F$18,'Vent Sizing Charts'!M$5:M$18)+1&lt;0,0,LOOKUP($F96,'Vent Sizing Charts'!$F$5:$F$18,'Vent Sizing Charts'!M$5:M$18))</f>
        <v>215</v>
      </c>
      <c r="O96">
        <f>IF(LOOKUP($F96,'Vent Sizing Charts'!$F$5:$F$18,'Vent Sizing Charts'!N$5:N$18)+1&lt;0,0,LOOKUP($F96,'Vent Sizing Charts'!$F$5:$F$18,'Vent Sizing Charts'!N$5:N$18))</f>
        <v>99999999</v>
      </c>
      <c r="R96" s="90">
        <v>12</v>
      </c>
      <c r="S96" s="11">
        <v>7300</v>
      </c>
      <c r="T96" s="13">
        <v>0.15</v>
      </c>
      <c r="U96" s="69">
        <v>-9999999</v>
      </c>
      <c r="V96" s="69">
        <v>-9999999</v>
      </c>
      <c r="W96" s="69">
        <v>-9999999</v>
      </c>
      <c r="X96" s="69">
        <v>-9999999</v>
      </c>
      <c r="Y96" s="69">
        <v>-9999999</v>
      </c>
      <c r="Z96" s="69">
        <v>-9999999</v>
      </c>
      <c r="AA96" s="6">
        <v>9.5</v>
      </c>
      <c r="AB96" s="6">
        <v>36.5</v>
      </c>
      <c r="AC96" s="6">
        <v>116</v>
      </c>
      <c r="AD96" s="6">
        <v>287</v>
      </c>
    </row>
    <row r="97" spans="6:31" x14ac:dyDescent="0.25">
      <c r="F97">
        <f>IF('Vent Sizing'!M82="","",'Vent Sizing'!M82)</f>
        <v>2000</v>
      </c>
      <c r="G97">
        <v>0</v>
      </c>
      <c r="H97">
        <f>IF(LOOKUP($F97,'Vent Sizing Charts'!$F$5:$F$18,'Vent Sizing Charts'!G$5:G$18)+1&lt;0,0,LOOKUP($F97,'Vent Sizing Charts'!$F$5:$F$18,'Vent Sizing Charts'!G$5:G$18))</f>
        <v>0</v>
      </c>
      <c r="I97">
        <f>IF(LOOKUP($F97,'Vent Sizing Charts'!$F$5:$F$18,'Vent Sizing Charts'!H$5:H$18)+1&lt;0,0,LOOKUP($F97,'Vent Sizing Charts'!$F$5:$F$18,'Vent Sizing Charts'!H$5:H$18))</f>
        <v>0</v>
      </c>
      <c r="J97">
        <f>IF(LOOKUP($F97,'Vent Sizing Charts'!$F$5:$F$18,'Vent Sizing Charts'!I$5:I$18)+1&lt;0,0,LOOKUP($F97,'Vent Sizing Charts'!$F$5:$F$18,'Vent Sizing Charts'!I$5:I$18))</f>
        <v>0</v>
      </c>
      <c r="K97">
        <f>IF(LOOKUP($F97,'Vent Sizing Charts'!$F$5:$F$18,'Vent Sizing Charts'!J$5:J$18)+1&lt;0,0,LOOKUP($F97,'Vent Sizing Charts'!$F$5:$F$18,'Vent Sizing Charts'!J$5:J$18))</f>
        <v>6</v>
      </c>
      <c r="L97">
        <f>IF(LOOKUP($F97,'Vent Sizing Charts'!$F$5:$F$18,'Vent Sizing Charts'!K$5:K$18)+1&lt;0,0,LOOKUP($F97,'Vent Sizing Charts'!$F$5:$F$18,'Vent Sizing Charts'!K$5:K$18))</f>
        <v>21</v>
      </c>
      <c r="M97">
        <f>IF(LOOKUP($F97,'Vent Sizing Charts'!$F$5:$F$18,'Vent Sizing Charts'!L$5:L$18)+1&lt;0,0,LOOKUP($F97,'Vent Sizing Charts'!$F$5:$F$18,'Vent Sizing Charts'!L$5:L$18))</f>
        <v>61</v>
      </c>
      <c r="N97">
        <f>IF(LOOKUP($F97,'Vent Sizing Charts'!$F$5:$F$18,'Vent Sizing Charts'!M$5:M$18)+1&lt;0,0,LOOKUP($F97,'Vent Sizing Charts'!$F$5:$F$18,'Vent Sizing Charts'!M$5:M$18))</f>
        <v>215</v>
      </c>
      <c r="O97">
        <f>IF(LOOKUP($F97,'Vent Sizing Charts'!$F$5:$F$18,'Vent Sizing Charts'!N$5:N$18)+1&lt;0,0,LOOKUP($F97,'Vent Sizing Charts'!$F$5:$F$18,'Vent Sizing Charts'!N$5:N$18))</f>
        <v>99999999</v>
      </c>
      <c r="R97" s="94">
        <v>15</v>
      </c>
      <c r="S97" s="6">
        <v>15000</v>
      </c>
      <c r="T97" s="95">
        <v>0.15</v>
      </c>
      <c r="U97" s="70">
        <v>-9999999</v>
      </c>
      <c r="V97" s="70">
        <v>-9999999</v>
      </c>
      <c r="W97" s="70">
        <v>-9999999</v>
      </c>
      <c r="X97" s="70">
        <v>-9999999</v>
      </c>
      <c r="Y97" s="70">
        <v>-9999999</v>
      </c>
      <c r="Z97" s="70">
        <v>-9999999</v>
      </c>
      <c r="AA97" s="70">
        <v>-9999999</v>
      </c>
      <c r="AB97" s="6">
        <v>12</v>
      </c>
      <c r="AC97" s="6">
        <v>39.5</v>
      </c>
      <c r="AD97" s="6">
        <v>94.5</v>
      </c>
    </row>
    <row r="98" spans="6:31" x14ac:dyDescent="0.25">
      <c r="F98">
        <f>IF('Vent Sizing'!M83="","",'Vent Sizing'!M83)</f>
        <v>2000</v>
      </c>
      <c r="G98">
        <v>0</v>
      </c>
      <c r="H98">
        <f>IF(LOOKUP($F98,'Vent Sizing Charts'!$F$5:$F$18,'Vent Sizing Charts'!G$5:G$18)+1&lt;0,0,LOOKUP($F98,'Vent Sizing Charts'!$F$5:$F$18,'Vent Sizing Charts'!G$5:G$18))</f>
        <v>0</v>
      </c>
      <c r="I98">
        <f>IF(LOOKUP($F98,'Vent Sizing Charts'!$F$5:$F$18,'Vent Sizing Charts'!H$5:H$18)+1&lt;0,0,LOOKUP($F98,'Vent Sizing Charts'!$F$5:$F$18,'Vent Sizing Charts'!H$5:H$18))</f>
        <v>0</v>
      </c>
      <c r="J98">
        <f>IF(LOOKUP($F98,'Vent Sizing Charts'!$F$5:$F$18,'Vent Sizing Charts'!I$5:I$18)+1&lt;0,0,LOOKUP($F98,'Vent Sizing Charts'!$F$5:$F$18,'Vent Sizing Charts'!I$5:I$18))</f>
        <v>0</v>
      </c>
      <c r="K98">
        <f>IF(LOOKUP($F98,'Vent Sizing Charts'!$F$5:$F$18,'Vent Sizing Charts'!J$5:J$18)+1&lt;0,0,LOOKUP($F98,'Vent Sizing Charts'!$F$5:$F$18,'Vent Sizing Charts'!J$5:J$18))</f>
        <v>6</v>
      </c>
      <c r="L98">
        <f>IF(LOOKUP($F98,'Vent Sizing Charts'!$F$5:$F$18,'Vent Sizing Charts'!K$5:K$18)+1&lt;0,0,LOOKUP($F98,'Vent Sizing Charts'!$F$5:$F$18,'Vent Sizing Charts'!K$5:K$18))</f>
        <v>21</v>
      </c>
      <c r="M98">
        <f>IF(LOOKUP($F98,'Vent Sizing Charts'!$F$5:$F$18,'Vent Sizing Charts'!L$5:L$18)+1&lt;0,0,LOOKUP($F98,'Vent Sizing Charts'!$F$5:$F$18,'Vent Sizing Charts'!L$5:L$18))</f>
        <v>61</v>
      </c>
      <c r="N98">
        <f>IF(LOOKUP($F98,'Vent Sizing Charts'!$F$5:$F$18,'Vent Sizing Charts'!M$5:M$18)+1&lt;0,0,LOOKUP($F98,'Vent Sizing Charts'!$F$5:$F$18,'Vent Sizing Charts'!M$5:M$18))</f>
        <v>215</v>
      </c>
      <c r="O98">
        <f>IF(LOOKUP($F98,'Vent Sizing Charts'!$F$5:$F$18,'Vent Sizing Charts'!N$5:N$18)+1&lt;0,0,LOOKUP($F98,'Vent Sizing Charts'!$F$5:$F$18,'Vent Sizing Charts'!N$5:N$18))</f>
        <v>99999999</v>
      </c>
    </row>
    <row r="99" spans="6:31" x14ac:dyDescent="0.25">
      <c r="F99">
        <f>IF('Vent Sizing'!M84="","",'Vent Sizing'!M84)</f>
        <v>2000</v>
      </c>
      <c r="G99">
        <v>0</v>
      </c>
      <c r="H99">
        <f>IF(LOOKUP($F99,'Vent Sizing Charts'!$F$5:$F$18,'Vent Sizing Charts'!G$5:G$18)+1&lt;0,0,LOOKUP($F99,'Vent Sizing Charts'!$F$5:$F$18,'Vent Sizing Charts'!G$5:G$18))</f>
        <v>0</v>
      </c>
      <c r="I99">
        <f>IF(LOOKUP($F99,'Vent Sizing Charts'!$F$5:$F$18,'Vent Sizing Charts'!H$5:H$18)+1&lt;0,0,LOOKUP($F99,'Vent Sizing Charts'!$F$5:$F$18,'Vent Sizing Charts'!H$5:H$18))</f>
        <v>0</v>
      </c>
      <c r="J99">
        <f>IF(LOOKUP($F99,'Vent Sizing Charts'!$F$5:$F$18,'Vent Sizing Charts'!I$5:I$18)+1&lt;0,0,LOOKUP($F99,'Vent Sizing Charts'!$F$5:$F$18,'Vent Sizing Charts'!I$5:I$18))</f>
        <v>0</v>
      </c>
      <c r="K99">
        <f>IF(LOOKUP($F99,'Vent Sizing Charts'!$F$5:$F$18,'Vent Sizing Charts'!J$5:J$18)+1&lt;0,0,LOOKUP($F99,'Vent Sizing Charts'!$F$5:$F$18,'Vent Sizing Charts'!J$5:J$18))</f>
        <v>6</v>
      </c>
      <c r="L99">
        <f>IF(LOOKUP($F99,'Vent Sizing Charts'!$F$5:$F$18,'Vent Sizing Charts'!K$5:K$18)+1&lt;0,0,LOOKUP($F99,'Vent Sizing Charts'!$F$5:$F$18,'Vent Sizing Charts'!K$5:K$18))</f>
        <v>21</v>
      </c>
      <c r="M99">
        <f>IF(LOOKUP($F99,'Vent Sizing Charts'!$F$5:$F$18,'Vent Sizing Charts'!L$5:L$18)+1&lt;0,0,LOOKUP($F99,'Vent Sizing Charts'!$F$5:$F$18,'Vent Sizing Charts'!L$5:L$18))</f>
        <v>61</v>
      </c>
      <c r="N99">
        <f>IF(LOOKUP($F99,'Vent Sizing Charts'!$F$5:$F$18,'Vent Sizing Charts'!M$5:M$18)+1&lt;0,0,LOOKUP($F99,'Vent Sizing Charts'!$F$5:$F$18,'Vent Sizing Charts'!M$5:M$18))</f>
        <v>215</v>
      </c>
      <c r="O99">
        <f>IF(LOOKUP($F99,'Vent Sizing Charts'!$F$5:$F$18,'Vent Sizing Charts'!N$5:N$18)+1&lt;0,0,LOOKUP($F99,'Vent Sizing Charts'!$F$5:$F$18,'Vent Sizing Charts'!N$5:N$18))</f>
        <v>99999999</v>
      </c>
    </row>
    <row r="100" spans="6:31" x14ac:dyDescent="0.25">
      <c r="F100">
        <f>IF('Vent Sizing'!M85="","",'Vent Sizing'!M85)</f>
        <v>2000</v>
      </c>
      <c r="G100">
        <v>0</v>
      </c>
      <c r="H100">
        <f>IF(LOOKUP($F100,'Vent Sizing Charts'!$F$5:$F$18,'Vent Sizing Charts'!G$5:G$18)+1&lt;0,0,LOOKUP($F100,'Vent Sizing Charts'!$F$5:$F$18,'Vent Sizing Charts'!G$5:G$18))</f>
        <v>0</v>
      </c>
      <c r="I100">
        <f>IF(LOOKUP($F100,'Vent Sizing Charts'!$F$5:$F$18,'Vent Sizing Charts'!H$5:H$18)+1&lt;0,0,LOOKUP($F100,'Vent Sizing Charts'!$F$5:$F$18,'Vent Sizing Charts'!H$5:H$18))</f>
        <v>0</v>
      </c>
      <c r="J100">
        <f>IF(LOOKUP($F100,'Vent Sizing Charts'!$F$5:$F$18,'Vent Sizing Charts'!I$5:I$18)+1&lt;0,0,LOOKUP($F100,'Vent Sizing Charts'!$F$5:$F$18,'Vent Sizing Charts'!I$5:I$18))</f>
        <v>0</v>
      </c>
      <c r="K100">
        <f>IF(LOOKUP($F100,'Vent Sizing Charts'!$F$5:$F$18,'Vent Sizing Charts'!J$5:J$18)+1&lt;0,0,LOOKUP($F100,'Vent Sizing Charts'!$F$5:$F$18,'Vent Sizing Charts'!J$5:J$18))</f>
        <v>6</v>
      </c>
      <c r="L100">
        <f>IF(LOOKUP($F100,'Vent Sizing Charts'!$F$5:$F$18,'Vent Sizing Charts'!K$5:K$18)+1&lt;0,0,LOOKUP($F100,'Vent Sizing Charts'!$F$5:$F$18,'Vent Sizing Charts'!K$5:K$18))</f>
        <v>21</v>
      </c>
      <c r="M100">
        <f>IF(LOOKUP($F100,'Vent Sizing Charts'!$F$5:$F$18,'Vent Sizing Charts'!L$5:L$18)+1&lt;0,0,LOOKUP($F100,'Vent Sizing Charts'!$F$5:$F$18,'Vent Sizing Charts'!L$5:L$18))</f>
        <v>61</v>
      </c>
      <c r="N100">
        <f>IF(LOOKUP($F100,'Vent Sizing Charts'!$F$5:$F$18,'Vent Sizing Charts'!M$5:M$18)+1&lt;0,0,LOOKUP($F100,'Vent Sizing Charts'!$F$5:$F$18,'Vent Sizing Charts'!M$5:M$18))</f>
        <v>215</v>
      </c>
      <c r="O100">
        <f>IF(LOOKUP($F100,'Vent Sizing Charts'!$F$5:$F$18,'Vent Sizing Charts'!N$5:N$18)+1&lt;0,0,LOOKUP($F100,'Vent Sizing Charts'!$F$5:$F$18,'Vent Sizing Charts'!N$5:N$18))</f>
        <v>99999999</v>
      </c>
      <c r="T100" s="150" t="s">
        <v>16</v>
      </c>
      <c r="U100" s="150"/>
      <c r="V100" s="150"/>
      <c r="W100" s="150"/>
      <c r="X100" s="150"/>
      <c r="Y100" s="150"/>
      <c r="Z100" s="150"/>
      <c r="AA100" s="150"/>
      <c r="AB100" s="150"/>
      <c r="AC100" s="150"/>
      <c r="AE100" s="149" t="s">
        <v>91</v>
      </c>
    </row>
    <row r="101" spans="6:31" x14ac:dyDescent="0.25">
      <c r="F101">
        <f>IF('Vent Sizing'!M86="","",'Vent Sizing'!M86)</f>
        <v>2000</v>
      </c>
      <c r="G101">
        <v>0</v>
      </c>
      <c r="H101">
        <f>IF(LOOKUP($F101,'Vent Sizing Charts'!$F$5:$F$18,'Vent Sizing Charts'!G$5:G$18)+1&lt;0,0,LOOKUP($F101,'Vent Sizing Charts'!$F$5:$F$18,'Vent Sizing Charts'!G$5:G$18))</f>
        <v>0</v>
      </c>
      <c r="I101">
        <f>IF(LOOKUP($F101,'Vent Sizing Charts'!$F$5:$F$18,'Vent Sizing Charts'!H$5:H$18)+1&lt;0,0,LOOKUP($F101,'Vent Sizing Charts'!$F$5:$F$18,'Vent Sizing Charts'!H$5:H$18))</f>
        <v>0</v>
      </c>
      <c r="J101">
        <f>IF(LOOKUP($F101,'Vent Sizing Charts'!$F$5:$F$18,'Vent Sizing Charts'!I$5:I$18)+1&lt;0,0,LOOKUP($F101,'Vent Sizing Charts'!$F$5:$F$18,'Vent Sizing Charts'!I$5:I$18))</f>
        <v>0</v>
      </c>
      <c r="K101">
        <f>IF(LOOKUP($F101,'Vent Sizing Charts'!$F$5:$F$18,'Vent Sizing Charts'!J$5:J$18)+1&lt;0,0,LOOKUP($F101,'Vent Sizing Charts'!$F$5:$F$18,'Vent Sizing Charts'!J$5:J$18))</f>
        <v>6</v>
      </c>
      <c r="L101">
        <f>IF(LOOKUP($F101,'Vent Sizing Charts'!$F$5:$F$18,'Vent Sizing Charts'!K$5:K$18)+1&lt;0,0,LOOKUP($F101,'Vent Sizing Charts'!$F$5:$F$18,'Vent Sizing Charts'!K$5:K$18))</f>
        <v>21</v>
      </c>
      <c r="M101">
        <f>IF(LOOKUP($F101,'Vent Sizing Charts'!$F$5:$F$18,'Vent Sizing Charts'!L$5:L$18)+1&lt;0,0,LOOKUP($F101,'Vent Sizing Charts'!$F$5:$F$18,'Vent Sizing Charts'!L$5:L$18))</f>
        <v>61</v>
      </c>
      <c r="N101">
        <f>IF(LOOKUP($F101,'Vent Sizing Charts'!$F$5:$F$18,'Vent Sizing Charts'!M$5:M$18)+1&lt;0,0,LOOKUP($F101,'Vent Sizing Charts'!$F$5:$F$18,'Vent Sizing Charts'!M$5:M$18))</f>
        <v>215</v>
      </c>
      <c r="O101">
        <f>IF(LOOKUP($F101,'Vent Sizing Charts'!$F$5:$F$18,'Vent Sizing Charts'!N$5:N$18)+1&lt;0,0,LOOKUP($F101,'Vent Sizing Charts'!$F$5:$F$18,'Vent Sizing Charts'!N$5:N$18))</f>
        <v>99999999</v>
      </c>
      <c r="T101" s="8">
        <v>1.25</v>
      </c>
      <c r="U101" s="8">
        <v>1.5</v>
      </c>
      <c r="V101" s="8">
        <v>2</v>
      </c>
      <c r="W101" s="8">
        <v>3</v>
      </c>
      <c r="X101" s="8">
        <v>4</v>
      </c>
      <c r="Y101" s="8">
        <v>5</v>
      </c>
      <c r="Z101" s="8">
        <v>6</v>
      </c>
      <c r="AA101" s="8">
        <v>8</v>
      </c>
      <c r="AB101" s="8">
        <v>10</v>
      </c>
      <c r="AC101" s="8">
        <v>12</v>
      </c>
      <c r="AD101" t="s">
        <v>3</v>
      </c>
      <c r="AE101" s="149"/>
    </row>
    <row r="102" spans="6:31" x14ac:dyDescent="0.25">
      <c r="F102">
        <f>IF('Vent Sizing'!M87="","",'Vent Sizing'!M87)</f>
        <v>2000</v>
      </c>
      <c r="G102">
        <v>0</v>
      </c>
      <c r="H102">
        <f>IF(LOOKUP($F102,'Vent Sizing Charts'!$F$5:$F$18,'Vent Sizing Charts'!G$5:G$18)+1&lt;0,0,LOOKUP($F102,'Vent Sizing Charts'!$F$5:$F$18,'Vent Sizing Charts'!G$5:G$18))</f>
        <v>0</v>
      </c>
      <c r="I102">
        <f>IF(LOOKUP($F102,'Vent Sizing Charts'!$F$5:$F$18,'Vent Sizing Charts'!H$5:H$18)+1&lt;0,0,LOOKUP($F102,'Vent Sizing Charts'!$F$5:$F$18,'Vent Sizing Charts'!H$5:H$18))</f>
        <v>0</v>
      </c>
      <c r="J102">
        <f>IF(LOOKUP($F102,'Vent Sizing Charts'!$F$5:$F$18,'Vent Sizing Charts'!I$5:I$18)+1&lt;0,0,LOOKUP($F102,'Vent Sizing Charts'!$F$5:$F$18,'Vent Sizing Charts'!I$5:I$18))</f>
        <v>0</v>
      </c>
      <c r="K102">
        <f>IF(LOOKUP($F102,'Vent Sizing Charts'!$F$5:$F$18,'Vent Sizing Charts'!J$5:J$18)+1&lt;0,0,LOOKUP($F102,'Vent Sizing Charts'!$F$5:$F$18,'Vent Sizing Charts'!J$5:J$18))</f>
        <v>6</v>
      </c>
      <c r="L102">
        <f>IF(LOOKUP($F102,'Vent Sizing Charts'!$F$5:$F$18,'Vent Sizing Charts'!K$5:K$18)+1&lt;0,0,LOOKUP($F102,'Vent Sizing Charts'!$F$5:$F$18,'Vent Sizing Charts'!K$5:K$18))</f>
        <v>21</v>
      </c>
      <c r="M102">
        <f>IF(LOOKUP($F102,'Vent Sizing Charts'!$F$5:$F$18,'Vent Sizing Charts'!L$5:L$18)+1&lt;0,0,LOOKUP($F102,'Vent Sizing Charts'!$F$5:$F$18,'Vent Sizing Charts'!L$5:L$18))</f>
        <v>61</v>
      </c>
      <c r="N102">
        <f>IF(LOOKUP($F102,'Vent Sizing Charts'!$F$5:$F$18,'Vent Sizing Charts'!M$5:M$18)+1&lt;0,0,LOOKUP($F102,'Vent Sizing Charts'!$F$5:$F$18,'Vent Sizing Charts'!M$5:M$18))</f>
        <v>215</v>
      </c>
      <c r="O102">
        <f>IF(LOOKUP($F102,'Vent Sizing Charts'!$F$5:$F$18,'Vent Sizing Charts'!N$5:N$18)+1&lt;0,0,LOOKUP($F102,'Vent Sizing Charts'!$F$5:$F$18,'Vent Sizing Charts'!N$5:N$18))</f>
        <v>99999999</v>
      </c>
      <c r="T102" s="150" t="s">
        <v>15</v>
      </c>
      <c r="U102" s="150"/>
      <c r="V102" s="150"/>
      <c r="W102" s="150"/>
      <c r="X102" s="150"/>
      <c r="Y102" s="150"/>
      <c r="Z102" s="150"/>
      <c r="AA102" s="150"/>
      <c r="AB102" s="150"/>
      <c r="AC102" s="150"/>
      <c r="AE102" s="149"/>
    </row>
    <row r="103" spans="6:31" x14ac:dyDescent="0.25">
      <c r="F103">
        <f>IF('Vent Sizing'!M88="","",'Vent Sizing'!M88)</f>
        <v>2000</v>
      </c>
      <c r="G103">
        <v>0</v>
      </c>
      <c r="H103">
        <f>IF(LOOKUP($F103,'Vent Sizing Charts'!$F$5:$F$18,'Vent Sizing Charts'!G$5:G$18)+1&lt;0,0,LOOKUP($F103,'Vent Sizing Charts'!$F$5:$F$18,'Vent Sizing Charts'!G$5:G$18))</f>
        <v>0</v>
      </c>
      <c r="I103">
        <f>IF(LOOKUP($F103,'Vent Sizing Charts'!$F$5:$F$18,'Vent Sizing Charts'!H$5:H$18)+1&lt;0,0,LOOKUP($F103,'Vent Sizing Charts'!$F$5:$F$18,'Vent Sizing Charts'!H$5:H$18))</f>
        <v>0</v>
      </c>
      <c r="J103">
        <f>IF(LOOKUP($F103,'Vent Sizing Charts'!$F$5:$F$18,'Vent Sizing Charts'!I$5:I$18)+1&lt;0,0,LOOKUP($F103,'Vent Sizing Charts'!$F$5:$F$18,'Vent Sizing Charts'!I$5:I$18))</f>
        <v>0</v>
      </c>
      <c r="K103">
        <f>IF(LOOKUP($F103,'Vent Sizing Charts'!$F$5:$F$18,'Vent Sizing Charts'!J$5:J$18)+1&lt;0,0,LOOKUP($F103,'Vent Sizing Charts'!$F$5:$F$18,'Vent Sizing Charts'!J$5:J$18))</f>
        <v>6</v>
      </c>
      <c r="L103">
        <f>IF(LOOKUP($F103,'Vent Sizing Charts'!$F$5:$F$18,'Vent Sizing Charts'!K$5:K$18)+1&lt;0,0,LOOKUP($F103,'Vent Sizing Charts'!$F$5:$F$18,'Vent Sizing Charts'!K$5:K$18))</f>
        <v>21</v>
      </c>
      <c r="M103">
        <f>IF(LOOKUP($F103,'Vent Sizing Charts'!$F$5:$F$18,'Vent Sizing Charts'!L$5:L$18)+1&lt;0,0,LOOKUP($F103,'Vent Sizing Charts'!$F$5:$F$18,'Vent Sizing Charts'!L$5:L$18))</f>
        <v>61</v>
      </c>
      <c r="N103">
        <f>IF(LOOKUP($F103,'Vent Sizing Charts'!$F$5:$F$18,'Vent Sizing Charts'!M$5:M$18)+1&lt;0,0,LOOKUP($F103,'Vent Sizing Charts'!$F$5:$F$18,'Vent Sizing Charts'!M$5:M$18))</f>
        <v>215</v>
      </c>
      <c r="O103">
        <f>IF(LOOKUP($F103,'Vent Sizing Charts'!$F$5:$F$18,'Vent Sizing Charts'!N$5:N$18)+1&lt;0,0,LOOKUP($F103,'Vent Sizing Charts'!$F$5:$F$18,'Vent Sizing Charts'!N$5:N$18))</f>
        <v>99999999</v>
      </c>
      <c r="R103">
        <f>'Vent Sizing'!X8</f>
        <v>1.25</v>
      </c>
      <c r="S103">
        <f>ROUNDUP('Vent Sizing'!T8,0)</f>
        <v>2</v>
      </c>
      <c r="T103">
        <v>-9999999</v>
      </c>
      <c r="U103">
        <f>IF($R103=15,LOOKUP($S103,'Vent Sizing Charts'!$T$38:$T$41,'Vent Sizing Charts'!V$38:V$41)+1,IF($R103=12,LOOKUP($S103,'Vent Sizing Charts'!$T$34:$T$37,'Vent Sizing Charts'!V$34:V$37)+1,IF($R103=10,LOOKUP($S103,'Vent Sizing Charts'!$T$30:$T$33,'Vent Sizing Charts'!V$30:V$33)+1,IF($R103=8,LOOKUP($S103,'Vent Sizing Charts'!$T$26:$T$29,'Vent Sizing Charts'!V$26:V$29)+1,IF($R103=6,LOOKUP($S103,'Vent Sizing Charts'!$T$22:$T$25,'Vent Sizing Charts'!V$22:V$25)+1,IF($R103=5,LOOKUP($S103,'Vent Sizing Charts'!$T$18:$T$21,'Vent Sizing Charts'!V$18:V$21)+1,IF($R103=4,LOOKUP($S103,'Vent Sizing Charts'!$T$14:$T$17,'Vent Sizing Charts'!V$14:V$17)+1,IF($R103=3,LOOKUP($S103,'Vent Sizing Charts'!$T$10:$T$13,'Vent Sizing Charts'!V$10:V$13)+1,IF($R103=2,LOOKUP($S103,'Vent Sizing Charts'!$T$8:$T$9,'Vent Sizing Charts'!V$8:V$9)+1,IF($R103=1.5,LOOKUP($S103,'Vent Sizing Charts'!$T$7,'Vent Sizing Charts'!V$7)+1,IF($R103=1.25,LOOKUP($S103,'Vent Sizing Charts'!$T$6,'Vent Sizing Charts'!V$6)+1,"ERR")))))))))))</f>
        <v>10</v>
      </c>
      <c r="V103">
        <f>IF($R103=15,LOOKUP($S103,'Vent Sizing Charts'!$T$38:$T$41,'Vent Sizing Charts'!W$38:W$41)+1,IF($R103=12,LOOKUP($S103,'Vent Sizing Charts'!$T$34:$T$37,'Vent Sizing Charts'!W$34:W$37)+1,IF($R103=10,LOOKUP($S103,'Vent Sizing Charts'!$T$30:$T$33,'Vent Sizing Charts'!W$30:W$33)+1,IF($R103=8,LOOKUP($S103,'Vent Sizing Charts'!$T$26:$T$29,'Vent Sizing Charts'!W$26:W$29)+1,IF($R103=6,LOOKUP($S103,'Vent Sizing Charts'!$T$22:$T$25,'Vent Sizing Charts'!W$22:W$25)+1,IF($R103=5,LOOKUP($S103,'Vent Sizing Charts'!$T$18:$T$21,'Vent Sizing Charts'!W$18:W$21)+1,IF($R103=4,LOOKUP($S103,'Vent Sizing Charts'!$T$14:$T$17,'Vent Sizing Charts'!W$14:W$17)+1,IF($R103=3,LOOKUP($S103,'Vent Sizing Charts'!$T$10:$T$13,'Vent Sizing Charts'!W$10:W$13)+1,IF($R103=2,LOOKUP($S103,'Vent Sizing Charts'!$T$8:$T$9,'Vent Sizing Charts'!W$8:W$9)+1,IF($R103=1.5,LOOKUP($S103,'Vent Sizing Charts'!$T$7,'Vent Sizing Charts'!W$7)+1,IF($R103=1.25,LOOKUP($S103,'Vent Sizing Charts'!$T$6,'Vent Sizing Charts'!W$6)+1,"ERR")))))))))))</f>
        <v>100000000</v>
      </c>
      <c r="W103">
        <f>IF($R103=15,LOOKUP($S103,'Vent Sizing Charts'!$T$38:$T$41,'Vent Sizing Charts'!X$38:X$41)+1,IF($R103=12,LOOKUP($S103,'Vent Sizing Charts'!$T$34:$T$37,'Vent Sizing Charts'!X$34:X$37)+1,IF($R103=10,LOOKUP($S103,'Vent Sizing Charts'!$T$30:$T$33,'Vent Sizing Charts'!X$30:X$33)+1,IF($R103=8,LOOKUP($S103,'Vent Sizing Charts'!$T$26:$T$29,'Vent Sizing Charts'!X$26:X$29)+1,IF($R103=6,LOOKUP($S103,'Vent Sizing Charts'!$T$22:$T$25,'Vent Sizing Charts'!X$22:X$25)+1,IF($R103=5,LOOKUP($S103,'Vent Sizing Charts'!$T$18:$T$21,'Vent Sizing Charts'!X$18:X$21)+1,IF($R103=4,LOOKUP($S103,'Vent Sizing Charts'!$T$14:$T$17,'Vent Sizing Charts'!X$14:X$17)+1,IF($R103=3,LOOKUP($S103,'Vent Sizing Charts'!$T$10:$T$13,'Vent Sizing Charts'!X$10:X$13)+1,IF($R103=2,LOOKUP($S103,'Vent Sizing Charts'!$T$8:$T$9,'Vent Sizing Charts'!X$8:X$9)+1,IF($R103=1.5,LOOKUP($S103,'Vent Sizing Charts'!$T$7,'Vent Sizing Charts'!X$7)+1,IF($R103=1.25,LOOKUP($S103,'Vent Sizing Charts'!$T$6,'Vent Sizing Charts'!X$6)+1,"ERR")))))))))))</f>
        <v>100000000</v>
      </c>
      <c r="X103">
        <f>IF($R103=15,LOOKUP($S103,'Vent Sizing Charts'!$T$38:$T$41,'Vent Sizing Charts'!Y$38:Y$41)+1,IF($R103=12,LOOKUP($S103,'Vent Sizing Charts'!$T$34:$T$37,'Vent Sizing Charts'!Y$34:Y$37)+1,IF($R103=10,LOOKUP($S103,'Vent Sizing Charts'!$T$30:$T$33,'Vent Sizing Charts'!Y$30:Y$33)+1,IF($R103=8,LOOKUP($S103,'Vent Sizing Charts'!$T$26:$T$29,'Vent Sizing Charts'!Y$26:Y$29)+1,IF($R103=6,LOOKUP($S103,'Vent Sizing Charts'!$T$22:$T$25,'Vent Sizing Charts'!Y$22:Y$25)+1,IF($R103=5,LOOKUP($S103,'Vent Sizing Charts'!$T$18:$T$21,'Vent Sizing Charts'!Y$18:Y$21)+1,IF($R103=4,LOOKUP($S103,'Vent Sizing Charts'!$T$14:$T$17,'Vent Sizing Charts'!Y$14:Y$17)+1,IF($R103=3,LOOKUP($S103,'Vent Sizing Charts'!$T$10:$T$13,'Vent Sizing Charts'!Y$10:Y$13)+1,IF($R103=2,LOOKUP($S103,'Vent Sizing Charts'!$T$8:$T$9,'Vent Sizing Charts'!Y$8:Y$9)+1,IF($R103=1.5,LOOKUP($S103,'Vent Sizing Charts'!$T$7,'Vent Sizing Charts'!Y$7)+1,IF($R103=1.25,LOOKUP($S103,'Vent Sizing Charts'!$T$6,'Vent Sizing Charts'!Y$6)+1,"ERR")))))))))))</f>
        <v>100000000</v>
      </c>
      <c r="Y103">
        <f>IF($R103=15,LOOKUP($S103,'Vent Sizing Charts'!$T$38:$T$41,'Vent Sizing Charts'!Z$38:Z$41)+1,IF($R103=12,LOOKUP($S103,'Vent Sizing Charts'!$T$34:$T$37,'Vent Sizing Charts'!Z$34:Z$37)+1,IF($R103=10,LOOKUP($S103,'Vent Sizing Charts'!$T$30:$T$33,'Vent Sizing Charts'!Z$30:Z$33)+1,IF($R103=8,LOOKUP($S103,'Vent Sizing Charts'!$T$26:$T$29,'Vent Sizing Charts'!Z$26:Z$29)+1,IF($R103=6,LOOKUP($S103,'Vent Sizing Charts'!$T$22:$T$25,'Vent Sizing Charts'!Z$22:Z$25)+1,IF($R103=5,LOOKUP($S103,'Vent Sizing Charts'!$T$18:$T$21,'Vent Sizing Charts'!Z$18:Z$21)+1,IF($R103=4,LOOKUP($S103,'Vent Sizing Charts'!$T$14:$T$17,'Vent Sizing Charts'!Z$14:Z$17)+1,IF($R103=3,LOOKUP($S103,'Vent Sizing Charts'!$T$10:$T$13,'Vent Sizing Charts'!Z$10:Z$13)+1,IF($R103=2,LOOKUP($S103,'Vent Sizing Charts'!$T$8:$T$9,'Vent Sizing Charts'!Z$8:Z$9)+1,IF($R103=1.5,LOOKUP($S103,'Vent Sizing Charts'!$T$7,'Vent Sizing Charts'!Z$7)+1,IF($R103=1.25,LOOKUP($S103,'Vent Sizing Charts'!$T$6,'Vent Sizing Charts'!Z$6)+1,"ERR")))))))))))</f>
        <v>100000000</v>
      </c>
      <c r="Z103">
        <f>IF($R103=15,LOOKUP($S103,'Vent Sizing Charts'!$T$38:$T$41,'Vent Sizing Charts'!AA$38:AA$41)+1,IF($R103=12,LOOKUP($S103,'Vent Sizing Charts'!$T$34:$T$37,'Vent Sizing Charts'!AA$34:AA$37)+1,IF($R103=10,LOOKUP($S103,'Vent Sizing Charts'!$T$30:$T$33,'Vent Sizing Charts'!AA$30:AA$33)+1,IF($R103=8,LOOKUP($S103,'Vent Sizing Charts'!$T$26:$T$29,'Vent Sizing Charts'!AA$26:AA$29)+1,IF($R103=6,LOOKUP($S103,'Vent Sizing Charts'!$T$22:$T$25,'Vent Sizing Charts'!AA$22:AA$25)+1,IF($R103=5,LOOKUP($S103,'Vent Sizing Charts'!$T$18:$T$21,'Vent Sizing Charts'!AA$18:AA$21)+1,IF($R103=4,LOOKUP($S103,'Vent Sizing Charts'!$T$14:$T$17,'Vent Sizing Charts'!AA$14:AA$17)+1,IF($R103=3,LOOKUP($S103,'Vent Sizing Charts'!$T$10:$T$13,'Vent Sizing Charts'!AA$10:AA$13)+1,IF($R103=2,LOOKUP($S103,'Vent Sizing Charts'!$T$8:$T$9,'Vent Sizing Charts'!AA$8:AA$9)+1,IF($R103=1.5,LOOKUP($S103,'Vent Sizing Charts'!$T$7,'Vent Sizing Charts'!AA$7)+1,IF($R103=1.25,LOOKUP($S103,'Vent Sizing Charts'!$T$6,'Vent Sizing Charts'!AA$6)+1,"ERR")))))))))))</f>
        <v>100000000</v>
      </c>
      <c r="AA103">
        <f>IF($R103=15,LOOKUP($S103,'Vent Sizing Charts'!$T$38:$T$41,'Vent Sizing Charts'!AB$38:AB$41)+1,IF($R103=12,LOOKUP($S103,'Vent Sizing Charts'!$T$34:$T$37,'Vent Sizing Charts'!AB$34:AB$37)+1,IF($R103=10,LOOKUP($S103,'Vent Sizing Charts'!$T$30:$T$33,'Vent Sizing Charts'!AB$30:AB$33)+1,IF($R103=8,LOOKUP($S103,'Vent Sizing Charts'!$T$26:$T$29,'Vent Sizing Charts'!AB$26:AB$29)+1,IF($R103=6,LOOKUP($S103,'Vent Sizing Charts'!$T$22:$T$25,'Vent Sizing Charts'!AB$22:AB$25)+1,IF($R103=5,LOOKUP($S103,'Vent Sizing Charts'!$T$18:$T$21,'Vent Sizing Charts'!AB$18:AB$21)+1,IF($R103=4,LOOKUP($S103,'Vent Sizing Charts'!$T$14:$T$17,'Vent Sizing Charts'!AB$14:AB$17)+1,IF($R103=3,LOOKUP($S103,'Vent Sizing Charts'!$T$10:$T$13,'Vent Sizing Charts'!AB$10:AB$13)+1,IF($R103=2,LOOKUP($S103,'Vent Sizing Charts'!$T$8:$T$9,'Vent Sizing Charts'!AB$8:AB$9)+1,IF($R103=1.5,LOOKUP($S103,'Vent Sizing Charts'!$T$7,'Vent Sizing Charts'!AB$7)+1,IF($R103=1.25,LOOKUP($S103,'Vent Sizing Charts'!$T$6,'Vent Sizing Charts'!AB$6)+1,"ERR")))))))))))</f>
        <v>100000000</v>
      </c>
      <c r="AB103">
        <f>IF($R103=15,LOOKUP($S103,'Vent Sizing Charts'!$T$38:$T$41,'Vent Sizing Charts'!AC$38:AC$41)+1,IF($R103=12,LOOKUP($S103,'Vent Sizing Charts'!$T$34:$T$37,'Vent Sizing Charts'!AC$34:AC$37)+1,IF($R103=10,LOOKUP($S103,'Vent Sizing Charts'!$T$30:$T$33,'Vent Sizing Charts'!AC$30:AC$33)+1,IF($R103=8,LOOKUP($S103,'Vent Sizing Charts'!$T$26:$T$29,'Vent Sizing Charts'!AC$26:AC$29)+1,IF($R103=6,LOOKUP($S103,'Vent Sizing Charts'!$T$22:$T$25,'Vent Sizing Charts'!AC$22:AC$25)+1,IF($R103=5,LOOKUP($S103,'Vent Sizing Charts'!$T$18:$T$21,'Vent Sizing Charts'!AC$18:AC$21)+1,IF($R103=4,LOOKUP($S103,'Vent Sizing Charts'!$T$14:$T$17,'Vent Sizing Charts'!AC$14:AC$17)+1,IF($R103=3,LOOKUP($S103,'Vent Sizing Charts'!$T$10:$T$13,'Vent Sizing Charts'!AC$10:AC$13)+1,IF($R103=2,LOOKUP($S103,'Vent Sizing Charts'!$T$8:$T$9,'Vent Sizing Charts'!AC$8:AC$9)+1,IF($R103=1.5,LOOKUP($S103,'Vent Sizing Charts'!$T$7,'Vent Sizing Charts'!AC$7)+1,IF($R103=1.25,LOOKUP($S103,'Vent Sizing Charts'!$T$6,'Vent Sizing Charts'!AC$6)+1,"ERR")))))))))))</f>
        <v>100000000</v>
      </c>
      <c r="AC103">
        <f>IF($R103=15,LOOKUP($S103,'Vent Sizing Charts'!$T$38:$T$41,'Vent Sizing Charts'!AD$38:AD$41)+1,IF($R103=12,LOOKUP($S103,'Vent Sizing Charts'!$T$34:$T$37,'Vent Sizing Charts'!AD$34:AD$37)+1,IF($R103=10,LOOKUP($S103,'Vent Sizing Charts'!$T$30:$T$33,'Vent Sizing Charts'!AD$30:AD$33)+1,IF($R103=8,LOOKUP($S103,'Vent Sizing Charts'!$T$26:$T$29,'Vent Sizing Charts'!AD$26:AD$29)+1,IF($R103=6,LOOKUP($S103,'Vent Sizing Charts'!$T$22:$T$25,'Vent Sizing Charts'!AD$22:AD$25)+1,IF($R103=5,LOOKUP($S103,'Vent Sizing Charts'!$T$18:$T$21,'Vent Sizing Charts'!AD$18:AD$21)+1,IF($R103=4,LOOKUP($S103,'Vent Sizing Charts'!$T$14:$T$17,'Vent Sizing Charts'!AD$14:AD$17)+1,IF($R103=3,LOOKUP($S103,'Vent Sizing Charts'!$T$10:$T$13,'Vent Sizing Charts'!AD$10:AD$13)+1,IF($R103=2,LOOKUP($S103,'Vent Sizing Charts'!$T$8:$T$9,'Vent Sizing Charts'!AD$8:AD$9)+1,IF($R103=1.5,LOOKUP($S103,'Vent Sizing Charts'!$T$7,'Vent Sizing Charts'!AD$7)+1,IF($R103=1.25,LOOKUP($S103,'Vent Sizing Charts'!$T$6,'Vent Sizing Charts'!AD$6)+1,"ERR")))))))))))</f>
        <v>100000000</v>
      </c>
      <c r="AD103">
        <f>IF($R103=15,LOOKUP($S103,'Vent Sizing Charts'!$T$38:$T$41,'Vent Sizing Charts'!AE$38:AE$41)+1,IF($R103=12,LOOKUP($S103,'Vent Sizing Charts'!$T$34:$T$37,'Vent Sizing Charts'!AE$34:AE$37)+1,IF($R103=10,LOOKUP($S103,'Vent Sizing Charts'!$T$30:$T$33,'Vent Sizing Charts'!AE$30:AE$33)+1,IF($R103=8,LOOKUP($S103,'Vent Sizing Charts'!$T$26:$T$29,'Vent Sizing Charts'!AE$26:AE$29)+1,IF($R103=6,LOOKUP($S103,'Vent Sizing Charts'!$T$22:$T$25,'Vent Sizing Charts'!AE$22:AE$25)+1,IF($R103=5,LOOKUP($S103,'Vent Sizing Charts'!$T$18:$T$21,'Vent Sizing Charts'!AE$18:AE$21)+1,IF($R103=4,LOOKUP($S103,'Vent Sizing Charts'!$T$14:$T$17,'Vent Sizing Charts'!AE$14:AE$17)+1,IF($R103=3,LOOKUP($S103,'Vent Sizing Charts'!$T$10:$T$13,'Vent Sizing Charts'!AE$10:AE$13)+1,IF($R103=2,LOOKUP($S103,'Vent Sizing Charts'!$T$8:$T$9,'Vent Sizing Charts'!AE$8:AE$9)+1,IF($R103=1.5,LOOKUP($S103,'Vent Sizing Charts'!$T$7,'Vent Sizing Charts'!AE$7)+1,IF($R103=1.25,LOOKUP($S103,'Vent Sizing Charts'!$T$6,'Vent Sizing Charts'!AE$6)+1,"ERR")))))))))))</f>
        <v>100000000</v>
      </c>
      <c r="AE103">
        <f>IF($R103=15,LOOKUP($S103,'Vent Sizing Charts'!$T$38:$T$41,'Vent Sizing Charts'!U$38:U$41),IF($R103=12,LOOKUP($S103,'Vent Sizing Charts'!$T$34:$T$37,'Vent Sizing Charts'!U$34:U$37),IF($R103=10,LOOKUP($S103,'Vent Sizing Charts'!$T$30:$T$33,'Vent Sizing Charts'!U$30:U$33),IF($R103=8,LOOKUP($S103,'Vent Sizing Charts'!$T$26:$T$29,'Vent Sizing Charts'!U$26:U$29),IF($R103=6,LOOKUP($S103,'Vent Sizing Charts'!$T$22:$T$25,'Vent Sizing Charts'!U$22:U$25),IF($R103=5,LOOKUP($S103,'Vent Sizing Charts'!$T$18:$T$21,'Vent Sizing Charts'!U$18:U$21),IF($R103=4,LOOKUP($S103,'Vent Sizing Charts'!$T$14:$T$17,'Vent Sizing Charts'!U$14:U$17),IF($R103=3,LOOKUP($S103,'Vent Sizing Charts'!$T$10:$T$13,'Vent Sizing Charts'!U$10:U$13),IF($R103=2,LOOKUP($S103,'Vent Sizing Charts'!$T$8:$T$9,'Vent Sizing Charts'!U$8:U$9),IF($R103=1.5,LOOKUP($S103,'Vent Sizing Charts'!$T$7,'Vent Sizing Charts'!U$7),IF($R103=1.25,LOOKUP($S103,'Vent Sizing Charts'!$T$6,'Vent Sizing Charts'!U$6),"ERR")))))))))))</f>
        <v>0.28999999999999998</v>
      </c>
    </row>
    <row r="104" spans="6:31" x14ac:dyDescent="0.25">
      <c r="F104">
        <f>IF('Vent Sizing'!M89="","",'Vent Sizing'!M89)</f>
        <v>2000</v>
      </c>
      <c r="G104">
        <v>0</v>
      </c>
      <c r="H104">
        <f>IF(LOOKUP($F104,'Vent Sizing Charts'!$F$5:$F$18,'Vent Sizing Charts'!G$5:G$18)+1&lt;0,0,LOOKUP($F104,'Vent Sizing Charts'!$F$5:$F$18,'Vent Sizing Charts'!G$5:G$18))</f>
        <v>0</v>
      </c>
      <c r="I104">
        <f>IF(LOOKUP($F104,'Vent Sizing Charts'!$F$5:$F$18,'Vent Sizing Charts'!H$5:H$18)+1&lt;0,0,LOOKUP($F104,'Vent Sizing Charts'!$F$5:$F$18,'Vent Sizing Charts'!H$5:H$18))</f>
        <v>0</v>
      </c>
      <c r="J104">
        <f>IF(LOOKUP($F104,'Vent Sizing Charts'!$F$5:$F$18,'Vent Sizing Charts'!I$5:I$18)+1&lt;0,0,LOOKUP($F104,'Vent Sizing Charts'!$F$5:$F$18,'Vent Sizing Charts'!I$5:I$18))</f>
        <v>0</v>
      </c>
      <c r="K104">
        <f>IF(LOOKUP($F104,'Vent Sizing Charts'!$F$5:$F$18,'Vent Sizing Charts'!J$5:J$18)+1&lt;0,0,LOOKUP($F104,'Vent Sizing Charts'!$F$5:$F$18,'Vent Sizing Charts'!J$5:J$18))</f>
        <v>6</v>
      </c>
      <c r="L104">
        <f>IF(LOOKUP($F104,'Vent Sizing Charts'!$F$5:$F$18,'Vent Sizing Charts'!K$5:K$18)+1&lt;0,0,LOOKUP($F104,'Vent Sizing Charts'!$F$5:$F$18,'Vent Sizing Charts'!K$5:K$18))</f>
        <v>21</v>
      </c>
      <c r="M104">
        <f>IF(LOOKUP($F104,'Vent Sizing Charts'!$F$5:$F$18,'Vent Sizing Charts'!L$5:L$18)+1&lt;0,0,LOOKUP($F104,'Vent Sizing Charts'!$F$5:$F$18,'Vent Sizing Charts'!L$5:L$18))</f>
        <v>61</v>
      </c>
      <c r="N104">
        <f>IF(LOOKUP($F104,'Vent Sizing Charts'!$F$5:$F$18,'Vent Sizing Charts'!M$5:M$18)+1&lt;0,0,LOOKUP($F104,'Vent Sizing Charts'!$F$5:$F$18,'Vent Sizing Charts'!M$5:M$18))</f>
        <v>215</v>
      </c>
      <c r="O104">
        <f>IF(LOOKUP($F104,'Vent Sizing Charts'!$F$5:$F$18,'Vent Sizing Charts'!N$5:N$18)+1&lt;0,0,LOOKUP($F104,'Vent Sizing Charts'!$F$5:$F$18,'Vent Sizing Charts'!N$5:N$18))</f>
        <v>99999999</v>
      </c>
      <c r="R104">
        <f>'Vent Sizing'!X9</f>
        <v>8</v>
      </c>
      <c r="S104">
        <f>ROUNDUP('Vent Sizing'!T9,0)</f>
        <v>500</v>
      </c>
      <c r="T104">
        <v>-9999999</v>
      </c>
      <c r="U104">
        <f>IF($R104=15,LOOKUP($S104,'Vent Sizing Charts'!$T$38:$T$41,'Vent Sizing Charts'!V$38:V$41)+1,IF($R104=12,LOOKUP($S104,'Vent Sizing Charts'!$T$34:$T$37,'Vent Sizing Charts'!V$34:V$37)+1,IF($R104=10,LOOKUP($S104,'Vent Sizing Charts'!$T$30:$T$33,'Vent Sizing Charts'!V$30:V$33)+1,IF($R104=8,LOOKUP($S104,'Vent Sizing Charts'!$T$26:$T$29,'Vent Sizing Charts'!V$26:V$29)+1,IF($R104=6,LOOKUP($S104,'Vent Sizing Charts'!$T$22:$T$25,'Vent Sizing Charts'!V$22:V$25)+1,IF($R104=5,LOOKUP($S104,'Vent Sizing Charts'!$T$18:$T$21,'Vent Sizing Charts'!V$18:V$21)+1,IF($R104=4,LOOKUP($S104,'Vent Sizing Charts'!$T$14:$T$17,'Vent Sizing Charts'!V$14:V$17)+1,IF($R104=3,LOOKUP($S104,'Vent Sizing Charts'!$T$10:$T$13,'Vent Sizing Charts'!V$10:V$13)+1,IF($R104=2,LOOKUP($S104,'Vent Sizing Charts'!$T$8:$T$9,'Vent Sizing Charts'!V$8:V$9)+1,IF($R104=1.5,LOOKUP($S104,'Vent Sizing Charts'!$T$7,'Vent Sizing Charts'!V$7)+1,IF($R104=1.25,LOOKUP($S104,'Vent Sizing Charts'!$T$6,'Vent Sizing Charts'!V$6)+1,"ERR")))))))))))</f>
        <v>-9999998</v>
      </c>
      <c r="V104">
        <f>IF($R104=15,LOOKUP($S104,'Vent Sizing Charts'!$T$38:$T$41,'Vent Sizing Charts'!W$38:W$41)+1,IF($R104=12,LOOKUP($S104,'Vent Sizing Charts'!$T$34:$T$37,'Vent Sizing Charts'!W$34:W$37)+1,IF($R104=10,LOOKUP($S104,'Vent Sizing Charts'!$T$30:$T$33,'Vent Sizing Charts'!W$30:W$33)+1,IF($R104=8,LOOKUP($S104,'Vent Sizing Charts'!$T$26:$T$29,'Vent Sizing Charts'!W$26:W$29)+1,IF($R104=6,LOOKUP($S104,'Vent Sizing Charts'!$T$22:$T$25,'Vent Sizing Charts'!W$22:W$25)+1,IF($R104=5,LOOKUP($S104,'Vent Sizing Charts'!$T$18:$T$21,'Vent Sizing Charts'!W$18:W$21)+1,IF($R104=4,LOOKUP($S104,'Vent Sizing Charts'!$T$14:$T$17,'Vent Sizing Charts'!W$14:W$17)+1,IF($R104=3,LOOKUP($S104,'Vent Sizing Charts'!$T$10:$T$13,'Vent Sizing Charts'!W$10:W$13)+1,IF($R104=2,LOOKUP($S104,'Vent Sizing Charts'!$T$8:$T$9,'Vent Sizing Charts'!W$8:W$9)+1,IF($R104=1.5,LOOKUP($S104,'Vent Sizing Charts'!$T$7,'Vent Sizing Charts'!W$7)+1,IF($R104=1.25,LOOKUP($S104,'Vent Sizing Charts'!$T$6,'Vent Sizing Charts'!W$6)+1,"ERR")))))))))))</f>
        <v>-9999998</v>
      </c>
      <c r="W104">
        <f>IF($R104=15,LOOKUP($S104,'Vent Sizing Charts'!$T$38:$T$41,'Vent Sizing Charts'!X$38:X$41)+1,IF($R104=12,LOOKUP($S104,'Vent Sizing Charts'!$T$34:$T$37,'Vent Sizing Charts'!X$34:X$37)+1,IF($R104=10,LOOKUP($S104,'Vent Sizing Charts'!$T$30:$T$33,'Vent Sizing Charts'!X$30:X$33)+1,IF($R104=8,LOOKUP($S104,'Vent Sizing Charts'!$T$26:$T$29,'Vent Sizing Charts'!X$26:X$29)+1,IF($R104=6,LOOKUP($S104,'Vent Sizing Charts'!$T$22:$T$25,'Vent Sizing Charts'!X$22:X$25)+1,IF($R104=5,LOOKUP($S104,'Vent Sizing Charts'!$T$18:$T$21,'Vent Sizing Charts'!X$18:X$21)+1,IF($R104=4,LOOKUP($S104,'Vent Sizing Charts'!$T$14:$T$17,'Vent Sizing Charts'!X$14:X$17)+1,IF($R104=3,LOOKUP($S104,'Vent Sizing Charts'!$T$10:$T$13,'Vent Sizing Charts'!X$10:X$13)+1,IF($R104=2,LOOKUP($S104,'Vent Sizing Charts'!$T$8:$T$9,'Vent Sizing Charts'!X$8:X$9)+1,IF($R104=1.5,LOOKUP($S104,'Vent Sizing Charts'!$T$7,'Vent Sizing Charts'!X$7)+1,IF($R104=1.25,LOOKUP($S104,'Vent Sizing Charts'!$T$6,'Vent Sizing Charts'!X$6)+1,"ERR")))))))))))</f>
        <v>-9999998</v>
      </c>
      <c r="X104">
        <f>IF($R104=15,LOOKUP($S104,'Vent Sizing Charts'!$T$38:$T$41,'Vent Sizing Charts'!Y$38:Y$41)+1,IF($R104=12,LOOKUP($S104,'Vent Sizing Charts'!$T$34:$T$37,'Vent Sizing Charts'!Y$34:Y$37)+1,IF($R104=10,LOOKUP($S104,'Vent Sizing Charts'!$T$30:$T$33,'Vent Sizing Charts'!Y$30:Y$33)+1,IF($R104=8,LOOKUP($S104,'Vent Sizing Charts'!$T$26:$T$29,'Vent Sizing Charts'!Y$26:Y$29)+1,IF($R104=6,LOOKUP($S104,'Vent Sizing Charts'!$T$22:$T$25,'Vent Sizing Charts'!Y$22:Y$25)+1,IF($R104=5,LOOKUP($S104,'Vent Sizing Charts'!$T$18:$T$21,'Vent Sizing Charts'!Y$18:Y$21)+1,IF($R104=4,LOOKUP($S104,'Vent Sizing Charts'!$T$14:$T$17,'Vent Sizing Charts'!Y$14:Y$17)+1,IF($R104=3,LOOKUP($S104,'Vent Sizing Charts'!$T$10:$T$13,'Vent Sizing Charts'!Y$10:Y$13)+1,IF($R104=2,LOOKUP($S104,'Vent Sizing Charts'!$T$8:$T$9,'Vent Sizing Charts'!Y$8:Y$9)+1,IF($R104=1.5,LOOKUP($S104,'Vent Sizing Charts'!$T$7,'Vent Sizing Charts'!Y$7)+1,IF($R104=1.25,LOOKUP($S104,'Vent Sizing Charts'!$T$6,'Vent Sizing Charts'!Y$6)+1,"ERR")))))))))))</f>
        <v>-9999998</v>
      </c>
      <c r="Y104">
        <f>IF($R104=15,LOOKUP($S104,'Vent Sizing Charts'!$T$38:$T$41,'Vent Sizing Charts'!Z$38:Z$41)+1,IF($R104=12,LOOKUP($S104,'Vent Sizing Charts'!$T$34:$T$37,'Vent Sizing Charts'!Z$34:Z$37)+1,IF($R104=10,LOOKUP($S104,'Vent Sizing Charts'!$T$30:$T$33,'Vent Sizing Charts'!Z$30:Z$33)+1,IF($R104=8,LOOKUP($S104,'Vent Sizing Charts'!$T$26:$T$29,'Vent Sizing Charts'!Z$26:Z$29)+1,IF($R104=6,LOOKUP($S104,'Vent Sizing Charts'!$T$22:$T$25,'Vent Sizing Charts'!Z$22:Z$25)+1,IF($R104=5,LOOKUP($S104,'Vent Sizing Charts'!$T$18:$T$21,'Vent Sizing Charts'!Z$18:Z$21)+1,IF($R104=4,LOOKUP($S104,'Vent Sizing Charts'!$T$14:$T$17,'Vent Sizing Charts'!Z$14:Z$17)+1,IF($R104=3,LOOKUP($S104,'Vent Sizing Charts'!$T$10:$T$13,'Vent Sizing Charts'!Z$10:Z$13)+1,IF($R104=2,LOOKUP($S104,'Vent Sizing Charts'!$T$8:$T$9,'Vent Sizing Charts'!Z$8:Z$9)+1,IF($R104=1.5,LOOKUP($S104,'Vent Sizing Charts'!$T$7,'Vent Sizing Charts'!Z$7)+1,IF($R104=1.25,LOOKUP($S104,'Vent Sizing Charts'!$T$6,'Vent Sizing Charts'!Z$6)+1,"ERR")))))))))))</f>
        <v>10.5</v>
      </c>
      <c r="Z104">
        <f>IF($R104=15,LOOKUP($S104,'Vent Sizing Charts'!$T$38:$T$41,'Vent Sizing Charts'!AA$38:AA$41)+1,IF($R104=12,LOOKUP($S104,'Vent Sizing Charts'!$T$34:$T$37,'Vent Sizing Charts'!AA$34:AA$37)+1,IF($R104=10,LOOKUP($S104,'Vent Sizing Charts'!$T$30:$T$33,'Vent Sizing Charts'!AA$30:AA$33)+1,IF($R104=8,LOOKUP($S104,'Vent Sizing Charts'!$T$26:$T$29,'Vent Sizing Charts'!AA$26:AA$29)+1,IF($R104=6,LOOKUP($S104,'Vent Sizing Charts'!$T$22:$T$25,'Vent Sizing Charts'!AA$22:AA$25)+1,IF($R104=5,LOOKUP($S104,'Vent Sizing Charts'!$T$18:$T$21,'Vent Sizing Charts'!AA$18:AA$21)+1,IF($R104=4,LOOKUP($S104,'Vent Sizing Charts'!$T$14:$T$17,'Vent Sizing Charts'!AA$14:AA$17)+1,IF($R104=3,LOOKUP($S104,'Vent Sizing Charts'!$T$10:$T$13,'Vent Sizing Charts'!AA$10:AA$13)+1,IF($R104=2,LOOKUP($S104,'Vent Sizing Charts'!$T$8:$T$9,'Vent Sizing Charts'!AA$8:AA$9)+1,IF($R104=1.5,LOOKUP($S104,'Vent Sizing Charts'!$T$7,'Vent Sizing Charts'!AA$7)+1,IF($R104=1.25,LOOKUP($S104,'Vent Sizing Charts'!$T$6,'Vent Sizing Charts'!AA$6)+1,"ERR")))))))))))</f>
        <v>30</v>
      </c>
      <c r="AA104">
        <f>IF($R104=15,LOOKUP($S104,'Vent Sizing Charts'!$T$38:$T$41,'Vent Sizing Charts'!AB$38:AB$41)+1,IF($R104=12,LOOKUP($S104,'Vent Sizing Charts'!$T$34:$T$37,'Vent Sizing Charts'!AB$34:AB$37)+1,IF($R104=10,LOOKUP($S104,'Vent Sizing Charts'!$T$30:$T$33,'Vent Sizing Charts'!AB$30:AB$33)+1,IF($R104=8,LOOKUP($S104,'Vent Sizing Charts'!$T$26:$T$29,'Vent Sizing Charts'!AB$26:AB$29)+1,IF($R104=6,LOOKUP($S104,'Vent Sizing Charts'!$T$22:$T$25,'Vent Sizing Charts'!AB$22:AB$25)+1,IF($R104=5,LOOKUP($S104,'Vent Sizing Charts'!$T$18:$T$21,'Vent Sizing Charts'!AB$18:AB$21)+1,IF($R104=4,LOOKUP($S104,'Vent Sizing Charts'!$T$14:$T$17,'Vent Sizing Charts'!AB$14:AB$17)+1,IF($R104=3,LOOKUP($S104,'Vent Sizing Charts'!$T$10:$T$13,'Vent Sizing Charts'!AB$10:AB$13)+1,IF($R104=2,LOOKUP($S104,'Vent Sizing Charts'!$T$8:$T$9,'Vent Sizing Charts'!AB$8:AB$9)+1,IF($R104=1.5,LOOKUP($S104,'Vent Sizing Charts'!$T$7,'Vent Sizing Charts'!AB$7)+1,IF($R104=1.25,LOOKUP($S104,'Vent Sizing Charts'!$T$6,'Vent Sizing Charts'!AB$6)+1,"ERR")))))))))))</f>
        <v>74</v>
      </c>
      <c r="AB104">
        <f>IF($R104=15,LOOKUP($S104,'Vent Sizing Charts'!$T$38:$T$41,'Vent Sizing Charts'!AC$38:AC$41)+1,IF($R104=12,LOOKUP($S104,'Vent Sizing Charts'!$T$34:$T$37,'Vent Sizing Charts'!AC$34:AC$37)+1,IF($R104=10,LOOKUP($S104,'Vent Sizing Charts'!$T$30:$T$33,'Vent Sizing Charts'!AC$30:AC$33)+1,IF($R104=8,LOOKUP($S104,'Vent Sizing Charts'!$T$26:$T$29,'Vent Sizing Charts'!AC$26:AC$29)+1,IF($R104=6,LOOKUP($S104,'Vent Sizing Charts'!$T$22:$T$25,'Vent Sizing Charts'!AC$22:AC$25)+1,IF($R104=5,LOOKUP($S104,'Vent Sizing Charts'!$T$18:$T$21,'Vent Sizing Charts'!AC$18:AC$21)+1,IF($R104=4,LOOKUP($S104,'Vent Sizing Charts'!$T$14:$T$17,'Vent Sizing Charts'!AC$14:AC$17)+1,IF($R104=3,LOOKUP($S104,'Vent Sizing Charts'!$T$10:$T$13,'Vent Sizing Charts'!AC$10:AC$13)+1,IF($R104=2,LOOKUP($S104,'Vent Sizing Charts'!$T$8:$T$9,'Vent Sizing Charts'!AC$8:AC$9)+1,IF($R104=1.5,LOOKUP($S104,'Vent Sizing Charts'!$T$7,'Vent Sizing Charts'!AC$7)+1,IF($R104=1.25,LOOKUP($S104,'Vent Sizing Charts'!$T$6,'Vent Sizing Charts'!AC$6)+1,"ERR")))))))))))</f>
        <v>288</v>
      </c>
      <c r="AC104">
        <f>IF($R104=15,LOOKUP($S104,'Vent Sizing Charts'!$T$38:$T$41,'Vent Sizing Charts'!AD$38:AD$41)+1,IF($R104=12,LOOKUP($S104,'Vent Sizing Charts'!$T$34:$T$37,'Vent Sizing Charts'!AD$34:AD$37)+1,IF($R104=10,LOOKUP($S104,'Vent Sizing Charts'!$T$30:$T$33,'Vent Sizing Charts'!AD$30:AD$33)+1,IF($R104=8,LOOKUP($S104,'Vent Sizing Charts'!$T$26:$T$29,'Vent Sizing Charts'!AD$26:AD$29)+1,IF($R104=6,LOOKUP($S104,'Vent Sizing Charts'!$T$22:$T$25,'Vent Sizing Charts'!AD$22:AD$25)+1,IF($R104=5,LOOKUP($S104,'Vent Sizing Charts'!$T$18:$T$21,'Vent Sizing Charts'!AD$18:AD$21)+1,IF($R104=4,LOOKUP($S104,'Vent Sizing Charts'!$T$14:$T$17,'Vent Sizing Charts'!AD$14:AD$17)+1,IF($R104=3,LOOKUP($S104,'Vent Sizing Charts'!$T$10:$T$13,'Vent Sizing Charts'!AD$10:AD$13)+1,IF($R104=2,LOOKUP($S104,'Vent Sizing Charts'!$T$8:$T$9,'Vent Sizing Charts'!AD$8:AD$9)+1,IF($R104=1.5,LOOKUP($S104,'Vent Sizing Charts'!$T$7,'Vent Sizing Charts'!AD$7)+1,IF($R104=1.25,LOOKUP($S104,'Vent Sizing Charts'!$T$6,'Vent Sizing Charts'!AD$6)+1,"ERR")))))))))))</f>
        <v>100000000</v>
      </c>
      <c r="AD104">
        <f>IF($R104=15,LOOKUP($S104,'Vent Sizing Charts'!$T$38:$T$41,'Vent Sizing Charts'!AE$38:AE$41)+1,IF($R104=12,LOOKUP($S104,'Vent Sizing Charts'!$T$34:$T$37,'Vent Sizing Charts'!AE$34:AE$37)+1,IF($R104=10,LOOKUP($S104,'Vent Sizing Charts'!$T$30:$T$33,'Vent Sizing Charts'!AE$30:AE$33)+1,IF($R104=8,LOOKUP($S104,'Vent Sizing Charts'!$T$26:$T$29,'Vent Sizing Charts'!AE$26:AE$29)+1,IF($R104=6,LOOKUP($S104,'Vent Sizing Charts'!$T$22:$T$25,'Vent Sizing Charts'!AE$22:AE$25)+1,IF($R104=5,LOOKUP($S104,'Vent Sizing Charts'!$T$18:$T$21,'Vent Sizing Charts'!AE$18:AE$21)+1,IF($R104=4,LOOKUP($S104,'Vent Sizing Charts'!$T$14:$T$17,'Vent Sizing Charts'!AE$14:AE$17)+1,IF($R104=3,LOOKUP($S104,'Vent Sizing Charts'!$T$10:$T$13,'Vent Sizing Charts'!AE$10:AE$13)+1,IF($R104=2,LOOKUP($S104,'Vent Sizing Charts'!$T$8:$T$9,'Vent Sizing Charts'!AE$8:AE$9)+1,IF($R104=1.5,LOOKUP($S104,'Vent Sizing Charts'!$T$7,'Vent Sizing Charts'!AE$7)+1,IF($R104=1.25,LOOKUP($S104,'Vent Sizing Charts'!$T$6,'Vent Sizing Charts'!AE$6)+1,"ERR")))))))))))</f>
        <v>100000000</v>
      </c>
      <c r="AE104">
        <f>IF($R104=15,LOOKUP($S104,'Vent Sizing Charts'!$T$38:$T$41,'Vent Sizing Charts'!U$38:U$41),IF($R104=12,LOOKUP($S104,'Vent Sizing Charts'!$T$34:$T$37,'Vent Sizing Charts'!U$34:U$37),IF($R104=10,LOOKUP($S104,'Vent Sizing Charts'!$T$30:$T$33,'Vent Sizing Charts'!U$30:U$33),IF($R104=8,LOOKUP($S104,'Vent Sizing Charts'!$T$26:$T$29,'Vent Sizing Charts'!U$26:U$29),IF($R104=6,LOOKUP($S104,'Vent Sizing Charts'!$T$22:$T$25,'Vent Sizing Charts'!U$22:U$25),IF($R104=5,LOOKUP($S104,'Vent Sizing Charts'!$T$18:$T$21,'Vent Sizing Charts'!U$18:U$21),IF($R104=4,LOOKUP($S104,'Vent Sizing Charts'!$T$14:$T$17,'Vent Sizing Charts'!U$14:U$17),IF($R104=3,LOOKUP($S104,'Vent Sizing Charts'!$T$10:$T$13,'Vent Sizing Charts'!U$10:U$13),IF($R104=2,LOOKUP($S104,'Vent Sizing Charts'!$T$8:$T$9,'Vent Sizing Charts'!U$8:U$9),IF($R104=1.5,LOOKUP($S104,'Vent Sizing Charts'!$T$7,'Vent Sizing Charts'!U$7),IF($R104=1.25,LOOKUP($S104,'Vent Sizing Charts'!$T$6,'Vent Sizing Charts'!U$6),"ERR")))))))))))</f>
        <v>0.15</v>
      </c>
    </row>
    <row r="105" spans="6:31" x14ac:dyDescent="0.25">
      <c r="F105">
        <f>IF('Vent Sizing'!M90="","",'Vent Sizing'!M90)</f>
        <v>2000</v>
      </c>
      <c r="G105">
        <v>0</v>
      </c>
      <c r="H105">
        <f>IF(LOOKUP($F105,'Vent Sizing Charts'!$F$5:$F$18,'Vent Sizing Charts'!G$5:G$18)+1&lt;0,0,LOOKUP($F105,'Vent Sizing Charts'!$F$5:$F$18,'Vent Sizing Charts'!G$5:G$18))</f>
        <v>0</v>
      </c>
      <c r="I105">
        <f>IF(LOOKUP($F105,'Vent Sizing Charts'!$F$5:$F$18,'Vent Sizing Charts'!H$5:H$18)+1&lt;0,0,LOOKUP($F105,'Vent Sizing Charts'!$F$5:$F$18,'Vent Sizing Charts'!H$5:H$18))</f>
        <v>0</v>
      </c>
      <c r="J105">
        <f>IF(LOOKUP($F105,'Vent Sizing Charts'!$F$5:$F$18,'Vent Sizing Charts'!I$5:I$18)+1&lt;0,0,LOOKUP($F105,'Vent Sizing Charts'!$F$5:$F$18,'Vent Sizing Charts'!I$5:I$18))</f>
        <v>0</v>
      </c>
      <c r="K105">
        <f>IF(LOOKUP($F105,'Vent Sizing Charts'!$F$5:$F$18,'Vent Sizing Charts'!J$5:J$18)+1&lt;0,0,LOOKUP($F105,'Vent Sizing Charts'!$F$5:$F$18,'Vent Sizing Charts'!J$5:J$18))</f>
        <v>6</v>
      </c>
      <c r="L105">
        <f>IF(LOOKUP($F105,'Vent Sizing Charts'!$F$5:$F$18,'Vent Sizing Charts'!K$5:K$18)+1&lt;0,0,LOOKUP($F105,'Vent Sizing Charts'!$F$5:$F$18,'Vent Sizing Charts'!K$5:K$18))</f>
        <v>21</v>
      </c>
      <c r="M105">
        <f>IF(LOOKUP($F105,'Vent Sizing Charts'!$F$5:$F$18,'Vent Sizing Charts'!L$5:L$18)+1&lt;0,0,LOOKUP($F105,'Vent Sizing Charts'!$F$5:$F$18,'Vent Sizing Charts'!L$5:L$18))</f>
        <v>61</v>
      </c>
      <c r="N105">
        <f>IF(LOOKUP($F105,'Vent Sizing Charts'!$F$5:$F$18,'Vent Sizing Charts'!M$5:M$18)+1&lt;0,0,LOOKUP($F105,'Vent Sizing Charts'!$F$5:$F$18,'Vent Sizing Charts'!M$5:M$18))</f>
        <v>215</v>
      </c>
      <c r="O105">
        <f>IF(LOOKUP($F105,'Vent Sizing Charts'!$F$5:$F$18,'Vent Sizing Charts'!N$5:N$18)+1&lt;0,0,LOOKUP($F105,'Vent Sizing Charts'!$F$5:$F$18,'Vent Sizing Charts'!N$5:N$18))</f>
        <v>99999999</v>
      </c>
      <c r="R105">
        <f>'Vent Sizing'!X10</f>
        <v>6</v>
      </c>
      <c r="S105">
        <f>ROUNDUP('Vent Sizing'!T10,0)</f>
        <v>0</v>
      </c>
      <c r="T105">
        <v>-9999999</v>
      </c>
      <c r="U105">
        <f>IF($R105=15,LOOKUP($S105,'Vent Sizing Charts'!$T$38:$T$41,'Vent Sizing Charts'!V$38:V$41)+1,IF($R105=12,LOOKUP($S105,'Vent Sizing Charts'!$T$34:$T$37,'Vent Sizing Charts'!V$34:V$37)+1,IF($R105=10,LOOKUP($S105,'Vent Sizing Charts'!$T$30:$T$33,'Vent Sizing Charts'!V$30:V$33)+1,IF($R105=8,LOOKUP($S105,'Vent Sizing Charts'!$T$26:$T$29,'Vent Sizing Charts'!V$26:V$29)+1,IF($R105=6,LOOKUP($S105,'Vent Sizing Charts'!$T$22:$T$25,'Vent Sizing Charts'!V$22:V$25)+1,IF($R105=5,LOOKUP($S105,'Vent Sizing Charts'!$T$18:$T$21,'Vent Sizing Charts'!V$18:V$21)+1,IF($R105=4,LOOKUP($S105,'Vent Sizing Charts'!$T$14:$T$17,'Vent Sizing Charts'!V$14:V$17)+1,IF($R105=3,LOOKUP($S105,'Vent Sizing Charts'!$T$10:$T$13,'Vent Sizing Charts'!V$10:V$13)+1,IF($R105=2,LOOKUP($S105,'Vent Sizing Charts'!$T$8:$T$9,'Vent Sizing Charts'!V$8:V$9)+1,IF($R105=1.5,LOOKUP($S105,'Vent Sizing Charts'!$T$7,'Vent Sizing Charts'!V$7)+1,IF($R105=1.25,LOOKUP($S105,'Vent Sizing Charts'!$T$6,'Vent Sizing Charts'!V$6)+1,"ERR")))))))))))</f>
        <v>-9999998</v>
      </c>
      <c r="V105">
        <f>IF($R105=15,LOOKUP($S105,'Vent Sizing Charts'!$T$38:$T$41,'Vent Sizing Charts'!W$38:W$41)+1,IF($R105=12,LOOKUP($S105,'Vent Sizing Charts'!$T$34:$T$37,'Vent Sizing Charts'!W$34:W$37)+1,IF($R105=10,LOOKUP($S105,'Vent Sizing Charts'!$T$30:$T$33,'Vent Sizing Charts'!W$30:W$33)+1,IF($R105=8,LOOKUP($S105,'Vent Sizing Charts'!$T$26:$T$29,'Vent Sizing Charts'!W$26:W$29)+1,IF($R105=6,LOOKUP($S105,'Vent Sizing Charts'!$T$22:$T$25,'Vent Sizing Charts'!W$22:W$25)+1,IF($R105=5,LOOKUP($S105,'Vent Sizing Charts'!$T$18:$T$21,'Vent Sizing Charts'!W$18:W$21)+1,IF($R105=4,LOOKUP($S105,'Vent Sizing Charts'!$T$14:$T$17,'Vent Sizing Charts'!W$14:W$17)+1,IF($R105=3,LOOKUP($S105,'Vent Sizing Charts'!$T$10:$T$13,'Vent Sizing Charts'!W$10:W$13)+1,IF($R105=2,LOOKUP($S105,'Vent Sizing Charts'!$T$8:$T$9,'Vent Sizing Charts'!W$8:W$9)+1,IF($R105=1.5,LOOKUP($S105,'Vent Sizing Charts'!$T$7,'Vent Sizing Charts'!W$7)+1,IF($R105=1.25,LOOKUP($S105,'Vent Sizing Charts'!$T$6,'Vent Sizing Charts'!W$6)+1,"ERR")))))))))))</f>
        <v>-9999998</v>
      </c>
      <c r="W105">
        <f>IF($R105=15,LOOKUP($S105,'Vent Sizing Charts'!$T$38:$T$41,'Vent Sizing Charts'!X$38:X$41)+1,IF($R105=12,LOOKUP($S105,'Vent Sizing Charts'!$T$34:$T$37,'Vent Sizing Charts'!X$34:X$37)+1,IF($R105=10,LOOKUP($S105,'Vent Sizing Charts'!$T$30:$T$33,'Vent Sizing Charts'!X$30:X$33)+1,IF($R105=8,LOOKUP($S105,'Vent Sizing Charts'!$T$26:$T$29,'Vent Sizing Charts'!X$26:X$29)+1,IF($R105=6,LOOKUP($S105,'Vent Sizing Charts'!$T$22:$T$25,'Vent Sizing Charts'!X$22:X$25)+1,IF($R105=5,LOOKUP($S105,'Vent Sizing Charts'!$T$18:$T$21,'Vent Sizing Charts'!X$18:X$21)+1,IF($R105=4,LOOKUP($S105,'Vent Sizing Charts'!$T$14:$T$17,'Vent Sizing Charts'!X$14:X$17)+1,IF($R105=3,LOOKUP($S105,'Vent Sizing Charts'!$T$10:$T$13,'Vent Sizing Charts'!X$10:X$13)+1,IF($R105=2,LOOKUP($S105,'Vent Sizing Charts'!$T$8:$T$9,'Vent Sizing Charts'!X$8:X$9)+1,IF($R105=1.5,LOOKUP($S105,'Vent Sizing Charts'!$T$7,'Vent Sizing Charts'!X$7)+1,IF($R105=1.25,LOOKUP($S105,'Vent Sizing Charts'!$T$6,'Vent Sizing Charts'!X$6)+1,"ERR")))))))))))</f>
        <v>-9999998</v>
      </c>
      <c r="X105">
        <f>IF($R105=15,LOOKUP($S105,'Vent Sizing Charts'!$T$38:$T$41,'Vent Sizing Charts'!Y$38:Y$41)+1,IF($R105=12,LOOKUP($S105,'Vent Sizing Charts'!$T$34:$T$37,'Vent Sizing Charts'!Y$34:Y$37)+1,IF($R105=10,LOOKUP($S105,'Vent Sizing Charts'!$T$30:$T$33,'Vent Sizing Charts'!Y$30:Y$33)+1,IF($R105=8,LOOKUP($S105,'Vent Sizing Charts'!$T$26:$T$29,'Vent Sizing Charts'!Y$26:Y$29)+1,IF($R105=6,LOOKUP($S105,'Vent Sizing Charts'!$T$22:$T$25,'Vent Sizing Charts'!Y$22:Y$25)+1,IF($R105=5,LOOKUP($S105,'Vent Sizing Charts'!$T$18:$T$21,'Vent Sizing Charts'!Y$18:Y$21)+1,IF($R105=4,LOOKUP($S105,'Vent Sizing Charts'!$T$14:$T$17,'Vent Sizing Charts'!Y$14:Y$17)+1,IF($R105=3,LOOKUP($S105,'Vent Sizing Charts'!$T$10:$T$13,'Vent Sizing Charts'!Y$10:Y$13)+1,IF($R105=2,LOOKUP($S105,'Vent Sizing Charts'!$T$8:$T$9,'Vent Sizing Charts'!Y$8:Y$9)+1,IF($R105=1.5,LOOKUP($S105,'Vent Sizing Charts'!$T$7,'Vent Sizing Charts'!Y$7)+1,IF($R105=1.25,LOOKUP($S105,'Vent Sizing Charts'!$T$6,'Vent Sizing Charts'!Y$6)+1,"ERR")))))))))))</f>
        <v>11</v>
      </c>
      <c r="Y105">
        <f>IF($R105=15,LOOKUP($S105,'Vent Sizing Charts'!$T$38:$T$41,'Vent Sizing Charts'!Z$38:Z$41)+1,IF($R105=12,LOOKUP($S105,'Vent Sizing Charts'!$T$34:$T$37,'Vent Sizing Charts'!Z$34:Z$37)+1,IF($R105=10,LOOKUP($S105,'Vent Sizing Charts'!$T$30:$T$33,'Vent Sizing Charts'!Z$30:Z$33)+1,IF($R105=8,LOOKUP($S105,'Vent Sizing Charts'!$T$26:$T$29,'Vent Sizing Charts'!Z$26:Z$29)+1,IF($R105=6,LOOKUP($S105,'Vent Sizing Charts'!$T$22:$T$25,'Vent Sizing Charts'!Z$22:Z$25)+1,IF($R105=5,LOOKUP($S105,'Vent Sizing Charts'!$T$18:$T$21,'Vent Sizing Charts'!Z$18:Z$21)+1,IF($R105=4,LOOKUP($S105,'Vent Sizing Charts'!$T$14:$T$17,'Vent Sizing Charts'!Z$14:Z$17)+1,IF($R105=3,LOOKUP($S105,'Vent Sizing Charts'!$T$10:$T$13,'Vent Sizing Charts'!Z$10:Z$13)+1,IF($R105=2,LOOKUP($S105,'Vent Sizing Charts'!$T$8:$T$9,'Vent Sizing Charts'!Z$8:Z$9)+1,IF($R105=1.5,LOOKUP($S105,'Vent Sizing Charts'!$T$7,'Vent Sizing Charts'!Z$7)+1,IF($R105=1.25,LOOKUP($S105,'Vent Sizing Charts'!$T$6,'Vent Sizing Charts'!Z$6)+1,"ERR")))))))))))</f>
        <v>40.5</v>
      </c>
      <c r="Z105">
        <f>IF($R105=15,LOOKUP($S105,'Vent Sizing Charts'!$T$38:$T$41,'Vent Sizing Charts'!AA$38:AA$41)+1,IF($R105=12,LOOKUP($S105,'Vent Sizing Charts'!$T$34:$T$37,'Vent Sizing Charts'!AA$34:AA$37)+1,IF($R105=10,LOOKUP($S105,'Vent Sizing Charts'!$T$30:$T$33,'Vent Sizing Charts'!AA$30:AA$33)+1,IF($R105=8,LOOKUP($S105,'Vent Sizing Charts'!$T$26:$T$29,'Vent Sizing Charts'!AA$26:AA$29)+1,IF($R105=6,LOOKUP($S105,'Vent Sizing Charts'!$T$22:$T$25,'Vent Sizing Charts'!AA$22:AA$25)+1,IF($R105=5,LOOKUP($S105,'Vent Sizing Charts'!$T$18:$T$21,'Vent Sizing Charts'!AA$18:AA$21)+1,IF($R105=4,LOOKUP($S105,'Vent Sizing Charts'!$T$14:$T$17,'Vent Sizing Charts'!AA$14:AA$17)+1,IF($R105=3,LOOKUP($S105,'Vent Sizing Charts'!$T$10:$T$13,'Vent Sizing Charts'!AA$10:AA$13)+1,IF($R105=2,LOOKUP($S105,'Vent Sizing Charts'!$T$8:$T$9,'Vent Sizing Charts'!AA$8:AA$9)+1,IF($R105=1.5,LOOKUP($S105,'Vent Sizing Charts'!$T$7,'Vent Sizing Charts'!AA$7)+1,IF($R105=1.25,LOOKUP($S105,'Vent Sizing Charts'!$T$6,'Vent Sizing Charts'!AA$6)+1,"ERR")))))))))))</f>
        <v>123</v>
      </c>
      <c r="AA105">
        <f>IF($R105=15,LOOKUP($S105,'Vent Sizing Charts'!$T$38:$T$41,'Vent Sizing Charts'!AB$38:AB$41)+1,IF($R105=12,LOOKUP($S105,'Vent Sizing Charts'!$T$34:$T$37,'Vent Sizing Charts'!AB$34:AB$37)+1,IF($R105=10,LOOKUP($S105,'Vent Sizing Charts'!$T$30:$T$33,'Vent Sizing Charts'!AB$30:AB$33)+1,IF($R105=8,LOOKUP($S105,'Vent Sizing Charts'!$T$26:$T$29,'Vent Sizing Charts'!AB$26:AB$29)+1,IF($R105=6,LOOKUP($S105,'Vent Sizing Charts'!$T$22:$T$25,'Vent Sizing Charts'!AB$22:AB$25)+1,IF($R105=5,LOOKUP($S105,'Vent Sizing Charts'!$T$18:$T$21,'Vent Sizing Charts'!AB$18:AB$21)+1,IF($R105=4,LOOKUP($S105,'Vent Sizing Charts'!$T$14:$T$17,'Vent Sizing Charts'!AB$14:AB$17)+1,IF($R105=3,LOOKUP($S105,'Vent Sizing Charts'!$T$10:$T$13,'Vent Sizing Charts'!AB$10:AB$13)+1,IF($R105=2,LOOKUP($S105,'Vent Sizing Charts'!$T$8:$T$9,'Vent Sizing Charts'!AB$8:AB$9)+1,IF($R105=1.5,LOOKUP($S105,'Vent Sizing Charts'!$T$7,'Vent Sizing Charts'!AB$7)+1,IF($R105=1.25,LOOKUP($S105,'Vent Sizing Charts'!$T$6,'Vent Sizing Charts'!AB$6)+1,"ERR")))))))))))</f>
        <v>306</v>
      </c>
      <c r="AB105">
        <f>IF($R105=15,LOOKUP($S105,'Vent Sizing Charts'!$T$38:$T$41,'Vent Sizing Charts'!AC$38:AC$41)+1,IF($R105=12,LOOKUP($S105,'Vent Sizing Charts'!$T$34:$T$37,'Vent Sizing Charts'!AC$34:AC$37)+1,IF($R105=10,LOOKUP($S105,'Vent Sizing Charts'!$T$30:$T$33,'Vent Sizing Charts'!AC$30:AC$33)+1,IF($R105=8,LOOKUP($S105,'Vent Sizing Charts'!$T$26:$T$29,'Vent Sizing Charts'!AC$26:AC$29)+1,IF($R105=6,LOOKUP($S105,'Vent Sizing Charts'!$T$22:$T$25,'Vent Sizing Charts'!AC$22:AC$25)+1,IF($R105=5,LOOKUP($S105,'Vent Sizing Charts'!$T$18:$T$21,'Vent Sizing Charts'!AC$18:AC$21)+1,IF($R105=4,LOOKUP($S105,'Vent Sizing Charts'!$T$14:$T$17,'Vent Sizing Charts'!AC$14:AC$17)+1,IF($R105=3,LOOKUP($S105,'Vent Sizing Charts'!$T$10:$T$13,'Vent Sizing Charts'!AC$10:AC$13)+1,IF($R105=2,LOOKUP($S105,'Vent Sizing Charts'!$T$8:$T$9,'Vent Sizing Charts'!AC$8:AC$9)+1,IF($R105=1.5,LOOKUP($S105,'Vent Sizing Charts'!$T$7,'Vent Sizing Charts'!AC$7)+1,IF($R105=1.25,LOOKUP($S105,'Vent Sizing Charts'!$T$6,'Vent Sizing Charts'!AC$6)+1,"ERR")))))))))))</f>
        <v>100000000</v>
      </c>
      <c r="AC105">
        <f>IF($R105=15,LOOKUP($S105,'Vent Sizing Charts'!$T$38:$T$41,'Vent Sizing Charts'!AD$38:AD$41)+1,IF($R105=12,LOOKUP($S105,'Vent Sizing Charts'!$T$34:$T$37,'Vent Sizing Charts'!AD$34:AD$37)+1,IF($R105=10,LOOKUP($S105,'Vent Sizing Charts'!$T$30:$T$33,'Vent Sizing Charts'!AD$30:AD$33)+1,IF($R105=8,LOOKUP($S105,'Vent Sizing Charts'!$T$26:$T$29,'Vent Sizing Charts'!AD$26:AD$29)+1,IF($R105=6,LOOKUP($S105,'Vent Sizing Charts'!$T$22:$T$25,'Vent Sizing Charts'!AD$22:AD$25)+1,IF($R105=5,LOOKUP($S105,'Vent Sizing Charts'!$T$18:$T$21,'Vent Sizing Charts'!AD$18:AD$21)+1,IF($R105=4,LOOKUP($S105,'Vent Sizing Charts'!$T$14:$T$17,'Vent Sizing Charts'!AD$14:AD$17)+1,IF($R105=3,LOOKUP($S105,'Vent Sizing Charts'!$T$10:$T$13,'Vent Sizing Charts'!AD$10:AD$13)+1,IF($R105=2,LOOKUP($S105,'Vent Sizing Charts'!$T$8:$T$9,'Vent Sizing Charts'!AD$8:AD$9)+1,IF($R105=1.5,LOOKUP($S105,'Vent Sizing Charts'!$T$7,'Vent Sizing Charts'!AD$7)+1,IF($R105=1.25,LOOKUP($S105,'Vent Sizing Charts'!$T$6,'Vent Sizing Charts'!AD$6)+1,"ERR")))))))))))</f>
        <v>100000000</v>
      </c>
      <c r="AD105">
        <f>IF($R105=15,LOOKUP($S105,'Vent Sizing Charts'!$T$38:$T$41,'Vent Sizing Charts'!AE$38:AE$41)+1,IF($R105=12,LOOKUP($S105,'Vent Sizing Charts'!$T$34:$T$37,'Vent Sizing Charts'!AE$34:AE$37)+1,IF($R105=10,LOOKUP($S105,'Vent Sizing Charts'!$T$30:$T$33,'Vent Sizing Charts'!AE$30:AE$33)+1,IF($R105=8,LOOKUP($S105,'Vent Sizing Charts'!$T$26:$T$29,'Vent Sizing Charts'!AE$26:AE$29)+1,IF($R105=6,LOOKUP($S105,'Vent Sizing Charts'!$T$22:$T$25,'Vent Sizing Charts'!AE$22:AE$25)+1,IF($R105=5,LOOKUP($S105,'Vent Sizing Charts'!$T$18:$T$21,'Vent Sizing Charts'!AE$18:AE$21)+1,IF($R105=4,LOOKUP($S105,'Vent Sizing Charts'!$T$14:$T$17,'Vent Sizing Charts'!AE$14:AE$17)+1,IF($R105=3,LOOKUP($S105,'Vent Sizing Charts'!$T$10:$T$13,'Vent Sizing Charts'!AE$10:AE$13)+1,IF($R105=2,LOOKUP($S105,'Vent Sizing Charts'!$T$8:$T$9,'Vent Sizing Charts'!AE$8:AE$9)+1,IF($R105=1.5,LOOKUP($S105,'Vent Sizing Charts'!$T$7,'Vent Sizing Charts'!AE$7)+1,IF($R105=1.25,LOOKUP($S105,'Vent Sizing Charts'!$T$6,'Vent Sizing Charts'!AE$6)+1,"ERR")))))))))))</f>
        <v>100000000</v>
      </c>
      <c r="AE105">
        <f>IF($R105=15,LOOKUP($S105,'Vent Sizing Charts'!$T$38:$T$41,'Vent Sizing Charts'!U$38:U$41),IF($R105=12,LOOKUP($S105,'Vent Sizing Charts'!$T$34:$T$37,'Vent Sizing Charts'!U$34:U$37),IF($R105=10,LOOKUP($S105,'Vent Sizing Charts'!$T$30:$T$33,'Vent Sizing Charts'!U$30:U$33),IF($R105=8,LOOKUP($S105,'Vent Sizing Charts'!$T$26:$T$29,'Vent Sizing Charts'!U$26:U$29),IF($R105=6,LOOKUP($S105,'Vent Sizing Charts'!$T$22:$T$25,'Vent Sizing Charts'!U$22:U$25),IF($R105=5,LOOKUP($S105,'Vent Sizing Charts'!$T$18:$T$21,'Vent Sizing Charts'!U$18:U$21),IF($R105=4,LOOKUP($S105,'Vent Sizing Charts'!$T$14:$T$17,'Vent Sizing Charts'!U$14:U$17),IF($R105=3,LOOKUP($S105,'Vent Sizing Charts'!$T$10:$T$13,'Vent Sizing Charts'!U$10:U$13),IF($R105=2,LOOKUP($S105,'Vent Sizing Charts'!$T$8:$T$9,'Vent Sizing Charts'!U$8:U$9),IF($R105=1.5,LOOKUP($S105,'Vent Sizing Charts'!$T$7,'Vent Sizing Charts'!U$7),IF($R105=1.25,LOOKUP($S105,'Vent Sizing Charts'!$T$6,'Vent Sizing Charts'!U$6),"ERR")))))))))))</f>
        <v>0.15</v>
      </c>
    </row>
    <row r="106" spans="6:31" x14ac:dyDescent="0.25">
      <c r="F106">
        <f>IF('Vent Sizing'!M91="","",'Vent Sizing'!M91)</f>
        <v>2000</v>
      </c>
      <c r="G106">
        <v>0</v>
      </c>
      <c r="H106">
        <f>IF(LOOKUP($F106,'Vent Sizing Charts'!$F$5:$F$18,'Vent Sizing Charts'!G$5:G$18)+1&lt;0,0,LOOKUP($F106,'Vent Sizing Charts'!$F$5:$F$18,'Vent Sizing Charts'!G$5:G$18))</f>
        <v>0</v>
      </c>
      <c r="I106">
        <f>IF(LOOKUP($F106,'Vent Sizing Charts'!$F$5:$F$18,'Vent Sizing Charts'!H$5:H$18)+1&lt;0,0,LOOKUP($F106,'Vent Sizing Charts'!$F$5:$F$18,'Vent Sizing Charts'!H$5:H$18))</f>
        <v>0</v>
      </c>
      <c r="J106">
        <f>IF(LOOKUP($F106,'Vent Sizing Charts'!$F$5:$F$18,'Vent Sizing Charts'!I$5:I$18)+1&lt;0,0,LOOKUP($F106,'Vent Sizing Charts'!$F$5:$F$18,'Vent Sizing Charts'!I$5:I$18))</f>
        <v>0</v>
      </c>
      <c r="K106">
        <f>IF(LOOKUP($F106,'Vent Sizing Charts'!$F$5:$F$18,'Vent Sizing Charts'!J$5:J$18)+1&lt;0,0,LOOKUP($F106,'Vent Sizing Charts'!$F$5:$F$18,'Vent Sizing Charts'!J$5:J$18))</f>
        <v>6</v>
      </c>
      <c r="L106">
        <f>IF(LOOKUP($F106,'Vent Sizing Charts'!$F$5:$F$18,'Vent Sizing Charts'!K$5:K$18)+1&lt;0,0,LOOKUP($F106,'Vent Sizing Charts'!$F$5:$F$18,'Vent Sizing Charts'!K$5:K$18))</f>
        <v>21</v>
      </c>
      <c r="M106">
        <f>IF(LOOKUP($F106,'Vent Sizing Charts'!$F$5:$F$18,'Vent Sizing Charts'!L$5:L$18)+1&lt;0,0,LOOKUP($F106,'Vent Sizing Charts'!$F$5:$F$18,'Vent Sizing Charts'!L$5:L$18))</f>
        <v>61</v>
      </c>
      <c r="N106">
        <f>IF(LOOKUP($F106,'Vent Sizing Charts'!$F$5:$F$18,'Vent Sizing Charts'!M$5:M$18)+1&lt;0,0,LOOKUP($F106,'Vent Sizing Charts'!$F$5:$F$18,'Vent Sizing Charts'!M$5:M$18))</f>
        <v>215</v>
      </c>
      <c r="O106">
        <f>IF(LOOKUP($F106,'Vent Sizing Charts'!$F$5:$F$18,'Vent Sizing Charts'!N$5:N$18)+1&lt;0,0,LOOKUP($F106,'Vent Sizing Charts'!$F$5:$F$18,'Vent Sizing Charts'!N$5:N$18))</f>
        <v>99999999</v>
      </c>
      <c r="R106">
        <f>'Vent Sizing'!X11</f>
        <v>5</v>
      </c>
      <c r="S106">
        <f>ROUNDUP('Vent Sizing'!T11,0)</f>
        <v>0</v>
      </c>
      <c r="T106">
        <v>-9999999</v>
      </c>
      <c r="U106">
        <f>IF($R106=15,LOOKUP($S106,'Vent Sizing Charts'!$T$38:$T$41,'Vent Sizing Charts'!V$38:V$41)+1,IF($R106=12,LOOKUP($S106,'Vent Sizing Charts'!$T$34:$T$37,'Vent Sizing Charts'!V$34:V$37)+1,IF($R106=10,LOOKUP($S106,'Vent Sizing Charts'!$T$30:$T$33,'Vent Sizing Charts'!V$30:V$33)+1,IF($R106=8,LOOKUP($S106,'Vent Sizing Charts'!$T$26:$T$29,'Vent Sizing Charts'!V$26:V$29)+1,IF($R106=6,LOOKUP($S106,'Vent Sizing Charts'!$T$22:$T$25,'Vent Sizing Charts'!V$22:V$25)+1,IF($R106=5,LOOKUP($S106,'Vent Sizing Charts'!$T$18:$T$21,'Vent Sizing Charts'!V$18:V$21)+1,IF($R106=4,LOOKUP($S106,'Vent Sizing Charts'!$T$14:$T$17,'Vent Sizing Charts'!V$14:V$17)+1,IF($R106=3,LOOKUP($S106,'Vent Sizing Charts'!$T$10:$T$13,'Vent Sizing Charts'!V$10:V$13)+1,IF($R106=2,LOOKUP($S106,'Vent Sizing Charts'!$T$8:$T$9,'Vent Sizing Charts'!V$8:V$9)+1,IF($R106=1.5,LOOKUP($S106,'Vent Sizing Charts'!$T$7,'Vent Sizing Charts'!V$7)+1,IF($R106=1.25,LOOKUP($S106,'Vent Sizing Charts'!$T$6,'Vent Sizing Charts'!V$6)+1,"ERR")))))))))))</f>
        <v>-9999998</v>
      </c>
      <c r="V106">
        <f>IF($R106=15,LOOKUP($S106,'Vent Sizing Charts'!$T$38:$T$41,'Vent Sizing Charts'!W$38:W$41)+1,IF($R106=12,LOOKUP($S106,'Vent Sizing Charts'!$T$34:$T$37,'Vent Sizing Charts'!W$34:W$37)+1,IF($R106=10,LOOKUP($S106,'Vent Sizing Charts'!$T$30:$T$33,'Vent Sizing Charts'!W$30:W$33)+1,IF($R106=8,LOOKUP($S106,'Vent Sizing Charts'!$T$26:$T$29,'Vent Sizing Charts'!W$26:W$29)+1,IF($R106=6,LOOKUP($S106,'Vent Sizing Charts'!$T$22:$T$25,'Vent Sizing Charts'!W$22:W$25)+1,IF($R106=5,LOOKUP($S106,'Vent Sizing Charts'!$T$18:$T$21,'Vent Sizing Charts'!W$18:W$21)+1,IF($R106=4,LOOKUP($S106,'Vent Sizing Charts'!$T$14:$T$17,'Vent Sizing Charts'!W$14:W$17)+1,IF($R106=3,LOOKUP($S106,'Vent Sizing Charts'!$T$10:$T$13,'Vent Sizing Charts'!W$10:W$13)+1,IF($R106=2,LOOKUP($S106,'Vent Sizing Charts'!$T$8:$T$9,'Vent Sizing Charts'!W$8:W$9)+1,IF($R106=1.5,LOOKUP($S106,'Vent Sizing Charts'!$T$7,'Vent Sizing Charts'!W$7)+1,IF($R106=1.25,LOOKUP($S106,'Vent Sizing Charts'!$T$6,'Vent Sizing Charts'!W$6)+1,"ERR")))))))))))</f>
        <v>-9999998</v>
      </c>
      <c r="W106">
        <f>IF($R106=15,LOOKUP($S106,'Vent Sizing Charts'!$T$38:$T$41,'Vent Sizing Charts'!X$38:X$41)+1,IF($R106=12,LOOKUP($S106,'Vent Sizing Charts'!$T$34:$T$37,'Vent Sizing Charts'!X$34:X$37)+1,IF($R106=10,LOOKUP($S106,'Vent Sizing Charts'!$T$30:$T$33,'Vent Sizing Charts'!X$30:X$33)+1,IF($R106=8,LOOKUP($S106,'Vent Sizing Charts'!$T$26:$T$29,'Vent Sizing Charts'!X$26:X$29)+1,IF($R106=6,LOOKUP($S106,'Vent Sizing Charts'!$T$22:$T$25,'Vent Sizing Charts'!X$22:X$25)+1,IF($R106=5,LOOKUP($S106,'Vent Sizing Charts'!$T$18:$T$21,'Vent Sizing Charts'!X$18:X$21)+1,IF($R106=4,LOOKUP($S106,'Vent Sizing Charts'!$T$14:$T$17,'Vent Sizing Charts'!X$14:X$17)+1,IF($R106=3,LOOKUP($S106,'Vent Sizing Charts'!$T$10:$T$13,'Vent Sizing Charts'!X$10:X$13)+1,IF($R106=2,LOOKUP($S106,'Vent Sizing Charts'!$T$8:$T$9,'Vent Sizing Charts'!X$8:X$9)+1,IF($R106=1.5,LOOKUP($S106,'Vent Sizing Charts'!$T$7,'Vent Sizing Charts'!X$7)+1,IF($R106=1.25,LOOKUP($S106,'Vent Sizing Charts'!$T$6,'Vent Sizing Charts'!X$6)+1,"ERR")))))))))))</f>
        <v>-9999998</v>
      </c>
      <c r="X106">
        <f>IF($R106=15,LOOKUP($S106,'Vent Sizing Charts'!$T$38:$T$41,'Vent Sizing Charts'!Y$38:Y$41)+1,IF($R106=12,LOOKUP($S106,'Vent Sizing Charts'!$T$34:$T$37,'Vent Sizing Charts'!Y$34:Y$37)+1,IF($R106=10,LOOKUP($S106,'Vent Sizing Charts'!$T$30:$T$33,'Vent Sizing Charts'!Y$30:Y$33)+1,IF($R106=8,LOOKUP($S106,'Vent Sizing Charts'!$T$26:$T$29,'Vent Sizing Charts'!Y$26:Y$29)+1,IF($R106=6,LOOKUP($S106,'Vent Sizing Charts'!$T$22:$T$25,'Vent Sizing Charts'!Y$22:Y$25)+1,IF($R106=5,LOOKUP($S106,'Vent Sizing Charts'!$T$18:$T$21,'Vent Sizing Charts'!Y$18:Y$21)+1,IF($R106=4,LOOKUP($S106,'Vent Sizing Charts'!$T$14:$T$17,'Vent Sizing Charts'!Y$14:Y$17)+1,IF($R106=3,LOOKUP($S106,'Vent Sizing Charts'!$T$10:$T$13,'Vent Sizing Charts'!Y$10:Y$13)+1,IF($R106=2,LOOKUP($S106,'Vent Sizing Charts'!$T$8:$T$9,'Vent Sizing Charts'!Y$8:Y$9)+1,IF($R106=1.5,LOOKUP($S106,'Vent Sizing Charts'!$T$7,'Vent Sizing Charts'!Y$7)+1,IF($R106=1.25,LOOKUP($S106,'Vent Sizing Charts'!$T$6,'Vent Sizing Charts'!Y$6)+1,"ERR")))))))))))</f>
        <v>26</v>
      </c>
      <c r="Y106">
        <f>IF($R106=15,LOOKUP($S106,'Vent Sizing Charts'!$T$38:$T$41,'Vent Sizing Charts'!Z$38:Z$41)+1,IF($R106=12,LOOKUP($S106,'Vent Sizing Charts'!$T$34:$T$37,'Vent Sizing Charts'!Z$34:Z$37)+1,IF($R106=10,LOOKUP($S106,'Vent Sizing Charts'!$T$30:$T$33,'Vent Sizing Charts'!Z$30:Z$33)+1,IF($R106=8,LOOKUP($S106,'Vent Sizing Charts'!$T$26:$T$29,'Vent Sizing Charts'!Z$26:Z$29)+1,IF($R106=6,LOOKUP($S106,'Vent Sizing Charts'!$T$22:$T$25,'Vent Sizing Charts'!Z$22:Z$25)+1,IF($R106=5,LOOKUP($S106,'Vent Sizing Charts'!$T$18:$T$21,'Vent Sizing Charts'!Z$18:Z$21)+1,IF($R106=4,LOOKUP($S106,'Vent Sizing Charts'!$T$14:$T$17,'Vent Sizing Charts'!Z$14:Z$17)+1,IF($R106=3,LOOKUP($S106,'Vent Sizing Charts'!$T$10:$T$13,'Vent Sizing Charts'!Z$10:Z$13)+1,IF($R106=2,LOOKUP($S106,'Vent Sizing Charts'!$T$8:$T$9,'Vent Sizing Charts'!Z$8:Z$9)+1,IF($R106=1.5,LOOKUP($S106,'Vent Sizing Charts'!$T$7,'Vent Sizing Charts'!Z$7)+1,IF($R106=1.25,LOOKUP($S106,'Vent Sizing Charts'!$T$6,'Vent Sizing Charts'!Z$6)+1,"ERR")))))))))))</f>
        <v>98.5</v>
      </c>
      <c r="Z106">
        <f>IF($R106=15,LOOKUP($S106,'Vent Sizing Charts'!$T$38:$T$41,'Vent Sizing Charts'!AA$38:AA$41)+1,IF($R106=12,LOOKUP($S106,'Vent Sizing Charts'!$T$34:$T$37,'Vent Sizing Charts'!AA$34:AA$37)+1,IF($R106=10,LOOKUP($S106,'Vent Sizing Charts'!$T$30:$T$33,'Vent Sizing Charts'!AA$30:AA$33)+1,IF($R106=8,LOOKUP($S106,'Vent Sizing Charts'!$T$26:$T$29,'Vent Sizing Charts'!AA$26:AA$29)+1,IF($R106=6,LOOKUP($S106,'Vent Sizing Charts'!$T$22:$T$25,'Vent Sizing Charts'!AA$22:AA$25)+1,IF($R106=5,LOOKUP($S106,'Vent Sizing Charts'!$T$18:$T$21,'Vent Sizing Charts'!AA$18:AA$21)+1,IF($R106=4,LOOKUP($S106,'Vent Sizing Charts'!$T$14:$T$17,'Vent Sizing Charts'!AA$14:AA$17)+1,IF($R106=3,LOOKUP($S106,'Vent Sizing Charts'!$T$10:$T$13,'Vent Sizing Charts'!AA$10:AA$13)+1,IF($R106=2,LOOKUP($S106,'Vent Sizing Charts'!$T$8:$T$9,'Vent Sizing Charts'!AA$8:AA$9)+1,IF($R106=1.5,LOOKUP($S106,'Vent Sizing Charts'!$T$7,'Vent Sizing Charts'!AA$7)+1,IF($R106=1.25,LOOKUP($S106,'Vent Sizing Charts'!$T$6,'Vent Sizing Charts'!AA$6)+1,"ERR")))))))))))</f>
        <v>303</v>
      </c>
      <c r="AA106">
        <f>IF($R106=15,LOOKUP($S106,'Vent Sizing Charts'!$T$38:$T$41,'Vent Sizing Charts'!AB$38:AB$41)+1,IF($R106=12,LOOKUP($S106,'Vent Sizing Charts'!$T$34:$T$37,'Vent Sizing Charts'!AB$34:AB$37)+1,IF($R106=10,LOOKUP($S106,'Vent Sizing Charts'!$T$30:$T$33,'Vent Sizing Charts'!AB$30:AB$33)+1,IF($R106=8,LOOKUP($S106,'Vent Sizing Charts'!$T$26:$T$29,'Vent Sizing Charts'!AB$26:AB$29)+1,IF($R106=6,LOOKUP($S106,'Vent Sizing Charts'!$T$22:$T$25,'Vent Sizing Charts'!AB$22:AB$25)+1,IF($R106=5,LOOKUP($S106,'Vent Sizing Charts'!$T$18:$T$21,'Vent Sizing Charts'!AB$18:AB$21)+1,IF($R106=4,LOOKUP($S106,'Vent Sizing Charts'!$T$14:$T$17,'Vent Sizing Charts'!AB$14:AB$17)+1,IF($R106=3,LOOKUP($S106,'Vent Sizing Charts'!$T$10:$T$13,'Vent Sizing Charts'!AB$10:AB$13)+1,IF($R106=2,LOOKUP($S106,'Vent Sizing Charts'!$T$8:$T$9,'Vent Sizing Charts'!AB$8:AB$9)+1,IF($R106=1.5,LOOKUP($S106,'Vent Sizing Charts'!$T$7,'Vent Sizing Charts'!AB$7)+1,IF($R106=1.25,LOOKUP($S106,'Vent Sizing Charts'!$T$6,'Vent Sizing Charts'!AB$6)+1,"ERR")))))))))))</f>
        <v>100000000</v>
      </c>
      <c r="AB106">
        <f>IF($R106=15,LOOKUP($S106,'Vent Sizing Charts'!$T$38:$T$41,'Vent Sizing Charts'!AC$38:AC$41)+1,IF($R106=12,LOOKUP($S106,'Vent Sizing Charts'!$T$34:$T$37,'Vent Sizing Charts'!AC$34:AC$37)+1,IF($R106=10,LOOKUP($S106,'Vent Sizing Charts'!$T$30:$T$33,'Vent Sizing Charts'!AC$30:AC$33)+1,IF($R106=8,LOOKUP($S106,'Vent Sizing Charts'!$T$26:$T$29,'Vent Sizing Charts'!AC$26:AC$29)+1,IF($R106=6,LOOKUP($S106,'Vent Sizing Charts'!$T$22:$T$25,'Vent Sizing Charts'!AC$22:AC$25)+1,IF($R106=5,LOOKUP($S106,'Vent Sizing Charts'!$T$18:$T$21,'Vent Sizing Charts'!AC$18:AC$21)+1,IF($R106=4,LOOKUP($S106,'Vent Sizing Charts'!$T$14:$T$17,'Vent Sizing Charts'!AC$14:AC$17)+1,IF($R106=3,LOOKUP($S106,'Vent Sizing Charts'!$T$10:$T$13,'Vent Sizing Charts'!AC$10:AC$13)+1,IF($R106=2,LOOKUP($S106,'Vent Sizing Charts'!$T$8:$T$9,'Vent Sizing Charts'!AC$8:AC$9)+1,IF($R106=1.5,LOOKUP($S106,'Vent Sizing Charts'!$T$7,'Vent Sizing Charts'!AC$7)+1,IF($R106=1.25,LOOKUP($S106,'Vent Sizing Charts'!$T$6,'Vent Sizing Charts'!AC$6)+1,"ERR")))))))))))</f>
        <v>100000000</v>
      </c>
      <c r="AC106">
        <f>IF($R106=15,LOOKUP($S106,'Vent Sizing Charts'!$T$38:$T$41,'Vent Sizing Charts'!AD$38:AD$41)+1,IF($R106=12,LOOKUP($S106,'Vent Sizing Charts'!$T$34:$T$37,'Vent Sizing Charts'!AD$34:AD$37)+1,IF($R106=10,LOOKUP($S106,'Vent Sizing Charts'!$T$30:$T$33,'Vent Sizing Charts'!AD$30:AD$33)+1,IF($R106=8,LOOKUP($S106,'Vent Sizing Charts'!$T$26:$T$29,'Vent Sizing Charts'!AD$26:AD$29)+1,IF($R106=6,LOOKUP($S106,'Vent Sizing Charts'!$T$22:$T$25,'Vent Sizing Charts'!AD$22:AD$25)+1,IF($R106=5,LOOKUP($S106,'Vent Sizing Charts'!$T$18:$T$21,'Vent Sizing Charts'!AD$18:AD$21)+1,IF($R106=4,LOOKUP($S106,'Vent Sizing Charts'!$T$14:$T$17,'Vent Sizing Charts'!AD$14:AD$17)+1,IF($R106=3,LOOKUP($S106,'Vent Sizing Charts'!$T$10:$T$13,'Vent Sizing Charts'!AD$10:AD$13)+1,IF($R106=2,LOOKUP($S106,'Vent Sizing Charts'!$T$8:$T$9,'Vent Sizing Charts'!AD$8:AD$9)+1,IF($R106=1.5,LOOKUP($S106,'Vent Sizing Charts'!$T$7,'Vent Sizing Charts'!AD$7)+1,IF($R106=1.25,LOOKUP($S106,'Vent Sizing Charts'!$T$6,'Vent Sizing Charts'!AD$6)+1,"ERR")))))))))))</f>
        <v>100000000</v>
      </c>
      <c r="AD106">
        <f>IF($R106=15,LOOKUP($S106,'Vent Sizing Charts'!$T$38:$T$41,'Vent Sizing Charts'!AE$38:AE$41)+1,IF($R106=12,LOOKUP($S106,'Vent Sizing Charts'!$T$34:$T$37,'Vent Sizing Charts'!AE$34:AE$37)+1,IF($R106=10,LOOKUP($S106,'Vent Sizing Charts'!$T$30:$T$33,'Vent Sizing Charts'!AE$30:AE$33)+1,IF($R106=8,LOOKUP($S106,'Vent Sizing Charts'!$T$26:$T$29,'Vent Sizing Charts'!AE$26:AE$29)+1,IF($R106=6,LOOKUP($S106,'Vent Sizing Charts'!$T$22:$T$25,'Vent Sizing Charts'!AE$22:AE$25)+1,IF($R106=5,LOOKUP($S106,'Vent Sizing Charts'!$T$18:$T$21,'Vent Sizing Charts'!AE$18:AE$21)+1,IF($R106=4,LOOKUP($S106,'Vent Sizing Charts'!$T$14:$T$17,'Vent Sizing Charts'!AE$14:AE$17)+1,IF($R106=3,LOOKUP($S106,'Vent Sizing Charts'!$T$10:$T$13,'Vent Sizing Charts'!AE$10:AE$13)+1,IF($R106=2,LOOKUP($S106,'Vent Sizing Charts'!$T$8:$T$9,'Vent Sizing Charts'!AE$8:AE$9)+1,IF($R106=1.5,LOOKUP($S106,'Vent Sizing Charts'!$T$7,'Vent Sizing Charts'!AE$7)+1,IF($R106=1.25,LOOKUP($S106,'Vent Sizing Charts'!$T$6,'Vent Sizing Charts'!AE$6)+1,"ERR")))))))))))</f>
        <v>100000000</v>
      </c>
      <c r="AE106">
        <f>IF($R106=15,LOOKUP($S106,'Vent Sizing Charts'!$T$38:$T$41,'Vent Sizing Charts'!U$38:U$41),IF($R106=12,LOOKUP($S106,'Vent Sizing Charts'!$T$34:$T$37,'Vent Sizing Charts'!U$34:U$37),IF($R106=10,LOOKUP($S106,'Vent Sizing Charts'!$T$30:$T$33,'Vent Sizing Charts'!U$30:U$33),IF($R106=8,LOOKUP($S106,'Vent Sizing Charts'!$T$26:$T$29,'Vent Sizing Charts'!U$26:U$29),IF($R106=6,LOOKUP($S106,'Vent Sizing Charts'!$T$22:$T$25,'Vent Sizing Charts'!U$22:U$25),IF($R106=5,LOOKUP($S106,'Vent Sizing Charts'!$T$18:$T$21,'Vent Sizing Charts'!U$18:U$21),IF($R106=4,LOOKUP($S106,'Vent Sizing Charts'!$T$14:$T$17,'Vent Sizing Charts'!U$14:U$17),IF($R106=3,LOOKUP($S106,'Vent Sizing Charts'!$T$10:$T$13,'Vent Sizing Charts'!U$10:U$13),IF($R106=2,LOOKUP($S106,'Vent Sizing Charts'!$T$8:$T$9,'Vent Sizing Charts'!U$8:U$9),IF($R106=1.5,LOOKUP($S106,'Vent Sizing Charts'!$T$7,'Vent Sizing Charts'!U$7),IF($R106=1.25,LOOKUP($S106,'Vent Sizing Charts'!$T$6,'Vent Sizing Charts'!U$6),"ERR")))))))))))</f>
        <v>0.15</v>
      </c>
    </row>
    <row r="107" spans="6:31" x14ac:dyDescent="0.25">
      <c r="F107">
        <f>IF('Vent Sizing'!M92="","",'Vent Sizing'!M92)</f>
        <v>2000</v>
      </c>
      <c r="G107">
        <v>0</v>
      </c>
      <c r="H107">
        <f>IF(LOOKUP($F107,'Vent Sizing Charts'!$F$5:$F$18,'Vent Sizing Charts'!G$5:G$18)+1&lt;0,0,LOOKUP($F107,'Vent Sizing Charts'!$F$5:$F$18,'Vent Sizing Charts'!G$5:G$18))</f>
        <v>0</v>
      </c>
      <c r="I107">
        <f>IF(LOOKUP($F107,'Vent Sizing Charts'!$F$5:$F$18,'Vent Sizing Charts'!H$5:H$18)+1&lt;0,0,LOOKUP($F107,'Vent Sizing Charts'!$F$5:$F$18,'Vent Sizing Charts'!H$5:H$18))</f>
        <v>0</v>
      </c>
      <c r="J107">
        <f>IF(LOOKUP($F107,'Vent Sizing Charts'!$F$5:$F$18,'Vent Sizing Charts'!I$5:I$18)+1&lt;0,0,LOOKUP($F107,'Vent Sizing Charts'!$F$5:$F$18,'Vent Sizing Charts'!I$5:I$18))</f>
        <v>0</v>
      </c>
      <c r="K107">
        <f>IF(LOOKUP($F107,'Vent Sizing Charts'!$F$5:$F$18,'Vent Sizing Charts'!J$5:J$18)+1&lt;0,0,LOOKUP($F107,'Vent Sizing Charts'!$F$5:$F$18,'Vent Sizing Charts'!J$5:J$18))</f>
        <v>6</v>
      </c>
      <c r="L107">
        <f>IF(LOOKUP($F107,'Vent Sizing Charts'!$F$5:$F$18,'Vent Sizing Charts'!K$5:K$18)+1&lt;0,0,LOOKUP($F107,'Vent Sizing Charts'!$F$5:$F$18,'Vent Sizing Charts'!K$5:K$18))</f>
        <v>21</v>
      </c>
      <c r="M107">
        <f>IF(LOOKUP($F107,'Vent Sizing Charts'!$F$5:$F$18,'Vent Sizing Charts'!L$5:L$18)+1&lt;0,0,LOOKUP($F107,'Vent Sizing Charts'!$F$5:$F$18,'Vent Sizing Charts'!L$5:L$18))</f>
        <v>61</v>
      </c>
      <c r="N107">
        <f>IF(LOOKUP($F107,'Vent Sizing Charts'!$F$5:$F$18,'Vent Sizing Charts'!M$5:M$18)+1&lt;0,0,LOOKUP($F107,'Vent Sizing Charts'!$F$5:$F$18,'Vent Sizing Charts'!M$5:M$18))</f>
        <v>215</v>
      </c>
      <c r="O107">
        <f>IF(LOOKUP($F107,'Vent Sizing Charts'!$F$5:$F$18,'Vent Sizing Charts'!N$5:N$18)+1&lt;0,0,LOOKUP($F107,'Vent Sizing Charts'!$F$5:$F$18,'Vent Sizing Charts'!N$5:N$18))</f>
        <v>99999999</v>
      </c>
      <c r="R107">
        <f>'Vent Sizing'!X12</f>
        <v>1.25</v>
      </c>
      <c r="S107">
        <f>ROUNDUP('Vent Sizing'!T12,0)</f>
        <v>0</v>
      </c>
      <c r="T107">
        <v>-9999999</v>
      </c>
      <c r="U107">
        <f>IF($R107=15,LOOKUP($S107,'Vent Sizing Charts'!$T$38:$T$41,'Vent Sizing Charts'!V$38:V$41)+1,IF($R107=12,LOOKUP($S107,'Vent Sizing Charts'!$T$34:$T$37,'Vent Sizing Charts'!V$34:V$37)+1,IF($R107=10,LOOKUP($S107,'Vent Sizing Charts'!$T$30:$T$33,'Vent Sizing Charts'!V$30:V$33)+1,IF($R107=8,LOOKUP($S107,'Vent Sizing Charts'!$T$26:$T$29,'Vent Sizing Charts'!V$26:V$29)+1,IF($R107=6,LOOKUP($S107,'Vent Sizing Charts'!$T$22:$T$25,'Vent Sizing Charts'!V$22:V$25)+1,IF($R107=5,LOOKUP($S107,'Vent Sizing Charts'!$T$18:$T$21,'Vent Sizing Charts'!V$18:V$21)+1,IF($R107=4,LOOKUP($S107,'Vent Sizing Charts'!$T$14:$T$17,'Vent Sizing Charts'!V$14:V$17)+1,IF($R107=3,LOOKUP($S107,'Vent Sizing Charts'!$T$10:$T$13,'Vent Sizing Charts'!V$10:V$13)+1,IF($R107=2,LOOKUP($S107,'Vent Sizing Charts'!$T$8:$T$9,'Vent Sizing Charts'!V$8:V$9)+1,IF($R107=1.5,LOOKUP($S107,'Vent Sizing Charts'!$T$7,'Vent Sizing Charts'!V$7)+1,IF($R107=1.25,LOOKUP($S107,'Vent Sizing Charts'!$T$6,'Vent Sizing Charts'!V$6)+1,"ERR")))))))))))</f>
        <v>10</v>
      </c>
      <c r="V107">
        <f>IF($R107=15,LOOKUP($S107,'Vent Sizing Charts'!$T$38:$T$41,'Vent Sizing Charts'!W$38:W$41)+1,IF($R107=12,LOOKUP($S107,'Vent Sizing Charts'!$T$34:$T$37,'Vent Sizing Charts'!W$34:W$37)+1,IF($R107=10,LOOKUP($S107,'Vent Sizing Charts'!$T$30:$T$33,'Vent Sizing Charts'!W$30:W$33)+1,IF($R107=8,LOOKUP($S107,'Vent Sizing Charts'!$T$26:$T$29,'Vent Sizing Charts'!W$26:W$29)+1,IF($R107=6,LOOKUP($S107,'Vent Sizing Charts'!$T$22:$T$25,'Vent Sizing Charts'!W$22:W$25)+1,IF($R107=5,LOOKUP($S107,'Vent Sizing Charts'!$T$18:$T$21,'Vent Sizing Charts'!W$18:W$21)+1,IF($R107=4,LOOKUP($S107,'Vent Sizing Charts'!$T$14:$T$17,'Vent Sizing Charts'!W$14:W$17)+1,IF($R107=3,LOOKUP($S107,'Vent Sizing Charts'!$T$10:$T$13,'Vent Sizing Charts'!W$10:W$13)+1,IF($R107=2,LOOKUP($S107,'Vent Sizing Charts'!$T$8:$T$9,'Vent Sizing Charts'!W$8:W$9)+1,IF($R107=1.5,LOOKUP($S107,'Vent Sizing Charts'!$T$7,'Vent Sizing Charts'!W$7)+1,IF($R107=1.25,LOOKUP($S107,'Vent Sizing Charts'!$T$6,'Vent Sizing Charts'!W$6)+1,"ERR")))))))))))</f>
        <v>100000000</v>
      </c>
      <c r="W107">
        <f>IF($R107=15,LOOKUP($S107,'Vent Sizing Charts'!$T$38:$T$41,'Vent Sizing Charts'!X$38:X$41)+1,IF($R107=12,LOOKUP($S107,'Vent Sizing Charts'!$T$34:$T$37,'Vent Sizing Charts'!X$34:X$37)+1,IF($R107=10,LOOKUP($S107,'Vent Sizing Charts'!$T$30:$T$33,'Vent Sizing Charts'!X$30:X$33)+1,IF($R107=8,LOOKUP($S107,'Vent Sizing Charts'!$T$26:$T$29,'Vent Sizing Charts'!X$26:X$29)+1,IF($R107=6,LOOKUP($S107,'Vent Sizing Charts'!$T$22:$T$25,'Vent Sizing Charts'!X$22:X$25)+1,IF($R107=5,LOOKUP($S107,'Vent Sizing Charts'!$T$18:$T$21,'Vent Sizing Charts'!X$18:X$21)+1,IF($R107=4,LOOKUP($S107,'Vent Sizing Charts'!$T$14:$T$17,'Vent Sizing Charts'!X$14:X$17)+1,IF($R107=3,LOOKUP($S107,'Vent Sizing Charts'!$T$10:$T$13,'Vent Sizing Charts'!X$10:X$13)+1,IF($R107=2,LOOKUP($S107,'Vent Sizing Charts'!$T$8:$T$9,'Vent Sizing Charts'!X$8:X$9)+1,IF($R107=1.5,LOOKUP($S107,'Vent Sizing Charts'!$T$7,'Vent Sizing Charts'!X$7)+1,IF($R107=1.25,LOOKUP($S107,'Vent Sizing Charts'!$T$6,'Vent Sizing Charts'!X$6)+1,"ERR")))))))))))</f>
        <v>100000000</v>
      </c>
      <c r="X107">
        <f>IF($R107=15,LOOKUP($S107,'Vent Sizing Charts'!$T$38:$T$41,'Vent Sizing Charts'!Y$38:Y$41)+1,IF($R107=12,LOOKUP($S107,'Vent Sizing Charts'!$T$34:$T$37,'Vent Sizing Charts'!Y$34:Y$37)+1,IF($R107=10,LOOKUP($S107,'Vent Sizing Charts'!$T$30:$T$33,'Vent Sizing Charts'!Y$30:Y$33)+1,IF($R107=8,LOOKUP($S107,'Vent Sizing Charts'!$T$26:$T$29,'Vent Sizing Charts'!Y$26:Y$29)+1,IF($R107=6,LOOKUP($S107,'Vent Sizing Charts'!$T$22:$T$25,'Vent Sizing Charts'!Y$22:Y$25)+1,IF($R107=5,LOOKUP($S107,'Vent Sizing Charts'!$T$18:$T$21,'Vent Sizing Charts'!Y$18:Y$21)+1,IF($R107=4,LOOKUP($S107,'Vent Sizing Charts'!$T$14:$T$17,'Vent Sizing Charts'!Y$14:Y$17)+1,IF($R107=3,LOOKUP($S107,'Vent Sizing Charts'!$T$10:$T$13,'Vent Sizing Charts'!Y$10:Y$13)+1,IF($R107=2,LOOKUP($S107,'Vent Sizing Charts'!$T$8:$T$9,'Vent Sizing Charts'!Y$8:Y$9)+1,IF($R107=1.5,LOOKUP($S107,'Vent Sizing Charts'!$T$7,'Vent Sizing Charts'!Y$7)+1,IF($R107=1.25,LOOKUP($S107,'Vent Sizing Charts'!$T$6,'Vent Sizing Charts'!Y$6)+1,"ERR")))))))))))</f>
        <v>100000000</v>
      </c>
      <c r="Y107">
        <f>IF($R107=15,LOOKUP($S107,'Vent Sizing Charts'!$T$38:$T$41,'Vent Sizing Charts'!Z$38:Z$41)+1,IF($R107=12,LOOKUP($S107,'Vent Sizing Charts'!$T$34:$T$37,'Vent Sizing Charts'!Z$34:Z$37)+1,IF($R107=10,LOOKUP($S107,'Vent Sizing Charts'!$T$30:$T$33,'Vent Sizing Charts'!Z$30:Z$33)+1,IF($R107=8,LOOKUP($S107,'Vent Sizing Charts'!$T$26:$T$29,'Vent Sizing Charts'!Z$26:Z$29)+1,IF($R107=6,LOOKUP($S107,'Vent Sizing Charts'!$T$22:$T$25,'Vent Sizing Charts'!Z$22:Z$25)+1,IF($R107=5,LOOKUP($S107,'Vent Sizing Charts'!$T$18:$T$21,'Vent Sizing Charts'!Z$18:Z$21)+1,IF($R107=4,LOOKUP($S107,'Vent Sizing Charts'!$T$14:$T$17,'Vent Sizing Charts'!Z$14:Z$17)+1,IF($R107=3,LOOKUP($S107,'Vent Sizing Charts'!$T$10:$T$13,'Vent Sizing Charts'!Z$10:Z$13)+1,IF($R107=2,LOOKUP($S107,'Vent Sizing Charts'!$T$8:$T$9,'Vent Sizing Charts'!Z$8:Z$9)+1,IF($R107=1.5,LOOKUP($S107,'Vent Sizing Charts'!$T$7,'Vent Sizing Charts'!Z$7)+1,IF($R107=1.25,LOOKUP($S107,'Vent Sizing Charts'!$T$6,'Vent Sizing Charts'!Z$6)+1,"ERR")))))))))))</f>
        <v>100000000</v>
      </c>
      <c r="Z107">
        <f>IF($R107=15,LOOKUP($S107,'Vent Sizing Charts'!$T$38:$T$41,'Vent Sizing Charts'!AA$38:AA$41)+1,IF($R107=12,LOOKUP($S107,'Vent Sizing Charts'!$T$34:$T$37,'Vent Sizing Charts'!AA$34:AA$37)+1,IF($R107=10,LOOKUP($S107,'Vent Sizing Charts'!$T$30:$T$33,'Vent Sizing Charts'!AA$30:AA$33)+1,IF($R107=8,LOOKUP($S107,'Vent Sizing Charts'!$T$26:$T$29,'Vent Sizing Charts'!AA$26:AA$29)+1,IF($R107=6,LOOKUP($S107,'Vent Sizing Charts'!$T$22:$T$25,'Vent Sizing Charts'!AA$22:AA$25)+1,IF($R107=5,LOOKUP($S107,'Vent Sizing Charts'!$T$18:$T$21,'Vent Sizing Charts'!AA$18:AA$21)+1,IF($R107=4,LOOKUP($S107,'Vent Sizing Charts'!$T$14:$T$17,'Vent Sizing Charts'!AA$14:AA$17)+1,IF($R107=3,LOOKUP($S107,'Vent Sizing Charts'!$T$10:$T$13,'Vent Sizing Charts'!AA$10:AA$13)+1,IF($R107=2,LOOKUP($S107,'Vent Sizing Charts'!$T$8:$T$9,'Vent Sizing Charts'!AA$8:AA$9)+1,IF($R107=1.5,LOOKUP($S107,'Vent Sizing Charts'!$T$7,'Vent Sizing Charts'!AA$7)+1,IF($R107=1.25,LOOKUP($S107,'Vent Sizing Charts'!$T$6,'Vent Sizing Charts'!AA$6)+1,"ERR")))))))))))</f>
        <v>100000000</v>
      </c>
      <c r="AA107">
        <f>IF($R107=15,LOOKUP($S107,'Vent Sizing Charts'!$T$38:$T$41,'Vent Sizing Charts'!AB$38:AB$41)+1,IF($R107=12,LOOKUP($S107,'Vent Sizing Charts'!$T$34:$T$37,'Vent Sizing Charts'!AB$34:AB$37)+1,IF($R107=10,LOOKUP($S107,'Vent Sizing Charts'!$T$30:$T$33,'Vent Sizing Charts'!AB$30:AB$33)+1,IF($R107=8,LOOKUP($S107,'Vent Sizing Charts'!$T$26:$T$29,'Vent Sizing Charts'!AB$26:AB$29)+1,IF($R107=6,LOOKUP($S107,'Vent Sizing Charts'!$T$22:$T$25,'Vent Sizing Charts'!AB$22:AB$25)+1,IF($R107=5,LOOKUP($S107,'Vent Sizing Charts'!$T$18:$T$21,'Vent Sizing Charts'!AB$18:AB$21)+1,IF($R107=4,LOOKUP($S107,'Vent Sizing Charts'!$T$14:$T$17,'Vent Sizing Charts'!AB$14:AB$17)+1,IF($R107=3,LOOKUP($S107,'Vent Sizing Charts'!$T$10:$T$13,'Vent Sizing Charts'!AB$10:AB$13)+1,IF($R107=2,LOOKUP($S107,'Vent Sizing Charts'!$T$8:$T$9,'Vent Sizing Charts'!AB$8:AB$9)+1,IF($R107=1.5,LOOKUP($S107,'Vent Sizing Charts'!$T$7,'Vent Sizing Charts'!AB$7)+1,IF($R107=1.25,LOOKUP($S107,'Vent Sizing Charts'!$T$6,'Vent Sizing Charts'!AB$6)+1,"ERR")))))))))))</f>
        <v>100000000</v>
      </c>
      <c r="AB107">
        <f>IF($R107=15,LOOKUP($S107,'Vent Sizing Charts'!$T$38:$T$41,'Vent Sizing Charts'!AC$38:AC$41)+1,IF($R107=12,LOOKUP($S107,'Vent Sizing Charts'!$T$34:$T$37,'Vent Sizing Charts'!AC$34:AC$37)+1,IF($R107=10,LOOKUP($S107,'Vent Sizing Charts'!$T$30:$T$33,'Vent Sizing Charts'!AC$30:AC$33)+1,IF($R107=8,LOOKUP($S107,'Vent Sizing Charts'!$T$26:$T$29,'Vent Sizing Charts'!AC$26:AC$29)+1,IF($R107=6,LOOKUP($S107,'Vent Sizing Charts'!$T$22:$T$25,'Vent Sizing Charts'!AC$22:AC$25)+1,IF($R107=5,LOOKUP($S107,'Vent Sizing Charts'!$T$18:$T$21,'Vent Sizing Charts'!AC$18:AC$21)+1,IF($R107=4,LOOKUP($S107,'Vent Sizing Charts'!$T$14:$T$17,'Vent Sizing Charts'!AC$14:AC$17)+1,IF($R107=3,LOOKUP($S107,'Vent Sizing Charts'!$T$10:$T$13,'Vent Sizing Charts'!AC$10:AC$13)+1,IF($R107=2,LOOKUP($S107,'Vent Sizing Charts'!$T$8:$T$9,'Vent Sizing Charts'!AC$8:AC$9)+1,IF($R107=1.5,LOOKUP($S107,'Vent Sizing Charts'!$T$7,'Vent Sizing Charts'!AC$7)+1,IF($R107=1.25,LOOKUP($S107,'Vent Sizing Charts'!$T$6,'Vent Sizing Charts'!AC$6)+1,"ERR")))))))))))</f>
        <v>100000000</v>
      </c>
      <c r="AC107">
        <f>IF($R107=15,LOOKUP($S107,'Vent Sizing Charts'!$T$38:$T$41,'Vent Sizing Charts'!AD$38:AD$41)+1,IF($R107=12,LOOKUP($S107,'Vent Sizing Charts'!$T$34:$T$37,'Vent Sizing Charts'!AD$34:AD$37)+1,IF($R107=10,LOOKUP($S107,'Vent Sizing Charts'!$T$30:$T$33,'Vent Sizing Charts'!AD$30:AD$33)+1,IF($R107=8,LOOKUP($S107,'Vent Sizing Charts'!$T$26:$T$29,'Vent Sizing Charts'!AD$26:AD$29)+1,IF($R107=6,LOOKUP($S107,'Vent Sizing Charts'!$T$22:$T$25,'Vent Sizing Charts'!AD$22:AD$25)+1,IF($R107=5,LOOKUP($S107,'Vent Sizing Charts'!$T$18:$T$21,'Vent Sizing Charts'!AD$18:AD$21)+1,IF($R107=4,LOOKUP($S107,'Vent Sizing Charts'!$T$14:$T$17,'Vent Sizing Charts'!AD$14:AD$17)+1,IF($R107=3,LOOKUP($S107,'Vent Sizing Charts'!$T$10:$T$13,'Vent Sizing Charts'!AD$10:AD$13)+1,IF($R107=2,LOOKUP($S107,'Vent Sizing Charts'!$T$8:$T$9,'Vent Sizing Charts'!AD$8:AD$9)+1,IF($R107=1.5,LOOKUP($S107,'Vent Sizing Charts'!$T$7,'Vent Sizing Charts'!AD$7)+1,IF($R107=1.25,LOOKUP($S107,'Vent Sizing Charts'!$T$6,'Vent Sizing Charts'!AD$6)+1,"ERR")))))))))))</f>
        <v>100000000</v>
      </c>
      <c r="AD107">
        <f>IF($R107=15,LOOKUP($S107,'Vent Sizing Charts'!$T$38:$T$41,'Vent Sizing Charts'!AE$38:AE$41)+1,IF($R107=12,LOOKUP($S107,'Vent Sizing Charts'!$T$34:$T$37,'Vent Sizing Charts'!AE$34:AE$37)+1,IF($R107=10,LOOKUP($S107,'Vent Sizing Charts'!$T$30:$T$33,'Vent Sizing Charts'!AE$30:AE$33)+1,IF($R107=8,LOOKUP($S107,'Vent Sizing Charts'!$T$26:$T$29,'Vent Sizing Charts'!AE$26:AE$29)+1,IF($R107=6,LOOKUP($S107,'Vent Sizing Charts'!$T$22:$T$25,'Vent Sizing Charts'!AE$22:AE$25)+1,IF($R107=5,LOOKUP($S107,'Vent Sizing Charts'!$T$18:$T$21,'Vent Sizing Charts'!AE$18:AE$21)+1,IF($R107=4,LOOKUP($S107,'Vent Sizing Charts'!$T$14:$T$17,'Vent Sizing Charts'!AE$14:AE$17)+1,IF($R107=3,LOOKUP($S107,'Vent Sizing Charts'!$T$10:$T$13,'Vent Sizing Charts'!AE$10:AE$13)+1,IF($R107=2,LOOKUP($S107,'Vent Sizing Charts'!$T$8:$T$9,'Vent Sizing Charts'!AE$8:AE$9)+1,IF($R107=1.5,LOOKUP($S107,'Vent Sizing Charts'!$T$7,'Vent Sizing Charts'!AE$7)+1,IF($R107=1.25,LOOKUP($S107,'Vent Sizing Charts'!$T$6,'Vent Sizing Charts'!AE$6)+1,"ERR")))))))))))</f>
        <v>100000000</v>
      </c>
      <c r="AE107">
        <f>IF($R107=15,LOOKUP($S107,'Vent Sizing Charts'!$T$38:$T$41,'Vent Sizing Charts'!U$38:U$41),IF($R107=12,LOOKUP($S107,'Vent Sizing Charts'!$T$34:$T$37,'Vent Sizing Charts'!U$34:U$37),IF($R107=10,LOOKUP($S107,'Vent Sizing Charts'!$T$30:$T$33,'Vent Sizing Charts'!U$30:U$33),IF($R107=8,LOOKUP($S107,'Vent Sizing Charts'!$T$26:$T$29,'Vent Sizing Charts'!U$26:U$29),IF($R107=6,LOOKUP($S107,'Vent Sizing Charts'!$T$22:$T$25,'Vent Sizing Charts'!U$22:U$25),IF($R107=5,LOOKUP($S107,'Vent Sizing Charts'!$T$18:$T$21,'Vent Sizing Charts'!U$18:U$21),IF($R107=4,LOOKUP($S107,'Vent Sizing Charts'!$T$14:$T$17,'Vent Sizing Charts'!U$14:U$17),IF($R107=3,LOOKUP($S107,'Vent Sizing Charts'!$T$10:$T$13,'Vent Sizing Charts'!U$10:U$13),IF($R107=2,LOOKUP($S107,'Vent Sizing Charts'!$T$8:$T$9,'Vent Sizing Charts'!U$8:U$9),IF($R107=1.5,LOOKUP($S107,'Vent Sizing Charts'!$T$7,'Vent Sizing Charts'!U$7),IF($R107=1.25,LOOKUP($S107,'Vent Sizing Charts'!$T$6,'Vent Sizing Charts'!U$6),"ERR")))))))))))</f>
        <v>0.28999999999999998</v>
      </c>
    </row>
    <row r="108" spans="6:31" x14ac:dyDescent="0.25">
      <c r="F108">
        <f>IF('Vent Sizing'!M93="","",'Vent Sizing'!M93)</f>
        <v>2000</v>
      </c>
      <c r="G108">
        <v>0</v>
      </c>
      <c r="H108">
        <f>IF(LOOKUP($F108,'Vent Sizing Charts'!$F$5:$F$18,'Vent Sizing Charts'!G$5:G$18)+1&lt;0,0,LOOKUP($F108,'Vent Sizing Charts'!$F$5:$F$18,'Vent Sizing Charts'!G$5:G$18))</f>
        <v>0</v>
      </c>
      <c r="I108">
        <f>IF(LOOKUP($F108,'Vent Sizing Charts'!$F$5:$F$18,'Vent Sizing Charts'!H$5:H$18)+1&lt;0,0,LOOKUP($F108,'Vent Sizing Charts'!$F$5:$F$18,'Vent Sizing Charts'!H$5:H$18))</f>
        <v>0</v>
      </c>
      <c r="J108">
        <f>IF(LOOKUP($F108,'Vent Sizing Charts'!$F$5:$F$18,'Vent Sizing Charts'!I$5:I$18)+1&lt;0,0,LOOKUP($F108,'Vent Sizing Charts'!$F$5:$F$18,'Vent Sizing Charts'!I$5:I$18))</f>
        <v>0</v>
      </c>
      <c r="K108">
        <f>IF(LOOKUP($F108,'Vent Sizing Charts'!$F$5:$F$18,'Vent Sizing Charts'!J$5:J$18)+1&lt;0,0,LOOKUP($F108,'Vent Sizing Charts'!$F$5:$F$18,'Vent Sizing Charts'!J$5:J$18))</f>
        <v>6</v>
      </c>
      <c r="L108">
        <f>IF(LOOKUP($F108,'Vent Sizing Charts'!$F$5:$F$18,'Vent Sizing Charts'!K$5:K$18)+1&lt;0,0,LOOKUP($F108,'Vent Sizing Charts'!$F$5:$F$18,'Vent Sizing Charts'!K$5:K$18))</f>
        <v>21</v>
      </c>
      <c r="M108">
        <f>IF(LOOKUP($F108,'Vent Sizing Charts'!$F$5:$F$18,'Vent Sizing Charts'!L$5:L$18)+1&lt;0,0,LOOKUP($F108,'Vent Sizing Charts'!$F$5:$F$18,'Vent Sizing Charts'!L$5:L$18))</f>
        <v>61</v>
      </c>
      <c r="N108">
        <f>IF(LOOKUP($F108,'Vent Sizing Charts'!$F$5:$F$18,'Vent Sizing Charts'!M$5:M$18)+1&lt;0,0,LOOKUP($F108,'Vent Sizing Charts'!$F$5:$F$18,'Vent Sizing Charts'!M$5:M$18))</f>
        <v>215</v>
      </c>
      <c r="O108">
        <f>IF(LOOKUP($F108,'Vent Sizing Charts'!$F$5:$F$18,'Vent Sizing Charts'!N$5:N$18)+1&lt;0,0,LOOKUP($F108,'Vent Sizing Charts'!$F$5:$F$18,'Vent Sizing Charts'!N$5:N$18))</f>
        <v>99999999</v>
      </c>
      <c r="R108">
        <f>'Vent Sizing'!X13</f>
        <v>4</v>
      </c>
      <c r="S108">
        <f>ROUNDUP('Vent Sizing'!T13,0)</f>
        <v>0</v>
      </c>
      <c r="T108">
        <v>-9999999</v>
      </c>
      <c r="U108">
        <f>IF($R108=15,LOOKUP($S108,'Vent Sizing Charts'!$T$38:$T$41,'Vent Sizing Charts'!V$38:V$41)+1,IF($R108=12,LOOKUP($S108,'Vent Sizing Charts'!$T$34:$T$37,'Vent Sizing Charts'!V$34:V$37)+1,IF($R108=10,LOOKUP($S108,'Vent Sizing Charts'!$T$30:$T$33,'Vent Sizing Charts'!V$30:V$33)+1,IF($R108=8,LOOKUP($S108,'Vent Sizing Charts'!$T$26:$T$29,'Vent Sizing Charts'!V$26:V$29)+1,IF($R108=6,LOOKUP($S108,'Vent Sizing Charts'!$T$22:$T$25,'Vent Sizing Charts'!V$22:V$25)+1,IF($R108=5,LOOKUP($S108,'Vent Sizing Charts'!$T$18:$T$21,'Vent Sizing Charts'!V$18:V$21)+1,IF($R108=4,LOOKUP($S108,'Vent Sizing Charts'!$T$14:$T$17,'Vent Sizing Charts'!V$14:V$17)+1,IF($R108=3,LOOKUP($S108,'Vent Sizing Charts'!$T$10:$T$13,'Vent Sizing Charts'!V$10:V$13)+1,IF($R108=2,LOOKUP($S108,'Vent Sizing Charts'!$T$8:$T$9,'Vent Sizing Charts'!V$8:V$9)+1,IF($R108=1.5,LOOKUP($S108,'Vent Sizing Charts'!$T$7,'Vent Sizing Charts'!V$7)+1,IF($R108=1.25,LOOKUP($S108,'Vent Sizing Charts'!$T$6,'Vent Sizing Charts'!V$6)+1,"ERR")))))))))))</f>
        <v>-9999998</v>
      </c>
      <c r="V108">
        <f>IF($R108=15,LOOKUP($S108,'Vent Sizing Charts'!$T$38:$T$41,'Vent Sizing Charts'!W$38:W$41)+1,IF($R108=12,LOOKUP($S108,'Vent Sizing Charts'!$T$34:$T$37,'Vent Sizing Charts'!W$34:W$37)+1,IF($R108=10,LOOKUP($S108,'Vent Sizing Charts'!$T$30:$T$33,'Vent Sizing Charts'!W$30:W$33)+1,IF($R108=8,LOOKUP($S108,'Vent Sizing Charts'!$T$26:$T$29,'Vent Sizing Charts'!W$26:W$29)+1,IF($R108=6,LOOKUP($S108,'Vent Sizing Charts'!$T$22:$T$25,'Vent Sizing Charts'!W$22:W$25)+1,IF($R108=5,LOOKUP($S108,'Vent Sizing Charts'!$T$18:$T$21,'Vent Sizing Charts'!W$18:W$21)+1,IF($R108=4,LOOKUP($S108,'Vent Sizing Charts'!$T$14:$T$17,'Vent Sizing Charts'!W$14:W$17)+1,IF($R108=3,LOOKUP($S108,'Vent Sizing Charts'!$T$10:$T$13,'Vent Sizing Charts'!W$10:W$13)+1,IF($R108=2,LOOKUP($S108,'Vent Sizing Charts'!$T$8:$T$9,'Vent Sizing Charts'!W$8:W$9)+1,IF($R108=1.5,LOOKUP($S108,'Vent Sizing Charts'!$T$7,'Vent Sizing Charts'!W$7)+1,IF($R108=1.25,LOOKUP($S108,'Vent Sizing Charts'!$T$6,'Vent Sizing Charts'!W$6)+1,"ERR")))))))))))</f>
        <v>-9999998</v>
      </c>
      <c r="W108">
        <f>IF($R108=15,LOOKUP($S108,'Vent Sizing Charts'!$T$38:$T$41,'Vent Sizing Charts'!X$38:X$41)+1,IF($R108=12,LOOKUP($S108,'Vent Sizing Charts'!$T$34:$T$37,'Vent Sizing Charts'!X$34:X$37)+1,IF($R108=10,LOOKUP($S108,'Vent Sizing Charts'!$T$30:$T$33,'Vent Sizing Charts'!X$30:X$33)+1,IF($R108=8,LOOKUP($S108,'Vent Sizing Charts'!$T$26:$T$29,'Vent Sizing Charts'!X$26:X$29)+1,IF($R108=6,LOOKUP($S108,'Vent Sizing Charts'!$T$22:$T$25,'Vent Sizing Charts'!X$22:X$25)+1,IF($R108=5,LOOKUP($S108,'Vent Sizing Charts'!$T$18:$T$21,'Vent Sizing Charts'!X$18:X$21)+1,IF($R108=4,LOOKUP($S108,'Vent Sizing Charts'!$T$14:$T$17,'Vent Sizing Charts'!X$14:X$17)+1,IF($R108=3,LOOKUP($S108,'Vent Sizing Charts'!$T$10:$T$13,'Vent Sizing Charts'!X$10:X$13)+1,IF($R108=2,LOOKUP($S108,'Vent Sizing Charts'!$T$8:$T$9,'Vent Sizing Charts'!X$8:X$9)+1,IF($R108=1.5,LOOKUP($S108,'Vent Sizing Charts'!$T$7,'Vent Sizing Charts'!X$7)+1,IF($R108=1.25,LOOKUP($S108,'Vent Sizing Charts'!$T$6,'Vent Sizing Charts'!X$6)+1,"ERR")))))))))))</f>
        <v>11.5</v>
      </c>
      <c r="X108">
        <f>IF($R108=15,LOOKUP($S108,'Vent Sizing Charts'!$T$38:$T$41,'Vent Sizing Charts'!Y$38:Y$41)+1,IF($R108=12,LOOKUP($S108,'Vent Sizing Charts'!$T$34:$T$37,'Vent Sizing Charts'!Y$34:Y$37)+1,IF($R108=10,LOOKUP($S108,'Vent Sizing Charts'!$T$30:$T$33,'Vent Sizing Charts'!Y$30:Y$33)+1,IF($R108=8,LOOKUP($S108,'Vent Sizing Charts'!$T$26:$T$29,'Vent Sizing Charts'!Y$26:Y$29)+1,IF($R108=6,LOOKUP($S108,'Vent Sizing Charts'!$T$22:$T$25,'Vent Sizing Charts'!Y$22:Y$25)+1,IF($R108=5,LOOKUP($S108,'Vent Sizing Charts'!$T$18:$T$21,'Vent Sizing Charts'!Y$18:Y$21)+1,IF($R108=4,LOOKUP($S108,'Vent Sizing Charts'!$T$14:$T$17,'Vent Sizing Charts'!Y$14:Y$17)+1,IF($R108=3,LOOKUP($S108,'Vent Sizing Charts'!$T$10:$T$13,'Vent Sizing Charts'!Y$10:Y$13)+1,IF($R108=2,LOOKUP($S108,'Vent Sizing Charts'!$T$8:$T$9,'Vent Sizing Charts'!Y$8:Y$9)+1,IF($R108=1.5,LOOKUP($S108,'Vent Sizing Charts'!$T$7,'Vent Sizing Charts'!Y$7)+1,IF($R108=1.25,LOOKUP($S108,'Vent Sizing Charts'!$T$6,'Vent Sizing Charts'!Y$6)+1,"ERR")))))))))))</f>
        <v>77</v>
      </c>
      <c r="Y108">
        <f>IF($R108=15,LOOKUP($S108,'Vent Sizing Charts'!$T$38:$T$41,'Vent Sizing Charts'!Z$38:Z$41)+1,IF($R108=12,LOOKUP($S108,'Vent Sizing Charts'!$T$34:$T$37,'Vent Sizing Charts'!Z$34:Z$37)+1,IF($R108=10,LOOKUP($S108,'Vent Sizing Charts'!$T$30:$T$33,'Vent Sizing Charts'!Z$30:Z$33)+1,IF($R108=8,LOOKUP($S108,'Vent Sizing Charts'!$T$26:$T$29,'Vent Sizing Charts'!Z$26:Z$29)+1,IF($R108=6,LOOKUP($S108,'Vent Sizing Charts'!$T$22:$T$25,'Vent Sizing Charts'!Z$22:Z$25)+1,IF($R108=5,LOOKUP($S108,'Vent Sizing Charts'!$T$18:$T$21,'Vent Sizing Charts'!Z$18:Z$21)+1,IF($R108=4,LOOKUP($S108,'Vent Sizing Charts'!$T$14:$T$17,'Vent Sizing Charts'!Z$14:Z$17)+1,IF($R108=3,LOOKUP($S108,'Vent Sizing Charts'!$T$10:$T$13,'Vent Sizing Charts'!Z$10:Z$13)+1,IF($R108=2,LOOKUP($S108,'Vent Sizing Charts'!$T$8:$T$9,'Vent Sizing Charts'!Z$8:Z$9)+1,IF($R108=1.5,LOOKUP($S108,'Vent Sizing Charts'!$T$7,'Vent Sizing Charts'!Z$7)+1,IF($R108=1.25,LOOKUP($S108,'Vent Sizing Charts'!$T$6,'Vent Sizing Charts'!Z$6)+1,"ERR")))))))))))</f>
        <v>300</v>
      </c>
      <c r="Z108">
        <f>IF($R108=15,LOOKUP($S108,'Vent Sizing Charts'!$T$38:$T$41,'Vent Sizing Charts'!AA$38:AA$41)+1,IF($R108=12,LOOKUP($S108,'Vent Sizing Charts'!$T$34:$T$37,'Vent Sizing Charts'!AA$34:AA$37)+1,IF($R108=10,LOOKUP($S108,'Vent Sizing Charts'!$T$30:$T$33,'Vent Sizing Charts'!AA$30:AA$33)+1,IF($R108=8,LOOKUP($S108,'Vent Sizing Charts'!$T$26:$T$29,'Vent Sizing Charts'!AA$26:AA$29)+1,IF($R108=6,LOOKUP($S108,'Vent Sizing Charts'!$T$22:$T$25,'Vent Sizing Charts'!AA$22:AA$25)+1,IF($R108=5,LOOKUP($S108,'Vent Sizing Charts'!$T$18:$T$21,'Vent Sizing Charts'!AA$18:AA$21)+1,IF($R108=4,LOOKUP($S108,'Vent Sizing Charts'!$T$14:$T$17,'Vent Sizing Charts'!AA$14:AA$17)+1,IF($R108=3,LOOKUP($S108,'Vent Sizing Charts'!$T$10:$T$13,'Vent Sizing Charts'!AA$10:AA$13)+1,IF($R108=2,LOOKUP($S108,'Vent Sizing Charts'!$T$8:$T$9,'Vent Sizing Charts'!AA$8:AA$9)+1,IF($R108=1.5,LOOKUP($S108,'Vent Sizing Charts'!$T$7,'Vent Sizing Charts'!AA$7)+1,IF($R108=1.25,LOOKUP($S108,'Vent Sizing Charts'!$T$6,'Vent Sizing Charts'!AA$6)+1,"ERR")))))))))))</f>
        <v>100000000</v>
      </c>
      <c r="AA108">
        <f>IF($R108=15,LOOKUP($S108,'Vent Sizing Charts'!$T$38:$T$41,'Vent Sizing Charts'!AB$38:AB$41)+1,IF($R108=12,LOOKUP($S108,'Vent Sizing Charts'!$T$34:$T$37,'Vent Sizing Charts'!AB$34:AB$37)+1,IF($R108=10,LOOKUP($S108,'Vent Sizing Charts'!$T$30:$T$33,'Vent Sizing Charts'!AB$30:AB$33)+1,IF($R108=8,LOOKUP($S108,'Vent Sizing Charts'!$T$26:$T$29,'Vent Sizing Charts'!AB$26:AB$29)+1,IF($R108=6,LOOKUP($S108,'Vent Sizing Charts'!$T$22:$T$25,'Vent Sizing Charts'!AB$22:AB$25)+1,IF($R108=5,LOOKUP($S108,'Vent Sizing Charts'!$T$18:$T$21,'Vent Sizing Charts'!AB$18:AB$21)+1,IF($R108=4,LOOKUP($S108,'Vent Sizing Charts'!$T$14:$T$17,'Vent Sizing Charts'!AB$14:AB$17)+1,IF($R108=3,LOOKUP($S108,'Vent Sizing Charts'!$T$10:$T$13,'Vent Sizing Charts'!AB$10:AB$13)+1,IF($R108=2,LOOKUP($S108,'Vent Sizing Charts'!$T$8:$T$9,'Vent Sizing Charts'!AB$8:AB$9)+1,IF($R108=1.5,LOOKUP($S108,'Vent Sizing Charts'!$T$7,'Vent Sizing Charts'!AB$7)+1,IF($R108=1.25,LOOKUP($S108,'Vent Sizing Charts'!$T$6,'Vent Sizing Charts'!AB$6)+1,"ERR")))))))))))</f>
        <v>100000000</v>
      </c>
      <c r="AB108">
        <f>IF($R108=15,LOOKUP($S108,'Vent Sizing Charts'!$T$38:$T$41,'Vent Sizing Charts'!AC$38:AC$41)+1,IF($R108=12,LOOKUP($S108,'Vent Sizing Charts'!$T$34:$T$37,'Vent Sizing Charts'!AC$34:AC$37)+1,IF($R108=10,LOOKUP($S108,'Vent Sizing Charts'!$T$30:$T$33,'Vent Sizing Charts'!AC$30:AC$33)+1,IF($R108=8,LOOKUP($S108,'Vent Sizing Charts'!$T$26:$T$29,'Vent Sizing Charts'!AC$26:AC$29)+1,IF($R108=6,LOOKUP($S108,'Vent Sizing Charts'!$T$22:$T$25,'Vent Sizing Charts'!AC$22:AC$25)+1,IF($R108=5,LOOKUP($S108,'Vent Sizing Charts'!$T$18:$T$21,'Vent Sizing Charts'!AC$18:AC$21)+1,IF($R108=4,LOOKUP($S108,'Vent Sizing Charts'!$T$14:$T$17,'Vent Sizing Charts'!AC$14:AC$17)+1,IF($R108=3,LOOKUP($S108,'Vent Sizing Charts'!$T$10:$T$13,'Vent Sizing Charts'!AC$10:AC$13)+1,IF($R108=2,LOOKUP($S108,'Vent Sizing Charts'!$T$8:$T$9,'Vent Sizing Charts'!AC$8:AC$9)+1,IF($R108=1.5,LOOKUP($S108,'Vent Sizing Charts'!$T$7,'Vent Sizing Charts'!AC$7)+1,IF($R108=1.25,LOOKUP($S108,'Vent Sizing Charts'!$T$6,'Vent Sizing Charts'!AC$6)+1,"ERR")))))))))))</f>
        <v>100000000</v>
      </c>
      <c r="AC108">
        <f>IF($R108=15,LOOKUP($S108,'Vent Sizing Charts'!$T$38:$T$41,'Vent Sizing Charts'!AD$38:AD$41)+1,IF($R108=12,LOOKUP($S108,'Vent Sizing Charts'!$T$34:$T$37,'Vent Sizing Charts'!AD$34:AD$37)+1,IF($R108=10,LOOKUP($S108,'Vent Sizing Charts'!$T$30:$T$33,'Vent Sizing Charts'!AD$30:AD$33)+1,IF($R108=8,LOOKUP($S108,'Vent Sizing Charts'!$T$26:$T$29,'Vent Sizing Charts'!AD$26:AD$29)+1,IF($R108=6,LOOKUP($S108,'Vent Sizing Charts'!$T$22:$T$25,'Vent Sizing Charts'!AD$22:AD$25)+1,IF($R108=5,LOOKUP($S108,'Vent Sizing Charts'!$T$18:$T$21,'Vent Sizing Charts'!AD$18:AD$21)+1,IF($R108=4,LOOKUP($S108,'Vent Sizing Charts'!$T$14:$T$17,'Vent Sizing Charts'!AD$14:AD$17)+1,IF($R108=3,LOOKUP($S108,'Vent Sizing Charts'!$T$10:$T$13,'Vent Sizing Charts'!AD$10:AD$13)+1,IF($R108=2,LOOKUP($S108,'Vent Sizing Charts'!$T$8:$T$9,'Vent Sizing Charts'!AD$8:AD$9)+1,IF($R108=1.5,LOOKUP($S108,'Vent Sizing Charts'!$T$7,'Vent Sizing Charts'!AD$7)+1,IF($R108=1.25,LOOKUP($S108,'Vent Sizing Charts'!$T$6,'Vent Sizing Charts'!AD$6)+1,"ERR")))))))))))</f>
        <v>100000000</v>
      </c>
      <c r="AD108">
        <f>IF($R108=15,LOOKUP($S108,'Vent Sizing Charts'!$T$38:$T$41,'Vent Sizing Charts'!AE$38:AE$41)+1,IF($R108=12,LOOKUP($S108,'Vent Sizing Charts'!$T$34:$T$37,'Vent Sizing Charts'!AE$34:AE$37)+1,IF($R108=10,LOOKUP($S108,'Vent Sizing Charts'!$T$30:$T$33,'Vent Sizing Charts'!AE$30:AE$33)+1,IF($R108=8,LOOKUP($S108,'Vent Sizing Charts'!$T$26:$T$29,'Vent Sizing Charts'!AE$26:AE$29)+1,IF($R108=6,LOOKUP($S108,'Vent Sizing Charts'!$T$22:$T$25,'Vent Sizing Charts'!AE$22:AE$25)+1,IF($R108=5,LOOKUP($S108,'Vent Sizing Charts'!$T$18:$T$21,'Vent Sizing Charts'!AE$18:AE$21)+1,IF($R108=4,LOOKUP($S108,'Vent Sizing Charts'!$T$14:$T$17,'Vent Sizing Charts'!AE$14:AE$17)+1,IF($R108=3,LOOKUP($S108,'Vent Sizing Charts'!$T$10:$T$13,'Vent Sizing Charts'!AE$10:AE$13)+1,IF($R108=2,LOOKUP($S108,'Vent Sizing Charts'!$T$8:$T$9,'Vent Sizing Charts'!AE$8:AE$9)+1,IF($R108=1.5,LOOKUP($S108,'Vent Sizing Charts'!$T$7,'Vent Sizing Charts'!AE$7)+1,IF($R108=1.25,LOOKUP($S108,'Vent Sizing Charts'!$T$6,'Vent Sizing Charts'!AE$6)+1,"ERR")))))))))))</f>
        <v>100000000</v>
      </c>
      <c r="AE108">
        <f>IF($R108=15,LOOKUP($S108,'Vent Sizing Charts'!$T$38:$T$41,'Vent Sizing Charts'!U$38:U$41),IF($R108=12,LOOKUP($S108,'Vent Sizing Charts'!$T$34:$T$37,'Vent Sizing Charts'!U$34:U$37),IF($R108=10,LOOKUP($S108,'Vent Sizing Charts'!$T$30:$T$33,'Vent Sizing Charts'!U$30:U$33),IF($R108=8,LOOKUP($S108,'Vent Sizing Charts'!$T$26:$T$29,'Vent Sizing Charts'!U$26:U$29),IF($R108=6,LOOKUP($S108,'Vent Sizing Charts'!$T$22:$T$25,'Vent Sizing Charts'!U$22:U$25),IF($R108=5,LOOKUP($S108,'Vent Sizing Charts'!$T$18:$T$21,'Vent Sizing Charts'!U$18:U$21),IF($R108=4,LOOKUP($S108,'Vent Sizing Charts'!$T$14:$T$17,'Vent Sizing Charts'!U$14:U$17),IF($R108=3,LOOKUP($S108,'Vent Sizing Charts'!$T$10:$T$13,'Vent Sizing Charts'!U$10:U$13),IF($R108=2,LOOKUP($S108,'Vent Sizing Charts'!$T$8:$T$9,'Vent Sizing Charts'!U$8:U$9),IF($R108=1.5,LOOKUP($S108,'Vent Sizing Charts'!$T$7,'Vent Sizing Charts'!U$7),IF($R108=1.25,LOOKUP($S108,'Vent Sizing Charts'!$T$6,'Vent Sizing Charts'!U$6),"ERR")))))))))))</f>
        <v>0.15</v>
      </c>
    </row>
    <row r="109" spans="6:31" x14ac:dyDescent="0.25">
      <c r="F109">
        <f>IF('Vent Sizing'!M94="","",'Vent Sizing'!M94)</f>
        <v>2000</v>
      </c>
      <c r="G109">
        <v>0</v>
      </c>
      <c r="H109">
        <f>IF(LOOKUP($F109,'Vent Sizing Charts'!$F$5:$F$18,'Vent Sizing Charts'!G$5:G$18)+1&lt;0,0,LOOKUP($F109,'Vent Sizing Charts'!$F$5:$F$18,'Vent Sizing Charts'!G$5:G$18))</f>
        <v>0</v>
      </c>
      <c r="I109">
        <f>IF(LOOKUP($F109,'Vent Sizing Charts'!$F$5:$F$18,'Vent Sizing Charts'!H$5:H$18)+1&lt;0,0,LOOKUP($F109,'Vent Sizing Charts'!$F$5:$F$18,'Vent Sizing Charts'!H$5:H$18))</f>
        <v>0</v>
      </c>
      <c r="J109">
        <f>IF(LOOKUP($F109,'Vent Sizing Charts'!$F$5:$F$18,'Vent Sizing Charts'!I$5:I$18)+1&lt;0,0,LOOKUP($F109,'Vent Sizing Charts'!$F$5:$F$18,'Vent Sizing Charts'!I$5:I$18))</f>
        <v>0</v>
      </c>
      <c r="K109">
        <f>IF(LOOKUP($F109,'Vent Sizing Charts'!$F$5:$F$18,'Vent Sizing Charts'!J$5:J$18)+1&lt;0,0,LOOKUP($F109,'Vent Sizing Charts'!$F$5:$F$18,'Vent Sizing Charts'!J$5:J$18))</f>
        <v>6</v>
      </c>
      <c r="L109">
        <f>IF(LOOKUP($F109,'Vent Sizing Charts'!$F$5:$F$18,'Vent Sizing Charts'!K$5:K$18)+1&lt;0,0,LOOKUP($F109,'Vent Sizing Charts'!$F$5:$F$18,'Vent Sizing Charts'!K$5:K$18))</f>
        <v>21</v>
      </c>
      <c r="M109">
        <f>IF(LOOKUP($F109,'Vent Sizing Charts'!$F$5:$F$18,'Vent Sizing Charts'!L$5:L$18)+1&lt;0,0,LOOKUP($F109,'Vent Sizing Charts'!$F$5:$F$18,'Vent Sizing Charts'!L$5:L$18))</f>
        <v>61</v>
      </c>
      <c r="N109">
        <f>IF(LOOKUP($F109,'Vent Sizing Charts'!$F$5:$F$18,'Vent Sizing Charts'!M$5:M$18)+1&lt;0,0,LOOKUP($F109,'Vent Sizing Charts'!$F$5:$F$18,'Vent Sizing Charts'!M$5:M$18))</f>
        <v>215</v>
      </c>
      <c r="O109">
        <f>IF(LOOKUP($F109,'Vent Sizing Charts'!$F$5:$F$18,'Vent Sizing Charts'!N$5:N$18)+1&lt;0,0,LOOKUP($F109,'Vent Sizing Charts'!$F$5:$F$18,'Vent Sizing Charts'!N$5:N$18))</f>
        <v>99999999</v>
      </c>
      <c r="R109">
        <f>'Vent Sizing'!X14</f>
        <v>2</v>
      </c>
      <c r="S109">
        <f>ROUNDUP('Vent Sizing'!T14,0)</f>
        <v>0</v>
      </c>
      <c r="T109">
        <v>-9999999</v>
      </c>
      <c r="U109">
        <f>IF($R109=15,LOOKUP($S109,'Vent Sizing Charts'!$T$38:$T$41,'Vent Sizing Charts'!V$38:V$41)+1,IF($R109=12,LOOKUP($S109,'Vent Sizing Charts'!$T$34:$T$37,'Vent Sizing Charts'!V$34:V$37)+1,IF($R109=10,LOOKUP($S109,'Vent Sizing Charts'!$T$30:$T$33,'Vent Sizing Charts'!V$30:V$33)+1,IF($R109=8,LOOKUP($S109,'Vent Sizing Charts'!$T$26:$T$29,'Vent Sizing Charts'!V$26:V$29)+1,IF($R109=6,LOOKUP($S109,'Vent Sizing Charts'!$T$22:$T$25,'Vent Sizing Charts'!V$22:V$25)+1,IF($R109=5,LOOKUP($S109,'Vent Sizing Charts'!$T$18:$T$21,'Vent Sizing Charts'!V$18:V$21)+1,IF($R109=4,LOOKUP($S109,'Vent Sizing Charts'!$T$14:$T$17,'Vent Sizing Charts'!V$14:V$17)+1,IF($R109=3,LOOKUP($S109,'Vent Sizing Charts'!$T$10:$T$13,'Vent Sizing Charts'!V$10:V$13)+1,IF($R109=2,LOOKUP($S109,'Vent Sizing Charts'!$T$8:$T$9,'Vent Sizing Charts'!V$8:V$9)+1,IF($R109=1.5,LOOKUP($S109,'Vent Sizing Charts'!$T$7,'Vent Sizing Charts'!V$7)+1,IF($R109=1.25,LOOKUP($S109,'Vent Sizing Charts'!$T$6,'Vent Sizing Charts'!V$6)+1,"ERR")))))))))))</f>
        <v>10</v>
      </c>
      <c r="V109">
        <f>IF($R109=15,LOOKUP($S109,'Vent Sizing Charts'!$T$38:$T$41,'Vent Sizing Charts'!W$38:W$41)+1,IF($R109=12,LOOKUP($S109,'Vent Sizing Charts'!$T$34:$T$37,'Vent Sizing Charts'!W$34:W$37)+1,IF($R109=10,LOOKUP($S109,'Vent Sizing Charts'!$T$30:$T$33,'Vent Sizing Charts'!W$30:W$33)+1,IF($R109=8,LOOKUP($S109,'Vent Sizing Charts'!$T$26:$T$29,'Vent Sizing Charts'!W$26:W$29)+1,IF($R109=6,LOOKUP($S109,'Vent Sizing Charts'!$T$22:$T$25,'Vent Sizing Charts'!W$22:W$25)+1,IF($R109=5,LOOKUP($S109,'Vent Sizing Charts'!$T$18:$T$21,'Vent Sizing Charts'!W$18:W$21)+1,IF($R109=4,LOOKUP($S109,'Vent Sizing Charts'!$T$14:$T$17,'Vent Sizing Charts'!W$14:W$17)+1,IF($R109=3,LOOKUP($S109,'Vent Sizing Charts'!$T$10:$T$13,'Vent Sizing Charts'!W$10:W$13)+1,IF($R109=2,LOOKUP($S109,'Vent Sizing Charts'!$T$8:$T$9,'Vent Sizing Charts'!W$8:W$9)+1,IF($R109=1.5,LOOKUP($S109,'Vent Sizing Charts'!$T$7,'Vent Sizing Charts'!W$7)+1,IF($R109=1.25,LOOKUP($S109,'Vent Sizing Charts'!$T$6,'Vent Sizing Charts'!W$6)+1,"ERR")))))))))))</f>
        <v>24</v>
      </c>
      <c r="W109">
        <f>IF($R109=15,LOOKUP($S109,'Vent Sizing Charts'!$T$38:$T$41,'Vent Sizing Charts'!X$38:X$41)+1,IF($R109=12,LOOKUP($S109,'Vent Sizing Charts'!$T$34:$T$37,'Vent Sizing Charts'!X$34:X$37)+1,IF($R109=10,LOOKUP($S109,'Vent Sizing Charts'!$T$30:$T$33,'Vent Sizing Charts'!X$30:X$33)+1,IF($R109=8,LOOKUP($S109,'Vent Sizing Charts'!$T$26:$T$29,'Vent Sizing Charts'!X$26:X$29)+1,IF($R109=6,LOOKUP($S109,'Vent Sizing Charts'!$T$22:$T$25,'Vent Sizing Charts'!X$22:X$25)+1,IF($R109=5,LOOKUP($S109,'Vent Sizing Charts'!$T$18:$T$21,'Vent Sizing Charts'!X$18:X$21)+1,IF($R109=4,LOOKUP($S109,'Vent Sizing Charts'!$T$14:$T$17,'Vent Sizing Charts'!X$14:X$17)+1,IF($R109=3,LOOKUP($S109,'Vent Sizing Charts'!$T$10:$T$13,'Vent Sizing Charts'!X$10:X$13)+1,IF($R109=2,LOOKUP($S109,'Vent Sizing Charts'!$T$8:$T$9,'Vent Sizing Charts'!X$8:X$9)+1,IF($R109=1.5,LOOKUP($S109,'Vent Sizing Charts'!$T$7,'Vent Sizing Charts'!X$7)+1,IF($R109=1.25,LOOKUP($S109,'Vent Sizing Charts'!$T$6,'Vent Sizing Charts'!X$6)+1,"ERR")))))))))))</f>
        <v>62</v>
      </c>
      <c r="X109">
        <f>IF($R109=15,LOOKUP($S109,'Vent Sizing Charts'!$T$38:$T$41,'Vent Sizing Charts'!Y$38:Y$41)+1,IF($R109=12,LOOKUP($S109,'Vent Sizing Charts'!$T$34:$T$37,'Vent Sizing Charts'!Y$34:Y$37)+1,IF($R109=10,LOOKUP($S109,'Vent Sizing Charts'!$T$30:$T$33,'Vent Sizing Charts'!Y$30:Y$33)+1,IF($R109=8,LOOKUP($S109,'Vent Sizing Charts'!$T$26:$T$29,'Vent Sizing Charts'!Y$26:Y$29)+1,IF($R109=6,LOOKUP($S109,'Vent Sizing Charts'!$T$22:$T$25,'Vent Sizing Charts'!Y$22:Y$25)+1,IF($R109=5,LOOKUP($S109,'Vent Sizing Charts'!$T$18:$T$21,'Vent Sizing Charts'!Y$18:Y$21)+1,IF($R109=4,LOOKUP($S109,'Vent Sizing Charts'!$T$14:$T$17,'Vent Sizing Charts'!Y$14:Y$17)+1,IF($R109=3,LOOKUP($S109,'Vent Sizing Charts'!$T$10:$T$13,'Vent Sizing Charts'!Y$10:Y$13)+1,IF($R109=2,LOOKUP($S109,'Vent Sizing Charts'!$T$8:$T$9,'Vent Sizing Charts'!Y$8:Y$9)+1,IF($R109=1.5,LOOKUP($S109,'Vent Sizing Charts'!$T$7,'Vent Sizing Charts'!Y$7)+1,IF($R109=1.25,LOOKUP($S109,'Vent Sizing Charts'!$T$6,'Vent Sizing Charts'!Y$6)+1,"ERR")))))))))))</f>
        <v>100000000</v>
      </c>
      <c r="Y109">
        <f>IF($R109=15,LOOKUP($S109,'Vent Sizing Charts'!$T$38:$T$41,'Vent Sizing Charts'!Z$38:Z$41)+1,IF($R109=12,LOOKUP($S109,'Vent Sizing Charts'!$T$34:$T$37,'Vent Sizing Charts'!Z$34:Z$37)+1,IF($R109=10,LOOKUP($S109,'Vent Sizing Charts'!$T$30:$T$33,'Vent Sizing Charts'!Z$30:Z$33)+1,IF($R109=8,LOOKUP($S109,'Vent Sizing Charts'!$T$26:$T$29,'Vent Sizing Charts'!Z$26:Z$29)+1,IF($R109=6,LOOKUP($S109,'Vent Sizing Charts'!$T$22:$T$25,'Vent Sizing Charts'!Z$22:Z$25)+1,IF($R109=5,LOOKUP($S109,'Vent Sizing Charts'!$T$18:$T$21,'Vent Sizing Charts'!Z$18:Z$21)+1,IF($R109=4,LOOKUP($S109,'Vent Sizing Charts'!$T$14:$T$17,'Vent Sizing Charts'!Z$14:Z$17)+1,IF($R109=3,LOOKUP($S109,'Vent Sizing Charts'!$T$10:$T$13,'Vent Sizing Charts'!Z$10:Z$13)+1,IF($R109=2,LOOKUP($S109,'Vent Sizing Charts'!$T$8:$T$9,'Vent Sizing Charts'!Z$8:Z$9)+1,IF($R109=1.5,LOOKUP($S109,'Vent Sizing Charts'!$T$7,'Vent Sizing Charts'!Z$7)+1,IF($R109=1.25,LOOKUP($S109,'Vent Sizing Charts'!$T$6,'Vent Sizing Charts'!Z$6)+1,"ERR")))))))))))</f>
        <v>100000000</v>
      </c>
      <c r="Z109">
        <f>IF($R109=15,LOOKUP($S109,'Vent Sizing Charts'!$T$38:$T$41,'Vent Sizing Charts'!AA$38:AA$41)+1,IF($R109=12,LOOKUP($S109,'Vent Sizing Charts'!$T$34:$T$37,'Vent Sizing Charts'!AA$34:AA$37)+1,IF($R109=10,LOOKUP($S109,'Vent Sizing Charts'!$T$30:$T$33,'Vent Sizing Charts'!AA$30:AA$33)+1,IF($R109=8,LOOKUP($S109,'Vent Sizing Charts'!$T$26:$T$29,'Vent Sizing Charts'!AA$26:AA$29)+1,IF($R109=6,LOOKUP($S109,'Vent Sizing Charts'!$T$22:$T$25,'Vent Sizing Charts'!AA$22:AA$25)+1,IF($R109=5,LOOKUP($S109,'Vent Sizing Charts'!$T$18:$T$21,'Vent Sizing Charts'!AA$18:AA$21)+1,IF($R109=4,LOOKUP($S109,'Vent Sizing Charts'!$T$14:$T$17,'Vent Sizing Charts'!AA$14:AA$17)+1,IF($R109=3,LOOKUP($S109,'Vent Sizing Charts'!$T$10:$T$13,'Vent Sizing Charts'!AA$10:AA$13)+1,IF($R109=2,LOOKUP($S109,'Vent Sizing Charts'!$T$8:$T$9,'Vent Sizing Charts'!AA$8:AA$9)+1,IF($R109=1.5,LOOKUP($S109,'Vent Sizing Charts'!$T$7,'Vent Sizing Charts'!AA$7)+1,IF($R109=1.25,LOOKUP($S109,'Vent Sizing Charts'!$T$6,'Vent Sizing Charts'!AA$6)+1,"ERR")))))))))))</f>
        <v>100000000</v>
      </c>
      <c r="AA109">
        <f>IF($R109=15,LOOKUP($S109,'Vent Sizing Charts'!$T$38:$T$41,'Vent Sizing Charts'!AB$38:AB$41)+1,IF($R109=12,LOOKUP($S109,'Vent Sizing Charts'!$T$34:$T$37,'Vent Sizing Charts'!AB$34:AB$37)+1,IF($R109=10,LOOKUP($S109,'Vent Sizing Charts'!$T$30:$T$33,'Vent Sizing Charts'!AB$30:AB$33)+1,IF($R109=8,LOOKUP($S109,'Vent Sizing Charts'!$T$26:$T$29,'Vent Sizing Charts'!AB$26:AB$29)+1,IF($R109=6,LOOKUP($S109,'Vent Sizing Charts'!$T$22:$T$25,'Vent Sizing Charts'!AB$22:AB$25)+1,IF($R109=5,LOOKUP($S109,'Vent Sizing Charts'!$T$18:$T$21,'Vent Sizing Charts'!AB$18:AB$21)+1,IF($R109=4,LOOKUP($S109,'Vent Sizing Charts'!$T$14:$T$17,'Vent Sizing Charts'!AB$14:AB$17)+1,IF($R109=3,LOOKUP($S109,'Vent Sizing Charts'!$T$10:$T$13,'Vent Sizing Charts'!AB$10:AB$13)+1,IF($R109=2,LOOKUP($S109,'Vent Sizing Charts'!$T$8:$T$9,'Vent Sizing Charts'!AB$8:AB$9)+1,IF($R109=1.5,LOOKUP($S109,'Vent Sizing Charts'!$T$7,'Vent Sizing Charts'!AB$7)+1,IF($R109=1.25,LOOKUP($S109,'Vent Sizing Charts'!$T$6,'Vent Sizing Charts'!AB$6)+1,"ERR")))))))))))</f>
        <v>100000000</v>
      </c>
      <c r="AB109">
        <f>IF($R109=15,LOOKUP($S109,'Vent Sizing Charts'!$T$38:$T$41,'Vent Sizing Charts'!AC$38:AC$41)+1,IF($R109=12,LOOKUP($S109,'Vent Sizing Charts'!$T$34:$T$37,'Vent Sizing Charts'!AC$34:AC$37)+1,IF($R109=10,LOOKUP($S109,'Vent Sizing Charts'!$T$30:$T$33,'Vent Sizing Charts'!AC$30:AC$33)+1,IF($R109=8,LOOKUP($S109,'Vent Sizing Charts'!$T$26:$T$29,'Vent Sizing Charts'!AC$26:AC$29)+1,IF($R109=6,LOOKUP($S109,'Vent Sizing Charts'!$T$22:$T$25,'Vent Sizing Charts'!AC$22:AC$25)+1,IF($R109=5,LOOKUP($S109,'Vent Sizing Charts'!$T$18:$T$21,'Vent Sizing Charts'!AC$18:AC$21)+1,IF($R109=4,LOOKUP($S109,'Vent Sizing Charts'!$T$14:$T$17,'Vent Sizing Charts'!AC$14:AC$17)+1,IF($R109=3,LOOKUP($S109,'Vent Sizing Charts'!$T$10:$T$13,'Vent Sizing Charts'!AC$10:AC$13)+1,IF($R109=2,LOOKUP($S109,'Vent Sizing Charts'!$T$8:$T$9,'Vent Sizing Charts'!AC$8:AC$9)+1,IF($R109=1.5,LOOKUP($S109,'Vent Sizing Charts'!$T$7,'Vent Sizing Charts'!AC$7)+1,IF($R109=1.25,LOOKUP($S109,'Vent Sizing Charts'!$T$6,'Vent Sizing Charts'!AC$6)+1,"ERR")))))))))))</f>
        <v>100000000</v>
      </c>
      <c r="AC109">
        <f>IF($R109=15,LOOKUP($S109,'Vent Sizing Charts'!$T$38:$T$41,'Vent Sizing Charts'!AD$38:AD$41)+1,IF($R109=12,LOOKUP($S109,'Vent Sizing Charts'!$T$34:$T$37,'Vent Sizing Charts'!AD$34:AD$37)+1,IF($R109=10,LOOKUP($S109,'Vent Sizing Charts'!$T$30:$T$33,'Vent Sizing Charts'!AD$30:AD$33)+1,IF($R109=8,LOOKUP($S109,'Vent Sizing Charts'!$T$26:$T$29,'Vent Sizing Charts'!AD$26:AD$29)+1,IF($R109=6,LOOKUP($S109,'Vent Sizing Charts'!$T$22:$T$25,'Vent Sizing Charts'!AD$22:AD$25)+1,IF($R109=5,LOOKUP($S109,'Vent Sizing Charts'!$T$18:$T$21,'Vent Sizing Charts'!AD$18:AD$21)+1,IF($R109=4,LOOKUP($S109,'Vent Sizing Charts'!$T$14:$T$17,'Vent Sizing Charts'!AD$14:AD$17)+1,IF($R109=3,LOOKUP($S109,'Vent Sizing Charts'!$T$10:$T$13,'Vent Sizing Charts'!AD$10:AD$13)+1,IF($R109=2,LOOKUP($S109,'Vent Sizing Charts'!$T$8:$T$9,'Vent Sizing Charts'!AD$8:AD$9)+1,IF($R109=1.5,LOOKUP($S109,'Vent Sizing Charts'!$T$7,'Vent Sizing Charts'!AD$7)+1,IF($R109=1.25,LOOKUP($S109,'Vent Sizing Charts'!$T$6,'Vent Sizing Charts'!AD$6)+1,"ERR")))))))))))</f>
        <v>100000000</v>
      </c>
      <c r="AD109">
        <f>IF($R109=15,LOOKUP($S109,'Vent Sizing Charts'!$T$38:$T$41,'Vent Sizing Charts'!AE$38:AE$41)+1,IF($R109=12,LOOKUP($S109,'Vent Sizing Charts'!$T$34:$T$37,'Vent Sizing Charts'!AE$34:AE$37)+1,IF($R109=10,LOOKUP($S109,'Vent Sizing Charts'!$T$30:$T$33,'Vent Sizing Charts'!AE$30:AE$33)+1,IF($R109=8,LOOKUP($S109,'Vent Sizing Charts'!$T$26:$T$29,'Vent Sizing Charts'!AE$26:AE$29)+1,IF($R109=6,LOOKUP($S109,'Vent Sizing Charts'!$T$22:$T$25,'Vent Sizing Charts'!AE$22:AE$25)+1,IF($R109=5,LOOKUP($S109,'Vent Sizing Charts'!$T$18:$T$21,'Vent Sizing Charts'!AE$18:AE$21)+1,IF($R109=4,LOOKUP($S109,'Vent Sizing Charts'!$T$14:$T$17,'Vent Sizing Charts'!AE$14:AE$17)+1,IF($R109=3,LOOKUP($S109,'Vent Sizing Charts'!$T$10:$T$13,'Vent Sizing Charts'!AE$10:AE$13)+1,IF($R109=2,LOOKUP($S109,'Vent Sizing Charts'!$T$8:$T$9,'Vent Sizing Charts'!AE$8:AE$9)+1,IF($R109=1.5,LOOKUP($S109,'Vent Sizing Charts'!$T$7,'Vent Sizing Charts'!AE$7)+1,IF($R109=1.25,LOOKUP($S109,'Vent Sizing Charts'!$T$6,'Vent Sizing Charts'!AE$6)+1,"ERR")))))))))))</f>
        <v>100000000</v>
      </c>
      <c r="AE109">
        <f>IF($R109=15,LOOKUP($S109,'Vent Sizing Charts'!$T$38:$T$41,'Vent Sizing Charts'!U$38:U$41),IF($R109=12,LOOKUP($S109,'Vent Sizing Charts'!$T$34:$T$37,'Vent Sizing Charts'!U$34:U$37),IF($R109=10,LOOKUP($S109,'Vent Sizing Charts'!$T$30:$T$33,'Vent Sizing Charts'!U$30:U$33),IF($R109=8,LOOKUP($S109,'Vent Sizing Charts'!$T$26:$T$29,'Vent Sizing Charts'!U$26:U$29),IF($R109=6,LOOKUP($S109,'Vent Sizing Charts'!$T$22:$T$25,'Vent Sizing Charts'!U$22:U$25),IF($R109=5,LOOKUP($S109,'Vent Sizing Charts'!$T$18:$T$21,'Vent Sizing Charts'!U$18:U$21),IF($R109=4,LOOKUP($S109,'Vent Sizing Charts'!$T$14:$T$17,'Vent Sizing Charts'!U$14:U$17),IF($R109=3,LOOKUP($S109,'Vent Sizing Charts'!$T$10:$T$13,'Vent Sizing Charts'!U$10:U$13),IF($R109=2,LOOKUP($S109,'Vent Sizing Charts'!$T$8:$T$9,'Vent Sizing Charts'!U$8:U$9),IF($R109=1.5,LOOKUP($S109,'Vent Sizing Charts'!$T$7,'Vent Sizing Charts'!U$7),IF($R109=1.25,LOOKUP($S109,'Vent Sizing Charts'!$T$6,'Vent Sizing Charts'!U$6),"ERR")))))))))))</f>
        <v>0.25</v>
      </c>
    </row>
    <row r="110" spans="6:31" x14ac:dyDescent="0.25">
      <c r="F110">
        <f>IF('Vent Sizing'!M95="","",'Vent Sizing'!M95)</f>
        <v>2000</v>
      </c>
      <c r="G110">
        <v>0</v>
      </c>
      <c r="H110">
        <f>IF(LOOKUP($F110,'Vent Sizing Charts'!$F$5:$F$18,'Vent Sizing Charts'!G$5:G$18)+1&lt;0,0,LOOKUP($F110,'Vent Sizing Charts'!$F$5:$F$18,'Vent Sizing Charts'!G$5:G$18))</f>
        <v>0</v>
      </c>
      <c r="I110">
        <f>IF(LOOKUP($F110,'Vent Sizing Charts'!$F$5:$F$18,'Vent Sizing Charts'!H$5:H$18)+1&lt;0,0,LOOKUP($F110,'Vent Sizing Charts'!$F$5:$F$18,'Vent Sizing Charts'!H$5:H$18))</f>
        <v>0</v>
      </c>
      <c r="J110">
        <f>IF(LOOKUP($F110,'Vent Sizing Charts'!$F$5:$F$18,'Vent Sizing Charts'!I$5:I$18)+1&lt;0,0,LOOKUP($F110,'Vent Sizing Charts'!$F$5:$F$18,'Vent Sizing Charts'!I$5:I$18))</f>
        <v>0</v>
      </c>
      <c r="K110">
        <f>IF(LOOKUP($F110,'Vent Sizing Charts'!$F$5:$F$18,'Vent Sizing Charts'!J$5:J$18)+1&lt;0,0,LOOKUP($F110,'Vent Sizing Charts'!$F$5:$F$18,'Vent Sizing Charts'!J$5:J$18))</f>
        <v>6</v>
      </c>
      <c r="L110">
        <f>IF(LOOKUP($F110,'Vent Sizing Charts'!$F$5:$F$18,'Vent Sizing Charts'!K$5:K$18)+1&lt;0,0,LOOKUP($F110,'Vent Sizing Charts'!$F$5:$F$18,'Vent Sizing Charts'!K$5:K$18))</f>
        <v>21</v>
      </c>
      <c r="M110">
        <f>IF(LOOKUP($F110,'Vent Sizing Charts'!$F$5:$F$18,'Vent Sizing Charts'!L$5:L$18)+1&lt;0,0,LOOKUP($F110,'Vent Sizing Charts'!$F$5:$F$18,'Vent Sizing Charts'!L$5:L$18))</f>
        <v>61</v>
      </c>
      <c r="N110">
        <f>IF(LOOKUP($F110,'Vent Sizing Charts'!$F$5:$F$18,'Vent Sizing Charts'!M$5:M$18)+1&lt;0,0,LOOKUP($F110,'Vent Sizing Charts'!$F$5:$F$18,'Vent Sizing Charts'!M$5:M$18))</f>
        <v>215</v>
      </c>
      <c r="O110">
        <f>IF(LOOKUP($F110,'Vent Sizing Charts'!$F$5:$F$18,'Vent Sizing Charts'!N$5:N$18)+1&lt;0,0,LOOKUP($F110,'Vent Sizing Charts'!$F$5:$F$18,'Vent Sizing Charts'!N$5:N$18))</f>
        <v>99999999</v>
      </c>
      <c r="R110">
        <f>'Vent Sizing'!X15</f>
        <v>2</v>
      </c>
      <c r="S110">
        <f>ROUNDUP('Vent Sizing'!T15,0)</f>
        <v>0</v>
      </c>
      <c r="T110">
        <v>-9999999</v>
      </c>
      <c r="U110">
        <f>IF($R110=15,LOOKUP($S110,'Vent Sizing Charts'!$T$38:$T$41,'Vent Sizing Charts'!V$38:V$41)+1,IF($R110=12,LOOKUP($S110,'Vent Sizing Charts'!$T$34:$T$37,'Vent Sizing Charts'!V$34:V$37)+1,IF($R110=10,LOOKUP($S110,'Vent Sizing Charts'!$T$30:$T$33,'Vent Sizing Charts'!V$30:V$33)+1,IF($R110=8,LOOKUP($S110,'Vent Sizing Charts'!$T$26:$T$29,'Vent Sizing Charts'!V$26:V$29)+1,IF($R110=6,LOOKUP($S110,'Vent Sizing Charts'!$T$22:$T$25,'Vent Sizing Charts'!V$22:V$25)+1,IF($R110=5,LOOKUP($S110,'Vent Sizing Charts'!$T$18:$T$21,'Vent Sizing Charts'!V$18:V$21)+1,IF($R110=4,LOOKUP($S110,'Vent Sizing Charts'!$T$14:$T$17,'Vent Sizing Charts'!V$14:V$17)+1,IF($R110=3,LOOKUP($S110,'Vent Sizing Charts'!$T$10:$T$13,'Vent Sizing Charts'!V$10:V$13)+1,IF($R110=2,LOOKUP($S110,'Vent Sizing Charts'!$T$8:$T$9,'Vent Sizing Charts'!V$8:V$9)+1,IF($R110=1.5,LOOKUP($S110,'Vent Sizing Charts'!$T$7,'Vent Sizing Charts'!V$7)+1,IF($R110=1.25,LOOKUP($S110,'Vent Sizing Charts'!$T$6,'Vent Sizing Charts'!V$6)+1,"ERR")))))))))))</f>
        <v>10</v>
      </c>
      <c r="V110">
        <f>IF($R110=15,LOOKUP($S110,'Vent Sizing Charts'!$T$38:$T$41,'Vent Sizing Charts'!W$38:W$41)+1,IF($R110=12,LOOKUP($S110,'Vent Sizing Charts'!$T$34:$T$37,'Vent Sizing Charts'!W$34:W$37)+1,IF($R110=10,LOOKUP($S110,'Vent Sizing Charts'!$T$30:$T$33,'Vent Sizing Charts'!W$30:W$33)+1,IF($R110=8,LOOKUP($S110,'Vent Sizing Charts'!$T$26:$T$29,'Vent Sizing Charts'!W$26:W$29)+1,IF($R110=6,LOOKUP($S110,'Vent Sizing Charts'!$T$22:$T$25,'Vent Sizing Charts'!W$22:W$25)+1,IF($R110=5,LOOKUP($S110,'Vent Sizing Charts'!$T$18:$T$21,'Vent Sizing Charts'!W$18:W$21)+1,IF($R110=4,LOOKUP($S110,'Vent Sizing Charts'!$T$14:$T$17,'Vent Sizing Charts'!W$14:W$17)+1,IF($R110=3,LOOKUP($S110,'Vent Sizing Charts'!$T$10:$T$13,'Vent Sizing Charts'!W$10:W$13)+1,IF($R110=2,LOOKUP($S110,'Vent Sizing Charts'!$T$8:$T$9,'Vent Sizing Charts'!W$8:W$9)+1,IF($R110=1.5,LOOKUP($S110,'Vent Sizing Charts'!$T$7,'Vent Sizing Charts'!W$7)+1,IF($R110=1.25,LOOKUP($S110,'Vent Sizing Charts'!$T$6,'Vent Sizing Charts'!W$6)+1,"ERR")))))))))))</f>
        <v>24</v>
      </c>
      <c r="W110">
        <f>IF($R110=15,LOOKUP($S110,'Vent Sizing Charts'!$T$38:$T$41,'Vent Sizing Charts'!X$38:X$41)+1,IF($R110=12,LOOKUP($S110,'Vent Sizing Charts'!$T$34:$T$37,'Vent Sizing Charts'!X$34:X$37)+1,IF($R110=10,LOOKUP($S110,'Vent Sizing Charts'!$T$30:$T$33,'Vent Sizing Charts'!X$30:X$33)+1,IF($R110=8,LOOKUP($S110,'Vent Sizing Charts'!$T$26:$T$29,'Vent Sizing Charts'!X$26:X$29)+1,IF($R110=6,LOOKUP($S110,'Vent Sizing Charts'!$T$22:$T$25,'Vent Sizing Charts'!X$22:X$25)+1,IF($R110=5,LOOKUP($S110,'Vent Sizing Charts'!$T$18:$T$21,'Vent Sizing Charts'!X$18:X$21)+1,IF($R110=4,LOOKUP($S110,'Vent Sizing Charts'!$T$14:$T$17,'Vent Sizing Charts'!X$14:X$17)+1,IF($R110=3,LOOKUP($S110,'Vent Sizing Charts'!$T$10:$T$13,'Vent Sizing Charts'!X$10:X$13)+1,IF($R110=2,LOOKUP($S110,'Vent Sizing Charts'!$T$8:$T$9,'Vent Sizing Charts'!X$8:X$9)+1,IF($R110=1.5,LOOKUP($S110,'Vent Sizing Charts'!$T$7,'Vent Sizing Charts'!X$7)+1,IF($R110=1.25,LOOKUP($S110,'Vent Sizing Charts'!$T$6,'Vent Sizing Charts'!X$6)+1,"ERR")))))))))))</f>
        <v>62</v>
      </c>
      <c r="X110">
        <f>IF($R110=15,LOOKUP($S110,'Vent Sizing Charts'!$T$38:$T$41,'Vent Sizing Charts'!Y$38:Y$41)+1,IF($R110=12,LOOKUP($S110,'Vent Sizing Charts'!$T$34:$T$37,'Vent Sizing Charts'!Y$34:Y$37)+1,IF($R110=10,LOOKUP($S110,'Vent Sizing Charts'!$T$30:$T$33,'Vent Sizing Charts'!Y$30:Y$33)+1,IF($R110=8,LOOKUP($S110,'Vent Sizing Charts'!$T$26:$T$29,'Vent Sizing Charts'!Y$26:Y$29)+1,IF($R110=6,LOOKUP($S110,'Vent Sizing Charts'!$T$22:$T$25,'Vent Sizing Charts'!Y$22:Y$25)+1,IF($R110=5,LOOKUP($S110,'Vent Sizing Charts'!$T$18:$T$21,'Vent Sizing Charts'!Y$18:Y$21)+1,IF($R110=4,LOOKUP($S110,'Vent Sizing Charts'!$T$14:$T$17,'Vent Sizing Charts'!Y$14:Y$17)+1,IF($R110=3,LOOKUP($S110,'Vent Sizing Charts'!$T$10:$T$13,'Vent Sizing Charts'!Y$10:Y$13)+1,IF($R110=2,LOOKUP($S110,'Vent Sizing Charts'!$T$8:$T$9,'Vent Sizing Charts'!Y$8:Y$9)+1,IF($R110=1.5,LOOKUP($S110,'Vent Sizing Charts'!$T$7,'Vent Sizing Charts'!Y$7)+1,IF($R110=1.25,LOOKUP($S110,'Vent Sizing Charts'!$T$6,'Vent Sizing Charts'!Y$6)+1,"ERR")))))))))))</f>
        <v>100000000</v>
      </c>
      <c r="Y110">
        <f>IF($R110=15,LOOKUP($S110,'Vent Sizing Charts'!$T$38:$T$41,'Vent Sizing Charts'!Z$38:Z$41)+1,IF($R110=12,LOOKUP($S110,'Vent Sizing Charts'!$T$34:$T$37,'Vent Sizing Charts'!Z$34:Z$37)+1,IF($R110=10,LOOKUP($S110,'Vent Sizing Charts'!$T$30:$T$33,'Vent Sizing Charts'!Z$30:Z$33)+1,IF($R110=8,LOOKUP($S110,'Vent Sizing Charts'!$T$26:$T$29,'Vent Sizing Charts'!Z$26:Z$29)+1,IF($R110=6,LOOKUP($S110,'Vent Sizing Charts'!$T$22:$T$25,'Vent Sizing Charts'!Z$22:Z$25)+1,IF($R110=5,LOOKUP($S110,'Vent Sizing Charts'!$T$18:$T$21,'Vent Sizing Charts'!Z$18:Z$21)+1,IF($R110=4,LOOKUP($S110,'Vent Sizing Charts'!$T$14:$T$17,'Vent Sizing Charts'!Z$14:Z$17)+1,IF($R110=3,LOOKUP($S110,'Vent Sizing Charts'!$T$10:$T$13,'Vent Sizing Charts'!Z$10:Z$13)+1,IF($R110=2,LOOKUP($S110,'Vent Sizing Charts'!$T$8:$T$9,'Vent Sizing Charts'!Z$8:Z$9)+1,IF($R110=1.5,LOOKUP($S110,'Vent Sizing Charts'!$T$7,'Vent Sizing Charts'!Z$7)+1,IF($R110=1.25,LOOKUP($S110,'Vent Sizing Charts'!$T$6,'Vent Sizing Charts'!Z$6)+1,"ERR")))))))))))</f>
        <v>100000000</v>
      </c>
      <c r="Z110">
        <f>IF($R110=15,LOOKUP($S110,'Vent Sizing Charts'!$T$38:$T$41,'Vent Sizing Charts'!AA$38:AA$41)+1,IF($R110=12,LOOKUP($S110,'Vent Sizing Charts'!$T$34:$T$37,'Vent Sizing Charts'!AA$34:AA$37)+1,IF($R110=10,LOOKUP($S110,'Vent Sizing Charts'!$T$30:$T$33,'Vent Sizing Charts'!AA$30:AA$33)+1,IF($R110=8,LOOKUP($S110,'Vent Sizing Charts'!$T$26:$T$29,'Vent Sizing Charts'!AA$26:AA$29)+1,IF($R110=6,LOOKUP($S110,'Vent Sizing Charts'!$T$22:$T$25,'Vent Sizing Charts'!AA$22:AA$25)+1,IF($R110=5,LOOKUP($S110,'Vent Sizing Charts'!$T$18:$T$21,'Vent Sizing Charts'!AA$18:AA$21)+1,IF($R110=4,LOOKUP($S110,'Vent Sizing Charts'!$T$14:$T$17,'Vent Sizing Charts'!AA$14:AA$17)+1,IF($R110=3,LOOKUP($S110,'Vent Sizing Charts'!$T$10:$T$13,'Vent Sizing Charts'!AA$10:AA$13)+1,IF($R110=2,LOOKUP($S110,'Vent Sizing Charts'!$T$8:$T$9,'Vent Sizing Charts'!AA$8:AA$9)+1,IF($R110=1.5,LOOKUP($S110,'Vent Sizing Charts'!$T$7,'Vent Sizing Charts'!AA$7)+1,IF($R110=1.25,LOOKUP($S110,'Vent Sizing Charts'!$T$6,'Vent Sizing Charts'!AA$6)+1,"ERR")))))))))))</f>
        <v>100000000</v>
      </c>
      <c r="AA110">
        <f>IF($R110=15,LOOKUP($S110,'Vent Sizing Charts'!$T$38:$T$41,'Vent Sizing Charts'!AB$38:AB$41)+1,IF($R110=12,LOOKUP($S110,'Vent Sizing Charts'!$T$34:$T$37,'Vent Sizing Charts'!AB$34:AB$37)+1,IF($R110=10,LOOKUP($S110,'Vent Sizing Charts'!$T$30:$T$33,'Vent Sizing Charts'!AB$30:AB$33)+1,IF($R110=8,LOOKUP($S110,'Vent Sizing Charts'!$T$26:$T$29,'Vent Sizing Charts'!AB$26:AB$29)+1,IF($R110=6,LOOKUP($S110,'Vent Sizing Charts'!$T$22:$T$25,'Vent Sizing Charts'!AB$22:AB$25)+1,IF($R110=5,LOOKUP($S110,'Vent Sizing Charts'!$T$18:$T$21,'Vent Sizing Charts'!AB$18:AB$21)+1,IF($R110=4,LOOKUP($S110,'Vent Sizing Charts'!$T$14:$T$17,'Vent Sizing Charts'!AB$14:AB$17)+1,IF($R110=3,LOOKUP($S110,'Vent Sizing Charts'!$T$10:$T$13,'Vent Sizing Charts'!AB$10:AB$13)+1,IF($R110=2,LOOKUP($S110,'Vent Sizing Charts'!$T$8:$T$9,'Vent Sizing Charts'!AB$8:AB$9)+1,IF($R110=1.5,LOOKUP($S110,'Vent Sizing Charts'!$T$7,'Vent Sizing Charts'!AB$7)+1,IF($R110=1.25,LOOKUP($S110,'Vent Sizing Charts'!$T$6,'Vent Sizing Charts'!AB$6)+1,"ERR")))))))))))</f>
        <v>100000000</v>
      </c>
      <c r="AB110">
        <f>IF($R110=15,LOOKUP($S110,'Vent Sizing Charts'!$T$38:$T$41,'Vent Sizing Charts'!AC$38:AC$41)+1,IF($R110=12,LOOKUP($S110,'Vent Sizing Charts'!$T$34:$T$37,'Vent Sizing Charts'!AC$34:AC$37)+1,IF($R110=10,LOOKUP($S110,'Vent Sizing Charts'!$T$30:$T$33,'Vent Sizing Charts'!AC$30:AC$33)+1,IF($R110=8,LOOKUP($S110,'Vent Sizing Charts'!$T$26:$T$29,'Vent Sizing Charts'!AC$26:AC$29)+1,IF($R110=6,LOOKUP($S110,'Vent Sizing Charts'!$T$22:$T$25,'Vent Sizing Charts'!AC$22:AC$25)+1,IF($R110=5,LOOKUP($S110,'Vent Sizing Charts'!$T$18:$T$21,'Vent Sizing Charts'!AC$18:AC$21)+1,IF($R110=4,LOOKUP($S110,'Vent Sizing Charts'!$T$14:$T$17,'Vent Sizing Charts'!AC$14:AC$17)+1,IF($R110=3,LOOKUP($S110,'Vent Sizing Charts'!$T$10:$T$13,'Vent Sizing Charts'!AC$10:AC$13)+1,IF($R110=2,LOOKUP($S110,'Vent Sizing Charts'!$T$8:$T$9,'Vent Sizing Charts'!AC$8:AC$9)+1,IF($R110=1.5,LOOKUP($S110,'Vent Sizing Charts'!$T$7,'Vent Sizing Charts'!AC$7)+1,IF($R110=1.25,LOOKUP($S110,'Vent Sizing Charts'!$T$6,'Vent Sizing Charts'!AC$6)+1,"ERR")))))))))))</f>
        <v>100000000</v>
      </c>
      <c r="AC110">
        <f>IF($R110=15,LOOKUP($S110,'Vent Sizing Charts'!$T$38:$T$41,'Vent Sizing Charts'!AD$38:AD$41)+1,IF($R110=12,LOOKUP($S110,'Vent Sizing Charts'!$T$34:$T$37,'Vent Sizing Charts'!AD$34:AD$37)+1,IF($R110=10,LOOKUP($S110,'Vent Sizing Charts'!$T$30:$T$33,'Vent Sizing Charts'!AD$30:AD$33)+1,IF($R110=8,LOOKUP($S110,'Vent Sizing Charts'!$T$26:$T$29,'Vent Sizing Charts'!AD$26:AD$29)+1,IF($R110=6,LOOKUP($S110,'Vent Sizing Charts'!$T$22:$T$25,'Vent Sizing Charts'!AD$22:AD$25)+1,IF($R110=5,LOOKUP($S110,'Vent Sizing Charts'!$T$18:$T$21,'Vent Sizing Charts'!AD$18:AD$21)+1,IF($R110=4,LOOKUP($S110,'Vent Sizing Charts'!$T$14:$T$17,'Vent Sizing Charts'!AD$14:AD$17)+1,IF($R110=3,LOOKUP($S110,'Vent Sizing Charts'!$T$10:$T$13,'Vent Sizing Charts'!AD$10:AD$13)+1,IF($R110=2,LOOKUP($S110,'Vent Sizing Charts'!$T$8:$T$9,'Vent Sizing Charts'!AD$8:AD$9)+1,IF($R110=1.5,LOOKUP($S110,'Vent Sizing Charts'!$T$7,'Vent Sizing Charts'!AD$7)+1,IF($R110=1.25,LOOKUP($S110,'Vent Sizing Charts'!$T$6,'Vent Sizing Charts'!AD$6)+1,"ERR")))))))))))</f>
        <v>100000000</v>
      </c>
      <c r="AD110">
        <f>IF($R110=15,LOOKUP($S110,'Vent Sizing Charts'!$T$38:$T$41,'Vent Sizing Charts'!AE$38:AE$41)+1,IF($R110=12,LOOKUP($S110,'Vent Sizing Charts'!$T$34:$T$37,'Vent Sizing Charts'!AE$34:AE$37)+1,IF($R110=10,LOOKUP($S110,'Vent Sizing Charts'!$T$30:$T$33,'Vent Sizing Charts'!AE$30:AE$33)+1,IF($R110=8,LOOKUP($S110,'Vent Sizing Charts'!$T$26:$T$29,'Vent Sizing Charts'!AE$26:AE$29)+1,IF($R110=6,LOOKUP($S110,'Vent Sizing Charts'!$T$22:$T$25,'Vent Sizing Charts'!AE$22:AE$25)+1,IF($R110=5,LOOKUP($S110,'Vent Sizing Charts'!$T$18:$T$21,'Vent Sizing Charts'!AE$18:AE$21)+1,IF($R110=4,LOOKUP($S110,'Vent Sizing Charts'!$T$14:$T$17,'Vent Sizing Charts'!AE$14:AE$17)+1,IF($R110=3,LOOKUP($S110,'Vent Sizing Charts'!$T$10:$T$13,'Vent Sizing Charts'!AE$10:AE$13)+1,IF($R110=2,LOOKUP($S110,'Vent Sizing Charts'!$T$8:$T$9,'Vent Sizing Charts'!AE$8:AE$9)+1,IF($R110=1.5,LOOKUP($S110,'Vent Sizing Charts'!$T$7,'Vent Sizing Charts'!AE$7)+1,IF($R110=1.25,LOOKUP($S110,'Vent Sizing Charts'!$T$6,'Vent Sizing Charts'!AE$6)+1,"ERR")))))))))))</f>
        <v>100000000</v>
      </c>
      <c r="AE110">
        <f>IF($R110=15,LOOKUP($S110,'Vent Sizing Charts'!$T$38:$T$41,'Vent Sizing Charts'!U$38:U$41),IF($R110=12,LOOKUP($S110,'Vent Sizing Charts'!$T$34:$T$37,'Vent Sizing Charts'!U$34:U$37),IF($R110=10,LOOKUP($S110,'Vent Sizing Charts'!$T$30:$T$33,'Vent Sizing Charts'!U$30:U$33),IF($R110=8,LOOKUP($S110,'Vent Sizing Charts'!$T$26:$T$29,'Vent Sizing Charts'!U$26:U$29),IF($R110=6,LOOKUP($S110,'Vent Sizing Charts'!$T$22:$T$25,'Vent Sizing Charts'!U$22:U$25),IF($R110=5,LOOKUP($S110,'Vent Sizing Charts'!$T$18:$T$21,'Vent Sizing Charts'!U$18:U$21),IF($R110=4,LOOKUP($S110,'Vent Sizing Charts'!$T$14:$T$17,'Vent Sizing Charts'!U$14:U$17),IF($R110=3,LOOKUP($S110,'Vent Sizing Charts'!$T$10:$T$13,'Vent Sizing Charts'!U$10:U$13),IF($R110=2,LOOKUP($S110,'Vent Sizing Charts'!$T$8:$T$9,'Vent Sizing Charts'!U$8:U$9),IF($R110=1.5,LOOKUP($S110,'Vent Sizing Charts'!$T$7,'Vent Sizing Charts'!U$7),IF($R110=1.25,LOOKUP($S110,'Vent Sizing Charts'!$T$6,'Vent Sizing Charts'!U$6),"ERR")))))))))))</f>
        <v>0.25</v>
      </c>
    </row>
    <row r="111" spans="6:31" x14ac:dyDescent="0.25">
      <c r="F111">
        <f>IF('Vent Sizing'!M96="","",'Vent Sizing'!M96)</f>
        <v>2000</v>
      </c>
      <c r="G111">
        <v>0</v>
      </c>
      <c r="H111">
        <f>IF(LOOKUP($F111,'Vent Sizing Charts'!$F$5:$F$18,'Vent Sizing Charts'!G$5:G$18)+1&lt;0,0,LOOKUP($F111,'Vent Sizing Charts'!$F$5:$F$18,'Vent Sizing Charts'!G$5:G$18))</f>
        <v>0</v>
      </c>
      <c r="I111">
        <f>IF(LOOKUP($F111,'Vent Sizing Charts'!$F$5:$F$18,'Vent Sizing Charts'!H$5:H$18)+1&lt;0,0,LOOKUP($F111,'Vent Sizing Charts'!$F$5:$F$18,'Vent Sizing Charts'!H$5:H$18))</f>
        <v>0</v>
      </c>
      <c r="J111">
        <f>IF(LOOKUP($F111,'Vent Sizing Charts'!$F$5:$F$18,'Vent Sizing Charts'!I$5:I$18)+1&lt;0,0,LOOKUP($F111,'Vent Sizing Charts'!$F$5:$F$18,'Vent Sizing Charts'!I$5:I$18))</f>
        <v>0</v>
      </c>
      <c r="K111">
        <f>IF(LOOKUP($F111,'Vent Sizing Charts'!$F$5:$F$18,'Vent Sizing Charts'!J$5:J$18)+1&lt;0,0,LOOKUP($F111,'Vent Sizing Charts'!$F$5:$F$18,'Vent Sizing Charts'!J$5:J$18))</f>
        <v>6</v>
      </c>
      <c r="L111">
        <f>IF(LOOKUP($F111,'Vent Sizing Charts'!$F$5:$F$18,'Vent Sizing Charts'!K$5:K$18)+1&lt;0,0,LOOKUP($F111,'Vent Sizing Charts'!$F$5:$F$18,'Vent Sizing Charts'!K$5:K$18))</f>
        <v>21</v>
      </c>
      <c r="M111">
        <f>IF(LOOKUP($F111,'Vent Sizing Charts'!$F$5:$F$18,'Vent Sizing Charts'!L$5:L$18)+1&lt;0,0,LOOKUP($F111,'Vent Sizing Charts'!$F$5:$F$18,'Vent Sizing Charts'!L$5:L$18))</f>
        <v>61</v>
      </c>
      <c r="N111">
        <f>IF(LOOKUP($F111,'Vent Sizing Charts'!$F$5:$F$18,'Vent Sizing Charts'!M$5:M$18)+1&lt;0,0,LOOKUP($F111,'Vent Sizing Charts'!$F$5:$F$18,'Vent Sizing Charts'!M$5:M$18))</f>
        <v>215</v>
      </c>
      <c r="O111">
        <f>IF(LOOKUP($F111,'Vent Sizing Charts'!$F$5:$F$18,'Vent Sizing Charts'!N$5:N$18)+1&lt;0,0,LOOKUP($F111,'Vent Sizing Charts'!$F$5:$F$18,'Vent Sizing Charts'!N$5:N$18))</f>
        <v>99999999</v>
      </c>
      <c r="R111">
        <f>'Vent Sizing'!X16</f>
        <v>15</v>
      </c>
      <c r="S111">
        <f>ROUNDUP('Vent Sizing'!T16,0)</f>
        <v>0</v>
      </c>
      <c r="T111">
        <v>-9999999</v>
      </c>
      <c r="U111">
        <f>IF($R111=15,LOOKUP($S111,'Vent Sizing Charts'!$T$38:$T$41,'Vent Sizing Charts'!V$38:V$41)+1,IF($R111=12,LOOKUP($S111,'Vent Sizing Charts'!$T$34:$T$37,'Vent Sizing Charts'!V$34:V$37)+1,IF($R111=10,LOOKUP($S111,'Vent Sizing Charts'!$T$30:$T$33,'Vent Sizing Charts'!V$30:V$33)+1,IF($R111=8,LOOKUP($S111,'Vent Sizing Charts'!$T$26:$T$29,'Vent Sizing Charts'!V$26:V$29)+1,IF($R111=6,LOOKUP($S111,'Vent Sizing Charts'!$T$22:$T$25,'Vent Sizing Charts'!V$22:V$25)+1,IF($R111=5,LOOKUP($S111,'Vent Sizing Charts'!$T$18:$T$21,'Vent Sizing Charts'!V$18:V$21)+1,IF($R111=4,LOOKUP($S111,'Vent Sizing Charts'!$T$14:$T$17,'Vent Sizing Charts'!V$14:V$17)+1,IF($R111=3,LOOKUP($S111,'Vent Sizing Charts'!$T$10:$T$13,'Vent Sizing Charts'!V$10:V$13)+1,IF($R111=2,LOOKUP($S111,'Vent Sizing Charts'!$T$8:$T$9,'Vent Sizing Charts'!V$8:V$9)+1,IF($R111=1.5,LOOKUP($S111,'Vent Sizing Charts'!$T$7,'Vent Sizing Charts'!V$7)+1,IF($R111=1.25,LOOKUP($S111,'Vent Sizing Charts'!$T$6,'Vent Sizing Charts'!V$6)+1,"ERR")))))))))))</f>
        <v>-9999998</v>
      </c>
      <c r="V111">
        <f>IF($R111=15,LOOKUP($S111,'Vent Sizing Charts'!$T$38:$T$41,'Vent Sizing Charts'!W$38:W$41)+1,IF($R111=12,LOOKUP($S111,'Vent Sizing Charts'!$T$34:$T$37,'Vent Sizing Charts'!W$34:W$37)+1,IF($R111=10,LOOKUP($S111,'Vent Sizing Charts'!$T$30:$T$33,'Vent Sizing Charts'!W$30:W$33)+1,IF($R111=8,LOOKUP($S111,'Vent Sizing Charts'!$T$26:$T$29,'Vent Sizing Charts'!W$26:W$29)+1,IF($R111=6,LOOKUP($S111,'Vent Sizing Charts'!$T$22:$T$25,'Vent Sizing Charts'!W$22:W$25)+1,IF($R111=5,LOOKUP($S111,'Vent Sizing Charts'!$T$18:$T$21,'Vent Sizing Charts'!W$18:W$21)+1,IF($R111=4,LOOKUP($S111,'Vent Sizing Charts'!$T$14:$T$17,'Vent Sizing Charts'!W$14:W$17)+1,IF($R111=3,LOOKUP($S111,'Vent Sizing Charts'!$T$10:$T$13,'Vent Sizing Charts'!W$10:W$13)+1,IF($R111=2,LOOKUP($S111,'Vent Sizing Charts'!$T$8:$T$9,'Vent Sizing Charts'!W$8:W$9)+1,IF($R111=1.5,LOOKUP($S111,'Vent Sizing Charts'!$T$7,'Vent Sizing Charts'!W$7)+1,IF($R111=1.25,LOOKUP($S111,'Vent Sizing Charts'!$T$6,'Vent Sizing Charts'!W$6)+1,"ERR")))))))))))</f>
        <v>-9999998</v>
      </c>
      <c r="W111">
        <f>IF($R111=15,LOOKUP($S111,'Vent Sizing Charts'!$T$38:$T$41,'Vent Sizing Charts'!X$38:X$41)+1,IF($R111=12,LOOKUP($S111,'Vent Sizing Charts'!$T$34:$T$37,'Vent Sizing Charts'!X$34:X$37)+1,IF($R111=10,LOOKUP($S111,'Vent Sizing Charts'!$T$30:$T$33,'Vent Sizing Charts'!X$30:X$33)+1,IF($R111=8,LOOKUP($S111,'Vent Sizing Charts'!$T$26:$T$29,'Vent Sizing Charts'!X$26:X$29)+1,IF($R111=6,LOOKUP($S111,'Vent Sizing Charts'!$T$22:$T$25,'Vent Sizing Charts'!X$22:X$25)+1,IF($R111=5,LOOKUP($S111,'Vent Sizing Charts'!$T$18:$T$21,'Vent Sizing Charts'!X$18:X$21)+1,IF($R111=4,LOOKUP($S111,'Vent Sizing Charts'!$T$14:$T$17,'Vent Sizing Charts'!X$14:X$17)+1,IF($R111=3,LOOKUP($S111,'Vent Sizing Charts'!$T$10:$T$13,'Vent Sizing Charts'!X$10:X$13)+1,IF($R111=2,LOOKUP($S111,'Vent Sizing Charts'!$T$8:$T$9,'Vent Sizing Charts'!X$8:X$9)+1,IF($R111=1.5,LOOKUP($S111,'Vent Sizing Charts'!$T$7,'Vent Sizing Charts'!X$7)+1,IF($R111=1.25,LOOKUP($S111,'Vent Sizing Charts'!$T$6,'Vent Sizing Charts'!X$6)+1,"ERR")))))))))))</f>
        <v>-9999998</v>
      </c>
      <c r="X111">
        <f>IF($R111=15,LOOKUP($S111,'Vent Sizing Charts'!$T$38:$T$41,'Vent Sizing Charts'!Y$38:Y$41)+1,IF($R111=12,LOOKUP($S111,'Vent Sizing Charts'!$T$34:$T$37,'Vent Sizing Charts'!Y$34:Y$37)+1,IF($R111=10,LOOKUP($S111,'Vent Sizing Charts'!$T$30:$T$33,'Vent Sizing Charts'!Y$30:Y$33)+1,IF($R111=8,LOOKUP($S111,'Vent Sizing Charts'!$T$26:$T$29,'Vent Sizing Charts'!Y$26:Y$29)+1,IF($R111=6,LOOKUP($S111,'Vent Sizing Charts'!$T$22:$T$25,'Vent Sizing Charts'!Y$22:Y$25)+1,IF($R111=5,LOOKUP($S111,'Vent Sizing Charts'!$T$18:$T$21,'Vent Sizing Charts'!Y$18:Y$21)+1,IF($R111=4,LOOKUP($S111,'Vent Sizing Charts'!$T$14:$T$17,'Vent Sizing Charts'!Y$14:Y$17)+1,IF($R111=3,LOOKUP($S111,'Vent Sizing Charts'!$T$10:$T$13,'Vent Sizing Charts'!Y$10:Y$13)+1,IF($R111=2,LOOKUP($S111,'Vent Sizing Charts'!$T$8:$T$9,'Vent Sizing Charts'!Y$8:Y$9)+1,IF($R111=1.5,LOOKUP($S111,'Vent Sizing Charts'!$T$7,'Vent Sizing Charts'!Y$7)+1,IF($R111=1.25,LOOKUP($S111,'Vent Sizing Charts'!$T$6,'Vent Sizing Charts'!Y$6)+1,"ERR")))))))))))</f>
        <v>-9999998</v>
      </c>
      <c r="Y111">
        <f>IF($R111=15,LOOKUP($S111,'Vent Sizing Charts'!$T$38:$T$41,'Vent Sizing Charts'!Z$38:Z$41)+1,IF($R111=12,LOOKUP($S111,'Vent Sizing Charts'!$T$34:$T$37,'Vent Sizing Charts'!Z$34:Z$37)+1,IF($R111=10,LOOKUP($S111,'Vent Sizing Charts'!$T$30:$T$33,'Vent Sizing Charts'!Z$30:Z$33)+1,IF($R111=8,LOOKUP($S111,'Vent Sizing Charts'!$T$26:$T$29,'Vent Sizing Charts'!Z$26:Z$29)+1,IF($R111=6,LOOKUP($S111,'Vent Sizing Charts'!$T$22:$T$25,'Vent Sizing Charts'!Z$22:Z$25)+1,IF($R111=5,LOOKUP($S111,'Vent Sizing Charts'!$T$18:$T$21,'Vent Sizing Charts'!Z$18:Z$21)+1,IF($R111=4,LOOKUP($S111,'Vent Sizing Charts'!$T$14:$T$17,'Vent Sizing Charts'!Z$14:Z$17)+1,IF($R111=3,LOOKUP($S111,'Vent Sizing Charts'!$T$10:$T$13,'Vent Sizing Charts'!Z$10:Z$13)+1,IF($R111=2,LOOKUP($S111,'Vent Sizing Charts'!$T$8:$T$9,'Vent Sizing Charts'!Z$8:Z$9)+1,IF($R111=1.5,LOOKUP($S111,'Vent Sizing Charts'!$T$7,'Vent Sizing Charts'!Z$7)+1,IF($R111=1.25,LOOKUP($S111,'Vent Sizing Charts'!$T$6,'Vent Sizing Charts'!Z$6)+1,"ERR")))))))))))</f>
        <v>-9999998</v>
      </c>
      <c r="Z111">
        <f>IF($R111=15,LOOKUP($S111,'Vent Sizing Charts'!$T$38:$T$41,'Vent Sizing Charts'!AA$38:AA$41)+1,IF($R111=12,LOOKUP($S111,'Vent Sizing Charts'!$T$34:$T$37,'Vent Sizing Charts'!AA$34:AA$37)+1,IF($R111=10,LOOKUP($S111,'Vent Sizing Charts'!$T$30:$T$33,'Vent Sizing Charts'!AA$30:AA$33)+1,IF($R111=8,LOOKUP($S111,'Vent Sizing Charts'!$T$26:$T$29,'Vent Sizing Charts'!AA$26:AA$29)+1,IF($R111=6,LOOKUP($S111,'Vent Sizing Charts'!$T$22:$T$25,'Vent Sizing Charts'!AA$22:AA$25)+1,IF($R111=5,LOOKUP($S111,'Vent Sizing Charts'!$T$18:$T$21,'Vent Sizing Charts'!AA$18:AA$21)+1,IF($R111=4,LOOKUP($S111,'Vent Sizing Charts'!$T$14:$T$17,'Vent Sizing Charts'!AA$14:AA$17)+1,IF($R111=3,LOOKUP($S111,'Vent Sizing Charts'!$T$10:$T$13,'Vent Sizing Charts'!AA$10:AA$13)+1,IF($R111=2,LOOKUP($S111,'Vent Sizing Charts'!$T$8:$T$9,'Vent Sizing Charts'!AA$8:AA$9)+1,IF($R111=1.5,LOOKUP($S111,'Vent Sizing Charts'!$T$7,'Vent Sizing Charts'!AA$7)+1,IF($R111=1.25,LOOKUP($S111,'Vent Sizing Charts'!$T$6,'Vent Sizing Charts'!AA$6)+1,"ERR")))))))))))</f>
        <v>-9999998</v>
      </c>
      <c r="AA111">
        <f>IF($R111=15,LOOKUP($S111,'Vent Sizing Charts'!$T$38:$T$41,'Vent Sizing Charts'!AB$38:AB$41)+1,IF($R111=12,LOOKUP($S111,'Vent Sizing Charts'!$T$34:$T$37,'Vent Sizing Charts'!AB$34:AB$37)+1,IF($R111=10,LOOKUP($S111,'Vent Sizing Charts'!$T$30:$T$33,'Vent Sizing Charts'!AB$30:AB$33)+1,IF($R111=8,LOOKUP($S111,'Vent Sizing Charts'!$T$26:$T$29,'Vent Sizing Charts'!AB$26:AB$29)+1,IF($R111=6,LOOKUP($S111,'Vent Sizing Charts'!$T$22:$T$25,'Vent Sizing Charts'!AB$22:AB$25)+1,IF($R111=5,LOOKUP($S111,'Vent Sizing Charts'!$T$18:$T$21,'Vent Sizing Charts'!AB$18:AB$21)+1,IF($R111=4,LOOKUP($S111,'Vent Sizing Charts'!$T$14:$T$17,'Vent Sizing Charts'!AB$14:AB$17)+1,IF($R111=3,LOOKUP($S111,'Vent Sizing Charts'!$T$10:$T$13,'Vent Sizing Charts'!AB$10:AB$13)+1,IF($R111=2,LOOKUP($S111,'Vent Sizing Charts'!$T$8:$T$9,'Vent Sizing Charts'!AB$8:AB$9)+1,IF($R111=1.5,LOOKUP($S111,'Vent Sizing Charts'!$T$7,'Vent Sizing Charts'!AB$7)+1,IF($R111=1.25,LOOKUP($S111,'Vent Sizing Charts'!$T$6,'Vent Sizing Charts'!AB$6)+1,"ERR")))))))))))</f>
        <v>-9999998</v>
      </c>
      <c r="AB111">
        <f>IF($R111=15,LOOKUP($S111,'Vent Sizing Charts'!$T$38:$T$41,'Vent Sizing Charts'!AC$38:AC$41)+1,IF($R111=12,LOOKUP($S111,'Vent Sizing Charts'!$T$34:$T$37,'Vent Sizing Charts'!AC$34:AC$37)+1,IF($R111=10,LOOKUP($S111,'Vent Sizing Charts'!$T$30:$T$33,'Vent Sizing Charts'!AC$30:AC$33)+1,IF($R111=8,LOOKUP($S111,'Vent Sizing Charts'!$T$26:$T$29,'Vent Sizing Charts'!AC$26:AC$29)+1,IF($R111=6,LOOKUP($S111,'Vent Sizing Charts'!$T$22:$T$25,'Vent Sizing Charts'!AC$22:AC$25)+1,IF($R111=5,LOOKUP($S111,'Vent Sizing Charts'!$T$18:$T$21,'Vent Sizing Charts'!AC$18:AC$21)+1,IF($R111=4,LOOKUP($S111,'Vent Sizing Charts'!$T$14:$T$17,'Vent Sizing Charts'!AC$14:AC$17)+1,IF($R111=3,LOOKUP($S111,'Vent Sizing Charts'!$T$10:$T$13,'Vent Sizing Charts'!AC$10:AC$13)+1,IF($R111=2,LOOKUP($S111,'Vent Sizing Charts'!$T$8:$T$9,'Vent Sizing Charts'!AC$8:AC$9)+1,IF($R111=1.5,LOOKUP($S111,'Vent Sizing Charts'!$T$7,'Vent Sizing Charts'!AC$7)+1,IF($R111=1.25,LOOKUP($S111,'Vent Sizing Charts'!$T$6,'Vent Sizing Charts'!AC$6)+1,"ERR")))))))))))</f>
        <v>13</v>
      </c>
      <c r="AC111">
        <f>IF($R111=15,LOOKUP($S111,'Vent Sizing Charts'!$T$38:$T$41,'Vent Sizing Charts'!AD$38:AD$41)+1,IF($R111=12,LOOKUP($S111,'Vent Sizing Charts'!$T$34:$T$37,'Vent Sizing Charts'!AD$34:AD$37)+1,IF($R111=10,LOOKUP($S111,'Vent Sizing Charts'!$T$30:$T$33,'Vent Sizing Charts'!AD$30:AD$33)+1,IF($R111=8,LOOKUP($S111,'Vent Sizing Charts'!$T$26:$T$29,'Vent Sizing Charts'!AD$26:AD$29)+1,IF($R111=6,LOOKUP($S111,'Vent Sizing Charts'!$T$22:$T$25,'Vent Sizing Charts'!AD$22:AD$25)+1,IF($R111=5,LOOKUP($S111,'Vent Sizing Charts'!$T$18:$T$21,'Vent Sizing Charts'!AD$18:AD$21)+1,IF($R111=4,LOOKUP($S111,'Vent Sizing Charts'!$T$14:$T$17,'Vent Sizing Charts'!AD$14:AD$17)+1,IF($R111=3,LOOKUP($S111,'Vent Sizing Charts'!$T$10:$T$13,'Vent Sizing Charts'!AD$10:AD$13)+1,IF($R111=2,LOOKUP($S111,'Vent Sizing Charts'!$T$8:$T$9,'Vent Sizing Charts'!AD$8:AD$9)+1,IF($R111=1.5,LOOKUP($S111,'Vent Sizing Charts'!$T$7,'Vent Sizing Charts'!AD$7)+1,IF($R111=1.25,LOOKUP($S111,'Vent Sizing Charts'!$T$6,'Vent Sizing Charts'!AD$6)+1,"ERR")))))))))))</f>
        <v>40.5</v>
      </c>
      <c r="AD111">
        <f>IF($R111=15,LOOKUP($S111,'Vent Sizing Charts'!$T$38:$T$41,'Vent Sizing Charts'!AE$38:AE$41)+1,IF($R111=12,LOOKUP($S111,'Vent Sizing Charts'!$T$34:$T$37,'Vent Sizing Charts'!AE$34:AE$37)+1,IF($R111=10,LOOKUP($S111,'Vent Sizing Charts'!$T$30:$T$33,'Vent Sizing Charts'!AE$30:AE$33)+1,IF($R111=8,LOOKUP($S111,'Vent Sizing Charts'!$T$26:$T$29,'Vent Sizing Charts'!AE$26:AE$29)+1,IF($R111=6,LOOKUP($S111,'Vent Sizing Charts'!$T$22:$T$25,'Vent Sizing Charts'!AE$22:AE$25)+1,IF($R111=5,LOOKUP($S111,'Vent Sizing Charts'!$T$18:$T$21,'Vent Sizing Charts'!AE$18:AE$21)+1,IF($R111=4,LOOKUP($S111,'Vent Sizing Charts'!$T$14:$T$17,'Vent Sizing Charts'!AE$14:AE$17)+1,IF($R111=3,LOOKUP($S111,'Vent Sizing Charts'!$T$10:$T$13,'Vent Sizing Charts'!AE$10:AE$13)+1,IF($R111=2,LOOKUP($S111,'Vent Sizing Charts'!$T$8:$T$9,'Vent Sizing Charts'!AE$8:AE$9)+1,IF($R111=1.5,LOOKUP($S111,'Vent Sizing Charts'!$T$7,'Vent Sizing Charts'!AE$7)+1,IF($R111=1.25,LOOKUP($S111,'Vent Sizing Charts'!$T$6,'Vent Sizing Charts'!AE$6)+1,"ERR")))))))))))</f>
        <v>95.5</v>
      </c>
      <c r="AE111">
        <f>IF($R111=15,LOOKUP($S111,'Vent Sizing Charts'!$T$38:$T$41,'Vent Sizing Charts'!U$38:U$41),IF($R111=12,LOOKUP($S111,'Vent Sizing Charts'!$T$34:$T$37,'Vent Sizing Charts'!U$34:U$37),IF($R111=10,LOOKUP($S111,'Vent Sizing Charts'!$T$30:$T$33,'Vent Sizing Charts'!U$30:U$33),IF($R111=8,LOOKUP($S111,'Vent Sizing Charts'!$T$26:$T$29,'Vent Sizing Charts'!U$26:U$29),IF($R111=6,LOOKUP($S111,'Vent Sizing Charts'!$T$22:$T$25,'Vent Sizing Charts'!U$22:U$25),IF($R111=5,LOOKUP($S111,'Vent Sizing Charts'!$T$18:$T$21,'Vent Sizing Charts'!U$18:U$21),IF($R111=4,LOOKUP($S111,'Vent Sizing Charts'!$T$14:$T$17,'Vent Sizing Charts'!U$14:U$17),IF($R111=3,LOOKUP($S111,'Vent Sizing Charts'!$T$10:$T$13,'Vent Sizing Charts'!U$10:U$13),IF($R111=2,LOOKUP($S111,'Vent Sizing Charts'!$T$8:$T$9,'Vent Sizing Charts'!U$8:U$9),IF($R111=1.5,LOOKUP($S111,'Vent Sizing Charts'!$T$7,'Vent Sizing Charts'!U$7),IF($R111=1.25,LOOKUP($S111,'Vent Sizing Charts'!$T$6,'Vent Sizing Charts'!U$6),"ERR")))))))))))</f>
        <v>0.15</v>
      </c>
    </row>
    <row r="112" spans="6:31" x14ac:dyDescent="0.25">
      <c r="F112">
        <f>IF('Vent Sizing'!M97="","",'Vent Sizing'!M97)</f>
        <v>2000</v>
      </c>
      <c r="G112">
        <v>0</v>
      </c>
      <c r="H112">
        <f>IF(LOOKUP($F112,'Vent Sizing Charts'!$F$5:$F$18,'Vent Sizing Charts'!G$5:G$18)+1&lt;0,0,LOOKUP($F112,'Vent Sizing Charts'!$F$5:$F$18,'Vent Sizing Charts'!G$5:G$18))</f>
        <v>0</v>
      </c>
      <c r="I112">
        <f>IF(LOOKUP($F112,'Vent Sizing Charts'!$F$5:$F$18,'Vent Sizing Charts'!H$5:H$18)+1&lt;0,0,LOOKUP($F112,'Vent Sizing Charts'!$F$5:$F$18,'Vent Sizing Charts'!H$5:H$18))</f>
        <v>0</v>
      </c>
      <c r="J112">
        <f>IF(LOOKUP($F112,'Vent Sizing Charts'!$F$5:$F$18,'Vent Sizing Charts'!I$5:I$18)+1&lt;0,0,LOOKUP($F112,'Vent Sizing Charts'!$F$5:$F$18,'Vent Sizing Charts'!I$5:I$18))</f>
        <v>0</v>
      </c>
      <c r="K112">
        <f>IF(LOOKUP($F112,'Vent Sizing Charts'!$F$5:$F$18,'Vent Sizing Charts'!J$5:J$18)+1&lt;0,0,LOOKUP($F112,'Vent Sizing Charts'!$F$5:$F$18,'Vent Sizing Charts'!J$5:J$18))</f>
        <v>6</v>
      </c>
      <c r="L112">
        <f>IF(LOOKUP($F112,'Vent Sizing Charts'!$F$5:$F$18,'Vent Sizing Charts'!K$5:K$18)+1&lt;0,0,LOOKUP($F112,'Vent Sizing Charts'!$F$5:$F$18,'Vent Sizing Charts'!K$5:K$18))</f>
        <v>21</v>
      </c>
      <c r="M112">
        <f>IF(LOOKUP($F112,'Vent Sizing Charts'!$F$5:$F$18,'Vent Sizing Charts'!L$5:L$18)+1&lt;0,0,LOOKUP($F112,'Vent Sizing Charts'!$F$5:$F$18,'Vent Sizing Charts'!L$5:L$18))</f>
        <v>61</v>
      </c>
      <c r="N112">
        <f>IF(LOOKUP($F112,'Vent Sizing Charts'!$F$5:$F$18,'Vent Sizing Charts'!M$5:M$18)+1&lt;0,0,LOOKUP($F112,'Vent Sizing Charts'!$F$5:$F$18,'Vent Sizing Charts'!M$5:M$18))</f>
        <v>215</v>
      </c>
      <c r="O112">
        <f>IF(LOOKUP($F112,'Vent Sizing Charts'!$F$5:$F$18,'Vent Sizing Charts'!N$5:N$18)+1&lt;0,0,LOOKUP($F112,'Vent Sizing Charts'!$F$5:$F$18,'Vent Sizing Charts'!N$5:N$18))</f>
        <v>99999999</v>
      </c>
      <c r="R112">
        <f>'Vent Sizing'!X17</f>
        <v>15</v>
      </c>
      <c r="S112">
        <f>ROUNDUP('Vent Sizing'!T17,0)</f>
        <v>0</v>
      </c>
      <c r="T112">
        <v>-9999999</v>
      </c>
      <c r="U112">
        <f>IF($R112=15,LOOKUP($S112,'Vent Sizing Charts'!$T$38:$T$41,'Vent Sizing Charts'!V$38:V$41)+1,IF($R112=12,LOOKUP($S112,'Vent Sizing Charts'!$T$34:$T$37,'Vent Sizing Charts'!V$34:V$37)+1,IF($R112=10,LOOKUP($S112,'Vent Sizing Charts'!$T$30:$T$33,'Vent Sizing Charts'!V$30:V$33)+1,IF($R112=8,LOOKUP($S112,'Vent Sizing Charts'!$T$26:$T$29,'Vent Sizing Charts'!V$26:V$29)+1,IF($R112=6,LOOKUP($S112,'Vent Sizing Charts'!$T$22:$T$25,'Vent Sizing Charts'!V$22:V$25)+1,IF($R112=5,LOOKUP($S112,'Vent Sizing Charts'!$T$18:$T$21,'Vent Sizing Charts'!V$18:V$21)+1,IF($R112=4,LOOKUP($S112,'Vent Sizing Charts'!$T$14:$T$17,'Vent Sizing Charts'!V$14:V$17)+1,IF($R112=3,LOOKUP($S112,'Vent Sizing Charts'!$T$10:$T$13,'Vent Sizing Charts'!V$10:V$13)+1,IF($R112=2,LOOKUP($S112,'Vent Sizing Charts'!$T$8:$T$9,'Vent Sizing Charts'!V$8:V$9)+1,IF($R112=1.5,LOOKUP($S112,'Vent Sizing Charts'!$T$7,'Vent Sizing Charts'!V$7)+1,IF($R112=1.25,LOOKUP($S112,'Vent Sizing Charts'!$T$6,'Vent Sizing Charts'!V$6)+1,"ERR")))))))))))</f>
        <v>-9999998</v>
      </c>
      <c r="V112">
        <f>IF($R112=15,LOOKUP($S112,'Vent Sizing Charts'!$T$38:$T$41,'Vent Sizing Charts'!W$38:W$41)+1,IF($R112=12,LOOKUP($S112,'Vent Sizing Charts'!$T$34:$T$37,'Vent Sizing Charts'!W$34:W$37)+1,IF($R112=10,LOOKUP($S112,'Vent Sizing Charts'!$T$30:$T$33,'Vent Sizing Charts'!W$30:W$33)+1,IF($R112=8,LOOKUP($S112,'Vent Sizing Charts'!$T$26:$T$29,'Vent Sizing Charts'!W$26:W$29)+1,IF($R112=6,LOOKUP($S112,'Vent Sizing Charts'!$T$22:$T$25,'Vent Sizing Charts'!W$22:W$25)+1,IF($R112=5,LOOKUP($S112,'Vent Sizing Charts'!$T$18:$T$21,'Vent Sizing Charts'!W$18:W$21)+1,IF($R112=4,LOOKUP($S112,'Vent Sizing Charts'!$T$14:$T$17,'Vent Sizing Charts'!W$14:W$17)+1,IF($R112=3,LOOKUP($S112,'Vent Sizing Charts'!$T$10:$T$13,'Vent Sizing Charts'!W$10:W$13)+1,IF($R112=2,LOOKUP($S112,'Vent Sizing Charts'!$T$8:$T$9,'Vent Sizing Charts'!W$8:W$9)+1,IF($R112=1.5,LOOKUP($S112,'Vent Sizing Charts'!$T$7,'Vent Sizing Charts'!W$7)+1,IF($R112=1.25,LOOKUP($S112,'Vent Sizing Charts'!$T$6,'Vent Sizing Charts'!W$6)+1,"ERR")))))))))))</f>
        <v>-9999998</v>
      </c>
      <c r="W112">
        <f>IF($R112=15,LOOKUP($S112,'Vent Sizing Charts'!$T$38:$T$41,'Vent Sizing Charts'!X$38:X$41)+1,IF($R112=12,LOOKUP($S112,'Vent Sizing Charts'!$T$34:$T$37,'Vent Sizing Charts'!X$34:X$37)+1,IF($R112=10,LOOKUP($S112,'Vent Sizing Charts'!$T$30:$T$33,'Vent Sizing Charts'!X$30:X$33)+1,IF($R112=8,LOOKUP($S112,'Vent Sizing Charts'!$T$26:$T$29,'Vent Sizing Charts'!X$26:X$29)+1,IF($R112=6,LOOKUP($S112,'Vent Sizing Charts'!$T$22:$T$25,'Vent Sizing Charts'!X$22:X$25)+1,IF($R112=5,LOOKUP($S112,'Vent Sizing Charts'!$T$18:$T$21,'Vent Sizing Charts'!X$18:X$21)+1,IF($R112=4,LOOKUP($S112,'Vent Sizing Charts'!$T$14:$T$17,'Vent Sizing Charts'!X$14:X$17)+1,IF($R112=3,LOOKUP($S112,'Vent Sizing Charts'!$T$10:$T$13,'Vent Sizing Charts'!X$10:X$13)+1,IF($R112=2,LOOKUP($S112,'Vent Sizing Charts'!$T$8:$T$9,'Vent Sizing Charts'!X$8:X$9)+1,IF($R112=1.5,LOOKUP($S112,'Vent Sizing Charts'!$T$7,'Vent Sizing Charts'!X$7)+1,IF($R112=1.25,LOOKUP($S112,'Vent Sizing Charts'!$T$6,'Vent Sizing Charts'!X$6)+1,"ERR")))))))))))</f>
        <v>-9999998</v>
      </c>
      <c r="X112">
        <f>IF($R112=15,LOOKUP($S112,'Vent Sizing Charts'!$T$38:$T$41,'Vent Sizing Charts'!Y$38:Y$41)+1,IF($R112=12,LOOKUP($S112,'Vent Sizing Charts'!$T$34:$T$37,'Vent Sizing Charts'!Y$34:Y$37)+1,IF($R112=10,LOOKUP($S112,'Vent Sizing Charts'!$T$30:$T$33,'Vent Sizing Charts'!Y$30:Y$33)+1,IF($R112=8,LOOKUP($S112,'Vent Sizing Charts'!$T$26:$T$29,'Vent Sizing Charts'!Y$26:Y$29)+1,IF($R112=6,LOOKUP($S112,'Vent Sizing Charts'!$T$22:$T$25,'Vent Sizing Charts'!Y$22:Y$25)+1,IF($R112=5,LOOKUP($S112,'Vent Sizing Charts'!$T$18:$T$21,'Vent Sizing Charts'!Y$18:Y$21)+1,IF($R112=4,LOOKUP($S112,'Vent Sizing Charts'!$T$14:$T$17,'Vent Sizing Charts'!Y$14:Y$17)+1,IF($R112=3,LOOKUP($S112,'Vent Sizing Charts'!$T$10:$T$13,'Vent Sizing Charts'!Y$10:Y$13)+1,IF($R112=2,LOOKUP($S112,'Vent Sizing Charts'!$T$8:$T$9,'Vent Sizing Charts'!Y$8:Y$9)+1,IF($R112=1.5,LOOKUP($S112,'Vent Sizing Charts'!$T$7,'Vent Sizing Charts'!Y$7)+1,IF($R112=1.25,LOOKUP($S112,'Vent Sizing Charts'!$T$6,'Vent Sizing Charts'!Y$6)+1,"ERR")))))))))))</f>
        <v>-9999998</v>
      </c>
      <c r="Y112">
        <f>IF($R112=15,LOOKUP($S112,'Vent Sizing Charts'!$T$38:$T$41,'Vent Sizing Charts'!Z$38:Z$41)+1,IF($R112=12,LOOKUP($S112,'Vent Sizing Charts'!$T$34:$T$37,'Vent Sizing Charts'!Z$34:Z$37)+1,IF($R112=10,LOOKUP($S112,'Vent Sizing Charts'!$T$30:$T$33,'Vent Sizing Charts'!Z$30:Z$33)+1,IF($R112=8,LOOKUP($S112,'Vent Sizing Charts'!$T$26:$T$29,'Vent Sizing Charts'!Z$26:Z$29)+1,IF($R112=6,LOOKUP($S112,'Vent Sizing Charts'!$T$22:$T$25,'Vent Sizing Charts'!Z$22:Z$25)+1,IF($R112=5,LOOKUP($S112,'Vent Sizing Charts'!$T$18:$T$21,'Vent Sizing Charts'!Z$18:Z$21)+1,IF($R112=4,LOOKUP($S112,'Vent Sizing Charts'!$T$14:$T$17,'Vent Sizing Charts'!Z$14:Z$17)+1,IF($R112=3,LOOKUP($S112,'Vent Sizing Charts'!$T$10:$T$13,'Vent Sizing Charts'!Z$10:Z$13)+1,IF($R112=2,LOOKUP($S112,'Vent Sizing Charts'!$T$8:$T$9,'Vent Sizing Charts'!Z$8:Z$9)+1,IF($R112=1.5,LOOKUP($S112,'Vent Sizing Charts'!$T$7,'Vent Sizing Charts'!Z$7)+1,IF($R112=1.25,LOOKUP($S112,'Vent Sizing Charts'!$T$6,'Vent Sizing Charts'!Z$6)+1,"ERR")))))))))))</f>
        <v>-9999998</v>
      </c>
      <c r="Z112">
        <f>IF($R112=15,LOOKUP($S112,'Vent Sizing Charts'!$T$38:$T$41,'Vent Sizing Charts'!AA$38:AA$41)+1,IF($R112=12,LOOKUP($S112,'Vent Sizing Charts'!$T$34:$T$37,'Vent Sizing Charts'!AA$34:AA$37)+1,IF($R112=10,LOOKUP($S112,'Vent Sizing Charts'!$T$30:$T$33,'Vent Sizing Charts'!AA$30:AA$33)+1,IF($R112=8,LOOKUP($S112,'Vent Sizing Charts'!$T$26:$T$29,'Vent Sizing Charts'!AA$26:AA$29)+1,IF($R112=6,LOOKUP($S112,'Vent Sizing Charts'!$T$22:$T$25,'Vent Sizing Charts'!AA$22:AA$25)+1,IF($R112=5,LOOKUP($S112,'Vent Sizing Charts'!$T$18:$T$21,'Vent Sizing Charts'!AA$18:AA$21)+1,IF($R112=4,LOOKUP($S112,'Vent Sizing Charts'!$T$14:$T$17,'Vent Sizing Charts'!AA$14:AA$17)+1,IF($R112=3,LOOKUP($S112,'Vent Sizing Charts'!$T$10:$T$13,'Vent Sizing Charts'!AA$10:AA$13)+1,IF($R112=2,LOOKUP($S112,'Vent Sizing Charts'!$T$8:$T$9,'Vent Sizing Charts'!AA$8:AA$9)+1,IF($R112=1.5,LOOKUP($S112,'Vent Sizing Charts'!$T$7,'Vent Sizing Charts'!AA$7)+1,IF($R112=1.25,LOOKUP($S112,'Vent Sizing Charts'!$T$6,'Vent Sizing Charts'!AA$6)+1,"ERR")))))))))))</f>
        <v>-9999998</v>
      </c>
      <c r="AA112">
        <f>IF($R112=15,LOOKUP($S112,'Vent Sizing Charts'!$T$38:$T$41,'Vent Sizing Charts'!AB$38:AB$41)+1,IF($R112=12,LOOKUP($S112,'Vent Sizing Charts'!$T$34:$T$37,'Vent Sizing Charts'!AB$34:AB$37)+1,IF($R112=10,LOOKUP($S112,'Vent Sizing Charts'!$T$30:$T$33,'Vent Sizing Charts'!AB$30:AB$33)+1,IF($R112=8,LOOKUP($S112,'Vent Sizing Charts'!$T$26:$T$29,'Vent Sizing Charts'!AB$26:AB$29)+1,IF($R112=6,LOOKUP($S112,'Vent Sizing Charts'!$T$22:$T$25,'Vent Sizing Charts'!AB$22:AB$25)+1,IF($R112=5,LOOKUP($S112,'Vent Sizing Charts'!$T$18:$T$21,'Vent Sizing Charts'!AB$18:AB$21)+1,IF($R112=4,LOOKUP($S112,'Vent Sizing Charts'!$T$14:$T$17,'Vent Sizing Charts'!AB$14:AB$17)+1,IF($R112=3,LOOKUP($S112,'Vent Sizing Charts'!$T$10:$T$13,'Vent Sizing Charts'!AB$10:AB$13)+1,IF($R112=2,LOOKUP($S112,'Vent Sizing Charts'!$T$8:$T$9,'Vent Sizing Charts'!AB$8:AB$9)+1,IF($R112=1.5,LOOKUP($S112,'Vent Sizing Charts'!$T$7,'Vent Sizing Charts'!AB$7)+1,IF($R112=1.25,LOOKUP($S112,'Vent Sizing Charts'!$T$6,'Vent Sizing Charts'!AB$6)+1,"ERR")))))))))))</f>
        <v>-9999998</v>
      </c>
      <c r="AB112">
        <f>IF($R112=15,LOOKUP($S112,'Vent Sizing Charts'!$T$38:$T$41,'Vent Sizing Charts'!AC$38:AC$41)+1,IF($R112=12,LOOKUP($S112,'Vent Sizing Charts'!$T$34:$T$37,'Vent Sizing Charts'!AC$34:AC$37)+1,IF($R112=10,LOOKUP($S112,'Vent Sizing Charts'!$T$30:$T$33,'Vent Sizing Charts'!AC$30:AC$33)+1,IF($R112=8,LOOKUP($S112,'Vent Sizing Charts'!$T$26:$T$29,'Vent Sizing Charts'!AC$26:AC$29)+1,IF($R112=6,LOOKUP($S112,'Vent Sizing Charts'!$T$22:$T$25,'Vent Sizing Charts'!AC$22:AC$25)+1,IF($R112=5,LOOKUP($S112,'Vent Sizing Charts'!$T$18:$T$21,'Vent Sizing Charts'!AC$18:AC$21)+1,IF($R112=4,LOOKUP($S112,'Vent Sizing Charts'!$T$14:$T$17,'Vent Sizing Charts'!AC$14:AC$17)+1,IF($R112=3,LOOKUP($S112,'Vent Sizing Charts'!$T$10:$T$13,'Vent Sizing Charts'!AC$10:AC$13)+1,IF($R112=2,LOOKUP($S112,'Vent Sizing Charts'!$T$8:$T$9,'Vent Sizing Charts'!AC$8:AC$9)+1,IF($R112=1.5,LOOKUP($S112,'Vent Sizing Charts'!$T$7,'Vent Sizing Charts'!AC$7)+1,IF($R112=1.25,LOOKUP($S112,'Vent Sizing Charts'!$T$6,'Vent Sizing Charts'!AC$6)+1,"ERR")))))))))))</f>
        <v>13</v>
      </c>
      <c r="AC112">
        <f>IF($R112=15,LOOKUP($S112,'Vent Sizing Charts'!$T$38:$T$41,'Vent Sizing Charts'!AD$38:AD$41)+1,IF($R112=12,LOOKUP($S112,'Vent Sizing Charts'!$T$34:$T$37,'Vent Sizing Charts'!AD$34:AD$37)+1,IF($R112=10,LOOKUP($S112,'Vent Sizing Charts'!$T$30:$T$33,'Vent Sizing Charts'!AD$30:AD$33)+1,IF($R112=8,LOOKUP($S112,'Vent Sizing Charts'!$T$26:$T$29,'Vent Sizing Charts'!AD$26:AD$29)+1,IF($R112=6,LOOKUP($S112,'Vent Sizing Charts'!$T$22:$T$25,'Vent Sizing Charts'!AD$22:AD$25)+1,IF($R112=5,LOOKUP($S112,'Vent Sizing Charts'!$T$18:$T$21,'Vent Sizing Charts'!AD$18:AD$21)+1,IF($R112=4,LOOKUP($S112,'Vent Sizing Charts'!$T$14:$T$17,'Vent Sizing Charts'!AD$14:AD$17)+1,IF($R112=3,LOOKUP($S112,'Vent Sizing Charts'!$T$10:$T$13,'Vent Sizing Charts'!AD$10:AD$13)+1,IF($R112=2,LOOKUP($S112,'Vent Sizing Charts'!$T$8:$T$9,'Vent Sizing Charts'!AD$8:AD$9)+1,IF($R112=1.5,LOOKUP($S112,'Vent Sizing Charts'!$T$7,'Vent Sizing Charts'!AD$7)+1,IF($R112=1.25,LOOKUP($S112,'Vent Sizing Charts'!$T$6,'Vent Sizing Charts'!AD$6)+1,"ERR")))))))))))</f>
        <v>40.5</v>
      </c>
      <c r="AD112">
        <f>IF($R112=15,LOOKUP($S112,'Vent Sizing Charts'!$T$38:$T$41,'Vent Sizing Charts'!AE$38:AE$41)+1,IF($R112=12,LOOKUP($S112,'Vent Sizing Charts'!$T$34:$T$37,'Vent Sizing Charts'!AE$34:AE$37)+1,IF($R112=10,LOOKUP($S112,'Vent Sizing Charts'!$T$30:$T$33,'Vent Sizing Charts'!AE$30:AE$33)+1,IF($R112=8,LOOKUP($S112,'Vent Sizing Charts'!$T$26:$T$29,'Vent Sizing Charts'!AE$26:AE$29)+1,IF($R112=6,LOOKUP($S112,'Vent Sizing Charts'!$T$22:$T$25,'Vent Sizing Charts'!AE$22:AE$25)+1,IF($R112=5,LOOKUP($S112,'Vent Sizing Charts'!$T$18:$T$21,'Vent Sizing Charts'!AE$18:AE$21)+1,IF($R112=4,LOOKUP($S112,'Vent Sizing Charts'!$T$14:$T$17,'Vent Sizing Charts'!AE$14:AE$17)+1,IF($R112=3,LOOKUP($S112,'Vent Sizing Charts'!$T$10:$T$13,'Vent Sizing Charts'!AE$10:AE$13)+1,IF($R112=2,LOOKUP($S112,'Vent Sizing Charts'!$T$8:$T$9,'Vent Sizing Charts'!AE$8:AE$9)+1,IF($R112=1.5,LOOKUP($S112,'Vent Sizing Charts'!$T$7,'Vent Sizing Charts'!AE$7)+1,IF($R112=1.25,LOOKUP($S112,'Vent Sizing Charts'!$T$6,'Vent Sizing Charts'!AE$6)+1,"ERR")))))))))))</f>
        <v>95.5</v>
      </c>
      <c r="AE112">
        <f>IF($R112=15,LOOKUP($S112,'Vent Sizing Charts'!$T$38:$T$41,'Vent Sizing Charts'!U$38:U$41),IF($R112=12,LOOKUP($S112,'Vent Sizing Charts'!$T$34:$T$37,'Vent Sizing Charts'!U$34:U$37),IF($R112=10,LOOKUP($S112,'Vent Sizing Charts'!$T$30:$T$33,'Vent Sizing Charts'!U$30:U$33),IF($R112=8,LOOKUP($S112,'Vent Sizing Charts'!$T$26:$T$29,'Vent Sizing Charts'!U$26:U$29),IF($R112=6,LOOKUP($S112,'Vent Sizing Charts'!$T$22:$T$25,'Vent Sizing Charts'!U$22:U$25),IF($R112=5,LOOKUP($S112,'Vent Sizing Charts'!$T$18:$T$21,'Vent Sizing Charts'!U$18:U$21),IF($R112=4,LOOKUP($S112,'Vent Sizing Charts'!$T$14:$T$17,'Vent Sizing Charts'!U$14:U$17),IF($R112=3,LOOKUP($S112,'Vent Sizing Charts'!$T$10:$T$13,'Vent Sizing Charts'!U$10:U$13),IF($R112=2,LOOKUP($S112,'Vent Sizing Charts'!$T$8:$T$9,'Vent Sizing Charts'!U$8:U$9),IF($R112=1.5,LOOKUP($S112,'Vent Sizing Charts'!$T$7,'Vent Sizing Charts'!U$7),IF($R112=1.25,LOOKUP($S112,'Vent Sizing Charts'!$T$6,'Vent Sizing Charts'!U$6),"ERR")))))))))))</f>
        <v>0.15</v>
      </c>
    </row>
    <row r="113" spans="6:31" x14ac:dyDescent="0.25">
      <c r="F113">
        <f>IF('Vent Sizing'!M98="","",'Vent Sizing'!M98)</f>
        <v>2000</v>
      </c>
      <c r="G113">
        <v>0</v>
      </c>
      <c r="H113">
        <f>IF(LOOKUP($F113,'Vent Sizing Charts'!$F$5:$F$18,'Vent Sizing Charts'!G$5:G$18)+1&lt;0,0,LOOKUP($F113,'Vent Sizing Charts'!$F$5:$F$18,'Vent Sizing Charts'!G$5:G$18))</f>
        <v>0</v>
      </c>
      <c r="I113">
        <f>IF(LOOKUP($F113,'Vent Sizing Charts'!$F$5:$F$18,'Vent Sizing Charts'!H$5:H$18)+1&lt;0,0,LOOKUP($F113,'Vent Sizing Charts'!$F$5:$F$18,'Vent Sizing Charts'!H$5:H$18))</f>
        <v>0</v>
      </c>
      <c r="J113">
        <f>IF(LOOKUP($F113,'Vent Sizing Charts'!$F$5:$F$18,'Vent Sizing Charts'!I$5:I$18)+1&lt;0,0,LOOKUP($F113,'Vent Sizing Charts'!$F$5:$F$18,'Vent Sizing Charts'!I$5:I$18))</f>
        <v>0</v>
      </c>
      <c r="K113">
        <f>IF(LOOKUP($F113,'Vent Sizing Charts'!$F$5:$F$18,'Vent Sizing Charts'!J$5:J$18)+1&lt;0,0,LOOKUP($F113,'Vent Sizing Charts'!$F$5:$F$18,'Vent Sizing Charts'!J$5:J$18))</f>
        <v>6</v>
      </c>
      <c r="L113">
        <f>IF(LOOKUP($F113,'Vent Sizing Charts'!$F$5:$F$18,'Vent Sizing Charts'!K$5:K$18)+1&lt;0,0,LOOKUP($F113,'Vent Sizing Charts'!$F$5:$F$18,'Vent Sizing Charts'!K$5:K$18))</f>
        <v>21</v>
      </c>
      <c r="M113">
        <f>IF(LOOKUP($F113,'Vent Sizing Charts'!$F$5:$F$18,'Vent Sizing Charts'!L$5:L$18)+1&lt;0,0,LOOKUP($F113,'Vent Sizing Charts'!$F$5:$F$18,'Vent Sizing Charts'!L$5:L$18))</f>
        <v>61</v>
      </c>
      <c r="N113">
        <f>IF(LOOKUP($F113,'Vent Sizing Charts'!$F$5:$F$18,'Vent Sizing Charts'!M$5:M$18)+1&lt;0,0,LOOKUP($F113,'Vent Sizing Charts'!$F$5:$F$18,'Vent Sizing Charts'!M$5:M$18))</f>
        <v>215</v>
      </c>
      <c r="O113">
        <f>IF(LOOKUP($F113,'Vent Sizing Charts'!$F$5:$F$18,'Vent Sizing Charts'!N$5:N$18)+1&lt;0,0,LOOKUP($F113,'Vent Sizing Charts'!$F$5:$F$18,'Vent Sizing Charts'!N$5:N$18))</f>
        <v>99999999</v>
      </c>
      <c r="R113">
        <f>'Vent Sizing'!X18</f>
        <v>0</v>
      </c>
      <c r="S113">
        <f>ROUNDUP('Vent Sizing'!T18,0)</f>
        <v>0</v>
      </c>
      <c r="T113">
        <v>-9999999</v>
      </c>
      <c r="U113" t="str">
        <f>IF($R113=15,LOOKUP($S113,'Vent Sizing Charts'!$T$38:$T$41,'Vent Sizing Charts'!V$38:V$41)+1,IF($R113=12,LOOKUP($S113,'Vent Sizing Charts'!$T$34:$T$37,'Vent Sizing Charts'!V$34:V$37)+1,IF($R113=10,LOOKUP($S113,'Vent Sizing Charts'!$T$30:$T$33,'Vent Sizing Charts'!V$30:V$33)+1,IF($R113=8,LOOKUP($S113,'Vent Sizing Charts'!$T$26:$T$29,'Vent Sizing Charts'!V$26:V$29)+1,IF($R113=6,LOOKUP($S113,'Vent Sizing Charts'!$T$22:$T$25,'Vent Sizing Charts'!V$22:V$25)+1,IF($R113=5,LOOKUP($S113,'Vent Sizing Charts'!$T$18:$T$21,'Vent Sizing Charts'!V$18:V$21)+1,IF($R113=4,LOOKUP($S113,'Vent Sizing Charts'!$T$14:$T$17,'Vent Sizing Charts'!V$14:V$17)+1,IF($R113=3,LOOKUP($S113,'Vent Sizing Charts'!$T$10:$T$13,'Vent Sizing Charts'!V$10:V$13)+1,IF($R113=2,LOOKUP($S113,'Vent Sizing Charts'!$T$8:$T$9,'Vent Sizing Charts'!V$8:V$9)+1,IF($R113=1.5,LOOKUP($S113,'Vent Sizing Charts'!$T$7,'Vent Sizing Charts'!V$7)+1,IF($R113=1.25,LOOKUP($S113,'Vent Sizing Charts'!$T$6,'Vent Sizing Charts'!V$6)+1,"ERR")))))))))))</f>
        <v>ERR</v>
      </c>
      <c r="V113" t="str">
        <f>IF($R113=15,LOOKUP($S113,'Vent Sizing Charts'!$T$38:$T$41,'Vent Sizing Charts'!W$38:W$41)+1,IF($R113=12,LOOKUP($S113,'Vent Sizing Charts'!$T$34:$T$37,'Vent Sizing Charts'!W$34:W$37)+1,IF($R113=10,LOOKUP($S113,'Vent Sizing Charts'!$T$30:$T$33,'Vent Sizing Charts'!W$30:W$33)+1,IF($R113=8,LOOKUP($S113,'Vent Sizing Charts'!$T$26:$T$29,'Vent Sizing Charts'!W$26:W$29)+1,IF($R113=6,LOOKUP($S113,'Vent Sizing Charts'!$T$22:$T$25,'Vent Sizing Charts'!W$22:W$25)+1,IF($R113=5,LOOKUP($S113,'Vent Sizing Charts'!$T$18:$T$21,'Vent Sizing Charts'!W$18:W$21)+1,IF($R113=4,LOOKUP($S113,'Vent Sizing Charts'!$T$14:$T$17,'Vent Sizing Charts'!W$14:W$17)+1,IF($R113=3,LOOKUP($S113,'Vent Sizing Charts'!$T$10:$T$13,'Vent Sizing Charts'!W$10:W$13)+1,IF($R113=2,LOOKUP($S113,'Vent Sizing Charts'!$T$8:$T$9,'Vent Sizing Charts'!W$8:W$9)+1,IF($R113=1.5,LOOKUP($S113,'Vent Sizing Charts'!$T$7,'Vent Sizing Charts'!W$7)+1,IF($R113=1.25,LOOKUP($S113,'Vent Sizing Charts'!$T$6,'Vent Sizing Charts'!W$6)+1,"ERR")))))))))))</f>
        <v>ERR</v>
      </c>
      <c r="W113" t="str">
        <f>IF($R113=15,LOOKUP($S113,'Vent Sizing Charts'!$T$38:$T$41,'Vent Sizing Charts'!X$38:X$41)+1,IF($R113=12,LOOKUP($S113,'Vent Sizing Charts'!$T$34:$T$37,'Vent Sizing Charts'!X$34:X$37)+1,IF($R113=10,LOOKUP($S113,'Vent Sizing Charts'!$T$30:$T$33,'Vent Sizing Charts'!X$30:X$33)+1,IF($R113=8,LOOKUP($S113,'Vent Sizing Charts'!$T$26:$T$29,'Vent Sizing Charts'!X$26:X$29)+1,IF($R113=6,LOOKUP($S113,'Vent Sizing Charts'!$T$22:$T$25,'Vent Sizing Charts'!X$22:X$25)+1,IF($R113=5,LOOKUP($S113,'Vent Sizing Charts'!$T$18:$T$21,'Vent Sizing Charts'!X$18:X$21)+1,IF($R113=4,LOOKUP($S113,'Vent Sizing Charts'!$T$14:$T$17,'Vent Sizing Charts'!X$14:X$17)+1,IF($R113=3,LOOKUP($S113,'Vent Sizing Charts'!$T$10:$T$13,'Vent Sizing Charts'!X$10:X$13)+1,IF($R113=2,LOOKUP($S113,'Vent Sizing Charts'!$T$8:$T$9,'Vent Sizing Charts'!X$8:X$9)+1,IF($R113=1.5,LOOKUP($S113,'Vent Sizing Charts'!$T$7,'Vent Sizing Charts'!X$7)+1,IF($R113=1.25,LOOKUP($S113,'Vent Sizing Charts'!$T$6,'Vent Sizing Charts'!X$6)+1,"ERR")))))))))))</f>
        <v>ERR</v>
      </c>
      <c r="X113" t="str">
        <f>IF($R113=15,LOOKUP($S113,'Vent Sizing Charts'!$T$38:$T$41,'Vent Sizing Charts'!Y$38:Y$41)+1,IF($R113=12,LOOKUP($S113,'Vent Sizing Charts'!$T$34:$T$37,'Vent Sizing Charts'!Y$34:Y$37)+1,IF($R113=10,LOOKUP($S113,'Vent Sizing Charts'!$T$30:$T$33,'Vent Sizing Charts'!Y$30:Y$33)+1,IF($R113=8,LOOKUP($S113,'Vent Sizing Charts'!$T$26:$T$29,'Vent Sizing Charts'!Y$26:Y$29)+1,IF($R113=6,LOOKUP($S113,'Vent Sizing Charts'!$T$22:$T$25,'Vent Sizing Charts'!Y$22:Y$25)+1,IF($R113=5,LOOKUP($S113,'Vent Sizing Charts'!$T$18:$T$21,'Vent Sizing Charts'!Y$18:Y$21)+1,IF($R113=4,LOOKUP($S113,'Vent Sizing Charts'!$T$14:$T$17,'Vent Sizing Charts'!Y$14:Y$17)+1,IF($R113=3,LOOKUP($S113,'Vent Sizing Charts'!$T$10:$T$13,'Vent Sizing Charts'!Y$10:Y$13)+1,IF($R113=2,LOOKUP($S113,'Vent Sizing Charts'!$T$8:$T$9,'Vent Sizing Charts'!Y$8:Y$9)+1,IF($R113=1.5,LOOKUP($S113,'Vent Sizing Charts'!$T$7,'Vent Sizing Charts'!Y$7)+1,IF($R113=1.25,LOOKUP($S113,'Vent Sizing Charts'!$T$6,'Vent Sizing Charts'!Y$6)+1,"ERR")))))))))))</f>
        <v>ERR</v>
      </c>
      <c r="Y113" t="str">
        <f>IF($R113=15,LOOKUP($S113,'Vent Sizing Charts'!$T$38:$T$41,'Vent Sizing Charts'!Z$38:Z$41)+1,IF($R113=12,LOOKUP($S113,'Vent Sizing Charts'!$T$34:$T$37,'Vent Sizing Charts'!Z$34:Z$37)+1,IF($R113=10,LOOKUP($S113,'Vent Sizing Charts'!$T$30:$T$33,'Vent Sizing Charts'!Z$30:Z$33)+1,IF($R113=8,LOOKUP($S113,'Vent Sizing Charts'!$T$26:$T$29,'Vent Sizing Charts'!Z$26:Z$29)+1,IF($R113=6,LOOKUP($S113,'Vent Sizing Charts'!$T$22:$T$25,'Vent Sizing Charts'!Z$22:Z$25)+1,IF($R113=5,LOOKUP($S113,'Vent Sizing Charts'!$T$18:$T$21,'Vent Sizing Charts'!Z$18:Z$21)+1,IF($R113=4,LOOKUP($S113,'Vent Sizing Charts'!$T$14:$T$17,'Vent Sizing Charts'!Z$14:Z$17)+1,IF($R113=3,LOOKUP($S113,'Vent Sizing Charts'!$T$10:$T$13,'Vent Sizing Charts'!Z$10:Z$13)+1,IF($R113=2,LOOKUP($S113,'Vent Sizing Charts'!$T$8:$T$9,'Vent Sizing Charts'!Z$8:Z$9)+1,IF($R113=1.5,LOOKUP($S113,'Vent Sizing Charts'!$T$7,'Vent Sizing Charts'!Z$7)+1,IF($R113=1.25,LOOKUP($S113,'Vent Sizing Charts'!$T$6,'Vent Sizing Charts'!Z$6)+1,"ERR")))))))))))</f>
        <v>ERR</v>
      </c>
      <c r="Z113" t="str">
        <f>IF($R113=15,LOOKUP($S113,'Vent Sizing Charts'!$T$38:$T$41,'Vent Sizing Charts'!AA$38:AA$41)+1,IF($R113=12,LOOKUP($S113,'Vent Sizing Charts'!$T$34:$T$37,'Vent Sizing Charts'!AA$34:AA$37)+1,IF($R113=10,LOOKUP($S113,'Vent Sizing Charts'!$T$30:$T$33,'Vent Sizing Charts'!AA$30:AA$33)+1,IF($R113=8,LOOKUP($S113,'Vent Sizing Charts'!$T$26:$T$29,'Vent Sizing Charts'!AA$26:AA$29)+1,IF($R113=6,LOOKUP($S113,'Vent Sizing Charts'!$T$22:$T$25,'Vent Sizing Charts'!AA$22:AA$25)+1,IF($R113=5,LOOKUP($S113,'Vent Sizing Charts'!$T$18:$T$21,'Vent Sizing Charts'!AA$18:AA$21)+1,IF($R113=4,LOOKUP($S113,'Vent Sizing Charts'!$T$14:$T$17,'Vent Sizing Charts'!AA$14:AA$17)+1,IF($R113=3,LOOKUP($S113,'Vent Sizing Charts'!$T$10:$T$13,'Vent Sizing Charts'!AA$10:AA$13)+1,IF($R113=2,LOOKUP($S113,'Vent Sizing Charts'!$T$8:$T$9,'Vent Sizing Charts'!AA$8:AA$9)+1,IF($R113=1.5,LOOKUP($S113,'Vent Sizing Charts'!$T$7,'Vent Sizing Charts'!AA$7)+1,IF($R113=1.25,LOOKUP($S113,'Vent Sizing Charts'!$T$6,'Vent Sizing Charts'!AA$6)+1,"ERR")))))))))))</f>
        <v>ERR</v>
      </c>
      <c r="AA113" t="str">
        <f>IF($R113=15,LOOKUP($S113,'Vent Sizing Charts'!$T$38:$T$41,'Vent Sizing Charts'!AB$38:AB$41)+1,IF($R113=12,LOOKUP($S113,'Vent Sizing Charts'!$T$34:$T$37,'Vent Sizing Charts'!AB$34:AB$37)+1,IF($R113=10,LOOKUP($S113,'Vent Sizing Charts'!$T$30:$T$33,'Vent Sizing Charts'!AB$30:AB$33)+1,IF($R113=8,LOOKUP($S113,'Vent Sizing Charts'!$T$26:$T$29,'Vent Sizing Charts'!AB$26:AB$29)+1,IF($R113=6,LOOKUP($S113,'Vent Sizing Charts'!$T$22:$T$25,'Vent Sizing Charts'!AB$22:AB$25)+1,IF($R113=5,LOOKUP($S113,'Vent Sizing Charts'!$T$18:$T$21,'Vent Sizing Charts'!AB$18:AB$21)+1,IF($R113=4,LOOKUP($S113,'Vent Sizing Charts'!$T$14:$T$17,'Vent Sizing Charts'!AB$14:AB$17)+1,IF($R113=3,LOOKUP($S113,'Vent Sizing Charts'!$T$10:$T$13,'Vent Sizing Charts'!AB$10:AB$13)+1,IF($R113=2,LOOKUP($S113,'Vent Sizing Charts'!$T$8:$T$9,'Vent Sizing Charts'!AB$8:AB$9)+1,IF($R113=1.5,LOOKUP($S113,'Vent Sizing Charts'!$T$7,'Vent Sizing Charts'!AB$7)+1,IF($R113=1.25,LOOKUP($S113,'Vent Sizing Charts'!$T$6,'Vent Sizing Charts'!AB$6)+1,"ERR")))))))))))</f>
        <v>ERR</v>
      </c>
      <c r="AB113" t="str">
        <f>IF($R113=15,LOOKUP($S113,'Vent Sizing Charts'!$T$38:$T$41,'Vent Sizing Charts'!AC$38:AC$41)+1,IF($R113=12,LOOKUP($S113,'Vent Sizing Charts'!$T$34:$T$37,'Vent Sizing Charts'!AC$34:AC$37)+1,IF($R113=10,LOOKUP($S113,'Vent Sizing Charts'!$T$30:$T$33,'Vent Sizing Charts'!AC$30:AC$33)+1,IF($R113=8,LOOKUP($S113,'Vent Sizing Charts'!$T$26:$T$29,'Vent Sizing Charts'!AC$26:AC$29)+1,IF($R113=6,LOOKUP($S113,'Vent Sizing Charts'!$T$22:$T$25,'Vent Sizing Charts'!AC$22:AC$25)+1,IF($R113=5,LOOKUP($S113,'Vent Sizing Charts'!$T$18:$T$21,'Vent Sizing Charts'!AC$18:AC$21)+1,IF($R113=4,LOOKUP($S113,'Vent Sizing Charts'!$T$14:$T$17,'Vent Sizing Charts'!AC$14:AC$17)+1,IF($R113=3,LOOKUP($S113,'Vent Sizing Charts'!$T$10:$T$13,'Vent Sizing Charts'!AC$10:AC$13)+1,IF($R113=2,LOOKUP($S113,'Vent Sizing Charts'!$T$8:$T$9,'Vent Sizing Charts'!AC$8:AC$9)+1,IF($R113=1.5,LOOKUP($S113,'Vent Sizing Charts'!$T$7,'Vent Sizing Charts'!AC$7)+1,IF($R113=1.25,LOOKUP($S113,'Vent Sizing Charts'!$T$6,'Vent Sizing Charts'!AC$6)+1,"ERR")))))))))))</f>
        <v>ERR</v>
      </c>
      <c r="AC113" t="str">
        <f>IF($R113=15,LOOKUP($S113,'Vent Sizing Charts'!$T$38:$T$41,'Vent Sizing Charts'!AD$38:AD$41)+1,IF($R113=12,LOOKUP($S113,'Vent Sizing Charts'!$T$34:$T$37,'Vent Sizing Charts'!AD$34:AD$37)+1,IF($R113=10,LOOKUP($S113,'Vent Sizing Charts'!$T$30:$T$33,'Vent Sizing Charts'!AD$30:AD$33)+1,IF($R113=8,LOOKUP($S113,'Vent Sizing Charts'!$T$26:$T$29,'Vent Sizing Charts'!AD$26:AD$29)+1,IF($R113=6,LOOKUP($S113,'Vent Sizing Charts'!$T$22:$T$25,'Vent Sizing Charts'!AD$22:AD$25)+1,IF($R113=5,LOOKUP($S113,'Vent Sizing Charts'!$T$18:$T$21,'Vent Sizing Charts'!AD$18:AD$21)+1,IF($R113=4,LOOKUP($S113,'Vent Sizing Charts'!$T$14:$T$17,'Vent Sizing Charts'!AD$14:AD$17)+1,IF($R113=3,LOOKUP($S113,'Vent Sizing Charts'!$T$10:$T$13,'Vent Sizing Charts'!AD$10:AD$13)+1,IF($R113=2,LOOKUP($S113,'Vent Sizing Charts'!$T$8:$T$9,'Vent Sizing Charts'!AD$8:AD$9)+1,IF($R113=1.5,LOOKUP($S113,'Vent Sizing Charts'!$T$7,'Vent Sizing Charts'!AD$7)+1,IF($R113=1.25,LOOKUP($S113,'Vent Sizing Charts'!$T$6,'Vent Sizing Charts'!AD$6)+1,"ERR")))))))))))</f>
        <v>ERR</v>
      </c>
      <c r="AD113" t="str">
        <f>IF($R113=15,LOOKUP($S113,'Vent Sizing Charts'!$T$38:$T$41,'Vent Sizing Charts'!AE$38:AE$41)+1,IF($R113=12,LOOKUP($S113,'Vent Sizing Charts'!$T$34:$T$37,'Vent Sizing Charts'!AE$34:AE$37)+1,IF($R113=10,LOOKUP($S113,'Vent Sizing Charts'!$T$30:$T$33,'Vent Sizing Charts'!AE$30:AE$33)+1,IF($R113=8,LOOKUP($S113,'Vent Sizing Charts'!$T$26:$T$29,'Vent Sizing Charts'!AE$26:AE$29)+1,IF($R113=6,LOOKUP($S113,'Vent Sizing Charts'!$T$22:$T$25,'Vent Sizing Charts'!AE$22:AE$25)+1,IF($R113=5,LOOKUP($S113,'Vent Sizing Charts'!$T$18:$T$21,'Vent Sizing Charts'!AE$18:AE$21)+1,IF($R113=4,LOOKUP($S113,'Vent Sizing Charts'!$T$14:$T$17,'Vent Sizing Charts'!AE$14:AE$17)+1,IF($R113=3,LOOKUP($S113,'Vent Sizing Charts'!$T$10:$T$13,'Vent Sizing Charts'!AE$10:AE$13)+1,IF($R113=2,LOOKUP($S113,'Vent Sizing Charts'!$T$8:$T$9,'Vent Sizing Charts'!AE$8:AE$9)+1,IF($R113=1.5,LOOKUP($S113,'Vent Sizing Charts'!$T$7,'Vent Sizing Charts'!AE$7)+1,IF($R113=1.25,LOOKUP($S113,'Vent Sizing Charts'!$T$6,'Vent Sizing Charts'!AE$6)+1,"ERR")))))))))))</f>
        <v>ERR</v>
      </c>
      <c r="AE113" t="str">
        <f>IF($R113=15,LOOKUP($S113,'Vent Sizing Charts'!$T$38:$T$41,'Vent Sizing Charts'!U$38:U$41),IF($R113=12,LOOKUP($S113,'Vent Sizing Charts'!$T$34:$T$37,'Vent Sizing Charts'!U$34:U$37),IF($R113=10,LOOKUP($S113,'Vent Sizing Charts'!$T$30:$T$33,'Vent Sizing Charts'!U$30:U$33),IF($R113=8,LOOKUP($S113,'Vent Sizing Charts'!$T$26:$T$29,'Vent Sizing Charts'!U$26:U$29),IF($R113=6,LOOKUP($S113,'Vent Sizing Charts'!$T$22:$T$25,'Vent Sizing Charts'!U$22:U$25),IF($R113=5,LOOKUP($S113,'Vent Sizing Charts'!$T$18:$T$21,'Vent Sizing Charts'!U$18:U$21),IF($R113=4,LOOKUP($S113,'Vent Sizing Charts'!$T$14:$T$17,'Vent Sizing Charts'!U$14:U$17),IF($R113=3,LOOKUP($S113,'Vent Sizing Charts'!$T$10:$T$13,'Vent Sizing Charts'!U$10:U$13),IF($R113=2,LOOKUP($S113,'Vent Sizing Charts'!$T$8:$T$9,'Vent Sizing Charts'!U$8:U$9),IF($R113=1.5,LOOKUP($S113,'Vent Sizing Charts'!$T$7,'Vent Sizing Charts'!U$7),IF($R113=1.25,LOOKUP($S113,'Vent Sizing Charts'!$T$6,'Vent Sizing Charts'!U$6),"ERR")))))))))))</f>
        <v>ERR</v>
      </c>
    </row>
    <row r="114" spans="6:31" x14ac:dyDescent="0.25">
      <c r="F114">
        <f>IF('Vent Sizing'!M99="","",'Vent Sizing'!M99)</f>
        <v>2000</v>
      </c>
      <c r="G114">
        <v>0</v>
      </c>
      <c r="H114">
        <f>IF(LOOKUP($F114,'Vent Sizing Charts'!$F$5:$F$18,'Vent Sizing Charts'!G$5:G$18)+1&lt;0,0,LOOKUP($F114,'Vent Sizing Charts'!$F$5:$F$18,'Vent Sizing Charts'!G$5:G$18))</f>
        <v>0</v>
      </c>
      <c r="I114">
        <f>IF(LOOKUP($F114,'Vent Sizing Charts'!$F$5:$F$18,'Vent Sizing Charts'!H$5:H$18)+1&lt;0,0,LOOKUP($F114,'Vent Sizing Charts'!$F$5:$F$18,'Vent Sizing Charts'!H$5:H$18))</f>
        <v>0</v>
      </c>
      <c r="J114">
        <f>IF(LOOKUP($F114,'Vent Sizing Charts'!$F$5:$F$18,'Vent Sizing Charts'!I$5:I$18)+1&lt;0,0,LOOKUP($F114,'Vent Sizing Charts'!$F$5:$F$18,'Vent Sizing Charts'!I$5:I$18))</f>
        <v>0</v>
      </c>
      <c r="K114">
        <f>IF(LOOKUP($F114,'Vent Sizing Charts'!$F$5:$F$18,'Vent Sizing Charts'!J$5:J$18)+1&lt;0,0,LOOKUP($F114,'Vent Sizing Charts'!$F$5:$F$18,'Vent Sizing Charts'!J$5:J$18))</f>
        <v>6</v>
      </c>
      <c r="L114">
        <f>IF(LOOKUP($F114,'Vent Sizing Charts'!$F$5:$F$18,'Vent Sizing Charts'!K$5:K$18)+1&lt;0,0,LOOKUP($F114,'Vent Sizing Charts'!$F$5:$F$18,'Vent Sizing Charts'!K$5:K$18))</f>
        <v>21</v>
      </c>
      <c r="M114">
        <f>IF(LOOKUP($F114,'Vent Sizing Charts'!$F$5:$F$18,'Vent Sizing Charts'!L$5:L$18)+1&lt;0,0,LOOKUP($F114,'Vent Sizing Charts'!$F$5:$F$18,'Vent Sizing Charts'!L$5:L$18))</f>
        <v>61</v>
      </c>
      <c r="N114">
        <f>IF(LOOKUP($F114,'Vent Sizing Charts'!$F$5:$F$18,'Vent Sizing Charts'!M$5:M$18)+1&lt;0,0,LOOKUP($F114,'Vent Sizing Charts'!$F$5:$F$18,'Vent Sizing Charts'!M$5:M$18))</f>
        <v>215</v>
      </c>
      <c r="O114">
        <f>IF(LOOKUP($F114,'Vent Sizing Charts'!$F$5:$F$18,'Vent Sizing Charts'!N$5:N$18)+1&lt;0,0,LOOKUP($F114,'Vent Sizing Charts'!$F$5:$F$18,'Vent Sizing Charts'!N$5:N$18))</f>
        <v>99999999</v>
      </c>
      <c r="R114">
        <f>'Vent Sizing'!X19</f>
        <v>0</v>
      </c>
      <c r="S114">
        <f>ROUNDUP('Vent Sizing'!T19,0)</f>
        <v>0</v>
      </c>
      <c r="T114">
        <v>-9999999</v>
      </c>
      <c r="U114" t="str">
        <f>IF($R114=15,LOOKUP($S114,'Vent Sizing Charts'!$T$38:$T$41,'Vent Sizing Charts'!V$38:V$41)+1,IF($R114=12,LOOKUP($S114,'Vent Sizing Charts'!$T$34:$T$37,'Vent Sizing Charts'!V$34:V$37)+1,IF($R114=10,LOOKUP($S114,'Vent Sizing Charts'!$T$30:$T$33,'Vent Sizing Charts'!V$30:V$33)+1,IF($R114=8,LOOKUP($S114,'Vent Sizing Charts'!$T$26:$T$29,'Vent Sizing Charts'!V$26:V$29)+1,IF($R114=6,LOOKUP($S114,'Vent Sizing Charts'!$T$22:$T$25,'Vent Sizing Charts'!V$22:V$25)+1,IF($R114=5,LOOKUP($S114,'Vent Sizing Charts'!$T$18:$T$21,'Vent Sizing Charts'!V$18:V$21)+1,IF($R114=4,LOOKUP($S114,'Vent Sizing Charts'!$T$14:$T$17,'Vent Sizing Charts'!V$14:V$17)+1,IF($R114=3,LOOKUP($S114,'Vent Sizing Charts'!$T$10:$T$13,'Vent Sizing Charts'!V$10:V$13)+1,IF($R114=2,LOOKUP($S114,'Vent Sizing Charts'!$T$8:$T$9,'Vent Sizing Charts'!V$8:V$9)+1,IF($R114=1.5,LOOKUP($S114,'Vent Sizing Charts'!$T$7,'Vent Sizing Charts'!V$7)+1,IF($R114=1.25,LOOKUP($S114,'Vent Sizing Charts'!$T$6,'Vent Sizing Charts'!V$6)+1,"ERR")))))))))))</f>
        <v>ERR</v>
      </c>
      <c r="V114" t="str">
        <f>IF($R114=15,LOOKUP($S114,'Vent Sizing Charts'!$T$38:$T$41,'Vent Sizing Charts'!W$38:W$41)+1,IF($R114=12,LOOKUP($S114,'Vent Sizing Charts'!$T$34:$T$37,'Vent Sizing Charts'!W$34:W$37)+1,IF($R114=10,LOOKUP($S114,'Vent Sizing Charts'!$T$30:$T$33,'Vent Sizing Charts'!W$30:W$33)+1,IF($R114=8,LOOKUP($S114,'Vent Sizing Charts'!$T$26:$T$29,'Vent Sizing Charts'!W$26:W$29)+1,IF($R114=6,LOOKUP($S114,'Vent Sizing Charts'!$T$22:$T$25,'Vent Sizing Charts'!W$22:W$25)+1,IF($R114=5,LOOKUP($S114,'Vent Sizing Charts'!$T$18:$T$21,'Vent Sizing Charts'!W$18:W$21)+1,IF($R114=4,LOOKUP($S114,'Vent Sizing Charts'!$T$14:$T$17,'Vent Sizing Charts'!W$14:W$17)+1,IF($R114=3,LOOKUP($S114,'Vent Sizing Charts'!$T$10:$T$13,'Vent Sizing Charts'!W$10:W$13)+1,IF($R114=2,LOOKUP($S114,'Vent Sizing Charts'!$T$8:$T$9,'Vent Sizing Charts'!W$8:W$9)+1,IF($R114=1.5,LOOKUP($S114,'Vent Sizing Charts'!$T$7,'Vent Sizing Charts'!W$7)+1,IF($R114=1.25,LOOKUP($S114,'Vent Sizing Charts'!$T$6,'Vent Sizing Charts'!W$6)+1,"ERR")))))))))))</f>
        <v>ERR</v>
      </c>
      <c r="W114" t="str">
        <f>IF($R114=15,LOOKUP($S114,'Vent Sizing Charts'!$T$38:$T$41,'Vent Sizing Charts'!X$38:X$41)+1,IF($R114=12,LOOKUP($S114,'Vent Sizing Charts'!$T$34:$T$37,'Vent Sizing Charts'!X$34:X$37)+1,IF($R114=10,LOOKUP($S114,'Vent Sizing Charts'!$T$30:$T$33,'Vent Sizing Charts'!X$30:X$33)+1,IF($R114=8,LOOKUP($S114,'Vent Sizing Charts'!$T$26:$T$29,'Vent Sizing Charts'!X$26:X$29)+1,IF($R114=6,LOOKUP($S114,'Vent Sizing Charts'!$T$22:$T$25,'Vent Sizing Charts'!X$22:X$25)+1,IF($R114=5,LOOKUP($S114,'Vent Sizing Charts'!$T$18:$T$21,'Vent Sizing Charts'!X$18:X$21)+1,IF($R114=4,LOOKUP($S114,'Vent Sizing Charts'!$T$14:$T$17,'Vent Sizing Charts'!X$14:X$17)+1,IF($R114=3,LOOKUP($S114,'Vent Sizing Charts'!$T$10:$T$13,'Vent Sizing Charts'!X$10:X$13)+1,IF($R114=2,LOOKUP($S114,'Vent Sizing Charts'!$T$8:$T$9,'Vent Sizing Charts'!X$8:X$9)+1,IF($R114=1.5,LOOKUP($S114,'Vent Sizing Charts'!$T$7,'Vent Sizing Charts'!X$7)+1,IF($R114=1.25,LOOKUP($S114,'Vent Sizing Charts'!$T$6,'Vent Sizing Charts'!X$6)+1,"ERR")))))))))))</f>
        <v>ERR</v>
      </c>
      <c r="X114" t="str">
        <f>IF($R114=15,LOOKUP($S114,'Vent Sizing Charts'!$T$38:$T$41,'Vent Sizing Charts'!Y$38:Y$41)+1,IF($R114=12,LOOKUP($S114,'Vent Sizing Charts'!$T$34:$T$37,'Vent Sizing Charts'!Y$34:Y$37)+1,IF($R114=10,LOOKUP($S114,'Vent Sizing Charts'!$T$30:$T$33,'Vent Sizing Charts'!Y$30:Y$33)+1,IF($R114=8,LOOKUP($S114,'Vent Sizing Charts'!$T$26:$T$29,'Vent Sizing Charts'!Y$26:Y$29)+1,IF($R114=6,LOOKUP($S114,'Vent Sizing Charts'!$T$22:$T$25,'Vent Sizing Charts'!Y$22:Y$25)+1,IF($R114=5,LOOKUP($S114,'Vent Sizing Charts'!$T$18:$T$21,'Vent Sizing Charts'!Y$18:Y$21)+1,IF($R114=4,LOOKUP($S114,'Vent Sizing Charts'!$T$14:$T$17,'Vent Sizing Charts'!Y$14:Y$17)+1,IF($R114=3,LOOKUP($S114,'Vent Sizing Charts'!$T$10:$T$13,'Vent Sizing Charts'!Y$10:Y$13)+1,IF($R114=2,LOOKUP($S114,'Vent Sizing Charts'!$T$8:$T$9,'Vent Sizing Charts'!Y$8:Y$9)+1,IF($R114=1.5,LOOKUP($S114,'Vent Sizing Charts'!$T$7,'Vent Sizing Charts'!Y$7)+1,IF($R114=1.25,LOOKUP($S114,'Vent Sizing Charts'!$T$6,'Vent Sizing Charts'!Y$6)+1,"ERR")))))))))))</f>
        <v>ERR</v>
      </c>
      <c r="Y114" t="str">
        <f>IF($R114=15,LOOKUP($S114,'Vent Sizing Charts'!$T$38:$T$41,'Vent Sizing Charts'!Z$38:Z$41)+1,IF($R114=12,LOOKUP($S114,'Vent Sizing Charts'!$T$34:$T$37,'Vent Sizing Charts'!Z$34:Z$37)+1,IF($R114=10,LOOKUP($S114,'Vent Sizing Charts'!$T$30:$T$33,'Vent Sizing Charts'!Z$30:Z$33)+1,IF($R114=8,LOOKUP($S114,'Vent Sizing Charts'!$T$26:$T$29,'Vent Sizing Charts'!Z$26:Z$29)+1,IF($R114=6,LOOKUP($S114,'Vent Sizing Charts'!$T$22:$T$25,'Vent Sizing Charts'!Z$22:Z$25)+1,IF($R114=5,LOOKUP($S114,'Vent Sizing Charts'!$T$18:$T$21,'Vent Sizing Charts'!Z$18:Z$21)+1,IF($R114=4,LOOKUP($S114,'Vent Sizing Charts'!$T$14:$T$17,'Vent Sizing Charts'!Z$14:Z$17)+1,IF($R114=3,LOOKUP($S114,'Vent Sizing Charts'!$T$10:$T$13,'Vent Sizing Charts'!Z$10:Z$13)+1,IF($R114=2,LOOKUP($S114,'Vent Sizing Charts'!$T$8:$T$9,'Vent Sizing Charts'!Z$8:Z$9)+1,IF($R114=1.5,LOOKUP($S114,'Vent Sizing Charts'!$T$7,'Vent Sizing Charts'!Z$7)+1,IF($R114=1.25,LOOKUP($S114,'Vent Sizing Charts'!$T$6,'Vent Sizing Charts'!Z$6)+1,"ERR")))))))))))</f>
        <v>ERR</v>
      </c>
      <c r="Z114" t="str">
        <f>IF($R114=15,LOOKUP($S114,'Vent Sizing Charts'!$T$38:$T$41,'Vent Sizing Charts'!AA$38:AA$41)+1,IF($R114=12,LOOKUP($S114,'Vent Sizing Charts'!$T$34:$T$37,'Vent Sizing Charts'!AA$34:AA$37)+1,IF($R114=10,LOOKUP($S114,'Vent Sizing Charts'!$T$30:$T$33,'Vent Sizing Charts'!AA$30:AA$33)+1,IF($R114=8,LOOKUP($S114,'Vent Sizing Charts'!$T$26:$T$29,'Vent Sizing Charts'!AA$26:AA$29)+1,IF($R114=6,LOOKUP($S114,'Vent Sizing Charts'!$T$22:$T$25,'Vent Sizing Charts'!AA$22:AA$25)+1,IF($R114=5,LOOKUP($S114,'Vent Sizing Charts'!$T$18:$T$21,'Vent Sizing Charts'!AA$18:AA$21)+1,IF($R114=4,LOOKUP($S114,'Vent Sizing Charts'!$T$14:$T$17,'Vent Sizing Charts'!AA$14:AA$17)+1,IF($R114=3,LOOKUP($S114,'Vent Sizing Charts'!$T$10:$T$13,'Vent Sizing Charts'!AA$10:AA$13)+1,IF($R114=2,LOOKUP($S114,'Vent Sizing Charts'!$T$8:$T$9,'Vent Sizing Charts'!AA$8:AA$9)+1,IF($R114=1.5,LOOKUP($S114,'Vent Sizing Charts'!$T$7,'Vent Sizing Charts'!AA$7)+1,IF($R114=1.25,LOOKUP($S114,'Vent Sizing Charts'!$T$6,'Vent Sizing Charts'!AA$6)+1,"ERR")))))))))))</f>
        <v>ERR</v>
      </c>
      <c r="AA114" t="str">
        <f>IF($R114=15,LOOKUP($S114,'Vent Sizing Charts'!$T$38:$T$41,'Vent Sizing Charts'!AB$38:AB$41)+1,IF($R114=12,LOOKUP($S114,'Vent Sizing Charts'!$T$34:$T$37,'Vent Sizing Charts'!AB$34:AB$37)+1,IF($R114=10,LOOKUP($S114,'Vent Sizing Charts'!$T$30:$T$33,'Vent Sizing Charts'!AB$30:AB$33)+1,IF($R114=8,LOOKUP($S114,'Vent Sizing Charts'!$T$26:$T$29,'Vent Sizing Charts'!AB$26:AB$29)+1,IF($R114=6,LOOKUP($S114,'Vent Sizing Charts'!$T$22:$T$25,'Vent Sizing Charts'!AB$22:AB$25)+1,IF($R114=5,LOOKUP($S114,'Vent Sizing Charts'!$T$18:$T$21,'Vent Sizing Charts'!AB$18:AB$21)+1,IF($R114=4,LOOKUP($S114,'Vent Sizing Charts'!$T$14:$T$17,'Vent Sizing Charts'!AB$14:AB$17)+1,IF($R114=3,LOOKUP($S114,'Vent Sizing Charts'!$T$10:$T$13,'Vent Sizing Charts'!AB$10:AB$13)+1,IF($R114=2,LOOKUP($S114,'Vent Sizing Charts'!$T$8:$T$9,'Vent Sizing Charts'!AB$8:AB$9)+1,IF($R114=1.5,LOOKUP($S114,'Vent Sizing Charts'!$T$7,'Vent Sizing Charts'!AB$7)+1,IF($R114=1.25,LOOKUP($S114,'Vent Sizing Charts'!$T$6,'Vent Sizing Charts'!AB$6)+1,"ERR")))))))))))</f>
        <v>ERR</v>
      </c>
      <c r="AB114" t="str">
        <f>IF($R114=15,LOOKUP($S114,'Vent Sizing Charts'!$T$38:$T$41,'Vent Sizing Charts'!AC$38:AC$41)+1,IF($R114=12,LOOKUP($S114,'Vent Sizing Charts'!$T$34:$T$37,'Vent Sizing Charts'!AC$34:AC$37)+1,IF($R114=10,LOOKUP($S114,'Vent Sizing Charts'!$T$30:$T$33,'Vent Sizing Charts'!AC$30:AC$33)+1,IF($R114=8,LOOKUP($S114,'Vent Sizing Charts'!$T$26:$T$29,'Vent Sizing Charts'!AC$26:AC$29)+1,IF($R114=6,LOOKUP($S114,'Vent Sizing Charts'!$T$22:$T$25,'Vent Sizing Charts'!AC$22:AC$25)+1,IF($R114=5,LOOKUP($S114,'Vent Sizing Charts'!$T$18:$T$21,'Vent Sizing Charts'!AC$18:AC$21)+1,IF($R114=4,LOOKUP($S114,'Vent Sizing Charts'!$T$14:$T$17,'Vent Sizing Charts'!AC$14:AC$17)+1,IF($R114=3,LOOKUP($S114,'Vent Sizing Charts'!$T$10:$T$13,'Vent Sizing Charts'!AC$10:AC$13)+1,IF($R114=2,LOOKUP($S114,'Vent Sizing Charts'!$T$8:$T$9,'Vent Sizing Charts'!AC$8:AC$9)+1,IF($R114=1.5,LOOKUP($S114,'Vent Sizing Charts'!$T$7,'Vent Sizing Charts'!AC$7)+1,IF($R114=1.25,LOOKUP($S114,'Vent Sizing Charts'!$T$6,'Vent Sizing Charts'!AC$6)+1,"ERR")))))))))))</f>
        <v>ERR</v>
      </c>
      <c r="AC114" t="str">
        <f>IF($R114=15,LOOKUP($S114,'Vent Sizing Charts'!$T$38:$T$41,'Vent Sizing Charts'!AD$38:AD$41)+1,IF($R114=12,LOOKUP($S114,'Vent Sizing Charts'!$T$34:$T$37,'Vent Sizing Charts'!AD$34:AD$37)+1,IF($R114=10,LOOKUP($S114,'Vent Sizing Charts'!$T$30:$T$33,'Vent Sizing Charts'!AD$30:AD$33)+1,IF($R114=8,LOOKUP($S114,'Vent Sizing Charts'!$T$26:$T$29,'Vent Sizing Charts'!AD$26:AD$29)+1,IF($R114=6,LOOKUP($S114,'Vent Sizing Charts'!$T$22:$T$25,'Vent Sizing Charts'!AD$22:AD$25)+1,IF($R114=5,LOOKUP($S114,'Vent Sizing Charts'!$T$18:$T$21,'Vent Sizing Charts'!AD$18:AD$21)+1,IF($R114=4,LOOKUP($S114,'Vent Sizing Charts'!$T$14:$T$17,'Vent Sizing Charts'!AD$14:AD$17)+1,IF($R114=3,LOOKUP($S114,'Vent Sizing Charts'!$T$10:$T$13,'Vent Sizing Charts'!AD$10:AD$13)+1,IF($R114=2,LOOKUP($S114,'Vent Sizing Charts'!$T$8:$T$9,'Vent Sizing Charts'!AD$8:AD$9)+1,IF($R114=1.5,LOOKUP($S114,'Vent Sizing Charts'!$T$7,'Vent Sizing Charts'!AD$7)+1,IF($R114=1.25,LOOKUP($S114,'Vent Sizing Charts'!$T$6,'Vent Sizing Charts'!AD$6)+1,"ERR")))))))))))</f>
        <v>ERR</v>
      </c>
      <c r="AD114" t="str">
        <f>IF($R114=15,LOOKUP($S114,'Vent Sizing Charts'!$T$38:$T$41,'Vent Sizing Charts'!AE$38:AE$41)+1,IF($R114=12,LOOKUP($S114,'Vent Sizing Charts'!$T$34:$T$37,'Vent Sizing Charts'!AE$34:AE$37)+1,IF($R114=10,LOOKUP($S114,'Vent Sizing Charts'!$T$30:$T$33,'Vent Sizing Charts'!AE$30:AE$33)+1,IF($R114=8,LOOKUP($S114,'Vent Sizing Charts'!$T$26:$T$29,'Vent Sizing Charts'!AE$26:AE$29)+1,IF($R114=6,LOOKUP($S114,'Vent Sizing Charts'!$T$22:$T$25,'Vent Sizing Charts'!AE$22:AE$25)+1,IF($R114=5,LOOKUP($S114,'Vent Sizing Charts'!$T$18:$T$21,'Vent Sizing Charts'!AE$18:AE$21)+1,IF($R114=4,LOOKUP($S114,'Vent Sizing Charts'!$T$14:$T$17,'Vent Sizing Charts'!AE$14:AE$17)+1,IF($R114=3,LOOKUP($S114,'Vent Sizing Charts'!$T$10:$T$13,'Vent Sizing Charts'!AE$10:AE$13)+1,IF($R114=2,LOOKUP($S114,'Vent Sizing Charts'!$T$8:$T$9,'Vent Sizing Charts'!AE$8:AE$9)+1,IF($R114=1.5,LOOKUP($S114,'Vent Sizing Charts'!$T$7,'Vent Sizing Charts'!AE$7)+1,IF($R114=1.25,LOOKUP($S114,'Vent Sizing Charts'!$T$6,'Vent Sizing Charts'!AE$6)+1,"ERR")))))))))))</f>
        <v>ERR</v>
      </c>
      <c r="AE114" t="str">
        <f>IF($R114=15,LOOKUP($S114,'Vent Sizing Charts'!$T$38:$T$41,'Vent Sizing Charts'!U$38:U$41),IF($R114=12,LOOKUP($S114,'Vent Sizing Charts'!$T$34:$T$37,'Vent Sizing Charts'!U$34:U$37),IF($R114=10,LOOKUP($S114,'Vent Sizing Charts'!$T$30:$T$33,'Vent Sizing Charts'!U$30:U$33),IF($R114=8,LOOKUP($S114,'Vent Sizing Charts'!$T$26:$T$29,'Vent Sizing Charts'!U$26:U$29),IF($R114=6,LOOKUP($S114,'Vent Sizing Charts'!$T$22:$T$25,'Vent Sizing Charts'!U$22:U$25),IF($R114=5,LOOKUP($S114,'Vent Sizing Charts'!$T$18:$T$21,'Vent Sizing Charts'!U$18:U$21),IF($R114=4,LOOKUP($S114,'Vent Sizing Charts'!$T$14:$T$17,'Vent Sizing Charts'!U$14:U$17),IF($R114=3,LOOKUP($S114,'Vent Sizing Charts'!$T$10:$T$13,'Vent Sizing Charts'!U$10:U$13),IF($R114=2,LOOKUP($S114,'Vent Sizing Charts'!$T$8:$T$9,'Vent Sizing Charts'!U$8:U$9),IF($R114=1.5,LOOKUP($S114,'Vent Sizing Charts'!$T$7,'Vent Sizing Charts'!U$7),IF($R114=1.25,LOOKUP($S114,'Vent Sizing Charts'!$T$6,'Vent Sizing Charts'!U$6),"ERR")))))))))))</f>
        <v>ERR</v>
      </c>
    </row>
    <row r="115" spans="6:31" x14ac:dyDescent="0.25">
      <c r="F115">
        <f>IF('Vent Sizing'!M100="","",'Vent Sizing'!M100)</f>
        <v>2000</v>
      </c>
      <c r="G115">
        <v>0</v>
      </c>
      <c r="H115">
        <f>IF(LOOKUP($F115,'Vent Sizing Charts'!$F$5:$F$18,'Vent Sizing Charts'!G$5:G$18)+1&lt;0,0,LOOKUP($F115,'Vent Sizing Charts'!$F$5:$F$18,'Vent Sizing Charts'!G$5:G$18))</f>
        <v>0</v>
      </c>
      <c r="I115">
        <f>IF(LOOKUP($F115,'Vent Sizing Charts'!$F$5:$F$18,'Vent Sizing Charts'!H$5:H$18)+1&lt;0,0,LOOKUP($F115,'Vent Sizing Charts'!$F$5:$F$18,'Vent Sizing Charts'!H$5:H$18))</f>
        <v>0</v>
      </c>
      <c r="J115">
        <f>IF(LOOKUP($F115,'Vent Sizing Charts'!$F$5:$F$18,'Vent Sizing Charts'!I$5:I$18)+1&lt;0,0,LOOKUP($F115,'Vent Sizing Charts'!$F$5:$F$18,'Vent Sizing Charts'!I$5:I$18))</f>
        <v>0</v>
      </c>
      <c r="K115">
        <f>IF(LOOKUP($F115,'Vent Sizing Charts'!$F$5:$F$18,'Vent Sizing Charts'!J$5:J$18)+1&lt;0,0,LOOKUP($F115,'Vent Sizing Charts'!$F$5:$F$18,'Vent Sizing Charts'!J$5:J$18))</f>
        <v>6</v>
      </c>
      <c r="L115">
        <f>IF(LOOKUP($F115,'Vent Sizing Charts'!$F$5:$F$18,'Vent Sizing Charts'!K$5:K$18)+1&lt;0,0,LOOKUP($F115,'Vent Sizing Charts'!$F$5:$F$18,'Vent Sizing Charts'!K$5:K$18))</f>
        <v>21</v>
      </c>
      <c r="M115">
        <f>IF(LOOKUP($F115,'Vent Sizing Charts'!$F$5:$F$18,'Vent Sizing Charts'!L$5:L$18)+1&lt;0,0,LOOKUP($F115,'Vent Sizing Charts'!$F$5:$F$18,'Vent Sizing Charts'!L$5:L$18))</f>
        <v>61</v>
      </c>
      <c r="N115">
        <f>IF(LOOKUP($F115,'Vent Sizing Charts'!$F$5:$F$18,'Vent Sizing Charts'!M$5:M$18)+1&lt;0,0,LOOKUP($F115,'Vent Sizing Charts'!$F$5:$F$18,'Vent Sizing Charts'!M$5:M$18))</f>
        <v>215</v>
      </c>
      <c r="O115">
        <f>IF(LOOKUP($F115,'Vent Sizing Charts'!$F$5:$F$18,'Vent Sizing Charts'!N$5:N$18)+1&lt;0,0,LOOKUP($F115,'Vent Sizing Charts'!$F$5:$F$18,'Vent Sizing Charts'!N$5:N$18))</f>
        <v>99999999</v>
      </c>
      <c r="R115">
        <f>'Vent Sizing'!X20</f>
        <v>0</v>
      </c>
      <c r="S115">
        <f>ROUNDUP('Vent Sizing'!T20,0)</f>
        <v>0</v>
      </c>
      <c r="T115">
        <v>-9999999</v>
      </c>
      <c r="U115" t="str">
        <f>IF($R115=15,LOOKUP($S115,'Vent Sizing Charts'!$T$38:$T$41,'Vent Sizing Charts'!V$38:V$41)+1,IF($R115=12,LOOKUP($S115,'Vent Sizing Charts'!$T$34:$T$37,'Vent Sizing Charts'!V$34:V$37)+1,IF($R115=10,LOOKUP($S115,'Vent Sizing Charts'!$T$30:$T$33,'Vent Sizing Charts'!V$30:V$33)+1,IF($R115=8,LOOKUP($S115,'Vent Sizing Charts'!$T$26:$T$29,'Vent Sizing Charts'!V$26:V$29)+1,IF($R115=6,LOOKUP($S115,'Vent Sizing Charts'!$T$22:$T$25,'Vent Sizing Charts'!V$22:V$25)+1,IF($R115=5,LOOKUP($S115,'Vent Sizing Charts'!$T$18:$T$21,'Vent Sizing Charts'!V$18:V$21)+1,IF($R115=4,LOOKUP($S115,'Vent Sizing Charts'!$T$14:$T$17,'Vent Sizing Charts'!V$14:V$17)+1,IF($R115=3,LOOKUP($S115,'Vent Sizing Charts'!$T$10:$T$13,'Vent Sizing Charts'!V$10:V$13)+1,IF($R115=2,LOOKUP($S115,'Vent Sizing Charts'!$T$8:$T$9,'Vent Sizing Charts'!V$8:V$9)+1,IF($R115=1.5,LOOKUP($S115,'Vent Sizing Charts'!$T$7,'Vent Sizing Charts'!V$7)+1,IF($R115=1.25,LOOKUP($S115,'Vent Sizing Charts'!$T$6,'Vent Sizing Charts'!V$6)+1,"ERR")))))))))))</f>
        <v>ERR</v>
      </c>
      <c r="V115" t="str">
        <f>IF($R115=15,LOOKUP($S115,'Vent Sizing Charts'!$T$38:$T$41,'Vent Sizing Charts'!W$38:W$41)+1,IF($R115=12,LOOKUP($S115,'Vent Sizing Charts'!$T$34:$T$37,'Vent Sizing Charts'!W$34:W$37)+1,IF($R115=10,LOOKUP($S115,'Vent Sizing Charts'!$T$30:$T$33,'Vent Sizing Charts'!W$30:W$33)+1,IF($R115=8,LOOKUP($S115,'Vent Sizing Charts'!$T$26:$T$29,'Vent Sizing Charts'!W$26:W$29)+1,IF($R115=6,LOOKUP($S115,'Vent Sizing Charts'!$T$22:$T$25,'Vent Sizing Charts'!W$22:W$25)+1,IF($R115=5,LOOKUP($S115,'Vent Sizing Charts'!$T$18:$T$21,'Vent Sizing Charts'!W$18:W$21)+1,IF($R115=4,LOOKUP($S115,'Vent Sizing Charts'!$T$14:$T$17,'Vent Sizing Charts'!W$14:W$17)+1,IF($R115=3,LOOKUP($S115,'Vent Sizing Charts'!$T$10:$T$13,'Vent Sizing Charts'!W$10:W$13)+1,IF($R115=2,LOOKUP($S115,'Vent Sizing Charts'!$T$8:$T$9,'Vent Sizing Charts'!W$8:W$9)+1,IF($R115=1.5,LOOKUP($S115,'Vent Sizing Charts'!$T$7,'Vent Sizing Charts'!W$7)+1,IF($R115=1.25,LOOKUP($S115,'Vent Sizing Charts'!$T$6,'Vent Sizing Charts'!W$6)+1,"ERR")))))))))))</f>
        <v>ERR</v>
      </c>
      <c r="W115" t="str">
        <f>IF($R115=15,LOOKUP($S115,'Vent Sizing Charts'!$T$38:$T$41,'Vent Sizing Charts'!X$38:X$41)+1,IF($R115=12,LOOKUP($S115,'Vent Sizing Charts'!$T$34:$T$37,'Vent Sizing Charts'!X$34:X$37)+1,IF($R115=10,LOOKUP($S115,'Vent Sizing Charts'!$T$30:$T$33,'Vent Sizing Charts'!X$30:X$33)+1,IF($R115=8,LOOKUP($S115,'Vent Sizing Charts'!$T$26:$T$29,'Vent Sizing Charts'!X$26:X$29)+1,IF($R115=6,LOOKUP($S115,'Vent Sizing Charts'!$T$22:$T$25,'Vent Sizing Charts'!X$22:X$25)+1,IF($R115=5,LOOKUP($S115,'Vent Sizing Charts'!$T$18:$T$21,'Vent Sizing Charts'!X$18:X$21)+1,IF($R115=4,LOOKUP($S115,'Vent Sizing Charts'!$T$14:$T$17,'Vent Sizing Charts'!X$14:X$17)+1,IF($R115=3,LOOKUP($S115,'Vent Sizing Charts'!$T$10:$T$13,'Vent Sizing Charts'!X$10:X$13)+1,IF($R115=2,LOOKUP($S115,'Vent Sizing Charts'!$T$8:$T$9,'Vent Sizing Charts'!X$8:X$9)+1,IF($R115=1.5,LOOKUP($S115,'Vent Sizing Charts'!$T$7,'Vent Sizing Charts'!X$7)+1,IF($R115=1.25,LOOKUP($S115,'Vent Sizing Charts'!$T$6,'Vent Sizing Charts'!X$6)+1,"ERR")))))))))))</f>
        <v>ERR</v>
      </c>
      <c r="X115" t="str">
        <f>IF($R115=15,LOOKUP($S115,'Vent Sizing Charts'!$T$38:$T$41,'Vent Sizing Charts'!Y$38:Y$41)+1,IF($R115=12,LOOKUP($S115,'Vent Sizing Charts'!$T$34:$T$37,'Vent Sizing Charts'!Y$34:Y$37)+1,IF($R115=10,LOOKUP($S115,'Vent Sizing Charts'!$T$30:$T$33,'Vent Sizing Charts'!Y$30:Y$33)+1,IF($R115=8,LOOKUP($S115,'Vent Sizing Charts'!$T$26:$T$29,'Vent Sizing Charts'!Y$26:Y$29)+1,IF($R115=6,LOOKUP($S115,'Vent Sizing Charts'!$T$22:$T$25,'Vent Sizing Charts'!Y$22:Y$25)+1,IF($R115=5,LOOKUP($S115,'Vent Sizing Charts'!$T$18:$T$21,'Vent Sizing Charts'!Y$18:Y$21)+1,IF($R115=4,LOOKUP($S115,'Vent Sizing Charts'!$T$14:$T$17,'Vent Sizing Charts'!Y$14:Y$17)+1,IF($R115=3,LOOKUP($S115,'Vent Sizing Charts'!$T$10:$T$13,'Vent Sizing Charts'!Y$10:Y$13)+1,IF($R115=2,LOOKUP($S115,'Vent Sizing Charts'!$T$8:$T$9,'Vent Sizing Charts'!Y$8:Y$9)+1,IF($R115=1.5,LOOKUP($S115,'Vent Sizing Charts'!$T$7,'Vent Sizing Charts'!Y$7)+1,IF($R115=1.25,LOOKUP($S115,'Vent Sizing Charts'!$T$6,'Vent Sizing Charts'!Y$6)+1,"ERR")))))))))))</f>
        <v>ERR</v>
      </c>
      <c r="Y115" t="str">
        <f>IF($R115=15,LOOKUP($S115,'Vent Sizing Charts'!$T$38:$T$41,'Vent Sizing Charts'!Z$38:Z$41)+1,IF($R115=12,LOOKUP($S115,'Vent Sizing Charts'!$T$34:$T$37,'Vent Sizing Charts'!Z$34:Z$37)+1,IF($R115=10,LOOKUP($S115,'Vent Sizing Charts'!$T$30:$T$33,'Vent Sizing Charts'!Z$30:Z$33)+1,IF($R115=8,LOOKUP($S115,'Vent Sizing Charts'!$T$26:$T$29,'Vent Sizing Charts'!Z$26:Z$29)+1,IF($R115=6,LOOKUP($S115,'Vent Sizing Charts'!$T$22:$T$25,'Vent Sizing Charts'!Z$22:Z$25)+1,IF($R115=5,LOOKUP($S115,'Vent Sizing Charts'!$T$18:$T$21,'Vent Sizing Charts'!Z$18:Z$21)+1,IF($R115=4,LOOKUP($S115,'Vent Sizing Charts'!$T$14:$T$17,'Vent Sizing Charts'!Z$14:Z$17)+1,IF($R115=3,LOOKUP($S115,'Vent Sizing Charts'!$T$10:$T$13,'Vent Sizing Charts'!Z$10:Z$13)+1,IF($R115=2,LOOKUP($S115,'Vent Sizing Charts'!$T$8:$T$9,'Vent Sizing Charts'!Z$8:Z$9)+1,IF($R115=1.5,LOOKUP($S115,'Vent Sizing Charts'!$T$7,'Vent Sizing Charts'!Z$7)+1,IF($R115=1.25,LOOKUP($S115,'Vent Sizing Charts'!$T$6,'Vent Sizing Charts'!Z$6)+1,"ERR")))))))))))</f>
        <v>ERR</v>
      </c>
      <c r="Z115" t="str">
        <f>IF($R115=15,LOOKUP($S115,'Vent Sizing Charts'!$T$38:$T$41,'Vent Sizing Charts'!AA$38:AA$41)+1,IF($R115=12,LOOKUP($S115,'Vent Sizing Charts'!$T$34:$T$37,'Vent Sizing Charts'!AA$34:AA$37)+1,IF($R115=10,LOOKUP($S115,'Vent Sizing Charts'!$T$30:$T$33,'Vent Sizing Charts'!AA$30:AA$33)+1,IF($R115=8,LOOKUP($S115,'Vent Sizing Charts'!$T$26:$T$29,'Vent Sizing Charts'!AA$26:AA$29)+1,IF($R115=6,LOOKUP($S115,'Vent Sizing Charts'!$T$22:$T$25,'Vent Sizing Charts'!AA$22:AA$25)+1,IF($R115=5,LOOKUP($S115,'Vent Sizing Charts'!$T$18:$T$21,'Vent Sizing Charts'!AA$18:AA$21)+1,IF($R115=4,LOOKUP($S115,'Vent Sizing Charts'!$T$14:$T$17,'Vent Sizing Charts'!AA$14:AA$17)+1,IF($R115=3,LOOKUP($S115,'Vent Sizing Charts'!$T$10:$T$13,'Vent Sizing Charts'!AA$10:AA$13)+1,IF($R115=2,LOOKUP($S115,'Vent Sizing Charts'!$T$8:$T$9,'Vent Sizing Charts'!AA$8:AA$9)+1,IF($R115=1.5,LOOKUP($S115,'Vent Sizing Charts'!$T$7,'Vent Sizing Charts'!AA$7)+1,IF($R115=1.25,LOOKUP($S115,'Vent Sizing Charts'!$T$6,'Vent Sizing Charts'!AA$6)+1,"ERR")))))))))))</f>
        <v>ERR</v>
      </c>
      <c r="AA115" t="str">
        <f>IF($R115=15,LOOKUP($S115,'Vent Sizing Charts'!$T$38:$T$41,'Vent Sizing Charts'!AB$38:AB$41)+1,IF($R115=12,LOOKUP($S115,'Vent Sizing Charts'!$T$34:$T$37,'Vent Sizing Charts'!AB$34:AB$37)+1,IF($R115=10,LOOKUP($S115,'Vent Sizing Charts'!$T$30:$T$33,'Vent Sizing Charts'!AB$30:AB$33)+1,IF($R115=8,LOOKUP($S115,'Vent Sizing Charts'!$T$26:$T$29,'Vent Sizing Charts'!AB$26:AB$29)+1,IF($R115=6,LOOKUP($S115,'Vent Sizing Charts'!$T$22:$T$25,'Vent Sizing Charts'!AB$22:AB$25)+1,IF($R115=5,LOOKUP($S115,'Vent Sizing Charts'!$T$18:$T$21,'Vent Sizing Charts'!AB$18:AB$21)+1,IF($R115=4,LOOKUP($S115,'Vent Sizing Charts'!$T$14:$T$17,'Vent Sizing Charts'!AB$14:AB$17)+1,IF($R115=3,LOOKUP($S115,'Vent Sizing Charts'!$T$10:$T$13,'Vent Sizing Charts'!AB$10:AB$13)+1,IF($R115=2,LOOKUP($S115,'Vent Sizing Charts'!$T$8:$T$9,'Vent Sizing Charts'!AB$8:AB$9)+1,IF($R115=1.5,LOOKUP($S115,'Vent Sizing Charts'!$T$7,'Vent Sizing Charts'!AB$7)+1,IF($R115=1.25,LOOKUP($S115,'Vent Sizing Charts'!$T$6,'Vent Sizing Charts'!AB$6)+1,"ERR")))))))))))</f>
        <v>ERR</v>
      </c>
      <c r="AB115" t="str">
        <f>IF($R115=15,LOOKUP($S115,'Vent Sizing Charts'!$T$38:$T$41,'Vent Sizing Charts'!AC$38:AC$41)+1,IF($R115=12,LOOKUP($S115,'Vent Sizing Charts'!$T$34:$T$37,'Vent Sizing Charts'!AC$34:AC$37)+1,IF($R115=10,LOOKUP($S115,'Vent Sizing Charts'!$T$30:$T$33,'Vent Sizing Charts'!AC$30:AC$33)+1,IF($R115=8,LOOKUP($S115,'Vent Sizing Charts'!$T$26:$T$29,'Vent Sizing Charts'!AC$26:AC$29)+1,IF($R115=6,LOOKUP($S115,'Vent Sizing Charts'!$T$22:$T$25,'Vent Sizing Charts'!AC$22:AC$25)+1,IF($R115=5,LOOKUP($S115,'Vent Sizing Charts'!$T$18:$T$21,'Vent Sizing Charts'!AC$18:AC$21)+1,IF($R115=4,LOOKUP($S115,'Vent Sizing Charts'!$T$14:$T$17,'Vent Sizing Charts'!AC$14:AC$17)+1,IF($R115=3,LOOKUP($S115,'Vent Sizing Charts'!$T$10:$T$13,'Vent Sizing Charts'!AC$10:AC$13)+1,IF($R115=2,LOOKUP($S115,'Vent Sizing Charts'!$T$8:$T$9,'Vent Sizing Charts'!AC$8:AC$9)+1,IF($R115=1.5,LOOKUP($S115,'Vent Sizing Charts'!$T$7,'Vent Sizing Charts'!AC$7)+1,IF($R115=1.25,LOOKUP($S115,'Vent Sizing Charts'!$T$6,'Vent Sizing Charts'!AC$6)+1,"ERR")))))))))))</f>
        <v>ERR</v>
      </c>
      <c r="AC115" t="str">
        <f>IF($R115=15,LOOKUP($S115,'Vent Sizing Charts'!$T$38:$T$41,'Vent Sizing Charts'!AD$38:AD$41)+1,IF($R115=12,LOOKUP($S115,'Vent Sizing Charts'!$T$34:$T$37,'Vent Sizing Charts'!AD$34:AD$37)+1,IF($R115=10,LOOKUP($S115,'Vent Sizing Charts'!$T$30:$T$33,'Vent Sizing Charts'!AD$30:AD$33)+1,IF($R115=8,LOOKUP($S115,'Vent Sizing Charts'!$T$26:$T$29,'Vent Sizing Charts'!AD$26:AD$29)+1,IF($R115=6,LOOKUP($S115,'Vent Sizing Charts'!$T$22:$T$25,'Vent Sizing Charts'!AD$22:AD$25)+1,IF($R115=5,LOOKUP($S115,'Vent Sizing Charts'!$T$18:$T$21,'Vent Sizing Charts'!AD$18:AD$21)+1,IF($R115=4,LOOKUP($S115,'Vent Sizing Charts'!$T$14:$T$17,'Vent Sizing Charts'!AD$14:AD$17)+1,IF($R115=3,LOOKUP($S115,'Vent Sizing Charts'!$T$10:$T$13,'Vent Sizing Charts'!AD$10:AD$13)+1,IF($R115=2,LOOKUP($S115,'Vent Sizing Charts'!$T$8:$T$9,'Vent Sizing Charts'!AD$8:AD$9)+1,IF($R115=1.5,LOOKUP($S115,'Vent Sizing Charts'!$T$7,'Vent Sizing Charts'!AD$7)+1,IF($R115=1.25,LOOKUP($S115,'Vent Sizing Charts'!$T$6,'Vent Sizing Charts'!AD$6)+1,"ERR")))))))))))</f>
        <v>ERR</v>
      </c>
      <c r="AD115" t="str">
        <f>IF($R115=15,LOOKUP($S115,'Vent Sizing Charts'!$T$38:$T$41,'Vent Sizing Charts'!AE$38:AE$41)+1,IF($R115=12,LOOKUP($S115,'Vent Sizing Charts'!$T$34:$T$37,'Vent Sizing Charts'!AE$34:AE$37)+1,IF($R115=10,LOOKUP($S115,'Vent Sizing Charts'!$T$30:$T$33,'Vent Sizing Charts'!AE$30:AE$33)+1,IF($R115=8,LOOKUP($S115,'Vent Sizing Charts'!$T$26:$T$29,'Vent Sizing Charts'!AE$26:AE$29)+1,IF($R115=6,LOOKUP($S115,'Vent Sizing Charts'!$T$22:$T$25,'Vent Sizing Charts'!AE$22:AE$25)+1,IF($R115=5,LOOKUP($S115,'Vent Sizing Charts'!$T$18:$T$21,'Vent Sizing Charts'!AE$18:AE$21)+1,IF($R115=4,LOOKUP($S115,'Vent Sizing Charts'!$T$14:$T$17,'Vent Sizing Charts'!AE$14:AE$17)+1,IF($R115=3,LOOKUP($S115,'Vent Sizing Charts'!$T$10:$T$13,'Vent Sizing Charts'!AE$10:AE$13)+1,IF($R115=2,LOOKUP($S115,'Vent Sizing Charts'!$T$8:$T$9,'Vent Sizing Charts'!AE$8:AE$9)+1,IF($R115=1.5,LOOKUP($S115,'Vent Sizing Charts'!$T$7,'Vent Sizing Charts'!AE$7)+1,IF($R115=1.25,LOOKUP($S115,'Vent Sizing Charts'!$T$6,'Vent Sizing Charts'!AE$6)+1,"ERR")))))))))))</f>
        <v>ERR</v>
      </c>
      <c r="AE115" t="str">
        <f>IF($R115=15,LOOKUP($S115,'Vent Sizing Charts'!$T$38:$T$41,'Vent Sizing Charts'!U$38:U$41),IF($R115=12,LOOKUP($S115,'Vent Sizing Charts'!$T$34:$T$37,'Vent Sizing Charts'!U$34:U$37),IF($R115=10,LOOKUP($S115,'Vent Sizing Charts'!$T$30:$T$33,'Vent Sizing Charts'!U$30:U$33),IF($R115=8,LOOKUP($S115,'Vent Sizing Charts'!$T$26:$T$29,'Vent Sizing Charts'!U$26:U$29),IF($R115=6,LOOKUP($S115,'Vent Sizing Charts'!$T$22:$T$25,'Vent Sizing Charts'!U$22:U$25),IF($R115=5,LOOKUP($S115,'Vent Sizing Charts'!$T$18:$T$21,'Vent Sizing Charts'!U$18:U$21),IF($R115=4,LOOKUP($S115,'Vent Sizing Charts'!$T$14:$T$17,'Vent Sizing Charts'!U$14:U$17),IF($R115=3,LOOKUP($S115,'Vent Sizing Charts'!$T$10:$T$13,'Vent Sizing Charts'!U$10:U$13),IF($R115=2,LOOKUP($S115,'Vent Sizing Charts'!$T$8:$T$9,'Vent Sizing Charts'!U$8:U$9),IF($R115=1.5,LOOKUP($S115,'Vent Sizing Charts'!$T$7,'Vent Sizing Charts'!U$7),IF($R115=1.25,LOOKUP($S115,'Vent Sizing Charts'!$T$6,'Vent Sizing Charts'!U$6),"ERR")))))))))))</f>
        <v>ERR</v>
      </c>
    </row>
    <row r="116" spans="6:31" x14ac:dyDescent="0.25">
      <c r="F116">
        <f>IF('Vent Sizing'!M101="","",'Vent Sizing'!M101)</f>
        <v>2000</v>
      </c>
      <c r="G116">
        <v>0</v>
      </c>
      <c r="H116">
        <f>IF(LOOKUP($F116,'Vent Sizing Charts'!$F$5:$F$18,'Vent Sizing Charts'!G$5:G$18)+1&lt;0,0,LOOKUP($F116,'Vent Sizing Charts'!$F$5:$F$18,'Vent Sizing Charts'!G$5:G$18))</f>
        <v>0</v>
      </c>
      <c r="I116">
        <f>IF(LOOKUP($F116,'Vent Sizing Charts'!$F$5:$F$18,'Vent Sizing Charts'!H$5:H$18)+1&lt;0,0,LOOKUP($F116,'Vent Sizing Charts'!$F$5:$F$18,'Vent Sizing Charts'!H$5:H$18))</f>
        <v>0</v>
      </c>
      <c r="J116">
        <f>IF(LOOKUP($F116,'Vent Sizing Charts'!$F$5:$F$18,'Vent Sizing Charts'!I$5:I$18)+1&lt;0,0,LOOKUP($F116,'Vent Sizing Charts'!$F$5:$F$18,'Vent Sizing Charts'!I$5:I$18))</f>
        <v>0</v>
      </c>
      <c r="K116">
        <f>IF(LOOKUP($F116,'Vent Sizing Charts'!$F$5:$F$18,'Vent Sizing Charts'!J$5:J$18)+1&lt;0,0,LOOKUP($F116,'Vent Sizing Charts'!$F$5:$F$18,'Vent Sizing Charts'!J$5:J$18))</f>
        <v>6</v>
      </c>
      <c r="L116">
        <f>IF(LOOKUP($F116,'Vent Sizing Charts'!$F$5:$F$18,'Vent Sizing Charts'!K$5:K$18)+1&lt;0,0,LOOKUP($F116,'Vent Sizing Charts'!$F$5:$F$18,'Vent Sizing Charts'!K$5:K$18))</f>
        <v>21</v>
      </c>
      <c r="M116">
        <f>IF(LOOKUP($F116,'Vent Sizing Charts'!$F$5:$F$18,'Vent Sizing Charts'!L$5:L$18)+1&lt;0,0,LOOKUP($F116,'Vent Sizing Charts'!$F$5:$F$18,'Vent Sizing Charts'!L$5:L$18))</f>
        <v>61</v>
      </c>
      <c r="N116">
        <f>IF(LOOKUP($F116,'Vent Sizing Charts'!$F$5:$F$18,'Vent Sizing Charts'!M$5:M$18)+1&lt;0,0,LOOKUP($F116,'Vent Sizing Charts'!$F$5:$F$18,'Vent Sizing Charts'!M$5:M$18))</f>
        <v>215</v>
      </c>
      <c r="O116">
        <f>IF(LOOKUP($F116,'Vent Sizing Charts'!$F$5:$F$18,'Vent Sizing Charts'!N$5:N$18)+1&lt;0,0,LOOKUP($F116,'Vent Sizing Charts'!$F$5:$F$18,'Vent Sizing Charts'!N$5:N$18))</f>
        <v>99999999</v>
      </c>
      <c r="R116">
        <f>'Vent Sizing'!X21</f>
        <v>0</v>
      </c>
      <c r="S116">
        <f>ROUNDUP('Vent Sizing'!T21,0)</f>
        <v>0</v>
      </c>
      <c r="T116">
        <v>-9999999</v>
      </c>
      <c r="U116" t="str">
        <f>IF($R116=15,LOOKUP($S116,'Vent Sizing Charts'!$T$38:$T$41,'Vent Sizing Charts'!V$38:V$41)+1,IF($R116=12,LOOKUP($S116,'Vent Sizing Charts'!$T$34:$T$37,'Vent Sizing Charts'!V$34:V$37)+1,IF($R116=10,LOOKUP($S116,'Vent Sizing Charts'!$T$30:$T$33,'Vent Sizing Charts'!V$30:V$33)+1,IF($R116=8,LOOKUP($S116,'Vent Sizing Charts'!$T$26:$T$29,'Vent Sizing Charts'!V$26:V$29)+1,IF($R116=6,LOOKUP($S116,'Vent Sizing Charts'!$T$22:$T$25,'Vent Sizing Charts'!V$22:V$25)+1,IF($R116=5,LOOKUP($S116,'Vent Sizing Charts'!$T$18:$T$21,'Vent Sizing Charts'!V$18:V$21)+1,IF($R116=4,LOOKUP($S116,'Vent Sizing Charts'!$T$14:$T$17,'Vent Sizing Charts'!V$14:V$17)+1,IF($R116=3,LOOKUP($S116,'Vent Sizing Charts'!$T$10:$T$13,'Vent Sizing Charts'!V$10:V$13)+1,IF($R116=2,LOOKUP($S116,'Vent Sizing Charts'!$T$8:$T$9,'Vent Sizing Charts'!V$8:V$9)+1,IF($R116=1.5,LOOKUP($S116,'Vent Sizing Charts'!$T$7,'Vent Sizing Charts'!V$7)+1,IF($R116=1.25,LOOKUP($S116,'Vent Sizing Charts'!$T$6,'Vent Sizing Charts'!V$6)+1,"ERR")))))))))))</f>
        <v>ERR</v>
      </c>
      <c r="V116" t="str">
        <f>IF($R116=15,LOOKUP($S116,'Vent Sizing Charts'!$T$38:$T$41,'Vent Sizing Charts'!W$38:W$41)+1,IF($R116=12,LOOKUP($S116,'Vent Sizing Charts'!$T$34:$T$37,'Vent Sizing Charts'!W$34:W$37)+1,IF($R116=10,LOOKUP($S116,'Vent Sizing Charts'!$T$30:$T$33,'Vent Sizing Charts'!W$30:W$33)+1,IF($R116=8,LOOKUP($S116,'Vent Sizing Charts'!$T$26:$T$29,'Vent Sizing Charts'!W$26:W$29)+1,IF($R116=6,LOOKUP($S116,'Vent Sizing Charts'!$T$22:$T$25,'Vent Sizing Charts'!W$22:W$25)+1,IF($R116=5,LOOKUP($S116,'Vent Sizing Charts'!$T$18:$T$21,'Vent Sizing Charts'!W$18:W$21)+1,IF($R116=4,LOOKUP($S116,'Vent Sizing Charts'!$T$14:$T$17,'Vent Sizing Charts'!W$14:W$17)+1,IF($R116=3,LOOKUP($S116,'Vent Sizing Charts'!$T$10:$T$13,'Vent Sizing Charts'!W$10:W$13)+1,IF($R116=2,LOOKUP($S116,'Vent Sizing Charts'!$T$8:$T$9,'Vent Sizing Charts'!W$8:W$9)+1,IF($R116=1.5,LOOKUP($S116,'Vent Sizing Charts'!$T$7,'Vent Sizing Charts'!W$7)+1,IF($R116=1.25,LOOKUP($S116,'Vent Sizing Charts'!$T$6,'Vent Sizing Charts'!W$6)+1,"ERR")))))))))))</f>
        <v>ERR</v>
      </c>
      <c r="W116" t="str">
        <f>IF($R116=15,LOOKUP($S116,'Vent Sizing Charts'!$T$38:$T$41,'Vent Sizing Charts'!X$38:X$41)+1,IF($R116=12,LOOKUP($S116,'Vent Sizing Charts'!$T$34:$T$37,'Vent Sizing Charts'!X$34:X$37)+1,IF($R116=10,LOOKUP($S116,'Vent Sizing Charts'!$T$30:$T$33,'Vent Sizing Charts'!X$30:X$33)+1,IF($R116=8,LOOKUP($S116,'Vent Sizing Charts'!$T$26:$T$29,'Vent Sizing Charts'!X$26:X$29)+1,IF($R116=6,LOOKUP($S116,'Vent Sizing Charts'!$T$22:$T$25,'Vent Sizing Charts'!X$22:X$25)+1,IF($R116=5,LOOKUP($S116,'Vent Sizing Charts'!$T$18:$T$21,'Vent Sizing Charts'!X$18:X$21)+1,IF($R116=4,LOOKUP($S116,'Vent Sizing Charts'!$T$14:$T$17,'Vent Sizing Charts'!X$14:X$17)+1,IF($R116=3,LOOKUP($S116,'Vent Sizing Charts'!$T$10:$T$13,'Vent Sizing Charts'!X$10:X$13)+1,IF($R116=2,LOOKUP($S116,'Vent Sizing Charts'!$T$8:$T$9,'Vent Sizing Charts'!X$8:X$9)+1,IF($R116=1.5,LOOKUP($S116,'Vent Sizing Charts'!$T$7,'Vent Sizing Charts'!X$7)+1,IF($R116=1.25,LOOKUP($S116,'Vent Sizing Charts'!$T$6,'Vent Sizing Charts'!X$6)+1,"ERR")))))))))))</f>
        <v>ERR</v>
      </c>
      <c r="X116" t="str">
        <f>IF($R116=15,LOOKUP($S116,'Vent Sizing Charts'!$T$38:$T$41,'Vent Sizing Charts'!Y$38:Y$41)+1,IF($R116=12,LOOKUP($S116,'Vent Sizing Charts'!$T$34:$T$37,'Vent Sizing Charts'!Y$34:Y$37)+1,IF($R116=10,LOOKUP($S116,'Vent Sizing Charts'!$T$30:$T$33,'Vent Sizing Charts'!Y$30:Y$33)+1,IF($R116=8,LOOKUP($S116,'Vent Sizing Charts'!$T$26:$T$29,'Vent Sizing Charts'!Y$26:Y$29)+1,IF($R116=6,LOOKUP($S116,'Vent Sizing Charts'!$T$22:$T$25,'Vent Sizing Charts'!Y$22:Y$25)+1,IF($R116=5,LOOKUP($S116,'Vent Sizing Charts'!$T$18:$T$21,'Vent Sizing Charts'!Y$18:Y$21)+1,IF($R116=4,LOOKUP($S116,'Vent Sizing Charts'!$T$14:$T$17,'Vent Sizing Charts'!Y$14:Y$17)+1,IF($R116=3,LOOKUP($S116,'Vent Sizing Charts'!$T$10:$T$13,'Vent Sizing Charts'!Y$10:Y$13)+1,IF($R116=2,LOOKUP($S116,'Vent Sizing Charts'!$T$8:$T$9,'Vent Sizing Charts'!Y$8:Y$9)+1,IF($R116=1.5,LOOKUP($S116,'Vent Sizing Charts'!$T$7,'Vent Sizing Charts'!Y$7)+1,IF($R116=1.25,LOOKUP($S116,'Vent Sizing Charts'!$T$6,'Vent Sizing Charts'!Y$6)+1,"ERR")))))))))))</f>
        <v>ERR</v>
      </c>
      <c r="Y116" t="str">
        <f>IF($R116=15,LOOKUP($S116,'Vent Sizing Charts'!$T$38:$T$41,'Vent Sizing Charts'!Z$38:Z$41)+1,IF($R116=12,LOOKUP($S116,'Vent Sizing Charts'!$T$34:$T$37,'Vent Sizing Charts'!Z$34:Z$37)+1,IF($R116=10,LOOKUP($S116,'Vent Sizing Charts'!$T$30:$T$33,'Vent Sizing Charts'!Z$30:Z$33)+1,IF($R116=8,LOOKUP($S116,'Vent Sizing Charts'!$T$26:$T$29,'Vent Sizing Charts'!Z$26:Z$29)+1,IF($R116=6,LOOKUP($S116,'Vent Sizing Charts'!$T$22:$T$25,'Vent Sizing Charts'!Z$22:Z$25)+1,IF($R116=5,LOOKUP($S116,'Vent Sizing Charts'!$T$18:$T$21,'Vent Sizing Charts'!Z$18:Z$21)+1,IF($R116=4,LOOKUP($S116,'Vent Sizing Charts'!$T$14:$T$17,'Vent Sizing Charts'!Z$14:Z$17)+1,IF($R116=3,LOOKUP($S116,'Vent Sizing Charts'!$T$10:$T$13,'Vent Sizing Charts'!Z$10:Z$13)+1,IF($R116=2,LOOKUP($S116,'Vent Sizing Charts'!$T$8:$T$9,'Vent Sizing Charts'!Z$8:Z$9)+1,IF($R116=1.5,LOOKUP($S116,'Vent Sizing Charts'!$T$7,'Vent Sizing Charts'!Z$7)+1,IF($R116=1.25,LOOKUP($S116,'Vent Sizing Charts'!$T$6,'Vent Sizing Charts'!Z$6)+1,"ERR")))))))))))</f>
        <v>ERR</v>
      </c>
      <c r="Z116" t="str">
        <f>IF($R116=15,LOOKUP($S116,'Vent Sizing Charts'!$T$38:$T$41,'Vent Sizing Charts'!AA$38:AA$41)+1,IF($R116=12,LOOKUP($S116,'Vent Sizing Charts'!$T$34:$T$37,'Vent Sizing Charts'!AA$34:AA$37)+1,IF($R116=10,LOOKUP($S116,'Vent Sizing Charts'!$T$30:$T$33,'Vent Sizing Charts'!AA$30:AA$33)+1,IF($R116=8,LOOKUP($S116,'Vent Sizing Charts'!$T$26:$T$29,'Vent Sizing Charts'!AA$26:AA$29)+1,IF($R116=6,LOOKUP($S116,'Vent Sizing Charts'!$T$22:$T$25,'Vent Sizing Charts'!AA$22:AA$25)+1,IF($R116=5,LOOKUP($S116,'Vent Sizing Charts'!$T$18:$T$21,'Vent Sizing Charts'!AA$18:AA$21)+1,IF($R116=4,LOOKUP($S116,'Vent Sizing Charts'!$T$14:$T$17,'Vent Sizing Charts'!AA$14:AA$17)+1,IF($R116=3,LOOKUP($S116,'Vent Sizing Charts'!$T$10:$T$13,'Vent Sizing Charts'!AA$10:AA$13)+1,IF($R116=2,LOOKUP($S116,'Vent Sizing Charts'!$T$8:$T$9,'Vent Sizing Charts'!AA$8:AA$9)+1,IF($R116=1.5,LOOKUP($S116,'Vent Sizing Charts'!$T$7,'Vent Sizing Charts'!AA$7)+1,IF($R116=1.25,LOOKUP($S116,'Vent Sizing Charts'!$T$6,'Vent Sizing Charts'!AA$6)+1,"ERR")))))))))))</f>
        <v>ERR</v>
      </c>
      <c r="AA116" t="str">
        <f>IF($R116=15,LOOKUP($S116,'Vent Sizing Charts'!$T$38:$T$41,'Vent Sizing Charts'!AB$38:AB$41)+1,IF($R116=12,LOOKUP($S116,'Vent Sizing Charts'!$T$34:$T$37,'Vent Sizing Charts'!AB$34:AB$37)+1,IF($R116=10,LOOKUP($S116,'Vent Sizing Charts'!$T$30:$T$33,'Vent Sizing Charts'!AB$30:AB$33)+1,IF($R116=8,LOOKUP($S116,'Vent Sizing Charts'!$T$26:$T$29,'Vent Sizing Charts'!AB$26:AB$29)+1,IF($R116=6,LOOKUP($S116,'Vent Sizing Charts'!$T$22:$T$25,'Vent Sizing Charts'!AB$22:AB$25)+1,IF($R116=5,LOOKUP($S116,'Vent Sizing Charts'!$T$18:$T$21,'Vent Sizing Charts'!AB$18:AB$21)+1,IF($R116=4,LOOKUP($S116,'Vent Sizing Charts'!$T$14:$T$17,'Vent Sizing Charts'!AB$14:AB$17)+1,IF($R116=3,LOOKUP($S116,'Vent Sizing Charts'!$T$10:$T$13,'Vent Sizing Charts'!AB$10:AB$13)+1,IF($R116=2,LOOKUP($S116,'Vent Sizing Charts'!$T$8:$T$9,'Vent Sizing Charts'!AB$8:AB$9)+1,IF($R116=1.5,LOOKUP($S116,'Vent Sizing Charts'!$T$7,'Vent Sizing Charts'!AB$7)+1,IF($R116=1.25,LOOKUP($S116,'Vent Sizing Charts'!$T$6,'Vent Sizing Charts'!AB$6)+1,"ERR")))))))))))</f>
        <v>ERR</v>
      </c>
      <c r="AB116" t="str">
        <f>IF($R116=15,LOOKUP($S116,'Vent Sizing Charts'!$T$38:$T$41,'Vent Sizing Charts'!AC$38:AC$41)+1,IF($R116=12,LOOKUP($S116,'Vent Sizing Charts'!$T$34:$T$37,'Vent Sizing Charts'!AC$34:AC$37)+1,IF($R116=10,LOOKUP($S116,'Vent Sizing Charts'!$T$30:$T$33,'Vent Sizing Charts'!AC$30:AC$33)+1,IF($R116=8,LOOKUP($S116,'Vent Sizing Charts'!$T$26:$T$29,'Vent Sizing Charts'!AC$26:AC$29)+1,IF($R116=6,LOOKUP($S116,'Vent Sizing Charts'!$T$22:$T$25,'Vent Sizing Charts'!AC$22:AC$25)+1,IF($R116=5,LOOKUP($S116,'Vent Sizing Charts'!$T$18:$T$21,'Vent Sizing Charts'!AC$18:AC$21)+1,IF($R116=4,LOOKUP($S116,'Vent Sizing Charts'!$T$14:$T$17,'Vent Sizing Charts'!AC$14:AC$17)+1,IF($R116=3,LOOKUP($S116,'Vent Sizing Charts'!$T$10:$T$13,'Vent Sizing Charts'!AC$10:AC$13)+1,IF($R116=2,LOOKUP($S116,'Vent Sizing Charts'!$T$8:$T$9,'Vent Sizing Charts'!AC$8:AC$9)+1,IF($R116=1.5,LOOKUP($S116,'Vent Sizing Charts'!$T$7,'Vent Sizing Charts'!AC$7)+1,IF($R116=1.25,LOOKUP($S116,'Vent Sizing Charts'!$T$6,'Vent Sizing Charts'!AC$6)+1,"ERR")))))))))))</f>
        <v>ERR</v>
      </c>
      <c r="AC116" t="str">
        <f>IF($R116=15,LOOKUP($S116,'Vent Sizing Charts'!$T$38:$T$41,'Vent Sizing Charts'!AD$38:AD$41)+1,IF($R116=12,LOOKUP($S116,'Vent Sizing Charts'!$T$34:$T$37,'Vent Sizing Charts'!AD$34:AD$37)+1,IF($R116=10,LOOKUP($S116,'Vent Sizing Charts'!$T$30:$T$33,'Vent Sizing Charts'!AD$30:AD$33)+1,IF($R116=8,LOOKUP($S116,'Vent Sizing Charts'!$T$26:$T$29,'Vent Sizing Charts'!AD$26:AD$29)+1,IF($R116=6,LOOKUP($S116,'Vent Sizing Charts'!$T$22:$T$25,'Vent Sizing Charts'!AD$22:AD$25)+1,IF($R116=5,LOOKUP($S116,'Vent Sizing Charts'!$T$18:$T$21,'Vent Sizing Charts'!AD$18:AD$21)+1,IF($R116=4,LOOKUP($S116,'Vent Sizing Charts'!$T$14:$T$17,'Vent Sizing Charts'!AD$14:AD$17)+1,IF($R116=3,LOOKUP($S116,'Vent Sizing Charts'!$T$10:$T$13,'Vent Sizing Charts'!AD$10:AD$13)+1,IF($R116=2,LOOKUP($S116,'Vent Sizing Charts'!$T$8:$T$9,'Vent Sizing Charts'!AD$8:AD$9)+1,IF($R116=1.5,LOOKUP($S116,'Vent Sizing Charts'!$T$7,'Vent Sizing Charts'!AD$7)+1,IF($R116=1.25,LOOKUP($S116,'Vent Sizing Charts'!$T$6,'Vent Sizing Charts'!AD$6)+1,"ERR")))))))))))</f>
        <v>ERR</v>
      </c>
      <c r="AD116" t="str">
        <f>IF($R116=15,LOOKUP($S116,'Vent Sizing Charts'!$T$38:$T$41,'Vent Sizing Charts'!AE$38:AE$41)+1,IF($R116=12,LOOKUP($S116,'Vent Sizing Charts'!$T$34:$T$37,'Vent Sizing Charts'!AE$34:AE$37)+1,IF($R116=10,LOOKUP($S116,'Vent Sizing Charts'!$T$30:$T$33,'Vent Sizing Charts'!AE$30:AE$33)+1,IF($R116=8,LOOKUP($S116,'Vent Sizing Charts'!$T$26:$T$29,'Vent Sizing Charts'!AE$26:AE$29)+1,IF($R116=6,LOOKUP($S116,'Vent Sizing Charts'!$T$22:$T$25,'Vent Sizing Charts'!AE$22:AE$25)+1,IF($R116=5,LOOKUP($S116,'Vent Sizing Charts'!$T$18:$T$21,'Vent Sizing Charts'!AE$18:AE$21)+1,IF($R116=4,LOOKUP($S116,'Vent Sizing Charts'!$T$14:$T$17,'Vent Sizing Charts'!AE$14:AE$17)+1,IF($R116=3,LOOKUP($S116,'Vent Sizing Charts'!$T$10:$T$13,'Vent Sizing Charts'!AE$10:AE$13)+1,IF($R116=2,LOOKUP($S116,'Vent Sizing Charts'!$T$8:$T$9,'Vent Sizing Charts'!AE$8:AE$9)+1,IF($R116=1.5,LOOKUP($S116,'Vent Sizing Charts'!$T$7,'Vent Sizing Charts'!AE$7)+1,IF($R116=1.25,LOOKUP($S116,'Vent Sizing Charts'!$T$6,'Vent Sizing Charts'!AE$6)+1,"ERR")))))))))))</f>
        <v>ERR</v>
      </c>
      <c r="AE116" t="str">
        <f>IF($R116=15,LOOKUP($S116,'Vent Sizing Charts'!$T$38:$T$41,'Vent Sizing Charts'!U$38:U$41),IF($R116=12,LOOKUP($S116,'Vent Sizing Charts'!$T$34:$T$37,'Vent Sizing Charts'!U$34:U$37),IF($R116=10,LOOKUP($S116,'Vent Sizing Charts'!$T$30:$T$33,'Vent Sizing Charts'!U$30:U$33),IF($R116=8,LOOKUP($S116,'Vent Sizing Charts'!$T$26:$T$29,'Vent Sizing Charts'!U$26:U$29),IF($R116=6,LOOKUP($S116,'Vent Sizing Charts'!$T$22:$T$25,'Vent Sizing Charts'!U$22:U$25),IF($R116=5,LOOKUP($S116,'Vent Sizing Charts'!$T$18:$T$21,'Vent Sizing Charts'!U$18:U$21),IF($R116=4,LOOKUP($S116,'Vent Sizing Charts'!$T$14:$T$17,'Vent Sizing Charts'!U$14:U$17),IF($R116=3,LOOKUP($S116,'Vent Sizing Charts'!$T$10:$T$13,'Vent Sizing Charts'!U$10:U$13),IF($R116=2,LOOKUP($S116,'Vent Sizing Charts'!$T$8:$T$9,'Vent Sizing Charts'!U$8:U$9),IF($R116=1.5,LOOKUP($S116,'Vent Sizing Charts'!$T$7,'Vent Sizing Charts'!U$7),IF($R116=1.25,LOOKUP($S116,'Vent Sizing Charts'!$T$6,'Vent Sizing Charts'!U$6),"ERR")))))))))))</f>
        <v>ERR</v>
      </c>
    </row>
    <row r="117" spans="6:31" x14ac:dyDescent="0.25">
      <c r="F117">
        <f>IF('Vent Sizing'!M102="","",'Vent Sizing'!M102)</f>
        <v>2000</v>
      </c>
      <c r="G117">
        <v>0</v>
      </c>
      <c r="H117">
        <f>IF(LOOKUP($F117,'Vent Sizing Charts'!$F$5:$F$18,'Vent Sizing Charts'!G$5:G$18)+1&lt;0,0,LOOKUP($F117,'Vent Sizing Charts'!$F$5:$F$18,'Vent Sizing Charts'!G$5:G$18))</f>
        <v>0</v>
      </c>
      <c r="I117">
        <f>IF(LOOKUP($F117,'Vent Sizing Charts'!$F$5:$F$18,'Vent Sizing Charts'!H$5:H$18)+1&lt;0,0,LOOKUP($F117,'Vent Sizing Charts'!$F$5:$F$18,'Vent Sizing Charts'!H$5:H$18))</f>
        <v>0</v>
      </c>
      <c r="J117">
        <f>IF(LOOKUP($F117,'Vent Sizing Charts'!$F$5:$F$18,'Vent Sizing Charts'!I$5:I$18)+1&lt;0,0,LOOKUP($F117,'Vent Sizing Charts'!$F$5:$F$18,'Vent Sizing Charts'!I$5:I$18))</f>
        <v>0</v>
      </c>
      <c r="K117">
        <f>IF(LOOKUP($F117,'Vent Sizing Charts'!$F$5:$F$18,'Vent Sizing Charts'!J$5:J$18)+1&lt;0,0,LOOKUP($F117,'Vent Sizing Charts'!$F$5:$F$18,'Vent Sizing Charts'!J$5:J$18))</f>
        <v>6</v>
      </c>
      <c r="L117">
        <f>IF(LOOKUP($F117,'Vent Sizing Charts'!$F$5:$F$18,'Vent Sizing Charts'!K$5:K$18)+1&lt;0,0,LOOKUP($F117,'Vent Sizing Charts'!$F$5:$F$18,'Vent Sizing Charts'!K$5:K$18))</f>
        <v>21</v>
      </c>
      <c r="M117">
        <f>IF(LOOKUP($F117,'Vent Sizing Charts'!$F$5:$F$18,'Vent Sizing Charts'!L$5:L$18)+1&lt;0,0,LOOKUP($F117,'Vent Sizing Charts'!$F$5:$F$18,'Vent Sizing Charts'!L$5:L$18))</f>
        <v>61</v>
      </c>
      <c r="N117">
        <f>IF(LOOKUP($F117,'Vent Sizing Charts'!$F$5:$F$18,'Vent Sizing Charts'!M$5:M$18)+1&lt;0,0,LOOKUP($F117,'Vent Sizing Charts'!$F$5:$F$18,'Vent Sizing Charts'!M$5:M$18))</f>
        <v>215</v>
      </c>
      <c r="O117">
        <f>IF(LOOKUP($F117,'Vent Sizing Charts'!$F$5:$F$18,'Vent Sizing Charts'!N$5:N$18)+1&lt;0,0,LOOKUP($F117,'Vent Sizing Charts'!$F$5:$F$18,'Vent Sizing Charts'!N$5:N$18))</f>
        <v>99999999</v>
      </c>
      <c r="R117">
        <f>'Vent Sizing'!X22</f>
        <v>0</v>
      </c>
      <c r="S117">
        <f>ROUNDUP('Vent Sizing'!T22,0)</f>
        <v>0</v>
      </c>
      <c r="T117">
        <v>-9999999</v>
      </c>
      <c r="U117" t="str">
        <f>IF($R117=15,LOOKUP($S117,'Vent Sizing Charts'!$T$38:$T$41,'Vent Sizing Charts'!V$38:V$41)+1,IF($R117=12,LOOKUP($S117,'Vent Sizing Charts'!$T$34:$T$37,'Vent Sizing Charts'!V$34:V$37)+1,IF($R117=10,LOOKUP($S117,'Vent Sizing Charts'!$T$30:$T$33,'Vent Sizing Charts'!V$30:V$33)+1,IF($R117=8,LOOKUP($S117,'Vent Sizing Charts'!$T$26:$T$29,'Vent Sizing Charts'!V$26:V$29)+1,IF($R117=6,LOOKUP($S117,'Vent Sizing Charts'!$T$22:$T$25,'Vent Sizing Charts'!V$22:V$25)+1,IF($R117=5,LOOKUP($S117,'Vent Sizing Charts'!$T$18:$T$21,'Vent Sizing Charts'!V$18:V$21)+1,IF($R117=4,LOOKUP($S117,'Vent Sizing Charts'!$T$14:$T$17,'Vent Sizing Charts'!V$14:V$17)+1,IF($R117=3,LOOKUP($S117,'Vent Sizing Charts'!$T$10:$T$13,'Vent Sizing Charts'!V$10:V$13)+1,IF($R117=2,LOOKUP($S117,'Vent Sizing Charts'!$T$8:$T$9,'Vent Sizing Charts'!V$8:V$9)+1,IF($R117=1.5,LOOKUP($S117,'Vent Sizing Charts'!$T$7,'Vent Sizing Charts'!V$7)+1,IF($R117=1.25,LOOKUP($S117,'Vent Sizing Charts'!$T$6,'Vent Sizing Charts'!V$6)+1,"ERR")))))))))))</f>
        <v>ERR</v>
      </c>
      <c r="V117" t="str">
        <f>IF($R117=15,LOOKUP($S117,'Vent Sizing Charts'!$T$38:$T$41,'Vent Sizing Charts'!W$38:W$41)+1,IF($R117=12,LOOKUP($S117,'Vent Sizing Charts'!$T$34:$T$37,'Vent Sizing Charts'!W$34:W$37)+1,IF($R117=10,LOOKUP($S117,'Vent Sizing Charts'!$T$30:$T$33,'Vent Sizing Charts'!W$30:W$33)+1,IF($R117=8,LOOKUP($S117,'Vent Sizing Charts'!$T$26:$T$29,'Vent Sizing Charts'!W$26:W$29)+1,IF($R117=6,LOOKUP($S117,'Vent Sizing Charts'!$T$22:$T$25,'Vent Sizing Charts'!W$22:W$25)+1,IF($R117=5,LOOKUP($S117,'Vent Sizing Charts'!$T$18:$T$21,'Vent Sizing Charts'!W$18:W$21)+1,IF($R117=4,LOOKUP($S117,'Vent Sizing Charts'!$T$14:$T$17,'Vent Sizing Charts'!W$14:W$17)+1,IF($R117=3,LOOKUP($S117,'Vent Sizing Charts'!$T$10:$T$13,'Vent Sizing Charts'!W$10:W$13)+1,IF($R117=2,LOOKUP($S117,'Vent Sizing Charts'!$T$8:$T$9,'Vent Sizing Charts'!W$8:W$9)+1,IF($R117=1.5,LOOKUP($S117,'Vent Sizing Charts'!$T$7,'Vent Sizing Charts'!W$7)+1,IF($R117=1.25,LOOKUP($S117,'Vent Sizing Charts'!$T$6,'Vent Sizing Charts'!W$6)+1,"ERR")))))))))))</f>
        <v>ERR</v>
      </c>
      <c r="W117" t="str">
        <f>IF($R117=15,LOOKUP($S117,'Vent Sizing Charts'!$T$38:$T$41,'Vent Sizing Charts'!X$38:X$41)+1,IF($R117=12,LOOKUP($S117,'Vent Sizing Charts'!$T$34:$T$37,'Vent Sizing Charts'!X$34:X$37)+1,IF($R117=10,LOOKUP($S117,'Vent Sizing Charts'!$T$30:$T$33,'Vent Sizing Charts'!X$30:X$33)+1,IF($R117=8,LOOKUP($S117,'Vent Sizing Charts'!$T$26:$T$29,'Vent Sizing Charts'!X$26:X$29)+1,IF($R117=6,LOOKUP($S117,'Vent Sizing Charts'!$T$22:$T$25,'Vent Sizing Charts'!X$22:X$25)+1,IF($R117=5,LOOKUP($S117,'Vent Sizing Charts'!$T$18:$T$21,'Vent Sizing Charts'!X$18:X$21)+1,IF($R117=4,LOOKUP($S117,'Vent Sizing Charts'!$T$14:$T$17,'Vent Sizing Charts'!X$14:X$17)+1,IF($R117=3,LOOKUP($S117,'Vent Sizing Charts'!$T$10:$T$13,'Vent Sizing Charts'!X$10:X$13)+1,IF($R117=2,LOOKUP($S117,'Vent Sizing Charts'!$T$8:$T$9,'Vent Sizing Charts'!X$8:X$9)+1,IF($R117=1.5,LOOKUP($S117,'Vent Sizing Charts'!$T$7,'Vent Sizing Charts'!X$7)+1,IF($R117=1.25,LOOKUP($S117,'Vent Sizing Charts'!$T$6,'Vent Sizing Charts'!X$6)+1,"ERR")))))))))))</f>
        <v>ERR</v>
      </c>
      <c r="X117" t="str">
        <f>IF($R117=15,LOOKUP($S117,'Vent Sizing Charts'!$T$38:$T$41,'Vent Sizing Charts'!Y$38:Y$41)+1,IF($R117=12,LOOKUP($S117,'Vent Sizing Charts'!$T$34:$T$37,'Vent Sizing Charts'!Y$34:Y$37)+1,IF($R117=10,LOOKUP($S117,'Vent Sizing Charts'!$T$30:$T$33,'Vent Sizing Charts'!Y$30:Y$33)+1,IF($R117=8,LOOKUP($S117,'Vent Sizing Charts'!$T$26:$T$29,'Vent Sizing Charts'!Y$26:Y$29)+1,IF($R117=6,LOOKUP($S117,'Vent Sizing Charts'!$T$22:$T$25,'Vent Sizing Charts'!Y$22:Y$25)+1,IF($R117=5,LOOKUP($S117,'Vent Sizing Charts'!$T$18:$T$21,'Vent Sizing Charts'!Y$18:Y$21)+1,IF($R117=4,LOOKUP($S117,'Vent Sizing Charts'!$T$14:$T$17,'Vent Sizing Charts'!Y$14:Y$17)+1,IF($R117=3,LOOKUP($S117,'Vent Sizing Charts'!$T$10:$T$13,'Vent Sizing Charts'!Y$10:Y$13)+1,IF($R117=2,LOOKUP($S117,'Vent Sizing Charts'!$T$8:$T$9,'Vent Sizing Charts'!Y$8:Y$9)+1,IF($R117=1.5,LOOKUP($S117,'Vent Sizing Charts'!$T$7,'Vent Sizing Charts'!Y$7)+1,IF($R117=1.25,LOOKUP($S117,'Vent Sizing Charts'!$T$6,'Vent Sizing Charts'!Y$6)+1,"ERR")))))))))))</f>
        <v>ERR</v>
      </c>
      <c r="Y117" t="str">
        <f>IF($R117=15,LOOKUP($S117,'Vent Sizing Charts'!$T$38:$T$41,'Vent Sizing Charts'!Z$38:Z$41)+1,IF($R117=12,LOOKUP($S117,'Vent Sizing Charts'!$T$34:$T$37,'Vent Sizing Charts'!Z$34:Z$37)+1,IF($R117=10,LOOKUP($S117,'Vent Sizing Charts'!$T$30:$T$33,'Vent Sizing Charts'!Z$30:Z$33)+1,IF($R117=8,LOOKUP($S117,'Vent Sizing Charts'!$T$26:$T$29,'Vent Sizing Charts'!Z$26:Z$29)+1,IF($R117=6,LOOKUP($S117,'Vent Sizing Charts'!$T$22:$T$25,'Vent Sizing Charts'!Z$22:Z$25)+1,IF($R117=5,LOOKUP($S117,'Vent Sizing Charts'!$T$18:$T$21,'Vent Sizing Charts'!Z$18:Z$21)+1,IF($R117=4,LOOKUP($S117,'Vent Sizing Charts'!$T$14:$T$17,'Vent Sizing Charts'!Z$14:Z$17)+1,IF($R117=3,LOOKUP($S117,'Vent Sizing Charts'!$T$10:$T$13,'Vent Sizing Charts'!Z$10:Z$13)+1,IF($R117=2,LOOKUP($S117,'Vent Sizing Charts'!$T$8:$T$9,'Vent Sizing Charts'!Z$8:Z$9)+1,IF($R117=1.5,LOOKUP($S117,'Vent Sizing Charts'!$T$7,'Vent Sizing Charts'!Z$7)+1,IF($R117=1.25,LOOKUP($S117,'Vent Sizing Charts'!$T$6,'Vent Sizing Charts'!Z$6)+1,"ERR")))))))))))</f>
        <v>ERR</v>
      </c>
      <c r="Z117" t="str">
        <f>IF($R117=15,LOOKUP($S117,'Vent Sizing Charts'!$T$38:$T$41,'Vent Sizing Charts'!AA$38:AA$41)+1,IF($R117=12,LOOKUP($S117,'Vent Sizing Charts'!$T$34:$T$37,'Vent Sizing Charts'!AA$34:AA$37)+1,IF($R117=10,LOOKUP($S117,'Vent Sizing Charts'!$T$30:$T$33,'Vent Sizing Charts'!AA$30:AA$33)+1,IF($R117=8,LOOKUP($S117,'Vent Sizing Charts'!$T$26:$T$29,'Vent Sizing Charts'!AA$26:AA$29)+1,IF($R117=6,LOOKUP($S117,'Vent Sizing Charts'!$T$22:$T$25,'Vent Sizing Charts'!AA$22:AA$25)+1,IF($R117=5,LOOKUP($S117,'Vent Sizing Charts'!$T$18:$T$21,'Vent Sizing Charts'!AA$18:AA$21)+1,IF($R117=4,LOOKUP($S117,'Vent Sizing Charts'!$T$14:$T$17,'Vent Sizing Charts'!AA$14:AA$17)+1,IF($R117=3,LOOKUP($S117,'Vent Sizing Charts'!$T$10:$T$13,'Vent Sizing Charts'!AA$10:AA$13)+1,IF($R117=2,LOOKUP($S117,'Vent Sizing Charts'!$T$8:$T$9,'Vent Sizing Charts'!AA$8:AA$9)+1,IF($R117=1.5,LOOKUP($S117,'Vent Sizing Charts'!$T$7,'Vent Sizing Charts'!AA$7)+1,IF($R117=1.25,LOOKUP($S117,'Vent Sizing Charts'!$T$6,'Vent Sizing Charts'!AA$6)+1,"ERR")))))))))))</f>
        <v>ERR</v>
      </c>
      <c r="AA117" t="str">
        <f>IF($R117=15,LOOKUP($S117,'Vent Sizing Charts'!$T$38:$T$41,'Vent Sizing Charts'!AB$38:AB$41)+1,IF($R117=12,LOOKUP($S117,'Vent Sizing Charts'!$T$34:$T$37,'Vent Sizing Charts'!AB$34:AB$37)+1,IF($R117=10,LOOKUP($S117,'Vent Sizing Charts'!$T$30:$T$33,'Vent Sizing Charts'!AB$30:AB$33)+1,IF($R117=8,LOOKUP($S117,'Vent Sizing Charts'!$T$26:$T$29,'Vent Sizing Charts'!AB$26:AB$29)+1,IF($R117=6,LOOKUP($S117,'Vent Sizing Charts'!$T$22:$T$25,'Vent Sizing Charts'!AB$22:AB$25)+1,IF($R117=5,LOOKUP($S117,'Vent Sizing Charts'!$T$18:$T$21,'Vent Sizing Charts'!AB$18:AB$21)+1,IF($R117=4,LOOKUP($S117,'Vent Sizing Charts'!$T$14:$T$17,'Vent Sizing Charts'!AB$14:AB$17)+1,IF($R117=3,LOOKUP($S117,'Vent Sizing Charts'!$T$10:$T$13,'Vent Sizing Charts'!AB$10:AB$13)+1,IF($R117=2,LOOKUP($S117,'Vent Sizing Charts'!$T$8:$T$9,'Vent Sizing Charts'!AB$8:AB$9)+1,IF($R117=1.5,LOOKUP($S117,'Vent Sizing Charts'!$T$7,'Vent Sizing Charts'!AB$7)+1,IF($R117=1.25,LOOKUP($S117,'Vent Sizing Charts'!$T$6,'Vent Sizing Charts'!AB$6)+1,"ERR")))))))))))</f>
        <v>ERR</v>
      </c>
      <c r="AB117" t="str">
        <f>IF($R117=15,LOOKUP($S117,'Vent Sizing Charts'!$T$38:$T$41,'Vent Sizing Charts'!AC$38:AC$41)+1,IF($R117=12,LOOKUP($S117,'Vent Sizing Charts'!$T$34:$T$37,'Vent Sizing Charts'!AC$34:AC$37)+1,IF($R117=10,LOOKUP($S117,'Vent Sizing Charts'!$T$30:$T$33,'Vent Sizing Charts'!AC$30:AC$33)+1,IF($R117=8,LOOKUP($S117,'Vent Sizing Charts'!$T$26:$T$29,'Vent Sizing Charts'!AC$26:AC$29)+1,IF($R117=6,LOOKUP($S117,'Vent Sizing Charts'!$T$22:$T$25,'Vent Sizing Charts'!AC$22:AC$25)+1,IF($R117=5,LOOKUP($S117,'Vent Sizing Charts'!$T$18:$T$21,'Vent Sizing Charts'!AC$18:AC$21)+1,IF($R117=4,LOOKUP($S117,'Vent Sizing Charts'!$T$14:$T$17,'Vent Sizing Charts'!AC$14:AC$17)+1,IF($R117=3,LOOKUP($S117,'Vent Sizing Charts'!$T$10:$T$13,'Vent Sizing Charts'!AC$10:AC$13)+1,IF($R117=2,LOOKUP($S117,'Vent Sizing Charts'!$T$8:$T$9,'Vent Sizing Charts'!AC$8:AC$9)+1,IF($R117=1.5,LOOKUP($S117,'Vent Sizing Charts'!$T$7,'Vent Sizing Charts'!AC$7)+1,IF($R117=1.25,LOOKUP($S117,'Vent Sizing Charts'!$T$6,'Vent Sizing Charts'!AC$6)+1,"ERR")))))))))))</f>
        <v>ERR</v>
      </c>
      <c r="AC117" t="str">
        <f>IF($R117=15,LOOKUP($S117,'Vent Sizing Charts'!$T$38:$T$41,'Vent Sizing Charts'!AD$38:AD$41)+1,IF($R117=12,LOOKUP($S117,'Vent Sizing Charts'!$T$34:$T$37,'Vent Sizing Charts'!AD$34:AD$37)+1,IF($R117=10,LOOKUP($S117,'Vent Sizing Charts'!$T$30:$T$33,'Vent Sizing Charts'!AD$30:AD$33)+1,IF($R117=8,LOOKUP($S117,'Vent Sizing Charts'!$T$26:$T$29,'Vent Sizing Charts'!AD$26:AD$29)+1,IF($R117=6,LOOKUP($S117,'Vent Sizing Charts'!$T$22:$T$25,'Vent Sizing Charts'!AD$22:AD$25)+1,IF($R117=5,LOOKUP($S117,'Vent Sizing Charts'!$T$18:$T$21,'Vent Sizing Charts'!AD$18:AD$21)+1,IF($R117=4,LOOKUP($S117,'Vent Sizing Charts'!$T$14:$T$17,'Vent Sizing Charts'!AD$14:AD$17)+1,IF($R117=3,LOOKUP($S117,'Vent Sizing Charts'!$T$10:$T$13,'Vent Sizing Charts'!AD$10:AD$13)+1,IF($R117=2,LOOKUP($S117,'Vent Sizing Charts'!$T$8:$T$9,'Vent Sizing Charts'!AD$8:AD$9)+1,IF($R117=1.5,LOOKUP($S117,'Vent Sizing Charts'!$T$7,'Vent Sizing Charts'!AD$7)+1,IF($R117=1.25,LOOKUP($S117,'Vent Sizing Charts'!$T$6,'Vent Sizing Charts'!AD$6)+1,"ERR")))))))))))</f>
        <v>ERR</v>
      </c>
      <c r="AD117" t="str">
        <f>IF($R117=15,LOOKUP($S117,'Vent Sizing Charts'!$T$38:$T$41,'Vent Sizing Charts'!AE$38:AE$41)+1,IF($R117=12,LOOKUP($S117,'Vent Sizing Charts'!$T$34:$T$37,'Vent Sizing Charts'!AE$34:AE$37)+1,IF($R117=10,LOOKUP($S117,'Vent Sizing Charts'!$T$30:$T$33,'Vent Sizing Charts'!AE$30:AE$33)+1,IF($R117=8,LOOKUP($S117,'Vent Sizing Charts'!$T$26:$T$29,'Vent Sizing Charts'!AE$26:AE$29)+1,IF($R117=6,LOOKUP($S117,'Vent Sizing Charts'!$T$22:$T$25,'Vent Sizing Charts'!AE$22:AE$25)+1,IF($R117=5,LOOKUP($S117,'Vent Sizing Charts'!$T$18:$T$21,'Vent Sizing Charts'!AE$18:AE$21)+1,IF($R117=4,LOOKUP($S117,'Vent Sizing Charts'!$T$14:$T$17,'Vent Sizing Charts'!AE$14:AE$17)+1,IF($R117=3,LOOKUP($S117,'Vent Sizing Charts'!$T$10:$T$13,'Vent Sizing Charts'!AE$10:AE$13)+1,IF($R117=2,LOOKUP($S117,'Vent Sizing Charts'!$T$8:$T$9,'Vent Sizing Charts'!AE$8:AE$9)+1,IF($R117=1.5,LOOKUP($S117,'Vent Sizing Charts'!$T$7,'Vent Sizing Charts'!AE$7)+1,IF($R117=1.25,LOOKUP($S117,'Vent Sizing Charts'!$T$6,'Vent Sizing Charts'!AE$6)+1,"ERR")))))))))))</f>
        <v>ERR</v>
      </c>
      <c r="AE117" t="str">
        <f>IF($R117=15,LOOKUP($S117,'Vent Sizing Charts'!$T$38:$T$41,'Vent Sizing Charts'!U$38:U$41),IF($R117=12,LOOKUP($S117,'Vent Sizing Charts'!$T$34:$T$37,'Vent Sizing Charts'!U$34:U$37),IF($R117=10,LOOKUP($S117,'Vent Sizing Charts'!$T$30:$T$33,'Vent Sizing Charts'!U$30:U$33),IF($R117=8,LOOKUP($S117,'Vent Sizing Charts'!$T$26:$T$29,'Vent Sizing Charts'!U$26:U$29),IF($R117=6,LOOKUP($S117,'Vent Sizing Charts'!$T$22:$T$25,'Vent Sizing Charts'!U$22:U$25),IF($R117=5,LOOKUP($S117,'Vent Sizing Charts'!$T$18:$T$21,'Vent Sizing Charts'!U$18:U$21),IF($R117=4,LOOKUP($S117,'Vent Sizing Charts'!$T$14:$T$17,'Vent Sizing Charts'!U$14:U$17),IF($R117=3,LOOKUP($S117,'Vent Sizing Charts'!$T$10:$T$13,'Vent Sizing Charts'!U$10:U$13),IF($R117=2,LOOKUP($S117,'Vent Sizing Charts'!$T$8:$T$9,'Vent Sizing Charts'!U$8:U$9),IF($R117=1.5,LOOKUP($S117,'Vent Sizing Charts'!$T$7,'Vent Sizing Charts'!U$7),IF($R117=1.25,LOOKUP($S117,'Vent Sizing Charts'!$T$6,'Vent Sizing Charts'!U$6),"ERR")))))))))))</f>
        <v>ERR</v>
      </c>
    </row>
    <row r="118" spans="6:31" x14ac:dyDescent="0.25">
      <c r="F118">
        <f>IF('Vent Sizing'!M103="","",'Vent Sizing'!M103)</f>
        <v>2000</v>
      </c>
      <c r="G118">
        <v>0</v>
      </c>
      <c r="H118">
        <f>IF(LOOKUP($F118,'Vent Sizing Charts'!$F$5:$F$18,'Vent Sizing Charts'!G$5:G$18)+1&lt;0,0,LOOKUP($F118,'Vent Sizing Charts'!$F$5:$F$18,'Vent Sizing Charts'!G$5:G$18))</f>
        <v>0</v>
      </c>
      <c r="I118">
        <f>IF(LOOKUP($F118,'Vent Sizing Charts'!$F$5:$F$18,'Vent Sizing Charts'!H$5:H$18)+1&lt;0,0,LOOKUP($F118,'Vent Sizing Charts'!$F$5:$F$18,'Vent Sizing Charts'!H$5:H$18))</f>
        <v>0</v>
      </c>
      <c r="J118">
        <f>IF(LOOKUP($F118,'Vent Sizing Charts'!$F$5:$F$18,'Vent Sizing Charts'!I$5:I$18)+1&lt;0,0,LOOKUP($F118,'Vent Sizing Charts'!$F$5:$F$18,'Vent Sizing Charts'!I$5:I$18))</f>
        <v>0</v>
      </c>
      <c r="K118">
        <f>IF(LOOKUP($F118,'Vent Sizing Charts'!$F$5:$F$18,'Vent Sizing Charts'!J$5:J$18)+1&lt;0,0,LOOKUP($F118,'Vent Sizing Charts'!$F$5:$F$18,'Vent Sizing Charts'!J$5:J$18))</f>
        <v>6</v>
      </c>
      <c r="L118">
        <f>IF(LOOKUP($F118,'Vent Sizing Charts'!$F$5:$F$18,'Vent Sizing Charts'!K$5:K$18)+1&lt;0,0,LOOKUP($F118,'Vent Sizing Charts'!$F$5:$F$18,'Vent Sizing Charts'!K$5:K$18))</f>
        <v>21</v>
      </c>
      <c r="M118">
        <f>IF(LOOKUP($F118,'Vent Sizing Charts'!$F$5:$F$18,'Vent Sizing Charts'!L$5:L$18)+1&lt;0,0,LOOKUP($F118,'Vent Sizing Charts'!$F$5:$F$18,'Vent Sizing Charts'!L$5:L$18))</f>
        <v>61</v>
      </c>
      <c r="N118">
        <f>IF(LOOKUP($F118,'Vent Sizing Charts'!$F$5:$F$18,'Vent Sizing Charts'!M$5:M$18)+1&lt;0,0,LOOKUP($F118,'Vent Sizing Charts'!$F$5:$F$18,'Vent Sizing Charts'!M$5:M$18))</f>
        <v>215</v>
      </c>
      <c r="O118">
        <f>IF(LOOKUP($F118,'Vent Sizing Charts'!$F$5:$F$18,'Vent Sizing Charts'!N$5:N$18)+1&lt;0,0,LOOKUP($F118,'Vent Sizing Charts'!$F$5:$F$18,'Vent Sizing Charts'!N$5:N$18))</f>
        <v>99999999</v>
      </c>
      <c r="R118">
        <f>'Vent Sizing'!X23</f>
        <v>0</v>
      </c>
      <c r="S118">
        <f>ROUNDUP('Vent Sizing'!T23,0)</f>
        <v>0</v>
      </c>
      <c r="T118">
        <v>-9999999</v>
      </c>
      <c r="U118" t="str">
        <f>IF($R118=15,LOOKUP($S118,'Vent Sizing Charts'!$T$38:$T$41,'Vent Sizing Charts'!V$38:V$41)+1,IF($R118=12,LOOKUP($S118,'Vent Sizing Charts'!$T$34:$T$37,'Vent Sizing Charts'!V$34:V$37)+1,IF($R118=10,LOOKUP($S118,'Vent Sizing Charts'!$T$30:$T$33,'Vent Sizing Charts'!V$30:V$33)+1,IF($R118=8,LOOKUP($S118,'Vent Sizing Charts'!$T$26:$T$29,'Vent Sizing Charts'!V$26:V$29)+1,IF($R118=6,LOOKUP($S118,'Vent Sizing Charts'!$T$22:$T$25,'Vent Sizing Charts'!V$22:V$25)+1,IF($R118=5,LOOKUP($S118,'Vent Sizing Charts'!$T$18:$T$21,'Vent Sizing Charts'!V$18:V$21)+1,IF($R118=4,LOOKUP($S118,'Vent Sizing Charts'!$T$14:$T$17,'Vent Sizing Charts'!V$14:V$17)+1,IF($R118=3,LOOKUP($S118,'Vent Sizing Charts'!$T$10:$T$13,'Vent Sizing Charts'!V$10:V$13)+1,IF($R118=2,LOOKUP($S118,'Vent Sizing Charts'!$T$8:$T$9,'Vent Sizing Charts'!V$8:V$9)+1,IF($R118=1.5,LOOKUP($S118,'Vent Sizing Charts'!$T$7,'Vent Sizing Charts'!V$7)+1,IF($R118=1.25,LOOKUP($S118,'Vent Sizing Charts'!$T$6,'Vent Sizing Charts'!V$6)+1,"ERR")))))))))))</f>
        <v>ERR</v>
      </c>
      <c r="V118" t="str">
        <f>IF($R118=15,LOOKUP($S118,'Vent Sizing Charts'!$T$38:$T$41,'Vent Sizing Charts'!W$38:W$41)+1,IF($R118=12,LOOKUP($S118,'Vent Sizing Charts'!$T$34:$T$37,'Vent Sizing Charts'!W$34:W$37)+1,IF($R118=10,LOOKUP($S118,'Vent Sizing Charts'!$T$30:$T$33,'Vent Sizing Charts'!W$30:W$33)+1,IF($R118=8,LOOKUP($S118,'Vent Sizing Charts'!$T$26:$T$29,'Vent Sizing Charts'!W$26:W$29)+1,IF($R118=6,LOOKUP($S118,'Vent Sizing Charts'!$T$22:$T$25,'Vent Sizing Charts'!W$22:W$25)+1,IF($R118=5,LOOKUP($S118,'Vent Sizing Charts'!$T$18:$T$21,'Vent Sizing Charts'!W$18:W$21)+1,IF($R118=4,LOOKUP($S118,'Vent Sizing Charts'!$T$14:$T$17,'Vent Sizing Charts'!W$14:W$17)+1,IF($R118=3,LOOKUP($S118,'Vent Sizing Charts'!$T$10:$T$13,'Vent Sizing Charts'!W$10:W$13)+1,IF($R118=2,LOOKUP($S118,'Vent Sizing Charts'!$T$8:$T$9,'Vent Sizing Charts'!W$8:W$9)+1,IF($R118=1.5,LOOKUP($S118,'Vent Sizing Charts'!$T$7,'Vent Sizing Charts'!W$7)+1,IF($R118=1.25,LOOKUP($S118,'Vent Sizing Charts'!$T$6,'Vent Sizing Charts'!W$6)+1,"ERR")))))))))))</f>
        <v>ERR</v>
      </c>
      <c r="W118" t="str">
        <f>IF($R118=15,LOOKUP($S118,'Vent Sizing Charts'!$T$38:$T$41,'Vent Sizing Charts'!X$38:X$41)+1,IF($R118=12,LOOKUP($S118,'Vent Sizing Charts'!$T$34:$T$37,'Vent Sizing Charts'!X$34:X$37)+1,IF($R118=10,LOOKUP($S118,'Vent Sizing Charts'!$T$30:$T$33,'Vent Sizing Charts'!X$30:X$33)+1,IF($R118=8,LOOKUP($S118,'Vent Sizing Charts'!$T$26:$T$29,'Vent Sizing Charts'!X$26:X$29)+1,IF($R118=6,LOOKUP($S118,'Vent Sizing Charts'!$T$22:$T$25,'Vent Sizing Charts'!X$22:X$25)+1,IF($R118=5,LOOKUP($S118,'Vent Sizing Charts'!$T$18:$T$21,'Vent Sizing Charts'!X$18:X$21)+1,IF($R118=4,LOOKUP($S118,'Vent Sizing Charts'!$T$14:$T$17,'Vent Sizing Charts'!X$14:X$17)+1,IF($R118=3,LOOKUP($S118,'Vent Sizing Charts'!$T$10:$T$13,'Vent Sizing Charts'!X$10:X$13)+1,IF($R118=2,LOOKUP($S118,'Vent Sizing Charts'!$T$8:$T$9,'Vent Sizing Charts'!X$8:X$9)+1,IF($R118=1.5,LOOKUP($S118,'Vent Sizing Charts'!$T$7,'Vent Sizing Charts'!X$7)+1,IF($R118=1.25,LOOKUP($S118,'Vent Sizing Charts'!$T$6,'Vent Sizing Charts'!X$6)+1,"ERR")))))))))))</f>
        <v>ERR</v>
      </c>
      <c r="X118" t="str">
        <f>IF($R118=15,LOOKUP($S118,'Vent Sizing Charts'!$T$38:$T$41,'Vent Sizing Charts'!Y$38:Y$41)+1,IF($R118=12,LOOKUP($S118,'Vent Sizing Charts'!$T$34:$T$37,'Vent Sizing Charts'!Y$34:Y$37)+1,IF($R118=10,LOOKUP($S118,'Vent Sizing Charts'!$T$30:$T$33,'Vent Sizing Charts'!Y$30:Y$33)+1,IF($R118=8,LOOKUP($S118,'Vent Sizing Charts'!$T$26:$T$29,'Vent Sizing Charts'!Y$26:Y$29)+1,IF($R118=6,LOOKUP($S118,'Vent Sizing Charts'!$T$22:$T$25,'Vent Sizing Charts'!Y$22:Y$25)+1,IF($R118=5,LOOKUP($S118,'Vent Sizing Charts'!$T$18:$T$21,'Vent Sizing Charts'!Y$18:Y$21)+1,IF($R118=4,LOOKUP($S118,'Vent Sizing Charts'!$T$14:$T$17,'Vent Sizing Charts'!Y$14:Y$17)+1,IF($R118=3,LOOKUP($S118,'Vent Sizing Charts'!$T$10:$T$13,'Vent Sizing Charts'!Y$10:Y$13)+1,IF($R118=2,LOOKUP($S118,'Vent Sizing Charts'!$T$8:$T$9,'Vent Sizing Charts'!Y$8:Y$9)+1,IF($R118=1.5,LOOKUP($S118,'Vent Sizing Charts'!$T$7,'Vent Sizing Charts'!Y$7)+1,IF($R118=1.25,LOOKUP($S118,'Vent Sizing Charts'!$T$6,'Vent Sizing Charts'!Y$6)+1,"ERR")))))))))))</f>
        <v>ERR</v>
      </c>
      <c r="Y118" t="str">
        <f>IF($R118=15,LOOKUP($S118,'Vent Sizing Charts'!$T$38:$T$41,'Vent Sizing Charts'!Z$38:Z$41)+1,IF($R118=12,LOOKUP($S118,'Vent Sizing Charts'!$T$34:$T$37,'Vent Sizing Charts'!Z$34:Z$37)+1,IF($R118=10,LOOKUP($S118,'Vent Sizing Charts'!$T$30:$T$33,'Vent Sizing Charts'!Z$30:Z$33)+1,IF($R118=8,LOOKUP($S118,'Vent Sizing Charts'!$T$26:$T$29,'Vent Sizing Charts'!Z$26:Z$29)+1,IF($R118=6,LOOKUP($S118,'Vent Sizing Charts'!$T$22:$T$25,'Vent Sizing Charts'!Z$22:Z$25)+1,IF($R118=5,LOOKUP($S118,'Vent Sizing Charts'!$T$18:$T$21,'Vent Sizing Charts'!Z$18:Z$21)+1,IF($R118=4,LOOKUP($S118,'Vent Sizing Charts'!$T$14:$T$17,'Vent Sizing Charts'!Z$14:Z$17)+1,IF($R118=3,LOOKUP($S118,'Vent Sizing Charts'!$T$10:$T$13,'Vent Sizing Charts'!Z$10:Z$13)+1,IF($R118=2,LOOKUP($S118,'Vent Sizing Charts'!$T$8:$T$9,'Vent Sizing Charts'!Z$8:Z$9)+1,IF($R118=1.5,LOOKUP($S118,'Vent Sizing Charts'!$T$7,'Vent Sizing Charts'!Z$7)+1,IF($R118=1.25,LOOKUP($S118,'Vent Sizing Charts'!$T$6,'Vent Sizing Charts'!Z$6)+1,"ERR")))))))))))</f>
        <v>ERR</v>
      </c>
      <c r="Z118" t="str">
        <f>IF($R118=15,LOOKUP($S118,'Vent Sizing Charts'!$T$38:$T$41,'Vent Sizing Charts'!AA$38:AA$41)+1,IF($R118=12,LOOKUP($S118,'Vent Sizing Charts'!$T$34:$T$37,'Vent Sizing Charts'!AA$34:AA$37)+1,IF($R118=10,LOOKUP($S118,'Vent Sizing Charts'!$T$30:$T$33,'Vent Sizing Charts'!AA$30:AA$33)+1,IF($R118=8,LOOKUP($S118,'Vent Sizing Charts'!$T$26:$T$29,'Vent Sizing Charts'!AA$26:AA$29)+1,IF($R118=6,LOOKUP($S118,'Vent Sizing Charts'!$T$22:$T$25,'Vent Sizing Charts'!AA$22:AA$25)+1,IF($R118=5,LOOKUP($S118,'Vent Sizing Charts'!$T$18:$T$21,'Vent Sizing Charts'!AA$18:AA$21)+1,IF($R118=4,LOOKUP($S118,'Vent Sizing Charts'!$T$14:$T$17,'Vent Sizing Charts'!AA$14:AA$17)+1,IF($R118=3,LOOKUP($S118,'Vent Sizing Charts'!$T$10:$T$13,'Vent Sizing Charts'!AA$10:AA$13)+1,IF($R118=2,LOOKUP($S118,'Vent Sizing Charts'!$T$8:$T$9,'Vent Sizing Charts'!AA$8:AA$9)+1,IF($R118=1.5,LOOKUP($S118,'Vent Sizing Charts'!$T$7,'Vent Sizing Charts'!AA$7)+1,IF($R118=1.25,LOOKUP($S118,'Vent Sizing Charts'!$T$6,'Vent Sizing Charts'!AA$6)+1,"ERR")))))))))))</f>
        <v>ERR</v>
      </c>
      <c r="AA118" t="str">
        <f>IF($R118=15,LOOKUP($S118,'Vent Sizing Charts'!$T$38:$T$41,'Vent Sizing Charts'!AB$38:AB$41)+1,IF($R118=12,LOOKUP($S118,'Vent Sizing Charts'!$T$34:$T$37,'Vent Sizing Charts'!AB$34:AB$37)+1,IF($R118=10,LOOKUP($S118,'Vent Sizing Charts'!$T$30:$T$33,'Vent Sizing Charts'!AB$30:AB$33)+1,IF($R118=8,LOOKUP($S118,'Vent Sizing Charts'!$T$26:$T$29,'Vent Sizing Charts'!AB$26:AB$29)+1,IF($R118=6,LOOKUP($S118,'Vent Sizing Charts'!$T$22:$T$25,'Vent Sizing Charts'!AB$22:AB$25)+1,IF($R118=5,LOOKUP($S118,'Vent Sizing Charts'!$T$18:$T$21,'Vent Sizing Charts'!AB$18:AB$21)+1,IF($R118=4,LOOKUP($S118,'Vent Sizing Charts'!$T$14:$T$17,'Vent Sizing Charts'!AB$14:AB$17)+1,IF($R118=3,LOOKUP($S118,'Vent Sizing Charts'!$T$10:$T$13,'Vent Sizing Charts'!AB$10:AB$13)+1,IF($R118=2,LOOKUP($S118,'Vent Sizing Charts'!$T$8:$T$9,'Vent Sizing Charts'!AB$8:AB$9)+1,IF($R118=1.5,LOOKUP($S118,'Vent Sizing Charts'!$T$7,'Vent Sizing Charts'!AB$7)+1,IF($R118=1.25,LOOKUP($S118,'Vent Sizing Charts'!$T$6,'Vent Sizing Charts'!AB$6)+1,"ERR")))))))))))</f>
        <v>ERR</v>
      </c>
      <c r="AB118" t="str">
        <f>IF($R118=15,LOOKUP($S118,'Vent Sizing Charts'!$T$38:$T$41,'Vent Sizing Charts'!AC$38:AC$41)+1,IF($R118=12,LOOKUP($S118,'Vent Sizing Charts'!$T$34:$T$37,'Vent Sizing Charts'!AC$34:AC$37)+1,IF($R118=10,LOOKUP($S118,'Vent Sizing Charts'!$T$30:$T$33,'Vent Sizing Charts'!AC$30:AC$33)+1,IF($R118=8,LOOKUP($S118,'Vent Sizing Charts'!$T$26:$T$29,'Vent Sizing Charts'!AC$26:AC$29)+1,IF($R118=6,LOOKUP($S118,'Vent Sizing Charts'!$T$22:$T$25,'Vent Sizing Charts'!AC$22:AC$25)+1,IF($R118=5,LOOKUP($S118,'Vent Sizing Charts'!$T$18:$T$21,'Vent Sizing Charts'!AC$18:AC$21)+1,IF($R118=4,LOOKUP($S118,'Vent Sizing Charts'!$T$14:$T$17,'Vent Sizing Charts'!AC$14:AC$17)+1,IF($R118=3,LOOKUP($S118,'Vent Sizing Charts'!$T$10:$T$13,'Vent Sizing Charts'!AC$10:AC$13)+1,IF($R118=2,LOOKUP($S118,'Vent Sizing Charts'!$T$8:$T$9,'Vent Sizing Charts'!AC$8:AC$9)+1,IF($R118=1.5,LOOKUP($S118,'Vent Sizing Charts'!$T$7,'Vent Sizing Charts'!AC$7)+1,IF($R118=1.25,LOOKUP($S118,'Vent Sizing Charts'!$T$6,'Vent Sizing Charts'!AC$6)+1,"ERR")))))))))))</f>
        <v>ERR</v>
      </c>
      <c r="AC118" t="str">
        <f>IF($R118=15,LOOKUP($S118,'Vent Sizing Charts'!$T$38:$T$41,'Vent Sizing Charts'!AD$38:AD$41)+1,IF($R118=12,LOOKUP($S118,'Vent Sizing Charts'!$T$34:$T$37,'Vent Sizing Charts'!AD$34:AD$37)+1,IF($R118=10,LOOKUP($S118,'Vent Sizing Charts'!$T$30:$T$33,'Vent Sizing Charts'!AD$30:AD$33)+1,IF($R118=8,LOOKUP($S118,'Vent Sizing Charts'!$T$26:$T$29,'Vent Sizing Charts'!AD$26:AD$29)+1,IF($R118=6,LOOKUP($S118,'Vent Sizing Charts'!$T$22:$T$25,'Vent Sizing Charts'!AD$22:AD$25)+1,IF($R118=5,LOOKUP($S118,'Vent Sizing Charts'!$T$18:$T$21,'Vent Sizing Charts'!AD$18:AD$21)+1,IF($R118=4,LOOKUP($S118,'Vent Sizing Charts'!$T$14:$T$17,'Vent Sizing Charts'!AD$14:AD$17)+1,IF($R118=3,LOOKUP($S118,'Vent Sizing Charts'!$T$10:$T$13,'Vent Sizing Charts'!AD$10:AD$13)+1,IF($R118=2,LOOKUP($S118,'Vent Sizing Charts'!$T$8:$T$9,'Vent Sizing Charts'!AD$8:AD$9)+1,IF($R118=1.5,LOOKUP($S118,'Vent Sizing Charts'!$T$7,'Vent Sizing Charts'!AD$7)+1,IF($R118=1.25,LOOKUP($S118,'Vent Sizing Charts'!$T$6,'Vent Sizing Charts'!AD$6)+1,"ERR")))))))))))</f>
        <v>ERR</v>
      </c>
      <c r="AD118" t="str">
        <f>IF($R118=15,LOOKUP($S118,'Vent Sizing Charts'!$T$38:$T$41,'Vent Sizing Charts'!AE$38:AE$41)+1,IF($R118=12,LOOKUP($S118,'Vent Sizing Charts'!$T$34:$T$37,'Vent Sizing Charts'!AE$34:AE$37)+1,IF($R118=10,LOOKUP($S118,'Vent Sizing Charts'!$T$30:$T$33,'Vent Sizing Charts'!AE$30:AE$33)+1,IF($R118=8,LOOKUP($S118,'Vent Sizing Charts'!$T$26:$T$29,'Vent Sizing Charts'!AE$26:AE$29)+1,IF($R118=6,LOOKUP($S118,'Vent Sizing Charts'!$T$22:$T$25,'Vent Sizing Charts'!AE$22:AE$25)+1,IF($R118=5,LOOKUP($S118,'Vent Sizing Charts'!$T$18:$T$21,'Vent Sizing Charts'!AE$18:AE$21)+1,IF($R118=4,LOOKUP($S118,'Vent Sizing Charts'!$T$14:$T$17,'Vent Sizing Charts'!AE$14:AE$17)+1,IF($R118=3,LOOKUP($S118,'Vent Sizing Charts'!$T$10:$T$13,'Vent Sizing Charts'!AE$10:AE$13)+1,IF($R118=2,LOOKUP($S118,'Vent Sizing Charts'!$T$8:$T$9,'Vent Sizing Charts'!AE$8:AE$9)+1,IF($R118=1.5,LOOKUP($S118,'Vent Sizing Charts'!$T$7,'Vent Sizing Charts'!AE$7)+1,IF($R118=1.25,LOOKUP($S118,'Vent Sizing Charts'!$T$6,'Vent Sizing Charts'!AE$6)+1,"ERR")))))))))))</f>
        <v>ERR</v>
      </c>
      <c r="AE118" t="str">
        <f>IF($R118=15,LOOKUP($S118,'Vent Sizing Charts'!$T$38:$T$41,'Vent Sizing Charts'!U$38:U$41),IF($R118=12,LOOKUP($S118,'Vent Sizing Charts'!$T$34:$T$37,'Vent Sizing Charts'!U$34:U$37),IF($R118=10,LOOKUP($S118,'Vent Sizing Charts'!$T$30:$T$33,'Vent Sizing Charts'!U$30:U$33),IF($R118=8,LOOKUP($S118,'Vent Sizing Charts'!$T$26:$T$29,'Vent Sizing Charts'!U$26:U$29),IF($R118=6,LOOKUP($S118,'Vent Sizing Charts'!$T$22:$T$25,'Vent Sizing Charts'!U$22:U$25),IF($R118=5,LOOKUP($S118,'Vent Sizing Charts'!$T$18:$T$21,'Vent Sizing Charts'!U$18:U$21),IF($R118=4,LOOKUP($S118,'Vent Sizing Charts'!$T$14:$T$17,'Vent Sizing Charts'!U$14:U$17),IF($R118=3,LOOKUP($S118,'Vent Sizing Charts'!$T$10:$T$13,'Vent Sizing Charts'!U$10:U$13),IF($R118=2,LOOKUP($S118,'Vent Sizing Charts'!$T$8:$T$9,'Vent Sizing Charts'!U$8:U$9),IF($R118=1.5,LOOKUP($S118,'Vent Sizing Charts'!$T$7,'Vent Sizing Charts'!U$7),IF($R118=1.25,LOOKUP($S118,'Vent Sizing Charts'!$T$6,'Vent Sizing Charts'!U$6),"ERR")))))))))))</f>
        <v>ERR</v>
      </c>
    </row>
    <row r="119" spans="6:31" x14ac:dyDescent="0.25">
      <c r="F119">
        <f>IF('Vent Sizing'!M104="","",'Vent Sizing'!M104)</f>
        <v>2000</v>
      </c>
      <c r="G119">
        <v>0</v>
      </c>
      <c r="H119">
        <f>IF(LOOKUP($F119,'Vent Sizing Charts'!$F$5:$F$18,'Vent Sizing Charts'!G$5:G$18)+1&lt;0,0,LOOKUP($F119,'Vent Sizing Charts'!$F$5:$F$18,'Vent Sizing Charts'!G$5:G$18))</f>
        <v>0</v>
      </c>
      <c r="I119">
        <f>IF(LOOKUP($F119,'Vent Sizing Charts'!$F$5:$F$18,'Vent Sizing Charts'!H$5:H$18)+1&lt;0,0,LOOKUP($F119,'Vent Sizing Charts'!$F$5:$F$18,'Vent Sizing Charts'!H$5:H$18))</f>
        <v>0</v>
      </c>
      <c r="J119">
        <f>IF(LOOKUP($F119,'Vent Sizing Charts'!$F$5:$F$18,'Vent Sizing Charts'!I$5:I$18)+1&lt;0,0,LOOKUP($F119,'Vent Sizing Charts'!$F$5:$F$18,'Vent Sizing Charts'!I$5:I$18))</f>
        <v>0</v>
      </c>
      <c r="K119">
        <f>IF(LOOKUP($F119,'Vent Sizing Charts'!$F$5:$F$18,'Vent Sizing Charts'!J$5:J$18)+1&lt;0,0,LOOKUP($F119,'Vent Sizing Charts'!$F$5:$F$18,'Vent Sizing Charts'!J$5:J$18))</f>
        <v>6</v>
      </c>
      <c r="L119">
        <f>IF(LOOKUP($F119,'Vent Sizing Charts'!$F$5:$F$18,'Vent Sizing Charts'!K$5:K$18)+1&lt;0,0,LOOKUP($F119,'Vent Sizing Charts'!$F$5:$F$18,'Vent Sizing Charts'!K$5:K$18))</f>
        <v>21</v>
      </c>
      <c r="M119">
        <f>IF(LOOKUP($F119,'Vent Sizing Charts'!$F$5:$F$18,'Vent Sizing Charts'!L$5:L$18)+1&lt;0,0,LOOKUP($F119,'Vent Sizing Charts'!$F$5:$F$18,'Vent Sizing Charts'!L$5:L$18))</f>
        <v>61</v>
      </c>
      <c r="N119">
        <f>IF(LOOKUP($F119,'Vent Sizing Charts'!$F$5:$F$18,'Vent Sizing Charts'!M$5:M$18)+1&lt;0,0,LOOKUP($F119,'Vent Sizing Charts'!$F$5:$F$18,'Vent Sizing Charts'!M$5:M$18))</f>
        <v>215</v>
      </c>
      <c r="O119">
        <f>IF(LOOKUP($F119,'Vent Sizing Charts'!$F$5:$F$18,'Vent Sizing Charts'!N$5:N$18)+1&lt;0,0,LOOKUP($F119,'Vent Sizing Charts'!$F$5:$F$18,'Vent Sizing Charts'!N$5:N$18))</f>
        <v>99999999</v>
      </c>
      <c r="R119">
        <f>'Vent Sizing'!X24</f>
        <v>0</v>
      </c>
      <c r="S119">
        <f>ROUNDUP('Vent Sizing'!T24,0)</f>
        <v>0</v>
      </c>
      <c r="T119">
        <v>-9999999</v>
      </c>
      <c r="U119" t="str">
        <f>IF($R119=15,LOOKUP($S119,'Vent Sizing Charts'!$T$38:$T$41,'Vent Sizing Charts'!V$38:V$41)+1,IF($R119=12,LOOKUP($S119,'Vent Sizing Charts'!$T$34:$T$37,'Vent Sizing Charts'!V$34:V$37)+1,IF($R119=10,LOOKUP($S119,'Vent Sizing Charts'!$T$30:$T$33,'Vent Sizing Charts'!V$30:V$33)+1,IF($R119=8,LOOKUP($S119,'Vent Sizing Charts'!$T$26:$T$29,'Vent Sizing Charts'!V$26:V$29)+1,IF($R119=6,LOOKUP($S119,'Vent Sizing Charts'!$T$22:$T$25,'Vent Sizing Charts'!V$22:V$25)+1,IF($R119=5,LOOKUP($S119,'Vent Sizing Charts'!$T$18:$T$21,'Vent Sizing Charts'!V$18:V$21)+1,IF($R119=4,LOOKUP($S119,'Vent Sizing Charts'!$T$14:$T$17,'Vent Sizing Charts'!V$14:V$17)+1,IF($R119=3,LOOKUP($S119,'Vent Sizing Charts'!$T$10:$T$13,'Vent Sizing Charts'!V$10:V$13)+1,IF($R119=2,LOOKUP($S119,'Vent Sizing Charts'!$T$8:$T$9,'Vent Sizing Charts'!V$8:V$9)+1,IF($R119=1.5,LOOKUP($S119,'Vent Sizing Charts'!$T$7,'Vent Sizing Charts'!V$7)+1,IF($R119=1.25,LOOKUP($S119,'Vent Sizing Charts'!$T$6,'Vent Sizing Charts'!V$6)+1,"ERR")))))))))))</f>
        <v>ERR</v>
      </c>
      <c r="V119" t="str">
        <f>IF($R119=15,LOOKUP($S119,'Vent Sizing Charts'!$T$38:$T$41,'Vent Sizing Charts'!W$38:W$41)+1,IF($R119=12,LOOKUP($S119,'Vent Sizing Charts'!$T$34:$T$37,'Vent Sizing Charts'!W$34:W$37)+1,IF($R119=10,LOOKUP($S119,'Vent Sizing Charts'!$T$30:$T$33,'Vent Sizing Charts'!W$30:W$33)+1,IF($R119=8,LOOKUP($S119,'Vent Sizing Charts'!$T$26:$T$29,'Vent Sizing Charts'!W$26:W$29)+1,IF($R119=6,LOOKUP($S119,'Vent Sizing Charts'!$T$22:$T$25,'Vent Sizing Charts'!W$22:W$25)+1,IF($R119=5,LOOKUP($S119,'Vent Sizing Charts'!$T$18:$T$21,'Vent Sizing Charts'!W$18:W$21)+1,IF($R119=4,LOOKUP($S119,'Vent Sizing Charts'!$T$14:$T$17,'Vent Sizing Charts'!W$14:W$17)+1,IF($R119=3,LOOKUP($S119,'Vent Sizing Charts'!$T$10:$T$13,'Vent Sizing Charts'!W$10:W$13)+1,IF($R119=2,LOOKUP($S119,'Vent Sizing Charts'!$T$8:$T$9,'Vent Sizing Charts'!W$8:W$9)+1,IF($R119=1.5,LOOKUP($S119,'Vent Sizing Charts'!$T$7,'Vent Sizing Charts'!W$7)+1,IF($R119=1.25,LOOKUP($S119,'Vent Sizing Charts'!$T$6,'Vent Sizing Charts'!W$6)+1,"ERR")))))))))))</f>
        <v>ERR</v>
      </c>
      <c r="W119" t="str">
        <f>IF($R119=15,LOOKUP($S119,'Vent Sizing Charts'!$T$38:$T$41,'Vent Sizing Charts'!X$38:X$41)+1,IF($R119=12,LOOKUP($S119,'Vent Sizing Charts'!$T$34:$T$37,'Vent Sizing Charts'!X$34:X$37)+1,IF($R119=10,LOOKUP($S119,'Vent Sizing Charts'!$T$30:$T$33,'Vent Sizing Charts'!X$30:X$33)+1,IF($R119=8,LOOKUP($S119,'Vent Sizing Charts'!$T$26:$T$29,'Vent Sizing Charts'!X$26:X$29)+1,IF($R119=6,LOOKUP($S119,'Vent Sizing Charts'!$T$22:$T$25,'Vent Sizing Charts'!X$22:X$25)+1,IF($R119=5,LOOKUP($S119,'Vent Sizing Charts'!$T$18:$T$21,'Vent Sizing Charts'!X$18:X$21)+1,IF($R119=4,LOOKUP($S119,'Vent Sizing Charts'!$T$14:$T$17,'Vent Sizing Charts'!X$14:X$17)+1,IF($R119=3,LOOKUP($S119,'Vent Sizing Charts'!$T$10:$T$13,'Vent Sizing Charts'!X$10:X$13)+1,IF($R119=2,LOOKUP($S119,'Vent Sizing Charts'!$T$8:$T$9,'Vent Sizing Charts'!X$8:X$9)+1,IF($R119=1.5,LOOKUP($S119,'Vent Sizing Charts'!$T$7,'Vent Sizing Charts'!X$7)+1,IF($R119=1.25,LOOKUP($S119,'Vent Sizing Charts'!$T$6,'Vent Sizing Charts'!X$6)+1,"ERR")))))))))))</f>
        <v>ERR</v>
      </c>
      <c r="X119" t="str">
        <f>IF($R119=15,LOOKUP($S119,'Vent Sizing Charts'!$T$38:$T$41,'Vent Sizing Charts'!Y$38:Y$41)+1,IF($R119=12,LOOKUP($S119,'Vent Sizing Charts'!$T$34:$T$37,'Vent Sizing Charts'!Y$34:Y$37)+1,IF($R119=10,LOOKUP($S119,'Vent Sizing Charts'!$T$30:$T$33,'Vent Sizing Charts'!Y$30:Y$33)+1,IF($R119=8,LOOKUP($S119,'Vent Sizing Charts'!$T$26:$T$29,'Vent Sizing Charts'!Y$26:Y$29)+1,IF($R119=6,LOOKUP($S119,'Vent Sizing Charts'!$T$22:$T$25,'Vent Sizing Charts'!Y$22:Y$25)+1,IF($R119=5,LOOKUP($S119,'Vent Sizing Charts'!$T$18:$T$21,'Vent Sizing Charts'!Y$18:Y$21)+1,IF($R119=4,LOOKUP($S119,'Vent Sizing Charts'!$T$14:$T$17,'Vent Sizing Charts'!Y$14:Y$17)+1,IF($R119=3,LOOKUP($S119,'Vent Sizing Charts'!$T$10:$T$13,'Vent Sizing Charts'!Y$10:Y$13)+1,IF($R119=2,LOOKUP($S119,'Vent Sizing Charts'!$T$8:$T$9,'Vent Sizing Charts'!Y$8:Y$9)+1,IF($R119=1.5,LOOKUP($S119,'Vent Sizing Charts'!$T$7,'Vent Sizing Charts'!Y$7)+1,IF($R119=1.25,LOOKUP($S119,'Vent Sizing Charts'!$T$6,'Vent Sizing Charts'!Y$6)+1,"ERR")))))))))))</f>
        <v>ERR</v>
      </c>
      <c r="Y119" t="str">
        <f>IF($R119=15,LOOKUP($S119,'Vent Sizing Charts'!$T$38:$T$41,'Vent Sizing Charts'!Z$38:Z$41)+1,IF($R119=12,LOOKUP($S119,'Vent Sizing Charts'!$T$34:$T$37,'Vent Sizing Charts'!Z$34:Z$37)+1,IF($R119=10,LOOKUP($S119,'Vent Sizing Charts'!$T$30:$T$33,'Vent Sizing Charts'!Z$30:Z$33)+1,IF($R119=8,LOOKUP($S119,'Vent Sizing Charts'!$T$26:$T$29,'Vent Sizing Charts'!Z$26:Z$29)+1,IF($R119=6,LOOKUP($S119,'Vent Sizing Charts'!$T$22:$T$25,'Vent Sizing Charts'!Z$22:Z$25)+1,IF($R119=5,LOOKUP($S119,'Vent Sizing Charts'!$T$18:$T$21,'Vent Sizing Charts'!Z$18:Z$21)+1,IF($R119=4,LOOKUP($S119,'Vent Sizing Charts'!$T$14:$T$17,'Vent Sizing Charts'!Z$14:Z$17)+1,IF($R119=3,LOOKUP($S119,'Vent Sizing Charts'!$T$10:$T$13,'Vent Sizing Charts'!Z$10:Z$13)+1,IF($R119=2,LOOKUP($S119,'Vent Sizing Charts'!$T$8:$T$9,'Vent Sizing Charts'!Z$8:Z$9)+1,IF($R119=1.5,LOOKUP($S119,'Vent Sizing Charts'!$T$7,'Vent Sizing Charts'!Z$7)+1,IF($R119=1.25,LOOKUP($S119,'Vent Sizing Charts'!$T$6,'Vent Sizing Charts'!Z$6)+1,"ERR")))))))))))</f>
        <v>ERR</v>
      </c>
      <c r="Z119" t="str">
        <f>IF($R119=15,LOOKUP($S119,'Vent Sizing Charts'!$T$38:$T$41,'Vent Sizing Charts'!AA$38:AA$41)+1,IF($R119=12,LOOKUP($S119,'Vent Sizing Charts'!$T$34:$T$37,'Vent Sizing Charts'!AA$34:AA$37)+1,IF($R119=10,LOOKUP($S119,'Vent Sizing Charts'!$T$30:$T$33,'Vent Sizing Charts'!AA$30:AA$33)+1,IF($R119=8,LOOKUP($S119,'Vent Sizing Charts'!$T$26:$T$29,'Vent Sizing Charts'!AA$26:AA$29)+1,IF($R119=6,LOOKUP($S119,'Vent Sizing Charts'!$T$22:$T$25,'Vent Sizing Charts'!AA$22:AA$25)+1,IF($R119=5,LOOKUP($S119,'Vent Sizing Charts'!$T$18:$T$21,'Vent Sizing Charts'!AA$18:AA$21)+1,IF($R119=4,LOOKUP($S119,'Vent Sizing Charts'!$T$14:$T$17,'Vent Sizing Charts'!AA$14:AA$17)+1,IF($R119=3,LOOKUP($S119,'Vent Sizing Charts'!$T$10:$T$13,'Vent Sizing Charts'!AA$10:AA$13)+1,IF($R119=2,LOOKUP($S119,'Vent Sizing Charts'!$T$8:$T$9,'Vent Sizing Charts'!AA$8:AA$9)+1,IF($R119=1.5,LOOKUP($S119,'Vent Sizing Charts'!$T$7,'Vent Sizing Charts'!AA$7)+1,IF($R119=1.25,LOOKUP($S119,'Vent Sizing Charts'!$T$6,'Vent Sizing Charts'!AA$6)+1,"ERR")))))))))))</f>
        <v>ERR</v>
      </c>
      <c r="AA119" t="str">
        <f>IF($R119=15,LOOKUP($S119,'Vent Sizing Charts'!$T$38:$T$41,'Vent Sizing Charts'!AB$38:AB$41)+1,IF($R119=12,LOOKUP($S119,'Vent Sizing Charts'!$T$34:$T$37,'Vent Sizing Charts'!AB$34:AB$37)+1,IF($R119=10,LOOKUP($S119,'Vent Sizing Charts'!$T$30:$T$33,'Vent Sizing Charts'!AB$30:AB$33)+1,IF($R119=8,LOOKUP($S119,'Vent Sizing Charts'!$T$26:$T$29,'Vent Sizing Charts'!AB$26:AB$29)+1,IF($R119=6,LOOKUP($S119,'Vent Sizing Charts'!$T$22:$T$25,'Vent Sizing Charts'!AB$22:AB$25)+1,IF($R119=5,LOOKUP($S119,'Vent Sizing Charts'!$T$18:$T$21,'Vent Sizing Charts'!AB$18:AB$21)+1,IF($R119=4,LOOKUP($S119,'Vent Sizing Charts'!$T$14:$T$17,'Vent Sizing Charts'!AB$14:AB$17)+1,IF($R119=3,LOOKUP($S119,'Vent Sizing Charts'!$T$10:$T$13,'Vent Sizing Charts'!AB$10:AB$13)+1,IF($R119=2,LOOKUP($S119,'Vent Sizing Charts'!$T$8:$T$9,'Vent Sizing Charts'!AB$8:AB$9)+1,IF($R119=1.5,LOOKUP($S119,'Vent Sizing Charts'!$T$7,'Vent Sizing Charts'!AB$7)+1,IF($R119=1.25,LOOKUP($S119,'Vent Sizing Charts'!$T$6,'Vent Sizing Charts'!AB$6)+1,"ERR")))))))))))</f>
        <v>ERR</v>
      </c>
      <c r="AB119" t="str">
        <f>IF($R119=15,LOOKUP($S119,'Vent Sizing Charts'!$T$38:$T$41,'Vent Sizing Charts'!AC$38:AC$41)+1,IF($R119=12,LOOKUP($S119,'Vent Sizing Charts'!$T$34:$T$37,'Vent Sizing Charts'!AC$34:AC$37)+1,IF($R119=10,LOOKUP($S119,'Vent Sizing Charts'!$T$30:$T$33,'Vent Sizing Charts'!AC$30:AC$33)+1,IF($R119=8,LOOKUP($S119,'Vent Sizing Charts'!$T$26:$T$29,'Vent Sizing Charts'!AC$26:AC$29)+1,IF($R119=6,LOOKUP($S119,'Vent Sizing Charts'!$T$22:$T$25,'Vent Sizing Charts'!AC$22:AC$25)+1,IF($R119=5,LOOKUP($S119,'Vent Sizing Charts'!$T$18:$T$21,'Vent Sizing Charts'!AC$18:AC$21)+1,IF($R119=4,LOOKUP($S119,'Vent Sizing Charts'!$T$14:$T$17,'Vent Sizing Charts'!AC$14:AC$17)+1,IF($R119=3,LOOKUP($S119,'Vent Sizing Charts'!$T$10:$T$13,'Vent Sizing Charts'!AC$10:AC$13)+1,IF($R119=2,LOOKUP($S119,'Vent Sizing Charts'!$T$8:$T$9,'Vent Sizing Charts'!AC$8:AC$9)+1,IF($R119=1.5,LOOKUP($S119,'Vent Sizing Charts'!$T$7,'Vent Sizing Charts'!AC$7)+1,IF($R119=1.25,LOOKUP($S119,'Vent Sizing Charts'!$T$6,'Vent Sizing Charts'!AC$6)+1,"ERR")))))))))))</f>
        <v>ERR</v>
      </c>
      <c r="AC119" t="str">
        <f>IF($R119=15,LOOKUP($S119,'Vent Sizing Charts'!$T$38:$T$41,'Vent Sizing Charts'!AD$38:AD$41)+1,IF($R119=12,LOOKUP($S119,'Vent Sizing Charts'!$T$34:$T$37,'Vent Sizing Charts'!AD$34:AD$37)+1,IF($R119=10,LOOKUP($S119,'Vent Sizing Charts'!$T$30:$T$33,'Vent Sizing Charts'!AD$30:AD$33)+1,IF($R119=8,LOOKUP($S119,'Vent Sizing Charts'!$T$26:$T$29,'Vent Sizing Charts'!AD$26:AD$29)+1,IF($R119=6,LOOKUP($S119,'Vent Sizing Charts'!$T$22:$T$25,'Vent Sizing Charts'!AD$22:AD$25)+1,IF($R119=5,LOOKUP($S119,'Vent Sizing Charts'!$T$18:$T$21,'Vent Sizing Charts'!AD$18:AD$21)+1,IF($R119=4,LOOKUP($S119,'Vent Sizing Charts'!$T$14:$T$17,'Vent Sizing Charts'!AD$14:AD$17)+1,IF($R119=3,LOOKUP($S119,'Vent Sizing Charts'!$T$10:$T$13,'Vent Sizing Charts'!AD$10:AD$13)+1,IF($R119=2,LOOKUP($S119,'Vent Sizing Charts'!$T$8:$T$9,'Vent Sizing Charts'!AD$8:AD$9)+1,IF($R119=1.5,LOOKUP($S119,'Vent Sizing Charts'!$T$7,'Vent Sizing Charts'!AD$7)+1,IF($R119=1.25,LOOKUP($S119,'Vent Sizing Charts'!$T$6,'Vent Sizing Charts'!AD$6)+1,"ERR")))))))))))</f>
        <v>ERR</v>
      </c>
      <c r="AD119" t="str">
        <f>IF($R119=15,LOOKUP($S119,'Vent Sizing Charts'!$T$38:$T$41,'Vent Sizing Charts'!AE$38:AE$41)+1,IF($R119=12,LOOKUP($S119,'Vent Sizing Charts'!$T$34:$T$37,'Vent Sizing Charts'!AE$34:AE$37)+1,IF($R119=10,LOOKUP($S119,'Vent Sizing Charts'!$T$30:$T$33,'Vent Sizing Charts'!AE$30:AE$33)+1,IF($R119=8,LOOKUP($S119,'Vent Sizing Charts'!$T$26:$T$29,'Vent Sizing Charts'!AE$26:AE$29)+1,IF($R119=6,LOOKUP($S119,'Vent Sizing Charts'!$T$22:$T$25,'Vent Sizing Charts'!AE$22:AE$25)+1,IF($R119=5,LOOKUP($S119,'Vent Sizing Charts'!$T$18:$T$21,'Vent Sizing Charts'!AE$18:AE$21)+1,IF($R119=4,LOOKUP($S119,'Vent Sizing Charts'!$T$14:$T$17,'Vent Sizing Charts'!AE$14:AE$17)+1,IF($R119=3,LOOKUP($S119,'Vent Sizing Charts'!$T$10:$T$13,'Vent Sizing Charts'!AE$10:AE$13)+1,IF($R119=2,LOOKUP($S119,'Vent Sizing Charts'!$T$8:$T$9,'Vent Sizing Charts'!AE$8:AE$9)+1,IF($R119=1.5,LOOKUP($S119,'Vent Sizing Charts'!$T$7,'Vent Sizing Charts'!AE$7)+1,IF($R119=1.25,LOOKUP($S119,'Vent Sizing Charts'!$T$6,'Vent Sizing Charts'!AE$6)+1,"ERR")))))))))))</f>
        <v>ERR</v>
      </c>
      <c r="AE119" t="str">
        <f>IF($R119=15,LOOKUP($S119,'Vent Sizing Charts'!$T$38:$T$41,'Vent Sizing Charts'!U$38:U$41),IF($R119=12,LOOKUP($S119,'Vent Sizing Charts'!$T$34:$T$37,'Vent Sizing Charts'!U$34:U$37),IF($R119=10,LOOKUP($S119,'Vent Sizing Charts'!$T$30:$T$33,'Vent Sizing Charts'!U$30:U$33),IF($R119=8,LOOKUP($S119,'Vent Sizing Charts'!$T$26:$T$29,'Vent Sizing Charts'!U$26:U$29),IF($R119=6,LOOKUP($S119,'Vent Sizing Charts'!$T$22:$T$25,'Vent Sizing Charts'!U$22:U$25),IF($R119=5,LOOKUP($S119,'Vent Sizing Charts'!$T$18:$T$21,'Vent Sizing Charts'!U$18:U$21),IF($R119=4,LOOKUP($S119,'Vent Sizing Charts'!$T$14:$T$17,'Vent Sizing Charts'!U$14:U$17),IF($R119=3,LOOKUP($S119,'Vent Sizing Charts'!$T$10:$T$13,'Vent Sizing Charts'!U$10:U$13),IF($R119=2,LOOKUP($S119,'Vent Sizing Charts'!$T$8:$T$9,'Vent Sizing Charts'!U$8:U$9),IF($R119=1.5,LOOKUP($S119,'Vent Sizing Charts'!$T$7,'Vent Sizing Charts'!U$7),IF($R119=1.25,LOOKUP($S119,'Vent Sizing Charts'!$T$6,'Vent Sizing Charts'!U$6),"ERR")))))))))))</f>
        <v>ERR</v>
      </c>
    </row>
    <row r="120" spans="6:31" x14ac:dyDescent="0.25">
      <c r="F120">
        <f>IF('Vent Sizing'!M105="","",'Vent Sizing'!M105)</f>
        <v>2000</v>
      </c>
      <c r="G120">
        <v>0</v>
      </c>
      <c r="H120">
        <f>IF(LOOKUP($F120,'Vent Sizing Charts'!$F$5:$F$18,'Vent Sizing Charts'!G$5:G$18)+1&lt;0,0,LOOKUP($F120,'Vent Sizing Charts'!$F$5:$F$18,'Vent Sizing Charts'!G$5:G$18))</f>
        <v>0</v>
      </c>
      <c r="I120">
        <f>IF(LOOKUP($F120,'Vent Sizing Charts'!$F$5:$F$18,'Vent Sizing Charts'!H$5:H$18)+1&lt;0,0,LOOKUP($F120,'Vent Sizing Charts'!$F$5:$F$18,'Vent Sizing Charts'!H$5:H$18))</f>
        <v>0</v>
      </c>
      <c r="J120">
        <f>IF(LOOKUP($F120,'Vent Sizing Charts'!$F$5:$F$18,'Vent Sizing Charts'!I$5:I$18)+1&lt;0,0,LOOKUP($F120,'Vent Sizing Charts'!$F$5:$F$18,'Vent Sizing Charts'!I$5:I$18))</f>
        <v>0</v>
      </c>
      <c r="K120">
        <f>IF(LOOKUP($F120,'Vent Sizing Charts'!$F$5:$F$18,'Vent Sizing Charts'!J$5:J$18)+1&lt;0,0,LOOKUP($F120,'Vent Sizing Charts'!$F$5:$F$18,'Vent Sizing Charts'!J$5:J$18))</f>
        <v>6</v>
      </c>
      <c r="L120">
        <f>IF(LOOKUP($F120,'Vent Sizing Charts'!$F$5:$F$18,'Vent Sizing Charts'!K$5:K$18)+1&lt;0,0,LOOKUP($F120,'Vent Sizing Charts'!$F$5:$F$18,'Vent Sizing Charts'!K$5:K$18))</f>
        <v>21</v>
      </c>
      <c r="M120">
        <f>IF(LOOKUP($F120,'Vent Sizing Charts'!$F$5:$F$18,'Vent Sizing Charts'!L$5:L$18)+1&lt;0,0,LOOKUP($F120,'Vent Sizing Charts'!$F$5:$F$18,'Vent Sizing Charts'!L$5:L$18))</f>
        <v>61</v>
      </c>
      <c r="N120">
        <f>IF(LOOKUP($F120,'Vent Sizing Charts'!$F$5:$F$18,'Vent Sizing Charts'!M$5:M$18)+1&lt;0,0,LOOKUP($F120,'Vent Sizing Charts'!$F$5:$F$18,'Vent Sizing Charts'!M$5:M$18))</f>
        <v>215</v>
      </c>
      <c r="O120">
        <f>IF(LOOKUP($F120,'Vent Sizing Charts'!$F$5:$F$18,'Vent Sizing Charts'!N$5:N$18)+1&lt;0,0,LOOKUP($F120,'Vent Sizing Charts'!$F$5:$F$18,'Vent Sizing Charts'!N$5:N$18))</f>
        <v>99999999</v>
      </c>
      <c r="R120">
        <f>'Vent Sizing'!X25</f>
        <v>0</v>
      </c>
      <c r="S120">
        <f>ROUNDUP('Vent Sizing'!T25,0)</f>
        <v>0</v>
      </c>
      <c r="T120">
        <v>-9999999</v>
      </c>
      <c r="U120" t="str">
        <f>IF($R120=15,LOOKUP($S120,'Vent Sizing Charts'!$T$38:$T$41,'Vent Sizing Charts'!V$38:V$41)+1,IF($R120=12,LOOKUP($S120,'Vent Sizing Charts'!$T$34:$T$37,'Vent Sizing Charts'!V$34:V$37)+1,IF($R120=10,LOOKUP($S120,'Vent Sizing Charts'!$T$30:$T$33,'Vent Sizing Charts'!V$30:V$33)+1,IF($R120=8,LOOKUP($S120,'Vent Sizing Charts'!$T$26:$T$29,'Vent Sizing Charts'!V$26:V$29)+1,IF($R120=6,LOOKUP($S120,'Vent Sizing Charts'!$T$22:$T$25,'Vent Sizing Charts'!V$22:V$25)+1,IF($R120=5,LOOKUP($S120,'Vent Sizing Charts'!$T$18:$T$21,'Vent Sizing Charts'!V$18:V$21)+1,IF($R120=4,LOOKUP($S120,'Vent Sizing Charts'!$T$14:$T$17,'Vent Sizing Charts'!V$14:V$17)+1,IF($R120=3,LOOKUP($S120,'Vent Sizing Charts'!$T$10:$T$13,'Vent Sizing Charts'!V$10:V$13)+1,IF($R120=2,LOOKUP($S120,'Vent Sizing Charts'!$T$8:$T$9,'Vent Sizing Charts'!V$8:V$9)+1,IF($R120=1.5,LOOKUP($S120,'Vent Sizing Charts'!$T$7,'Vent Sizing Charts'!V$7)+1,IF($R120=1.25,LOOKUP($S120,'Vent Sizing Charts'!$T$6,'Vent Sizing Charts'!V$6)+1,"ERR")))))))))))</f>
        <v>ERR</v>
      </c>
      <c r="V120" t="str">
        <f>IF($R120=15,LOOKUP($S120,'Vent Sizing Charts'!$T$38:$T$41,'Vent Sizing Charts'!W$38:W$41)+1,IF($R120=12,LOOKUP($S120,'Vent Sizing Charts'!$T$34:$T$37,'Vent Sizing Charts'!W$34:W$37)+1,IF($R120=10,LOOKUP($S120,'Vent Sizing Charts'!$T$30:$T$33,'Vent Sizing Charts'!W$30:W$33)+1,IF($R120=8,LOOKUP($S120,'Vent Sizing Charts'!$T$26:$T$29,'Vent Sizing Charts'!W$26:W$29)+1,IF($R120=6,LOOKUP($S120,'Vent Sizing Charts'!$T$22:$T$25,'Vent Sizing Charts'!W$22:W$25)+1,IF($R120=5,LOOKUP($S120,'Vent Sizing Charts'!$T$18:$T$21,'Vent Sizing Charts'!W$18:W$21)+1,IF($R120=4,LOOKUP($S120,'Vent Sizing Charts'!$T$14:$T$17,'Vent Sizing Charts'!W$14:W$17)+1,IF($R120=3,LOOKUP($S120,'Vent Sizing Charts'!$T$10:$T$13,'Vent Sizing Charts'!W$10:W$13)+1,IF($R120=2,LOOKUP($S120,'Vent Sizing Charts'!$T$8:$T$9,'Vent Sizing Charts'!W$8:W$9)+1,IF($R120=1.5,LOOKUP($S120,'Vent Sizing Charts'!$T$7,'Vent Sizing Charts'!W$7)+1,IF($R120=1.25,LOOKUP($S120,'Vent Sizing Charts'!$T$6,'Vent Sizing Charts'!W$6)+1,"ERR")))))))))))</f>
        <v>ERR</v>
      </c>
      <c r="W120" t="str">
        <f>IF($R120=15,LOOKUP($S120,'Vent Sizing Charts'!$T$38:$T$41,'Vent Sizing Charts'!X$38:X$41)+1,IF($R120=12,LOOKUP($S120,'Vent Sizing Charts'!$T$34:$T$37,'Vent Sizing Charts'!X$34:X$37)+1,IF($R120=10,LOOKUP($S120,'Vent Sizing Charts'!$T$30:$T$33,'Vent Sizing Charts'!X$30:X$33)+1,IF($R120=8,LOOKUP($S120,'Vent Sizing Charts'!$T$26:$T$29,'Vent Sizing Charts'!X$26:X$29)+1,IF($R120=6,LOOKUP($S120,'Vent Sizing Charts'!$T$22:$T$25,'Vent Sizing Charts'!X$22:X$25)+1,IF($R120=5,LOOKUP($S120,'Vent Sizing Charts'!$T$18:$T$21,'Vent Sizing Charts'!X$18:X$21)+1,IF($R120=4,LOOKUP($S120,'Vent Sizing Charts'!$T$14:$T$17,'Vent Sizing Charts'!X$14:X$17)+1,IF($R120=3,LOOKUP($S120,'Vent Sizing Charts'!$T$10:$T$13,'Vent Sizing Charts'!X$10:X$13)+1,IF($R120=2,LOOKUP($S120,'Vent Sizing Charts'!$T$8:$T$9,'Vent Sizing Charts'!X$8:X$9)+1,IF($R120=1.5,LOOKUP($S120,'Vent Sizing Charts'!$T$7,'Vent Sizing Charts'!X$7)+1,IF($R120=1.25,LOOKUP($S120,'Vent Sizing Charts'!$T$6,'Vent Sizing Charts'!X$6)+1,"ERR")))))))))))</f>
        <v>ERR</v>
      </c>
      <c r="X120" t="str">
        <f>IF($R120=15,LOOKUP($S120,'Vent Sizing Charts'!$T$38:$T$41,'Vent Sizing Charts'!Y$38:Y$41)+1,IF($R120=12,LOOKUP($S120,'Vent Sizing Charts'!$T$34:$T$37,'Vent Sizing Charts'!Y$34:Y$37)+1,IF($R120=10,LOOKUP($S120,'Vent Sizing Charts'!$T$30:$T$33,'Vent Sizing Charts'!Y$30:Y$33)+1,IF($R120=8,LOOKUP($S120,'Vent Sizing Charts'!$T$26:$T$29,'Vent Sizing Charts'!Y$26:Y$29)+1,IF($R120=6,LOOKUP($S120,'Vent Sizing Charts'!$T$22:$T$25,'Vent Sizing Charts'!Y$22:Y$25)+1,IF($R120=5,LOOKUP($S120,'Vent Sizing Charts'!$T$18:$T$21,'Vent Sizing Charts'!Y$18:Y$21)+1,IF($R120=4,LOOKUP($S120,'Vent Sizing Charts'!$T$14:$T$17,'Vent Sizing Charts'!Y$14:Y$17)+1,IF($R120=3,LOOKUP($S120,'Vent Sizing Charts'!$T$10:$T$13,'Vent Sizing Charts'!Y$10:Y$13)+1,IF($R120=2,LOOKUP($S120,'Vent Sizing Charts'!$T$8:$T$9,'Vent Sizing Charts'!Y$8:Y$9)+1,IF($R120=1.5,LOOKUP($S120,'Vent Sizing Charts'!$T$7,'Vent Sizing Charts'!Y$7)+1,IF($R120=1.25,LOOKUP($S120,'Vent Sizing Charts'!$T$6,'Vent Sizing Charts'!Y$6)+1,"ERR")))))))))))</f>
        <v>ERR</v>
      </c>
      <c r="Y120" t="str">
        <f>IF($R120=15,LOOKUP($S120,'Vent Sizing Charts'!$T$38:$T$41,'Vent Sizing Charts'!Z$38:Z$41)+1,IF($R120=12,LOOKUP($S120,'Vent Sizing Charts'!$T$34:$T$37,'Vent Sizing Charts'!Z$34:Z$37)+1,IF($R120=10,LOOKUP($S120,'Vent Sizing Charts'!$T$30:$T$33,'Vent Sizing Charts'!Z$30:Z$33)+1,IF($R120=8,LOOKUP($S120,'Vent Sizing Charts'!$T$26:$T$29,'Vent Sizing Charts'!Z$26:Z$29)+1,IF($R120=6,LOOKUP($S120,'Vent Sizing Charts'!$T$22:$T$25,'Vent Sizing Charts'!Z$22:Z$25)+1,IF($R120=5,LOOKUP($S120,'Vent Sizing Charts'!$T$18:$T$21,'Vent Sizing Charts'!Z$18:Z$21)+1,IF($R120=4,LOOKUP($S120,'Vent Sizing Charts'!$T$14:$T$17,'Vent Sizing Charts'!Z$14:Z$17)+1,IF($R120=3,LOOKUP($S120,'Vent Sizing Charts'!$T$10:$T$13,'Vent Sizing Charts'!Z$10:Z$13)+1,IF($R120=2,LOOKUP($S120,'Vent Sizing Charts'!$T$8:$T$9,'Vent Sizing Charts'!Z$8:Z$9)+1,IF($R120=1.5,LOOKUP($S120,'Vent Sizing Charts'!$T$7,'Vent Sizing Charts'!Z$7)+1,IF($R120=1.25,LOOKUP($S120,'Vent Sizing Charts'!$T$6,'Vent Sizing Charts'!Z$6)+1,"ERR")))))))))))</f>
        <v>ERR</v>
      </c>
      <c r="Z120" t="str">
        <f>IF($R120=15,LOOKUP($S120,'Vent Sizing Charts'!$T$38:$T$41,'Vent Sizing Charts'!AA$38:AA$41)+1,IF($R120=12,LOOKUP($S120,'Vent Sizing Charts'!$T$34:$T$37,'Vent Sizing Charts'!AA$34:AA$37)+1,IF($R120=10,LOOKUP($S120,'Vent Sizing Charts'!$T$30:$T$33,'Vent Sizing Charts'!AA$30:AA$33)+1,IF($R120=8,LOOKUP($S120,'Vent Sizing Charts'!$T$26:$T$29,'Vent Sizing Charts'!AA$26:AA$29)+1,IF($R120=6,LOOKUP($S120,'Vent Sizing Charts'!$T$22:$T$25,'Vent Sizing Charts'!AA$22:AA$25)+1,IF($R120=5,LOOKUP($S120,'Vent Sizing Charts'!$T$18:$T$21,'Vent Sizing Charts'!AA$18:AA$21)+1,IF($R120=4,LOOKUP($S120,'Vent Sizing Charts'!$T$14:$T$17,'Vent Sizing Charts'!AA$14:AA$17)+1,IF($R120=3,LOOKUP($S120,'Vent Sizing Charts'!$T$10:$T$13,'Vent Sizing Charts'!AA$10:AA$13)+1,IF($R120=2,LOOKUP($S120,'Vent Sizing Charts'!$T$8:$T$9,'Vent Sizing Charts'!AA$8:AA$9)+1,IF($R120=1.5,LOOKUP($S120,'Vent Sizing Charts'!$T$7,'Vent Sizing Charts'!AA$7)+1,IF($R120=1.25,LOOKUP($S120,'Vent Sizing Charts'!$T$6,'Vent Sizing Charts'!AA$6)+1,"ERR")))))))))))</f>
        <v>ERR</v>
      </c>
      <c r="AA120" t="str">
        <f>IF($R120=15,LOOKUP($S120,'Vent Sizing Charts'!$T$38:$T$41,'Vent Sizing Charts'!AB$38:AB$41)+1,IF($R120=12,LOOKUP($S120,'Vent Sizing Charts'!$T$34:$T$37,'Vent Sizing Charts'!AB$34:AB$37)+1,IF($R120=10,LOOKUP($S120,'Vent Sizing Charts'!$T$30:$T$33,'Vent Sizing Charts'!AB$30:AB$33)+1,IF($R120=8,LOOKUP($S120,'Vent Sizing Charts'!$T$26:$T$29,'Vent Sizing Charts'!AB$26:AB$29)+1,IF($R120=6,LOOKUP($S120,'Vent Sizing Charts'!$T$22:$T$25,'Vent Sizing Charts'!AB$22:AB$25)+1,IF($R120=5,LOOKUP($S120,'Vent Sizing Charts'!$T$18:$T$21,'Vent Sizing Charts'!AB$18:AB$21)+1,IF($R120=4,LOOKUP($S120,'Vent Sizing Charts'!$T$14:$T$17,'Vent Sizing Charts'!AB$14:AB$17)+1,IF($R120=3,LOOKUP($S120,'Vent Sizing Charts'!$T$10:$T$13,'Vent Sizing Charts'!AB$10:AB$13)+1,IF($R120=2,LOOKUP($S120,'Vent Sizing Charts'!$T$8:$T$9,'Vent Sizing Charts'!AB$8:AB$9)+1,IF($R120=1.5,LOOKUP($S120,'Vent Sizing Charts'!$T$7,'Vent Sizing Charts'!AB$7)+1,IF($R120=1.25,LOOKUP($S120,'Vent Sizing Charts'!$T$6,'Vent Sizing Charts'!AB$6)+1,"ERR")))))))))))</f>
        <v>ERR</v>
      </c>
      <c r="AB120" t="str">
        <f>IF($R120=15,LOOKUP($S120,'Vent Sizing Charts'!$T$38:$T$41,'Vent Sizing Charts'!AC$38:AC$41)+1,IF($R120=12,LOOKUP($S120,'Vent Sizing Charts'!$T$34:$T$37,'Vent Sizing Charts'!AC$34:AC$37)+1,IF($R120=10,LOOKUP($S120,'Vent Sizing Charts'!$T$30:$T$33,'Vent Sizing Charts'!AC$30:AC$33)+1,IF($R120=8,LOOKUP($S120,'Vent Sizing Charts'!$T$26:$T$29,'Vent Sizing Charts'!AC$26:AC$29)+1,IF($R120=6,LOOKUP($S120,'Vent Sizing Charts'!$T$22:$T$25,'Vent Sizing Charts'!AC$22:AC$25)+1,IF($R120=5,LOOKUP($S120,'Vent Sizing Charts'!$T$18:$T$21,'Vent Sizing Charts'!AC$18:AC$21)+1,IF($R120=4,LOOKUP($S120,'Vent Sizing Charts'!$T$14:$T$17,'Vent Sizing Charts'!AC$14:AC$17)+1,IF($R120=3,LOOKUP($S120,'Vent Sizing Charts'!$T$10:$T$13,'Vent Sizing Charts'!AC$10:AC$13)+1,IF($R120=2,LOOKUP($S120,'Vent Sizing Charts'!$T$8:$T$9,'Vent Sizing Charts'!AC$8:AC$9)+1,IF($R120=1.5,LOOKUP($S120,'Vent Sizing Charts'!$T$7,'Vent Sizing Charts'!AC$7)+1,IF($R120=1.25,LOOKUP($S120,'Vent Sizing Charts'!$T$6,'Vent Sizing Charts'!AC$6)+1,"ERR")))))))))))</f>
        <v>ERR</v>
      </c>
      <c r="AC120" t="str">
        <f>IF($R120=15,LOOKUP($S120,'Vent Sizing Charts'!$T$38:$T$41,'Vent Sizing Charts'!AD$38:AD$41)+1,IF($R120=12,LOOKUP($S120,'Vent Sizing Charts'!$T$34:$T$37,'Vent Sizing Charts'!AD$34:AD$37)+1,IF($R120=10,LOOKUP($S120,'Vent Sizing Charts'!$T$30:$T$33,'Vent Sizing Charts'!AD$30:AD$33)+1,IF($R120=8,LOOKUP($S120,'Vent Sizing Charts'!$T$26:$T$29,'Vent Sizing Charts'!AD$26:AD$29)+1,IF($R120=6,LOOKUP($S120,'Vent Sizing Charts'!$T$22:$T$25,'Vent Sizing Charts'!AD$22:AD$25)+1,IF($R120=5,LOOKUP($S120,'Vent Sizing Charts'!$T$18:$T$21,'Vent Sizing Charts'!AD$18:AD$21)+1,IF($R120=4,LOOKUP($S120,'Vent Sizing Charts'!$T$14:$T$17,'Vent Sizing Charts'!AD$14:AD$17)+1,IF($R120=3,LOOKUP($S120,'Vent Sizing Charts'!$T$10:$T$13,'Vent Sizing Charts'!AD$10:AD$13)+1,IF($R120=2,LOOKUP($S120,'Vent Sizing Charts'!$T$8:$T$9,'Vent Sizing Charts'!AD$8:AD$9)+1,IF($R120=1.5,LOOKUP($S120,'Vent Sizing Charts'!$T$7,'Vent Sizing Charts'!AD$7)+1,IF($R120=1.25,LOOKUP($S120,'Vent Sizing Charts'!$T$6,'Vent Sizing Charts'!AD$6)+1,"ERR")))))))))))</f>
        <v>ERR</v>
      </c>
      <c r="AD120" t="str">
        <f>IF($R120=15,LOOKUP($S120,'Vent Sizing Charts'!$T$38:$T$41,'Vent Sizing Charts'!AE$38:AE$41)+1,IF($R120=12,LOOKUP($S120,'Vent Sizing Charts'!$T$34:$T$37,'Vent Sizing Charts'!AE$34:AE$37)+1,IF($R120=10,LOOKUP($S120,'Vent Sizing Charts'!$T$30:$T$33,'Vent Sizing Charts'!AE$30:AE$33)+1,IF($R120=8,LOOKUP($S120,'Vent Sizing Charts'!$T$26:$T$29,'Vent Sizing Charts'!AE$26:AE$29)+1,IF($R120=6,LOOKUP($S120,'Vent Sizing Charts'!$T$22:$T$25,'Vent Sizing Charts'!AE$22:AE$25)+1,IF($R120=5,LOOKUP($S120,'Vent Sizing Charts'!$T$18:$T$21,'Vent Sizing Charts'!AE$18:AE$21)+1,IF($R120=4,LOOKUP($S120,'Vent Sizing Charts'!$T$14:$T$17,'Vent Sizing Charts'!AE$14:AE$17)+1,IF($R120=3,LOOKUP($S120,'Vent Sizing Charts'!$T$10:$T$13,'Vent Sizing Charts'!AE$10:AE$13)+1,IF($R120=2,LOOKUP($S120,'Vent Sizing Charts'!$T$8:$T$9,'Vent Sizing Charts'!AE$8:AE$9)+1,IF($R120=1.5,LOOKUP($S120,'Vent Sizing Charts'!$T$7,'Vent Sizing Charts'!AE$7)+1,IF($R120=1.25,LOOKUP($S120,'Vent Sizing Charts'!$T$6,'Vent Sizing Charts'!AE$6)+1,"ERR")))))))))))</f>
        <v>ERR</v>
      </c>
      <c r="AE120" t="str">
        <f>IF($R120=15,LOOKUP($S120,'Vent Sizing Charts'!$T$38:$T$41,'Vent Sizing Charts'!U$38:U$41),IF($R120=12,LOOKUP($S120,'Vent Sizing Charts'!$T$34:$T$37,'Vent Sizing Charts'!U$34:U$37),IF($R120=10,LOOKUP($S120,'Vent Sizing Charts'!$T$30:$T$33,'Vent Sizing Charts'!U$30:U$33),IF($R120=8,LOOKUP($S120,'Vent Sizing Charts'!$T$26:$T$29,'Vent Sizing Charts'!U$26:U$29),IF($R120=6,LOOKUP($S120,'Vent Sizing Charts'!$T$22:$T$25,'Vent Sizing Charts'!U$22:U$25),IF($R120=5,LOOKUP($S120,'Vent Sizing Charts'!$T$18:$T$21,'Vent Sizing Charts'!U$18:U$21),IF($R120=4,LOOKUP($S120,'Vent Sizing Charts'!$T$14:$T$17,'Vent Sizing Charts'!U$14:U$17),IF($R120=3,LOOKUP($S120,'Vent Sizing Charts'!$T$10:$T$13,'Vent Sizing Charts'!U$10:U$13),IF($R120=2,LOOKUP($S120,'Vent Sizing Charts'!$T$8:$T$9,'Vent Sizing Charts'!U$8:U$9),IF($R120=1.5,LOOKUP($S120,'Vent Sizing Charts'!$T$7,'Vent Sizing Charts'!U$7),IF($R120=1.25,LOOKUP($S120,'Vent Sizing Charts'!$T$6,'Vent Sizing Charts'!U$6),"ERR")))))))))))</f>
        <v>ERR</v>
      </c>
    </row>
    <row r="121" spans="6:31" x14ac:dyDescent="0.25">
      <c r="F121">
        <f>IF('Vent Sizing'!M106="","",'Vent Sizing'!M106)</f>
        <v>2000</v>
      </c>
      <c r="G121">
        <v>0</v>
      </c>
      <c r="H121">
        <f>IF(LOOKUP($F121,'Vent Sizing Charts'!$F$5:$F$18,'Vent Sizing Charts'!G$5:G$18)+1&lt;0,0,LOOKUP($F121,'Vent Sizing Charts'!$F$5:$F$18,'Vent Sizing Charts'!G$5:G$18))</f>
        <v>0</v>
      </c>
      <c r="I121">
        <f>IF(LOOKUP($F121,'Vent Sizing Charts'!$F$5:$F$18,'Vent Sizing Charts'!H$5:H$18)+1&lt;0,0,LOOKUP($F121,'Vent Sizing Charts'!$F$5:$F$18,'Vent Sizing Charts'!H$5:H$18))</f>
        <v>0</v>
      </c>
      <c r="J121">
        <f>IF(LOOKUP($F121,'Vent Sizing Charts'!$F$5:$F$18,'Vent Sizing Charts'!I$5:I$18)+1&lt;0,0,LOOKUP($F121,'Vent Sizing Charts'!$F$5:$F$18,'Vent Sizing Charts'!I$5:I$18))</f>
        <v>0</v>
      </c>
      <c r="K121">
        <f>IF(LOOKUP($F121,'Vent Sizing Charts'!$F$5:$F$18,'Vent Sizing Charts'!J$5:J$18)+1&lt;0,0,LOOKUP($F121,'Vent Sizing Charts'!$F$5:$F$18,'Vent Sizing Charts'!J$5:J$18))</f>
        <v>6</v>
      </c>
      <c r="L121">
        <f>IF(LOOKUP($F121,'Vent Sizing Charts'!$F$5:$F$18,'Vent Sizing Charts'!K$5:K$18)+1&lt;0,0,LOOKUP($F121,'Vent Sizing Charts'!$F$5:$F$18,'Vent Sizing Charts'!K$5:K$18))</f>
        <v>21</v>
      </c>
      <c r="M121">
        <f>IF(LOOKUP($F121,'Vent Sizing Charts'!$F$5:$F$18,'Vent Sizing Charts'!L$5:L$18)+1&lt;0,0,LOOKUP($F121,'Vent Sizing Charts'!$F$5:$F$18,'Vent Sizing Charts'!L$5:L$18))</f>
        <v>61</v>
      </c>
      <c r="N121">
        <f>IF(LOOKUP($F121,'Vent Sizing Charts'!$F$5:$F$18,'Vent Sizing Charts'!M$5:M$18)+1&lt;0,0,LOOKUP($F121,'Vent Sizing Charts'!$F$5:$F$18,'Vent Sizing Charts'!M$5:M$18))</f>
        <v>215</v>
      </c>
      <c r="O121">
        <f>IF(LOOKUP($F121,'Vent Sizing Charts'!$F$5:$F$18,'Vent Sizing Charts'!N$5:N$18)+1&lt;0,0,LOOKUP($F121,'Vent Sizing Charts'!$F$5:$F$18,'Vent Sizing Charts'!N$5:N$18))</f>
        <v>99999999</v>
      </c>
      <c r="R121">
        <f>'Vent Sizing'!X26</f>
        <v>0</v>
      </c>
      <c r="S121">
        <f>ROUNDUP('Vent Sizing'!T26,0)</f>
        <v>0</v>
      </c>
      <c r="T121">
        <v>-9999999</v>
      </c>
      <c r="U121" t="str">
        <f>IF($R121=15,LOOKUP($S121,'Vent Sizing Charts'!$T$38:$T$41,'Vent Sizing Charts'!V$38:V$41)+1,IF($R121=12,LOOKUP($S121,'Vent Sizing Charts'!$T$34:$T$37,'Vent Sizing Charts'!V$34:V$37)+1,IF($R121=10,LOOKUP($S121,'Vent Sizing Charts'!$T$30:$T$33,'Vent Sizing Charts'!V$30:V$33)+1,IF($R121=8,LOOKUP($S121,'Vent Sizing Charts'!$T$26:$T$29,'Vent Sizing Charts'!V$26:V$29)+1,IF($R121=6,LOOKUP($S121,'Vent Sizing Charts'!$T$22:$T$25,'Vent Sizing Charts'!V$22:V$25)+1,IF($R121=5,LOOKUP($S121,'Vent Sizing Charts'!$T$18:$T$21,'Vent Sizing Charts'!V$18:V$21)+1,IF($R121=4,LOOKUP($S121,'Vent Sizing Charts'!$T$14:$T$17,'Vent Sizing Charts'!V$14:V$17)+1,IF($R121=3,LOOKUP($S121,'Vent Sizing Charts'!$T$10:$T$13,'Vent Sizing Charts'!V$10:V$13)+1,IF($R121=2,LOOKUP($S121,'Vent Sizing Charts'!$T$8:$T$9,'Vent Sizing Charts'!V$8:V$9)+1,IF($R121=1.5,LOOKUP($S121,'Vent Sizing Charts'!$T$7,'Vent Sizing Charts'!V$7)+1,IF($R121=1.25,LOOKUP($S121,'Vent Sizing Charts'!$T$6,'Vent Sizing Charts'!V$6)+1,"ERR")))))))))))</f>
        <v>ERR</v>
      </c>
      <c r="V121" t="str">
        <f>IF($R121=15,LOOKUP($S121,'Vent Sizing Charts'!$T$38:$T$41,'Vent Sizing Charts'!W$38:W$41)+1,IF($R121=12,LOOKUP($S121,'Vent Sizing Charts'!$T$34:$T$37,'Vent Sizing Charts'!W$34:W$37)+1,IF($R121=10,LOOKUP($S121,'Vent Sizing Charts'!$T$30:$T$33,'Vent Sizing Charts'!W$30:W$33)+1,IF($R121=8,LOOKUP($S121,'Vent Sizing Charts'!$T$26:$T$29,'Vent Sizing Charts'!W$26:W$29)+1,IF($R121=6,LOOKUP($S121,'Vent Sizing Charts'!$T$22:$T$25,'Vent Sizing Charts'!W$22:W$25)+1,IF($R121=5,LOOKUP($S121,'Vent Sizing Charts'!$T$18:$T$21,'Vent Sizing Charts'!W$18:W$21)+1,IF($R121=4,LOOKUP($S121,'Vent Sizing Charts'!$T$14:$T$17,'Vent Sizing Charts'!W$14:W$17)+1,IF($R121=3,LOOKUP($S121,'Vent Sizing Charts'!$T$10:$T$13,'Vent Sizing Charts'!W$10:W$13)+1,IF($R121=2,LOOKUP($S121,'Vent Sizing Charts'!$T$8:$T$9,'Vent Sizing Charts'!W$8:W$9)+1,IF($R121=1.5,LOOKUP($S121,'Vent Sizing Charts'!$T$7,'Vent Sizing Charts'!W$7)+1,IF($R121=1.25,LOOKUP($S121,'Vent Sizing Charts'!$T$6,'Vent Sizing Charts'!W$6)+1,"ERR")))))))))))</f>
        <v>ERR</v>
      </c>
      <c r="W121" t="str">
        <f>IF($R121=15,LOOKUP($S121,'Vent Sizing Charts'!$T$38:$T$41,'Vent Sizing Charts'!X$38:X$41)+1,IF($R121=12,LOOKUP($S121,'Vent Sizing Charts'!$T$34:$T$37,'Vent Sizing Charts'!X$34:X$37)+1,IF($R121=10,LOOKUP($S121,'Vent Sizing Charts'!$T$30:$T$33,'Vent Sizing Charts'!X$30:X$33)+1,IF($R121=8,LOOKUP($S121,'Vent Sizing Charts'!$T$26:$T$29,'Vent Sizing Charts'!X$26:X$29)+1,IF($R121=6,LOOKUP($S121,'Vent Sizing Charts'!$T$22:$T$25,'Vent Sizing Charts'!X$22:X$25)+1,IF($R121=5,LOOKUP($S121,'Vent Sizing Charts'!$T$18:$T$21,'Vent Sizing Charts'!X$18:X$21)+1,IF($R121=4,LOOKUP($S121,'Vent Sizing Charts'!$T$14:$T$17,'Vent Sizing Charts'!X$14:X$17)+1,IF($R121=3,LOOKUP($S121,'Vent Sizing Charts'!$T$10:$T$13,'Vent Sizing Charts'!X$10:X$13)+1,IF($R121=2,LOOKUP($S121,'Vent Sizing Charts'!$T$8:$T$9,'Vent Sizing Charts'!X$8:X$9)+1,IF($R121=1.5,LOOKUP($S121,'Vent Sizing Charts'!$T$7,'Vent Sizing Charts'!X$7)+1,IF($R121=1.25,LOOKUP($S121,'Vent Sizing Charts'!$T$6,'Vent Sizing Charts'!X$6)+1,"ERR")))))))))))</f>
        <v>ERR</v>
      </c>
      <c r="X121" t="str">
        <f>IF($R121=15,LOOKUP($S121,'Vent Sizing Charts'!$T$38:$T$41,'Vent Sizing Charts'!Y$38:Y$41)+1,IF($R121=12,LOOKUP($S121,'Vent Sizing Charts'!$T$34:$T$37,'Vent Sizing Charts'!Y$34:Y$37)+1,IF($R121=10,LOOKUP($S121,'Vent Sizing Charts'!$T$30:$T$33,'Vent Sizing Charts'!Y$30:Y$33)+1,IF($R121=8,LOOKUP($S121,'Vent Sizing Charts'!$T$26:$T$29,'Vent Sizing Charts'!Y$26:Y$29)+1,IF($R121=6,LOOKUP($S121,'Vent Sizing Charts'!$T$22:$T$25,'Vent Sizing Charts'!Y$22:Y$25)+1,IF($R121=5,LOOKUP($S121,'Vent Sizing Charts'!$T$18:$T$21,'Vent Sizing Charts'!Y$18:Y$21)+1,IF($R121=4,LOOKUP($S121,'Vent Sizing Charts'!$T$14:$T$17,'Vent Sizing Charts'!Y$14:Y$17)+1,IF($R121=3,LOOKUP($S121,'Vent Sizing Charts'!$T$10:$T$13,'Vent Sizing Charts'!Y$10:Y$13)+1,IF($R121=2,LOOKUP($S121,'Vent Sizing Charts'!$T$8:$T$9,'Vent Sizing Charts'!Y$8:Y$9)+1,IF($R121=1.5,LOOKUP($S121,'Vent Sizing Charts'!$T$7,'Vent Sizing Charts'!Y$7)+1,IF($R121=1.25,LOOKUP($S121,'Vent Sizing Charts'!$T$6,'Vent Sizing Charts'!Y$6)+1,"ERR")))))))))))</f>
        <v>ERR</v>
      </c>
      <c r="Y121" t="str">
        <f>IF($R121=15,LOOKUP($S121,'Vent Sizing Charts'!$T$38:$T$41,'Vent Sizing Charts'!Z$38:Z$41)+1,IF($R121=12,LOOKUP($S121,'Vent Sizing Charts'!$T$34:$T$37,'Vent Sizing Charts'!Z$34:Z$37)+1,IF($R121=10,LOOKUP($S121,'Vent Sizing Charts'!$T$30:$T$33,'Vent Sizing Charts'!Z$30:Z$33)+1,IF($R121=8,LOOKUP($S121,'Vent Sizing Charts'!$T$26:$T$29,'Vent Sizing Charts'!Z$26:Z$29)+1,IF($R121=6,LOOKUP($S121,'Vent Sizing Charts'!$T$22:$T$25,'Vent Sizing Charts'!Z$22:Z$25)+1,IF($R121=5,LOOKUP($S121,'Vent Sizing Charts'!$T$18:$T$21,'Vent Sizing Charts'!Z$18:Z$21)+1,IF($R121=4,LOOKUP($S121,'Vent Sizing Charts'!$T$14:$T$17,'Vent Sizing Charts'!Z$14:Z$17)+1,IF($R121=3,LOOKUP($S121,'Vent Sizing Charts'!$T$10:$T$13,'Vent Sizing Charts'!Z$10:Z$13)+1,IF($R121=2,LOOKUP($S121,'Vent Sizing Charts'!$T$8:$T$9,'Vent Sizing Charts'!Z$8:Z$9)+1,IF($R121=1.5,LOOKUP($S121,'Vent Sizing Charts'!$T$7,'Vent Sizing Charts'!Z$7)+1,IF($R121=1.25,LOOKUP($S121,'Vent Sizing Charts'!$T$6,'Vent Sizing Charts'!Z$6)+1,"ERR")))))))))))</f>
        <v>ERR</v>
      </c>
      <c r="Z121" t="str">
        <f>IF($R121=15,LOOKUP($S121,'Vent Sizing Charts'!$T$38:$T$41,'Vent Sizing Charts'!AA$38:AA$41)+1,IF($R121=12,LOOKUP($S121,'Vent Sizing Charts'!$T$34:$T$37,'Vent Sizing Charts'!AA$34:AA$37)+1,IF($R121=10,LOOKUP($S121,'Vent Sizing Charts'!$T$30:$T$33,'Vent Sizing Charts'!AA$30:AA$33)+1,IF($R121=8,LOOKUP($S121,'Vent Sizing Charts'!$T$26:$T$29,'Vent Sizing Charts'!AA$26:AA$29)+1,IF($R121=6,LOOKUP($S121,'Vent Sizing Charts'!$T$22:$T$25,'Vent Sizing Charts'!AA$22:AA$25)+1,IF($R121=5,LOOKUP($S121,'Vent Sizing Charts'!$T$18:$T$21,'Vent Sizing Charts'!AA$18:AA$21)+1,IF($R121=4,LOOKUP($S121,'Vent Sizing Charts'!$T$14:$T$17,'Vent Sizing Charts'!AA$14:AA$17)+1,IF($R121=3,LOOKUP($S121,'Vent Sizing Charts'!$T$10:$T$13,'Vent Sizing Charts'!AA$10:AA$13)+1,IF($R121=2,LOOKUP($S121,'Vent Sizing Charts'!$T$8:$T$9,'Vent Sizing Charts'!AA$8:AA$9)+1,IF($R121=1.5,LOOKUP($S121,'Vent Sizing Charts'!$T$7,'Vent Sizing Charts'!AA$7)+1,IF($R121=1.25,LOOKUP($S121,'Vent Sizing Charts'!$T$6,'Vent Sizing Charts'!AA$6)+1,"ERR")))))))))))</f>
        <v>ERR</v>
      </c>
      <c r="AA121" t="str">
        <f>IF($R121=15,LOOKUP($S121,'Vent Sizing Charts'!$T$38:$T$41,'Vent Sizing Charts'!AB$38:AB$41)+1,IF($R121=12,LOOKUP($S121,'Vent Sizing Charts'!$T$34:$T$37,'Vent Sizing Charts'!AB$34:AB$37)+1,IF($R121=10,LOOKUP($S121,'Vent Sizing Charts'!$T$30:$T$33,'Vent Sizing Charts'!AB$30:AB$33)+1,IF($R121=8,LOOKUP($S121,'Vent Sizing Charts'!$T$26:$T$29,'Vent Sizing Charts'!AB$26:AB$29)+1,IF($R121=6,LOOKUP($S121,'Vent Sizing Charts'!$T$22:$T$25,'Vent Sizing Charts'!AB$22:AB$25)+1,IF($R121=5,LOOKUP($S121,'Vent Sizing Charts'!$T$18:$T$21,'Vent Sizing Charts'!AB$18:AB$21)+1,IF($R121=4,LOOKUP($S121,'Vent Sizing Charts'!$T$14:$T$17,'Vent Sizing Charts'!AB$14:AB$17)+1,IF($R121=3,LOOKUP($S121,'Vent Sizing Charts'!$T$10:$T$13,'Vent Sizing Charts'!AB$10:AB$13)+1,IF($R121=2,LOOKUP($S121,'Vent Sizing Charts'!$T$8:$T$9,'Vent Sizing Charts'!AB$8:AB$9)+1,IF($R121=1.5,LOOKUP($S121,'Vent Sizing Charts'!$T$7,'Vent Sizing Charts'!AB$7)+1,IF($R121=1.25,LOOKUP($S121,'Vent Sizing Charts'!$T$6,'Vent Sizing Charts'!AB$6)+1,"ERR")))))))))))</f>
        <v>ERR</v>
      </c>
      <c r="AB121" t="str">
        <f>IF($R121=15,LOOKUP($S121,'Vent Sizing Charts'!$T$38:$T$41,'Vent Sizing Charts'!AC$38:AC$41)+1,IF($R121=12,LOOKUP($S121,'Vent Sizing Charts'!$T$34:$T$37,'Vent Sizing Charts'!AC$34:AC$37)+1,IF($R121=10,LOOKUP($S121,'Vent Sizing Charts'!$T$30:$T$33,'Vent Sizing Charts'!AC$30:AC$33)+1,IF($R121=8,LOOKUP($S121,'Vent Sizing Charts'!$T$26:$T$29,'Vent Sizing Charts'!AC$26:AC$29)+1,IF($R121=6,LOOKUP($S121,'Vent Sizing Charts'!$T$22:$T$25,'Vent Sizing Charts'!AC$22:AC$25)+1,IF($R121=5,LOOKUP($S121,'Vent Sizing Charts'!$T$18:$T$21,'Vent Sizing Charts'!AC$18:AC$21)+1,IF($R121=4,LOOKUP($S121,'Vent Sizing Charts'!$T$14:$T$17,'Vent Sizing Charts'!AC$14:AC$17)+1,IF($R121=3,LOOKUP($S121,'Vent Sizing Charts'!$T$10:$T$13,'Vent Sizing Charts'!AC$10:AC$13)+1,IF($R121=2,LOOKUP($S121,'Vent Sizing Charts'!$T$8:$T$9,'Vent Sizing Charts'!AC$8:AC$9)+1,IF($R121=1.5,LOOKUP($S121,'Vent Sizing Charts'!$T$7,'Vent Sizing Charts'!AC$7)+1,IF($R121=1.25,LOOKUP($S121,'Vent Sizing Charts'!$T$6,'Vent Sizing Charts'!AC$6)+1,"ERR")))))))))))</f>
        <v>ERR</v>
      </c>
      <c r="AC121" t="str">
        <f>IF($R121=15,LOOKUP($S121,'Vent Sizing Charts'!$T$38:$T$41,'Vent Sizing Charts'!AD$38:AD$41)+1,IF($R121=12,LOOKUP($S121,'Vent Sizing Charts'!$T$34:$T$37,'Vent Sizing Charts'!AD$34:AD$37)+1,IF($R121=10,LOOKUP($S121,'Vent Sizing Charts'!$T$30:$T$33,'Vent Sizing Charts'!AD$30:AD$33)+1,IF($R121=8,LOOKUP($S121,'Vent Sizing Charts'!$T$26:$T$29,'Vent Sizing Charts'!AD$26:AD$29)+1,IF($R121=6,LOOKUP($S121,'Vent Sizing Charts'!$T$22:$T$25,'Vent Sizing Charts'!AD$22:AD$25)+1,IF($R121=5,LOOKUP($S121,'Vent Sizing Charts'!$T$18:$T$21,'Vent Sizing Charts'!AD$18:AD$21)+1,IF($R121=4,LOOKUP($S121,'Vent Sizing Charts'!$T$14:$T$17,'Vent Sizing Charts'!AD$14:AD$17)+1,IF($R121=3,LOOKUP($S121,'Vent Sizing Charts'!$T$10:$T$13,'Vent Sizing Charts'!AD$10:AD$13)+1,IF($R121=2,LOOKUP($S121,'Vent Sizing Charts'!$T$8:$T$9,'Vent Sizing Charts'!AD$8:AD$9)+1,IF($R121=1.5,LOOKUP($S121,'Vent Sizing Charts'!$T$7,'Vent Sizing Charts'!AD$7)+1,IF($R121=1.25,LOOKUP($S121,'Vent Sizing Charts'!$T$6,'Vent Sizing Charts'!AD$6)+1,"ERR")))))))))))</f>
        <v>ERR</v>
      </c>
      <c r="AD121" t="str">
        <f>IF($R121=15,LOOKUP($S121,'Vent Sizing Charts'!$T$38:$T$41,'Vent Sizing Charts'!AE$38:AE$41)+1,IF($R121=12,LOOKUP($S121,'Vent Sizing Charts'!$T$34:$T$37,'Vent Sizing Charts'!AE$34:AE$37)+1,IF($R121=10,LOOKUP($S121,'Vent Sizing Charts'!$T$30:$T$33,'Vent Sizing Charts'!AE$30:AE$33)+1,IF($R121=8,LOOKUP($S121,'Vent Sizing Charts'!$T$26:$T$29,'Vent Sizing Charts'!AE$26:AE$29)+1,IF($R121=6,LOOKUP($S121,'Vent Sizing Charts'!$T$22:$T$25,'Vent Sizing Charts'!AE$22:AE$25)+1,IF($R121=5,LOOKUP($S121,'Vent Sizing Charts'!$T$18:$T$21,'Vent Sizing Charts'!AE$18:AE$21)+1,IF($R121=4,LOOKUP($S121,'Vent Sizing Charts'!$T$14:$T$17,'Vent Sizing Charts'!AE$14:AE$17)+1,IF($R121=3,LOOKUP($S121,'Vent Sizing Charts'!$T$10:$T$13,'Vent Sizing Charts'!AE$10:AE$13)+1,IF($R121=2,LOOKUP($S121,'Vent Sizing Charts'!$T$8:$T$9,'Vent Sizing Charts'!AE$8:AE$9)+1,IF($R121=1.5,LOOKUP($S121,'Vent Sizing Charts'!$T$7,'Vent Sizing Charts'!AE$7)+1,IF($R121=1.25,LOOKUP($S121,'Vent Sizing Charts'!$T$6,'Vent Sizing Charts'!AE$6)+1,"ERR")))))))))))</f>
        <v>ERR</v>
      </c>
      <c r="AE121" t="str">
        <f>IF($R121=15,LOOKUP($S121,'Vent Sizing Charts'!$T$38:$T$41,'Vent Sizing Charts'!U$38:U$41),IF($R121=12,LOOKUP($S121,'Vent Sizing Charts'!$T$34:$T$37,'Vent Sizing Charts'!U$34:U$37),IF($R121=10,LOOKUP($S121,'Vent Sizing Charts'!$T$30:$T$33,'Vent Sizing Charts'!U$30:U$33),IF($R121=8,LOOKUP($S121,'Vent Sizing Charts'!$T$26:$T$29,'Vent Sizing Charts'!U$26:U$29),IF($R121=6,LOOKUP($S121,'Vent Sizing Charts'!$T$22:$T$25,'Vent Sizing Charts'!U$22:U$25),IF($R121=5,LOOKUP($S121,'Vent Sizing Charts'!$T$18:$T$21,'Vent Sizing Charts'!U$18:U$21),IF($R121=4,LOOKUP($S121,'Vent Sizing Charts'!$T$14:$T$17,'Vent Sizing Charts'!U$14:U$17),IF($R121=3,LOOKUP($S121,'Vent Sizing Charts'!$T$10:$T$13,'Vent Sizing Charts'!U$10:U$13),IF($R121=2,LOOKUP($S121,'Vent Sizing Charts'!$T$8:$T$9,'Vent Sizing Charts'!U$8:U$9),IF($R121=1.5,LOOKUP($S121,'Vent Sizing Charts'!$T$7,'Vent Sizing Charts'!U$7),IF($R121=1.25,LOOKUP($S121,'Vent Sizing Charts'!$T$6,'Vent Sizing Charts'!U$6),"ERR")))))))))))</f>
        <v>ERR</v>
      </c>
    </row>
    <row r="122" spans="6:31" x14ac:dyDescent="0.25">
      <c r="F122">
        <f>IF('Vent Sizing'!M107="","",'Vent Sizing'!M107)</f>
        <v>2000</v>
      </c>
      <c r="G122">
        <v>0</v>
      </c>
      <c r="H122">
        <f>IF(LOOKUP($F122,'Vent Sizing Charts'!$F$5:$F$18,'Vent Sizing Charts'!G$5:G$18)+1&lt;0,0,LOOKUP($F122,'Vent Sizing Charts'!$F$5:$F$18,'Vent Sizing Charts'!G$5:G$18))</f>
        <v>0</v>
      </c>
      <c r="I122">
        <f>IF(LOOKUP($F122,'Vent Sizing Charts'!$F$5:$F$18,'Vent Sizing Charts'!H$5:H$18)+1&lt;0,0,LOOKUP($F122,'Vent Sizing Charts'!$F$5:$F$18,'Vent Sizing Charts'!H$5:H$18))</f>
        <v>0</v>
      </c>
      <c r="J122">
        <f>IF(LOOKUP($F122,'Vent Sizing Charts'!$F$5:$F$18,'Vent Sizing Charts'!I$5:I$18)+1&lt;0,0,LOOKUP($F122,'Vent Sizing Charts'!$F$5:$F$18,'Vent Sizing Charts'!I$5:I$18))</f>
        <v>0</v>
      </c>
      <c r="K122">
        <f>IF(LOOKUP($F122,'Vent Sizing Charts'!$F$5:$F$18,'Vent Sizing Charts'!J$5:J$18)+1&lt;0,0,LOOKUP($F122,'Vent Sizing Charts'!$F$5:$F$18,'Vent Sizing Charts'!J$5:J$18))</f>
        <v>6</v>
      </c>
      <c r="L122">
        <f>IF(LOOKUP($F122,'Vent Sizing Charts'!$F$5:$F$18,'Vent Sizing Charts'!K$5:K$18)+1&lt;0,0,LOOKUP($F122,'Vent Sizing Charts'!$F$5:$F$18,'Vent Sizing Charts'!K$5:K$18))</f>
        <v>21</v>
      </c>
      <c r="M122">
        <f>IF(LOOKUP($F122,'Vent Sizing Charts'!$F$5:$F$18,'Vent Sizing Charts'!L$5:L$18)+1&lt;0,0,LOOKUP($F122,'Vent Sizing Charts'!$F$5:$F$18,'Vent Sizing Charts'!L$5:L$18))</f>
        <v>61</v>
      </c>
      <c r="N122">
        <f>IF(LOOKUP($F122,'Vent Sizing Charts'!$F$5:$F$18,'Vent Sizing Charts'!M$5:M$18)+1&lt;0,0,LOOKUP($F122,'Vent Sizing Charts'!$F$5:$F$18,'Vent Sizing Charts'!M$5:M$18))</f>
        <v>215</v>
      </c>
      <c r="O122">
        <f>IF(LOOKUP($F122,'Vent Sizing Charts'!$F$5:$F$18,'Vent Sizing Charts'!N$5:N$18)+1&lt;0,0,LOOKUP($F122,'Vent Sizing Charts'!$F$5:$F$18,'Vent Sizing Charts'!N$5:N$18))</f>
        <v>99999999</v>
      </c>
      <c r="R122">
        <f>'Vent Sizing'!X27</f>
        <v>0</v>
      </c>
      <c r="S122">
        <f>ROUNDUP('Vent Sizing'!T27,0)</f>
        <v>0</v>
      </c>
      <c r="T122">
        <v>-9999999</v>
      </c>
      <c r="U122" t="str">
        <f>IF($R122=15,LOOKUP($S122,'Vent Sizing Charts'!$T$38:$T$41,'Vent Sizing Charts'!V$38:V$41)+1,IF($R122=12,LOOKUP($S122,'Vent Sizing Charts'!$T$34:$T$37,'Vent Sizing Charts'!V$34:V$37)+1,IF($R122=10,LOOKUP($S122,'Vent Sizing Charts'!$T$30:$T$33,'Vent Sizing Charts'!V$30:V$33)+1,IF($R122=8,LOOKUP($S122,'Vent Sizing Charts'!$T$26:$T$29,'Vent Sizing Charts'!V$26:V$29)+1,IF($R122=6,LOOKUP($S122,'Vent Sizing Charts'!$T$22:$T$25,'Vent Sizing Charts'!V$22:V$25)+1,IF($R122=5,LOOKUP($S122,'Vent Sizing Charts'!$T$18:$T$21,'Vent Sizing Charts'!V$18:V$21)+1,IF($R122=4,LOOKUP($S122,'Vent Sizing Charts'!$T$14:$T$17,'Vent Sizing Charts'!V$14:V$17)+1,IF($R122=3,LOOKUP($S122,'Vent Sizing Charts'!$T$10:$T$13,'Vent Sizing Charts'!V$10:V$13)+1,IF($R122=2,LOOKUP($S122,'Vent Sizing Charts'!$T$8:$T$9,'Vent Sizing Charts'!V$8:V$9)+1,IF($R122=1.5,LOOKUP($S122,'Vent Sizing Charts'!$T$7,'Vent Sizing Charts'!V$7)+1,IF($R122=1.25,LOOKUP($S122,'Vent Sizing Charts'!$T$6,'Vent Sizing Charts'!V$6)+1,"ERR")))))))))))</f>
        <v>ERR</v>
      </c>
      <c r="V122" t="str">
        <f>IF($R122=15,LOOKUP($S122,'Vent Sizing Charts'!$T$38:$T$41,'Vent Sizing Charts'!W$38:W$41)+1,IF($R122=12,LOOKUP($S122,'Vent Sizing Charts'!$T$34:$T$37,'Vent Sizing Charts'!W$34:W$37)+1,IF($R122=10,LOOKUP($S122,'Vent Sizing Charts'!$T$30:$T$33,'Vent Sizing Charts'!W$30:W$33)+1,IF($R122=8,LOOKUP($S122,'Vent Sizing Charts'!$T$26:$T$29,'Vent Sizing Charts'!W$26:W$29)+1,IF($R122=6,LOOKUP($S122,'Vent Sizing Charts'!$T$22:$T$25,'Vent Sizing Charts'!W$22:W$25)+1,IF($R122=5,LOOKUP($S122,'Vent Sizing Charts'!$T$18:$T$21,'Vent Sizing Charts'!W$18:W$21)+1,IF($R122=4,LOOKUP($S122,'Vent Sizing Charts'!$T$14:$T$17,'Vent Sizing Charts'!W$14:W$17)+1,IF($R122=3,LOOKUP($S122,'Vent Sizing Charts'!$T$10:$T$13,'Vent Sizing Charts'!W$10:W$13)+1,IF($R122=2,LOOKUP($S122,'Vent Sizing Charts'!$T$8:$T$9,'Vent Sizing Charts'!W$8:W$9)+1,IF($R122=1.5,LOOKUP($S122,'Vent Sizing Charts'!$T$7,'Vent Sizing Charts'!W$7)+1,IF($R122=1.25,LOOKUP($S122,'Vent Sizing Charts'!$T$6,'Vent Sizing Charts'!W$6)+1,"ERR")))))))))))</f>
        <v>ERR</v>
      </c>
      <c r="W122" t="str">
        <f>IF($R122=15,LOOKUP($S122,'Vent Sizing Charts'!$T$38:$T$41,'Vent Sizing Charts'!X$38:X$41)+1,IF($R122=12,LOOKUP($S122,'Vent Sizing Charts'!$T$34:$T$37,'Vent Sizing Charts'!X$34:X$37)+1,IF($R122=10,LOOKUP($S122,'Vent Sizing Charts'!$T$30:$T$33,'Vent Sizing Charts'!X$30:X$33)+1,IF($R122=8,LOOKUP($S122,'Vent Sizing Charts'!$T$26:$T$29,'Vent Sizing Charts'!X$26:X$29)+1,IF($R122=6,LOOKUP($S122,'Vent Sizing Charts'!$T$22:$T$25,'Vent Sizing Charts'!X$22:X$25)+1,IF($R122=5,LOOKUP($S122,'Vent Sizing Charts'!$T$18:$T$21,'Vent Sizing Charts'!X$18:X$21)+1,IF($R122=4,LOOKUP($S122,'Vent Sizing Charts'!$T$14:$T$17,'Vent Sizing Charts'!X$14:X$17)+1,IF($R122=3,LOOKUP($S122,'Vent Sizing Charts'!$T$10:$T$13,'Vent Sizing Charts'!X$10:X$13)+1,IF($R122=2,LOOKUP($S122,'Vent Sizing Charts'!$T$8:$T$9,'Vent Sizing Charts'!X$8:X$9)+1,IF($R122=1.5,LOOKUP($S122,'Vent Sizing Charts'!$T$7,'Vent Sizing Charts'!X$7)+1,IF($R122=1.25,LOOKUP($S122,'Vent Sizing Charts'!$T$6,'Vent Sizing Charts'!X$6)+1,"ERR")))))))))))</f>
        <v>ERR</v>
      </c>
      <c r="X122" t="str">
        <f>IF($R122=15,LOOKUP($S122,'Vent Sizing Charts'!$T$38:$T$41,'Vent Sizing Charts'!Y$38:Y$41)+1,IF($R122=12,LOOKUP($S122,'Vent Sizing Charts'!$T$34:$T$37,'Vent Sizing Charts'!Y$34:Y$37)+1,IF($R122=10,LOOKUP($S122,'Vent Sizing Charts'!$T$30:$T$33,'Vent Sizing Charts'!Y$30:Y$33)+1,IF($R122=8,LOOKUP($S122,'Vent Sizing Charts'!$T$26:$T$29,'Vent Sizing Charts'!Y$26:Y$29)+1,IF($R122=6,LOOKUP($S122,'Vent Sizing Charts'!$T$22:$T$25,'Vent Sizing Charts'!Y$22:Y$25)+1,IF($R122=5,LOOKUP($S122,'Vent Sizing Charts'!$T$18:$T$21,'Vent Sizing Charts'!Y$18:Y$21)+1,IF($R122=4,LOOKUP($S122,'Vent Sizing Charts'!$T$14:$T$17,'Vent Sizing Charts'!Y$14:Y$17)+1,IF($R122=3,LOOKUP($S122,'Vent Sizing Charts'!$T$10:$T$13,'Vent Sizing Charts'!Y$10:Y$13)+1,IF($R122=2,LOOKUP($S122,'Vent Sizing Charts'!$T$8:$T$9,'Vent Sizing Charts'!Y$8:Y$9)+1,IF($R122=1.5,LOOKUP($S122,'Vent Sizing Charts'!$T$7,'Vent Sizing Charts'!Y$7)+1,IF($R122=1.25,LOOKUP($S122,'Vent Sizing Charts'!$T$6,'Vent Sizing Charts'!Y$6)+1,"ERR")))))))))))</f>
        <v>ERR</v>
      </c>
      <c r="Y122" t="str">
        <f>IF($R122=15,LOOKUP($S122,'Vent Sizing Charts'!$T$38:$T$41,'Vent Sizing Charts'!Z$38:Z$41)+1,IF($R122=12,LOOKUP($S122,'Vent Sizing Charts'!$T$34:$T$37,'Vent Sizing Charts'!Z$34:Z$37)+1,IF($R122=10,LOOKUP($S122,'Vent Sizing Charts'!$T$30:$T$33,'Vent Sizing Charts'!Z$30:Z$33)+1,IF($R122=8,LOOKUP($S122,'Vent Sizing Charts'!$T$26:$T$29,'Vent Sizing Charts'!Z$26:Z$29)+1,IF($R122=6,LOOKUP($S122,'Vent Sizing Charts'!$T$22:$T$25,'Vent Sizing Charts'!Z$22:Z$25)+1,IF($R122=5,LOOKUP($S122,'Vent Sizing Charts'!$T$18:$T$21,'Vent Sizing Charts'!Z$18:Z$21)+1,IF($R122=4,LOOKUP($S122,'Vent Sizing Charts'!$T$14:$T$17,'Vent Sizing Charts'!Z$14:Z$17)+1,IF($R122=3,LOOKUP($S122,'Vent Sizing Charts'!$T$10:$T$13,'Vent Sizing Charts'!Z$10:Z$13)+1,IF($R122=2,LOOKUP($S122,'Vent Sizing Charts'!$T$8:$T$9,'Vent Sizing Charts'!Z$8:Z$9)+1,IF($R122=1.5,LOOKUP($S122,'Vent Sizing Charts'!$T$7,'Vent Sizing Charts'!Z$7)+1,IF($R122=1.25,LOOKUP($S122,'Vent Sizing Charts'!$T$6,'Vent Sizing Charts'!Z$6)+1,"ERR")))))))))))</f>
        <v>ERR</v>
      </c>
      <c r="Z122" t="str">
        <f>IF($R122=15,LOOKUP($S122,'Vent Sizing Charts'!$T$38:$T$41,'Vent Sizing Charts'!AA$38:AA$41)+1,IF($R122=12,LOOKUP($S122,'Vent Sizing Charts'!$T$34:$T$37,'Vent Sizing Charts'!AA$34:AA$37)+1,IF($R122=10,LOOKUP($S122,'Vent Sizing Charts'!$T$30:$T$33,'Vent Sizing Charts'!AA$30:AA$33)+1,IF($R122=8,LOOKUP($S122,'Vent Sizing Charts'!$T$26:$T$29,'Vent Sizing Charts'!AA$26:AA$29)+1,IF($R122=6,LOOKUP($S122,'Vent Sizing Charts'!$T$22:$T$25,'Vent Sizing Charts'!AA$22:AA$25)+1,IF($R122=5,LOOKUP($S122,'Vent Sizing Charts'!$T$18:$T$21,'Vent Sizing Charts'!AA$18:AA$21)+1,IF($R122=4,LOOKUP($S122,'Vent Sizing Charts'!$T$14:$T$17,'Vent Sizing Charts'!AA$14:AA$17)+1,IF($R122=3,LOOKUP($S122,'Vent Sizing Charts'!$T$10:$T$13,'Vent Sizing Charts'!AA$10:AA$13)+1,IF($R122=2,LOOKUP($S122,'Vent Sizing Charts'!$T$8:$T$9,'Vent Sizing Charts'!AA$8:AA$9)+1,IF($R122=1.5,LOOKUP($S122,'Vent Sizing Charts'!$T$7,'Vent Sizing Charts'!AA$7)+1,IF($R122=1.25,LOOKUP($S122,'Vent Sizing Charts'!$T$6,'Vent Sizing Charts'!AA$6)+1,"ERR")))))))))))</f>
        <v>ERR</v>
      </c>
      <c r="AA122" t="str">
        <f>IF($R122=15,LOOKUP($S122,'Vent Sizing Charts'!$T$38:$T$41,'Vent Sizing Charts'!AB$38:AB$41)+1,IF($R122=12,LOOKUP($S122,'Vent Sizing Charts'!$T$34:$T$37,'Vent Sizing Charts'!AB$34:AB$37)+1,IF($R122=10,LOOKUP($S122,'Vent Sizing Charts'!$T$30:$T$33,'Vent Sizing Charts'!AB$30:AB$33)+1,IF($R122=8,LOOKUP($S122,'Vent Sizing Charts'!$T$26:$T$29,'Vent Sizing Charts'!AB$26:AB$29)+1,IF($R122=6,LOOKUP($S122,'Vent Sizing Charts'!$T$22:$T$25,'Vent Sizing Charts'!AB$22:AB$25)+1,IF($R122=5,LOOKUP($S122,'Vent Sizing Charts'!$T$18:$T$21,'Vent Sizing Charts'!AB$18:AB$21)+1,IF($R122=4,LOOKUP($S122,'Vent Sizing Charts'!$T$14:$T$17,'Vent Sizing Charts'!AB$14:AB$17)+1,IF($R122=3,LOOKUP($S122,'Vent Sizing Charts'!$T$10:$T$13,'Vent Sizing Charts'!AB$10:AB$13)+1,IF($R122=2,LOOKUP($S122,'Vent Sizing Charts'!$T$8:$T$9,'Vent Sizing Charts'!AB$8:AB$9)+1,IF($R122=1.5,LOOKUP($S122,'Vent Sizing Charts'!$T$7,'Vent Sizing Charts'!AB$7)+1,IF($R122=1.25,LOOKUP($S122,'Vent Sizing Charts'!$T$6,'Vent Sizing Charts'!AB$6)+1,"ERR")))))))))))</f>
        <v>ERR</v>
      </c>
      <c r="AB122" t="str">
        <f>IF($R122=15,LOOKUP($S122,'Vent Sizing Charts'!$T$38:$T$41,'Vent Sizing Charts'!AC$38:AC$41)+1,IF($R122=12,LOOKUP($S122,'Vent Sizing Charts'!$T$34:$T$37,'Vent Sizing Charts'!AC$34:AC$37)+1,IF($R122=10,LOOKUP($S122,'Vent Sizing Charts'!$T$30:$T$33,'Vent Sizing Charts'!AC$30:AC$33)+1,IF($R122=8,LOOKUP($S122,'Vent Sizing Charts'!$T$26:$T$29,'Vent Sizing Charts'!AC$26:AC$29)+1,IF($R122=6,LOOKUP($S122,'Vent Sizing Charts'!$T$22:$T$25,'Vent Sizing Charts'!AC$22:AC$25)+1,IF($R122=5,LOOKUP($S122,'Vent Sizing Charts'!$T$18:$T$21,'Vent Sizing Charts'!AC$18:AC$21)+1,IF($R122=4,LOOKUP($S122,'Vent Sizing Charts'!$T$14:$T$17,'Vent Sizing Charts'!AC$14:AC$17)+1,IF($R122=3,LOOKUP($S122,'Vent Sizing Charts'!$T$10:$T$13,'Vent Sizing Charts'!AC$10:AC$13)+1,IF($R122=2,LOOKUP($S122,'Vent Sizing Charts'!$T$8:$T$9,'Vent Sizing Charts'!AC$8:AC$9)+1,IF($R122=1.5,LOOKUP($S122,'Vent Sizing Charts'!$T$7,'Vent Sizing Charts'!AC$7)+1,IF($R122=1.25,LOOKUP($S122,'Vent Sizing Charts'!$T$6,'Vent Sizing Charts'!AC$6)+1,"ERR")))))))))))</f>
        <v>ERR</v>
      </c>
      <c r="AC122" t="str">
        <f>IF($R122=15,LOOKUP($S122,'Vent Sizing Charts'!$T$38:$T$41,'Vent Sizing Charts'!AD$38:AD$41)+1,IF($R122=12,LOOKUP($S122,'Vent Sizing Charts'!$T$34:$T$37,'Vent Sizing Charts'!AD$34:AD$37)+1,IF($R122=10,LOOKUP($S122,'Vent Sizing Charts'!$T$30:$T$33,'Vent Sizing Charts'!AD$30:AD$33)+1,IF($R122=8,LOOKUP($S122,'Vent Sizing Charts'!$T$26:$T$29,'Vent Sizing Charts'!AD$26:AD$29)+1,IF($R122=6,LOOKUP($S122,'Vent Sizing Charts'!$T$22:$T$25,'Vent Sizing Charts'!AD$22:AD$25)+1,IF($R122=5,LOOKUP($S122,'Vent Sizing Charts'!$T$18:$T$21,'Vent Sizing Charts'!AD$18:AD$21)+1,IF($R122=4,LOOKUP($S122,'Vent Sizing Charts'!$T$14:$T$17,'Vent Sizing Charts'!AD$14:AD$17)+1,IF($R122=3,LOOKUP($S122,'Vent Sizing Charts'!$T$10:$T$13,'Vent Sizing Charts'!AD$10:AD$13)+1,IF($R122=2,LOOKUP($S122,'Vent Sizing Charts'!$T$8:$T$9,'Vent Sizing Charts'!AD$8:AD$9)+1,IF($R122=1.5,LOOKUP($S122,'Vent Sizing Charts'!$T$7,'Vent Sizing Charts'!AD$7)+1,IF($R122=1.25,LOOKUP($S122,'Vent Sizing Charts'!$T$6,'Vent Sizing Charts'!AD$6)+1,"ERR")))))))))))</f>
        <v>ERR</v>
      </c>
      <c r="AD122" t="str">
        <f>IF($R122=15,LOOKUP($S122,'Vent Sizing Charts'!$T$38:$T$41,'Vent Sizing Charts'!AE$38:AE$41)+1,IF($R122=12,LOOKUP($S122,'Vent Sizing Charts'!$T$34:$T$37,'Vent Sizing Charts'!AE$34:AE$37)+1,IF($R122=10,LOOKUP($S122,'Vent Sizing Charts'!$T$30:$T$33,'Vent Sizing Charts'!AE$30:AE$33)+1,IF($R122=8,LOOKUP($S122,'Vent Sizing Charts'!$T$26:$T$29,'Vent Sizing Charts'!AE$26:AE$29)+1,IF($R122=6,LOOKUP($S122,'Vent Sizing Charts'!$T$22:$T$25,'Vent Sizing Charts'!AE$22:AE$25)+1,IF($R122=5,LOOKUP($S122,'Vent Sizing Charts'!$T$18:$T$21,'Vent Sizing Charts'!AE$18:AE$21)+1,IF($R122=4,LOOKUP($S122,'Vent Sizing Charts'!$T$14:$T$17,'Vent Sizing Charts'!AE$14:AE$17)+1,IF($R122=3,LOOKUP($S122,'Vent Sizing Charts'!$T$10:$T$13,'Vent Sizing Charts'!AE$10:AE$13)+1,IF($R122=2,LOOKUP($S122,'Vent Sizing Charts'!$T$8:$T$9,'Vent Sizing Charts'!AE$8:AE$9)+1,IF($R122=1.5,LOOKUP($S122,'Vent Sizing Charts'!$T$7,'Vent Sizing Charts'!AE$7)+1,IF($R122=1.25,LOOKUP($S122,'Vent Sizing Charts'!$T$6,'Vent Sizing Charts'!AE$6)+1,"ERR")))))))))))</f>
        <v>ERR</v>
      </c>
      <c r="AE122" t="str">
        <f>IF($R122=15,LOOKUP($S122,'Vent Sizing Charts'!$T$38:$T$41,'Vent Sizing Charts'!U$38:U$41),IF($R122=12,LOOKUP($S122,'Vent Sizing Charts'!$T$34:$T$37,'Vent Sizing Charts'!U$34:U$37),IF($R122=10,LOOKUP($S122,'Vent Sizing Charts'!$T$30:$T$33,'Vent Sizing Charts'!U$30:U$33),IF($R122=8,LOOKUP($S122,'Vent Sizing Charts'!$T$26:$T$29,'Vent Sizing Charts'!U$26:U$29),IF($R122=6,LOOKUP($S122,'Vent Sizing Charts'!$T$22:$T$25,'Vent Sizing Charts'!U$22:U$25),IF($R122=5,LOOKUP($S122,'Vent Sizing Charts'!$T$18:$T$21,'Vent Sizing Charts'!U$18:U$21),IF($R122=4,LOOKUP($S122,'Vent Sizing Charts'!$T$14:$T$17,'Vent Sizing Charts'!U$14:U$17),IF($R122=3,LOOKUP($S122,'Vent Sizing Charts'!$T$10:$T$13,'Vent Sizing Charts'!U$10:U$13),IF($R122=2,LOOKUP($S122,'Vent Sizing Charts'!$T$8:$T$9,'Vent Sizing Charts'!U$8:U$9),IF($R122=1.5,LOOKUP($S122,'Vent Sizing Charts'!$T$7,'Vent Sizing Charts'!U$7),IF($R122=1.25,LOOKUP($S122,'Vent Sizing Charts'!$T$6,'Vent Sizing Charts'!U$6),"ERR")))))))))))</f>
        <v>ERR</v>
      </c>
    </row>
    <row r="123" spans="6:31" x14ac:dyDescent="0.25">
      <c r="F123">
        <f>IF('Vent Sizing'!M108="","",'Vent Sizing'!M108)</f>
        <v>2000</v>
      </c>
      <c r="G123">
        <v>0</v>
      </c>
      <c r="H123">
        <f>IF(LOOKUP($F123,'Vent Sizing Charts'!$F$5:$F$18,'Vent Sizing Charts'!G$5:G$18)+1&lt;0,0,LOOKUP($F123,'Vent Sizing Charts'!$F$5:$F$18,'Vent Sizing Charts'!G$5:G$18))</f>
        <v>0</v>
      </c>
      <c r="I123">
        <f>IF(LOOKUP($F123,'Vent Sizing Charts'!$F$5:$F$18,'Vent Sizing Charts'!H$5:H$18)+1&lt;0,0,LOOKUP($F123,'Vent Sizing Charts'!$F$5:$F$18,'Vent Sizing Charts'!H$5:H$18))</f>
        <v>0</v>
      </c>
      <c r="J123">
        <f>IF(LOOKUP($F123,'Vent Sizing Charts'!$F$5:$F$18,'Vent Sizing Charts'!I$5:I$18)+1&lt;0,0,LOOKUP($F123,'Vent Sizing Charts'!$F$5:$F$18,'Vent Sizing Charts'!I$5:I$18))</f>
        <v>0</v>
      </c>
      <c r="K123">
        <f>IF(LOOKUP($F123,'Vent Sizing Charts'!$F$5:$F$18,'Vent Sizing Charts'!J$5:J$18)+1&lt;0,0,LOOKUP($F123,'Vent Sizing Charts'!$F$5:$F$18,'Vent Sizing Charts'!J$5:J$18))</f>
        <v>6</v>
      </c>
      <c r="L123">
        <f>IF(LOOKUP($F123,'Vent Sizing Charts'!$F$5:$F$18,'Vent Sizing Charts'!K$5:K$18)+1&lt;0,0,LOOKUP($F123,'Vent Sizing Charts'!$F$5:$F$18,'Vent Sizing Charts'!K$5:K$18))</f>
        <v>21</v>
      </c>
      <c r="M123">
        <f>IF(LOOKUP($F123,'Vent Sizing Charts'!$F$5:$F$18,'Vent Sizing Charts'!L$5:L$18)+1&lt;0,0,LOOKUP($F123,'Vent Sizing Charts'!$F$5:$F$18,'Vent Sizing Charts'!L$5:L$18))</f>
        <v>61</v>
      </c>
      <c r="N123">
        <f>IF(LOOKUP($F123,'Vent Sizing Charts'!$F$5:$F$18,'Vent Sizing Charts'!M$5:M$18)+1&lt;0,0,LOOKUP($F123,'Vent Sizing Charts'!$F$5:$F$18,'Vent Sizing Charts'!M$5:M$18))</f>
        <v>215</v>
      </c>
      <c r="O123">
        <f>IF(LOOKUP($F123,'Vent Sizing Charts'!$F$5:$F$18,'Vent Sizing Charts'!N$5:N$18)+1&lt;0,0,LOOKUP($F123,'Vent Sizing Charts'!$F$5:$F$18,'Vent Sizing Charts'!N$5:N$18))</f>
        <v>99999999</v>
      </c>
      <c r="R123">
        <f>'Vent Sizing'!X28</f>
        <v>0</v>
      </c>
      <c r="S123">
        <f>ROUNDUP('Vent Sizing'!T28,0)</f>
        <v>0</v>
      </c>
      <c r="T123">
        <v>-9999999</v>
      </c>
      <c r="U123" t="str">
        <f>IF($R123=15,LOOKUP($S123,'Vent Sizing Charts'!$T$38:$T$41,'Vent Sizing Charts'!V$38:V$41)+1,IF($R123=12,LOOKUP($S123,'Vent Sizing Charts'!$T$34:$T$37,'Vent Sizing Charts'!V$34:V$37)+1,IF($R123=10,LOOKUP($S123,'Vent Sizing Charts'!$T$30:$T$33,'Vent Sizing Charts'!V$30:V$33)+1,IF($R123=8,LOOKUP($S123,'Vent Sizing Charts'!$T$26:$T$29,'Vent Sizing Charts'!V$26:V$29)+1,IF($R123=6,LOOKUP($S123,'Vent Sizing Charts'!$T$22:$T$25,'Vent Sizing Charts'!V$22:V$25)+1,IF($R123=5,LOOKUP($S123,'Vent Sizing Charts'!$T$18:$T$21,'Vent Sizing Charts'!V$18:V$21)+1,IF($R123=4,LOOKUP($S123,'Vent Sizing Charts'!$T$14:$T$17,'Vent Sizing Charts'!V$14:V$17)+1,IF($R123=3,LOOKUP($S123,'Vent Sizing Charts'!$T$10:$T$13,'Vent Sizing Charts'!V$10:V$13)+1,IF($R123=2,LOOKUP($S123,'Vent Sizing Charts'!$T$8:$T$9,'Vent Sizing Charts'!V$8:V$9)+1,IF($R123=1.5,LOOKUP($S123,'Vent Sizing Charts'!$T$7,'Vent Sizing Charts'!V$7)+1,IF($R123=1.25,LOOKUP($S123,'Vent Sizing Charts'!$T$6,'Vent Sizing Charts'!V$6)+1,"ERR")))))))))))</f>
        <v>ERR</v>
      </c>
      <c r="V123" t="str">
        <f>IF($R123=15,LOOKUP($S123,'Vent Sizing Charts'!$T$38:$T$41,'Vent Sizing Charts'!W$38:W$41)+1,IF($R123=12,LOOKUP($S123,'Vent Sizing Charts'!$T$34:$T$37,'Vent Sizing Charts'!W$34:W$37)+1,IF($R123=10,LOOKUP($S123,'Vent Sizing Charts'!$T$30:$T$33,'Vent Sizing Charts'!W$30:W$33)+1,IF($R123=8,LOOKUP($S123,'Vent Sizing Charts'!$T$26:$T$29,'Vent Sizing Charts'!W$26:W$29)+1,IF($R123=6,LOOKUP($S123,'Vent Sizing Charts'!$T$22:$T$25,'Vent Sizing Charts'!W$22:W$25)+1,IF($R123=5,LOOKUP($S123,'Vent Sizing Charts'!$T$18:$T$21,'Vent Sizing Charts'!W$18:W$21)+1,IF($R123=4,LOOKUP($S123,'Vent Sizing Charts'!$T$14:$T$17,'Vent Sizing Charts'!W$14:W$17)+1,IF($R123=3,LOOKUP($S123,'Vent Sizing Charts'!$T$10:$T$13,'Vent Sizing Charts'!W$10:W$13)+1,IF($R123=2,LOOKUP($S123,'Vent Sizing Charts'!$T$8:$T$9,'Vent Sizing Charts'!W$8:W$9)+1,IF($R123=1.5,LOOKUP($S123,'Vent Sizing Charts'!$T$7,'Vent Sizing Charts'!W$7)+1,IF($R123=1.25,LOOKUP($S123,'Vent Sizing Charts'!$T$6,'Vent Sizing Charts'!W$6)+1,"ERR")))))))))))</f>
        <v>ERR</v>
      </c>
      <c r="W123" t="str">
        <f>IF($R123=15,LOOKUP($S123,'Vent Sizing Charts'!$T$38:$T$41,'Vent Sizing Charts'!X$38:X$41)+1,IF($R123=12,LOOKUP($S123,'Vent Sizing Charts'!$T$34:$T$37,'Vent Sizing Charts'!X$34:X$37)+1,IF($R123=10,LOOKUP($S123,'Vent Sizing Charts'!$T$30:$T$33,'Vent Sizing Charts'!X$30:X$33)+1,IF($R123=8,LOOKUP($S123,'Vent Sizing Charts'!$T$26:$T$29,'Vent Sizing Charts'!X$26:X$29)+1,IF($R123=6,LOOKUP($S123,'Vent Sizing Charts'!$T$22:$T$25,'Vent Sizing Charts'!X$22:X$25)+1,IF($R123=5,LOOKUP($S123,'Vent Sizing Charts'!$T$18:$T$21,'Vent Sizing Charts'!X$18:X$21)+1,IF($R123=4,LOOKUP($S123,'Vent Sizing Charts'!$T$14:$T$17,'Vent Sizing Charts'!X$14:X$17)+1,IF($R123=3,LOOKUP($S123,'Vent Sizing Charts'!$T$10:$T$13,'Vent Sizing Charts'!X$10:X$13)+1,IF($R123=2,LOOKUP($S123,'Vent Sizing Charts'!$T$8:$T$9,'Vent Sizing Charts'!X$8:X$9)+1,IF($R123=1.5,LOOKUP($S123,'Vent Sizing Charts'!$T$7,'Vent Sizing Charts'!X$7)+1,IF($R123=1.25,LOOKUP($S123,'Vent Sizing Charts'!$T$6,'Vent Sizing Charts'!X$6)+1,"ERR")))))))))))</f>
        <v>ERR</v>
      </c>
      <c r="X123" t="str">
        <f>IF($R123=15,LOOKUP($S123,'Vent Sizing Charts'!$T$38:$T$41,'Vent Sizing Charts'!Y$38:Y$41)+1,IF($R123=12,LOOKUP($S123,'Vent Sizing Charts'!$T$34:$T$37,'Vent Sizing Charts'!Y$34:Y$37)+1,IF($R123=10,LOOKUP($S123,'Vent Sizing Charts'!$T$30:$T$33,'Vent Sizing Charts'!Y$30:Y$33)+1,IF($R123=8,LOOKUP($S123,'Vent Sizing Charts'!$T$26:$T$29,'Vent Sizing Charts'!Y$26:Y$29)+1,IF($R123=6,LOOKUP($S123,'Vent Sizing Charts'!$T$22:$T$25,'Vent Sizing Charts'!Y$22:Y$25)+1,IF($R123=5,LOOKUP($S123,'Vent Sizing Charts'!$T$18:$T$21,'Vent Sizing Charts'!Y$18:Y$21)+1,IF($R123=4,LOOKUP($S123,'Vent Sizing Charts'!$T$14:$T$17,'Vent Sizing Charts'!Y$14:Y$17)+1,IF($R123=3,LOOKUP($S123,'Vent Sizing Charts'!$T$10:$T$13,'Vent Sizing Charts'!Y$10:Y$13)+1,IF($R123=2,LOOKUP($S123,'Vent Sizing Charts'!$T$8:$T$9,'Vent Sizing Charts'!Y$8:Y$9)+1,IF($R123=1.5,LOOKUP($S123,'Vent Sizing Charts'!$T$7,'Vent Sizing Charts'!Y$7)+1,IF($R123=1.25,LOOKUP($S123,'Vent Sizing Charts'!$T$6,'Vent Sizing Charts'!Y$6)+1,"ERR")))))))))))</f>
        <v>ERR</v>
      </c>
      <c r="Y123" t="str">
        <f>IF($R123=15,LOOKUP($S123,'Vent Sizing Charts'!$T$38:$T$41,'Vent Sizing Charts'!Z$38:Z$41)+1,IF($R123=12,LOOKUP($S123,'Vent Sizing Charts'!$T$34:$T$37,'Vent Sizing Charts'!Z$34:Z$37)+1,IF($R123=10,LOOKUP($S123,'Vent Sizing Charts'!$T$30:$T$33,'Vent Sizing Charts'!Z$30:Z$33)+1,IF($R123=8,LOOKUP($S123,'Vent Sizing Charts'!$T$26:$T$29,'Vent Sizing Charts'!Z$26:Z$29)+1,IF($R123=6,LOOKUP($S123,'Vent Sizing Charts'!$T$22:$T$25,'Vent Sizing Charts'!Z$22:Z$25)+1,IF($R123=5,LOOKUP($S123,'Vent Sizing Charts'!$T$18:$T$21,'Vent Sizing Charts'!Z$18:Z$21)+1,IF($R123=4,LOOKUP($S123,'Vent Sizing Charts'!$T$14:$T$17,'Vent Sizing Charts'!Z$14:Z$17)+1,IF($R123=3,LOOKUP($S123,'Vent Sizing Charts'!$T$10:$T$13,'Vent Sizing Charts'!Z$10:Z$13)+1,IF($R123=2,LOOKUP($S123,'Vent Sizing Charts'!$T$8:$T$9,'Vent Sizing Charts'!Z$8:Z$9)+1,IF($R123=1.5,LOOKUP($S123,'Vent Sizing Charts'!$T$7,'Vent Sizing Charts'!Z$7)+1,IF($R123=1.25,LOOKUP($S123,'Vent Sizing Charts'!$T$6,'Vent Sizing Charts'!Z$6)+1,"ERR")))))))))))</f>
        <v>ERR</v>
      </c>
      <c r="Z123" t="str">
        <f>IF($R123=15,LOOKUP($S123,'Vent Sizing Charts'!$T$38:$T$41,'Vent Sizing Charts'!AA$38:AA$41)+1,IF($R123=12,LOOKUP($S123,'Vent Sizing Charts'!$T$34:$T$37,'Vent Sizing Charts'!AA$34:AA$37)+1,IF($R123=10,LOOKUP($S123,'Vent Sizing Charts'!$T$30:$T$33,'Vent Sizing Charts'!AA$30:AA$33)+1,IF($R123=8,LOOKUP($S123,'Vent Sizing Charts'!$T$26:$T$29,'Vent Sizing Charts'!AA$26:AA$29)+1,IF($R123=6,LOOKUP($S123,'Vent Sizing Charts'!$T$22:$T$25,'Vent Sizing Charts'!AA$22:AA$25)+1,IF($R123=5,LOOKUP($S123,'Vent Sizing Charts'!$T$18:$T$21,'Vent Sizing Charts'!AA$18:AA$21)+1,IF($R123=4,LOOKUP($S123,'Vent Sizing Charts'!$T$14:$T$17,'Vent Sizing Charts'!AA$14:AA$17)+1,IF($R123=3,LOOKUP($S123,'Vent Sizing Charts'!$T$10:$T$13,'Vent Sizing Charts'!AA$10:AA$13)+1,IF($R123=2,LOOKUP($S123,'Vent Sizing Charts'!$T$8:$T$9,'Vent Sizing Charts'!AA$8:AA$9)+1,IF($R123=1.5,LOOKUP($S123,'Vent Sizing Charts'!$T$7,'Vent Sizing Charts'!AA$7)+1,IF($R123=1.25,LOOKUP($S123,'Vent Sizing Charts'!$T$6,'Vent Sizing Charts'!AA$6)+1,"ERR")))))))))))</f>
        <v>ERR</v>
      </c>
      <c r="AA123" t="str">
        <f>IF($R123=15,LOOKUP($S123,'Vent Sizing Charts'!$T$38:$T$41,'Vent Sizing Charts'!AB$38:AB$41)+1,IF($R123=12,LOOKUP($S123,'Vent Sizing Charts'!$T$34:$T$37,'Vent Sizing Charts'!AB$34:AB$37)+1,IF($R123=10,LOOKUP($S123,'Vent Sizing Charts'!$T$30:$T$33,'Vent Sizing Charts'!AB$30:AB$33)+1,IF($R123=8,LOOKUP($S123,'Vent Sizing Charts'!$T$26:$T$29,'Vent Sizing Charts'!AB$26:AB$29)+1,IF($R123=6,LOOKUP($S123,'Vent Sizing Charts'!$T$22:$T$25,'Vent Sizing Charts'!AB$22:AB$25)+1,IF($R123=5,LOOKUP($S123,'Vent Sizing Charts'!$T$18:$T$21,'Vent Sizing Charts'!AB$18:AB$21)+1,IF($R123=4,LOOKUP($S123,'Vent Sizing Charts'!$T$14:$T$17,'Vent Sizing Charts'!AB$14:AB$17)+1,IF($R123=3,LOOKUP($S123,'Vent Sizing Charts'!$T$10:$T$13,'Vent Sizing Charts'!AB$10:AB$13)+1,IF($R123=2,LOOKUP($S123,'Vent Sizing Charts'!$T$8:$T$9,'Vent Sizing Charts'!AB$8:AB$9)+1,IF($R123=1.5,LOOKUP($S123,'Vent Sizing Charts'!$T$7,'Vent Sizing Charts'!AB$7)+1,IF($R123=1.25,LOOKUP($S123,'Vent Sizing Charts'!$T$6,'Vent Sizing Charts'!AB$6)+1,"ERR")))))))))))</f>
        <v>ERR</v>
      </c>
      <c r="AB123" t="str">
        <f>IF($R123=15,LOOKUP($S123,'Vent Sizing Charts'!$T$38:$T$41,'Vent Sizing Charts'!AC$38:AC$41)+1,IF($R123=12,LOOKUP($S123,'Vent Sizing Charts'!$T$34:$T$37,'Vent Sizing Charts'!AC$34:AC$37)+1,IF($R123=10,LOOKUP($S123,'Vent Sizing Charts'!$T$30:$T$33,'Vent Sizing Charts'!AC$30:AC$33)+1,IF($R123=8,LOOKUP($S123,'Vent Sizing Charts'!$T$26:$T$29,'Vent Sizing Charts'!AC$26:AC$29)+1,IF($R123=6,LOOKUP($S123,'Vent Sizing Charts'!$T$22:$T$25,'Vent Sizing Charts'!AC$22:AC$25)+1,IF($R123=5,LOOKUP($S123,'Vent Sizing Charts'!$T$18:$T$21,'Vent Sizing Charts'!AC$18:AC$21)+1,IF($R123=4,LOOKUP($S123,'Vent Sizing Charts'!$T$14:$T$17,'Vent Sizing Charts'!AC$14:AC$17)+1,IF($R123=3,LOOKUP($S123,'Vent Sizing Charts'!$T$10:$T$13,'Vent Sizing Charts'!AC$10:AC$13)+1,IF($R123=2,LOOKUP($S123,'Vent Sizing Charts'!$T$8:$T$9,'Vent Sizing Charts'!AC$8:AC$9)+1,IF($R123=1.5,LOOKUP($S123,'Vent Sizing Charts'!$T$7,'Vent Sizing Charts'!AC$7)+1,IF($R123=1.25,LOOKUP($S123,'Vent Sizing Charts'!$T$6,'Vent Sizing Charts'!AC$6)+1,"ERR")))))))))))</f>
        <v>ERR</v>
      </c>
      <c r="AC123" t="str">
        <f>IF($R123=15,LOOKUP($S123,'Vent Sizing Charts'!$T$38:$T$41,'Vent Sizing Charts'!AD$38:AD$41)+1,IF($R123=12,LOOKUP($S123,'Vent Sizing Charts'!$T$34:$T$37,'Vent Sizing Charts'!AD$34:AD$37)+1,IF($R123=10,LOOKUP($S123,'Vent Sizing Charts'!$T$30:$T$33,'Vent Sizing Charts'!AD$30:AD$33)+1,IF($R123=8,LOOKUP($S123,'Vent Sizing Charts'!$T$26:$T$29,'Vent Sizing Charts'!AD$26:AD$29)+1,IF($R123=6,LOOKUP($S123,'Vent Sizing Charts'!$T$22:$T$25,'Vent Sizing Charts'!AD$22:AD$25)+1,IF($R123=5,LOOKUP($S123,'Vent Sizing Charts'!$T$18:$T$21,'Vent Sizing Charts'!AD$18:AD$21)+1,IF($R123=4,LOOKUP($S123,'Vent Sizing Charts'!$T$14:$T$17,'Vent Sizing Charts'!AD$14:AD$17)+1,IF($R123=3,LOOKUP($S123,'Vent Sizing Charts'!$T$10:$T$13,'Vent Sizing Charts'!AD$10:AD$13)+1,IF($R123=2,LOOKUP($S123,'Vent Sizing Charts'!$T$8:$T$9,'Vent Sizing Charts'!AD$8:AD$9)+1,IF($R123=1.5,LOOKUP($S123,'Vent Sizing Charts'!$T$7,'Vent Sizing Charts'!AD$7)+1,IF($R123=1.25,LOOKUP($S123,'Vent Sizing Charts'!$T$6,'Vent Sizing Charts'!AD$6)+1,"ERR")))))))))))</f>
        <v>ERR</v>
      </c>
      <c r="AD123" t="str">
        <f>IF($R123=15,LOOKUP($S123,'Vent Sizing Charts'!$T$38:$T$41,'Vent Sizing Charts'!AE$38:AE$41)+1,IF($R123=12,LOOKUP($S123,'Vent Sizing Charts'!$T$34:$T$37,'Vent Sizing Charts'!AE$34:AE$37)+1,IF($R123=10,LOOKUP($S123,'Vent Sizing Charts'!$T$30:$T$33,'Vent Sizing Charts'!AE$30:AE$33)+1,IF($R123=8,LOOKUP($S123,'Vent Sizing Charts'!$T$26:$T$29,'Vent Sizing Charts'!AE$26:AE$29)+1,IF($R123=6,LOOKUP($S123,'Vent Sizing Charts'!$T$22:$T$25,'Vent Sizing Charts'!AE$22:AE$25)+1,IF($R123=5,LOOKUP($S123,'Vent Sizing Charts'!$T$18:$T$21,'Vent Sizing Charts'!AE$18:AE$21)+1,IF($R123=4,LOOKUP($S123,'Vent Sizing Charts'!$T$14:$T$17,'Vent Sizing Charts'!AE$14:AE$17)+1,IF($R123=3,LOOKUP($S123,'Vent Sizing Charts'!$T$10:$T$13,'Vent Sizing Charts'!AE$10:AE$13)+1,IF($R123=2,LOOKUP($S123,'Vent Sizing Charts'!$T$8:$T$9,'Vent Sizing Charts'!AE$8:AE$9)+1,IF($R123=1.5,LOOKUP($S123,'Vent Sizing Charts'!$T$7,'Vent Sizing Charts'!AE$7)+1,IF($R123=1.25,LOOKUP($S123,'Vent Sizing Charts'!$T$6,'Vent Sizing Charts'!AE$6)+1,"ERR")))))))))))</f>
        <v>ERR</v>
      </c>
      <c r="AE123" t="str">
        <f>IF($R123=15,LOOKUP($S123,'Vent Sizing Charts'!$T$38:$T$41,'Vent Sizing Charts'!U$38:U$41),IF($R123=12,LOOKUP($S123,'Vent Sizing Charts'!$T$34:$T$37,'Vent Sizing Charts'!U$34:U$37),IF($R123=10,LOOKUP($S123,'Vent Sizing Charts'!$T$30:$T$33,'Vent Sizing Charts'!U$30:U$33),IF($R123=8,LOOKUP($S123,'Vent Sizing Charts'!$T$26:$T$29,'Vent Sizing Charts'!U$26:U$29),IF($R123=6,LOOKUP($S123,'Vent Sizing Charts'!$T$22:$T$25,'Vent Sizing Charts'!U$22:U$25),IF($R123=5,LOOKUP($S123,'Vent Sizing Charts'!$T$18:$T$21,'Vent Sizing Charts'!U$18:U$21),IF($R123=4,LOOKUP($S123,'Vent Sizing Charts'!$T$14:$T$17,'Vent Sizing Charts'!U$14:U$17),IF($R123=3,LOOKUP($S123,'Vent Sizing Charts'!$T$10:$T$13,'Vent Sizing Charts'!U$10:U$13),IF($R123=2,LOOKUP($S123,'Vent Sizing Charts'!$T$8:$T$9,'Vent Sizing Charts'!U$8:U$9),IF($R123=1.5,LOOKUP($S123,'Vent Sizing Charts'!$T$7,'Vent Sizing Charts'!U$7),IF($R123=1.25,LOOKUP($S123,'Vent Sizing Charts'!$T$6,'Vent Sizing Charts'!U$6),"ERR")))))))))))</f>
        <v>ERR</v>
      </c>
    </row>
    <row r="124" spans="6:31" x14ac:dyDescent="0.25">
      <c r="F124">
        <f>IF('Vent Sizing'!M109="","",'Vent Sizing'!M109)</f>
        <v>2000</v>
      </c>
      <c r="G124">
        <v>0</v>
      </c>
      <c r="H124">
        <f>IF(LOOKUP($F124,'Vent Sizing Charts'!$F$5:$F$18,'Vent Sizing Charts'!G$5:G$18)+1&lt;0,0,LOOKUP($F124,'Vent Sizing Charts'!$F$5:$F$18,'Vent Sizing Charts'!G$5:G$18))</f>
        <v>0</v>
      </c>
      <c r="I124">
        <f>IF(LOOKUP($F124,'Vent Sizing Charts'!$F$5:$F$18,'Vent Sizing Charts'!H$5:H$18)+1&lt;0,0,LOOKUP($F124,'Vent Sizing Charts'!$F$5:$F$18,'Vent Sizing Charts'!H$5:H$18))</f>
        <v>0</v>
      </c>
      <c r="J124">
        <f>IF(LOOKUP($F124,'Vent Sizing Charts'!$F$5:$F$18,'Vent Sizing Charts'!I$5:I$18)+1&lt;0,0,LOOKUP($F124,'Vent Sizing Charts'!$F$5:$F$18,'Vent Sizing Charts'!I$5:I$18))</f>
        <v>0</v>
      </c>
      <c r="K124">
        <f>IF(LOOKUP($F124,'Vent Sizing Charts'!$F$5:$F$18,'Vent Sizing Charts'!J$5:J$18)+1&lt;0,0,LOOKUP($F124,'Vent Sizing Charts'!$F$5:$F$18,'Vent Sizing Charts'!J$5:J$18))</f>
        <v>6</v>
      </c>
      <c r="L124">
        <f>IF(LOOKUP($F124,'Vent Sizing Charts'!$F$5:$F$18,'Vent Sizing Charts'!K$5:K$18)+1&lt;0,0,LOOKUP($F124,'Vent Sizing Charts'!$F$5:$F$18,'Vent Sizing Charts'!K$5:K$18))</f>
        <v>21</v>
      </c>
      <c r="M124">
        <f>IF(LOOKUP($F124,'Vent Sizing Charts'!$F$5:$F$18,'Vent Sizing Charts'!L$5:L$18)+1&lt;0,0,LOOKUP($F124,'Vent Sizing Charts'!$F$5:$F$18,'Vent Sizing Charts'!L$5:L$18))</f>
        <v>61</v>
      </c>
      <c r="N124">
        <f>IF(LOOKUP($F124,'Vent Sizing Charts'!$F$5:$F$18,'Vent Sizing Charts'!M$5:M$18)+1&lt;0,0,LOOKUP($F124,'Vent Sizing Charts'!$F$5:$F$18,'Vent Sizing Charts'!M$5:M$18))</f>
        <v>215</v>
      </c>
      <c r="O124">
        <f>IF(LOOKUP($F124,'Vent Sizing Charts'!$F$5:$F$18,'Vent Sizing Charts'!N$5:N$18)+1&lt;0,0,LOOKUP($F124,'Vent Sizing Charts'!$F$5:$F$18,'Vent Sizing Charts'!N$5:N$18))</f>
        <v>99999999</v>
      </c>
      <c r="R124">
        <f>'Vent Sizing'!X29</f>
        <v>0</v>
      </c>
      <c r="S124">
        <f>ROUNDUP('Vent Sizing'!T29,0)</f>
        <v>0</v>
      </c>
      <c r="T124">
        <v>-9999999</v>
      </c>
      <c r="U124" t="str">
        <f>IF($R124=15,LOOKUP($S124,'Vent Sizing Charts'!$T$38:$T$41,'Vent Sizing Charts'!V$38:V$41)+1,IF($R124=12,LOOKUP($S124,'Vent Sizing Charts'!$T$34:$T$37,'Vent Sizing Charts'!V$34:V$37)+1,IF($R124=10,LOOKUP($S124,'Vent Sizing Charts'!$T$30:$T$33,'Vent Sizing Charts'!V$30:V$33)+1,IF($R124=8,LOOKUP($S124,'Vent Sizing Charts'!$T$26:$T$29,'Vent Sizing Charts'!V$26:V$29)+1,IF($R124=6,LOOKUP($S124,'Vent Sizing Charts'!$T$22:$T$25,'Vent Sizing Charts'!V$22:V$25)+1,IF($R124=5,LOOKUP($S124,'Vent Sizing Charts'!$T$18:$T$21,'Vent Sizing Charts'!V$18:V$21)+1,IF($R124=4,LOOKUP($S124,'Vent Sizing Charts'!$T$14:$T$17,'Vent Sizing Charts'!V$14:V$17)+1,IF($R124=3,LOOKUP($S124,'Vent Sizing Charts'!$T$10:$T$13,'Vent Sizing Charts'!V$10:V$13)+1,IF($R124=2,LOOKUP($S124,'Vent Sizing Charts'!$T$8:$T$9,'Vent Sizing Charts'!V$8:V$9)+1,IF($R124=1.5,LOOKUP($S124,'Vent Sizing Charts'!$T$7,'Vent Sizing Charts'!V$7)+1,IF($R124=1.25,LOOKUP($S124,'Vent Sizing Charts'!$T$6,'Vent Sizing Charts'!V$6)+1,"ERR")))))))))))</f>
        <v>ERR</v>
      </c>
      <c r="V124" t="str">
        <f>IF($R124=15,LOOKUP($S124,'Vent Sizing Charts'!$T$38:$T$41,'Vent Sizing Charts'!W$38:W$41)+1,IF($R124=12,LOOKUP($S124,'Vent Sizing Charts'!$T$34:$T$37,'Vent Sizing Charts'!W$34:W$37)+1,IF($R124=10,LOOKUP($S124,'Vent Sizing Charts'!$T$30:$T$33,'Vent Sizing Charts'!W$30:W$33)+1,IF($R124=8,LOOKUP($S124,'Vent Sizing Charts'!$T$26:$T$29,'Vent Sizing Charts'!W$26:W$29)+1,IF($R124=6,LOOKUP($S124,'Vent Sizing Charts'!$T$22:$T$25,'Vent Sizing Charts'!W$22:W$25)+1,IF($R124=5,LOOKUP($S124,'Vent Sizing Charts'!$T$18:$T$21,'Vent Sizing Charts'!W$18:W$21)+1,IF($R124=4,LOOKUP($S124,'Vent Sizing Charts'!$T$14:$T$17,'Vent Sizing Charts'!W$14:W$17)+1,IF($R124=3,LOOKUP($S124,'Vent Sizing Charts'!$T$10:$T$13,'Vent Sizing Charts'!W$10:W$13)+1,IF($R124=2,LOOKUP($S124,'Vent Sizing Charts'!$T$8:$T$9,'Vent Sizing Charts'!W$8:W$9)+1,IF($R124=1.5,LOOKUP($S124,'Vent Sizing Charts'!$T$7,'Vent Sizing Charts'!W$7)+1,IF($R124=1.25,LOOKUP($S124,'Vent Sizing Charts'!$T$6,'Vent Sizing Charts'!W$6)+1,"ERR")))))))))))</f>
        <v>ERR</v>
      </c>
      <c r="W124" t="str">
        <f>IF($R124=15,LOOKUP($S124,'Vent Sizing Charts'!$T$38:$T$41,'Vent Sizing Charts'!X$38:X$41)+1,IF($R124=12,LOOKUP($S124,'Vent Sizing Charts'!$T$34:$T$37,'Vent Sizing Charts'!X$34:X$37)+1,IF($R124=10,LOOKUP($S124,'Vent Sizing Charts'!$T$30:$T$33,'Vent Sizing Charts'!X$30:X$33)+1,IF($R124=8,LOOKUP($S124,'Vent Sizing Charts'!$T$26:$T$29,'Vent Sizing Charts'!X$26:X$29)+1,IF($R124=6,LOOKUP($S124,'Vent Sizing Charts'!$T$22:$T$25,'Vent Sizing Charts'!X$22:X$25)+1,IF($R124=5,LOOKUP($S124,'Vent Sizing Charts'!$T$18:$T$21,'Vent Sizing Charts'!X$18:X$21)+1,IF($R124=4,LOOKUP($S124,'Vent Sizing Charts'!$T$14:$T$17,'Vent Sizing Charts'!X$14:X$17)+1,IF($R124=3,LOOKUP($S124,'Vent Sizing Charts'!$T$10:$T$13,'Vent Sizing Charts'!X$10:X$13)+1,IF($R124=2,LOOKUP($S124,'Vent Sizing Charts'!$T$8:$T$9,'Vent Sizing Charts'!X$8:X$9)+1,IF($R124=1.5,LOOKUP($S124,'Vent Sizing Charts'!$T$7,'Vent Sizing Charts'!X$7)+1,IF($R124=1.25,LOOKUP($S124,'Vent Sizing Charts'!$T$6,'Vent Sizing Charts'!X$6)+1,"ERR")))))))))))</f>
        <v>ERR</v>
      </c>
      <c r="X124" t="str">
        <f>IF($R124=15,LOOKUP($S124,'Vent Sizing Charts'!$T$38:$T$41,'Vent Sizing Charts'!Y$38:Y$41)+1,IF($R124=12,LOOKUP($S124,'Vent Sizing Charts'!$T$34:$T$37,'Vent Sizing Charts'!Y$34:Y$37)+1,IF($R124=10,LOOKUP($S124,'Vent Sizing Charts'!$T$30:$T$33,'Vent Sizing Charts'!Y$30:Y$33)+1,IF($R124=8,LOOKUP($S124,'Vent Sizing Charts'!$T$26:$T$29,'Vent Sizing Charts'!Y$26:Y$29)+1,IF($R124=6,LOOKUP($S124,'Vent Sizing Charts'!$T$22:$T$25,'Vent Sizing Charts'!Y$22:Y$25)+1,IF($R124=5,LOOKUP($S124,'Vent Sizing Charts'!$T$18:$T$21,'Vent Sizing Charts'!Y$18:Y$21)+1,IF($R124=4,LOOKUP($S124,'Vent Sizing Charts'!$T$14:$T$17,'Vent Sizing Charts'!Y$14:Y$17)+1,IF($R124=3,LOOKUP($S124,'Vent Sizing Charts'!$T$10:$T$13,'Vent Sizing Charts'!Y$10:Y$13)+1,IF($R124=2,LOOKUP($S124,'Vent Sizing Charts'!$T$8:$T$9,'Vent Sizing Charts'!Y$8:Y$9)+1,IF($R124=1.5,LOOKUP($S124,'Vent Sizing Charts'!$T$7,'Vent Sizing Charts'!Y$7)+1,IF($R124=1.25,LOOKUP($S124,'Vent Sizing Charts'!$T$6,'Vent Sizing Charts'!Y$6)+1,"ERR")))))))))))</f>
        <v>ERR</v>
      </c>
      <c r="Y124" t="str">
        <f>IF($R124=15,LOOKUP($S124,'Vent Sizing Charts'!$T$38:$T$41,'Vent Sizing Charts'!Z$38:Z$41)+1,IF($R124=12,LOOKUP($S124,'Vent Sizing Charts'!$T$34:$T$37,'Vent Sizing Charts'!Z$34:Z$37)+1,IF($R124=10,LOOKUP($S124,'Vent Sizing Charts'!$T$30:$T$33,'Vent Sizing Charts'!Z$30:Z$33)+1,IF($R124=8,LOOKUP($S124,'Vent Sizing Charts'!$T$26:$T$29,'Vent Sizing Charts'!Z$26:Z$29)+1,IF($R124=6,LOOKUP($S124,'Vent Sizing Charts'!$T$22:$T$25,'Vent Sizing Charts'!Z$22:Z$25)+1,IF($R124=5,LOOKUP($S124,'Vent Sizing Charts'!$T$18:$T$21,'Vent Sizing Charts'!Z$18:Z$21)+1,IF($R124=4,LOOKUP($S124,'Vent Sizing Charts'!$T$14:$T$17,'Vent Sizing Charts'!Z$14:Z$17)+1,IF($R124=3,LOOKUP($S124,'Vent Sizing Charts'!$T$10:$T$13,'Vent Sizing Charts'!Z$10:Z$13)+1,IF($R124=2,LOOKUP($S124,'Vent Sizing Charts'!$T$8:$T$9,'Vent Sizing Charts'!Z$8:Z$9)+1,IF($R124=1.5,LOOKUP($S124,'Vent Sizing Charts'!$T$7,'Vent Sizing Charts'!Z$7)+1,IF($R124=1.25,LOOKUP($S124,'Vent Sizing Charts'!$T$6,'Vent Sizing Charts'!Z$6)+1,"ERR")))))))))))</f>
        <v>ERR</v>
      </c>
      <c r="Z124" t="str">
        <f>IF($R124=15,LOOKUP($S124,'Vent Sizing Charts'!$T$38:$T$41,'Vent Sizing Charts'!AA$38:AA$41)+1,IF($R124=12,LOOKUP($S124,'Vent Sizing Charts'!$T$34:$T$37,'Vent Sizing Charts'!AA$34:AA$37)+1,IF($R124=10,LOOKUP($S124,'Vent Sizing Charts'!$T$30:$T$33,'Vent Sizing Charts'!AA$30:AA$33)+1,IF($R124=8,LOOKUP($S124,'Vent Sizing Charts'!$T$26:$T$29,'Vent Sizing Charts'!AA$26:AA$29)+1,IF($R124=6,LOOKUP($S124,'Vent Sizing Charts'!$T$22:$T$25,'Vent Sizing Charts'!AA$22:AA$25)+1,IF($R124=5,LOOKUP($S124,'Vent Sizing Charts'!$T$18:$T$21,'Vent Sizing Charts'!AA$18:AA$21)+1,IF($R124=4,LOOKUP($S124,'Vent Sizing Charts'!$T$14:$T$17,'Vent Sizing Charts'!AA$14:AA$17)+1,IF($R124=3,LOOKUP($S124,'Vent Sizing Charts'!$T$10:$T$13,'Vent Sizing Charts'!AA$10:AA$13)+1,IF($R124=2,LOOKUP($S124,'Vent Sizing Charts'!$T$8:$T$9,'Vent Sizing Charts'!AA$8:AA$9)+1,IF($R124=1.5,LOOKUP($S124,'Vent Sizing Charts'!$T$7,'Vent Sizing Charts'!AA$7)+1,IF($R124=1.25,LOOKUP($S124,'Vent Sizing Charts'!$T$6,'Vent Sizing Charts'!AA$6)+1,"ERR")))))))))))</f>
        <v>ERR</v>
      </c>
      <c r="AA124" t="str">
        <f>IF($R124=15,LOOKUP($S124,'Vent Sizing Charts'!$T$38:$T$41,'Vent Sizing Charts'!AB$38:AB$41)+1,IF($R124=12,LOOKUP($S124,'Vent Sizing Charts'!$T$34:$T$37,'Vent Sizing Charts'!AB$34:AB$37)+1,IF($R124=10,LOOKUP($S124,'Vent Sizing Charts'!$T$30:$T$33,'Vent Sizing Charts'!AB$30:AB$33)+1,IF($R124=8,LOOKUP($S124,'Vent Sizing Charts'!$T$26:$T$29,'Vent Sizing Charts'!AB$26:AB$29)+1,IF($R124=6,LOOKUP($S124,'Vent Sizing Charts'!$T$22:$T$25,'Vent Sizing Charts'!AB$22:AB$25)+1,IF($R124=5,LOOKUP($S124,'Vent Sizing Charts'!$T$18:$T$21,'Vent Sizing Charts'!AB$18:AB$21)+1,IF($R124=4,LOOKUP($S124,'Vent Sizing Charts'!$T$14:$T$17,'Vent Sizing Charts'!AB$14:AB$17)+1,IF($R124=3,LOOKUP($S124,'Vent Sizing Charts'!$T$10:$T$13,'Vent Sizing Charts'!AB$10:AB$13)+1,IF($R124=2,LOOKUP($S124,'Vent Sizing Charts'!$T$8:$T$9,'Vent Sizing Charts'!AB$8:AB$9)+1,IF($R124=1.5,LOOKUP($S124,'Vent Sizing Charts'!$T$7,'Vent Sizing Charts'!AB$7)+1,IF($R124=1.25,LOOKUP($S124,'Vent Sizing Charts'!$T$6,'Vent Sizing Charts'!AB$6)+1,"ERR")))))))))))</f>
        <v>ERR</v>
      </c>
      <c r="AB124" t="str">
        <f>IF($R124=15,LOOKUP($S124,'Vent Sizing Charts'!$T$38:$T$41,'Vent Sizing Charts'!AC$38:AC$41)+1,IF($R124=12,LOOKUP($S124,'Vent Sizing Charts'!$T$34:$T$37,'Vent Sizing Charts'!AC$34:AC$37)+1,IF($R124=10,LOOKUP($S124,'Vent Sizing Charts'!$T$30:$T$33,'Vent Sizing Charts'!AC$30:AC$33)+1,IF($R124=8,LOOKUP($S124,'Vent Sizing Charts'!$T$26:$T$29,'Vent Sizing Charts'!AC$26:AC$29)+1,IF($R124=6,LOOKUP($S124,'Vent Sizing Charts'!$T$22:$T$25,'Vent Sizing Charts'!AC$22:AC$25)+1,IF($R124=5,LOOKUP($S124,'Vent Sizing Charts'!$T$18:$T$21,'Vent Sizing Charts'!AC$18:AC$21)+1,IF($R124=4,LOOKUP($S124,'Vent Sizing Charts'!$T$14:$T$17,'Vent Sizing Charts'!AC$14:AC$17)+1,IF($R124=3,LOOKUP($S124,'Vent Sizing Charts'!$T$10:$T$13,'Vent Sizing Charts'!AC$10:AC$13)+1,IF($R124=2,LOOKUP($S124,'Vent Sizing Charts'!$T$8:$T$9,'Vent Sizing Charts'!AC$8:AC$9)+1,IF($R124=1.5,LOOKUP($S124,'Vent Sizing Charts'!$T$7,'Vent Sizing Charts'!AC$7)+1,IF($R124=1.25,LOOKUP($S124,'Vent Sizing Charts'!$T$6,'Vent Sizing Charts'!AC$6)+1,"ERR")))))))))))</f>
        <v>ERR</v>
      </c>
      <c r="AC124" t="str">
        <f>IF($R124=15,LOOKUP($S124,'Vent Sizing Charts'!$T$38:$T$41,'Vent Sizing Charts'!AD$38:AD$41)+1,IF($R124=12,LOOKUP($S124,'Vent Sizing Charts'!$T$34:$T$37,'Vent Sizing Charts'!AD$34:AD$37)+1,IF($R124=10,LOOKUP($S124,'Vent Sizing Charts'!$T$30:$T$33,'Vent Sizing Charts'!AD$30:AD$33)+1,IF($R124=8,LOOKUP($S124,'Vent Sizing Charts'!$T$26:$T$29,'Vent Sizing Charts'!AD$26:AD$29)+1,IF($R124=6,LOOKUP($S124,'Vent Sizing Charts'!$T$22:$T$25,'Vent Sizing Charts'!AD$22:AD$25)+1,IF($R124=5,LOOKUP($S124,'Vent Sizing Charts'!$T$18:$T$21,'Vent Sizing Charts'!AD$18:AD$21)+1,IF($R124=4,LOOKUP($S124,'Vent Sizing Charts'!$T$14:$T$17,'Vent Sizing Charts'!AD$14:AD$17)+1,IF($R124=3,LOOKUP($S124,'Vent Sizing Charts'!$T$10:$T$13,'Vent Sizing Charts'!AD$10:AD$13)+1,IF($R124=2,LOOKUP($S124,'Vent Sizing Charts'!$T$8:$T$9,'Vent Sizing Charts'!AD$8:AD$9)+1,IF($R124=1.5,LOOKUP($S124,'Vent Sizing Charts'!$T$7,'Vent Sizing Charts'!AD$7)+1,IF($R124=1.25,LOOKUP($S124,'Vent Sizing Charts'!$T$6,'Vent Sizing Charts'!AD$6)+1,"ERR")))))))))))</f>
        <v>ERR</v>
      </c>
      <c r="AD124" t="str">
        <f>IF($R124=15,LOOKUP($S124,'Vent Sizing Charts'!$T$38:$T$41,'Vent Sizing Charts'!AE$38:AE$41)+1,IF($R124=12,LOOKUP($S124,'Vent Sizing Charts'!$T$34:$T$37,'Vent Sizing Charts'!AE$34:AE$37)+1,IF($R124=10,LOOKUP($S124,'Vent Sizing Charts'!$T$30:$T$33,'Vent Sizing Charts'!AE$30:AE$33)+1,IF($R124=8,LOOKUP($S124,'Vent Sizing Charts'!$T$26:$T$29,'Vent Sizing Charts'!AE$26:AE$29)+1,IF($R124=6,LOOKUP($S124,'Vent Sizing Charts'!$T$22:$T$25,'Vent Sizing Charts'!AE$22:AE$25)+1,IF($R124=5,LOOKUP($S124,'Vent Sizing Charts'!$T$18:$T$21,'Vent Sizing Charts'!AE$18:AE$21)+1,IF($R124=4,LOOKUP($S124,'Vent Sizing Charts'!$T$14:$T$17,'Vent Sizing Charts'!AE$14:AE$17)+1,IF($R124=3,LOOKUP($S124,'Vent Sizing Charts'!$T$10:$T$13,'Vent Sizing Charts'!AE$10:AE$13)+1,IF($R124=2,LOOKUP($S124,'Vent Sizing Charts'!$T$8:$T$9,'Vent Sizing Charts'!AE$8:AE$9)+1,IF($R124=1.5,LOOKUP($S124,'Vent Sizing Charts'!$T$7,'Vent Sizing Charts'!AE$7)+1,IF($R124=1.25,LOOKUP($S124,'Vent Sizing Charts'!$T$6,'Vent Sizing Charts'!AE$6)+1,"ERR")))))))))))</f>
        <v>ERR</v>
      </c>
      <c r="AE124" t="str">
        <f>IF($R124=15,LOOKUP($S124,'Vent Sizing Charts'!$T$38:$T$41,'Vent Sizing Charts'!U$38:U$41),IF($R124=12,LOOKUP($S124,'Vent Sizing Charts'!$T$34:$T$37,'Vent Sizing Charts'!U$34:U$37),IF($R124=10,LOOKUP($S124,'Vent Sizing Charts'!$T$30:$T$33,'Vent Sizing Charts'!U$30:U$33),IF($R124=8,LOOKUP($S124,'Vent Sizing Charts'!$T$26:$T$29,'Vent Sizing Charts'!U$26:U$29),IF($R124=6,LOOKUP($S124,'Vent Sizing Charts'!$T$22:$T$25,'Vent Sizing Charts'!U$22:U$25),IF($R124=5,LOOKUP($S124,'Vent Sizing Charts'!$T$18:$T$21,'Vent Sizing Charts'!U$18:U$21),IF($R124=4,LOOKUP($S124,'Vent Sizing Charts'!$T$14:$T$17,'Vent Sizing Charts'!U$14:U$17),IF($R124=3,LOOKUP($S124,'Vent Sizing Charts'!$T$10:$T$13,'Vent Sizing Charts'!U$10:U$13),IF($R124=2,LOOKUP($S124,'Vent Sizing Charts'!$T$8:$T$9,'Vent Sizing Charts'!U$8:U$9),IF($R124=1.5,LOOKUP($S124,'Vent Sizing Charts'!$T$7,'Vent Sizing Charts'!U$7),IF($R124=1.25,LOOKUP($S124,'Vent Sizing Charts'!$T$6,'Vent Sizing Charts'!U$6),"ERR")))))))))))</f>
        <v>ERR</v>
      </c>
    </row>
    <row r="125" spans="6:31" x14ac:dyDescent="0.25">
      <c r="F125">
        <f>IF('Vent Sizing'!M110="","",'Vent Sizing'!M110)</f>
        <v>2000</v>
      </c>
      <c r="G125">
        <v>0</v>
      </c>
      <c r="H125">
        <f>IF(LOOKUP($F125,'Vent Sizing Charts'!$F$5:$F$18,'Vent Sizing Charts'!G$5:G$18)+1&lt;0,0,LOOKUP($F125,'Vent Sizing Charts'!$F$5:$F$18,'Vent Sizing Charts'!G$5:G$18))</f>
        <v>0</v>
      </c>
      <c r="I125">
        <f>IF(LOOKUP($F125,'Vent Sizing Charts'!$F$5:$F$18,'Vent Sizing Charts'!H$5:H$18)+1&lt;0,0,LOOKUP($F125,'Vent Sizing Charts'!$F$5:$F$18,'Vent Sizing Charts'!H$5:H$18))</f>
        <v>0</v>
      </c>
      <c r="J125">
        <f>IF(LOOKUP($F125,'Vent Sizing Charts'!$F$5:$F$18,'Vent Sizing Charts'!I$5:I$18)+1&lt;0,0,LOOKUP($F125,'Vent Sizing Charts'!$F$5:$F$18,'Vent Sizing Charts'!I$5:I$18))</f>
        <v>0</v>
      </c>
      <c r="K125">
        <f>IF(LOOKUP($F125,'Vent Sizing Charts'!$F$5:$F$18,'Vent Sizing Charts'!J$5:J$18)+1&lt;0,0,LOOKUP($F125,'Vent Sizing Charts'!$F$5:$F$18,'Vent Sizing Charts'!J$5:J$18))</f>
        <v>6</v>
      </c>
      <c r="L125">
        <f>IF(LOOKUP($F125,'Vent Sizing Charts'!$F$5:$F$18,'Vent Sizing Charts'!K$5:K$18)+1&lt;0,0,LOOKUP($F125,'Vent Sizing Charts'!$F$5:$F$18,'Vent Sizing Charts'!K$5:K$18))</f>
        <v>21</v>
      </c>
      <c r="M125">
        <f>IF(LOOKUP($F125,'Vent Sizing Charts'!$F$5:$F$18,'Vent Sizing Charts'!L$5:L$18)+1&lt;0,0,LOOKUP($F125,'Vent Sizing Charts'!$F$5:$F$18,'Vent Sizing Charts'!L$5:L$18))</f>
        <v>61</v>
      </c>
      <c r="N125">
        <f>IF(LOOKUP($F125,'Vent Sizing Charts'!$F$5:$F$18,'Vent Sizing Charts'!M$5:M$18)+1&lt;0,0,LOOKUP($F125,'Vent Sizing Charts'!$F$5:$F$18,'Vent Sizing Charts'!M$5:M$18))</f>
        <v>215</v>
      </c>
      <c r="O125">
        <f>IF(LOOKUP($F125,'Vent Sizing Charts'!$F$5:$F$18,'Vent Sizing Charts'!N$5:N$18)+1&lt;0,0,LOOKUP($F125,'Vent Sizing Charts'!$F$5:$F$18,'Vent Sizing Charts'!N$5:N$18))</f>
        <v>99999999</v>
      </c>
      <c r="R125">
        <f>'Vent Sizing'!X30</f>
        <v>0</v>
      </c>
      <c r="S125">
        <f>ROUNDUP('Vent Sizing'!T30,0)</f>
        <v>0</v>
      </c>
      <c r="T125">
        <v>-9999999</v>
      </c>
      <c r="U125" t="str">
        <f>IF($R125=15,LOOKUP($S125,'Vent Sizing Charts'!$T$38:$T$41,'Vent Sizing Charts'!V$38:V$41)+1,IF($R125=12,LOOKUP($S125,'Vent Sizing Charts'!$T$34:$T$37,'Vent Sizing Charts'!V$34:V$37)+1,IF($R125=10,LOOKUP($S125,'Vent Sizing Charts'!$T$30:$T$33,'Vent Sizing Charts'!V$30:V$33)+1,IF($R125=8,LOOKUP($S125,'Vent Sizing Charts'!$T$26:$T$29,'Vent Sizing Charts'!V$26:V$29)+1,IF($R125=6,LOOKUP($S125,'Vent Sizing Charts'!$T$22:$T$25,'Vent Sizing Charts'!V$22:V$25)+1,IF($R125=5,LOOKUP($S125,'Vent Sizing Charts'!$T$18:$T$21,'Vent Sizing Charts'!V$18:V$21)+1,IF($R125=4,LOOKUP($S125,'Vent Sizing Charts'!$T$14:$T$17,'Vent Sizing Charts'!V$14:V$17)+1,IF($R125=3,LOOKUP($S125,'Vent Sizing Charts'!$T$10:$T$13,'Vent Sizing Charts'!V$10:V$13)+1,IF($R125=2,LOOKUP($S125,'Vent Sizing Charts'!$T$8:$T$9,'Vent Sizing Charts'!V$8:V$9)+1,IF($R125=1.5,LOOKUP($S125,'Vent Sizing Charts'!$T$7,'Vent Sizing Charts'!V$7)+1,IF($R125=1.25,LOOKUP($S125,'Vent Sizing Charts'!$T$6,'Vent Sizing Charts'!V$6)+1,"ERR")))))))))))</f>
        <v>ERR</v>
      </c>
      <c r="V125" t="str">
        <f>IF($R125=15,LOOKUP($S125,'Vent Sizing Charts'!$T$38:$T$41,'Vent Sizing Charts'!W$38:W$41)+1,IF($R125=12,LOOKUP($S125,'Vent Sizing Charts'!$T$34:$T$37,'Vent Sizing Charts'!W$34:W$37)+1,IF($R125=10,LOOKUP($S125,'Vent Sizing Charts'!$T$30:$T$33,'Vent Sizing Charts'!W$30:W$33)+1,IF($R125=8,LOOKUP($S125,'Vent Sizing Charts'!$T$26:$T$29,'Vent Sizing Charts'!W$26:W$29)+1,IF($R125=6,LOOKUP($S125,'Vent Sizing Charts'!$T$22:$T$25,'Vent Sizing Charts'!W$22:W$25)+1,IF($R125=5,LOOKUP($S125,'Vent Sizing Charts'!$T$18:$T$21,'Vent Sizing Charts'!W$18:W$21)+1,IF($R125=4,LOOKUP($S125,'Vent Sizing Charts'!$T$14:$T$17,'Vent Sizing Charts'!W$14:W$17)+1,IF($R125=3,LOOKUP($S125,'Vent Sizing Charts'!$T$10:$T$13,'Vent Sizing Charts'!W$10:W$13)+1,IF($R125=2,LOOKUP($S125,'Vent Sizing Charts'!$T$8:$T$9,'Vent Sizing Charts'!W$8:W$9)+1,IF($R125=1.5,LOOKUP($S125,'Vent Sizing Charts'!$T$7,'Vent Sizing Charts'!W$7)+1,IF($R125=1.25,LOOKUP($S125,'Vent Sizing Charts'!$T$6,'Vent Sizing Charts'!W$6)+1,"ERR")))))))))))</f>
        <v>ERR</v>
      </c>
      <c r="W125" t="str">
        <f>IF($R125=15,LOOKUP($S125,'Vent Sizing Charts'!$T$38:$T$41,'Vent Sizing Charts'!X$38:X$41)+1,IF($R125=12,LOOKUP($S125,'Vent Sizing Charts'!$T$34:$T$37,'Vent Sizing Charts'!X$34:X$37)+1,IF($R125=10,LOOKUP($S125,'Vent Sizing Charts'!$T$30:$T$33,'Vent Sizing Charts'!X$30:X$33)+1,IF($R125=8,LOOKUP($S125,'Vent Sizing Charts'!$T$26:$T$29,'Vent Sizing Charts'!X$26:X$29)+1,IF($R125=6,LOOKUP($S125,'Vent Sizing Charts'!$T$22:$T$25,'Vent Sizing Charts'!X$22:X$25)+1,IF($R125=5,LOOKUP($S125,'Vent Sizing Charts'!$T$18:$T$21,'Vent Sizing Charts'!X$18:X$21)+1,IF($R125=4,LOOKUP($S125,'Vent Sizing Charts'!$T$14:$T$17,'Vent Sizing Charts'!X$14:X$17)+1,IF($R125=3,LOOKUP($S125,'Vent Sizing Charts'!$T$10:$T$13,'Vent Sizing Charts'!X$10:X$13)+1,IF($R125=2,LOOKUP($S125,'Vent Sizing Charts'!$T$8:$T$9,'Vent Sizing Charts'!X$8:X$9)+1,IF($R125=1.5,LOOKUP($S125,'Vent Sizing Charts'!$T$7,'Vent Sizing Charts'!X$7)+1,IF($R125=1.25,LOOKUP($S125,'Vent Sizing Charts'!$T$6,'Vent Sizing Charts'!X$6)+1,"ERR")))))))))))</f>
        <v>ERR</v>
      </c>
      <c r="X125" t="str">
        <f>IF($R125=15,LOOKUP($S125,'Vent Sizing Charts'!$T$38:$T$41,'Vent Sizing Charts'!Y$38:Y$41)+1,IF($R125=12,LOOKUP($S125,'Vent Sizing Charts'!$T$34:$T$37,'Vent Sizing Charts'!Y$34:Y$37)+1,IF($R125=10,LOOKUP($S125,'Vent Sizing Charts'!$T$30:$T$33,'Vent Sizing Charts'!Y$30:Y$33)+1,IF($R125=8,LOOKUP($S125,'Vent Sizing Charts'!$T$26:$T$29,'Vent Sizing Charts'!Y$26:Y$29)+1,IF($R125=6,LOOKUP($S125,'Vent Sizing Charts'!$T$22:$T$25,'Vent Sizing Charts'!Y$22:Y$25)+1,IF($R125=5,LOOKUP($S125,'Vent Sizing Charts'!$T$18:$T$21,'Vent Sizing Charts'!Y$18:Y$21)+1,IF($R125=4,LOOKUP($S125,'Vent Sizing Charts'!$T$14:$T$17,'Vent Sizing Charts'!Y$14:Y$17)+1,IF($R125=3,LOOKUP($S125,'Vent Sizing Charts'!$T$10:$T$13,'Vent Sizing Charts'!Y$10:Y$13)+1,IF($R125=2,LOOKUP($S125,'Vent Sizing Charts'!$T$8:$T$9,'Vent Sizing Charts'!Y$8:Y$9)+1,IF($R125=1.5,LOOKUP($S125,'Vent Sizing Charts'!$T$7,'Vent Sizing Charts'!Y$7)+1,IF($R125=1.25,LOOKUP($S125,'Vent Sizing Charts'!$T$6,'Vent Sizing Charts'!Y$6)+1,"ERR")))))))))))</f>
        <v>ERR</v>
      </c>
      <c r="Y125" t="str">
        <f>IF($R125=15,LOOKUP($S125,'Vent Sizing Charts'!$T$38:$T$41,'Vent Sizing Charts'!Z$38:Z$41)+1,IF($R125=12,LOOKUP($S125,'Vent Sizing Charts'!$T$34:$T$37,'Vent Sizing Charts'!Z$34:Z$37)+1,IF($R125=10,LOOKUP($S125,'Vent Sizing Charts'!$T$30:$T$33,'Vent Sizing Charts'!Z$30:Z$33)+1,IF($R125=8,LOOKUP($S125,'Vent Sizing Charts'!$T$26:$T$29,'Vent Sizing Charts'!Z$26:Z$29)+1,IF($R125=6,LOOKUP($S125,'Vent Sizing Charts'!$T$22:$T$25,'Vent Sizing Charts'!Z$22:Z$25)+1,IF($R125=5,LOOKUP($S125,'Vent Sizing Charts'!$T$18:$T$21,'Vent Sizing Charts'!Z$18:Z$21)+1,IF($R125=4,LOOKUP($S125,'Vent Sizing Charts'!$T$14:$T$17,'Vent Sizing Charts'!Z$14:Z$17)+1,IF($R125=3,LOOKUP($S125,'Vent Sizing Charts'!$T$10:$T$13,'Vent Sizing Charts'!Z$10:Z$13)+1,IF($R125=2,LOOKUP($S125,'Vent Sizing Charts'!$T$8:$T$9,'Vent Sizing Charts'!Z$8:Z$9)+1,IF($R125=1.5,LOOKUP($S125,'Vent Sizing Charts'!$T$7,'Vent Sizing Charts'!Z$7)+1,IF($R125=1.25,LOOKUP($S125,'Vent Sizing Charts'!$T$6,'Vent Sizing Charts'!Z$6)+1,"ERR")))))))))))</f>
        <v>ERR</v>
      </c>
      <c r="Z125" t="str">
        <f>IF($R125=15,LOOKUP($S125,'Vent Sizing Charts'!$T$38:$T$41,'Vent Sizing Charts'!AA$38:AA$41)+1,IF($R125=12,LOOKUP($S125,'Vent Sizing Charts'!$T$34:$T$37,'Vent Sizing Charts'!AA$34:AA$37)+1,IF($R125=10,LOOKUP($S125,'Vent Sizing Charts'!$T$30:$T$33,'Vent Sizing Charts'!AA$30:AA$33)+1,IF($R125=8,LOOKUP($S125,'Vent Sizing Charts'!$T$26:$T$29,'Vent Sizing Charts'!AA$26:AA$29)+1,IF($R125=6,LOOKUP($S125,'Vent Sizing Charts'!$T$22:$T$25,'Vent Sizing Charts'!AA$22:AA$25)+1,IF($R125=5,LOOKUP($S125,'Vent Sizing Charts'!$T$18:$T$21,'Vent Sizing Charts'!AA$18:AA$21)+1,IF($R125=4,LOOKUP($S125,'Vent Sizing Charts'!$T$14:$T$17,'Vent Sizing Charts'!AA$14:AA$17)+1,IF($R125=3,LOOKUP($S125,'Vent Sizing Charts'!$T$10:$T$13,'Vent Sizing Charts'!AA$10:AA$13)+1,IF($R125=2,LOOKUP($S125,'Vent Sizing Charts'!$T$8:$T$9,'Vent Sizing Charts'!AA$8:AA$9)+1,IF($R125=1.5,LOOKUP($S125,'Vent Sizing Charts'!$T$7,'Vent Sizing Charts'!AA$7)+1,IF($R125=1.25,LOOKUP($S125,'Vent Sizing Charts'!$T$6,'Vent Sizing Charts'!AA$6)+1,"ERR")))))))))))</f>
        <v>ERR</v>
      </c>
      <c r="AA125" t="str">
        <f>IF($R125=15,LOOKUP($S125,'Vent Sizing Charts'!$T$38:$T$41,'Vent Sizing Charts'!AB$38:AB$41)+1,IF($R125=12,LOOKUP($S125,'Vent Sizing Charts'!$T$34:$T$37,'Vent Sizing Charts'!AB$34:AB$37)+1,IF($R125=10,LOOKUP($S125,'Vent Sizing Charts'!$T$30:$T$33,'Vent Sizing Charts'!AB$30:AB$33)+1,IF($R125=8,LOOKUP($S125,'Vent Sizing Charts'!$T$26:$T$29,'Vent Sizing Charts'!AB$26:AB$29)+1,IF($R125=6,LOOKUP($S125,'Vent Sizing Charts'!$T$22:$T$25,'Vent Sizing Charts'!AB$22:AB$25)+1,IF($R125=5,LOOKUP($S125,'Vent Sizing Charts'!$T$18:$T$21,'Vent Sizing Charts'!AB$18:AB$21)+1,IF($R125=4,LOOKUP($S125,'Vent Sizing Charts'!$T$14:$T$17,'Vent Sizing Charts'!AB$14:AB$17)+1,IF($R125=3,LOOKUP($S125,'Vent Sizing Charts'!$T$10:$T$13,'Vent Sizing Charts'!AB$10:AB$13)+1,IF($R125=2,LOOKUP($S125,'Vent Sizing Charts'!$T$8:$T$9,'Vent Sizing Charts'!AB$8:AB$9)+1,IF($R125=1.5,LOOKUP($S125,'Vent Sizing Charts'!$T$7,'Vent Sizing Charts'!AB$7)+1,IF($R125=1.25,LOOKUP($S125,'Vent Sizing Charts'!$T$6,'Vent Sizing Charts'!AB$6)+1,"ERR")))))))))))</f>
        <v>ERR</v>
      </c>
      <c r="AB125" t="str">
        <f>IF($R125=15,LOOKUP($S125,'Vent Sizing Charts'!$T$38:$T$41,'Vent Sizing Charts'!AC$38:AC$41)+1,IF($R125=12,LOOKUP($S125,'Vent Sizing Charts'!$T$34:$T$37,'Vent Sizing Charts'!AC$34:AC$37)+1,IF($R125=10,LOOKUP($S125,'Vent Sizing Charts'!$T$30:$T$33,'Vent Sizing Charts'!AC$30:AC$33)+1,IF($R125=8,LOOKUP($S125,'Vent Sizing Charts'!$T$26:$T$29,'Vent Sizing Charts'!AC$26:AC$29)+1,IF($R125=6,LOOKUP($S125,'Vent Sizing Charts'!$T$22:$T$25,'Vent Sizing Charts'!AC$22:AC$25)+1,IF($R125=5,LOOKUP($S125,'Vent Sizing Charts'!$T$18:$T$21,'Vent Sizing Charts'!AC$18:AC$21)+1,IF($R125=4,LOOKUP($S125,'Vent Sizing Charts'!$T$14:$T$17,'Vent Sizing Charts'!AC$14:AC$17)+1,IF($R125=3,LOOKUP($S125,'Vent Sizing Charts'!$T$10:$T$13,'Vent Sizing Charts'!AC$10:AC$13)+1,IF($R125=2,LOOKUP($S125,'Vent Sizing Charts'!$T$8:$T$9,'Vent Sizing Charts'!AC$8:AC$9)+1,IF($R125=1.5,LOOKUP($S125,'Vent Sizing Charts'!$T$7,'Vent Sizing Charts'!AC$7)+1,IF($R125=1.25,LOOKUP($S125,'Vent Sizing Charts'!$T$6,'Vent Sizing Charts'!AC$6)+1,"ERR")))))))))))</f>
        <v>ERR</v>
      </c>
      <c r="AC125" t="str">
        <f>IF($R125=15,LOOKUP($S125,'Vent Sizing Charts'!$T$38:$T$41,'Vent Sizing Charts'!AD$38:AD$41)+1,IF($R125=12,LOOKUP($S125,'Vent Sizing Charts'!$T$34:$T$37,'Vent Sizing Charts'!AD$34:AD$37)+1,IF($R125=10,LOOKUP($S125,'Vent Sizing Charts'!$T$30:$T$33,'Vent Sizing Charts'!AD$30:AD$33)+1,IF($R125=8,LOOKUP($S125,'Vent Sizing Charts'!$T$26:$T$29,'Vent Sizing Charts'!AD$26:AD$29)+1,IF($R125=6,LOOKUP($S125,'Vent Sizing Charts'!$T$22:$T$25,'Vent Sizing Charts'!AD$22:AD$25)+1,IF($R125=5,LOOKUP($S125,'Vent Sizing Charts'!$T$18:$T$21,'Vent Sizing Charts'!AD$18:AD$21)+1,IF($R125=4,LOOKUP($S125,'Vent Sizing Charts'!$T$14:$T$17,'Vent Sizing Charts'!AD$14:AD$17)+1,IF($R125=3,LOOKUP($S125,'Vent Sizing Charts'!$T$10:$T$13,'Vent Sizing Charts'!AD$10:AD$13)+1,IF($R125=2,LOOKUP($S125,'Vent Sizing Charts'!$T$8:$T$9,'Vent Sizing Charts'!AD$8:AD$9)+1,IF($R125=1.5,LOOKUP($S125,'Vent Sizing Charts'!$T$7,'Vent Sizing Charts'!AD$7)+1,IF($R125=1.25,LOOKUP($S125,'Vent Sizing Charts'!$T$6,'Vent Sizing Charts'!AD$6)+1,"ERR")))))))))))</f>
        <v>ERR</v>
      </c>
      <c r="AD125" t="str">
        <f>IF($R125=15,LOOKUP($S125,'Vent Sizing Charts'!$T$38:$T$41,'Vent Sizing Charts'!AE$38:AE$41)+1,IF($R125=12,LOOKUP($S125,'Vent Sizing Charts'!$T$34:$T$37,'Vent Sizing Charts'!AE$34:AE$37)+1,IF($R125=10,LOOKUP($S125,'Vent Sizing Charts'!$T$30:$T$33,'Vent Sizing Charts'!AE$30:AE$33)+1,IF($R125=8,LOOKUP($S125,'Vent Sizing Charts'!$T$26:$T$29,'Vent Sizing Charts'!AE$26:AE$29)+1,IF($R125=6,LOOKUP($S125,'Vent Sizing Charts'!$T$22:$T$25,'Vent Sizing Charts'!AE$22:AE$25)+1,IF($R125=5,LOOKUP($S125,'Vent Sizing Charts'!$T$18:$T$21,'Vent Sizing Charts'!AE$18:AE$21)+1,IF($R125=4,LOOKUP($S125,'Vent Sizing Charts'!$T$14:$T$17,'Vent Sizing Charts'!AE$14:AE$17)+1,IF($R125=3,LOOKUP($S125,'Vent Sizing Charts'!$T$10:$T$13,'Vent Sizing Charts'!AE$10:AE$13)+1,IF($R125=2,LOOKUP($S125,'Vent Sizing Charts'!$T$8:$T$9,'Vent Sizing Charts'!AE$8:AE$9)+1,IF($R125=1.5,LOOKUP($S125,'Vent Sizing Charts'!$T$7,'Vent Sizing Charts'!AE$7)+1,IF($R125=1.25,LOOKUP($S125,'Vent Sizing Charts'!$T$6,'Vent Sizing Charts'!AE$6)+1,"ERR")))))))))))</f>
        <v>ERR</v>
      </c>
      <c r="AE125" t="str">
        <f>IF($R125=15,LOOKUP($S125,'Vent Sizing Charts'!$T$38:$T$41,'Vent Sizing Charts'!U$38:U$41),IF($R125=12,LOOKUP($S125,'Vent Sizing Charts'!$T$34:$T$37,'Vent Sizing Charts'!U$34:U$37),IF($R125=10,LOOKUP($S125,'Vent Sizing Charts'!$T$30:$T$33,'Vent Sizing Charts'!U$30:U$33),IF($R125=8,LOOKUP($S125,'Vent Sizing Charts'!$T$26:$T$29,'Vent Sizing Charts'!U$26:U$29),IF($R125=6,LOOKUP($S125,'Vent Sizing Charts'!$T$22:$T$25,'Vent Sizing Charts'!U$22:U$25),IF($R125=5,LOOKUP($S125,'Vent Sizing Charts'!$T$18:$T$21,'Vent Sizing Charts'!U$18:U$21),IF($R125=4,LOOKUP($S125,'Vent Sizing Charts'!$T$14:$T$17,'Vent Sizing Charts'!U$14:U$17),IF($R125=3,LOOKUP($S125,'Vent Sizing Charts'!$T$10:$T$13,'Vent Sizing Charts'!U$10:U$13),IF($R125=2,LOOKUP($S125,'Vent Sizing Charts'!$T$8:$T$9,'Vent Sizing Charts'!U$8:U$9),IF($R125=1.5,LOOKUP($S125,'Vent Sizing Charts'!$T$7,'Vent Sizing Charts'!U$7),IF($R125=1.25,LOOKUP($S125,'Vent Sizing Charts'!$T$6,'Vent Sizing Charts'!U$6),"ERR")))))))))))</f>
        <v>ERR</v>
      </c>
    </row>
    <row r="126" spans="6:31" x14ac:dyDescent="0.25">
      <c r="F126">
        <f>IF('Vent Sizing'!M111="","",'Vent Sizing'!M111)</f>
        <v>2000</v>
      </c>
      <c r="G126">
        <v>0</v>
      </c>
      <c r="H126">
        <f>IF(LOOKUP($F126,'Vent Sizing Charts'!$F$5:$F$18,'Vent Sizing Charts'!G$5:G$18)+1&lt;0,0,LOOKUP($F126,'Vent Sizing Charts'!$F$5:$F$18,'Vent Sizing Charts'!G$5:G$18))</f>
        <v>0</v>
      </c>
      <c r="I126">
        <f>IF(LOOKUP($F126,'Vent Sizing Charts'!$F$5:$F$18,'Vent Sizing Charts'!H$5:H$18)+1&lt;0,0,LOOKUP($F126,'Vent Sizing Charts'!$F$5:$F$18,'Vent Sizing Charts'!H$5:H$18))</f>
        <v>0</v>
      </c>
      <c r="J126">
        <f>IF(LOOKUP($F126,'Vent Sizing Charts'!$F$5:$F$18,'Vent Sizing Charts'!I$5:I$18)+1&lt;0,0,LOOKUP($F126,'Vent Sizing Charts'!$F$5:$F$18,'Vent Sizing Charts'!I$5:I$18))</f>
        <v>0</v>
      </c>
      <c r="K126">
        <f>IF(LOOKUP($F126,'Vent Sizing Charts'!$F$5:$F$18,'Vent Sizing Charts'!J$5:J$18)+1&lt;0,0,LOOKUP($F126,'Vent Sizing Charts'!$F$5:$F$18,'Vent Sizing Charts'!J$5:J$18))</f>
        <v>6</v>
      </c>
      <c r="L126">
        <f>IF(LOOKUP($F126,'Vent Sizing Charts'!$F$5:$F$18,'Vent Sizing Charts'!K$5:K$18)+1&lt;0,0,LOOKUP($F126,'Vent Sizing Charts'!$F$5:$F$18,'Vent Sizing Charts'!K$5:K$18))</f>
        <v>21</v>
      </c>
      <c r="M126">
        <f>IF(LOOKUP($F126,'Vent Sizing Charts'!$F$5:$F$18,'Vent Sizing Charts'!L$5:L$18)+1&lt;0,0,LOOKUP($F126,'Vent Sizing Charts'!$F$5:$F$18,'Vent Sizing Charts'!L$5:L$18))</f>
        <v>61</v>
      </c>
      <c r="N126">
        <f>IF(LOOKUP($F126,'Vent Sizing Charts'!$F$5:$F$18,'Vent Sizing Charts'!M$5:M$18)+1&lt;0,0,LOOKUP($F126,'Vent Sizing Charts'!$F$5:$F$18,'Vent Sizing Charts'!M$5:M$18))</f>
        <v>215</v>
      </c>
      <c r="O126">
        <f>IF(LOOKUP($F126,'Vent Sizing Charts'!$F$5:$F$18,'Vent Sizing Charts'!N$5:N$18)+1&lt;0,0,LOOKUP($F126,'Vent Sizing Charts'!$F$5:$F$18,'Vent Sizing Charts'!N$5:N$18))</f>
        <v>99999999</v>
      </c>
      <c r="R126">
        <f>'Vent Sizing'!X31</f>
        <v>0</v>
      </c>
      <c r="S126">
        <f>ROUNDUP('Vent Sizing'!T31,0)</f>
        <v>0</v>
      </c>
      <c r="T126">
        <v>-9999999</v>
      </c>
      <c r="U126" t="str">
        <f>IF($R126=15,LOOKUP($S126,'Vent Sizing Charts'!$T$38:$T$41,'Vent Sizing Charts'!V$38:V$41)+1,IF($R126=12,LOOKUP($S126,'Vent Sizing Charts'!$T$34:$T$37,'Vent Sizing Charts'!V$34:V$37)+1,IF($R126=10,LOOKUP($S126,'Vent Sizing Charts'!$T$30:$T$33,'Vent Sizing Charts'!V$30:V$33)+1,IF($R126=8,LOOKUP($S126,'Vent Sizing Charts'!$T$26:$T$29,'Vent Sizing Charts'!V$26:V$29)+1,IF($R126=6,LOOKUP($S126,'Vent Sizing Charts'!$T$22:$T$25,'Vent Sizing Charts'!V$22:V$25)+1,IF($R126=5,LOOKUP($S126,'Vent Sizing Charts'!$T$18:$T$21,'Vent Sizing Charts'!V$18:V$21)+1,IF($R126=4,LOOKUP($S126,'Vent Sizing Charts'!$T$14:$T$17,'Vent Sizing Charts'!V$14:V$17)+1,IF($R126=3,LOOKUP($S126,'Vent Sizing Charts'!$T$10:$T$13,'Vent Sizing Charts'!V$10:V$13)+1,IF($R126=2,LOOKUP($S126,'Vent Sizing Charts'!$T$8:$T$9,'Vent Sizing Charts'!V$8:V$9)+1,IF($R126=1.5,LOOKUP($S126,'Vent Sizing Charts'!$T$7,'Vent Sizing Charts'!V$7)+1,IF($R126=1.25,LOOKUP($S126,'Vent Sizing Charts'!$T$6,'Vent Sizing Charts'!V$6)+1,"ERR")))))))))))</f>
        <v>ERR</v>
      </c>
      <c r="V126" t="str">
        <f>IF($R126=15,LOOKUP($S126,'Vent Sizing Charts'!$T$38:$T$41,'Vent Sizing Charts'!W$38:W$41)+1,IF($R126=12,LOOKUP($S126,'Vent Sizing Charts'!$T$34:$T$37,'Vent Sizing Charts'!W$34:W$37)+1,IF($R126=10,LOOKUP($S126,'Vent Sizing Charts'!$T$30:$T$33,'Vent Sizing Charts'!W$30:W$33)+1,IF($R126=8,LOOKUP($S126,'Vent Sizing Charts'!$T$26:$T$29,'Vent Sizing Charts'!W$26:W$29)+1,IF($R126=6,LOOKUP($S126,'Vent Sizing Charts'!$T$22:$T$25,'Vent Sizing Charts'!W$22:W$25)+1,IF($R126=5,LOOKUP($S126,'Vent Sizing Charts'!$T$18:$T$21,'Vent Sizing Charts'!W$18:W$21)+1,IF($R126=4,LOOKUP($S126,'Vent Sizing Charts'!$T$14:$T$17,'Vent Sizing Charts'!W$14:W$17)+1,IF($R126=3,LOOKUP($S126,'Vent Sizing Charts'!$T$10:$T$13,'Vent Sizing Charts'!W$10:W$13)+1,IF($R126=2,LOOKUP($S126,'Vent Sizing Charts'!$T$8:$T$9,'Vent Sizing Charts'!W$8:W$9)+1,IF($R126=1.5,LOOKUP($S126,'Vent Sizing Charts'!$T$7,'Vent Sizing Charts'!W$7)+1,IF($R126=1.25,LOOKUP($S126,'Vent Sizing Charts'!$T$6,'Vent Sizing Charts'!W$6)+1,"ERR")))))))))))</f>
        <v>ERR</v>
      </c>
      <c r="W126" t="str">
        <f>IF($R126=15,LOOKUP($S126,'Vent Sizing Charts'!$T$38:$T$41,'Vent Sizing Charts'!X$38:X$41)+1,IF($R126=12,LOOKUP($S126,'Vent Sizing Charts'!$T$34:$T$37,'Vent Sizing Charts'!X$34:X$37)+1,IF($R126=10,LOOKUP($S126,'Vent Sizing Charts'!$T$30:$T$33,'Vent Sizing Charts'!X$30:X$33)+1,IF($R126=8,LOOKUP($S126,'Vent Sizing Charts'!$T$26:$T$29,'Vent Sizing Charts'!X$26:X$29)+1,IF($R126=6,LOOKUP($S126,'Vent Sizing Charts'!$T$22:$T$25,'Vent Sizing Charts'!X$22:X$25)+1,IF($R126=5,LOOKUP($S126,'Vent Sizing Charts'!$T$18:$T$21,'Vent Sizing Charts'!X$18:X$21)+1,IF($R126=4,LOOKUP($S126,'Vent Sizing Charts'!$T$14:$T$17,'Vent Sizing Charts'!X$14:X$17)+1,IF($R126=3,LOOKUP($S126,'Vent Sizing Charts'!$T$10:$T$13,'Vent Sizing Charts'!X$10:X$13)+1,IF($R126=2,LOOKUP($S126,'Vent Sizing Charts'!$T$8:$T$9,'Vent Sizing Charts'!X$8:X$9)+1,IF($R126=1.5,LOOKUP($S126,'Vent Sizing Charts'!$T$7,'Vent Sizing Charts'!X$7)+1,IF($R126=1.25,LOOKUP($S126,'Vent Sizing Charts'!$T$6,'Vent Sizing Charts'!X$6)+1,"ERR")))))))))))</f>
        <v>ERR</v>
      </c>
      <c r="X126" t="str">
        <f>IF($R126=15,LOOKUP($S126,'Vent Sizing Charts'!$T$38:$T$41,'Vent Sizing Charts'!Y$38:Y$41)+1,IF($R126=12,LOOKUP($S126,'Vent Sizing Charts'!$T$34:$T$37,'Vent Sizing Charts'!Y$34:Y$37)+1,IF($R126=10,LOOKUP($S126,'Vent Sizing Charts'!$T$30:$T$33,'Vent Sizing Charts'!Y$30:Y$33)+1,IF($R126=8,LOOKUP($S126,'Vent Sizing Charts'!$T$26:$T$29,'Vent Sizing Charts'!Y$26:Y$29)+1,IF($R126=6,LOOKUP($S126,'Vent Sizing Charts'!$T$22:$T$25,'Vent Sizing Charts'!Y$22:Y$25)+1,IF($R126=5,LOOKUP($S126,'Vent Sizing Charts'!$T$18:$T$21,'Vent Sizing Charts'!Y$18:Y$21)+1,IF($R126=4,LOOKUP($S126,'Vent Sizing Charts'!$T$14:$T$17,'Vent Sizing Charts'!Y$14:Y$17)+1,IF($R126=3,LOOKUP($S126,'Vent Sizing Charts'!$T$10:$T$13,'Vent Sizing Charts'!Y$10:Y$13)+1,IF($R126=2,LOOKUP($S126,'Vent Sizing Charts'!$T$8:$T$9,'Vent Sizing Charts'!Y$8:Y$9)+1,IF($R126=1.5,LOOKUP($S126,'Vent Sizing Charts'!$T$7,'Vent Sizing Charts'!Y$7)+1,IF($R126=1.25,LOOKUP($S126,'Vent Sizing Charts'!$T$6,'Vent Sizing Charts'!Y$6)+1,"ERR")))))))))))</f>
        <v>ERR</v>
      </c>
      <c r="Y126" t="str">
        <f>IF($R126=15,LOOKUP($S126,'Vent Sizing Charts'!$T$38:$T$41,'Vent Sizing Charts'!Z$38:Z$41)+1,IF($R126=12,LOOKUP($S126,'Vent Sizing Charts'!$T$34:$T$37,'Vent Sizing Charts'!Z$34:Z$37)+1,IF($R126=10,LOOKUP($S126,'Vent Sizing Charts'!$T$30:$T$33,'Vent Sizing Charts'!Z$30:Z$33)+1,IF($R126=8,LOOKUP($S126,'Vent Sizing Charts'!$T$26:$T$29,'Vent Sizing Charts'!Z$26:Z$29)+1,IF($R126=6,LOOKUP($S126,'Vent Sizing Charts'!$T$22:$T$25,'Vent Sizing Charts'!Z$22:Z$25)+1,IF($R126=5,LOOKUP($S126,'Vent Sizing Charts'!$T$18:$T$21,'Vent Sizing Charts'!Z$18:Z$21)+1,IF($R126=4,LOOKUP($S126,'Vent Sizing Charts'!$T$14:$T$17,'Vent Sizing Charts'!Z$14:Z$17)+1,IF($R126=3,LOOKUP($S126,'Vent Sizing Charts'!$T$10:$T$13,'Vent Sizing Charts'!Z$10:Z$13)+1,IF($R126=2,LOOKUP($S126,'Vent Sizing Charts'!$T$8:$T$9,'Vent Sizing Charts'!Z$8:Z$9)+1,IF($R126=1.5,LOOKUP($S126,'Vent Sizing Charts'!$T$7,'Vent Sizing Charts'!Z$7)+1,IF($R126=1.25,LOOKUP($S126,'Vent Sizing Charts'!$T$6,'Vent Sizing Charts'!Z$6)+1,"ERR")))))))))))</f>
        <v>ERR</v>
      </c>
      <c r="Z126" t="str">
        <f>IF($R126=15,LOOKUP($S126,'Vent Sizing Charts'!$T$38:$T$41,'Vent Sizing Charts'!AA$38:AA$41)+1,IF($R126=12,LOOKUP($S126,'Vent Sizing Charts'!$T$34:$T$37,'Vent Sizing Charts'!AA$34:AA$37)+1,IF($R126=10,LOOKUP($S126,'Vent Sizing Charts'!$T$30:$T$33,'Vent Sizing Charts'!AA$30:AA$33)+1,IF($R126=8,LOOKUP($S126,'Vent Sizing Charts'!$T$26:$T$29,'Vent Sizing Charts'!AA$26:AA$29)+1,IF($R126=6,LOOKUP($S126,'Vent Sizing Charts'!$T$22:$T$25,'Vent Sizing Charts'!AA$22:AA$25)+1,IF($R126=5,LOOKUP($S126,'Vent Sizing Charts'!$T$18:$T$21,'Vent Sizing Charts'!AA$18:AA$21)+1,IF($R126=4,LOOKUP($S126,'Vent Sizing Charts'!$T$14:$T$17,'Vent Sizing Charts'!AA$14:AA$17)+1,IF($R126=3,LOOKUP($S126,'Vent Sizing Charts'!$T$10:$T$13,'Vent Sizing Charts'!AA$10:AA$13)+1,IF($R126=2,LOOKUP($S126,'Vent Sizing Charts'!$T$8:$T$9,'Vent Sizing Charts'!AA$8:AA$9)+1,IF($R126=1.5,LOOKUP($S126,'Vent Sizing Charts'!$T$7,'Vent Sizing Charts'!AA$7)+1,IF($R126=1.25,LOOKUP($S126,'Vent Sizing Charts'!$T$6,'Vent Sizing Charts'!AA$6)+1,"ERR")))))))))))</f>
        <v>ERR</v>
      </c>
      <c r="AA126" t="str">
        <f>IF($R126=15,LOOKUP($S126,'Vent Sizing Charts'!$T$38:$T$41,'Vent Sizing Charts'!AB$38:AB$41)+1,IF($R126=12,LOOKUP($S126,'Vent Sizing Charts'!$T$34:$T$37,'Vent Sizing Charts'!AB$34:AB$37)+1,IF($R126=10,LOOKUP($S126,'Vent Sizing Charts'!$T$30:$T$33,'Vent Sizing Charts'!AB$30:AB$33)+1,IF($R126=8,LOOKUP($S126,'Vent Sizing Charts'!$T$26:$T$29,'Vent Sizing Charts'!AB$26:AB$29)+1,IF($R126=6,LOOKUP($S126,'Vent Sizing Charts'!$T$22:$T$25,'Vent Sizing Charts'!AB$22:AB$25)+1,IF($R126=5,LOOKUP($S126,'Vent Sizing Charts'!$T$18:$T$21,'Vent Sizing Charts'!AB$18:AB$21)+1,IF($R126=4,LOOKUP($S126,'Vent Sizing Charts'!$T$14:$T$17,'Vent Sizing Charts'!AB$14:AB$17)+1,IF($R126=3,LOOKUP($S126,'Vent Sizing Charts'!$T$10:$T$13,'Vent Sizing Charts'!AB$10:AB$13)+1,IF($R126=2,LOOKUP($S126,'Vent Sizing Charts'!$T$8:$T$9,'Vent Sizing Charts'!AB$8:AB$9)+1,IF($R126=1.5,LOOKUP($S126,'Vent Sizing Charts'!$T$7,'Vent Sizing Charts'!AB$7)+1,IF($R126=1.25,LOOKUP($S126,'Vent Sizing Charts'!$T$6,'Vent Sizing Charts'!AB$6)+1,"ERR")))))))))))</f>
        <v>ERR</v>
      </c>
      <c r="AB126" t="str">
        <f>IF($R126=15,LOOKUP($S126,'Vent Sizing Charts'!$T$38:$T$41,'Vent Sizing Charts'!AC$38:AC$41)+1,IF($R126=12,LOOKUP($S126,'Vent Sizing Charts'!$T$34:$T$37,'Vent Sizing Charts'!AC$34:AC$37)+1,IF($R126=10,LOOKUP($S126,'Vent Sizing Charts'!$T$30:$T$33,'Vent Sizing Charts'!AC$30:AC$33)+1,IF($R126=8,LOOKUP($S126,'Vent Sizing Charts'!$T$26:$T$29,'Vent Sizing Charts'!AC$26:AC$29)+1,IF($R126=6,LOOKUP($S126,'Vent Sizing Charts'!$T$22:$T$25,'Vent Sizing Charts'!AC$22:AC$25)+1,IF($R126=5,LOOKUP($S126,'Vent Sizing Charts'!$T$18:$T$21,'Vent Sizing Charts'!AC$18:AC$21)+1,IF($R126=4,LOOKUP($S126,'Vent Sizing Charts'!$T$14:$T$17,'Vent Sizing Charts'!AC$14:AC$17)+1,IF($R126=3,LOOKUP($S126,'Vent Sizing Charts'!$T$10:$T$13,'Vent Sizing Charts'!AC$10:AC$13)+1,IF($R126=2,LOOKUP($S126,'Vent Sizing Charts'!$T$8:$T$9,'Vent Sizing Charts'!AC$8:AC$9)+1,IF($R126=1.5,LOOKUP($S126,'Vent Sizing Charts'!$T$7,'Vent Sizing Charts'!AC$7)+1,IF($R126=1.25,LOOKUP($S126,'Vent Sizing Charts'!$T$6,'Vent Sizing Charts'!AC$6)+1,"ERR")))))))))))</f>
        <v>ERR</v>
      </c>
      <c r="AC126" t="str">
        <f>IF($R126=15,LOOKUP($S126,'Vent Sizing Charts'!$T$38:$T$41,'Vent Sizing Charts'!AD$38:AD$41)+1,IF($R126=12,LOOKUP($S126,'Vent Sizing Charts'!$T$34:$T$37,'Vent Sizing Charts'!AD$34:AD$37)+1,IF($R126=10,LOOKUP($S126,'Vent Sizing Charts'!$T$30:$T$33,'Vent Sizing Charts'!AD$30:AD$33)+1,IF($R126=8,LOOKUP($S126,'Vent Sizing Charts'!$T$26:$T$29,'Vent Sizing Charts'!AD$26:AD$29)+1,IF($R126=6,LOOKUP($S126,'Vent Sizing Charts'!$T$22:$T$25,'Vent Sizing Charts'!AD$22:AD$25)+1,IF($R126=5,LOOKUP($S126,'Vent Sizing Charts'!$T$18:$T$21,'Vent Sizing Charts'!AD$18:AD$21)+1,IF($R126=4,LOOKUP($S126,'Vent Sizing Charts'!$T$14:$T$17,'Vent Sizing Charts'!AD$14:AD$17)+1,IF($R126=3,LOOKUP($S126,'Vent Sizing Charts'!$T$10:$T$13,'Vent Sizing Charts'!AD$10:AD$13)+1,IF($R126=2,LOOKUP($S126,'Vent Sizing Charts'!$T$8:$T$9,'Vent Sizing Charts'!AD$8:AD$9)+1,IF($R126=1.5,LOOKUP($S126,'Vent Sizing Charts'!$T$7,'Vent Sizing Charts'!AD$7)+1,IF($R126=1.25,LOOKUP($S126,'Vent Sizing Charts'!$T$6,'Vent Sizing Charts'!AD$6)+1,"ERR")))))))))))</f>
        <v>ERR</v>
      </c>
      <c r="AD126" t="str">
        <f>IF($R126=15,LOOKUP($S126,'Vent Sizing Charts'!$T$38:$T$41,'Vent Sizing Charts'!AE$38:AE$41)+1,IF($R126=12,LOOKUP($S126,'Vent Sizing Charts'!$T$34:$T$37,'Vent Sizing Charts'!AE$34:AE$37)+1,IF($R126=10,LOOKUP($S126,'Vent Sizing Charts'!$T$30:$T$33,'Vent Sizing Charts'!AE$30:AE$33)+1,IF($R126=8,LOOKUP($S126,'Vent Sizing Charts'!$T$26:$T$29,'Vent Sizing Charts'!AE$26:AE$29)+1,IF($R126=6,LOOKUP($S126,'Vent Sizing Charts'!$T$22:$T$25,'Vent Sizing Charts'!AE$22:AE$25)+1,IF($R126=5,LOOKUP($S126,'Vent Sizing Charts'!$T$18:$T$21,'Vent Sizing Charts'!AE$18:AE$21)+1,IF($R126=4,LOOKUP($S126,'Vent Sizing Charts'!$T$14:$T$17,'Vent Sizing Charts'!AE$14:AE$17)+1,IF($R126=3,LOOKUP($S126,'Vent Sizing Charts'!$T$10:$T$13,'Vent Sizing Charts'!AE$10:AE$13)+1,IF($R126=2,LOOKUP($S126,'Vent Sizing Charts'!$T$8:$T$9,'Vent Sizing Charts'!AE$8:AE$9)+1,IF($R126=1.5,LOOKUP($S126,'Vent Sizing Charts'!$T$7,'Vent Sizing Charts'!AE$7)+1,IF($R126=1.25,LOOKUP($S126,'Vent Sizing Charts'!$T$6,'Vent Sizing Charts'!AE$6)+1,"ERR")))))))))))</f>
        <v>ERR</v>
      </c>
      <c r="AE126" t="str">
        <f>IF($R126=15,LOOKUP($S126,'Vent Sizing Charts'!$T$38:$T$41,'Vent Sizing Charts'!U$38:U$41),IF($R126=12,LOOKUP($S126,'Vent Sizing Charts'!$T$34:$T$37,'Vent Sizing Charts'!U$34:U$37),IF($R126=10,LOOKUP($S126,'Vent Sizing Charts'!$T$30:$T$33,'Vent Sizing Charts'!U$30:U$33),IF($R126=8,LOOKUP($S126,'Vent Sizing Charts'!$T$26:$T$29,'Vent Sizing Charts'!U$26:U$29),IF($R126=6,LOOKUP($S126,'Vent Sizing Charts'!$T$22:$T$25,'Vent Sizing Charts'!U$22:U$25),IF($R126=5,LOOKUP($S126,'Vent Sizing Charts'!$T$18:$T$21,'Vent Sizing Charts'!U$18:U$21),IF($R126=4,LOOKUP($S126,'Vent Sizing Charts'!$T$14:$T$17,'Vent Sizing Charts'!U$14:U$17),IF($R126=3,LOOKUP($S126,'Vent Sizing Charts'!$T$10:$T$13,'Vent Sizing Charts'!U$10:U$13),IF($R126=2,LOOKUP($S126,'Vent Sizing Charts'!$T$8:$T$9,'Vent Sizing Charts'!U$8:U$9),IF($R126=1.5,LOOKUP($S126,'Vent Sizing Charts'!$T$7,'Vent Sizing Charts'!U$7),IF($R126=1.25,LOOKUP($S126,'Vent Sizing Charts'!$T$6,'Vent Sizing Charts'!U$6),"ERR")))))))))))</f>
        <v>ERR</v>
      </c>
    </row>
    <row r="127" spans="6:31" x14ac:dyDescent="0.25">
      <c r="F127">
        <f>IF('Vent Sizing'!M112="","",'Vent Sizing'!M112)</f>
        <v>2000</v>
      </c>
      <c r="G127">
        <v>0</v>
      </c>
      <c r="H127">
        <f>IF(LOOKUP($F127,'Vent Sizing Charts'!$F$5:$F$18,'Vent Sizing Charts'!G$5:G$18)+1&lt;0,0,LOOKUP($F127,'Vent Sizing Charts'!$F$5:$F$18,'Vent Sizing Charts'!G$5:G$18))</f>
        <v>0</v>
      </c>
      <c r="I127">
        <f>IF(LOOKUP($F127,'Vent Sizing Charts'!$F$5:$F$18,'Vent Sizing Charts'!H$5:H$18)+1&lt;0,0,LOOKUP($F127,'Vent Sizing Charts'!$F$5:$F$18,'Vent Sizing Charts'!H$5:H$18))</f>
        <v>0</v>
      </c>
      <c r="J127">
        <f>IF(LOOKUP($F127,'Vent Sizing Charts'!$F$5:$F$18,'Vent Sizing Charts'!I$5:I$18)+1&lt;0,0,LOOKUP($F127,'Vent Sizing Charts'!$F$5:$F$18,'Vent Sizing Charts'!I$5:I$18))</f>
        <v>0</v>
      </c>
      <c r="K127">
        <f>IF(LOOKUP($F127,'Vent Sizing Charts'!$F$5:$F$18,'Vent Sizing Charts'!J$5:J$18)+1&lt;0,0,LOOKUP($F127,'Vent Sizing Charts'!$F$5:$F$18,'Vent Sizing Charts'!J$5:J$18))</f>
        <v>6</v>
      </c>
      <c r="L127">
        <f>IF(LOOKUP($F127,'Vent Sizing Charts'!$F$5:$F$18,'Vent Sizing Charts'!K$5:K$18)+1&lt;0,0,LOOKUP($F127,'Vent Sizing Charts'!$F$5:$F$18,'Vent Sizing Charts'!K$5:K$18))</f>
        <v>21</v>
      </c>
      <c r="M127">
        <f>IF(LOOKUP($F127,'Vent Sizing Charts'!$F$5:$F$18,'Vent Sizing Charts'!L$5:L$18)+1&lt;0,0,LOOKUP($F127,'Vent Sizing Charts'!$F$5:$F$18,'Vent Sizing Charts'!L$5:L$18))</f>
        <v>61</v>
      </c>
      <c r="N127">
        <f>IF(LOOKUP($F127,'Vent Sizing Charts'!$F$5:$F$18,'Vent Sizing Charts'!M$5:M$18)+1&lt;0,0,LOOKUP($F127,'Vent Sizing Charts'!$F$5:$F$18,'Vent Sizing Charts'!M$5:M$18))</f>
        <v>215</v>
      </c>
      <c r="O127">
        <f>IF(LOOKUP($F127,'Vent Sizing Charts'!$F$5:$F$18,'Vent Sizing Charts'!N$5:N$18)+1&lt;0,0,LOOKUP($F127,'Vent Sizing Charts'!$F$5:$F$18,'Vent Sizing Charts'!N$5:N$18))</f>
        <v>99999999</v>
      </c>
      <c r="R127">
        <f>'Vent Sizing'!X32</f>
        <v>0</v>
      </c>
      <c r="S127">
        <f>ROUNDUP('Vent Sizing'!T32,0)</f>
        <v>0</v>
      </c>
      <c r="T127">
        <v>-9999999</v>
      </c>
      <c r="U127" t="str">
        <f>IF($R127=15,LOOKUP($S127,'Vent Sizing Charts'!$T$38:$T$41,'Vent Sizing Charts'!V$38:V$41)+1,IF($R127=12,LOOKUP($S127,'Vent Sizing Charts'!$T$34:$T$37,'Vent Sizing Charts'!V$34:V$37)+1,IF($R127=10,LOOKUP($S127,'Vent Sizing Charts'!$T$30:$T$33,'Vent Sizing Charts'!V$30:V$33)+1,IF($R127=8,LOOKUP($S127,'Vent Sizing Charts'!$T$26:$T$29,'Vent Sizing Charts'!V$26:V$29)+1,IF($R127=6,LOOKUP($S127,'Vent Sizing Charts'!$T$22:$T$25,'Vent Sizing Charts'!V$22:V$25)+1,IF($R127=5,LOOKUP($S127,'Vent Sizing Charts'!$T$18:$T$21,'Vent Sizing Charts'!V$18:V$21)+1,IF($R127=4,LOOKUP($S127,'Vent Sizing Charts'!$T$14:$T$17,'Vent Sizing Charts'!V$14:V$17)+1,IF($R127=3,LOOKUP($S127,'Vent Sizing Charts'!$T$10:$T$13,'Vent Sizing Charts'!V$10:V$13)+1,IF($R127=2,LOOKUP($S127,'Vent Sizing Charts'!$T$8:$T$9,'Vent Sizing Charts'!V$8:V$9)+1,IF($R127=1.5,LOOKUP($S127,'Vent Sizing Charts'!$T$7,'Vent Sizing Charts'!V$7)+1,IF($R127=1.25,LOOKUP($S127,'Vent Sizing Charts'!$T$6,'Vent Sizing Charts'!V$6)+1,"ERR")))))))))))</f>
        <v>ERR</v>
      </c>
      <c r="V127" t="str">
        <f>IF($R127=15,LOOKUP($S127,'Vent Sizing Charts'!$T$38:$T$41,'Vent Sizing Charts'!W$38:W$41)+1,IF($R127=12,LOOKUP($S127,'Vent Sizing Charts'!$T$34:$T$37,'Vent Sizing Charts'!W$34:W$37)+1,IF($R127=10,LOOKUP($S127,'Vent Sizing Charts'!$T$30:$T$33,'Vent Sizing Charts'!W$30:W$33)+1,IF($R127=8,LOOKUP($S127,'Vent Sizing Charts'!$T$26:$T$29,'Vent Sizing Charts'!W$26:W$29)+1,IF($R127=6,LOOKUP($S127,'Vent Sizing Charts'!$T$22:$T$25,'Vent Sizing Charts'!W$22:W$25)+1,IF($R127=5,LOOKUP($S127,'Vent Sizing Charts'!$T$18:$T$21,'Vent Sizing Charts'!W$18:W$21)+1,IF($R127=4,LOOKUP($S127,'Vent Sizing Charts'!$T$14:$T$17,'Vent Sizing Charts'!W$14:W$17)+1,IF($R127=3,LOOKUP($S127,'Vent Sizing Charts'!$T$10:$T$13,'Vent Sizing Charts'!W$10:W$13)+1,IF($R127=2,LOOKUP($S127,'Vent Sizing Charts'!$T$8:$T$9,'Vent Sizing Charts'!W$8:W$9)+1,IF($R127=1.5,LOOKUP($S127,'Vent Sizing Charts'!$T$7,'Vent Sizing Charts'!W$7)+1,IF($R127=1.25,LOOKUP($S127,'Vent Sizing Charts'!$T$6,'Vent Sizing Charts'!W$6)+1,"ERR")))))))))))</f>
        <v>ERR</v>
      </c>
      <c r="W127" t="str">
        <f>IF($R127=15,LOOKUP($S127,'Vent Sizing Charts'!$T$38:$T$41,'Vent Sizing Charts'!X$38:X$41)+1,IF($R127=12,LOOKUP($S127,'Vent Sizing Charts'!$T$34:$T$37,'Vent Sizing Charts'!X$34:X$37)+1,IF($R127=10,LOOKUP($S127,'Vent Sizing Charts'!$T$30:$T$33,'Vent Sizing Charts'!X$30:X$33)+1,IF($R127=8,LOOKUP($S127,'Vent Sizing Charts'!$T$26:$T$29,'Vent Sizing Charts'!X$26:X$29)+1,IF($R127=6,LOOKUP($S127,'Vent Sizing Charts'!$T$22:$T$25,'Vent Sizing Charts'!X$22:X$25)+1,IF($R127=5,LOOKUP($S127,'Vent Sizing Charts'!$T$18:$T$21,'Vent Sizing Charts'!X$18:X$21)+1,IF($R127=4,LOOKUP($S127,'Vent Sizing Charts'!$T$14:$T$17,'Vent Sizing Charts'!X$14:X$17)+1,IF($R127=3,LOOKUP($S127,'Vent Sizing Charts'!$T$10:$T$13,'Vent Sizing Charts'!X$10:X$13)+1,IF($R127=2,LOOKUP($S127,'Vent Sizing Charts'!$T$8:$T$9,'Vent Sizing Charts'!X$8:X$9)+1,IF($R127=1.5,LOOKUP($S127,'Vent Sizing Charts'!$T$7,'Vent Sizing Charts'!X$7)+1,IF($R127=1.25,LOOKUP($S127,'Vent Sizing Charts'!$T$6,'Vent Sizing Charts'!X$6)+1,"ERR")))))))))))</f>
        <v>ERR</v>
      </c>
      <c r="X127" t="str">
        <f>IF($R127=15,LOOKUP($S127,'Vent Sizing Charts'!$T$38:$T$41,'Vent Sizing Charts'!Y$38:Y$41)+1,IF($R127=12,LOOKUP($S127,'Vent Sizing Charts'!$T$34:$T$37,'Vent Sizing Charts'!Y$34:Y$37)+1,IF($R127=10,LOOKUP($S127,'Vent Sizing Charts'!$T$30:$T$33,'Vent Sizing Charts'!Y$30:Y$33)+1,IF($R127=8,LOOKUP($S127,'Vent Sizing Charts'!$T$26:$T$29,'Vent Sizing Charts'!Y$26:Y$29)+1,IF($R127=6,LOOKUP($S127,'Vent Sizing Charts'!$T$22:$T$25,'Vent Sizing Charts'!Y$22:Y$25)+1,IF($R127=5,LOOKUP($S127,'Vent Sizing Charts'!$T$18:$T$21,'Vent Sizing Charts'!Y$18:Y$21)+1,IF($R127=4,LOOKUP($S127,'Vent Sizing Charts'!$T$14:$T$17,'Vent Sizing Charts'!Y$14:Y$17)+1,IF($R127=3,LOOKUP($S127,'Vent Sizing Charts'!$T$10:$T$13,'Vent Sizing Charts'!Y$10:Y$13)+1,IF($R127=2,LOOKUP($S127,'Vent Sizing Charts'!$T$8:$T$9,'Vent Sizing Charts'!Y$8:Y$9)+1,IF($R127=1.5,LOOKUP($S127,'Vent Sizing Charts'!$T$7,'Vent Sizing Charts'!Y$7)+1,IF($R127=1.25,LOOKUP($S127,'Vent Sizing Charts'!$T$6,'Vent Sizing Charts'!Y$6)+1,"ERR")))))))))))</f>
        <v>ERR</v>
      </c>
      <c r="Y127" t="str">
        <f>IF($R127=15,LOOKUP($S127,'Vent Sizing Charts'!$T$38:$T$41,'Vent Sizing Charts'!Z$38:Z$41)+1,IF($R127=12,LOOKUP($S127,'Vent Sizing Charts'!$T$34:$T$37,'Vent Sizing Charts'!Z$34:Z$37)+1,IF($R127=10,LOOKUP($S127,'Vent Sizing Charts'!$T$30:$T$33,'Vent Sizing Charts'!Z$30:Z$33)+1,IF($R127=8,LOOKUP($S127,'Vent Sizing Charts'!$T$26:$T$29,'Vent Sizing Charts'!Z$26:Z$29)+1,IF($R127=6,LOOKUP($S127,'Vent Sizing Charts'!$T$22:$T$25,'Vent Sizing Charts'!Z$22:Z$25)+1,IF($R127=5,LOOKUP($S127,'Vent Sizing Charts'!$T$18:$T$21,'Vent Sizing Charts'!Z$18:Z$21)+1,IF($R127=4,LOOKUP($S127,'Vent Sizing Charts'!$T$14:$T$17,'Vent Sizing Charts'!Z$14:Z$17)+1,IF($R127=3,LOOKUP($S127,'Vent Sizing Charts'!$T$10:$T$13,'Vent Sizing Charts'!Z$10:Z$13)+1,IF($R127=2,LOOKUP($S127,'Vent Sizing Charts'!$T$8:$T$9,'Vent Sizing Charts'!Z$8:Z$9)+1,IF($R127=1.5,LOOKUP($S127,'Vent Sizing Charts'!$T$7,'Vent Sizing Charts'!Z$7)+1,IF($R127=1.25,LOOKUP($S127,'Vent Sizing Charts'!$T$6,'Vent Sizing Charts'!Z$6)+1,"ERR")))))))))))</f>
        <v>ERR</v>
      </c>
      <c r="Z127" t="str">
        <f>IF($R127=15,LOOKUP($S127,'Vent Sizing Charts'!$T$38:$T$41,'Vent Sizing Charts'!AA$38:AA$41)+1,IF($R127=12,LOOKUP($S127,'Vent Sizing Charts'!$T$34:$T$37,'Vent Sizing Charts'!AA$34:AA$37)+1,IF($R127=10,LOOKUP($S127,'Vent Sizing Charts'!$T$30:$T$33,'Vent Sizing Charts'!AA$30:AA$33)+1,IF($R127=8,LOOKUP($S127,'Vent Sizing Charts'!$T$26:$T$29,'Vent Sizing Charts'!AA$26:AA$29)+1,IF($R127=6,LOOKUP($S127,'Vent Sizing Charts'!$T$22:$T$25,'Vent Sizing Charts'!AA$22:AA$25)+1,IF($R127=5,LOOKUP($S127,'Vent Sizing Charts'!$T$18:$T$21,'Vent Sizing Charts'!AA$18:AA$21)+1,IF($R127=4,LOOKUP($S127,'Vent Sizing Charts'!$T$14:$T$17,'Vent Sizing Charts'!AA$14:AA$17)+1,IF($R127=3,LOOKUP($S127,'Vent Sizing Charts'!$T$10:$T$13,'Vent Sizing Charts'!AA$10:AA$13)+1,IF($R127=2,LOOKUP($S127,'Vent Sizing Charts'!$T$8:$T$9,'Vent Sizing Charts'!AA$8:AA$9)+1,IF($R127=1.5,LOOKUP($S127,'Vent Sizing Charts'!$T$7,'Vent Sizing Charts'!AA$7)+1,IF($R127=1.25,LOOKUP($S127,'Vent Sizing Charts'!$T$6,'Vent Sizing Charts'!AA$6)+1,"ERR")))))))))))</f>
        <v>ERR</v>
      </c>
      <c r="AA127" t="str">
        <f>IF($R127=15,LOOKUP($S127,'Vent Sizing Charts'!$T$38:$T$41,'Vent Sizing Charts'!AB$38:AB$41)+1,IF($R127=12,LOOKUP($S127,'Vent Sizing Charts'!$T$34:$T$37,'Vent Sizing Charts'!AB$34:AB$37)+1,IF($R127=10,LOOKUP($S127,'Vent Sizing Charts'!$T$30:$T$33,'Vent Sizing Charts'!AB$30:AB$33)+1,IF($R127=8,LOOKUP($S127,'Vent Sizing Charts'!$T$26:$T$29,'Vent Sizing Charts'!AB$26:AB$29)+1,IF($R127=6,LOOKUP($S127,'Vent Sizing Charts'!$T$22:$T$25,'Vent Sizing Charts'!AB$22:AB$25)+1,IF($R127=5,LOOKUP($S127,'Vent Sizing Charts'!$T$18:$T$21,'Vent Sizing Charts'!AB$18:AB$21)+1,IF($R127=4,LOOKUP($S127,'Vent Sizing Charts'!$T$14:$T$17,'Vent Sizing Charts'!AB$14:AB$17)+1,IF($R127=3,LOOKUP($S127,'Vent Sizing Charts'!$T$10:$T$13,'Vent Sizing Charts'!AB$10:AB$13)+1,IF($R127=2,LOOKUP($S127,'Vent Sizing Charts'!$T$8:$T$9,'Vent Sizing Charts'!AB$8:AB$9)+1,IF($R127=1.5,LOOKUP($S127,'Vent Sizing Charts'!$T$7,'Vent Sizing Charts'!AB$7)+1,IF($R127=1.25,LOOKUP($S127,'Vent Sizing Charts'!$T$6,'Vent Sizing Charts'!AB$6)+1,"ERR")))))))))))</f>
        <v>ERR</v>
      </c>
      <c r="AB127" t="str">
        <f>IF($R127=15,LOOKUP($S127,'Vent Sizing Charts'!$T$38:$T$41,'Vent Sizing Charts'!AC$38:AC$41)+1,IF($R127=12,LOOKUP($S127,'Vent Sizing Charts'!$T$34:$T$37,'Vent Sizing Charts'!AC$34:AC$37)+1,IF($R127=10,LOOKUP($S127,'Vent Sizing Charts'!$T$30:$T$33,'Vent Sizing Charts'!AC$30:AC$33)+1,IF($R127=8,LOOKUP($S127,'Vent Sizing Charts'!$T$26:$T$29,'Vent Sizing Charts'!AC$26:AC$29)+1,IF($R127=6,LOOKUP($S127,'Vent Sizing Charts'!$T$22:$T$25,'Vent Sizing Charts'!AC$22:AC$25)+1,IF($R127=5,LOOKUP($S127,'Vent Sizing Charts'!$T$18:$T$21,'Vent Sizing Charts'!AC$18:AC$21)+1,IF($R127=4,LOOKUP($S127,'Vent Sizing Charts'!$T$14:$T$17,'Vent Sizing Charts'!AC$14:AC$17)+1,IF($R127=3,LOOKUP($S127,'Vent Sizing Charts'!$T$10:$T$13,'Vent Sizing Charts'!AC$10:AC$13)+1,IF($R127=2,LOOKUP($S127,'Vent Sizing Charts'!$T$8:$T$9,'Vent Sizing Charts'!AC$8:AC$9)+1,IF($R127=1.5,LOOKUP($S127,'Vent Sizing Charts'!$T$7,'Vent Sizing Charts'!AC$7)+1,IF($R127=1.25,LOOKUP($S127,'Vent Sizing Charts'!$T$6,'Vent Sizing Charts'!AC$6)+1,"ERR")))))))))))</f>
        <v>ERR</v>
      </c>
      <c r="AC127" t="str">
        <f>IF($R127=15,LOOKUP($S127,'Vent Sizing Charts'!$T$38:$T$41,'Vent Sizing Charts'!AD$38:AD$41)+1,IF($R127=12,LOOKUP($S127,'Vent Sizing Charts'!$T$34:$T$37,'Vent Sizing Charts'!AD$34:AD$37)+1,IF($R127=10,LOOKUP($S127,'Vent Sizing Charts'!$T$30:$T$33,'Vent Sizing Charts'!AD$30:AD$33)+1,IF($R127=8,LOOKUP($S127,'Vent Sizing Charts'!$T$26:$T$29,'Vent Sizing Charts'!AD$26:AD$29)+1,IF($R127=6,LOOKUP($S127,'Vent Sizing Charts'!$T$22:$T$25,'Vent Sizing Charts'!AD$22:AD$25)+1,IF($R127=5,LOOKUP($S127,'Vent Sizing Charts'!$T$18:$T$21,'Vent Sizing Charts'!AD$18:AD$21)+1,IF($R127=4,LOOKUP($S127,'Vent Sizing Charts'!$T$14:$T$17,'Vent Sizing Charts'!AD$14:AD$17)+1,IF($R127=3,LOOKUP($S127,'Vent Sizing Charts'!$T$10:$T$13,'Vent Sizing Charts'!AD$10:AD$13)+1,IF($R127=2,LOOKUP($S127,'Vent Sizing Charts'!$T$8:$T$9,'Vent Sizing Charts'!AD$8:AD$9)+1,IF($R127=1.5,LOOKUP($S127,'Vent Sizing Charts'!$T$7,'Vent Sizing Charts'!AD$7)+1,IF($R127=1.25,LOOKUP($S127,'Vent Sizing Charts'!$T$6,'Vent Sizing Charts'!AD$6)+1,"ERR")))))))))))</f>
        <v>ERR</v>
      </c>
      <c r="AD127" t="str">
        <f>IF($R127=15,LOOKUP($S127,'Vent Sizing Charts'!$T$38:$T$41,'Vent Sizing Charts'!AE$38:AE$41)+1,IF($R127=12,LOOKUP($S127,'Vent Sizing Charts'!$T$34:$T$37,'Vent Sizing Charts'!AE$34:AE$37)+1,IF($R127=10,LOOKUP($S127,'Vent Sizing Charts'!$T$30:$T$33,'Vent Sizing Charts'!AE$30:AE$33)+1,IF($R127=8,LOOKUP($S127,'Vent Sizing Charts'!$T$26:$T$29,'Vent Sizing Charts'!AE$26:AE$29)+1,IF($R127=6,LOOKUP($S127,'Vent Sizing Charts'!$T$22:$T$25,'Vent Sizing Charts'!AE$22:AE$25)+1,IF($R127=5,LOOKUP($S127,'Vent Sizing Charts'!$T$18:$T$21,'Vent Sizing Charts'!AE$18:AE$21)+1,IF($R127=4,LOOKUP($S127,'Vent Sizing Charts'!$T$14:$T$17,'Vent Sizing Charts'!AE$14:AE$17)+1,IF($R127=3,LOOKUP($S127,'Vent Sizing Charts'!$T$10:$T$13,'Vent Sizing Charts'!AE$10:AE$13)+1,IF($R127=2,LOOKUP($S127,'Vent Sizing Charts'!$T$8:$T$9,'Vent Sizing Charts'!AE$8:AE$9)+1,IF($R127=1.5,LOOKUP($S127,'Vent Sizing Charts'!$T$7,'Vent Sizing Charts'!AE$7)+1,IF($R127=1.25,LOOKUP($S127,'Vent Sizing Charts'!$T$6,'Vent Sizing Charts'!AE$6)+1,"ERR")))))))))))</f>
        <v>ERR</v>
      </c>
      <c r="AE127" t="str">
        <f>IF($R127=15,LOOKUP($S127,'Vent Sizing Charts'!$T$38:$T$41,'Vent Sizing Charts'!U$38:U$41),IF($R127=12,LOOKUP($S127,'Vent Sizing Charts'!$T$34:$T$37,'Vent Sizing Charts'!U$34:U$37),IF($R127=10,LOOKUP($S127,'Vent Sizing Charts'!$T$30:$T$33,'Vent Sizing Charts'!U$30:U$33),IF($R127=8,LOOKUP($S127,'Vent Sizing Charts'!$T$26:$T$29,'Vent Sizing Charts'!U$26:U$29),IF($R127=6,LOOKUP($S127,'Vent Sizing Charts'!$T$22:$T$25,'Vent Sizing Charts'!U$22:U$25),IF($R127=5,LOOKUP($S127,'Vent Sizing Charts'!$T$18:$T$21,'Vent Sizing Charts'!U$18:U$21),IF($R127=4,LOOKUP($S127,'Vent Sizing Charts'!$T$14:$T$17,'Vent Sizing Charts'!U$14:U$17),IF($R127=3,LOOKUP($S127,'Vent Sizing Charts'!$T$10:$T$13,'Vent Sizing Charts'!U$10:U$13),IF($R127=2,LOOKUP($S127,'Vent Sizing Charts'!$T$8:$T$9,'Vent Sizing Charts'!U$8:U$9),IF($R127=1.5,LOOKUP($S127,'Vent Sizing Charts'!$T$7,'Vent Sizing Charts'!U$7),IF($R127=1.25,LOOKUP($S127,'Vent Sizing Charts'!$T$6,'Vent Sizing Charts'!U$6),"ERR")))))))))))</f>
        <v>ERR</v>
      </c>
    </row>
    <row r="128" spans="6:31" x14ac:dyDescent="0.25">
      <c r="F128">
        <f>IF('Vent Sizing'!M113="","",'Vent Sizing'!M113)</f>
        <v>2000</v>
      </c>
      <c r="G128">
        <v>0</v>
      </c>
      <c r="H128">
        <f>IF(LOOKUP($F128,'Vent Sizing Charts'!$F$5:$F$18,'Vent Sizing Charts'!G$5:G$18)+1&lt;0,0,LOOKUP($F128,'Vent Sizing Charts'!$F$5:$F$18,'Vent Sizing Charts'!G$5:G$18))</f>
        <v>0</v>
      </c>
      <c r="I128">
        <f>IF(LOOKUP($F128,'Vent Sizing Charts'!$F$5:$F$18,'Vent Sizing Charts'!H$5:H$18)+1&lt;0,0,LOOKUP($F128,'Vent Sizing Charts'!$F$5:$F$18,'Vent Sizing Charts'!H$5:H$18))</f>
        <v>0</v>
      </c>
      <c r="J128">
        <f>IF(LOOKUP($F128,'Vent Sizing Charts'!$F$5:$F$18,'Vent Sizing Charts'!I$5:I$18)+1&lt;0,0,LOOKUP($F128,'Vent Sizing Charts'!$F$5:$F$18,'Vent Sizing Charts'!I$5:I$18))</f>
        <v>0</v>
      </c>
      <c r="K128">
        <f>IF(LOOKUP($F128,'Vent Sizing Charts'!$F$5:$F$18,'Vent Sizing Charts'!J$5:J$18)+1&lt;0,0,LOOKUP($F128,'Vent Sizing Charts'!$F$5:$F$18,'Vent Sizing Charts'!J$5:J$18))</f>
        <v>6</v>
      </c>
      <c r="L128">
        <f>IF(LOOKUP($F128,'Vent Sizing Charts'!$F$5:$F$18,'Vent Sizing Charts'!K$5:K$18)+1&lt;0,0,LOOKUP($F128,'Vent Sizing Charts'!$F$5:$F$18,'Vent Sizing Charts'!K$5:K$18))</f>
        <v>21</v>
      </c>
      <c r="M128">
        <f>IF(LOOKUP($F128,'Vent Sizing Charts'!$F$5:$F$18,'Vent Sizing Charts'!L$5:L$18)+1&lt;0,0,LOOKUP($F128,'Vent Sizing Charts'!$F$5:$F$18,'Vent Sizing Charts'!L$5:L$18))</f>
        <v>61</v>
      </c>
      <c r="N128">
        <f>IF(LOOKUP($F128,'Vent Sizing Charts'!$F$5:$F$18,'Vent Sizing Charts'!M$5:M$18)+1&lt;0,0,LOOKUP($F128,'Vent Sizing Charts'!$F$5:$F$18,'Vent Sizing Charts'!M$5:M$18))</f>
        <v>215</v>
      </c>
      <c r="O128">
        <f>IF(LOOKUP($F128,'Vent Sizing Charts'!$F$5:$F$18,'Vent Sizing Charts'!N$5:N$18)+1&lt;0,0,LOOKUP($F128,'Vent Sizing Charts'!$F$5:$F$18,'Vent Sizing Charts'!N$5:N$18))</f>
        <v>99999999</v>
      </c>
      <c r="R128">
        <f>'Vent Sizing'!X33</f>
        <v>0</v>
      </c>
      <c r="S128">
        <f>ROUNDUP('Vent Sizing'!T33,0)</f>
        <v>0</v>
      </c>
      <c r="T128">
        <v>-9999999</v>
      </c>
      <c r="U128" t="str">
        <f>IF($R128=15,LOOKUP($S128,'Vent Sizing Charts'!$T$38:$T$41,'Vent Sizing Charts'!V$38:V$41)+1,IF($R128=12,LOOKUP($S128,'Vent Sizing Charts'!$T$34:$T$37,'Vent Sizing Charts'!V$34:V$37)+1,IF($R128=10,LOOKUP($S128,'Vent Sizing Charts'!$T$30:$T$33,'Vent Sizing Charts'!V$30:V$33)+1,IF($R128=8,LOOKUP($S128,'Vent Sizing Charts'!$T$26:$T$29,'Vent Sizing Charts'!V$26:V$29)+1,IF($R128=6,LOOKUP($S128,'Vent Sizing Charts'!$T$22:$T$25,'Vent Sizing Charts'!V$22:V$25)+1,IF($R128=5,LOOKUP($S128,'Vent Sizing Charts'!$T$18:$T$21,'Vent Sizing Charts'!V$18:V$21)+1,IF($R128=4,LOOKUP($S128,'Vent Sizing Charts'!$T$14:$T$17,'Vent Sizing Charts'!V$14:V$17)+1,IF($R128=3,LOOKUP($S128,'Vent Sizing Charts'!$T$10:$T$13,'Vent Sizing Charts'!V$10:V$13)+1,IF($R128=2,LOOKUP($S128,'Vent Sizing Charts'!$T$8:$T$9,'Vent Sizing Charts'!V$8:V$9)+1,IF($R128=1.5,LOOKUP($S128,'Vent Sizing Charts'!$T$7,'Vent Sizing Charts'!V$7)+1,IF($R128=1.25,LOOKUP($S128,'Vent Sizing Charts'!$T$6,'Vent Sizing Charts'!V$6)+1,"ERR")))))))))))</f>
        <v>ERR</v>
      </c>
      <c r="V128" t="str">
        <f>IF($R128=15,LOOKUP($S128,'Vent Sizing Charts'!$T$38:$T$41,'Vent Sizing Charts'!W$38:W$41)+1,IF($R128=12,LOOKUP($S128,'Vent Sizing Charts'!$T$34:$T$37,'Vent Sizing Charts'!W$34:W$37)+1,IF($R128=10,LOOKUP($S128,'Vent Sizing Charts'!$T$30:$T$33,'Vent Sizing Charts'!W$30:W$33)+1,IF($R128=8,LOOKUP($S128,'Vent Sizing Charts'!$T$26:$T$29,'Vent Sizing Charts'!W$26:W$29)+1,IF($R128=6,LOOKUP($S128,'Vent Sizing Charts'!$T$22:$T$25,'Vent Sizing Charts'!W$22:W$25)+1,IF($R128=5,LOOKUP($S128,'Vent Sizing Charts'!$T$18:$T$21,'Vent Sizing Charts'!W$18:W$21)+1,IF($R128=4,LOOKUP($S128,'Vent Sizing Charts'!$T$14:$T$17,'Vent Sizing Charts'!W$14:W$17)+1,IF($R128=3,LOOKUP($S128,'Vent Sizing Charts'!$T$10:$T$13,'Vent Sizing Charts'!W$10:W$13)+1,IF($R128=2,LOOKUP($S128,'Vent Sizing Charts'!$T$8:$T$9,'Vent Sizing Charts'!W$8:W$9)+1,IF($R128=1.5,LOOKUP($S128,'Vent Sizing Charts'!$T$7,'Vent Sizing Charts'!W$7)+1,IF($R128=1.25,LOOKUP($S128,'Vent Sizing Charts'!$T$6,'Vent Sizing Charts'!W$6)+1,"ERR")))))))))))</f>
        <v>ERR</v>
      </c>
      <c r="W128" t="str">
        <f>IF($R128=15,LOOKUP($S128,'Vent Sizing Charts'!$T$38:$T$41,'Vent Sizing Charts'!X$38:X$41)+1,IF($R128=12,LOOKUP($S128,'Vent Sizing Charts'!$T$34:$T$37,'Vent Sizing Charts'!X$34:X$37)+1,IF($R128=10,LOOKUP($S128,'Vent Sizing Charts'!$T$30:$T$33,'Vent Sizing Charts'!X$30:X$33)+1,IF($R128=8,LOOKUP($S128,'Vent Sizing Charts'!$T$26:$T$29,'Vent Sizing Charts'!X$26:X$29)+1,IF($R128=6,LOOKUP($S128,'Vent Sizing Charts'!$T$22:$T$25,'Vent Sizing Charts'!X$22:X$25)+1,IF($R128=5,LOOKUP($S128,'Vent Sizing Charts'!$T$18:$T$21,'Vent Sizing Charts'!X$18:X$21)+1,IF($R128=4,LOOKUP($S128,'Vent Sizing Charts'!$T$14:$T$17,'Vent Sizing Charts'!X$14:X$17)+1,IF($R128=3,LOOKUP($S128,'Vent Sizing Charts'!$T$10:$T$13,'Vent Sizing Charts'!X$10:X$13)+1,IF($R128=2,LOOKUP($S128,'Vent Sizing Charts'!$T$8:$T$9,'Vent Sizing Charts'!X$8:X$9)+1,IF($R128=1.5,LOOKUP($S128,'Vent Sizing Charts'!$T$7,'Vent Sizing Charts'!X$7)+1,IF($R128=1.25,LOOKUP($S128,'Vent Sizing Charts'!$T$6,'Vent Sizing Charts'!X$6)+1,"ERR")))))))))))</f>
        <v>ERR</v>
      </c>
      <c r="X128" t="str">
        <f>IF($R128=15,LOOKUP($S128,'Vent Sizing Charts'!$T$38:$T$41,'Vent Sizing Charts'!Y$38:Y$41)+1,IF($R128=12,LOOKUP($S128,'Vent Sizing Charts'!$T$34:$T$37,'Vent Sizing Charts'!Y$34:Y$37)+1,IF($R128=10,LOOKUP($S128,'Vent Sizing Charts'!$T$30:$T$33,'Vent Sizing Charts'!Y$30:Y$33)+1,IF($R128=8,LOOKUP($S128,'Vent Sizing Charts'!$T$26:$T$29,'Vent Sizing Charts'!Y$26:Y$29)+1,IF($R128=6,LOOKUP($S128,'Vent Sizing Charts'!$T$22:$T$25,'Vent Sizing Charts'!Y$22:Y$25)+1,IF($R128=5,LOOKUP($S128,'Vent Sizing Charts'!$T$18:$T$21,'Vent Sizing Charts'!Y$18:Y$21)+1,IF($R128=4,LOOKUP($S128,'Vent Sizing Charts'!$T$14:$T$17,'Vent Sizing Charts'!Y$14:Y$17)+1,IF($R128=3,LOOKUP($S128,'Vent Sizing Charts'!$T$10:$T$13,'Vent Sizing Charts'!Y$10:Y$13)+1,IF($R128=2,LOOKUP($S128,'Vent Sizing Charts'!$T$8:$T$9,'Vent Sizing Charts'!Y$8:Y$9)+1,IF($R128=1.5,LOOKUP($S128,'Vent Sizing Charts'!$T$7,'Vent Sizing Charts'!Y$7)+1,IF($R128=1.25,LOOKUP($S128,'Vent Sizing Charts'!$T$6,'Vent Sizing Charts'!Y$6)+1,"ERR")))))))))))</f>
        <v>ERR</v>
      </c>
      <c r="Y128" t="str">
        <f>IF($R128=15,LOOKUP($S128,'Vent Sizing Charts'!$T$38:$T$41,'Vent Sizing Charts'!Z$38:Z$41)+1,IF($R128=12,LOOKUP($S128,'Vent Sizing Charts'!$T$34:$T$37,'Vent Sizing Charts'!Z$34:Z$37)+1,IF($R128=10,LOOKUP($S128,'Vent Sizing Charts'!$T$30:$T$33,'Vent Sizing Charts'!Z$30:Z$33)+1,IF($R128=8,LOOKUP($S128,'Vent Sizing Charts'!$T$26:$T$29,'Vent Sizing Charts'!Z$26:Z$29)+1,IF($R128=6,LOOKUP($S128,'Vent Sizing Charts'!$T$22:$T$25,'Vent Sizing Charts'!Z$22:Z$25)+1,IF($R128=5,LOOKUP($S128,'Vent Sizing Charts'!$T$18:$T$21,'Vent Sizing Charts'!Z$18:Z$21)+1,IF($R128=4,LOOKUP($S128,'Vent Sizing Charts'!$T$14:$T$17,'Vent Sizing Charts'!Z$14:Z$17)+1,IF($R128=3,LOOKUP($S128,'Vent Sizing Charts'!$T$10:$T$13,'Vent Sizing Charts'!Z$10:Z$13)+1,IF($R128=2,LOOKUP($S128,'Vent Sizing Charts'!$T$8:$T$9,'Vent Sizing Charts'!Z$8:Z$9)+1,IF($R128=1.5,LOOKUP($S128,'Vent Sizing Charts'!$T$7,'Vent Sizing Charts'!Z$7)+1,IF($R128=1.25,LOOKUP($S128,'Vent Sizing Charts'!$T$6,'Vent Sizing Charts'!Z$6)+1,"ERR")))))))))))</f>
        <v>ERR</v>
      </c>
      <c r="Z128" t="str">
        <f>IF($R128=15,LOOKUP($S128,'Vent Sizing Charts'!$T$38:$T$41,'Vent Sizing Charts'!AA$38:AA$41)+1,IF($R128=12,LOOKUP($S128,'Vent Sizing Charts'!$T$34:$T$37,'Vent Sizing Charts'!AA$34:AA$37)+1,IF($R128=10,LOOKUP($S128,'Vent Sizing Charts'!$T$30:$T$33,'Vent Sizing Charts'!AA$30:AA$33)+1,IF($R128=8,LOOKUP($S128,'Vent Sizing Charts'!$T$26:$T$29,'Vent Sizing Charts'!AA$26:AA$29)+1,IF($R128=6,LOOKUP($S128,'Vent Sizing Charts'!$T$22:$T$25,'Vent Sizing Charts'!AA$22:AA$25)+1,IF($R128=5,LOOKUP($S128,'Vent Sizing Charts'!$T$18:$T$21,'Vent Sizing Charts'!AA$18:AA$21)+1,IF($R128=4,LOOKUP($S128,'Vent Sizing Charts'!$T$14:$T$17,'Vent Sizing Charts'!AA$14:AA$17)+1,IF($R128=3,LOOKUP($S128,'Vent Sizing Charts'!$T$10:$T$13,'Vent Sizing Charts'!AA$10:AA$13)+1,IF($R128=2,LOOKUP($S128,'Vent Sizing Charts'!$T$8:$T$9,'Vent Sizing Charts'!AA$8:AA$9)+1,IF($R128=1.5,LOOKUP($S128,'Vent Sizing Charts'!$T$7,'Vent Sizing Charts'!AA$7)+1,IF($R128=1.25,LOOKUP($S128,'Vent Sizing Charts'!$T$6,'Vent Sizing Charts'!AA$6)+1,"ERR")))))))))))</f>
        <v>ERR</v>
      </c>
      <c r="AA128" t="str">
        <f>IF($R128=15,LOOKUP($S128,'Vent Sizing Charts'!$T$38:$T$41,'Vent Sizing Charts'!AB$38:AB$41)+1,IF($R128=12,LOOKUP($S128,'Vent Sizing Charts'!$T$34:$T$37,'Vent Sizing Charts'!AB$34:AB$37)+1,IF($R128=10,LOOKUP($S128,'Vent Sizing Charts'!$T$30:$T$33,'Vent Sizing Charts'!AB$30:AB$33)+1,IF($R128=8,LOOKUP($S128,'Vent Sizing Charts'!$T$26:$T$29,'Vent Sizing Charts'!AB$26:AB$29)+1,IF($R128=6,LOOKUP($S128,'Vent Sizing Charts'!$T$22:$T$25,'Vent Sizing Charts'!AB$22:AB$25)+1,IF($R128=5,LOOKUP($S128,'Vent Sizing Charts'!$T$18:$T$21,'Vent Sizing Charts'!AB$18:AB$21)+1,IF($R128=4,LOOKUP($S128,'Vent Sizing Charts'!$T$14:$T$17,'Vent Sizing Charts'!AB$14:AB$17)+1,IF($R128=3,LOOKUP($S128,'Vent Sizing Charts'!$T$10:$T$13,'Vent Sizing Charts'!AB$10:AB$13)+1,IF($R128=2,LOOKUP($S128,'Vent Sizing Charts'!$T$8:$T$9,'Vent Sizing Charts'!AB$8:AB$9)+1,IF($R128=1.5,LOOKUP($S128,'Vent Sizing Charts'!$T$7,'Vent Sizing Charts'!AB$7)+1,IF($R128=1.25,LOOKUP($S128,'Vent Sizing Charts'!$T$6,'Vent Sizing Charts'!AB$6)+1,"ERR")))))))))))</f>
        <v>ERR</v>
      </c>
      <c r="AB128" t="str">
        <f>IF($R128=15,LOOKUP($S128,'Vent Sizing Charts'!$T$38:$T$41,'Vent Sizing Charts'!AC$38:AC$41)+1,IF($R128=12,LOOKUP($S128,'Vent Sizing Charts'!$T$34:$T$37,'Vent Sizing Charts'!AC$34:AC$37)+1,IF($R128=10,LOOKUP($S128,'Vent Sizing Charts'!$T$30:$T$33,'Vent Sizing Charts'!AC$30:AC$33)+1,IF($R128=8,LOOKUP($S128,'Vent Sizing Charts'!$T$26:$T$29,'Vent Sizing Charts'!AC$26:AC$29)+1,IF($R128=6,LOOKUP($S128,'Vent Sizing Charts'!$T$22:$T$25,'Vent Sizing Charts'!AC$22:AC$25)+1,IF($R128=5,LOOKUP($S128,'Vent Sizing Charts'!$T$18:$T$21,'Vent Sizing Charts'!AC$18:AC$21)+1,IF($R128=4,LOOKUP($S128,'Vent Sizing Charts'!$T$14:$T$17,'Vent Sizing Charts'!AC$14:AC$17)+1,IF($R128=3,LOOKUP($S128,'Vent Sizing Charts'!$T$10:$T$13,'Vent Sizing Charts'!AC$10:AC$13)+1,IF($R128=2,LOOKUP($S128,'Vent Sizing Charts'!$T$8:$T$9,'Vent Sizing Charts'!AC$8:AC$9)+1,IF($R128=1.5,LOOKUP($S128,'Vent Sizing Charts'!$T$7,'Vent Sizing Charts'!AC$7)+1,IF($R128=1.25,LOOKUP($S128,'Vent Sizing Charts'!$T$6,'Vent Sizing Charts'!AC$6)+1,"ERR")))))))))))</f>
        <v>ERR</v>
      </c>
      <c r="AC128" t="str">
        <f>IF($R128=15,LOOKUP($S128,'Vent Sizing Charts'!$T$38:$T$41,'Vent Sizing Charts'!AD$38:AD$41)+1,IF($R128=12,LOOKUP($S128,'Vent Sizing Charts'!$T$34:$T$37,'Vent Sizing Charts'!AD$34:AD$37)+1,IF($R128=10,LOOKUP($S128,'Vent Sizing Charts'!$T$30:$T$33,'Vent Sizing Charts'!AD$30:AD$33)+1,IF($R128=8,LOOKUP($S128,'Vent Sizing Charts'!$T$26:$T$29,'Vent Sizing Charts'!AD$26:AD$29)+1,IF($R128=6,LOOKUP($S128,'Vent Sizing Charts'!$T$22:$T$25,'Vent Sizing Charts'!AD$22:AD$25)+1,IF($R128=5,LOOKUP($S128,'Vent Sizing Charts'!$T$18:$T$21,'Vent Sizing Charts'!AD$18:AD$21)+1,IF($R128=4,LOOKUP($S128,'Vent Sizing Charts'!$T$14:$T$17,'Vent Sizing Charts'!AD$14:AD$17)+1,IF($R128=3,LOOKUP($S128,'Vent Sizing Charts'!$T$10:$T$13,'Vent Sizing Charts'!AD$10:AD$13)+1,IF($R128=2,LOOKUP($S128,'Vent Sizing Charts'!$T$8:$T$9,'Vent Sizing Charts'!AD$8:AD$9)+1,IF($R128=1.5,LOOKUP($S128,'Vent Sizing Charts'!$T$7,'Vent Sizing Charts'!AD$7)+1,IF($R128=1.25,LOOKUP($S128,'Vent Sizing Charts'!$T$6,'Vent Sizing Charts'!AD$6)+1,"ERR")))))))))))</f>
        <v>ERR</v>
      </c>
      <c r="AD128" t="str">
        <f>IF($R128=15,LOOKUP($S128,'Vent Sizing Charts'!$T$38:$T$41,'Vent Sizing Charts'!AE$38:AE$41)+1,IF($R128=12,LOOKUP($S128,'Vent Sizing Charts'!$T$34:$T$37,'Vent Sizing Charts'!AE$34:AE$37)+1,IF($R128=10,LOOKUP($S128,'Vent Sizing Charts'!$T$30:$T$33,'Vent Sizing Charts'!AE$30:AE$33)+1,IF($R128=8,LOOKUP($S128,'Vent Sizing Charts'!$T$26:$T$29,'Vent Sizing Charts'!AE$26:AE$29)+1,IF($R128=6,LOOKUP($S128,'Vent Sizing Charts'!$T$22:$T$25,'Vent Sizing Charts'!AE$22:AE$25)+1,IF($R128=5,LOOKUP($S128,'Vent Sizing Charts'!$T$18:$T$21,'Vent Sizing Charts'!AE$18:AE$21)+1,IF($R128=4,LOOKUP($S128,'Vent Sizing Charts'!$T$14:$T$17,'Vent Sizing Charts'!AE$14:AE$17)+1,IF($R128=3,LOOKUP($S128,'Vent Sizing Charts'!$T$10:$T$13,'Vent Sizing Charts'!AE$10:AE$13)+1,IF($R128=2,LOOKUP($S128,'Vent Sizing Charts'!$T$8:$T$9,'Vent Sizing Charts'!AE$8:AE$9)+1,IF($R128=1.5,LOOKUP($S128,'Vent Sizing Charts'!$T$7,'Vent Sizing Charts'!AE$7)+1,IF($R128=1.25,LOOKUP($S128,'Vent Sizing Charts'!$T$6,'Vent Sizing Charts'!AE$6)+1,"ERR")))))))))))</f>
        <v>ERR</v>
      </c>
      <c r="AE128" t="str">
        <f>IF($R128=15,LOOKUP($S128,'Vent Sizing Charts'!$T$38:$T$41,'Vent Sizing Charts'!U$38:U$41),IF($R128=12,LOOKUP($S128,'Vent Sizing Charts'!$T$34:$T$37,'Vent Sizing Charts'!U$34:U$37),IF($R128=10,LOOKUP($S128,'Vent Sizing Charts'!$T$30:$T$33,'Vent Sizing Charts'!U$30:U$33),IF($R128=8,LOOKUP($S128,'Vent Sizing Charts'!$T$26:$T$29,'Vent Sizing Charts'!U$26:U$29),IF($R128=6,LOOKUP($S128,'Vent Sizing Charts'!$T$22:$T$25,'Vent Sizing Charts'!U$22:U$25),IF($R128=5,LOOKUP($S128,'Vent Sizing Charts'!$T$18:$T$21,'Vent Sizing Charts'!U$18:U$21),IF($R128=4,LOOKUP($S128,'Vent Sizing Charts'!$T$14:$T$17,'Vent Sizing Charts'!U$14:U$17),IF($R128=3,LOOKUP($S128,'Vent Sizing Charts'!$T$10:$T$13,'Vent Sizing Charts'!U$10:U$13),IF($R128=2,LOOKUP($S128,'Vent Sizing Charts'!$T$8:$T$9,'Vent Sizing Charts'!U$8:U$9),IF($R128=1.5,LOOKUP($S128,'Vent Sizing Charts'!$T$7,'Vent Sizing Charts'!U$7),IF($R128=1.25,LOOKUP($S128,'Vent Sizing Charts'!$T$6,'Vent Sizing Charts'!U$6),"ERR")))))))))))</f>
        <v>ERR</v>
      </c>
    </row>
    <row r="129" spans="6:31" x14ac:dyDescent="0.25">
      <c r="F129">
        <f>IF('Vent Sizing'!M114="","",'Vent Sizing'!M114)</f>
        <v>2000</v>
      </c>
      <c r="G129">
        <v>0</v>
      </c>
      <c r="H129">
        <f>IF(LOOKUP($F129,'Vent Sizing Charts'!$F$5:$F$18,'Vent Sizing Charts'!G$5:G$18)+1&lt;0,0,LOOKUP($F129,'Vent Sizing Charts'!$F$5:$F$18,'Vent Sizing Charts'!G$5:G$18))</f>
        <v>0</v>
      </c>
      <c r="I129">
        <f>IF(LOOKUP($F129,'Vent Sizing Charts'!$F$5:$F$18,'Vent Sizing Charts'!H$5:H$18)+1&lt;0,0,LOOKUP($F129,'Vent Sizing Charts'!$F$5:$F$18,'Vent Sizing Charts'!H$5:H$18))</f>
        <v>0</v>
      </c>
      <c r="J129">
        <f>IF(LOOKUP($F129,'Vent Sizing Charts'!$F$5:$F$18,'Vent Sizing Charts'!I$5:I$18)+1&lt;0,0,LOOKUP($F129,'Vent Sizing Charts'!$F$5:$F$18,'Vent Sizing Charts'!I$5:I$18))</f>
        <v>0</v>
      </c>
      <c r="K129">
        <f>IF(LOOKUP($F129,'Vent Sizing Charts'!$F$5:$F$18,'Vent Sizing Charts'!J$5:J$18)+1&lt;0,0,LOOKUP($F129,'Vent Sizing Charts'!$F$5:$F$18,'Vent Sizing Charts'!J$5:J$18))</f>
        <v>6</v>
      </c>
      <c r="L129">
        <f>IF(LOOKUP($F129,'Vent Sizing Charts'!$F$5:$F$18,'Vent Sizing Charts'!K$5:K$18)+1&lt;0,0,LOOKUP($F129,'Vent Sizing Charts'!$F$5:$F$18,'Vent Sizing Charts'!K$5:K$18))</f>
        <v>21</v>
      </c>
      <c r="M129">
        <f>IF(LOOKUP($F129,'Vent Sizing Charts'!$F$5:$F$18,'Vent Sizing Charts'!L$5:L$18)+1&lt;0,0,LOOKUP($F129,'Vent Sizing Charts'!$F$5:$F$18,'Vent Sizing Charts'!L$5:L$18))</f>
        <v>61</v>
      </c>
      <c r="N129">
        <f>IF(LOOKUP($F129,'Vent Sizing Charts'!$F$5:$F$18,'Vent Sizing Charts'!M$5:M$18)+1&lt;0,0,LOOKUP($F129,'Vent Sizing Charts'!$F$5:$F$18,'Vent Sizing Charts'!M$5:M$18))</f>
        <v>215</v>
      </c>
      <c r="O129">
        <f>IF(LOOKUP($F129,'Vent Sizing Charts'!$F$5:$F$18,'Vent Sizing Charts'!N$5:N$18)+1&lt;0,0,LOOKUP($F129,'Vent Sizing Charts'!$F$5:$F$18,'Vent Sizing Charts'!N$5:N$18))</f>
        <v>99999999</v>
      </c>
      <c r="R129">
        <f>'Vent Sizing'!X34</f>
        <v>0</v>
      </c>
      <c r="S129">
        <f>ROUNDUP('Vent Sizing'!T34,0)</f>
        <v>0</v>
      </c>
      <c r="T129">
        <v>-9999999</v>
      </c>
      <c r="U129" t="str">
        <f>IF($R129=15,LOOKUP($S129,'Vent Sizing Charts'!$T$38:$T$41,'Vent Sizing Charts'!V$38:V$41)+1,IF($R129=12,LOOKUP($S129,'Vent Sizing Charts'!$T$34:$T$37,'Vent Sizing Charts'!V$34:V$37)+1,IF($R129=10,LOOKUP($S129,'Vent Sizing Charts'!$T$30:$T$33,'Vent Sizing Charts'!V$30:V$33)+1,IF($R129=8,LOOKUP($S129,'Vent Sizing Charts'!$T$26:$T$29,'Vent Sizing Charts'!V$26:V$29)+1,IF($R129=6,LOOKUP($S129,'Vent Sizing Charts'!$T$22:$T$25,'Vent Sizing Charts'!V$22:V$25)+1,IF($R129=5,LOOKUP($S129,'Vent Sizing Charts'!$T$18:$T$21,'Vent Sizing Charts'!V$18:V$21)+1,IF($R129=4,LOOKUP($S129,'Vent Sizing Charts'!$T$14:$T$17,'Vent Sizing Charts'!V$14:V$17)+1,IF($R129=3,LOOKUP($S129,'Vent Sizing Charts'!$T$10:$T$13,'Vent Sizing Charts'!V$10:V$13)+1,IF($R129=2,LOOKUP($S129,'Vent Sizing Charts'!$T$8:$T$9,'Vent Sizing Charts'!V$8:V$9)+1,IF($R129=1.5,LOOKUP($S129,'Vent Sizing Charts'!$T$7,'Vent Sizing Charts'!V$7)+1,IF($R129=1.25,LOOKUP($S129,'Vent Sizing Charts'!$T$6,'Vent Sizing Charts'!V$6)+1,"ERR")))))))))))</f>
        <v>ERR</v>
      </c>
      <c r="V129" t="str">
        <f>IF($R129=15,LOOKUP($S129,'Vent Sizing Charts'!$T$38:$T$41,'Vent Sizing Charts'!W$38:W$41)+1,IF($R129=12,LOOKUP($S129,'Vent Sizing Charts'!$T$34:$T$37,'Vent Sizing Charts'!W$34:W$37)+1,IF($R129=10,LOOKUP($S129,'Vent Sizing Charts'!$T$30:$T$33,'Vent Sizing Charts'!W$30:W$33)+1,IF($R129=8,LOOKUP($S129,'Vent Sizing Charts'!$T$26:$T$29,'Vent Sizing Charts'!W$26:W$29)+1,IF($R129=6,LOOKUP($S129,'Vent Sizing Charts'!$T$22:$T$25,'Vent Sizing Charts'!W$22:W$25)+1,IF($R129=5,LOOKUP($S129,'Vent Sizing Charts'!$T$18:$T$21,'Vent Sizing Charts'!W$18:W$21)+1,IF($R129=4,LOOKUP($S129,'Vent Sizing Charts'!$T$14:$T$17,'Vent Sizing Charts'!W$14:W$17)+1,IF($R129=3,LOOKUP($S129,'Vent Sizing Charts'!$T$10:$T$13,'Vent Sizing Charts'!W$10:W$13)+1,IF($R129=2,LOOKUP($S129,'Vent Sizing Charts'!$T$8:$T$9,'Vent Sizing Charts'!W$8:W$9)+1,IF($R129=1.5,LOOKUP($S129,'Vent Sizing Charts'!$T$7,'Vent Sizing Charts'!W$7)+1,IF($R129=1.25,LOOKUP($S129,'Vent Sizing Charts'!$T$6,'Vent Sizing Charts'!W$6)+1,"ERR")))))))))))</f>
        <v>ERR</v>
      </c>
      <c r="W129" t="str">
        <f>IF($R129=15,LOOKUP($S129,'Vent Sizing Charts'!$T$38:$T$41,'Vent Sizing Charts'!X$38:X$41)+1,IF($R129=12,LOOKUP($S129,'Vent Sizing Charts'!$T$34:$T$37,'Vent Sizing Charts'!X$34:X$37)+1,IF($R129=10,LOOKUP($S129,'Vent Sizing Charts'!$T$30:$T$33,'Vent Sizing Charts'!X$30:X$33)+1,IF($R129=8,LOOKUP($S129,'Vent Sizing Charts'!$T$26:$T$29,'Vent Sizing Charts'!X$26:X$29)+1,IF($R129=6,LOOKUP($S129,'Vent Sizing Charts'!$T$22:$T$25,'Vent Sizing Charts'!X$22:X$25)+1,IF($R129=5,LOOKUP($S129,'Vent Sizing Charts'!$T$18:$T$21,'Vent Sizing Charts'!X$18:X$21)+1,IF($R129=4,LOOKUP($S129,'Vent Sizing Charts'!$T$14:$T$17,'Vent Sizing Charts'!X$14:X$17)+1,IF($R129=3,LOOKUP($S129,'Vent Sizing Charts'!$T$10:$T$13,'Vent Sizing Charts'!X$10:X$13)+1,IF($R129=2,LOOKUP($S129,'Vent Sizing Charts'!$T$8:$T$9,'Vent Sizing Charts'!X$8:X$9)+1,IF($R129=1.5,LOOKUP($S129,'Vent Sizing Charts'!$T$7,'Vent Sizing Charts'!X$7)+1,IF($R129=1.25,LOOKUP($S129,'Vent Sizing Charts'!$T$6,'Vent Sizing Charts'!X$6)+1,"ERR")))))))))))</f>
        <v>ERR</v>
      </c>
      <c r="X129" t="str">
        <f>IF($R129=15,LOOKUP($S129,'Vent Sizing Charts'!$T$38:$T$41,'Vent Sizing Charts'!Y$38:Y$41)+1,IF($R129=12,LOOKUP($S129,'Vent Sizing Charts'!$T$34:$T$37,'Vent Sizing Charts'!Y$34:Y$37)+1,IF($R129=10,LOOKUP($S129,'Vent Sizing Charts'!$T$30:$T$33,'Vent Sizing Charts'!Y$30:Y$33)+1,IF($R129=8,LOOKUP($S129,'Vent Sizing Charts'!$T$26:$T$29,'Vent Sizing Charts'!Y$26:Y$29)+1,IF($R129=6,LOOKUP($S129,'Vent Sizing Charts'!$T$22:$T$25,'Vent Sizing Charts'!Y$22:Y$25)+1,IF($R129=5,LOOKUP($S129,'Vent Sizing Charts'!$T$18:$T$21,'Vent Sizing Charts'!Y$18:Y$21)+1,IF($R129=4,LOOKUP($S129,'Vent Sizing Charts'!$T$14:$T$17,'Vent Sizing Charts'!Y$14:Y$17)+1,IF($R129=3,LOOKUP($S129,'Vent Sizing Charts'!$T$10:$T$13,'Vent Sizing Charts'!Y$10:Y$13)+1,IF($R129=2,LOOKUP($S129,'Vent Sizing Charts'!$T$8:$T$9,'Vent Sizing Charts'!Y$8:Y$9)+1,IF($R129=1.5,LOOKUP($S129,'Vent Sizing Charts'!$T$7,'Vent Sizing Charts'!Y$7)+1,IF($R129=1.25,LOOKUP($S129,'Vent Sizing Charts'!$T$6,'Vent Sizing Charts'!Y$6)+1,"ERR")))))))))))</f>
        <v>ERR</v>
      </c>
      <c r="Y129" t="str">
        <f>IF($R129=15,LOOKUP($S129,'Vent Sizing Charts'!$T$38:$T$41,'Vent Sizing Charts'!Z$38:Z$41)+1,IF($R129=12,LOOKUP($S129,'Vent Sizing Charts'!$T$34:$T$37,'Vent Sizing Charts'!Z$34:Z$37)+1,IF($R129=10,LOOKUP($S129,'Vent Sizing Charts'!$T$30:$T$33,'Vent Sizing Charts'!Z$30:Z$33)+1,IF($R129=8,LOOKUP($S129,'Vent Sizing Charts'!$T$26:$T$29,'Vent Sizing Charts'!Z$26:Z$29)+1,IF($R129=6,LOOKUP($S129,'Vent Sizing Charts'!$T$22:$T$25,'Vent Sizing Charts'!Z$22:Z$25)+1,IF($R129=5,LOOKUP($S129,'Vent Sizing Charts'!$T$18:$T$21,'Vent Sizing Charts'!Z$18:Z$21)+1,IF($R129=4,LOOKUP($S129,'Vent Sizing Charts'!$T$14:$T$17,'Vent Sizing Charts'!Z$14:Z$17)+1,IF($R129=3,LOOKUP($S129,'Vent Sizing Charts'!$T$10:$T$13,'Vent Sizing Charts'!Z$10:Z$13)+1,IF($R129=2,LOOKUP($S129,'Vent Sizing Charts'!$T$8:$T$9,'Vent Sizing Charts'!Z$8:Z$9)+1,IF($R129=1.5,LOOKUP($S129,'Vent Sizing Charts'!$T$7,'Vent Sizing Charts'!Z$7)+1,IF($R129=1.25,LOOKUP($S129,'Vent Sizing Charts'!$T$6,'Vent Sizing Charts'!Z$6)+1,"ERR")))))))))))</f>
        <v>ERR</v>
      </c>
      <c r="Z129" t="str">
        <f>IF($R129=15,LOOKUP($S129,'Vent Sizing Charts'!$T$38:$T$41,'Vent Sizing Charts'!AA$38:AA$41)+1,IF($R129=12,LOOKUP($S129,'Vent Sizing Charts'!$T$34:$T$37,'Vent Sizing Charts'!AA$34:AA$37)+1,IF($R129=10,LOOKUP($S129,'Vent Sizing Charts'!$T$30:$T$33,'Vent Sizing Charts'!AA$30:AA$33)+1,IF($R129=8,LOOKUP($S129,'Vent Sizing Charts'!$T$26:$T$29,'Vent Sizing Charts'!AA$26:AA$29)+1,IF($R129=6,LOOKUP($S129,'Vent Sizing Charts'!$T$22:$T$25,'Vent Sizing Charts'!AA$22:AA$25)+1,IF($R129=5,LOOKUP($S129,'Vent Sizing Charts'!$T$18:$T$21,'Vent Sizing Charts'!AA$18:AA$21)+1,IF($R129=4,LOOKUP($S129,'Vent Sizing Charts'!$T$14:$T$17,'Vent Sizing Charts'!AA$14:AA$17)+1,IF($R129=3,LOOKUP($S129,'Vent Sizing Charts'!$T$10:$T$13,'Vent Sizing Charts'!AA$10:AA$13)+1,IF($R129=2,LOOKUP($S129,'Vent Sizing Charts'!$T$8:$T$9,'Vent Sizing Charts'!AA$8:AA$9)+1,IF($R129=1.5,LOOKUP($S129,'Vent Sizing Charts'!$T$7,'Vent Sizing Charts'!AA$7)+1,IF($R129=1.25,LOOKUP($S129,'Vent Sizing Charts'!$T$6,'Vent Sizing Charts'!AA$6)+1,"ERR")))))))))))</f>
        <v>ERR</v>
      </c>
      <c r="AA129" t="str">
        <f>IF($R129=15,LOOKUP($S129,'Vent Sizing Charts'!$T$38:$T$41,'Vent Sizing Charts'!AB$38:AB$41)+1,IF($R129=12,LOOKUP($S129,'Vent Sizing Charts'!$T$34:$T$37,'Vent Sizing Charts'!AB$34:AB$37)+1,IF($R129=10,LOOKUP($S129,'Vent Sizing Charts'!$T$30:$T$33,'Vent Sizing Charts'!AB$30:AB$33)+1,IF($R129=8,LOOKUP($S129,'Vent Sizing Charts'!$T$26:$T$29,'Vent Sizing Charts'!AB$26:AB$29)+1,IF($R129=6,LOOKUP($S129,'Vent Sizing Charts'!$T$22:$T$25,'Vent Sizing Charts'!AB$22:AB$25)+1,IF($R129=5,LOOKUP($S129,'Vent Sizing Charts'!$T$18:$T$21,'Vent Sizing Charts'!AB$18:AB$21)+1,IF($R129=4,LOOKUP($S129,'Vent Sizing Charts'!$T$14:$T$17,'Vent Sizing Charts'!AB$14:AB$17)+1,IF($R129=3,LOOKUP($S129,'Vent Sizing Charts'!$T$10:$T$13,'Vent Sizing Charts'!AB$10:AB$13)+1,IF($R129=2,LOOKUP($S129,'Vent Sizing Charts'!$T$8:$T$9,'Vent Sizing Charts'!AB$8:AB$9)+1,IF($R129=1.5,LOOKUP($S129,'Vent Sizing Charts'!$T$7,'Vent Sizing Charts'!AB$7)+1,IF($R129=1.25,LOOKUP($S129,'Vent Sizing Charts'!$T$6,'Vent Sizing Charts'!AB$6)+1,"ERR")))))))))))</f>
        <v>ERR</v>
      </c>
      <c r="AB129" t="str">
        <f>IF($R129=15,LOOKUP($S129,'Vent Sizing Charts'!$T$38:$T$41,'Vent Sizing Charts'!AC$38:AC$41)+1,IF($R129=12,LOOKUP($S129,'Vent Sizing Charts'!$T$34:$T$37,'Vent Sizing Charts'!AC$34:AC$37)+1,IF($R129=10,LOOKUP($S129,'Vent Sizing Charts'!$T$30:$T$33,'Vent Sizing Charts'!AC$30:AC$33)+1,IF($R129=8,LOOKUP($S129,'Vent Sizing Charts'!$T$26:$T$29,'Vent Sizing Charts'!AC$26:AC$29)+1,IF($R129=6,LOOKUP($S129,'Vent Sizing Charts'!$T$22:$T$25,'Vent Sizing Charts'!AC$22:AC$25)+1,IF($R129=5,LOOKUP($S129,'Vent Sizing Charts'!$T$18:$T$21,'Vent Sizing Charts'!AC$18:AC$21)+1,IF($R129=4,LOOKUP($S129,'Vent Sizing Charts'!$T$14:$T$17,'Vent Sizing Charts'!AC$14:AC$17)+1,IF($R129=3,LOOKUP($S129,'Vent Sizing Charts'!$T$10:$T$13,'Vent Sizing Charts'!AC$10:AC$13)+1,IF($R129=2,LOOKUP($S129,'Vent Sizing Charts'!$T$8:$T$9,'Vent Sizing Charts'!AC$8:AC$9)+1,IF($R129=1.5,LOOKUP($S129,'Vent Sizing Charts'!$T$7,'Vent Sizing Charts'!AC$7)+1,IF($R129=1.25,LOOKUP($S129,'Vent Sizing Charts'!$T$6,'Vent Sizing Charts'!AC$6)+1,"ERR")))))))))))</f>
        <v>ERR</v>
      </c>
      <c r="AC129" t="str">
        <f>IF($R129=15,LOOKUP($S129,'Vent Sizing Charts'!$T$38:$T$41,'Vent Sizing Charts'!AD$38:AD$41)+1,IF($R129=12,LOOKUP($S129,'Vent Sizing Charts'!$T$34:$T$37,'Vent Sizing Charts'!AD$34:AD$37)+1,IF($R129=10,LOOKUP($S129,'Vent Sizing Charts'!$T$30:$T$33,'Vent Sizing Charts'!AD$30:AD$33)+1,IF($R129=8,LOOKUP($S129,'Vent Sizing Charts'!$T$26:$T$29,'Vent Sizing Charts'!AD$26:AD$29)+1,IF($R129=6,LOOKUP($S129,'Vent Sizing Charts'!$T$22:$T$25,'Vent Sizing Charts'!AD$22:AD$25)+1,IF($R129=5,LOOKUP($S129,'Vent Sizing Charts'!$T$18:$T$21,'Vent Sizing Charts'!AD$18:AD$21)+1,IF($R129=4,LOOKUP($S129,'Vent Sizing Charts'!$T$14:$T$17,'Vent Sizing Charts'!AD$14:AD$17)+1,IF($R129=3,LOOKUP($S129,'Vent Sizing Charts'!$T$10:$T$13,'Vent Sizing Charts'!AD$10:AD$13)+1,IF($R129=2,LOOKUP($S129,'Vent Sizing Charts'!$T$8:$T$9,'Vent Sizing Charts'!AD$8:AD$9)+1,IF($R129=1.5,LOOKUP($S129,'Vent Sizing Charts'!$T$7,'Vent Sizing Charts'!AD$7)+1,IF($R129=1.25,LOOKUP($S129,'Vent Sizing Charts'!$T$6,'Vent Sizing Charts'!AD$6)+1,"ERR")))))))))))</f>
        <v>ERR</v>
      </c>
      <c r="AD129" t="str">
        <f>IF($R129=15,LOOKUP($S129,'Vent Sizing Charts'!$T$38:$T$41,'Vent Sizing Charts'!AE$38:AE$41)+1,IF($R129=12,LOOKUP($S129,'Vent Sizing Charts'!$T$34:$T$37,'Vent Sizing Charts'!AE$34:AE$37)+1,IF($R129=10,LOOKUP($S129,'Vent Sizing Charts'!$T$30:$T$33,'Vent Sizing Charts'!AE$30:AE$33)+1,IF($R129=8,LOOKUP($S129,'Vent Sizing Charts'!$T$26:$T$29,'Vent Sizing Charts'!AE$26:AE$29)+1,IF($R129=6,LOOKUP($S129,'Vent Sizing Charts'!$T$22:$T$25,'Vent Sizing Charts'!AE$22:AE$25)+1,IF($R129=5,LOOKUP($S129,'Vent Sizing Charts'!$T$18:$T$21,'Vent Sizing Charts'!AE$18:AE$21)+1,IF($R129=4,LOOKUP($S129,'Vent Sizing Charts'!$T$14:$T$17,'Vent Sizing Charts'!AE$14:AE$17)+1,IF($R129=3,LOOKUP($S129,'Vent Sizing Charts'!$T$10:$T$13,'Vent Sizing Charts'!AE$10:AE$13)+1,IF($R129=2,LOOKUP($S129,'Vent Sizing Charts'!$T$8:$T$9,'Vent Sizing Charts'!AE$8:AE$9)+1,IF($R129=1.5,LOOKUP($S129,'Vent Sizing Charts'!$T$7,'Vent Sizing Charts'!AE$7)+1,IF($R129=1.25,LOOKUP($S129,'Vent Sizing Charts'!$T$6,'Vent Sizing Charts'!AE$6)+1,"ERR")))))))))))</f>
        <v>ERR</v>
      </c>
      <c r="AE129" t="str">
        <f>IF($R129=15,LOOKUP($S129,'Vent Sizing Charts'!$T$38:$T$41,'Vent Sizing Charts'!U$38:U$41),IF($R129=12,LOOKUP($S129,'Vent Sizing Charts'!$T$34:$T$37,'Vent Sizing Charts'!U$34:U$37),IF($R129=10,LOOKUP($S129,'Vent Sizing Charts'!$T$30:$T$33,'Vent Sizing Charts'!U$30:U$33),IF($R129=8,LOOKUP($S129,'Vent Sizing Charts'!$T$26:$T$29,'Vent Sizing Charts'!U$26:U$29),IF($R129=6,LOOKUP($S129,'Vent Sizing Charts'!$T$22:$T$25,'Vent Sizing Charts'!U$22:U$25),IF($R129=5,LOOKUP($S129,'Vent Sizing Charts'!$T$18:$T$21,'Vent Sizing Charts'!U$18:U$21),IF($R129=4,LOOKUP($S129,'Vent Sizing Charts'!$T$14:$T$17,'Vent Sizing Charts'!U$14:U$17),IF($R129=3,LOOKUP($S129,'Vent Sizing Charts'!$T$10:$T$13,'Vent Sizing Charts'!U$10:U$13),IF($R129=2,LOOKUP($S129,'Vent Sizing Charts'!$T$8:$T$9,'Vent Sizing Charts'!U$8:U$9),IF($R129=1.5,LOOKUP($S129,'Vent Sizing Charts'!$T$7,'Vent Sizing Charts'!U$7),IF($R129=1.25,LOOKUP($S129,'Vent Sizing Charts'!$T$6,'Vent Sizing Charts'!U$6),"ERR")))))))))))</f>
        <v>ERR</v>
      </c>
    </row>
    <row r="130" spans="6:31" x14ac:dyDescent="0.25">
      <c r="F130">
        <f>IF('Vent Sizing'!M115="","",'Vent Sizing'!M115)</f>
        <v>2000</v>
      </c>
      <c r="G130">
        <v>0</v>
      </c>
      <c r="H130">
        <f>IF(LOOKUP($F130,'Vent Sizing Charts'!$F$5:$F$18,'Vent Sizing Charts'!G$5:G$18)+1&lt;0,0,LOOKUP($F130,'Vent Sizing Charts'!$F$5:$F$18,'Vent Sizing Charts'!G$5:G$18))</f>
        <v>0</v>
      </c>
      <c r="I130">
        <f>IF(LOOKUP($F130,'Vent Sizing Charts'!$F$5:$F$18,'Vent Sizing Charts'!H$5:H$18)+1&lt;0,0,LOOKUP($F130,'Vent Sizing Charts'!$F$5:$F$18,'Vent Sizing Charts'!H$5:H$18))</f>
        <v>0</v>
      </c>
      <c r="J130">
        <f>IF(LOOKUP($F130,'Vent Sizing Charts'!$F$5:$F$18,'Vent Sizing Charts'!I$5:I$18)+1&lt;0,0,LOOKUP($F130,'Vent Sizing Charts'!$F$5:$F$18,'Vent Sizing Charts'!I$5:I$18))</f>
        <v>0</v>
      </c>
      <c r="K130">
        <f>IF(LOOKUP($F130,'Vent Sizing Charts'!$F$5:$F$18,'Vent Sizing Charts'!J$5:J$18)+1&lt;0,0,LOOKUP($F130,'Vent Sizing Charts'!$F$5:$F$18,'Vent Sizing Charts'!J$5:J$18))</f>
        <v>6</v>
      </c>
      <c r="L130">
        <f>IF(LOOKUP($F130,'Vent Sizing Charts'!$F$5:$F$18,'Vent Sizing Charts'!K$5:K$18)+1&lt;0,0,LOOKUP($F130,'Vent Sizing Charts'!$F$5:$F$18,'Vent Sizing Charts'!K$5:K$18))</f>
        <v>21</v>
      </c>
      <c r="M130">
        <f>IF(LOOKUP($F130,'Vent Sizing Charts'!$F$5:$F$18,'Vent Sizing Charts'!L$5:L$18)+1&lt;0,0,LOOKUP($F130,'Vent Sizing Charts'!$F$5:$F$18,'Vent Sizing Charts'!L$5:L$18))</f>
        <v>61</v>
      </c>
      <c r="N130">
        <f>IF(LOOKUP($F130,'Vent Sizing Charts'!$F$5:$F$18,'Vent Sizing Charts'!M$5:M$18)+1&lt;0,0,LOOKUP($F130,'Vent Sizing Charts'!$F$5:$F$18,'Vent Sizing Charts'!M$5:M$18))</f>
        <v>215</v>
      </c>
      <c r="O130">
        <f>IF(LOOKUP($F130,'Vent Sizing Charts'!$F$5:$F$18,'Vent Sizing Charts'!N$5:N$18)+1&lt;0,0,LOOKUP($F130,'Vent Sizing Charts'!$F$5:$F$18,'Vent Sizing Charts'!N$5:N$18))</f>
        <v>99999999</v>
      </c>
      <c r="R130">
        <f>'Vent Sizing'!X35</f>
        <v>0</v>
      </c>
      <c r="S130">
        <f>ROUNDUP('Vent Sizing'!T35,0)</f>
        <v>0</v>
      </c>
      <c r="T130">
        <v>-9999999</v>
      </c>
      <c r="U130" t="str">
        <f>IF($R130=15,LOOKUP($S130,'Vent Sizing Charts'!$T$38:$T$41,'Vent Sizing Charts'!V$38:V$41)+1,IF($R130=12,LOOKUP($S130,'Vent Sizing Charts'!$T$34:$T$37,'Vent Sizing Charts'!V$34:V$37)+1,IF($R130=10,LOOKUP($S130,'Vent Sizing Charts'!$T$30:$T$33,'Vent Sizing Charts'!V$30:V$33)+1,IF($R130=8,LOOKUP($S130,'Vent Sizing Charts'!$T$26:$T$29,'Vent Sizing Charts'!V$26:V$29)+1,IF($R130=6,LOOKUP($S130,'Vent Sizing Charts'!$T$22:$T$25,'Vent Sizing Charts'!V$22:V$25)+1,IF($R130=5,LOOKUP($S130,'Vent Sizing Charts'!$T$18:$T$21,'Vent Sizing Charts'!V$18:V$21)+1,IF($R130=4,LOOKUP($S130,'Vent Sizing Charts'!$T$14:$T$17,'Vent Sizing Charts'!V$14:V$17)+1,IF($R130=3,LOOKUP($S130,'Vent Sizing Charts'!$T$10:$T$13,'Vent Sizing Charts'!V$10:V$13)+1,IF($R130=2,LOOKUP($S130,'Vent Sizing Charts'!$T$8:$T$9,'Vent Sizing Charts'!V$8:V$9)+1,IF($R130=1.5,LOOKUP($S130,'Vent Sizing Charts'!$T$7,'Vent Sizing Charts'!V$7)+1,IF($R130=1.25,LOOKUP($S130,'Vent Sizing Charts'!$T$6,'Vent Sizing Charts'!V$6)+1,"ERR")))))))))))</f>
        <v>ERR</v>
      </c>
      <c r="V130" t="str">
        <f>IF($R130=15,LOOKUP($S130,'Vent Sizing Charts'!$T$38:$T$41,'Vent Sizing Charts'!W$38:W$41)+1,IF($R130=12,LOOKUP($S130,'Vent Sizing Charts'!$T$34:$T$37,'Vent Sizing Charts'!W$34:W$37)+1,IF($R130=10,LOOKUP($S130,'Vent Sizing Charts'!$T$30:$T$33,'Vent Sizing Charts'!W$30:W$33)+1,IF($R130=8,LOOKUP($S130,'Vent Sizing Charts'!$T$26:$T$29,'Vent Sizing Charts'!W$26:W$29)+1,IF($R130=6,LOOKUP($S130,'Vent Sizing Charts'!$T$22:$T$25,'Vent Sizing Charts'!W$22:W$25)+1,IF($R130=5,LOOKUP($S130,'Vent Sizing Charts'!$T$18:$T$21,'Vent Sizing Charts'!W$18:W$21)+1,IF($R130=4,LOOKUP($S130,'Vent Sizing Charts'!$T$14:$T$17,'Vent Sizing Charts'!W$14:W$17)+1,IF($R130=3,LOOKUP($S130,'Vent Sizing Charts'!$T$10:$T$13,'Vent Sizing Charts'!W$10:W$13)+1,IF($R130=2,LOOKUP($S130,'Vent Sizing Charts'!$T$8:$T$9,'Vent Sizing Charts'!W$8:W$9)+1,IF($R130=1.5,LOOKUP($S130,'Vent Sizing Charts'!$T$7,'Vent Sizing Charts'!W$7)+1,IF($R130=1.25,LOOKUP($S130,'Vent Sizing Charts'!$T$6,'Vent Sizing Charts'!W$6)+1,"ERR")))))))))))</f>
        <v>ERR</v>
      </c>
      <c r="W130" t="str">
        <f>IF($R130=15,LOOKUP($S130,'Vent Sizing Charts'!$T$38:$T$41,'Vent Sizing Charts'!X$38:X$41)+1,IF($R130=12,LOOKUP($S130,'Vent Sizing Charts'!$T$34:$T$37,'Vent Sizing Charts'!X$34:X$37)+1,IF($R130=10,LOOKUP($S130,'Vent Sizing Charts'!$T$30:$T$33,'Vent Sizing Charts'!X$30:X$33)+1,IF($R130=8,LOOKUP($S130,'Vent Sizing Charts'!$T$26:$T$29,'Vent Sizing Charts'!X$26:X$29)+1,IF($R130=6,LOOKUP($S130,'Vent Sizing Charts'!$T$22:$T$25,'Vent Sizing Charts'!X$22:X$25)+1,IF($R130=5,LOOKUP($S130,'Vent Sizing Charts'!$T$18:$T$21,'Vent Sizing Charts'!X$18:X$21)+1,IF($R130=4,LOOKUP($S130,'Vent Sizing Charts'!$T$14:$T$17,'Vent Sizing Charts'!X$14:X$17)+1,IF($R130=3,LOOKUP($S130,'Vent Sizing Charts'!$T$10:$T$13,'Vent Sizing Charts'!X$10:X$13)+1,IF($R130=2,LOOKUP($S130,'Vent Sizing Charts'!$T$8:$T$9,'Vent Sizing Charts'!X$8:X$9)+1,IF($R130=1.5,LOOKUP($S130,'Vent Sizing Charts'!$T$7,'Vent Sizing Charts'!X$7)+1,IF($R130=1.25,LOOKUP($S130,'Vent Sizing Charts'!$T$6,'Vent Sizing Charts'!X$6)+1,"ERR")))))))))))</f>
        <v>ERR</v>
      </c>
      <c r="X130" t="str">
        <f>IF($R130=15,LOOKUP($S130,'Vent Sizing Charts'!$T$38:$T$41,'Vent Sizing Charts'!Y$38:Y$41)+1,IF($R130=12,LOOKUP($S130,'Vent Sizing Charts'!$T$34:$T$37,'Vent Sizing Charts'!Y$34:Y$37)+1,IF($R130=10,LOOKUP($S130,'Vent Sizing Charts'!$T$30:$T$33,'Vent Sizing Charts'!Y$30:Y$33)+1,IF($R130=8,LOOKUP($S130,'Vent Sizing Charts'!$T$26:$T$29,'Vent Sizing Charts'!Y$26:Y$29)+1,IF($R130=6,LOOKUP($S130,'Vent Sizing Charts'!$T$22:$T$25,'Vent Sizing Charts'!Y$22:Y$25)+1,IF($R130=5,LOOKUP($S130,'Vent Sizing Charts'!$T$18:$T$21,'Vent Sizing Charts'!Y$18:Y$21)+1,IF($R130=4,LOOKUP($S130,'Vent Sizing Charts'!$T$14:$T$17,'Vent Sizing Charts'!Y$14:Y$17)+1,IF($R130=3,LOOKUP($S130,'Vent Sizing Charts'!$T$10:$T$13,'Vent Sizing Charts'!Y$10:Y$13)+1,IF($R130=2,LOOKUP($S130,'Vent Sizing Charts'!$T$8:$T$9,'Vent Sizing Charts'!Y$8:Y$9)+1,IF($R130=1.5,LOOKUP($S130,'Vent Sizing Charts'!$T$7,'Vent Sizing Charts'!Y$7)+1,IF($R130=1.25,LOOKUP($S130,'Vent Sizing Charts'!$T$6,'Vent Sizing Charts'!Y$6)+1,"ERR")))))))))))</f>
        <v>ERR</v>
      </c>
      <c r="Y130" t="str">
        <f>IF($R130=15,LOOKUP($S130,'Vent Sizing Charts'!$T$38:$T$41,'Vent Sizing Charts'!Z$38:Z$41)+1,IF($R130=12,LOOKUP($S130,'Vent Sizing Charts'!$T$34:$T$37,'Vent Sizing Charts'!Z$34:Z$37)+1,IF($R130=10,LOOKUP($S130,'Vent Sizing Charts'!$T$30:$T$33,'Vent Sizing Charts'!Z$30:Z$33)+1,IF($R130=8,LOOKUP($S130,'Vent Sizing Charts'!$T$26:$T$29,'Vent Sizing Charts'!Z$26:Z$29)+1,IF($R130=6,LOOKUP($S130,'Vent Sizing Charts'!$T$22:$T$25,'Vent Sizing Charts'!Z$22:Z$25)+1,IF($R130=5,LOOKUP($S130,'Vent Sizing Charts'!$T$18:$T$21,'Vent Sizing Charts'!Z$18:Z$21)+1,IF($R130=4,LOOKUP($S130,'Vent Sizing Charts'!$T$14:$T$17,'Vent Sizing Charts'!Z$14:Z$17)+1,IF($R130=3,LOOKUP($S130,'Vent Sizing Charts'!$T$10:$T$13,'Vent Sizing Charts'!Z$10:Z$13)+1,IF($R130=2,LOOKUP($S130,'Vent Sizing Charts'!$T$8:$T$9,'Vent Sizing Charts'!Z$8:Z$9)+1,IF($R130=1.5,LOOKUP($S130,'Vent Sizing Charts'!$T$7,'Vent Sizing Charts'!Z$7)+1,IF($R130=1.25,LOOKUP($S130,'Vent Sizing Charts'!$T$6,'Vent Sizing Charts'!Z$6)+1,"ERR")))))))))))</f>
        <v>ERR</v>
      </c>
      <c r="Z130" t="str">
        <f>IF($R130=15,LOOKUP($S130,'Vent Sizing Charts'!$T$38:$T$41,'Vent Sizing Charts'!AA$38:AA$41)+1,IF($R130=12,LOOKUP($S130,'Vent Sizing Charts'!$T$34:$T$37,'Vent Sizing Charts'!AA$34:AA$37)+1,IF($R130=10,LOOKUP($S130,'Vent Sizing Charts'!$T$30:$T$33,'Vent Sizing Charts'!AA$30:AA$33)+1,IF($R130=8,LOOKUP($S130,'Vent Sizing Charts'!$T$26:$T$29,'Vent Sizing Charts'!AA$26:AA$29)+1,IF($R130=6,LOOKUP($S130,'Vent Sizing Charts'!$T$22:$T$25,'Vent Sizing Charts'!AA$22:AA$25)+1,IF($R130=5,LOOKUP($S130,'Vent Sizing Charts'!$T$18:$T$21,'Vent Sizing Charts'!AA$18:AA$21)+1,IF($R130=4,LOOKUP($S130,'Vent Sizing Charts'!$T$14:$T$17,'Vent Sizing Charts'!AA$14:AA$17)+1,IF($R130=3,LOOKUP($S130,'Vent Sizing Charts'!$T$10:$T$13,'Vent Sizing Charts'!AA$10:AA$13)+1,IF($R130=2,LOOKUP($S130,'Vent Sizing Charts'!$T$8:$T$9,'Vent Sizing Charts'!AA$8:AA$9)+1,IF($R130=1.5,LOOKUP($S130,'Vent Sizing Charts'!$T$7,'Vent Sizing Charts'!AA$7)+1,IF($R130=1.25,LOOKUP($S130,'Vent Sizing Charts'!$T$6,'Vent Sizing Charts'!AA$6)+1,"ERR")))))))))))</f>
        <v>ERR</v>
      </c>
      <c r="AA130" t="str">
        <f>IF($R130=15,LOOKUP($S130,'Vent Sizing Charts'!$T$38:$T$41,'Vent Sizing Charts'!AB$38:AB$41)+1,IF($R130=12,LOOKUP($S130,'Vent Sizing Charts'!$T$34:$T$37,'Vent Sizing Charts'!AB$34:AB$37)+1,IF($R130=10,LOOKUP($S130,'Vent Sizing Charts'!$T$30:$T$33,'Vent Sizing Charts'!AB$30:AB$33)+1,IF($R130=8,LOOKUP($S130,'Vent Sizing Charts'!$T$26:$T$29,'Vent Sizing Charts'!AB$26:AB$29)+1,IF($R130=6,LOOKUP($S130,'Vent Sizing Charts'!$T$22:$T$25,'Vent Sizing Charts'!AB$22:AB$25)+1,IF($R130=5,LOOKUP($S130,'Vent Sizing Charts'!$T$18:$T$21,'Vent Sizing Charts'!AB$18:AB$21)+1,IF($R130=4,LOOKUP($S130,'Vent Sizing Charts'!$T$14:$T$17,'Vent Sizing Charts'!AB$14:AB$17)+1,IF($R130=3,LOOKUP($S130,'Vent Sizing Charts'!$T$10:$T$13,'Vent Sizing Charts'!AB$10:AB$13)+1,IF($R130=2,LOOKUP($S130,'Vent Sizing Charts'!$T$8:$T$9,'Vent Sizing Charts'!AB$8:AB$9)+1,IF($R130=1.5,LOOKUP($S130,'Vent Sizing Charts'!$T$7,'Vent Sizing Charts'!AB$7)+1,IF($R130=1.25,LOOKUP($S130,'Vent Sizing Charts'!$T$6,'Vent Sizing Charts'!AB$6)+1,"ERR")))))))))))</f>
        <v>ERR</v>
      </c>
      <c r="AB130" t="str">
        <f>IF($R130=15,LOOKUP($S130,'Vent Sizing Charts'!$T$38:$T$41,'Vent Sizing Charts'!AC$38:AC$41)+1,IF($R130=12,LOOKUP($S130,'Vent Sizing Charts'!$T$34:$T$37,'Vent Sizing Charts'!AC$34:AC$37)+1,IF($R130=10,LOOKUP($S130,'Vent Sizing Charts'!$T$30:$T$33,'Vent Sizing Charts'!AC$30:AC$33)+1,IF($R130=8,LOOKUP($S130,'Vent Sizing Charts'!$T$26:$T$29,'Vent Sizing Charts'!AC$26:AC$29)+1,IF($R130=6,LOOKUP($S130,'Vent Sizing Charts'!$T$22:$T$25,'Vent Sizing Charts'!AC$22:AC$25)+1,IF($R130=5,LOOKUP($S130,'Vent Sizing Charts'!$T$18:$T$21,'Vent Sizing Charts'!AC$18:AC$21)+1,IF($R130=4,LOOKUP($S130,'Vent Sizing Charts'!$T$14:$T$17,'Vent Sizing Charts'!AC$14:AC$17)+1,IF($R130=3,LOOKUP($S130,'Vent Sizing Charts'!$T$10:$T$13,'Vent Sizing Charts'!AC$10:AC$13)+1,IF($R130=2,LOOKUP($S130,'Vent Sizing Charts'!$T$8:$T$9,'Vent Sizing Charts'!AC$8:AC$9)+1,IF($R130=1.5,LOOKUP($S130,'Vent Sizing Charts'!$T$7,'Vent Sizing Charts'!AC$7)+1,IF($R130=1.25,LOOKUP($S130,'Vent Sizing Charts'!$T$6,'Vent Sizing Charts'!AC$6)+1,"ERR")))))))))))</f>
        <v>ERR</v>
      </c>
      <c r="AC130" t="str">
        <f>IF($R130=15,LOOKUP($S130,'Vent Sizing Charts'!$T$38:$T$41,'Vent Sizing Charts'!AD$38:AD$41)+1,IF($R130=12,LOOKUP($S130,'Vent Sizing Charts'!$T$34:$T$37,'Vent Sizing Charts'!AD$34:AD$37)+1,IF($R130=10,LOOKUP($S130,'Vent Sizing Charts'!$T$30:$T$33,'Vent Sizing Charts'!AD$30:AD$33)+1,IF($R130=8,LOOKUP($S130,'Vent Sizing Charts'!$T$26:$T$29,'Vent Sizing Charts'!AD$26:AD$29)+1,IF($R130=6,LOOKUP($S130,'Vent Sizing Charts'!$T$22:$T$25,'Vent Sizing Charts'!AD$22:AD$25)+1,IF($R130=5,LOOKUP($S130,'Vent Sizing Charts'!$T$18:$T$21,'Vent Sizing Charts'!AD$18:AD$21)+1,IF($R130=4,LOOKUP($S130,'Vent Sizing Charts'!$T$14:$T$17,'Vent Sizing Charts'!AD$14:AD$17)+1,IF($R130=3,LOOKUP($S130,'Vent Sizing Charts'!$T$10:$T$13,'Vent Sizing Charts'!AD$10:AD$13)+1,IF($R130=2,LOOKUP($S130,'Vent Sizing Charts'!$T$8:$T$9,'Vent Sizing Charts'!AD$8:AD$9)+1,IF($R130=1.5,LOOKUP($S130,'Vent Sizing Charts'!$T$7,'Vent Sizing Charts'!AD$7)+1,IF($R130=1.25,LOOKUP($S130,'Vent Sizing Charts'!$T$6,'Vent Sizing Charts'!AD$6)+1,"ERR")))))))))))</f>
        <v>ERR</v>
      </c>
      <c r="AD130" t="str">
        <f>IF($R130=15,LOOKUP($S130,'Vent Sizing Charts'!$T$38:$T$41,'Vent Sizing Charts'!AE$38:AE$41)+1,IF($R130=12,LOOKUP($S130,'Vent Sizing Charts'!$T$34:$T$37,'Vent Sizing Charts'!AE$34:AE$37)+1,IF($R130=10,LOOKUP($S130,'Vent Sizing Charts'!$T$30:$T$33,'Vent Sizing Charts'!AE$30:AE$33)+1,IF($R130=8,LOOKUP($S130,'Vent Sizing Charts'!$T$26:$T$29,'Vent Sizing Charts'!AE$26:AE$29)+1,IF($R130=6,LOOKUP($S130,'Vent Sizing Charts'!$T$22:$T$25,'Vent Sizing Charts'!AE$22:AE$25)+1,IF($R130=5,LOOKUP($S130,'Vent Sizing Charts'!$T$18:$T$21,'Vent Sizing Charts'!AE$18:AE$21)+1,IF($R130=4,LOOKUP($S130,'Vent Sizing Charts'!$T$14:$T$17,'Vent Sizing Charts'!AE$14:AE$17)+1,IF($R130=3,LOOKUP($S130,'Vent Sizing Charts'!$T$10:$T$13,'Vent Sizing Charts'!AE$10:AE$13)+1,IF($R130=2,LOOKUP($S130,'Vent Sizing Charts'!$T$8:$T$9,'Vent Sizing Charts'!AE$8:AE$9)+1,IF($R130=1.5,LOOKUP($S130,'Vent Sizing Charts'!$T$7,'Vent Sizing Charts'!AE$7)+1,IF($R130=1.25,LOOKUP($S130,'Vent Sizing Charts'!$T$6,'Vent Sizing Charts'!AE$6)+1,"ERR")))))))))))</f>
        <v>ERR</v>
      </c>
      <c r="AE130" t="str">
        <f>IF($R130=15,LOOKUP($S130,'Vent Sizing Charts'!$T$38:$T$41,'Vent Sizing Charts'!U$38:U$41),IF($R130=12,LOOKUP($S130,'Vent Sizing Charts'!$T$34:$T$37,'Vent Sizing Charts'!U$34:U$37),IF($R130=10,LOOKUP($S130,'Vent Sizing Charts'!$T$30:$T$33,'Vent Sizing Charts'!U$30:U$33),IF($R130=8,LOOKUP($S130,'Vent Sizing Charts'!$T$26:$T$29,'Vent Sizing Charts'!U$26:U$29),IF($R130=6,LOOKUP($S130,'Vent Sizing Charts'!$T$22:$T$25,'Vent Sizing Charts'!U$22:U$25),IF($R130=5,LOOKUP($S130,'Vent Sizing Charts'!$T$18:$T$21,'Vent Sizing Charts'!U$18:U$21),IF($R130=4,LOOKUP($S130,'Vent Sizing Charts'!$T$14:$T$17,'Vent Sizing Charts'!U$14:U$17),IF($R130=3,LOOKUP($S130,'Vent Sizing Charts'!$T$10:$T$13,'Vent Sizing Charts'!U$10:U$13),IF($R130=2,LOOKUP($S130,'Vent Sizing Charts'!$T$8:$T$9,'Vent Sizing Charts'!U$8:U$9),IF($R130=1.5,LOOKUP($S130,'Vent Sizing Charts'!$T$7,'Vent Sizing Charts'!U$7),IF($R130=1.25,LOOKUP($S130,'Vent Sizing Charts'!$T$6,'Vent Sizing Charts'!U$6),"ERR")))))))))))</f>
        <v>ERR</v>
      </c>
    </row>
    <row r="131" spans="6:31" x14ac:dyDescent="0.25">
      <c r="F131">
        <f>IF('Vent Sizing'!M116="","",'Vent Sizing'!M116)</f>
        <v>2000</v>
      </c>
      <c r="G131">
        <v>0</v>
      </c>
      <c r="H131">
        <f>IF(LOOKUP($F131,'Vent Sizing Charts'!$F$5:$F$18,'Vent Sizing Charts'!G$5:G$18)+1&lt;0,0,LOOKUP($F131,'Vent Sizing Charts'!$F$5:$F$18,'Vent Sizing Charts'!G$5:G$18))</f>
        <v>0</v>
      </c>
      <c r="I131">
        <f>IF(LOOKUP($F131,'Vent Sizing Charts'!$F$5:$F$18,'Vent Sizing Charts'!H$5:H$18)+1&lt;0,0,LOOKUP($F131,'Vent Sizing Charts'!$F$5:$F$18,'Vent Sizing Charts'!H$5:H$18))</f>
        <v>0</v>
      </c>
      <c r="J131">
        <f>IF(LOOKUP($F131,'Vent Sizing Charts'!$F$5:$F$18,'Vent Sizing Charts'!I$5:I$18)+1&lt;0,0,LOOKUP($F131,'Vent Sizing Charts'!$F$5:$F$18,'Vent Sizing Charts'!I$5:I$18))</f>
        <v>0</v>
      </c>
      <c r="K131">
        <f>IF(LOOKUP($F131,'Vent Sizing Charts'!$F$5:$F$18,'Vent Sizing Charts'!J$5:J$18)+1&lt;0,0,LOOKUP($F131,'Vent Sizing Charts'!$F$5:$F$18,'Vent Sizing Charts'!J$5:J$18))</f>
        <v>6</v>
      </c>
      <c r="L131">
        <f>IF(LOOKUP($F131,'Vent Sizing Charts'!$F$5:$F$18,'Vent Sizing Charts'!K$5:K$18)+1&lt;0,0,LOOKUP($F131,'Vent Sizing Charts'!$F$5:$F$18,'Vent Sizing Charts'!K$5:K$18))</f>
        <v>21</v>
      </c>
      <c r="M131">
        <f>IF(LOOKUP($F131,'Vent Sizing Charts'!$F$5:$F$18,'Vent Sizing Charts'!L$5:L$18)+1&lt;0,0,LOOKUP($F131,'Vent Sizing Charts'!$F$5:$F$18,'Vent Sizing Charts'!L$5:L$18))</f>
        <v>61</v>
      </c>
      <c r="N131">
        <f>IF(LOOKUP($F131,'Vent Sizing Charts'!$F$5:$F$18,'Vent Sizing Charts'!M$5:M$18)+1&lt;0,0,LOOKUP($F131,'Vent Sizing Charts'!$F$5:$F$18,'Vent Sizing Charts'!M$5:M$18))</f>
        <v>215</v>
      </c>
      <c r="O131">
        <f>IF(LOOKUP($F131,'Vent Sizing Charts'!$F$5:$F$18,'Vent Sizing Charts'!N$5:N$18)+1&lt;0,0,LOOKUP($F131,'Vent Sizing Charts'!$F$5:$F$18,'Vent Sizing Charts'!N$5:N$18))</f>
        <v>99999999</v>
      </c>
      <c r="R131">
        <f>'Vent Sizing'!X36</f>
        <v>0</v>
      </c>
      <c r="S131">
        <f>ROUNDUP('Vent Sizing'!T36,0)</f>
        <v>0</v>
      </c>
      <c r="T131">
        <v>-9999999</v>
      </c>
      <c r="U131" t="str">
        <f>IF($R131=15,LOOKUP($S131,'Vent Sizing Charts'!$T$38:$T$41,'Vent Sizing Charts'!V$38:V$41)+1,IF($R131=12,LOOKUP($S131,'Vent Sizing Charts'!$T$34:$T$37,'Vent Sizing Charts'!V$34:V$37)+1,IF($R131=10,LOOKUP($S131,'Vent Sizing Charts'!$T$30:$T$33,'Vent Sizing Charts'!V$30:V$33)+1,IF($R131=8,LOOKUP($S131,'Vent Sizing Charts'!$T$26:$T$29,'Vent Sizing Charts'!V$26:V$29)+1,IF($R131=6,LOOKUP($S131,'Vent Sizing Charts'!$T$22:$T$25,'Vent Sizing Charts'!V$22:V$25)+1,IF($R131=5,LOOKUP($S131,'Vent Sizing Charts'!$T$18:$T$21,'Vent Sizing Charts'!V$18:V$21)+1,IF($R131=4,LOOKUP($S131,'Vent Sizing Charts'!$T$14:$T$17,'Vent Sizing Charts'!V$14:V$17)+1,IF($R131=3,LOOKUP($S131,'Vent Sizing Charts'!$T$10:$T$13,'Vent Sizing Charts'!V$10:V$13)+1,IF($R131=2,LOOKUP($S131,'Vent Sizing Charts'!$T$8:$T$9,'Vent Sizing Charts'!V$8:V$9)+1,IF($R131=1.5,LOOKUP($S131,'Vent Sizing Charts'!$T$7,'Vent Sizing Charts'!V$7)+1,IF($R131=1.25,LOOKUP($S131,'Vent Sizing Charts'!$T$6,'Vent Sizing Charts'!V$6)+1,"ERR")))))))))))</f>
        <v>ERR</v>
      </c>
      <c r="V131" t="str">
        <f>IF($R131=15,LOOKUP($S131,'Vent Sizing Charts'!$T$38:$T$41,'Vent Sizing Charts'!W$38:W$41)+1,IF($R131=12,LOOKUP($S131,'Vent Sizing Charts'!$T$34:$T$37,'Vent Sizing Charts'!W$34:W$37)+1,IF($R131=10,LOOKUP($S131,'Vent Sizing Charts'!$T$30:$T$33,'Vent Sizing Charts'!W$30:W$33)+1,IF($R131=8,LOOKUP($S131,'Vent Sizing Charts'!$T$26:$T$29,'Vent Sizing Charts'!W$26:W$29)+1,IF($R131=6,LOOKUP($S131,'Vent Sizing Charts'!$T$22:$T$25,'Vent Sizing Charts'!W$22:W$25)+1,IF($R131=5,LOOKUP($S131,'Vent Sizing Charts'!$T$18:$T$21,'Vent Sizing Charts'!W$18:W$21)+1,IF($R131=4,LOOKUP($S131,'Vent Sizing Charts'!$T$14:$T$17,'Vent Sizing Charts'!W$14:W$17)+1,IF($R131=3,LOOKUP($S131,'Vent Sizing Charts'!$T$10:$T$13,'Vent Sizing Charts'!W$10:W$13)+1,IF($R131=2,LOOKUP($S131,'Vent Sizing Charts'!$T$8:$T$9,'Vent Sizing Charts'!W$8:W$9)+1,IF($R131=1.5,LOOKUP($S131,'Vent Sizing Charts'!$T$7,'Vent Sizing Charts'!W$7)+1,IF($R131=1.25,LOOKUP($S131,'Vent Sizing Charts'!$T$6,'Vent Sizing Charts'!W$6)+1,"ERR")))))))))))</f>
        <v>ERR</v>
      </c>
      <c r="W131" t="str">
        <f>IF($R131=15,LOOKUP($S131,'Vent Sizing Charts'!$T$38:$T$41,'Vent Sizing Charts'!X$38:X$41)+1,IF($R131=12,LOOKUP($S131,'Vent Sizing Charts'!$T$34:$T$37,'Vent Sizing Charts'!X$34:X$37)+1,IF($R131=10,LOOKUP($S131,'Vent Sizing Charts'!$T$30:$T$33,'Vent Sizing Charts'!X$30:X$33)+1,IF($R131=8,LOOKUP($S131,'Vent Sizing Charts'!$T$26:$T$29,'Vent Sizing Charts'!X$26:X$29)+1,IF($R131=6,LOOKUP($S131,'Vent Sizing Charts'!$T$22:$T$25,'Vent Sizing Charts'!X$22:X$25)+1,IF($R131=5,LOOKUP($S131,'Vent Sizing Charts'!$T$18:$T$21,'Vent Sizing Charts'!X$18:X$21)+1,IF($R131=4,LOOKUP($S131,'Vent Sizing Charts'!$T$14:$T$17,'Vent Sizing Charts'!X$14:X$17)+1,IF($R131=3,LOOKUP($S131,'Vent Sizing Charts'!$T$10:$T$13,'Vent Sizing Charts'!X$10:X$13)+1,IF($R131=2,LOOKUP($S131,'Vent Sizing Charts'!$T$8:$T$9,'Vent Sizing Charts'!X$8:X$9)+1,IF($R131=1.5,LOOKUP($S131,'Vent Sizing Charts'!$T$7,'Vent Sizing Charts'!X$7)+1,IF($R131=1.25,LOOKUP($S131,'Vent Sizing Charts'!$T$6,'Vent Sizing Charts'!X$6)+1,"ERR")))))))))))</f>
        <v>ERR</v>
      </c>
      <c r="X131" t="str">
        <f>IF($R131=15,LOOKUP($S131,'Vent Sizing Charts'!$T$38:$T$41,'Vent Sizing Charts'!Y$38:Y$41)+1,IF($R131=12,LOOKUP($S131,'Vent Sizing Charts'!$T$34:$T$37,'Vent Sizing Charts'!Y$34:Y$37)+1,IF($R131=10,LOOKUP($S131,'Vent Sizing Charts'!$T$30:$T$33,'Vent Sizing Charts'!Y$30:Y$33)+1,IF($R131=8,LOOKUP($S131,'Vent Sizing Charts'!$T$26:$T$29,'Vent Sizing Charts'!Y$26:Y$29)+1,IF($R131=6,LOOKUP($S131,'Vent Sizing Charts'!$T$22:$T$25,'Vent Sizing Charts'!Y$22:Y$25)+1,IF($R131=5,LOOKUP($S131,'Vent Sizing Charts'!$T$18:$T$21,'Vent Sizing Charts'!Y$18:Y$21)+1,IF($R131=4,LOOKUP($S131,'Vent Sizing Charts'!$T$14:$T$17,'Vent Sizing Charts'!Y$14:Y$17)+1,IF($R131=3,LOOKUP($S131,'Vent Sizing Charts'!$T$10:$T$13,'Vent Sizing Charts'!Y$10:Y$13)+1,IF($R131=2,LOOKUP($S131,'Vent Sizing Charts'!$T$8:$T$9,'Vent Sizing Charts'!Y$8:Y$9)+1,IF($R131=1.5,LOOKUP($S131,'Vent Sizing Charts'!$T$7,'Vent Sizing Charts'!Y$7)+1,IF($R131=1.25,LOOKUP($S131,'Vent Sizing Charts'!$T$6,'Vent Sizing Charts'!Y$6)+1,"ERR")))))))))))</f>
        <v>ERR</v>
      </c>
      <c r="Y131" t="str">
        <f>IF($R131=15,LOOKUP($S131,'Vent Sizing Charts'!$T$38:$T$41,'Vent Sizing Charts'!Z$38:Z$41)+1,IF($R131=12,LOOKUP($S131,'Vent Sizing Charts'!$T$34:$T$37,'Vent Sizing Charts'!Z$34:Z$37)+1,IF($R131=10,LOOKUP($S131,'Vent Sizing Charts'!$T$30:$T$33,'Vent Sizing Charts'!Z$30:Z$33)+1,IF($R131=8,LOOKUP($S131,'Vent Sizing Charts'!$T$26:$T$29,'Vent Sizing Charts'!Z$26:Z$29)+1,IF($R131=6,LOOKUP($S131,'Vent Sizing Charts'!$T$22:$T$25,'Vent Sizing Charts'!Z$22:Z$25)+1,IF($R131=5,LOOKUP($S131,'Vent Sizing Charts'!$T$18:$T$21,'Vent Sizing Charts'!Z$18:Z$21)+1,IF($R131=4,LOOKUP($S131,'Vent Sizing Charts'!$T$14:$T$17,'Vent Sizing Charts'!Z$14:Z$17)+1,IF($R131=3,LOOKUP($S131,'Vent Sizing Charts'!$T$10:$T$13,'Vent Sizing Charts'!Z$10:Z$13)+1,IF($R131=2,LOOKUP($S131,'Vent Sizing Charts'!$T$8:$T$9,'Vent Sizing Charts'!Z$8:Z$9)+1,IF($R131=1.5,LOOKUP($S131,'Vent Sizing Charts'!$T$7,'Vent Sizing Charts'!Z$7)+1,IF($R131=1.25,LOOKUP($S131,'Vent Sizing Charts'!$T$6,'Vent Sizing Charts'!Z$6)+1,"ERR")))))))))))</f>
        <v>ERR</v>
      </c>
      <c r="Z131" t="str">
        <f>IF($R131=15,LOOKUP($S131,'Vent Sizing Charts'!$T$38:$T$41,'Vent Sizing Charts'!AA$38:AA$41)+1,IF($R131=12,LOOKUP($S131,'Vent Sizing Charts'!$T$34:$T$37,'Vent Sizing Charts'!AA$34:AA$37)+1,IF($R131=10,LOOKUP($S131,'Vent Sizing Charts'!$T$30:$T$33,'Vent Sizing Charts'!AA$30:AA$33)+1,IF($R131=8,LOOKUP($S131,'Vent Sizing Charts'!$T$26:$T$29,'Vent Sizing Charts'!AA$26:AA$29)+1,IF($R131=6,LOOKUP($S131,'Vent Sizing Charts'!$T$22:$T$25,'Vent Sizing Charts'!AA$22:AA$25)+1,IF($R131=5,LOOKUP($S131,'Vent Sizing Charts'!$T$18:$T$21,'Vent Sizing Charts'!AA$18:AA$21)+1,IF($R131=4,LOOKUP($S131,'Vent Sizing Charts'!$T$14:$T$17,'Vent Sizing Charts'!AA$14:AA$17)+1,IF($R131=3,LOOKUP($S131,'Vent Sizing Charts'!$T$10:$T$13,'Vent Sizing Charts'!AA$10:AA$13)+1,IF($R131=2,LOOKUP($S131,'Vent Sizing Charts'!$T$8:$T$9,'Vent Sizing Charts'!AA$8:AA$9)+1,IF($R131=1.5,LOOKUP($S131,'Vent Sizing Charts'!$T$7,'Vent Sizing Charts'!AA$7)+1,IF($R131=1.25,LOOKUP($S131,'Vent Sizing Charts'!$T$6,'Vent Sizing Charts'!AA$6)+1,"ERR")))))))))))</f>
        <v>ERR</v>
      </c>
      <c r="AA131" t="str">
        <f>IF($R131=15,LOOKUP($S131,'Vent Sizing Charts'!$T$38:$T$41,'Vent Sizing Charts'!AB$38:AB$41)+1,IF($R131=12,LOOKUP($S131,'Vent Sizing Charts'!$T$34:$T$37,'Vent Sizing Charts'!AB$34:AB$37)+1,IF($R131=10,LOOKUP($S131,'Vent Sizing Charts'!$T$30:$T$33,'Vent Sizing Charts'!AB$30:AB$33)+1,IF($R131=8,LOOKUP($S131,'Vent Sizing Charts'!$T$26:$T$29,'Vent Sizing Charts'!AB$26:AB$29)+1,IF($R131=6,LOOKUP($S131,'Vent Sizing Charts'!$T$22:$T$25,'Vent Sizing Charts'!AB$22:AB$25)+1,IF($R131=5,LOOKUP($S131,'Vent Sizing Charts'!$T$18:$T$21,'Vent Sizing Charts'!AB$18:AB$21)+1,IF($R131=4,LOOKUP($S131,'Vent Sizing Charts'!$T$14:$T$17,'Vent Sizing Charts'!AB$14:AB$17)+1,IF($R131=3,LOOKUP($S131,'Vent Sizing Charts'!$T$10:$T$13,'Vent Sizing Charts'!AB$10:AB$13)+1,IF($R131=2,LOOKUP($S131,'Vent Sizing Charts'!$T$8:$T$9,'Vent Sizing Charts'!AB$8:AB$9)+1,IF($R131=1.5,LOOKUP($S131,'Vent Sizing Charts'!$T$7,'Vent Sizing Charts'!AB$7)+1,IF($R131=1.25,LOOKUP($S131,'Vent Sizing Charts'!$T$6,'Vent Sizing Charts'!AB$6)+1,"ERR")))))))))))</f>
        <v>ERR</v>
      </c>
      <c r="AB131" t="str">
        <f>IF($R131=15,LOOKUP($S131,'Vent Sizing Charts'!$T$38:$T$41,'Vent Sizing Charts'!AC$38:AC$41)+1,IF($R131=12,LOOKUP($S131,'Vent Sizing Charts'!$T$34:$T$37,'Vent Sizing Charts'!AC$34:AC$37)+1,IF($R131=10,LOOKUP($S131,'Vent Sizing Charts'!$T$30:$T$33,'Vent Sizing Charts'!AC$30:AC$33)+1,IF($R131=8,LOOKUP($S131,'Vent Sizing Charts'!$T$26:$T$29,'Vent Sizing Charts'!AC$26:AC$29)+1,IF($R131=6,LOOKUP($S131,'Vent Sizing Charts'!$T$22:$T$25,'Vent Sizing Charts'!AC$22:AC$25)+1,IF($R131=5,LOOKUP($S131,'Vent Sizing Charts'!$T$18:$T$21,'Vent Sizing Charts'!AC$18:AC$21)+1,IF($R131=4,LOOKUP($S131,'Vent Sizing Charts'!$T$14:$T$17,'Vent Sizing Charts'!AC$14:AC$17)+1,IF($R131=3,LOOKUP($S131,'Vent Sizing Charts'!$T$10:$T$13,'Vent Sizing Charts'!AC$10:AC$13)+1,IF($R131=2,LOOKUP($S131,'Vent Sizing Charts'!$T$8:$T$9,'Vent Sizing Charts'!AC$8:AC$9)+1,IF($R131=1.5,LOOKUP($S131,'Vent Sizing Charts'!$T$7,'Vent Sizing Charts'!AC$7)+1,IF($R131=1.25,LOOKUP($S131,'Vent Sizing Charts'!$T$6,'Vent Sizing Charts'!AC$6)+1,"ERR")))))))))))</f>
        <v>ERR</v>
      </c>
      <c r="AC131" t="str">
        <f>IF($R131=15,LOOKUP($S131,'Vent Sizing Charts'!$T$38:$T$41,'Vent Sizing Charts'!AD$38:AD$41)+1,IF($R131=12,LOOKUP($S131,'Vent Sizing Charts'!$T$34:$T$37,'Vent Sizing Charts'!AD$34:AD$37)+1,IF($R131=10,LOOKUP($S131,'Vent Sizing Charts'!$T$30:$T$33,'Vent Sizing Charts'!AD$30:AD$33)+1,IF($R131=8,LOOKUP($S131,'Vent Sizing Charts'!$T$26:$T$29,'Vent Sizing Charts'!AD$26:AD$29)+1,IF($R131=6,LOOKUP($S131,'Vent Sizing Charts'!$T$22:$T$25,'Vent Sizing Charts'!AD$22:AD$25)+1,IF($R131=5,LOOKUP($S131,'Vent Sizing Charts'!$T$18:$T$21,'Vent Sizing Charts'!AD$18:AD$21)+1,IF($R131=4,LOOKUP($S131,'Vent Sizing Charts'!$T$14:$T$17,'Vent Sizing Charts'!AD$14:AD$17)+1,IF($R131=3,LOOKUP($S131,'Vent Sizing Charts'!$T$10:$T$13,'Vent Sizing Charts'!AD$10:AD$13)+1,IF($R131=2,LOOKUP($S131,'Vent Sizing Charts'!$T$8:$T$9,'Vent Sizing Charts'!AD$8:AD$9)+1,IF($R131=1.5,LOOKUP($S131,'Vent Sizing Charts'!$T$7,'Vent Sizing Charts'!AD$7)+1,IF($R131=1.25,LOOKUP($S131,'Vent Sizing Charts'!$T$6,'Vent Sizing Charts'!AD$6)+1,"ERR")))))))))))</f>
        <v>ERR</v>
      </c>
      <c r="AD131" t="str">
        <f>IF($R131=15,LOOKUP($S131,'Vent Sizing Charts'!$T$38:$T$41,'Vent Sizing Charts'!AE$38:AE$41)+1,IF($R131=12,LOOKUP($S131,'Vent Sizing Charts'!$T$34:$T$37,'Vent Sizing Charts'!AE$34:AE$37)+1,IF($R131=10,LOOKUP($S131,'Vent Sizing Charts'!$T$30:$T$33,'Vent Sizing Charts'!AE$30:AE$33)+1,IF($R131=8,LOOKUP($S131,'Vent Sizing Charts'!$T$26:$T$29,'Vent Sizing Charts'!AE$26:AE$29)+1,IF($R131=6,LOOKUP($S131,'Vent Sizing Charts'!$T$22:$T$25,'Vent Sizing Charts'!AE$22:AE$25)+1,IF($R131=5,LOOKUP($S131,'Vent Sizing Charts'!$T$18:$T$21,'Vent Sizing Charts'!AE$18:AE$21)+1,IF($R131=4,LOOKUP($S131,'Vent Sizing Charts'!$T$14:$T$17,'Vent Sizing Charts'!AE$14:AE$17)+1,IF($R131=3,LOOKUP($S131,'Vent Sizing Charts'!$T$10:$T$13,'Vent Sizing Charts'!AE$10:AE$13)+1,IF($R131=2,LOOKUP($S131,'Vent Sizing Charts'!$T$8:$T$9,'Vent Sizing Charts'!AE$8:AE$9)+1,IF($R131=1.5,LOOKUP($S131,'Vent Sizing Charts'!$T$7,'Vent Sizing Charts'!AE$7)+1,IF($R131=1.25,LOOKUP($S131,'Vent Sizing Charts'!$T$6,'Vent Sizing Charts'!AE$6)+1,"ERR")))))))))))</f>
        <v>ERR</v>
      </c>
      <c r="AE131" t="str">
        <f>IF($R131=15,LOOKUP($S131,'Vent Sizing Charts'!$T$38:$T$41,'Vent Sizing Charts'!U$38:U$41),IF($R131=12,LOOKUP($S131,'Vent Sizing Charts'!$T$34:$T$37,'Vent Sizing Charts'!U$34:U$37),IF($R131=10,LOOKUP($S131,'Vent Sizing Charts'!$T$30:$T$33,'Vent Sizing Charts'!U$30:U$33),IF($R131=8,LOOKUP($S131,'Vent Sizing Charts'!$T$26:$T$29,'Vent Sizing Charts'!U$26:U$29),IF($R131=6,LOOKUP($S131,'Vent Sizing Charts'!$T$22:$T$25,'Vent Sizing Charts'!U$22:U$25),IF($R131=5,LOOKUP($S131,'Vent Sizing Charts'!$T$18:$T$21,'Vent Sizing Charts'!U$18:U$21),IF($R131=4,LOOKUP($S131,'Vent Sizing Charts'!$T$14:$T$17,'Vent Sizing Charts'!U$14:U$17),IF($R131=3,LOOKUP($S131,'Vent Sizing Charts'!$T$10:$T$13,'Vent Sizing Charts'!U$10:U$13),IF($R131=2,LOOKUP($S131,'Vent Sizing Charts'!$T$8:$T$9,'Vent Sizing Charts'!U$8:U$9),IF($R131=1.5,LOOKUP($S131,'Vent Sizing Charts'!$T$7,'Vent Sizing Charts'!U$7),IF($R131=1.25,LOOKUP($S131,'Vent Sizing Charts'!$T$6,'Vent Sizing Charts'!U$6),"ERR")))))))))))</f>
        <v>ERR</v>
      </c>
    </row>
    <row r="132" spans="6:31" x14ac:dyDescent="0.25">
      <c r="F132">
        <f>IF('Vent Sizing'!M117="","",'Vent Sizing'!M117)</f>
        <v>2000</v>
      </c>
      <c r="G132">
        <v>0</v>
      </c>
      <c r="H132">
        <f>IF(LOOKUP($F132,'Vent Sizing Charts'!$F$5:$F$18,'Vent Sizing Charts'!G$5:G$18)+1&lt;0,0,LOOKUP($F132,'Vent Sizing Charts'!$F$5:$F$18,'Vent Sizing Charts'!G$5:G$18))</f>
        <v>0</v>
      </c>
      <c r="I132">
        <f>IF(LOOKUP($F132,'Vent Sizing Charts'!$F$5:$F$18,'Vent Sizing Charts'!H$5:H$18)+1&lt;0,0,LOOKUP($F132,'Vent Sizing Charts'!$F$5:$F$18,'Vent Sizing Charts'!H$5:H$18))</f>
        <v>0</v>
      </c>
      <c r="J132">
        <f>IF(LOOKUP($F132,'Vent Sizing Charts'!$F$5:$F$18,'Vent Sizing Charts'!I$5:I$18)+1&lt;0,0,LOOKUP($F132,'Vent Sizing Charts'!$F$5:$F$18,'Vent Sizing Charts'!I$5:I$18))</f>
        <v>0</v>
      </c>
      <c r="K132">
        <f>IF(LOOKUP($F132,'Vent Sizing Charts'!$F$5:$F$18,'Vent Sizing Charts'!J$5:J$18)+1&lt;0,0,LOOKUP($F132,'Vent Sizing Charts'!$F$5:$F$18,'Vent Sizing Charts'!J$5:J$18))</f>
        <v>6</v>
      </c>
      <c r="L132">
        <f>IF(LOOKUP($F132,'Vent Sizing Charts'!$F$5:$F$18,'Vent Sizing Charts'!K$5:K$18)+1&lt;0,0,LOOKUP($F132,'Vent Sizing Charts'!$F$5:$F$18,'Vent Sizing Charts'!K$5:K$18))</f>
        <v>21</v>
      </c>
      <c r="M132">
        <f>IF(LOOKUP($F132,'Vent Sizing Charts'!$F$5:$F$18,'Vent Sizing Charts'!L$5:L$18)+1&lt;0,0,LOOKUP($F132,'Vent Sizing Charts'!$F$5:$F$18,'Vent Sizing Charts'!L$5:L$18))</f>
        <v>61</v>
      </c>
      <c r="N132">
        <f>IF(LOOKUP($F132,'Vent Sizing Charts'!$F$5:$F$18,'Vent Sizing Charts'!M$5:M$18)+1&lt;0,0,LOOKUP($F132,'Vent Sizing Charts'!$F$5:$F$18,'Vent Sizing Charts'!M$5:M$18))</f>
        <v>215</v>
      </c>
      <c r="O132">
        <f>IF(LOOKUP($F132,'Vent Sizing Charts'!$F$5:$F$18,'Vent Sizing Charts'!N$5:N$18)+1&lt;0,0,LOOKUP($F132,'Vent Sizing Charts'!$F$5:$F$18,'Vent Sizing Charts'!N$5:N$18))</f>
        <v>99999999</v>
      </c>
      <c r="R132">
        <f>'Vent Sizing'!X37</f>
        <v>0</v>
      </c>
      <c r="S132">
        <f>ROUNDUP('Vent Sizing'!T37,0)</f>
        <v>0</v>
      </c>
      <c r="T132">
        <v>-9999999</v>
      </c>
      <c r="U132" t="str">
        <f>IF($R132=15,LOOKUP($S132,'Vent Sizing Charts'!$T$38:$T$41,'Vent Sizing Charts'!V$38:V$41)+1,IF($R132=12,LOOKUP($S132,'Vent Sizing Charts'!$T$34:$T$37,'Vent Sizing Charts'!V$34:V$37)+1,IF($R132=10,LOOKUP($S132,'Vent Sizing Charts'!$T$30:$T$33,'Vent Sizing Charts'!V$30:V$33)+1,IF($R132=8,LOOKUP($S132,'Vent Sizing Charts'!$T$26:$T$29,'Vent Sizing Charts'!V$26:V$29)+1,IF($R132=6,LOOKUP($S132,'Vent Sizing Charts'!$T$22:$T$25,'Vent Sizing Charts'!V$22:V$25)+1,IF($R132=5,LOOKUP($S132,'Vent Sizing Charts'!$T$18:$T$21,'Vent Sizing Charts'!V$18:V$21)+1,IF($R132=4,LOOKUP($S132,'Vent Sizing Charts'!$T$14:$T$17,'Vent Sizing Charts'!V$14:V$17)+1,IF($R132=3,LOOKUP($S132,'Vent Sizing Charts'!$T$10:$T$13,'Vent Sizing Charts'!V$10:V$13)+1,IF($R132=2,LOOKUP($S132,'Vent Sizing Charts'!$T$8:$T$9,'Vent Sizing Charts'!V$8:V$9)+1,IF($R132=1.5,LOOKUP($S132,'Vent Sizing Charts'!$T$7,'Vent Sizing Charts'!V$7)+1,IF($R132=1.25,LOOKUP($S132,'Vent Sizing Charts'!$T$6,'Vent Sizing Charts'!V$6)+1,"ERR")))))))))))</f>
        <v>ERR</v>
      </c>
      <c r="V132" t="str">
        <f>IF($R132=15,LOOKUP($S132,'Vent Sizing Charts'!$T$38:$T$41,'Vent Sizing Charts'!W$38:W$41)+1,IF($R132=12,LOOKUP($S132,'Vent Sizing Charts'!$T$34:$T$37,'Vent Sizing Charts'!W$34:W$37)+1,IF($R132=10,LOOKUP($S132,'Vent Sizing Charts'!$T$30:$T$33,'Vent Sizing Charts'!W$30:W$33)+1,IF($R132=8,LOOKUP($S132,'Vent Sizing Charts'!$T$26:$T$29,'Vent Sizing Charts'!W$26:W$29)+1,IF($R132=6,LOOKUP($S132,'Vent Sizing Charts'!$T$22:$T$25,'Vent Sizing Charts'!W$22:W$25)+1,IF($R132=5,LOOKUP($S132,'Vent Sizing Charts'!$T$18:$T$21,'Vent Sizing Charts'!W$18:W$21)+1,IF($R132=4,LOOKUP($S132,'Vent Sizing Charts'!$T$14:$T$17,'Vent Sizing Charts'!W$14:W$17)+1,IF($R132=3,LOOKUP($S132,'Vent Sizing Charts'!$T$10:$T$13,'Vent Sizing Charts'!W$10:W$13)+1,IF($R132=2,LOOKUP($S132,'Vent Sizing Charts'!$T$8:$T$9,'Vent Sizing Charts'!W$8:W$9)+1,IF($R132=1.5,LOOKUP($S132,'Vent Sizing Charts'!$T$7,'Vent Sizing Charts'!W$7)+1,IF($R132=1.25,LOOKUP($S132,'Vent Sizing Charts'!$T$6,'Vent Sizing Charts'!W$6)+1,"ERR")))))))))))</f>
        <v>ERR</v>
      </c>
      <c r="W132" t="str">
        <f>IF($R132=15,LOOKUP($S132,'Vent Sizing Charts'!$T$38:$T$41,'Vent Sizing Charts'!X$38:X$41)+1,IF($R132=12,LOOKUP($S132,'Vent Sizing Charts'!$T$34:$T$37,'Vent Sizing Charts'!X$34:X$37)+1,IF($R132=10,LOOKUP($S132,'Vent Sizing Charts'!$T$30:$T$33,'Vent Sizing Charts'!X$30:X$33)+1,IF($R132=8,LOOKUP($S132,'Vent Sizing Charts'!$T$26:$T$29,'Vent Sizing Charts'!X$26:X$29)+1,IF($R132=6,LOOKUP($S132,'Vent Sizing Charts'!$T$22:$T$25,'Vent Sizing Charts'!X$22:X$25)+1,IF($R132=5,LOOKUP($S132,'Vent Sizing Charts'!$T$18:$T$21,'Vent Sizing Charts'!X$18:X$21)+1,IF($R132=4,LOOKUP($S132,'Vent Sizing Charts'!$T$14:$T$17,'Vent Sizing Charts'!X$14:X$17)+1,IF($R132=3,LOOKUP($S132,'Vent Sizing Charts'!$T$10:$T$13,'Vent Sizing Charts'!X$10:X$13)+1,IF($R132=2,LOOKUP($S132,'Vent Sizing Charts'!$T$8:$T$9,'Vent Sizing Charts'!X$8:X$9)+1,IF($R132=1.5,LOOKUP($S132,'Vent Sizing Charts'!$T$7,'Vent Sizing Charts'!X$7)+1,IF($R132=1.25,LOOKUP($S132,'Vent Sizing Charts'!$T$6,'Vent Sizing Charts'!X$6)+1,"ERR")))))))))))</f>
        <v>ERR</v>
      </c>
      <c r="X132" t="str">
        <f>IF($R132=15,LOOKUP($S132,'Vent Sizing Charts'!$T$38:$T$41,'Vent Sizing Charts'!Y$38:Y$41)+1,IF($R132=12,LOOKUP($S132,'Vent Sizing Charts'!$T$34:$T$37,'Vent Sizing Charts'!Y$34:Y$37)+1,IF($R132=10,LOOKUP($S132,'Vent Sizing Charts'!$T$30:$T$33,'Vent Sizing Charts'!Y$30:Y$33)+1,IF($R132=8,LOOKUP($S132,'Vent Sizing Charts'!$T$26:$T$29,'Vent Sizing Charts'!Y$26:Y$29)+1,IF($R132=6,LOOKUP($S132,'Vent Sizing Charts'!$T$22:$T$25,'Vent Sizing Charts'!Y$22:Y$25)+1,IF($R132=5,LOOKUP($S132,'Vent Sizing Charts'!$T$18:$T$21,'Vent Sizing Charts'!Y$18:Y$21)+1,IF($R132=4,LOOKUP($S132,'Vent Sizing Charts'!$T$14:$T$17,'Vent Sizing Charts'!Y$14:Y$17)+1,IF($R132=3,LOOKUP($S132,'Vent Sizing Charts'!$T$10:$T$13,'Vent Sizing Charts'!Y$10:Y$13)+1,IF($R132=2,LOOKUP($S132,'Vent Sizing Charts'!$T$8:$T$9,'Vent Sizing Charts'!Y$8:Y$9)+1,IF($R132=1.5,LOOKUP($S132,'Vent Sizing Charts'!$T$7,'Vent Sizing Charts'!Y$7)+1,IF($R132=1.25,LOOKUP($S132,'Vent Sizing Charts'!$T$6,'Vent Sizing Charts'!Y$6)+1,"ERR")))))))))))</f>
        <v>ERR</v>
      </c>
      <c r="Y132" t="str">
        <f>IF($R132=15,LOOKUP($S132,'Vent Sizing Charts'!$T$38:$T$41,'Vent Sizing Charts'!Z$38:Z$41)+1,IF($R132=12,LOOKUP($S132,'Vent Sizing Charts'!$T$34:$T$37,'Vent Sizing Charts'!Z$34:Z$37)+1,IF($R132=10,LOOKUP($S132,'Vent Sizing Charts'!$T$30:$T$33,'Vent Sizing Charts'!Z$30:Z$33)+1,IF($R132=8,LOOKUP($S132,'Vent Sizing Charts'!$T$26:$T$29,'Vent Sizing Charts'!Z$26:Z$29)+1,IF($R132=6,LOOKUP($S132,'Vent Sizing Charts'!$T$22:$T$25,'Vent Sizing Charts'!Z$22:Z$25)+1,IF($R132=5,LOOKUP($S132,'Vent Sizing Charts'!$T$18:$T$21,'Vent Sizing Charts'!Z$18:Z$21)+1,IF($R132=4,LOOKUP($S132,'Vent Sizing Charts'!$T$14:$T$17,'Vent Sizing Charts'!Z$14:Z$17)+1,IF($R132=3,LOOKUP($S132,'Vent Sizing Charts'!$T$10:$T$13,'Vent Sizing Charts'!Z$10:Z$13)+1,IF($R132=2,LOOKUP($S132,'Vent Sizing Charts'!$T$8:$T$9,'Vent Sizing Charts'!Z$8:Z$9)+1,IF($R132=1.5,LOOKUP($S132,'Vent Sizing Charts'!$T$7,'Vent Sizing Charts'!Z$7)+1,IF($R132=1.25,LOOKUP($S132,'Vent Sizing Charts'!$T$6,'Vent Sizing Charts'!Z$6)+1,"ERR")))))))))))</f>
        <v>ERR</v>
      </c>
      <c r="Z132" t="str">
        <f>IF($R132=15,LOOKUP($S132,'Vent Sizing Charts'!$T$38:$T$41,'Vent Sizing Charts'!AA$38:AA$41)+1,IF($R132=12,LOOKUP($S132,'Vent Sizing Charts'!$T$34:$T$37,'Vent Sizing Charts'!AA$34:AA$37)+1,IF($R132=10,LOOKUP($S132,'Vent Sizing Charts'!$T$30:$T$33,'Vent Sizing Charts'!AA$30:AA$33)+1,IF($R132=8,LOOKUP($S132,'Vent Sizing Charts'!$T$26:$T$29,'Vent Sizing Charts'!AA$26:AA$29)+1,IF($R132=6,LOOKUP($S132,'Vent Sizing Charts'!$T$22:$T$25,'Vent Sizing Charts'!AA$22:AA$25)+1,IF($R132=5,LOOKUP($S132,'Vent Sizing Charts'!$T$18:$T$21,'Vent Sizing Charts'!AA$18:AA$21)+1,IF($R132=4,LOOKUP($S132,'Vent Sizing Charts'!$T$14:$T$17,'Vent Sizing Charts'!AA$14:AA$17)+1,IF($R132=3,LOOKUP($S132,'Vent Sizing Charts'!$T$10:$T$13,'Vent Sizing Charts'!AA$10:AA$13)+1,IF($R132=2,LOOKUP($S132,'Vent Sizing Charts'!$T$8:$T$9,'Vent Sizing Charts'!AA$8:AA$9)+1,IF($R132=1.5,LOOKUP($S132,'Vent Sizing Charts'!$T$7,'Vent Sizing Charts'!AA$7)+1,IF($R132=1.25,LOOKUP($S132,'Vent Sizing Charts'!$T$6,'Vent Sizing Charts'!AA$6)+1,"ERR")))))))))))</f>
        <v>ERR</v>
      </c>
      <c r="AA132" t="str">
        <f>IF($R132=15,LOOKUP($S132,'Vent Sizing Charts'!$T$38:$T$41,'Vent Sizing Charts'!AB$38:AB$41)+1,IF($R132=12,LOOKUP($S132,'Vent Sizing Charts'!$T$34:$T$37,'Vent Sizing Charts'!AB$34:AB$37)+1,IF($R132=10,LOOKUP($S132,'Vent Sizing Charts'!$T$30:$T$33,'Vent Sizing Charts'!AB$30:AB$33)+1,IF($R132=8,LOOKUP($S132,'Vent Sizing Charts'!$T$26:$T$29,'Vent Sizing Charts'!AB$26:AB$29)+1,IF($R132=6,LOOKUP($S132,'Vent Sizing Charts'!$T$22:$T$25,'Vent Sizing Charts'!AB$22:AB$25)+1,IF($R132=5,LOOKUP($S132,'Vent Sizing Charts'!$T$18:$T$21,'Vent Sizing Charts'!AB$18:AB$21)+1,IF($R132=4,LOOKUP($S132,'Vent Sizing Charts'!$T$14:$T$17,'Vent Sizing Charts'!AB$14:AB$17)+1,IF($R132=3,LOOKUP($S132,'Vent Sizing Charts'!$T$10:$T$13,'Vent Sizing Charts'!AB$10:AB$13)+1,IF($R132=2,LOOKUP($S132,'Vent Sizing Charts'!$T$8:$T$9,'Vent Sizing Charts'!AB$8:AB$9)+1,IF($R132=1.5,LOOKUP($S132,'Vent Sizing Charts'!$T$7,'Vent Sizing Charts'!AB$7)+1,IF($R132=1.25,LOOKUP($S132,'Vent Sizing Charts'!$T$6,'Vent Sizing Charts'!AB$6)+1,"ERR")))))))))))</f>
        <v>ERR</v>
      </c>
      <c r="AB132" t="str">
        <f>IF($R132=15,LOOKUP($S132,'Vent Sizing Charts'!$T$38:$T$41,'Vent Sizing Charts'!AC$38:AC$41)+1,IF($R132=12,LOOKUP($S132,'Vent Sizing Charts'!$T$34:$T$37,'Vent Sizing Charts'!AC$34:AC$37)+1,IF($R132=10,LOOKUP($S132,'Vent Sizing Charts'!$T$30:$T$33,'Vent Sizing Charts'!AC$30:AC$33)+1,IF($R132=8,LOOKUP($S132,'Vent Sizing Charts'!$T$26:$T$29,'Vent Sizing Charts'!AC$26:AC$29)+1,IF($R132=6,LOOKUP($S132,'Vent Sizing Charts'!$T$22:$T$25,'Vent Sizing Charts'!AC$22:AC$25)+1,IF($R132=5,LOOKUP($S132,'Vent Sizing Charts'!$T$18:$T$21,'Vent Sizing Charts'!AC$18:AC$21)+1,IF($R132=4,LOOKUP($S132,'Vent Sizing Charts'!$T$14:$T$17,'Vent Sizing Charts'!AC$14:AC$17)+1,IF($R132=3,LOOKUP($S132,'Vent Sizing Charts'!$T$10:$T$13,'Vent Sizing Charts'!AC$10:AC$13)+1,IF($R132=2,LOOKUP($S132,'Vent Sizing Charts'!$T$8:$T$9,'Vent Sizing Charts'!AC$8:AC$9)+1,IF($R132=1.5,LOOKUP($S132,'Vent Sizing Charts'!$T$7,'Vent Sizing Charts'!AC$7)+1,IF($R132=1.25,LOOKUP($S132,'Vent Sizing Charts'!$T$6,'Vent Sizing Charts'!AC$6)+1,"ERR")))))))))))</f>
        <v>ERR</v>
      </c>
      <c r="AC132" t="str">
        <f>IF($R132=15,LOOKUP($S132,'Vent Sizing Charts'!$T$38:$T$41,'Vent Sizing Charts'!AD$38:AD$41)+1,IF($R132=12,LOOKUP($S132,'Vent Sizing Charts'!$T$34:$T$37,'Vent Sizing Charts'!AD$34:AD$37)+1,IF($R132=10,LOOKUP($S132,'Vent Sizing Charts'!$T$30:$T$33,'Vent Sizing Charts'!AD$30:AD$33)+1,IF($R132=8,LOOKUP($S132,'Vent Sizing Charts'!$T$26:$T$29,'Vent Sizing Charts'!AD$26:AD$29)+1,IF($R132=6,LOOKUP($S132,'Vent Sizing Charts'!$T$22:$T$25,'Vent Sizing Charts'!AD$22:AD$25)+1,IF($R132=5,LOOKUP($S132,'Vent Sizing Charts'!$T$18:$T$21,'Vent Sizing Charts'!AD$18:AD$21)+1,IF($R132=4,LOOKUP($S132,'Vent Sizing Charts'!$T$14:$T$17,'Vent Sizing Charts'!AD$14:AD$17)+1,IF($R132=3,LOOKUP($S132,'Vent Sizing Charts'!$T$10:$T$13,'Vent Sizing Charts'!AD$10:AD$13)+1,IF($R132=2,LOOKUP($S132,'Vent Sizing Charts'!$T$8:$T$9,'Vent Sizing Charts'!AD$8:AD$9)+1,IF($R132=1.5,LOOKUP($S132,'Vent Sizing Charts'!$T$7,'Vent Sizing Charts'!AD$7)+1,IF($R132=1.25,LOOKUP($S132,'Vent Sizing Charts'!$T$6,'Vent Sizing Charts'!AD$6)+1,"ERR")))))))))))</f>
        <v>ERR</v>
      </c>
      <c r="AD132" t="str">
        <f>IF($R132=15,LOOKUP($S132,'Vent Sizing Charts'!$T$38:$T$41,'Vent Sizing Charts'!AE$38:AE$41)+1,IF($R132=12,LOOKUP($S132,'Vent Sizing Charts'!$T$34:$T$37,'Vent Sizing Charts'!AE$34:AE$37)+1,IF($R132=10,LOOKUP($S132,'Vent Sizing Charts'!$T$30:$T$33,'Vent Sizing Charts'!AE$30:AE$33)+1,IF($R132=8,LOOKUP($S132,'Vent Sizing Charts'!$T$26:$T$29,'Vent Sizing Charts'!AE$26:AE$29)+1,IF($R132=6,LOOKUP($S132,'Vent Sizing Charts'!$T$22:$T$25,'Vent Sizing Charts'!AE$22:AE$25)+1,IF($R132=5,LOOKUP($S132,'Vent Sizing Charts'!$T$18:$T$21,'Vent Sizing Charts'!AE$18:AE$21)+1,IF($R132=4,LOOKUP($S132,'Vent Sizing Charts'!$T$14:$T$17,'Vent Sizing Charts'!AE$14:AE$17)+1,IF($R132=3,LOOKUP($S132,'Vent Sizing Charts'!$T$10:$T$13,'Vent Sizing Charts'!AE$10:AE$13)+1,IF($R132=2,LOOKUP($S132,'Vent Sizing Charts'!$T$8:$T$9,'Vent Sizing Charts'!AE$8:AE$9)+1,IF($R132=1.5,LOOKUP($S132,'Vent Sizing Charts'!$T$7,'Vent Sizing Charts'!AE$7)+1,IF($R132=1.25,LOOKUP($S132,'Vent Sizing Charts'!$T$6,'Vent Sizing Charts'!AE$6)+1,"ERR")))))))))))</f>
        <v>ERR</v>
      </c>
      <c r="AE132" t="str">
        <f>IF($R132=15,LOOKUP($S132,'Vent Sizing Charts'!$T$38:$T$41,'Vent Sizing Charts'!U$38:U$41),IF($R132=12,LOOKUP($S132,'Vent Sizing Charts'!$T$34:$T$37,'Vent Sizing Charts'!U$34:U$37),IF($R132=10,LOOKUP($S132,'Vent Sizing Charts'!$T$30:$T$33,'Vent Sizing Charts'!U$30:U$33),IF($R132=8,LOOKUP($S132,'Vent Sizing Charts'!$T$26:$T$29,'Vent Sizing Charts'!U$26:U$29),IF($R132=6,LOOKUP($S132,'Vent Sizing Charts'!$T$22:$T$25,'Vent Sizing Charts'!U$22:U$25),IF($R132=5,LOOKUP($S132,'Vent Sizing Charts'!$T$18:$T$21,'Vent Sizing Charts'!U$18:U$21),IF($R132=4,LOOKUP($S132,'Vent Sizing Charts'!$T$14:$T$17,'Vent Sizing Charts'!U$14:U$17),IF($R132=3,LOOKUP($S132,'Vent Sizing Charts'!$T$10:$T$13,'Vent Sizing Charts'!U$10:U$13),IF($R132=2,LOOKUP($S132,'Vent Sizing Charts'!$T$8:$T$9,'Vent Sizing Charts'!U$8:U$9),IF($R132=1.5,LOOKUP($S132,'Vent Sizing Charts'!$T$7,'Vent Sizing Charts'!U$7),IF($R132=1.25,LOOKUP($S132,'Vent Sizing Charts'!$T$6,'Vent Sizing Charts'!U$6),"ERR")))))))))))</f>
        <v>ERR</v>
      </c>
    </row>
    <row r="133" spans="6:31" x14ac:dyDescent="0.25">
      <c r="F133">
        <f>IF('Vent Sizing'!M118="","",'Vent Sizing'!M118)</f>
        <v>2000</v>
      </c>
      <c r="G133">
        <v>0</v>
      </c>
      <c r="H133">
        <f>IF(LOOKUP($F133,'Vent Sizing Charts'!$F$5:$F$18,'Vent Sizing Charts'!G$5:G$18)+1&lt;0,0,LOOKUP($F133,'Vent Sizing Charts'!$F$5:$F$18,'Vent Sizing Charts'!G$5:G$18))</f>
        <v>0</v>
      </c>
      <c r="I133">
        <f>IF(LOOKUP($F133,'Vent Sizing Charts'!$F$5:$F$18,'Vent Sizing Charts'!H$5:H$18)+1&lt;0,0,LOOKUP($F133,'Vent Sizing Charts'!$F$5:$F$18,'Vent Sizing Charts'!H$5:H$18))</f>
        <v>0</v>
      </c>
      <c r="J133">
        <f>IF(LOOKUP($F133,'Vent Sizing Charts'!$F$5:$F$18,'Vent Sizing Charts'!I$5:I$18)+1&lt;0,0,LOOKUP($F133,'Vent Sizing Charts'!$F$5:$F$18,'Vent Sizing Charts'!I$5:I$18))</f>
        <v>0</v>
      </c>
      <c r="K133">
        <f>IF(LOOKUP($F133,'Vent Sizing Charts'!$F$5:$F$18,'Vent Sizing Charts'!J$5:J$18)+1&lt;0,0,LOOKUP($F133,'Vent Sizing Charts'!$F$5:$F$18,'Vent Sizing Charts'!J$5:J$18))</f>
        <v>6</v>
      </c>
      <c r="L133">
        <f>IF(LOOKUP($F133,'Vent Sizing Charts'!$F$5:$F$18,'Vent Sizing Charts'!K$5:K$18)+1&lt;0,0,LOOKUP($F133,'Vent Sizing Charts'!$F$5:$F$18,'Vent Sizing Charts'!K$5:K$18))</f>
        <v>21</v>
      </c>
      <c r="M133">
        <f>IF(LOOKUP($F133,'Vent Sizing Charts'!$F$5:$F$18,'Vent Sizing Charts'!L$5:L$18)+1&lt;0,0,LOOKUP($F133,'Vent Sizing Charts'!$F$5:$F$18,'Vent Sizing Charts'!L$5:L$18))</f>
        <v>61</v>
      </c>
      <c r="N133">
        <f>IF(LOOKUP($F133,'Vent Sizing Charts'!$F$5:$F$18,'Vent Sizing Charts'!M$5:M$18)+1&lt;0,0,LOOKUP($F133,'Vent Sizing Charts'!$F$5:$F$18,'Vent Sizing Charts'!M$5:M$18))</f>
        <v>215</v>
      </c>
      <c r="O133">
        <f>IF(LOOKUP($F133,'Vent Sizing Charts'!$F$5:$F$18,'Vent Sizing Charts'!N$5:N$18)+1&lt;0,0,LOOKUP($F133,'Vent Sizing Charts'!$F$5:$F$18,'Vent Sizing Charts'!N$5:N$18))</f>
        <v>99999999</v>
      </c>
      <c r="R133">
        <f>'Vent Sizing'!X38</f>
        <v>0</v>
      </c>
      <c r="S133">
        <f>ROUNDUP('Vent Sizing'!T38,0)</f>
        <v>0</v>
      </c>
      <c r="T133">
        <v>-9999999</v>
      </c>
      <c r="U133" t="str">
        <f>IF($R133=15,LOOKUP($S133,'Vent Sizing Charts'!$T$38:$T$41,'Vent Sizing Charts'!V$38:V$41)+1,IF($R133=12,LOOKUP($S133,'Vent Sizing Charts'!$T$34:$T$37,'Vent Sizing Charts'!V$34:V$37)+1,IF($R133=10,LOOKUP($S133,'Vent Sizing Charts'!$T$30:$T$33,'Vent Sizing Charts'!V$30:V$33)+1,IF($R133=8,LOOKUP($S133,'Vent Sizing Charts'!$T$26:$T$29,'Vent Sizing Charts'!V$26:V$29)+1,IF($R133=6,LOOKUP($S133,'Vent Sizing Charts'!$T$22:$T$25,'Vent Sizing Charts'!V$22:V$25)+1,IF($R133=5,LOOKUP($S133,'Vent Sizing Charts'!$T$18:$T$21,'Vent Sizing Charts'!V$18:V$21)+1,IF($R133=4,LOOKUP($S133,'Vent Sizing Charts'!$T$14:$T$17,'Vent Sizing Charts'!V$14:V$17)+1,IF($R133=3,LOOKUP($S133,'Vent Sizing Charts'!$T$10:$T$13,'Vent Sizing Charts'!V$10:V$13)+1,IF($R133=2,LOOKUP($S133,'Vent Sizing Charts'!$T$8:$T$9,'Vent Sizing Charts'!V$8:V$9)+1,IF($R133=1.5,LOOKUP($S133,'Vent Sizing Charts'!$T$7,'Vent Sizing Charts'!V$7)+1,IF($R133=1.25,LOOKUP($S133,'Vent Sizing Charts'!$T$6,'Vent Sizing Charts'!V$6)+1,"ERR")))))))))))</f>
        <v>ERR</v>
      </c>
      <c r="V133" t="str">
        <f>IF($R133=15,LOOKUP($S133,'Vent Sizing Charts'!$T$38:$T$41,'Vent Sizing Charts'!W$38:W$41)+1,IF($R133=12,LOOKUP($S133,'Vent Sizing Charts'!$T$34:$T$37,'Vent Sizing Charts'!W$34:W$37)+1,IF($R133=10,LOOKUP($S133,'Vent Sizing Charts'!$T$30:$T$33,'Vent Sizing Charts'!W$30:W$33)+1,IF($R133=8,LOOKUP($S133,'Vent Sizing Charts'!$T$26:$T$29,'Vent Sizing Charts'!W$26:W$29)+1,IF($R133=6,LOOKUP($S133,'Vent Sizing Charts'!$T$22:$T$25,'Vent Sizing Charts'!W$22:W$25)+1,IF($R133=5,LOOKUP($S133,'Vent Sizing Charts'!$T$18:$T$21,'Vent Sizing Charts'!W$18:W$21)+1,IF($R133=4,LOOKUP($S133,'Vent Sizing Charts'!$T$14:$T$17,'Vent Sizing Charts'!W$14:W$17)+1,IF($R133=3,LOOKUP($S133,'Vent Sizing Charts'!$T$10:$T$13,'Vent Sizing Charts'!W$10:W$13)+1,IF($R133=2,LOOKUP($S133,'Vent Sizing Charts'!$T$8:$T$9,'Vent Sizing Charts'!W$8:W$9)+1,IF($R133=1.5,LOOKUP($S133,'Vent Sizing Charts'!$T$7,'Vent Sizing Charts'!W$7)+1,IF($R133=1.25,LOOKUP($S133,'Vent Sizing Charts'!$T$6,'Vent Sizing Charts'!W$6)+1,"ERR")))))))))))</f>
        <v>ERR</v>
      </c>
      <c r="W133" t="str">
        <f>IF($R133=15,LOOKUP($S133,'Vent Sizing Charts'!$T$38:$T$41,'Vent Sizing Charts'!X$38:X$41)+1,IF($R133=12,LOOKUP($S133,'Vent Sizing Charts'!$T$34:$T$37,'Vent Sizing Charts'!X$34:X$37)+1,IF($R133=10,LOOKUP($S133,'Vent Sizing Charts'!$T$30:$T$33,'Vent Sizing Charts'!X$30:X$33)+1,IF($R133=8,LOOKUP($S133,'Vent Sizing Charts'!$T$26:$T$29,'Vent Sizing Charts'!X$26:X$29)+1,IF($R133=6,LOOKUP($S133,'Vent Sizing Charts'!$T$22:$T$25,'Vent Sizing Charts'!X$22:X$25)+1,IF($R133=5,LOOKUP($S133,'Vent Sizing Charts'!$T$18:$T$21,'Vent Sizing Charts'!X$18:X$21)+1,IF($R133=4,LOOKUP($S133,'Vent Sizing Charts'!$T$14:$T$17,'Vent Sizing Charts'!X$14:X$17)+1,IF($R133=3,LOOKUP($S133,'Vent Sizing Charts'!$T$10:$T$13,'Vent Sizing Charts'!X$10:X$13)+1,IF($R133=2,LOOKUP($S133,'Vent Sizing Charts'!$T$8:$T$9,'Vent Sizing Charts'!X$8:X$9)+1,IF($R133=1.5,LOOKUP($S133,'Vent Sizing Charts'!$T$7,'Vent Sizing Charts'!X$7)+1,IF($R133=1.25,LOOKUP($S133,'Vent Sizing Charts'!$T$6,'Vent Sizing Charts'!X$6)+1,"ERR")))))))))))</f>
        <v>ERR</v>
      </c>
      <c r="X133" t="str">
        <f>IF($R133=15,LOOKUP($S133,'Vent Sizing Charts'!$T$38:$T$41,'Vent Sizing Charts'!Y$38:Y$41)+1,IF($R133=12,LOOKUP($S133,'Vent Sizing Charts'!$T$34:$T$37,'Vent Sizing Charts'!Y$34:Y$37)+1,IF($R133=10,LOOKUP($S133,'Vent Sizing Charts'!$T$30:$T$33,'Vent Sizing Charts'!Y$30:Y$33)+1,IF($R133=8,LOOKUP($S133,'Vent Sizing Charts'!$T$26:$T$29,'Vent Sizing Charts'!Y$26:Y$29)+1,IF($R133=6,LOOKUP($S133,'Vent Sizing Charts'!$T$22:$T$25,'Vent Sizing Charts'!Y$22:Y$25)+1,IF($R133=5,LOOKUP($S133,'Vent Sizing Charts'!$T$18:$T$21,'Vent Sizing Charts'!Y$18:Y$21)+1,IF($R133=4,LOOKUP($S133,'Vent Sizing Charts'!$T$14:$T$17,'Vent Sizing Charts'!Y$14:Y$17)+1,IF($R133=3,LOOKUP($S133,'Vent Sizing Charts'!$T$10:$T$13,'Vent Sizing Charts'!Y$10:Y$13)+1,IF($R133=2,LOOKUP($S133,'Vent Sizing Charts'!$T$8:$T$9,'Vent Sizing Charts'!Y$8:Y$9)+1,IF($R133=1.5,LOOKUP($S133,'Vent Sizing Charts'!$T$7,'Vent Sizing Charts'!Y$7)+1,IF($R133=1.25,LOOKUP($S133,'Vent Sizing Charts'!$T$6,'Vent Sizing Charts'!Y$6)+1,"ERR")))))))))))</f>
        <v>ERR</v>
      </c>
      <c r="Y133" t="str">
        <f>IF($R133=15,LOOKUP($S133,'Vent Sizing Charts'!$T$38:$T$41,'Vent Sizing Charts'!Z$38:Z$41)+1,IF($R133=12,LOOKUP($S133,'Vent Sizing Charts'!$T$34:$T$37,'Vent Sizing Charts'!Z$34:Z$37)+1,IF($R133=10,LOOKUP($S133,'Vent Sizing Charts'!$T$30:$T$33,'Vent Sizing Charts'!Z$30:Z$33)+1,IF($R133=8,LOOKUP($S133,'Vent Sizing Charts'!$T$26:$T$29,'Vent Sizing Charts'!Z$26:Z$29)+1,IF($R133=6,LOOKUP($S133,'Vent Sizing Charts'!$T$22:$T$25,'Vent Sizing Charts'!Z$22:Z$25)+1,IF($R133=5,LOOKUP($S133,'Vent Sizing Charts'!$T$18:$T$21,'Vent Sizing Charts'!Z$18:Z$21)+1,IF($R133=4,LOOKUP($S133,'Vent Sizing Charts'!$T$14:$T$17,'Vent Sizing Charts'!Z$14:Z$17)+1,IF($R133=3,LOOKUP($S133,'Vent Sizing Charts'!$T$10:$T$13,'Vent Sizing Charts'!Z$10:Z$13)+1,IF($R133=2,LOOKUP($S133,'Vent Sizing Charts'!$T$8:$T$9,'Vent Sizing Charts'!Z$8:Z$9)+1,IF($R133=1.5,LOOKUP($S133,'Vent Sizing Charts'!$T$7,'Vent Sizing Charts'!Z$7)+1,IF($R133=1.25,LOOKUP($S133,'Vent Sizing Charts'!$T$6,'Vent Sizing Charts'!Z$6)+1,"ERR")))))))))))</f>
        <v>ERR</v>
      </c>
      <c r="Z133" t="str">
        <f>IF($R133=15,LOOKUP($S133,'Vent Sizing Charts'!$T$38:$T$41,'Vent Sizing Charts'!AA$38:AA$41)+1,IF($R133=12,LOOKUP($S133,'Vent Sizing Charts'!$T$34:$T$37,'Vent Sizing Charts'!AA$34:AA$37)+1,IF($R133=10,LOOKUP($S133,'Vent Sizing Charts'!$T$30:$T$33,'Vent Sizing Charts'!AA$30:AA$33)+1,IF($R133=8,LOOKUP($S133,'Vent Sizing Charts'!$T$26:$T$29,'Vent Sizing Charts'!AA$26:AA$29)+1,IF($R133=6,LOOKUP($S133,'Vent Sizing Charts'!$T$22:$T$25,'Vent Sizing Charts'!AA$22:AA$25)+1,IF($R133=5,LOOKUP($S133,'Vent Sizing Charts'!$T$18:$T$21,'Vent Sizing Charts'!AA$18:AA$21)+1,IF($R133=4,LOOKUP($S133,'Vent Sizing Charts'!$T$14:$T$17,'Vent Sizing Charts'!AA$14:AA$17)+1,IF($R133=3,LOOKUP($S133,'Vent Sizing Charts'!$T$10:$T$13,'Vent Sizing Charts'!AA$10:AA$13)+1,IF($R133=2,LOOKUP($S133,'Vent Sizing Charts'!$T$8:$T$9,'Vent Sizing Charts'!AA$8:AA$9)+1,IF($R133=1.5,LOOKUP($S133,'Vent Sizing Charts'!$T$7,'Vent Sizing Charts'!AA$7)+1,IF($R133=1.25,LOOKUP($S133,'Vent Sizing Charts'!$T$6,'Vent Sizing Charts'!AA$6)+1,"ERR")))))))))))</f>
        <v>ERR</v>
      </c>
      <c r="AA133" t="str">
        <f>IF($R133=15,LOOKUP($S133,'Vent Sizing Charts'!$T$38:$T$41,'Vent Sizing Charts'!AB$38:AB$41)+1,IF($R133=12,LOOKUP($S133,'Vent Sizing Charts'!$T$34:$T$37,'Vent Sizing Charts'!AB$34:AB$37)+1,IF($R133=10,LOOKUP($S133,'Vent Sizing Charts'!$T$30:$T$33,'Vent Sizing Charts'!AB$30:AB$33)+1,IF($R133=8,LOOKUP($S133,'Vent Sizing Charts'!$T$26:$T$29,'Vent Sizing Charts'!AB$26:AB$29)+1,IF($R133=6,LOOKUP($S133,'Vent Sizing Charts'!$T$22:$T$25,'Vent Sizing Charts'!AB$22:AB$25)+1,IF($R133=5,LOOKUP($S133,'Vent Sizing Charts'!$T$18:$T$21,'Vent Sizing Charts'!AB$18:AB$21)+1,IF($R133=4,LOOKUP($S133,'Vent Sizing Charts'!$T$14:$T$17,'Vent Sizing Charts'!AB$14:AB$17)+1,IF($R133=3,LOOKUP($S133,'Vent Sizing Charts'!$T$10:$T$13,'Vent Sizing Charts'!AB$10:AB$13)+1,IF($R133=2,LOOKUP($S133,'Vent Sizing Charts'!$T$8:$T$9,'Vent Sizing Charts'!AB$8:AB$9)+1,IF($R133=1.5,LOOKUP($S133,'Vent Sizing Charts'!$T$7,'Vent Sizing Charts'!AB$7)+1,IF($R133=1.25,LOOKUP($S133,'Vent Sizing Charts'!$T$6,'Vent Sizing Charts'!AB$6)+1,"ERR")))))))))))</f>
        <v>ERR</v>
      </c>
      <c r="AB133" t="str">
        <f>IF($R133=15,LOOKUP($S133,'Vent Sizing Charts'!$T$38:$T$41,'Vent Sizing Charts'!AC$38:AC$41)+1,IF($R133=12,LOOKUP($S133,'Vent Sizing Charts'!$T$34:$T$37,'Vent Sizing Charts'!AC$34:AC$37)+1,IF($R133=10,LOOKUP($S133,'Vent Sizing Charts'!$T$30:$T$33,'Vent Sizing Charts'!AC$30:AC$33)+1,IF($R133=8,LOOKUP($S133,'Vent Sizing Charts'!$T$26:$T$29,'Vent Sizing Charts'!AC$26:AC$29)+1,IF($R133=6,LOOKUP($S133,'Vent Sizing Charts'!$T$22:$T$25,'Vent Sizing Charts'!AC$22:AC$25)+1,IF($R133=5,LOOKUP($S133,'Vent Sizing Charts'!$T$18:$T$21,'Vent Sizing Charts'!AC$18:AC$21)+1,IF($R133=4,LOOKUP($S133,'Vent Sizing Charts'!$T$14:$T$17,'Vent Sizing Charts'!AC$14:AC$17)+1,IF($R133=3,LOOKUP($S133,'Vent Sizing Charts'!$T$10:$T$13,'Vent Sizing Charts'!AC$10:AC$13)+1,IF($R133=2,LOOKUP($S133,'Vent Sizing Charts'!$T$8:$T$9,'Vent Sizing Charts'!AC$8:AC$9)+1,IF($R133=1.5,LOOKUP($S133,'Vent Sizing Charts'!$T$7,'Vent Sizing Charts'!AC$7)+1,IF($R133=1.25,LOOKUP($S133,'Vent Sizing Charts'!$T$6,'Vent Sizing Charts'!AC$6)+1,"ERR")))))))))))</f>
        <v>ERR</v>
      </c>
      <c r="AC133" t="str">
        <f>IF($R133=15,LOOKUP($S133,'Vent Sizing Charts'!$T$38:$T$41,'Vent Sizing Charts'!AD$38:AD$41)+1,IF($R133=12,LOOKUP($S133,'Vent Sizing Charts'!$T$34:$T$37,'Vent Sizing Charts'!AD$34:AD$37)+1,IF($R133=10,LOOKUP($S133,'Vent Sizing Charts'!$T$30:$T$33,'Vent Sizing Charts'!AD$30:AD$33)+1,IF($R133=8,LOOKUP($S133,'Vent Sizing Charts'!$T$26:$T$29,'Vent Sizing Charts'!AD$26:AD$29)+1,IF($R133=6,LOOKUP($S133,'Vent Sizing Charts'!$T$22:$T$25,'Vent Sizing Charts'!AD$22:AD$25)+1,IF($R133=5,LOOKUP($S133,'Vent Sizing Charts'!$T$18:$T$21,'Vent Sizing Charts'!AD$18:AD$21)+1,IF($R133=4,LOOKUP($S133,'Vent Sizing Charts'!$T$14:$T$17,'Vent Sizing Charts'!AD$14:AD$17)+1,IF($R133=3,LOOKUP($S133,'Vent Sizing Charts'!$T$10:$T$13,'Vent Sizing Charts'!AD$10:AD$13)+1,IF($R133=2,LOOKUP($S133,'Vent Sizing Charts'!$T$8:$T$9,'Vent Sizing Charts'!AD$8:AD$9)+1,IF($R133=1.5,LOOKUP($S133,'Vent Sizing Charts'!$T$7,'Vent Sizing Charts'!AD$7)+1,IF($R133=1.25,LOOKUP($S133,'Vent Sizing Charts'!$T$6,'Vent Sizing Charts'!AD$6)+1,"ERR")))))))))))</f>
        <v>ERR</v>
      </c>
      <c r="AD133" t="str">
        <f>IF($R133=15,LOOKUP($S133,'Vent Sizing Charts'!$T$38:$T$41,'Vent Sizing Charts'!AE$38:AE$41)+1,IF($R133=12,LOOKUP($S133,'Vent Sizing Charts'!$T$34:$T$37,'Vent Sizing Charts'!AE$34:AE$37)+1,IF($R133=10,LOOKUP($S133,'Vent Sizing Charts'!$T$30:$T$33,'Vent Sizing Charts'!AE$30:AE$33)+1,IF($R133=8,LOOKUP($S133,'Vent Sizing Charts'!$T$26:$T$29,'Vent Sizing Charts'!AE$26:AE$29)+1,IF($R133=6,LOOKUP($S133,'Vent Sizing Charts'!$T$22:$T$25,'Vent Sizing Charts'!AE$22:AE$25)+1,IF($R133=5,LOOKUP($S133,'Vent Sizing Charts'!$T$18:$T$21,'Vent Sizing Charts'!AE$18:AE$21)+1,IF($R133=4,LOOKUP($S133,'Vent Sizing Charts'!$T$14:$T$17,'Vent Sizing Charts'!AE$14:AE$17)+1,IF($R133=3,LOOKUP($S133,'Vent Sizing Charts'!$T$10:$T$13,'Vent Sizing Charts'!AE$10:AE$13)+1,IF($R133=2,LOOKUP($S133,'Vent Sizing Charts'!$T$8:$T$9,'Vent Sizing Charts'!AE$8:AE$9)+1,IF($R133=1.5,LOOKUP($S133,'Vent Sizing Charts'!$T$7,'Vent Sizing Charts'!AE$7)+1,IF($R133=1.25,LOOKUP($S133,'Vent Sizing Charts'!$T$6,'Vent Sizing Charts'!AE$6)+1,"ERR")))))))))))</f>
        <v>ERR</v>
      </c>
      <c r="AE133" t="str">
        <f>IF($R133=15,LOOKUP($S133,'Vent Sizing Charts'!$T$38:$T$41,'Vent Sizing Charts'!U$38:U$41),IF($R133=12,LOOKUP($S133,'Vent Sizing Charts'!$T$34:$T$37,'Vent Sizing Charts'!U$34:U$37),IF($R133=10,LOOKUP($S133,'Vent Sizing Charts'!$T$30:$T$33,'Vent Sizing Charts'!U$30:U$33),IF($R133=8,LOOKUP($S133,'Vent Sizing Charts'!$T$26:$T$29,'Vent Sizing Charts'!U$26:U$29),IF($R133=6,LOOKUP($S133,'Vent Sizing Charts'!$T$22:$T$25,'Vent Sizing Charts'!U$22:U$25),IF($R133=5,LOOKUP($S133,'Vent Sizing Charts'!$T$18:$T$21,'Vent Sizing Charts'!U$18:U$21),IF($R133=4,LOOKUP($S133,'Vent Sizing Charts'!$T$14:$T$17,'Vent Sizing Charts'!U$14:U$17),IF($R133=3,LOOKUP($S133,'Vent Sizing Charts'!$T$10:$T$13,'Vent Sizing Charts'!U$10:U$13),IF($R133=2,LOOKUP($S133,'Vent Sizing Charts'!$T$8:$T$9,'Vent Sizing Charts'!U$8:U$9),IF($R133=1.5,LOOKUP($S133,'Vent Sizing Charts'!$T$7,'Vent Sizing Charts'!U$7),IF($R133=1.25,LOOKUP($S133,'Vent Sizing Charts'!$T$6,'Vent Sizing Charts'!U$6),"ERR")))))))))))</f>
        <v>ERR</v>
      </c>
    </row>
    <row r="134" spans="6:31" x14ac:dyDescent="0.25">
      <c r="F134">
        <f>IF('Vent Sizing'!M119="","",'Vent Sizing'!M119)</f>
        <v>2000</v>
      </c>
      <c r="G134">
        <v>0</v>
      </c>
      <c r="H134">
        <f>IF(LOOKUP($F134,'Vent Sizing Charts'!$F$5:$F$18,'Vent Sizing Charts'!G$5:G$18)+1&lt;0,0,LOOKUP($F134,'Vent Sizing Charts'!$F$5:$F$18,'Vent Sizing Charts'!G$5:G$18))</f>
        <v>0</v>
      </c>
      <c r="I134">
        <f>IF(LOOKUP($F134,'Vent Sizing Charts'!$F$5:$F$18,'Vent Sizing Charts'!H$5:H$18)+1&lt;0,0,LOOKUP($F134,'Vent Sizing Charts'!$F$5:$F$18,'Vent Sizing Charts'!H$5:H$18))</f>
        <v>0</v>
      </c>
      <c r="J134">
        <f>IF(LOOKUP($F134,'Vent Sizing Charts'!$F$5:$F$18,'Vent Sizing Charts'!I$5:I$18)+1&lt;0,0,LOOKUP($F134,'Vent Sizing Charts'!$F$5:$F$18,'Vent Sizing Charts'!I$5:I$18))</f>
        <v>0</v>
      </c>
      <c r="K134">
        <f>IF(LOOKUP($F134,'Vent Sizing Charts'!$F$5:$F$18,'Vent Sizing Charts'!J$5:J$18)+1&lt;0,0,LOOKUP($F134,'Vent Sizing Charts'!$F$5:$F$18,'Vent Sizing Charts'!J$5:J$18))</f>
        <v>6</v>
      </c>
      <c r="L134">
        <f>IF(LOOKUP($F134,'Vent Sizing Charts'!$F$5:$F$18,'Vent Sizing Charts'!K$5:K$18)+1&lt;0,0,LOOKUP($F134,'Vent Sizing Charts'!$F$5:$F$18,'Vent Sizing Charts'!K$5:K$18))</f>
        <v>21</v>
      </c>
      <c r="M134">
        <f>IF(LOOKUP($F134,'Vent Sizing Charts'!$F$5:$F$18,'Vent Sizing Charts'!L$5:L$18)+1&lt;0,0,LOOKUP($F134,'Vent Sizing Charts'!$F$5:$F$18,'Vent Sizing Charts'!L$5:L$18))</f>
        <v>61</v>
      </c>
      <c r="N134">
        <f>IF(LOOKUP($F134,'Vent Sizing Charts'!$F$5:$F$18,'Vent Sizing Charts'!M$5:M$18)+1&lt;0,0,LOOKUP($F134,'Vent Sizing Charts'!$F$5:$F$18,'Vent Sizing Charts'!M$5:M$18))</f>
        <v>215</v>
      </c>
      <c r="O134">
        <f>IF(LOOKUP($F134,'Vent Sizing Charts'!$F$5:$F$18,'Vent Sizing Charts'!N$5:N$18)+1&lt;0,0,LOOKUP($F134,'Vent Sizing Charts'!$F$5:$F$18,'Vent Sizing Charts'!N$5:N$18))</f>
        <v>99999999</v>
      </c>
      <c r="R134">
        <f>'Vent Sizing'!X39</f>
        <v>0</v>
      </c>
      <c r="S134">
        <f>ROUNDUP('Vent Sizing'!T39,0)</f>
        <v>0</v>
      </c>
      <c r="T134">
        <v>-9999999</v>
      </c>
      <c r="U134" t="str">
        <f>IF($R134=15,LOOKUP($S134,'Vent Sizing Charts'!$T$38:$T$41,'Vent Sizing Charts'!V$38:V$41)+1,IF($R134=12,LOOKUP($S134,'Vent Sizing Charts'!$T$34:$T$37,'Vent Sizing Charts'!V$34:V$37)+1,IF($R134=10,LOOKUP($S134,'Vent Sizing Charts'!$T$30:$T$33,'Vent Sizing Charts'!V$30:V$33)+1,IF($R134=8,LOOKUP($S134,'Vent Sizing Charts'!$T$26:$T$29,'Vent Sizing Charts'!V$26:V$29)+1,IF($R134=6,LOOKUP($S134,'Vent Sizing Charts'!$T$22:$T$25,'Vent Sizing Charts'!V$22:V$25)+1,IF($R134=5,LOOKUP($S134,'Vent Sizing Charts'!$T$18:$T$21,'Vent Sizing Charts'!V$18:V$21)+1,IF($R134=4,LOOKUP($S134,'Vent Sizing Charts'!$T$14:$T$17,'Vent Sizing Charts'!V$14:V$17)+1,IF($R134=3,LOOKUP($S134,'Vent Sizing Charts'!$T$10:$T$13,'Vent Sizing Charts'!V$10:V$13)+1,IF($R134=2,LOOKUP($S134,'Vent Sizing Charts'!$T$8:$T$9,'Vent Sizing Charts'!V$8:V$9)+1,IF($R134=1.5,LOOKUP($S134,'Vent Sizing Charts'!$T$7,'Vent Sizing Charts'!V$7)+1,IF($R134=1.25,LOOKUP($S134,'Vent Sizing Charts'!$T$6,'Vent Sizing Charts'!V$6)+1,"ERR")))))))))))</f>
        <v>ERR</v>
      </c>
      <c r="V134" t="str">
        <f>IF($R134=15,LOOKUP($S134,'Vent Sizing Charts'!$T$38:$T$41,'Vent Sizing Charts'!W$38:W$41)+1,IF($R134=12,LOOKUP($S134,'Vent Sizing Charts'!$T$34:$T$37,'Vent Sizing Charts'!W$34:W$37)+1,IF($R134=10,LOOKUP($S134,'Vent Sizing Charts'!$T$30:$T$33,'Vent Sizing Charts'!W$30:W$33)+1,IF($R134=8,LOOKUP($S134,'Vent Sizing Charts'!$T$26:$T$29,'Vent Sizing Charts'!W$26:W$29)+1,IF($R134=6,LOOKUP($S134,'Vent Sizing Charts'!$T$22:$T$25,'Vent Sizing Charts'!W$22:W$25)+1,IF($R134=5,LOOKUP($S134,'Vent Sizing Charts'!$T$18:$T$21,'Vent Sizing Charts'!W$18:W$21)+1,IF($R134=4,LOOKUP($S134,'Vent Sizing Charts'!$T$14:$T$17,'Vent Sizing Charts'!W$14:W$17)+1,IF($R134=3,LOOKUP($S134,'Vent Sizing Charts'!$T$10:$T$13,'Vent Sizing Charts'!W$10:W$13)+1,IF($R134=2,LOOKUP($S134,'Vent Sizing Charts'!$T$8:$T$9,'Vent Sizing Charts'!W$8:W$9)+1,IF($R134=1.5,LOOKUP($S134,'Vent Sizing Charts'!$T$7,'Vent Sizing Charts'!W$7)+1,IF($R134=1.25,LOOKUP($S134,'Vent Sizing Charts'!$T$6,'Vent Sizing Charts'!W$6)+1,"ERR")))))))))))</f>
        <v>ERR</v>
      </c>
      <c r="W134" t="str">
        <f>IF($R134=15,LOOKUP($S134,'Vent Sizing Charts'!$T$38:$T$41,'Vent Sizing Charts'!X$38:X$41)+1,IF($R134=12,LOOKUP($S134,'Vent Sizing Charts'!$T$34:$T$37,'Vent Sizing Charts'!X$34:X$37)+1,IF($R134=10,LOOKUP($S134,'Vent Sizing Charts'!$T$30:$T$33,'Vent Sizing Charts'!X$30:X$33)+1,IF($R134=8,LOOKUP($S134,'Vent Sizing Charts'!$T$26:$T$29,'Vent Sizing Charts'!X$26:X$29)+1,IF($R134=6,LOOKUP($S134,'Vent Sizing Charts'!$T$22:$T$25,'Vent Sizing Charts'!X$22:X$25)+1,IF($R134=5,LOOKUP($S134,'Vent Sizing Charts'!$T$18:$T$21,'Vent Sizing Charts'!X$18:X$21)+1,IF($R134=4,LOOKUP($S134,'Vent Sizing Charts'!$T$14:$T$17,'Vent Sizing Charts'!X$14:X$17)+1,IF($R134=3,LOOKUP($S134,'Vent Sizing Charts'!$T$10:$T$13,'Vent Sizing Charts'!X$10:X$13)+1,IF($R134=2,LOOKUP($S134,'Vent Sizing Charts'!$T$8:$T$9,'Vent Sizing Charts'!X$8:X$9)+1,IF($R134=1.5,LOOKUP($S134,'Vent Sizing Charts'!$T$7,'Vent Sizing Charts'!X$7)+1,IF($R134=1.25,LOOKUP($S134,'Vent Sizing Charts'!$T$6,'Vent Sizing Charts'!X$6)+1,"ERR")))))))))))</f>
        <v>ERR</v>
      </c>
      <c r="X134" t="str">
        <f>IF($R134=15,LOOKUP($S134,'Vent Sizing Charts'!$T$38:$T$41,'Vent Sizing Charts'!Y$38:Y$41)+1,IF($R134=12,LOOKUP($S134,'Vent Sizing Charts'!$T$34:$T$37,'Vent Sizing Charts'!Y$34:Y$37)+1,IF($R134=10,LOOKUP($S134,'Vent Sizing Charts'!$T$30:$T$33,'Vent Sizing Charts'!Y$30:Y$33)+1,IF($R134=8,LOOKUP($S134,'Vent Sizing Charts'!$T$26:$T$29,'Vent Sizing Charts'!Y$26:Y$29)+1,IF($R134=6,LOOKUP($S134,'Vent Sizing Charts'!$T$22:$T$25,'Vent Sizing Charts'!Y$22:Y$25)+1,IF($R134=5,LOOKUP($S134,'Vent Sizing Charts'!$T$18:$T$21,'Vent Sizing Charts'!Y$18:Y$21)+1,IF($R134=4,LOOKUP($S134,'Vent Sizing Charts'!$T$14:$T$17,'Vent Sizing Charts'!Y$14:Y$17)+1,IF($R134=3,LOOKUP($S134,'Vent Sizing Charts'!$T$10:$T$13,'Vent Sizing Charts'!Y$10:Y$13)+1,IF($R134=2,LOOKUP($S134,'Vent Sizing Charts'!$T$8:$T$9,'Vent Sizing Charts'!Y$8:Y$9)+1,IF($R134=1.5,LOOKUP($S134,'Vent Sizing Charts'!$T$7,'Vent Sizing Charts'!Y$7)+1,IF($R134=1.25,LOOKUP($S134,'Vent Sizing Charts'!$T$6,'Vent Sizing Charts'!Y$6)+1,"ERR")))))))))))</f>
        <v>ERR</v>
      </c>
      <c r="Y134" t="str">
        <f>IF($R134=15,LOOKUP($S134,'Vent Sizing Charts'!$T$38:$T$41,'Vent Sizing Charts'!Z$38:Z$41)+1,IF($R134=12,LOOKUP($S134,'Vent Sizing Charts'!$T$34:$T$37,'Vent Sizing Charts'!Z$34:Z$37)+1,IF($R134=10,LOOKUP($S134,'Vent Sizing Charts'!$T$30:$T$33,'Vent Sizing Charts'!Z$30:Z$33)+1,IF($R134=8,LOOKUP($S134,'Vent Sizing Charts'!$T$26:$T$29,'Vent Sizing Charts'!Z$26:Z$29)+1,IF($R134=6,LOOKUP($S134,'Vent Sizing Charts'!$T$22:$T$25,'Vent Sizing Charts'!Z$22:Z$25)+1,IF($R134=5,LOOKUP($S134,'Vent Sizing Charts'!$T$18:$T$21,'Vent Sizing Charts'!Z$18:Z$21)+1,IF($R134=4,LOOKUP($S134,'Vent Sizing Charts'!$T$14:$T$17,'Vent Sizing Charts'!Z$14:Z$17)+1,IF($R134=3,LOOKUP($S134,'Vent Sizing Charts'!$T$10:$T$13,'Vent Sizing Charts'!Z$10:Z$13)+1,IF($R134=2,LOOKUP($S134,'Vent Sizing Charts'!$T$8:$T$9,'Vent Sizing Charts'!Z$8:Z$9)+1,IF($R134=1.5,LOOKUP($S134,'Vent Sizing Charts'!$T$7,'Vent Sizing Charts'!Z$7)+1,IF($R134=1.25,LOOKUP($S134,'Vent Sizing Charts'!$T$6,'Vent Sizing Charts'!Z$6)+1,"ERR")))))))))))</f>
        <v>ERR</v>
      </c>
      <c r="Z134" t="str">
        <f>IF($R134=15,LOOKUP($S134,'Vent Sizing Charts'!$T$38:$T$41,'Vent Sizing Charts'!AA$38:AA$41)+1,IF($R134=12,LOOKUP($S134,'Vent Sizing Charts'!$T$34:$T$37,'Vent Sizing Charts'!AA$34:AA$37)+1,IF($R134=10,LOOKUP($S134,'Vent Sizing Charts'!$T$30:$T$33,'Vent Sizing Charts'!AA$30:AA$33)+1,IF($R134=8,LOOKUP($S134,'Vent Sizing Charts'!$T$26:$T$29,'Vent Sizing Charts'!AA$26:AA$29)+1,IF($R134=6,LOOKUP($S134,'Vent Sizing Charts'!$T$22:$T$25,'Vent Sizing Charts'!AA$22:AA$25)+1,IF($R134=5,LOOKUP($S134,'Vent Sizing Charts'!$T$18:$T$21,'Vent Sizing Charts'!AA$18:AA$21)+1,IF($R134=4,LOOKUP($S134,'Vent Sizing Charts'!$T$14:$T$17,'Vent Sizing Charts'!AA$14:AA$17)+1,IF($R134=3,LOOKUP($S134,'Vent Sizing Charts'!$T$10:$T$13,'Vent Sizing Charts'!AA$10:AA$13)+1,IF($R134=2,LOOKUP($S134,'Vent Sizing Charts'!$T$8:$T$9,'Vent Sizing Charts'!AA$8:AA$9)+1,IF($R134=1.5,LOOKUP($S134,'Vent Sizing Charts'!$T$7,'Vent Sizing Charts'!AA$7)+1,IF($R134=1.25,LOOKUP($S134,'Vent Sizing Charts'!$T$6,'Vent Sizing Charts'!AA$6)+1,"ERR")))))))))))</f>
        <v>ERR</v>
      </c>
      <c r="AA134" t="str">
        <f>IF($R134=15,LOOKUP($S134,'Vent Sizing Charts'!$T$38:$T$41,'Vent Sizing Charts'!AB$38:AB$41)+1,IF($R134=12,LOOKUP($S134,'Vent Sizing Charts'!$T$34:$T$37,'Vent Sizing Charts'!AB$34:AB$37)+1,IF($R134=10,LOOKUP($S134,'Vent Sizing Charts'!$T$30:$T$33,'Vent Sizing Charts'!AB$30:AB$33)+1,IF($R134=8,LOOKUP($S134,'Vent Sizing Charts'!$T$26:$T$29,'Vent Sizing Charts'!AB$26:AB$29)+1,IF($R134=6,LOOKUP($S134,'Vent Sizing Charts'!$T$22:$T$25,'Vent Sizing Charts'!AB$22:AB$25)+1,IF($R134=5,LOOKUP($S134,'Vent Sizing Charts'!$T$18:$T$21,'Vent Sizing Charts'!AB$18:AB$21)+1,IF($R134=4,LOOKUP($S134,'Vent Sizing Charts'!$T$14:$T$17,'Vent Sizing Charts'!AB$14:AB$17)+1,IF($R134=3,LOOKUP($S134,'Vent Sizing Charts'!$T$10:$T$13,'Vent Sizing Charts'!AB$10:AB$13)+1,IF($R134=2,LOOKUP($S134,'Vent Sizing Charts'!$T$8:$T$9,'Vent Sizing Charts'!AB$8:AB$9)+1,IF($R134=1.5,LOOKUP($S134,'Vent Sizing Charts'!$T$7,'Vent Sizing Charts'!AB$7)+1,IF($R134=1.25,LOOKUP($S134,'Vent Sizing Charts'!$T$6,'Vent Sizing Charts'!AB$6)+1,"ERR")))))))))))</f>
        <v>ERR</v>
      </c>
      <c r="AB134" t="str">
        <f>IF($R134=15,LOOKUP($S134,'Vent Sizing Charts'!$T$38:$T$41,'Vent Sizing Charts'!AC$38:AC$41)+1,IF($R134=12,LOOKUP($S134,'Vent Sizing Charts'!$T$34:$T$37,'Vent Sizing Charts'!AC$34:AC$37)+1,IF($R134=10,LOOKUP($S134,'Vent Sizing Charts'!$T$30:$T$33,'Vent Sizing Charts'!AC$30:AC$33)+1,IF($R134=8,LOOKUP($S134,'Vent Sizing Charts'!$T$26:$T$29,'Vent Sizing Charts'!AC$26:AC$29)+1,IF($R134=6,LOOKUP($S134,'Vent Sizing Charts'!$T$22:$T$25,'Vent Sizing Charts'!AC$22:AC$25)+1,IF($R134=5,LOOKUP($S134,'Vent Sizing Charts'!$T$18:$T$21,'Vent Sizing Charts'!AC$18:AC$21)+1,IF($R134=4,LOOKUP($S134,'Vent Sizing Charts'!$T$14:$T$17,'Vent Sizing Charts'!AC$14:AC$17)+1,IF($R134=3,LOOKUP($S134,'Vent Sizing Charts'!$T$10:$T$13,'Vent Sizing Charts'!AC$10:AC$13)+1,IF($R134=2,LOOKUP($S134,'Vent Sizing Charts'!$T$8:$T$9,'Vent Sizing Charts'!AC$8:AC$9)+1,IF($R134=1.5,LOOKUP($S134,'Vent Sizing Charts'!$T$7,'Vent Sizing Charts'!AC$7)+1,IF($R134=1.25,LOOKUP($S134,'Vent Sizing Charts'!$T$6,'Vent Sizing Charts'!AC$6)+1,"ERR")))))))))))</f>
        <v>ERR</v>
      </c>
      <c r="AC134" t="str">
        <f>IF($R134=15,LOOKUP($S134,'Vent Sizing Charts'!$T$38:$T$41,'Vent Sizing Charts'!AD$38:AD$41)+1,IF($R134=12,LOOKUP($S134,'Vent Sizing Charts'!$T$34:$T$37,'Vent Sizing Charts'!AD$34:AD$37)+1,IF($R134=10,LOOKUP($S134,'Vent Sizing Charts'!$T$30:$T$33,'Vent Sizing Charts'!AD$30:AD$33)+1,IF($R134=8,LOOKUP($S134,'Vent Sizing Charts'!$T$26:$T$29,'Vent Sizing Charts'!AD$26:AD$29)+1,IF($R134=6,LOOKUP($S134,'Vent Sizing Charts'!$T$22:$T$25,'Vent Sizing Charts'!AD$22:AD$25)+1,IF($R134=5,LOOKUP($S134,'Vent Sizing Charts'!$T$18:$T$21,'Vent Sizing Charts'!AD$18:AD$21)+1,IF($R134=4,LOOKUP($S134,'Vent Sizing Charts'!$T$14:$T$17,'Vent Sizing Charts'!AD$14:AD$17)+1,IF($R134=3,LOOKUP($S134,'Vent Sizing Charts'!$T$10:$T$13,'Vent Sizing Charts'!AD$10:AD$13)+1,IF($R134=2,LOOKUP($S134,'Vent Sizing Charts'!$T$8:$T$9,'Vent Sizing Charts'!AD$8:AD$9)+1,IF($R134=1.5,LOOKUP($S134,'Vent Sizing Charts'!$T$7,'Vent Sizing Charts'!AD$7)+1,IF($R134=1.25,LOOKUP($S134,'Vent Sizing Charts'!$T$6,'Vent Sizing Charts'!AD$6)+1,"ERR")))))))))))</f>
        <v>ERR</v>
      </c>
      <c r="AD134" t="str">
        <f>IF($R134=15,LOOKUP($S134,'Vent Sizing Charts'!$T$38:$T$41,'Vent Sizing Charts'!AE$38:AE$41)+1,IF($R134=12,LOOKUP($S134,'Vent Sizing Charts'!$T$34:$T$37,'Vent Sizing Charts'!AE$34:AE$37)+1,IF($R134=10,LOOKUP($S134,'Vent Sizing Charts'!$T$30:$T$33,'Vent Sizing Charts'!AE$30:AE$33)+1,IF($R134=8,LOOKUP($S134,'Vent Sizing Charts'!$T$26:$T$29,'Vent Sizing Charts'!AE$26:AE$29)+1,IF($R134=6,LOOKUP($S134,'Vent Sizing Charts'!$T$22:$T$25,'Vent Sizing Charts'!AE$22:AE$25)+1,IF($R134=5,LOOKUP($S134,'Vent Sizing Charts'!$T$18:$T$21,'Vent Sizing Charts'!AE$18:AE$21)+1,IF($R134=4,LOOKUP($S134,'Vent Sizing Charts'!$T$14:$T$17,'Vent Sizing Charts'!AE$14:AE$17)+1,IF($R134=3,LOOKUP($S134,'Vent Sizing Charts'!$T$10:$T$13,'Vent Sizing Charts'!AE$10:AE$13)+1,IF($R134=2,LOOKUP($S134,'Vent Sizing Charts'!$T$8:$T$9,'Vent Sizing Charts'!AE$8:AE$9)+1,IF($R134=1.5,LOOKUP($S134,'Vent Sizing Charts'!$T$7,'Vent Sizing Charts'!AE$7)+1,IF($R134=1.25,LOOKUP($S134,'Vent Sizing Charts'!$T$6,'Vent Sizing Charts'!AE$6)+1,"ERR")))))))))))</f>
        <v>ERR</v>
      </c>
      <c r="AE134" t="str">
        <f>IF($R134=15,LOOKUP($S134,'Vent Sizing Charts'!$T$38:$T$41,'Vent Sizing Charts'!U$38:U$41),IF($R134=12,LOOKUP($S134,'Vent Sizing Charts'!$T$34:$T$37,'Vent Sizing Charts'!U$34:U$37),IF($R134=10,LOOKUP($S134,'Vent Sizing Charts'!$T$30:$T$33,'Vent Sizing Charts'!U$30:U$33),IF($R134=8,LOOKUP($S134,'Vent Sizing Charts'!$T$26:$T$29,'Vent Sizing Charts'!U$26:U$29),IF($R134=6,LOOKUP($S134,'Vent Sizing Charts'!$T$22:$T$25,'Vent Sizing Charts'!U$22:U$25),IF($R134=5,LOOKUP($S134,'Vent Sizing Charts'!$T$18:$T$21,'Vent Sizing Charts'!U$18:U$21),IF($R134=4,LOOKUP($S134,'Vent Sizing Charts'!$T$14:$T$17,'Vent Sizing Charts'!U$14:U$17),IF($R134=3,LOOKUP($S134,'Vent Sizing Charts'!$T$10:$T$13,'Vent Sizing Charts'!U$10:U$13),IF($R134=2,LOOKUP($S134,'Vent Sizing Charts'!$T$8:$T$9,'Vent Sizing Charts'!U$8:U$9),IF($R134=1.5,LOOKUP($S134,'Vent Sizing Charts'!$T$7,'Vent Sizing Charts'!U$7),IF($R134=1.25,LOOKUP($S134,'Vent Sizing Charts'!$T$6,'Vent Sizing Charts'!U$6),"ERR")))))))))))</f>
        <v>ERR</v>
      </c>
    </row>
    <row r="135" spans="6:31" x14ac:dyDescent="0.25">
      <c r="F135">
        <f>IF('Vent Sizing'!M120="","",'Vent Sizing'!M120)</f>
        <v>2000</v>
      </c>
      <c r="G135">
        <v>0</v>
      </c>
      <c r="H135">
        <f>IF(LOOKUP($F135,'Vent Sizing Charts'!$F$5:$F$18,'Vent Sizing Charts'!G$5:G$18)+1&lt;0,0,LOOKUP($F135,'Vent Sizing Charts'!$F$5:$F$18,'Vent Sizing Charts'!G$5:G$18))</f>
        <v>0</v>
      </c>
      <c r="I135">
        <f>IF(LOOKUP($F135,'Vent Sizing Charts'!$F$5:$F$18,'Vent Sizing Charts'!H$5:H$18)+1&lt;0,0,LOOKUP($F135,'Vent Sizing Charts'!$F$5:$F$18,'Vent Sizing Charts'!H$5:H$18))</f>
        <v>0</v>
      </c>
      <c r="J135">
        <f>IF(LOOKUP($F135,'Vent Sizing Charts'!$F$5:$F$18,'Vent Sizing Charts'!I$5:I$18)+1&lt;0,0,LOOKUP($F135,'Vent Sizing Charts'!$F$5:$F$18,'Vent Sizing Charts'!I$5:I$18))</f>
        <v>0</v>
      </c>
      <c r="K135">
        <f>IF(LOOKUP($F135,'Vent Sizing Charts'!$F$5:$F$18,'Vent Sizing Charts'!J$5:J$18)+1&lt;0,0,LOOKUP($F135,'Vent Sizing Charts'!$F$5:$F$18,'Vent Sizing Charts'!J$5:J$18))</f>
        <v>6</v>
      </c>
      <c r="L135">
        <f>IF(LOOKUP($F135,'Vent Sizing Charts'!$F$5:$F$18,'Vent Sizing Charts'!K$5:K$18)+1&lt;0,0,LOOKUP($F135,'Vent Sizing Charts'!$F$5:$F$18,'Vent Sizing Charts'!K$5:K$18))</f>
        <v>21</v>
      </c>
      <c r="M135">
        <f>IF(LOOKUP($F135,'Vent Sizing Charts'!$F$5:$F$18,'Vent Sizing Charts'!L$5:L$18)+1&lt;0,0,LOOKUP($F135,'Vent Sizing Charts'!$F$5:$F$18,'Vent Sizing Charts'!L$5:L$18))</f>
        <v>61</v>
      </c>
      <c r="N135">
        <f>IF(LOOKUP($F135,'Vent Sizing Charts'!$F$5:$F$18,'Vent Sizing Charts'!M$5:M$18)+1&lt;0,0,LOOKUP($F135,'Vent Sizing Charts'!$F$5:$F$18,'Vent Sizing Charts'!M$5:M$18))</f>
        <v>215</v>
      </c>
      <c r="O135">
        <f>IF(LOOKUP($F135,'Vent Sizing Charts'!$F$5:$F$18,'Vent Sizing Charts'!N$5:N$18)+1&lt;0,0,LOOKUP($F135,'Vent Sizing Charts'!$F$5:$F$18,'Vent Sizing Charts'!N$5:N$18))</f>
        <v>99999999</v>
      </c>
      <c r="R135">
        <f>'Vent Sizing'!X40</f>
        <v>0</v>
      </c>
      <c r="S135">
        <f>ROUNDUP('Vent Sizing'!T40,0)</f>
        <v>0</v>
      </c>
      <c r="T135">
        <v>-9999999</v>
      </c>
      <c r="U135" t="str">
        <f>IF($R135=15,LOOKUP($S135,'Vent Sizing Charts'!$T$38:$T$41,'Vent Sizing Charts'!V$38:V$41)+1,IF($R135=12,LOOKUP($S135,'Vent Sizing Charts'!$T$34:$T$37,'Vent Sizing Charts'!V$34:V$37)+1,IF($R135=10,LOOKUP($S135,'Vent Sizing Charts'!$T$30:$T$33,'Vent Sizing Charts'!V$30:V$33)+1,IF($R135=8,LOOKUP($S135,'Vent Sizing Charts'!$T$26:$T$29,'Vent Sizing Charts'!V$26:V$29)+1,IF($R135=6,LOOKUP($S135,'Vent Sizing Charts'!$T$22:$T$25,'Vent Sizing Charts'!V$22:V$25)+1,IF($R135=5,LOOKUP($S135,'Vent Sizing Charts'!$T$18:$T$21,'Vent Sizing Charts'!V$18:V$21)+1,IF($R135=4,LOOKUP($S135,'Vent Sizing Charts'!$T$14:$T$17,'Vent Sizing Charts'!V$14:V$17)+1,IF($R135=3,LOOKUP($S135,'Vent Sizing Charts'!$T$10:$T$13,'Vent Sizing Charts'!V$10:V$13)+1,IF($R135=2,LOOKUP($S135,'Vent Sizing Charts'!$T$8:$T$9,'Vent Sizing Charts'!V$8:V$9)+1,IF($R135=1.5,LOOKUP($S135,'Vent Sizing Charts'!$T$7,'Vent Sizing Charts'!V$7)+1,IF($R135=1.25,LOOKUP($S135,'Vent Sizing Charts'!$T$6,'Vent Sizing Charts'!V$6)+1,"ERR")))))))))))</f>
        <v>ERR</v>
      </c>
      <c r="V135" t="str">
        <f>IF($R135=15,LOOKUP($S135,'Vent Sizing Charts'!$T$38:$T$41,'Vent Sizing Charts'!W$38:W$41)+1,IF($R135=12,LOOKUP($S135,'Vent Sizing Charts'!$T$34:$T$37,'Vent Sizing Charts'!W$34:W$37)+1,IF($R135=10,LOOKUP($S135,'Vent Sizing Charts'!$T$30:$T$33,'Vent Sizing Charts'!W$30:W$33)+1,IF($R135=8,LOOKUP($S135,'Vent Sizing Charts'!$T$26:$T$29,'Vent Sizing Charts'!W$26:W$29)+1,IF($R135=6,LOOKUP($S135,'Vent Sizing Charts'!$T$22:$T$25,'Vent Sizing Charts'!W$22:W$25)+1,IF($R135=5,LOOKUP($S135,'Vent Sizing Charts'!$T$18:$T$21,'Vent Sizing Charts'!W$18:W$21)+1,IF($R135=4,LOOKUP($S135,'Vent Sizing Charts'!$T$14:$T$17,'Vent Sizing Charts'!W$14:W$17)+1,IF($R135=3,LOOKUP($S135,'Vent Sizing Charts'!$T$10:$T$13,'Vent Sizing Charts'!W$10:W$13)+1,IF($R135=2,LOOKUP($S135,'Vent Sizing Charts'!$T$8:$T$9,'Vent Sizing Charts'!W$8:W$9)+1,IF($R135=1.5,LOOKUP($S135,'Vent Sizing Charts'!$T$7,'Vent Sizing Charts'!W$7)+1,IF($R135=1.25,LOOKUP($S135,'Vent Sizing Charts'!$T$6,'Vent Sizing Charts'!W$6)+1,"ERR")))))))))))</f>
        <v>ERR</v>
      </c>
      <c r="W135" t="str">
        <f>IF($R135=15,LOOKUP($S135,'Vent Sizing Charts'!$T$38:$T$41,'Vent Sizing Charts'!X$38:X$41)+1,IF($R135=12,LOOKUP($S135,'Vent Sizing Charts'!$T$34:$T$37,'Vent Sizing Charts'!X$34:X$37)+1,IF($R135=10,LOOKUP($S135,'Vent Sizing Charts'!$T$30:$T$33,'Vent Sizing Charts'!X$30:X$33)+1,IF($R135=8,LOOKUP($S135,'Vent Sizing Charts'!$T$26:$T$29,'Vent Sizing Charts'!X$26:X$29)+1,IF($R135=6,LOOKUP($S135,'Vent Sizing Charts'!$T$22:$T$25,'Vent Sizing Charts'!X$22:X$25)+1,IF($R135=5,LOOKUP($S135,'Vent Sizing Charts'!$T$18:$T$21,'Vent Sizing Charts'!X$18:X$21)+1,IF($R135=4,LOOKUP($S135,'Vent Sizing Charts'!$T$14:$T$17,'Vent Sizing Charts'!X$14:X$17)+1,IF($R135=3,LOOKUP($S135,'Vent Sizing Charts'!$T$10:$T$13,'Vent Sizing Charts'!X$10:X$13)+1,IF($R135=2,LOOKUP($S135,'Vent Sizing Charts'!$T$8:$T$9,'Vent Sizing Charts'!X$8:X$9)+1,IF($R135=1.5,LOOKUP($S135,'Vent Sizing Charts'!$T$7,'Vent Sizing Charts'!X$7)+1,IF($R135=1.25,LOOKUP($S135,'Vent Sizing Charts'!$T$6,'Vent Sizing Charts'!X$6)+1,"ERR")))))))))))</f>
        <v>ERR</v>
      </c>
      <c r="X135" t="str">
        <f>IF($R135=15,LOOKUP($S135,'Vent Sizing Charts'!$T$38:$T$41,'Vent Sizing Charts'!Y$38:Y$41)+1,IF($R135=12,LOOKUP($S135,'Vent Sizing Charts'!$T$34:$T$37,'Vent Sizing Charts'!Y$34:Y$37)+1,IF($R135=10,LOOKUP($S135,'Vent Sizing Charts'!$T$30:$T$33,'Vent Sizing Charts'!Y$30:Y$33)+1,IF($R135=8,LOOKUP($S135,'Vent Sizing Charts'!$T$26:$T$29,'Vent Sizing Charts'!Y$26:Y$29)+1,IF($R135=6,LOOKUP($S135,'Vent Sizing Charts'!$T$22:$T$25,'Vent Sizing Charts'!Y$22:Y$25)+1,IF($R135=5,LOOKUP($S135,'Vent Sizing Charts'!$T$18:$T$21,'Vent Sizing Charts'!Y$18:Y$21)+1,IF($R135=4,LOOKUP($S135,'Vent Sizing Charts'!$T$14:$T$17,'Vent Sizing Charts'!Y$14:Y$17)+1,IF($R135=3,LOOKUP($S135,'Vent Sizing Charts'!$T$10:$T$13,'Vent Sizing Charts'!Y$10:Y$13)+1,IF($R135=2,LOOKUP($S135,'Vent Sizing Charts'!$T$8:$T$9,'Vent Sizing Charts'!Y$8:Y$9)+1,IF($R135=1.5,LOOKUP($S135,'Vent Sizing Charts'!$T$7,'Vent Sizing Charts'!Y$7)+1,IF($R135=1.25,LOOKUP($S135,'Vent Sizing Charts'!$T$6,'Vent Sizing Charts'!Y$6)+1,"ERR")))))))))))</f>
        <v>ERR</v>
      </c>
      <c r="Y135" t="str">
        <f>IF($R135=15,LOOKUP($S135,'Vent Sizing Charts'!$T$38:$T$41,'Vent Sizing Charts'!Z$38:Z$41)+1,IF($R135=12,LOOKUP($S135,'Vent Sizing Charts'!$T$34:$T$37,'Vent Sizing Charts'!Z$34:Z$37)+1,IF($R135=10,LOOKUP($S135,'Vent Sizing Charts'!$T$30:$T$33,'Vent Sizing Charts'!Z$30:Z$33)+1,IF($R135=8,LOOKUP($S135,'Vent Sizing Charts'!$T$26:$T$29,'Vent Sizing Charts'!Z$26:Z$29)+1,IF($R135=6,LOOKUP($S135,'Vent Sizing Charts'!$T$22:$T$25,'Vent Sizing Charts'!Z$22:Z$25)+1,IF($R135=5,LOOKUP($S135,'Vent Sizing Charts'!$T$18:$T$21,'Vent Sizing Charts'!Z$18:Z$21)+1,IF($R135=4,LOOKUP($S135,'Vent Sizing Charts'!$T$14:$T$17,'Vent Sizing Charts'!Z$14:Z$17)+1,IF($R135=3,LOOKUP($S135,'Vent Sizing Charts'!$T$10:$T$13,'Vent Sizing Charts'!Z$10:Z$13)+1,IF($R135=2,LOOKUP($S135,'Vent Sizing Charts'!$T$8:$T$9,'Vent Sizing Charts'!Z$8:Z$9)+1,IF($R135=1.5,LOOKUP($S135,'Vent Sizing Charts'!$T$7,'Vent Sizing Charts'!Z$7)+1,IF($R135=1.25,LOOKUP($S135,'Vent Sizing Charts'!$T$6,'Vent Sizing Charts'!Z$6)+1,"ERR")))))))))))</f>
        <v>ERR</v>
      </c>
      <c r="Z135" t="str">
        <f>IF($R135=15,LOOKUP($S135,'Vent Sizing Charts'!$T$38:$T$41,'Vent Sizing Charts'!AA$38:AA$41)+1,IF($R135=12,LOOKUP($S135,'Vent Sizing Charts'!$T$34:$T$37,'Vent Sizing Charts'!AA$34:AA$37)+1,IF($R135=10,LOOKUP($S135,'Vent Sizing Charts'!$T$30:$T$33,'Vent Sizing Charts'!AA$30:AA$33)+1,IF($R135=8,LOOKUP($S135,'Vent Sizing Charts'!$T$26:$T$29,'Vent Sizing Charts'!AA$26:AA$29)+1,IF($R135=6,LOOKUP($S135,'Vent Sizing Charts'!$T$22:$T$25,'Vent Sizing Charts'!AA$22:AA$25)+1,IF($R135=5,LOOKUP($S135,'Vent Sizing Charts'!$T$18:$T$21,'Vent Sizing Charts'!AA$18:AA$21)+1,IF($R135=4,LOOKUP($S135,'Vent Sizing Charts'!$T$14:$T$17,'Vent Sizing Charts'!AA$14:AA$17)+1,IF($R135=3,LOOKUP($S135,'Vent Sizing Charts'!$T$10:$T$13,'Vent Sizing Charts'!AA$10:AA$13)+1,IF($R135=2,LOOKUP($S135,'Vent Sizing Charts'!$T$8:$T$9,'Vent Sizing Charts'!AA$8:AA$9)+1,IF($R135=1.5,LOOKUP($S135,'Vent Sizing Charts'!$T$7,'Vent Sizing Charts'!AA$7)+1,IF($R135=1.25,LOOKUP($S135,'Vent Sizing Charts'!$T$6,'Vent Sizing Charts'!AA$6)+1,"ERR")))))))))))</f>
        <v>ERR</v>
      </c>
      <c r="AA135" t="str">
        <f>IF($R135=15,LOOKUP($S135,'Vent Sizing Charts'!$T$38:$T$41,'Vent Sizing Charts'!AB$38:AB$41)+1,IF($R135=12,LOOKUP($S135,'Vent Sizing Charts'!$T$34:$T$37,'Vent Sizing Charts'!AB$34:AB$37)+1,IF($R135=10,LOOKUP($S135,'Vent Sizing Charts'!$T$30:$T$33,'Vent Sizing Charts'!AB$30:AB$33)+1,IF($R135=8,LOOKUP($S135,'Vent Sizing Charts'!$T$26:$T$29,'Vent Sizing Charts'!AB$26:AB$29)+1,IF($R135=6,LOOKUP($S135,'Vent Sizing Charts'!$T$22:$T$25,'Vent Sizing Charts'!AB$22:AB$25)+1,IF($R135=5,LOOKUP($S135,'Vent Sizing Charts'!$T$18:$T$21,'Vent Sizing Charts'!AB$18:AB$21)+1,IF($R135=4,LOOKUP($S135,'Vent Sizing Charts'!$T$14:$T$17,'Vent Sizing Charts'!AB$14:AB$17)+1,IF($R135=3,LOOKUP($S135,'Vent Sizing Charts'!$T$10:$T$13,'Vent Sizing Charts'!AB$10:AB$13)+1,IF($R135=2,LOOKUP($S135,'Vent Sizing Charts'!$T$8:$T$9,'Vent Sizing Charts'!AB$8:AB$9)+1,IF($R135=1.5,LOOKUP($S135,'Vent Sizing Charts'!$T$7,'Vent Sizing Charts'!AB$7)+1,IF($R135=1.25,LOOKUP($S135,'Vent Sizing Charts'!$T$6,'Vent Sizing Charts'!AB$6)+1,"ERR")))))))))))</f>
        <v>ERR</v>
      </c>
      <c r="AB135" t="str">
        <f>IF($R135=15,LOOKUP($S135,'Vent Sizing Charts'!$T$38:$T$41,'Vent Sizing Charts'!AC$38:AC$41)+1,IF($R135=12,LOOKUP($S135,'Vent Sizing Charts'!$T$34:$T$37,'Vent Sizing Charts'!AC$34:AC$37)+1,IF($R135=10,LOOKUP($S135,'Vent Sizing Charts'!$T$30:$T$33,'Vent Sizing Charts'!AC$30:AC$33)+1,IF($R135=8,LOOKUP($S135,'Vent Sizing Charts'!$T$26:$T$29,'Vent Sizing Charts'!AC$26:AC$29)+1,IF($R135=6,LOOKUP($S135,'Vent Sizing Charts'!$T$22:$T$25,'Vent Sizing Charts'!AC$22:AC$25)+1,IF($R135=5,LOOKUP($S135,'Vent Sizing Charts'!$T$18:$T$21,'Vent Sizing Charts'!AC$18:AC$21)+1,IF($R135=4,LOOKUP($S135,'Vent Sizing Charts'!$T$14:$T$17,'Vent Sizing Charts'!AC$14:AC$17)+1,IF($R135=3,LOOKUP($S135,'Vent Sizing Charts'!$T$10:$T$13,'Vent Sizing Charts'!AC$10:AC$13)+1,IF($R135=2,LOOKUP($S135,'Vent Sizing Charts'!$T$8:$T$9,'Vent Sizing Charts'!AC$8:AC$9)+1,IF($R135=1.5,LOOKUP($S135,'Vent Sizing Charts'!$T$7,'Vent Sizing Charts'!AC$7)+1,IF($R135=1.25,LOOKUP($S135,'Vent Sizing Charts'!$T$6,'Vent Sizing Charts'!AC$6)+1,"ERR")))))))))))</f>
        <v>ERR</v>
      </c>
      <c r="AC135" t="str">
        <f>IF($R135=15,LOOKUP($S135,'Vent Sizing Charts'!$T$38:$T$41,'Vent Sizing Charts'!AD$38:AD$41)+1,IF($R135=12,LOOKUP($S135,'Vent Sizing Charts'!$T$34:$T$37,'Vent Sizing Charts'!AD$34:AD$37)+1,IF($R135=10,LOOKUP($S135,'Vent Sizing Charts'!$T$30:$T$33,'Vent Sizing Charts'!AD$30:AD$33)+1,IF($R135=8,LOOKUP($S135,'Vent Sizing Charts'!$T$26:$T$29,'Vent Sizing Charts'!AD$26:AD$29)+1,IF($R135=6,LOOKUP($S135,'Vent Sizing Charts'!$T$22:$T$25,'Vent Sizing Charts'!AD$22:AD$25)+1,IF($R135=5,LOOKUP($S135,'Vent Sizing Charts'!$T$18:$T$21,'Vent Sizing Charts'!AD$18:AD$21)+1,IF($R135=4,LOOKUP($S135,'Vent Sizing Charts'!$T$14:$T$17,'Vent Sizing Charts'!AD$14:AD$17)+1,IF($R135=3,LOOKUP($S135,'Vent Sizing Charts'!$T$10:$T$13,'Vent Sizing Charts'!AD$10:AD$13)+1,IF($R135=2,LOOKUP($S135,'Vent Sizing Charts'!$T$8:$T$9,'Vent Sizing Charts'!AD$8:AD$9)+1,IF($R135=1.5,LOOKUP($S135,'Vent Sizing Charts'!$T$7,'Vent Sizing Charts'!AD$7)+1,IF($R135=1.25,LOOKUP($S135,'Vent Sizing Charts'!$T$6,'Vent Sizing Charts'!AD$6)+1,"ERR")))))))))))</f>
        <v>ERR</v>
      </c>
      <c r="AD135" t="str">
        <f>IF($R135=15,LOOKUP($S135,'Vent Sizing Charts'!$T$38:$T$41,'Vent Sizing Charts'!AE$38:AE$41)+1,IF($R135=12,LOOKUP($S135,'Vent Sizing Charts'!$T$34:$T$37,'Vent Sizing Charts'!AE$34:AE$37)+1,IF($R135=10,LOOKUP($S135,'Vent Sizing Charts'!$T$30:$T$33,'Vent Sizing Charts'!AE$30:AE$33)+1,IF($R135=8,LOOKUP($S135,'Vent Sizing Charts'!$T$26:$T$29,'Vent Sizing Charts'!AE$26:AE$29)+1,IF($R135=6,LOOKUP($S135,'Vent Sizing Charts'!$T$22:$T$25,'Vent Sizing Charts'!AE$22:AE$25)+1,IF($R135=5,LOOKUP($S135,'Vent Sizing Charts'!$T$18:$T$21,'Vent Sizing Charts'!AE$18:AE$21)+1,IF($R135=4,LOOKUP($S135,'Vent Sizing Charts'!$T$14:$T$17,'Vent Sizing Charts'!AE$14:AE$17)+1,IF($R135=3,LOOKUP($S135,'Vent Sizing Charts'!$T$10:$T$13,'Vent Sizing Charts'!AE$10:AE$13)+1,IF($R135=2,LOOKUP($S135,'Vent Sizing Charts'!$T$8:$T$9,'Vent Sizing Charts'!AE$8:AE$9)+1,IF($R135=1.5,LOOKUP($S135,'Vent Sizing Charts'!$T$7,'Vent Sizing Charts'!AE$7)+1,IF($R135=1.25,LOOKUP($S135,'Vent Sizing Charts'!$T$6,'Vent Sizing Charts'!AE$6)+1,"ERR")))))))))))</f>
        <v>ERR</v>
      </c>
      <c r="AE135" t="str">
        <f>IF($R135=15,LOOKUP($S135,'Vent Sizing Charts'!$T$38:$T$41,'Vent Sizing Charts'!U$38:U$41),IF($R135=12,LOOKUP($S135,'Vent Sizing Charts'!$T$34:$T$37,'Vent Sizing Charts'!U$34:U$37),IF($R135=10,LOOKUP($S135,'Vent Sizing Charts'!$T$30:$T$33,'Vent Sizing Charts'!U$30:U$33),IF($R135=8,LOOKUP($S135,'Vent Sizing Charts'!$T$26:$T$29,'Vent Sizing Charts'!U$26:U$29),IF($R135=6,LOOKUP($S135,'Vent Sizing Charts'!$T$22:$T$25,'Vent Sizing Charts'!U$22:U$25),IF($R135=5,LOOKUP($S135,'Vent Sizing Charts'!$T$18:$T$21,'Vent Sizing Charts'!U$18:U$21),IF($R135=4,LOOKUP($S135,'Vent Sizing Charts'!$T$14:$T$17,'Vent Sizing Charts'!U$14:U$17),IF($R135=3,LOOKUP($S135,'Vent Sizing Charts'!$T$10:$T$13,'Vent Sizing Charts'!U$10:U$13),IF($R135=2,LOOKUP($S135,'Vent Sizing Charts'!$T$8:$T$9,'Vent Sizing Charts'!U$8:U$9),IF($R135=1.5,LOOKUP($S135,'Vent Sizing Charts'!$T$7,'Vent Sizing Charts'!U$7),IF($R135=1.25,LOOKUP($S135,'Vent Sizing Charts'!$T$6,'Vent Sizing Charts'!U$6),"ERR")))))))))))</f>
        <v>ERR</v>
      </c>
    </row>
    <row r="136" spans="6:31" x14ac:dyDescent="0.25">
      <c r="F136">
        <f>IF('Vent Sizing'!M121="","",'Vent Sizing'!M121)</f>
        <v>2000</v>
      </c>
      <c r="G136">
        <v>0</v>
      </c>
      <c r="H136">
        <f>IF(LOOKUP($F136,'Vent Sizing Charts'!$F$5:$F$18,'Vent Sizing Charts'!G$5:G$18)+1&lt;0,0,LOOKUP($F136,'Vent Sizing Charts'!$F$5:$F$18,'Vent Sizing Charts'!G$5:G$18))</f>
        <v>0</v>
      </c>
      <c r="I136">
        <f>IF(LOOKUP($F136,'Vent Sizing Charts'!$F$5:$F$18,'Vent Sizing Charts'!H$5:H$18)+1&lt;0,0,LOOKUP($F136,'Vent Sizing Charts'!$F$5:$F$18,'Vent Sizing Charts'!H$5:H$18))</f>
        <v>0</v>
      </c>
      <c r="J136">
        <f>IF(LOOKUP($F136,'Vent Sizing Charts'!$F$5:$F$18,'Vent Sizing Charts'!I$5:I$18)+1&lt;0,0,LOOKUP($F136,'Vent Sizing Charts'!$F$5:$F$18,'Vent Sizing Charts'!I$5:I$18))</f>
        <v>0</v>
      </c>
      <c r="K136">
        <f>IF(LOOKUP($F136,'Vent Sizing Charts'!$F$5:$F$18,'Vent Sizing Charts'!J$5:J$18)+1&lt;0,0,LOOKUP($F136,'Vent Sizing Charts'!$F$5:$F$18,'Vent Sizing Charts'!J$5:J$18))</f>
        <v>6</v>
      </c>
      <c r="L136">
        <f>IF(LOOKUP($F136,'Vent Sizing Charts'!$F$5:$F$18,'Vent Sizing Charts'!K$5:K$18)+1&lt;0,0,LOOKUP($F136,'Vent Sizing Charts'!$F$5:$F$18,'Vent Sizing Charts'!K$5:K$18))</f>
        <v>21</v>
      </c>
      <c r="M136">
        <f>IF(LOOKUP($F136,'Vent Sizing Charts'!$F$5:$F$18,'Vent Sizing Charts'!L$5:L$18)+1&lt;0,0,LOOKUP($F136,'Vent Sizing Charts'!$F$5:$F$18,'Vent Sizing Charts'!L$5:L$18))</f>
        <v>61</v>
      </c>
      <c r="N136">
        <f>IF(LOOKUP($F136,'Vent Sizing Charts'!$F$5:$F$18,'Vent Sizing Charts'!M$5:M$18)+1&lt;0,0,LOOKUP($F136,'Vent Sizing Charts'!$F$5:$F$18,'Vent Sizing Charts'!M$5:M$18))</f>
        <v>215</v>
      </c>
      <c r="O136">
        <f>IF(LOOKUP($F136,'Vent Sizing Charts'!$F$5:$F$18,'Vent Sizing Charts'!N$5:N$18)+1&lt;0,0,LOOKUP($F136,'Vent Sizing Charts'!$F$5:$F$18,'Vent Sizing Charts'!N$5:N$18))</f>
        <v>99999999</v>
      </c>
      <c r="R136">
        <f>'Vent Sizing'!X41</f>
        <v>0</v>
      </c>
      <c r="S136">
        <f>ROUNDUP('Vent Sizing'!T41,0)</f>
        <v>0</v>
      </c>
      <c r="T136">
        <v>-9999999</v>
      </c>
      <c r="U136" t="str">
        <f>IF($R136=15,LOOKUP($S136,'Vent Sizing Charts'!$T$38:$T$41,'Vent Sizing Charts'!V$38:V$41)+1,IF($R136=12,LOOKUP($S136,'Vent Sizing Charts'!$T$34:$T$37,'Vent Sizing Charts'!V$34:V$37)+1,IF($R136=10,LOOKUP($S136,'Vent Sizing Charts'!$T$30:$T$33,'Vent Sizing Charts'!V$30:V$33)+1,IF($R136=8,LOOKUP($S136,'Vent Sizing Charts'!$T$26:$T$29,'Vent Sizing Charts'!V$26:V$29)+1,IF($R136=6,LOOKUP($S136,'Vent Sizing Charts'!$T$22:$T$25,'Vent Sizing Charts'!V$22:V$25)+1,IF($R136=5,LOOKUP($S136,'Vent Sizing Charts'!$T$18:$T$21,'Vent Sizing Charts'!V$18:V$21)+1,IF($R136=4,LOOKUP($S136,'Vent Sizing Charts'!$T$14:$T$17,'Vent Sizing Charts'!V$14:V$17)+1,IF($R136=3,LOOKUP($S136,'Vent Sizing Charts'!$T$10:$T$13,'Vent Sizing Charts'!V$10:V$13)+1,IF($R136=2,LOOKUP($S136,'Vent Sizing Charts'!$T$8:$T$9,'Vent Sizing Charts'!V$8:V$9)+1,IF($R136=1.5,LOOKUP($S136,'Vent Sizing Charts'!$T$7,'Vent Sizing Charts'!V$7)+1,IF($R136=1.25,LOOKUP($S136,'Vent Sizing Charts'!$T$6,'Vent Sizing Charts'!V$6)+1,"ERR")))))))))))</f>
        <v>ERR</v>
      </c>
      <c r="V136" t="str">
        <f>IF($R136=15,LOOKUP($S136,'Vent Sizing Charts'!$T$38:$T$41,'Vent Sizing Charts'!W$38:W$41)+1,IF($R136=12,LOOKUP($S136,'Vent Sizing Charts'!$T$34:$T$37,'Vent Sizing Charts'!W$34:W$37)+1,IF($R136=10,LOOKUP($S136,'Vent Sizing Charts'!$T$30:$T$33,'Vent Sizing Charts'!W$30:W$33)+1,IF($R136=8,LOOKUP($S136,'Vent Sizing Charts'!$T$26:$T$29,'Vent Sizing Charts'!W$26:W$29)+1,IF($R136=6,LOOKUP($S136,'Vent Sizing Charts'!$T$22:$T$25,'Vent Sizing Charts'!W$22:W$25)+1,IF($R136=5,LOOKUP($S136,'Vent Sizing Charts'!$T$18:$T$21,'Vent Sizing Charts'!W$18:W$21)+1,IF($R136=4,LOOKUP($S136,'Vent Sizing Charts'!$T$14:$T$17,'Vent Sizing Charts'!W$14:W$17)+1,IF($R136=3,LOOKUP($S136,'Vent Sizing Charts'!$T$10:$T$13,'Vent Sizing Charts'!W$10:W$13)+1,IF($R136=2,LOOKUP($S136,'Vent Sizing Charts'!$T$8:$T$9,'Vent Sizing Charts'!W$8:W$9)+1,IF($R136=1.5,LOOKUP($S136,'Vent Sizing Charts'!$T$7,'Vent Sizing Charts'!W$7)+1,IF($R136=1.25,LOOKUP($S136,'Vent Sizing Charts'!$T$6,'Vent Sizing Charts'!W$6)+1,"ERR")))))))))))</f>
        <v>ERR</v>
      </c>
      <c r="W136" t="str">
        <f>IF($R136=15,LOOKUP($S136,'Vent Sizing Charts'!$T$38:$T$41,'Vent Sizing Charts'!X$38:X$41)+1,IF($R136=12,LOOKUP($S136,'Vent Sizing Charts'!$T$34:$T$37,'Vent Sizing Charts'!X$34:X$37)+1,IF($R136=10,LOOKUP($S136,'Vent Sizing Charts'!$T$30:$T$33,'Vent Sizing Charts'!X$30:X$33)+1,IF($R136=8,LOOKUP($S136,'Vent Sizing Charts'!$T$26:$T$29,'Vent Sizing Charts'!X$26:X$29)+1,IF($R136=6,LOOKUP($S136,'Vent Sizing Charts'!$T$22:$T$25,'Vent Sizing Charts'!X$22:X$25)+1,IF($R136=5,LOOKUP($S136,'Vent Sizing Charts'!$T$18:$T$21,'Vent Sizing Charts'!X$18:X$21)+1,IF($R136=4,LOOKUP($S136,'Vent Sizing Charts'!$T$14:$T$17,'Vent Sizing Charts'!X$14:X$17)+1,IF($R136=3,LOOKUP($S136,'Vent Sizing Charts'!$T$10:$T$13,'Vent Sizing Charts'!X$10:X$13)+1,IF($R136=2,LOOKUP($S136,'Vent Sizing Charts'!$T$8:$T$9,'Vent Sizing Charts'!X$8:X$9)+1,IF($R136=1.5,LOOKUP($S136,'Vent Sizing Charts'!$T$7,'Vent Sizing Charts'!X$7)+1,IF($R136=1.25,LOOKUP($S136,'Vent Sizing Charts'!$T$6,'Vent Sizing Charts'!X$6)+1,"ERR")))))))))))</f>
        <v>ERR</v>
      </c>
      <c r="X136" t="str">
        <f>IF($R136=15,LOOKUP($S136,'Vent Sizing Charts'!$T$38:$T$41,'Vent Sizing Charts'!Y$38:Y$41)+1,IF($R136=12,LOOKUP($S136,'Vent Sizing Charts'!$T$34:$T$37,'Vent Sizing Charts'!Y$34:Y$37)+1,IF($R136=10,LOOKUP($S136,'Vent Sizing Charts'!$T$30:$T$33,'Vent Sizing Charts'!Y$30:Y$33)+1,IF($R136=8,LOOKUP($S136,'Vent Sizing Charts'!$T$26:$T$29,'Vent Sizing Charts'!Y$26:Y$29)+1,IF($R136=6,LOOKUP($S136,'Vent Sizing Charts'!$T$22:$T$25,'Vent Sizing Charts'!Y$22:Y$25)+1,IF($R136=5,LOOKUP($S136,'Vent Sizing Charts'!$T$18:$T$21,'Vent Sizing Charts'!Y$18:Y$21)+1,IF($R136=4,LOOKUP($S136,'Vent Sizing Charts'!$T$14:$T$17,'Vent Sizing Charts'!Y$14:Y$17)+1,IF($R136=3,LOOKUP($S136,'Vent Sizing Charts'!$T$10:$T$13,'Vent Sizing Charts'!Y$10:Y$13)+1,IF($R136=2,LOOKUP($S136,'Vent Sizing Charts'!$T$8:$T$9,'Vent Sizing Charts'!Y$8:Y$9)+1,IF($R136=1.5,LOOKUP($S136,'Vent Sizing Charts'!$T$7,'Vent Sizing Charts'!Y$7)+1,IF($R136=1.25,LOOKUP($S136,'Vent Sizing Charts'!$T$6,'Vent Sizing Charts'!Y$6)+1,"ERR")))))))))))</f>
        <v>ERR</v>
      </c>
      <c r="Y136" t="str">
        <f>IF($R136=15,LOOKUP($S136,'Vent Sizing Charts'!$T$38:$T$41,'Vent Sizing Charts'!Z$38:Z$41)+1,IF($R136=12,LOOKUP($S136,'Vent Sizing Charts'!$T$34:$T$37,'Vent Sizing Charts'!Z$34:Z$37)+1,IF($R136=10,LOOKUP($S136,'Vent Sizing Charts'!$T$30:$T$33,'Vent Sizing Charts'!Z$30:Z$33)+1,IF($R136=8,LOOKUP($S136,'Vent Sizing Charts'!$T$26:$T$29,'Vent Sizing Charts'!Z$26:Z$29)+1,IF($R136=6,LOOKUP($S136,'Vent Sizing Charts'!$T$22:$T$25,'Vent Sizing Charts'!Z$22:Z$25)+1,IF($R136=5,LOOKUP($S136,'Vent Sizing Charts'!$T$18:$T$21,'Vent Sizing Charts'!Z$18:Z$21)+1,IF($R136=4,LOOKUP($S136,'Vent Sizing Charts'!$T$14:$T$17,'Vent Sizing Charts'!Z$14:Z$17)+1,IF($R136=3,LOOKUP($S136,'Vent Sizing Charts'!$T$10:$T$13,'Vent Sizing Charts'!Z$10:Z$13)+1,IF($R136=2,LOOKUP($S136,'Vent Sizing Charts'!$T$8:$T$9,'Vent Sizing Charts'!Z$8:Z$9)+1,IF($R136=1.5,LOOKUP($S136,'Vent Sizing Charts'!$T$7,'Vent Sizing Charts'!Z$7)+1,IF($R136=1.25,LOOKUP($S136,'Vent Sizing Charts'!$T$6,'Vent Sizing Charts'!Z$6)+1,"ERR")))))))))))</f>
        <v>ERR</v>
      </c>
      <c r="Z136" t="str">
        <f>IF($R136=15,LOOKUP($S136,'Vent Sizing Charts'!$T$38:$T$41,'Vent Sizing Charts'!AA$38:AA$41)+1,IF($R136=12,LOOKUP($S136,'Vent Sizing Charts'!$T$34:$T$37,'Vent Sizing Charts'!AA$34:AA$37)+1,IF($R136=10,LOOKUP($S136,'Vent Sizing Charts'!$T$30:$T$33,'Vent Sizing Charts'!AA$30:AA$33)+1,IF($R136=8,LOOKUP($S136,'Vent Sizing Charts'!$T$26:$T$29,'Vent Sizing Charts'!AA$26:AA$29)+1,IF($R136=6,LOOKUP($S136,'Vent Sizing Charts'!$T$22:$T$25,'Vent Sizing Charts'!AA$22:AA$25)+1,IF($R136=5,LOOKUP($S136,'Vent Sizing Charts'!$T$18:$T$21,'Vent Sizing Charts'!AA$18:AA$21)+1,IF($R136=4,LOOKUP($S136,'Vent Sizing Charts'!$T$14:$T$17,'Vent Sizing Charts'!AA$14:AA$17)+1,IF($R136=3,LOOKUP($S136,'Vent Sizing Charts'!$T$10:$T$13,'Vent Sizing Charts'!AA$10:AA$13)+1,IF($R136=2,LOOKUP($S136,'Vent Sizing Charts'!$T$8:$T$9,'Vent Sizing Charts'!AA$8:AA$9)+1,IF($R136=1.5,LOOKUP($S136,'Vent Sizing Charts'!$T$7,'Vent Sizing Charts'!AA$7)+1,IF($R136=1.25,LOOKUP($S136,'Vent Sizing Charts'!$T$6,'Vent Sizing Charts'!AA$6)+1,"ERR")))))))))))</f>
        <v>ERR</v>
      </c>
      <c r="AA136" t="str">
        <f>IF($R136=15,LOOKUP($S136,'Vent Sizing Charts'!$T$38:$T$41,'Vent Sizing Charts'!AB$38:AB$41)+1,IF($R136=12,LOOKUP($S136,'Vent Sizing Charts'!$T$34:$T$37,'Vent Sizing Charts'!AB$34:AB$37)+1,IF($R136=10,LOOKUP($S136,'Vent Sizing Charts'!$T$30:$T$33,'Vent Sizing Charts'!AB$30:AB$33)+1,IF($R136=8,LOOKUP($S136,'Vent Sizing Charts'!$T$26:$T$29,'Vent Sizing Charts'!AB$26:AB$29)+1,IF($R136=6,LOOKUP($S136,'Vent Sizing Charts'!$T$22:$T$25,'Vent Sizing Charts'!AB$22:AB$25)+1,IF($R136=5,LOOKUP($S136,'Vent Sizing Charts'!$T$18:$T$21,'Vent Sizing Charts'!AB$18:AB$21)+1,IF($R136=4,LOOKUP($S136,'Vent Sizing Charts'!$T$14:$T$17,'Vent Sizing Charts'!AB$14:AB$17)+1,IF($R136=3,LOOKUP($S136,'Vent Sizing Charts'!$T$10:$T$13,'Vent Sizing Charts'!AB$10:AB$13)+1,IF($R136=2,LOOKUP($S136,'Vent Sizing Charts'!$T$8:$T$9,'Vent Sizing Charts'!AB$8:AB$9)+1,IF($R136=1.5,LOOKUP($S136,'Vent Sizing Charts'!$T$7,'Vent Sizing Charts'!AB$7)+1,IF($R136=1.25,LOOKUP($S136,'Vent Sizing Charts'!$T$6,'Vent Sizing Charts'!AB$6)+1,"ERR")))))))))))</f>
        <v>ERR</v>
      </c>
      <c r="AB136" t="str">
        <f>IF($R136=15,LOOKUP($S136,'Vent Sizing Charts'!$T$38:$T$41,'Vent Sizing Charts'!AC$38:AC$41)+1,IF($R136=12,LOOKUP($S136,'Vent Sizing Charts'!$T$34:$T$37,'Vent Sizing Charts'!AC$34:AC$37)+1,IF($R136=10,LOOKUP($S136,'Vent Sizing Charts'!$T$30:$T$33,'Vent Sizing Charts'!AC$30:AC$33)+1,IF($R136=8,LOOKUP($S136,'Vent Sizing Charts'!$T$26:$T$29,'Vent Sizing Charts'!AC$26:AC$29)+1,IF($R136=6,LOOKUP($S136,'Vent Sizing Charts'!$T$22:$T$25,'Vent Sizing Charts'!AC$22:AC$25)+1,IF($R136=5,LOOKUP($S136,'Vent Sizing Charts'!$T$18:$T$21,'Vent Sizing Charts'!AC$18:AC$21)+1,IF($R136=4,LOOKUP($S136,'Vent Sizing Charts'!$T$14:$T$17,'Vent Sizing Charts'!AC$14:AC$17)+1,IF($R136=3,LOOKUP($S136,'Vent Sizing Charts'!$T$10:$T$13,'Vent Sizing Charts'!AC$10:AC$13)+1,IF($R136=2,LOOKUP($S136,'Vent Sizing Charts'!$T$8:$T$9,'Vent Sizing Charts'!AC$8:AC$9)+1,IF($R136=1.5,LOOKUP($S136,'Vent Sizing Charts'!$T$7,'Vent Sizing Charts'!AC$7)+1,IF($R136=1.25,LOOKUP($S136,'Vent Sizing Charts'!$T$6,'Vent Sizing Charts'!AC$6)+1,"ERR")))))))))))</f>
        <v>ERR</v>
      </c>
      <c r="AC136" t="str">
        <f>IF($R136=15,LOOKUP($S136,'Vent Sizing Charts'!$T$38:$T$41,'Vent Sizing Charts'!AD$38:AD$41)+1,IF($R136=12,LOOKUP($S136,'Vent Sizing Charts'!$T$34:$T$37,'Vent Sizing Charts'!AD$34:AD$37)+1,IF($R136=10,LOOKUP($S136,'Vent Sizing Charts'!$T$30:$T$33,'Vent Sizing Charts'!AD$30:AD$33)+1,IF($R136=8,LOOKUP($S136,'Vent Sizing Charts'!$T$26:$T$29,'Vent Sizing Charts'!AD$26:AD$29)+1,IF($R136=6,LOOKUP($S136,'Vent Sizing Charts'!$T$22:$T$25,'Vent Sizing Charts'!AD$22:AD$25)+1,IF($R136=5,LOOKUP($S136,'Vent Sizing Charts'!$T$18:$T$21,'Vent Sizing Charts'!AD$18:AD$21)+1,IF($R136=4,LOOKUP($S136,'Vent Sizing Charts'!$T$14:$T$17,'Vent Sizing Charts'!AD$14:AD$17)+1,IF($R136=3,LOOKUP($S136,'Vent Sizing Charts'!$T$10:$T$13,'Vent Sizing Charts'!AD$10:AD$13)+1,IF($R136=2,LOOKUP($S136,'Vent Sizing Charts'!$T$8:$T$9,'Vent Sizing Charts'!AD$8:AD$9)+1,IF($R136=1.5,LOOKUP($S136,'Vent Sizing Charts'!$T$7,'Vent Sizing Charts'!AD$7)+1,IF($R136=1.25,LOOKUP($S136,'Vent Sizing Charts'!$T$6,'Vent Sizing Charts'!AD$6)+1,"ERR")))))))))))</f>
        <v>ERR</v>
      </c>
      <c r="AD136" t="str">
        <f>IF($R136=15,LOOKUP($S136,'Vent Sizing Charts'!$T$38:$T$41,'Vent Sizing Charts'!AE$38:AE$41)+1,IF($R136=12,LOOKUP($S136,'Vent Sizing Charts'!$T$34:$T$37,'Vent Sizing Charts'!AE$34:AE$37)+1,IF($R136=10,LOOKUP($S136,'Vent Sizing Charts'!$T$30:$T$33,'Vent Sizing Charts'!AE$30:AE$33)+1,IF($R136=8,LOOKUP($S136,'Vent Sizing Charts'!$T$26:$T$29,'Vent Sizing Charts'!AE$26:AE$29)+1,IF($R136=6,LOOKUP($S136,'Vent Sizing Charts'!$T$22:$T$25,'Vent Sizing Charts'!AE$22:AE$25)+1,IF($R136=5,LOOKUP($S136,'Vent Sizing Charts'!$T$18:$T$21,'Vent Sizing Charts'!AE$18:AE$21)+1,IF($R136=4,LOOKUP($S136,'Vent Sizing Charts'!$T$14:$T$17,'Vent Sizing Charts'!AE$14:AE$17)+1,IF($R136=3,LOOKUP($S136,'Vent Sizing Charts'!$T$10:$T$13,'Vent Sizing Charts'!AE$10:AE$13)+1,IF($R136=2,LOOKUP($S136,'Vent Sizing Charts'!$T$8:$T$9,'Vent Sizing Charts'!AE$8:AE$9)+1,IF($R136=1.5,LOOKUP($S136,'Vent Sizing Charts'!$T$7,'Vent Sizing Charts'!AE$7)+1,IF($R136=1.25,LOOKUP($S136,'Vent Sizing Charts'!$T$6,'Vent Sizing Charts'!AE$6)+1,"ERR")))))))))))</f>
        <v>ERR</v>
      </c>
      <c r="AE136" t="str">
        <f>IF($R136=15,LOOKUP($S136,'Vent Sizing Charts'!$T$38:$T$41,'Vent Sizing Charts'!U$38:U$41),IF($R136=12,LOOKUP($S136,'Vent Sizing Charts'!$T$34:$T$37,'Vent Sizing Charts'!U$34:U$37),IF($R136=10,LOOKUP($S136,'Vent Sizing Charts'!$T$30:$T$33,'Vent Sizing Charts'!U$30:U$33),IF($R136=8,LOOKUP($S136,'Vent Sizing Charts'!$T$26:$T$29,'Vent Sizing Charts'!U$26:U$29),IF($R136=6,LOOKUP($S136,'Vent Sizing Charts'!$T$22:$T$25,'Vent Sizing Charts'!U$22:U$25),IF($R136=5,LOOKUP($S136,'Vent Sizing Charts'!$T$18:$T$21,'Vent Sizing Charts'!U$18:U$21),IF($R136=4,LOOKUP($S136,'Vent Sizing Charts'!$T$14:$T$17,'Vent Sizing Charts'!U$14:U$17),IF($R136=3,LOOKUP($S136,'Vent Sizing Charts'!$T$10:$T$13,'Vent Sizing Charts'!U$10:U$13),IF($R136=2,LOOKUP($S136,'Vent Sizing Charts'!$T$8:$T$9,'Vent Sizing Charts'!U$8:U$9),IF($R136=1.5,LOOKUP($S136,'Vent Sizing Charts'!$T$7,'Vent Sizing Charts'!U$7),IF($R136=1.25,LOOKUP($S136,'Vent Sizing Charts'!$T$6,'Vent Sizing Charts'!U$6),"ERR")))))))))))</f>
        <v>ERR</v>
      </c>
    </row>
    <row r="137" spans="6:31" x14ac:dyDescent="0.25">
      <c r="F137">
        <f>IF('Vent Sizing'!M122="","",'Vent Sizing'!M122)</f>
        <v>2000</v>
      </c>
      <c r="G137">
        <v>0</v>
      </c>
      <c r="H137">
        <f>IF(LOOKUP($F137,'Vent Sizing Charts'!$F$5:$F$18,'Vent Sizing Charts'!G$5:G$18)+1&lt;0,0,LOOKUP($F137,'Vent Sizing Charts'!$F$5:$F$18,'Vent Sizing Charts'!G$5:G$18))</f>
        <v>0</v>
      </c>
      <c r="I137">
        <f>IF(LOOKUP($F137,'Vent Sizing Charts'!$F$5:$F$18,'Vent Sizing Charts'!H$5:H$18)+1&lt;0,0,LOOKUP($F137,'Vent Sizing Charts'!$F$5:$F$18,'Vent Sizing Charts'!H$5:H$18))</f>
        <v>0</v>
      </c>
      <c r="J137">
        <f>IF(LOOKUP($F137,'Vent Sizing Charts'!$F$5:$F$18,'Vent Sizing Charts'!I$5:I$18)+1&lt;0,0,LOOKUP($F137,'Vent Sizing Charts'!$F$5:$F$18,'Vent Sizing Charts'!I$5:I$18))</f>
        <v>0</v>
      </c>
      <c r="K137">
        <f>IF(LOOKUP($F137,'Vent Sizing Charts'!$F$5:$F$18,'Vent Sizing Charts'!J$5:J$18)+1&lt;0,0,LOOKUP($F137,'Vent Sizing Charts'!$F$5:$F$18,'Vent Sizing Charts'!J$5:J$18))</f>
        <v>6</v>
      </c>
      <c r="L137">
        <f>IF(LOOKUP($F137,'Vent Sizing Charts'!$F$5:$F$18,'Vent Sizing Charts'!K$5:K$18)+1&lt;0,0,LOOKUP($F137,'Vent Sizing Charts'!$F$5:$F$18,'Vent Sizing Charts'!K$5:K$18))</f>
        <v>21</v>
      </c>
      <c r="M137">
        <f>IF(LOOKUP($F137,'Vent Sizing Charts'!$F$5:$F$18,'Vent Sizing Charts'!L$5:L$18)+1&lt;0,0,LOOKUP($F137,'Vent Sizing Charts'!$F$5:$F$18,'Vent Sizing Charts'!L$5:L$18))</f>
        <v>61</v>
      </c>
      <c r="N137">
        <f>IF(LOOKUP($F137,'Vent Sizing Charts'!$F$5:$F$18,'Vent Sizing Charts'!M$5:M$18)+1&lt;0,0,LOOKUP($F137,'Vent Sizing Charts'!$F$5:$F$18,'Vent Sizing Charts'!M$5:M$18))</f>
        <v>215</v>
      </c>
      <c r="O137">
        <f>IF(LOOKUP($F137,'Vent Sizing Charts'!$F$5:$F$18,'Vent Sizing Charts'!N$5:N$18)+1&lt;0,0,LOOKUP($F137,'Vent Sizing Charts'!$F$5:$F$18,'Vent Sizing Charts'!N$5:N$18))</f>
        <v>99999999</v>
      </c>
      <c r="R137">
        <f>'Vent Sizing'!X42</f>
        <v>0</v>
      </c>
      <c r="S137">
        <f>ROUNDUP('Vent Sizing'!T42,0)</f>
        <v>0</v>
      </c>
      <c r="T137">
        <v>-9999999</v>
      </c>
      <c r="U137" t="str">
        <f>IF($R137=15,LOOKUP($S137,'Vent Sizing Charts'!$T$38:$T$41,'Vent Sizing Charts'!V$38:V$41)+1,IF($R137=12,LOOKUP($S137,'Vent Sizing Charts'!$T$34:$T$37,'Vent Sizing Charts'!V$34:V$37)+1,IF($R137=10,LOOKUP($S137,'Vent Sizing Charts'!$T$30:$T$33,'Vent Sizing Charts'!V$30:V$33)+1,IF($R137=8,LOOKUP($S137,'Vent Sizing Charts'!$T$26:$T$29,'Vent Sizing Charts'!V$26:V$29)+1,IF($R137=6,LOOKUP($S137,'Vent Sizing Charts'!$T$22:$T$25,'Vent Sizing Charts'!V$22:V$25)+1,IF($R137=5,LOOKUP($S137,'Vent Sizing Charts'!$T$18:$T$21,'Vent Sizing Charts'!V$18:V$21)+1,IF($R137=4,LOOKUP($S137,'Vent Sizing Charts'!$T$14:$T$17,'Vent Sizing Charts'!V$14:V$17)+1,IF($R137=3,LOOKUP($S137,'Vent Sizing Charts'!$T$10:$T$13,'Vent Sizing Charts'!V$10:V$13)+1,IF($R137=2,LOOKUP($S137,'Vent Sizing Charts'!$T$8:$T$9,'Vent Sizing Charts'!V$8:V$9)+1,IF($R137=1.5,LOOKUP($S137,'Vent Sizing Charts'!$T$7,'Vent Sizing Charts'!V$7)+1,IF($R137=1.25,LOOKUP($S137,'Vent Sizing Charts'!$T$6,'Vent Sizing Charts'!V$6)+1,"ERR")))))))))))</f>
        <v>ERR</v>
      </c>
      <c r="V137" t="str">
        <f>IF($R137=15,LOOKUP($S137,'Vent Sizing Charts'!$T$38:$T$41,'Vent Sizing Charts'!W$38:W$41)+1,IF($R137=12,LOOKUP($S137,'Vent Sizing Charts'!$T$34:$T$37,'Vent Sizing Charts'!W$34:W$37)+1,IF($R137=10,LOOKUP($S137,'Vent Sizing Charts'!$T$30:$T$33,'Vent Sizing Charts'!W$30:W$33)+1,IF($R137=8,LOOKUP($S137,'Vent Sizing Charts'!$T$26:$T$29,'Vent Sizing Charts'!W$26:W$29)+1,IF($R137=6,LOOKUP($S137,'Vent Sizing Charts'!$T$22:$T$25,'Vent Sizing Charts'!W$22:W$25)+1,IF($R137=5,LOOKUP($S137,'Vent Sizing Charts'!$T$18:$T$21,'Vent Sizing Charts'!W$18:W$21)+1,IF($R137=4,LOOKUP($S137,'Vent Sizing Charts'!$T$14:$T$17,'Vent Sizing Charts'!W$14:W$17)+1,IF($R137=3,LOOKUP($S137,'Vent Sizing Charts'!$T$10:$T$13,'Vent Sizing Charts'!W$10:W$13)+1,IF($R137=2,LOOKUP($S137,'Vent Sizing Charts'!$T$8:$T$9,'Vent Sizing Charts'!W$8:W$9)+1,IF($R137=1.5,LOOKUP($S137,'Vent Sizing Charts'!$T$7,'Vent Sizing Charts'!W$7)+1,IF($R137=1.25,LOOKUP($S137,'Vent Sizing Charts'!$T$6,'Vent Sizing Charts'!W$6)+1,"ERR")))))))))))</f>
        <v>ERR</v>
      </c>
      <c r="W137" t="str">
        <f>IF($R137=15,LOOKUP($S137,'Vent Sizing Charts'!$T$38:$T$41,'Vent Sizing Charts'!X$38:X$41)+1,IF($R137=12,LOOKUP($S137,'Vent Sizing Charts'!$T$34:$T$37,'Vent Sizing Charts'!X$34:X$37)+1,IF($R137=10,LOOKUP($S137,'Vent Sizing Charts'!$T$30:$T$33,'Vent Sizing Charts'!X$30:X$33)+1,IF($R137=8,LOOKUP($S137,'Vent Sizing Charts'!$T$26:$T$29,'Vent Sizing Charts'!X$26:X$29)+1,IF($R137=6,LOOKUP($S137,'Vent Sizing Charts'!$T$22:$T$25,'Vent Sizing Charts'!X$22:X$25)+1,IF($R137=5,LOOKUP($S137,'Vent Sizing Charts'!$T$18:$T$21,'Vent Sizing Charts'!X$18:X$21)+1,IF($R137=4,LOOKUP($S137,'Vent Sizing Charts'!$T$14:$T$17,'Vent Sizing Charts'!X$14:X$17)+1,IF($R137=3,LOOKUP($S137,'Vent Sizing Charts'!$T$10:$T$13,'Vent Sizing Charts'!X$10:X$13)+1,IF($R137=2,LOOKUP($S137,'Vent Sizing Charts'!$T$8:$T$9,'Vent Sizing Charts'!X$8:X$9)+1,IF($R137=1.5,LOOKUP($S137,'Vent Sizing Charts'!$T$7,'Vent Sizing Charts'!X$7)+1,IF($R137=1.25,LOOKUP($S137,'Vent Sizing Charts'!$T$6,'Vent Sizing Charts'!X$6)+1,"ERR")))))))))))</f>
        <v>ERR</v>
      </c>
      <c r="X137" t="str">
        <f>IF($R137=15,LOOKUP($S137,'Vent Sizing Charts'!$T$38:$T$41,'Vent Sizing Charts'!Y$38:Y$41)+1,IF($R137=12,LOOKUP($S137,'Vent Sizing Charts'!$T$34:$T$37,'Vent Sizing Charts'!Y$34:Y$37)+1,IF($R137=10,LOOKUP($S137,'Vent Sizing Charts'!$T$30:$T$33,'Vent Sizing Charts'!Y$30:Y$33)+1,IF($R137=8,LOOKUP($S137,'Vent Sizing Charts'!$T$26:$T$29,'Vent Sizing Charts'!Y$26:Y$29)+1,IF($R137=6,LOOKUP($S137,'Vent Sizing Charts'!$T$22:$T$25,'Vent Sizing Charts'!Y$22:Y$25)+1,IF($R137=5,LOOKUP($S137,'Vent Sizing Charts'!$T$18:$T$21,'Vent Sizing Charts'!Y$18:Y$21)+1,IF($R137=4,LOOKUP($S137,'Vent Sizing Charts'!$T$14:$T$17,'Vent Sizing Charts'!Y$14:Y$17)+1,IF($R137=3,LOOKUP($S137,'Vent Sizing Charts'!$T$10:$T$13,'Vent Sizing Charts'!Y$10:Y$13)+1,IF($R137=2,LOOKUP($S137,'Vent Sizing Charts'!$T$8:$T$9,'Vent Sizing Charts'!Y$8:Y$9)+1,IF($R137=1.5,LOOKUP($S137,'Vent Sizing Charts'!$T$7,'Vent Sizing Charts'!Y$7)+1,IF($R137=1.25,LOOKUP($S137,'Vent Sizing Charts'!$T$6,'Vent Sizing Charts'!Y$6)+1,"ERR")))))))))))</f>
        <v>ERR</v>
      </c>
      <c r="Y137" t="str">
        <f>IF($R137=15,LOOKUP($S137,'Vent Sizing Charts'!$T$38:$T$41,'Vent Sizing Charts'!Z$38:Z$41)+1,IF($R137=12,LOOKUP($S137,'Vent Sizing Charts'!$T$34:$T$37,'Vent Sizing Charts'!Z$34:Z$37)+1,IF($R137=10,LOOKUP($S137,'Vent Sizing Charts'!$T$30:$T$33,'Vent Sizing Charts'!Z$30:Z$33)+1,IF($R137=8,LOOKUP($S137,'Vent Sizing Charts'!$T$26:$T$29,'Vent Sizing Charts'!Z$26:Z$29)+1,IF($R137=6,LOOKUP($S137,'Vent Sizing Charts'!$T$22:$T$25,'Vent Sizing Charts'!Z$22:Z$25)+1,IF($R137=5,LOOKUP($S137,'Vent Sizing Charts'!$T$18:$T$21,'Vent Sizing Charts'!Z$18:Z$21)+1,IF($R137=4,LOOKUP($S137,'Vent Sizing Charts'!$T$14:$T$17,'Vent Sizing Charts'!Z$14:Z$17)+1,IF($R137=3,LOOKUP($S137,'Vent Sizing Charts'!$T$10:$T$13,'Vent Sizing Charts'!Z$10:Z$13)+1,IF($R137=2,LOOKUP($S137,'Vent Sizing Charts'!$T$8:$T$9,'Vent Sizing Charts'!Z$8:Z$9)+1,IF($R137=1.5,LOOKUP($S137,'Vent Sizing Charts'!$T$7,'Vent Sizing Charts'!Z$7)+1,IF($R137=1.25,LOOKUP($S137,'Vent Sizing Charts'!$T$6,'Vent Sizing Charts'!Z$6)+1,"ERR")))))))))))</f>
        <v>ERR</v>
      </c>
      <c r="Z137" t="str">
        <f>IF($R137=15,LOOKUP($S137,'Vent Sizing Charts'!$T$38:$T$41,'Vent Sizing Charts'!AA$38:AA$41)+1,IF($R137=12,LOOKUP($S137,'Vent Sizing Charts'!$T$34:$T$37,'Vent Sizing Charts'!AA$34:AA$37)+1,IF($R137=10,LOOKUP($S137,'Vent Sizing Charts'!$T$30:$T$33,'Vent Sizing Charts'!AA$30:AA$33)+1,IF($R137=8,LOOKUP($S137,'Vent Sizing Charts'!$T$26:$T$29,'Vent Sizing Charts'!AA$26:AA$29)+1,IF($R137=6,LOOKUP($S137,'Vent Sizing Charts'!$T$22:$T$25,'Vent Sizing Charts'!AA$22:AA$25)+1,IF($R137=5,LOOKUP($S137,'Vent Sizing Charts'!$T$18:$T$21,'Vent Sizing Charts'!AA$18:AA$21)+1,IF($R137=4,LOOKUP($S137,'Vent Sizing Charts'!$T$14:$T$17,'Vent Sizing Charts'!AA$14:AA$17)+1,IF($R137=3,LOOKUP($S137,'Vent Sizing Charts'!$T$10:$T$13,'Vent Sizing Charts'!AA$10:AA$13)+1,IF($R137=2,LOOKUP($S137,'Vent Sizing Charts'!$T$8:$T$9,'Vent Sizing Charts'!AA$8:AA$9)+1,IF($R137=1.5,LOOKUP($S137,'Vent Sizing Charts'!$T$7,'Vent Sizing Charts'!AA$7)+1,IF($R137=1.25,LOOKUP($S137,'Vent Sizing Charts'!$T$6,'Vent Sizing Charts'!AA$6)+1,"ERR")))))))))))</f>
        <v>ERR</v>
      </c>
      <c r="AA137" t="str">
        <f>IF($R137=15,LOOKUP($S137,'Vent Sizing Charts'!$T$38:$T$41,'Vent Sizing Charts'!AB$38:AB$41)+1,IF($R137=12,LOOKUP($S137,'Vent Sizing Charts'!$T$34:$T$37,'Vent Sizing Charts'!AB$34:AB$37)+1,IF($R137=10,LOOKUP($S137,'Vent Sizing Charts'!$T$30:$T$33,'Vent Sizing Charts'!AB$30:AB$33)+1,IF($R137=8,LOOKUP($S137,'Vent Sizing Charts'!$T$26:$T$29,'Vent Sizing Charts'!AB$26:AB$29)+1,IF($R137=6,LOOKUP($S137,'Vent Sizing Charts'!$T$22:$T$25,'Vent Sizing Charts'!AB$22:AB$25)+1,IF($R137=5,LOOKUP($S137,'Vent Sizing Charts'!$T$18:$T$21,'Vent Sizing Charts'!AB$18:AB$21)+1,IF($R137=4,LOOKUP($S137,'Vent Sizing Charts'!$T$14:$T$17,'Vent Sizing Charts'!AB$14:AB$17)+1,IF($R137=3,LOOKUP($S137,'Vent Sizing Charts'!$T$10:$T$13,'Vent Sizing Charts'!AB$10:AB$13)+1,IF($R137=2,LOOKUP($S137,'Vent Sizing Charts'!$T$8:$T$9,'Vent Sizing Charts'!AB$8:AB$9)+1,IF($R137=1.5,LOOKUP($S137,'Vent Sizing Charts'!$T$7,'Vent Sizing Charts'!AB$7)+1,IF($R137=1.25,LOOKUP($S137,'Vent Sizing Charts'!$T$6,'Vent Sizing Charts'!AB$6)+1,"ERR")))))))))))</f>
        <v>ERR</v>
      </c>
      <c r="AB137" t="str">
        <f>IF($R137=15,LOOKUP($S137,'Vent Sizing Charts'!$T$38:$T$41,'Vent Sizing Charts'!AC$38:AC$41)+1,IF($R137=12,LOOKUP($S137,'Vent Sizing Charts'!$T$34:$T$37,'Vent Sizing Charts'!AC$34:AC$37)+1,IF($R137=10,LOOKUP($S137,'Vent Sizing Charts'!$T$30:$T$33,'Vent Sizing Charts'!AC$30:AC$33)+1,IF($R137=8,LOOKUP($S137,'Vent Sizing Charts'!$T$26:$T$29,'Vent Sizing Charts'!AC$26:AC$29)+1,IF($R137=6,LOOKUP($S137,'Vent Sizing Charts'!$T$22:$T$25,'Vent Sizing Charts'!AC$22:AC$25)+1,IF($R137=5,LOOKUP($S137,'Vent Sizing Charts'!$T$18:$T$21,'Vent Sizing Charts'!AC$18:AC$21)+1,IF($R137=4,LOOKUP($S137,'Vent Sizing Charts'!$T$14:$T$17,'Vent Sizing Charts'!AC$14:AC$17)+1,IF($R137=3,LOOKUP($S137,'Vent Sizing Charts'!$T$10:$T$13,'Vent Sizing Charts'!AC$10:AC$13)+1,IF($R137=2,LOOKUP($S137,'Vent Sizing Charts'!$T$8:$T$9,'Vent Sizing Charts'!AC$8:AC$9)+1,IF($R137=1.5,LOOKUP($S137,'Vent Sizing Charts'!$T$7,'Vent Sizing Charts'!AC$7)+1,IF($R137=1.25,LOOKUP($S137,'Vent Sizing Charts'!$T$6,'Vent Sizing Charts'!AC$6)+1,"ERR")))))))))))</f>
        <v>ERR</v>
      </c>
      <c r="AC137" t="str">
        <f>IF($R137=15,LOOKUP($S137,'Vent Sizing Charts'!$T$38:$T$41,'Vent Sizing Charts'!AD$38:AD$41)+1,IF($R137=12,LOOKUP($S137,'Vent Sizing Charts'!$T$34:$T$37,'Vent Sizing Charts'!AD$34:AD$37)+1,IF($R137=10,LOOKUP($S137,'Vent Sizing Charts'!$T$30:$T$33,'Vent Sizing Charts'!AD$30:AD$33)+1,IF($R137=8,LOOKUP($S137,'Vent Sizing Charts'!$T$26:$T$29,'Vent Sizing Charts'!AD$26:AD$29)+1,IF($R137=6,LOOKUP($S137,'Vent Sizing Charts'!$T$22:$T$25,'Vent Sizing Charts'!AD$22:AD$25)+1,IF($R137=5,LOOKUP($S137,'Vent Sizing Charts'!$T$18:$T$21,'Vent Sizing Charts'!AD$18:AD$21)+1,IF($R137=4,LOOKUP($S137,'Vent Sizing Charts'!$T$14:$T$17,'Vent Sizing Charts'!AD$14:AD$17)+1,IF($R137=3,LOOKUP($S137,'Vent Sizing Charts'!$T$10:$T$13,'Vent Sizing Charts'!AD$10:AD$13)+1,IF($R137=2,LOOKUP($S137,'Vent Sizing Charts'!$T$8:$T$9,'Vent Sizing Charts'!AD$8:AD$9)+1,IF($R137=1.5,LOOKUP($S137,'Vent Sizing Charts'!$T$7,'Vent Sizing Charts'!AD$7)+1,IF($R137=1.25,LOOKUP($S137,'Vent Sizing Charts'!$T$6,'Vent Sizing Charts'!AD$6)+1,"ERR")))))))))))</f>
        <v>ERR</v>
      </c>
      <c r="AD137" t="str">
        <f>IF($R137=15,LOOKUP($S137,'Vent Sizing Charts'!$T$38:$T$41,'Vent Sizing Charts'!AE$38:AE$41)+1,IF($R137=12,LOOKUP($S137,'Vent Sizing Charts'!$T$34:$T$37,'Vent Sizing Charts'!AE$34:AE$37)+1,IF($R137=10,LOOKUP($S137,'Vent Sizing Charts'!$T$30:$T$33,'Vent Sizing Charts'!AE$30:AE$33)+1,IF($R137=8,LOOKUP($S137,'Vent Sizing Charts'!$T$26:$T$29,'Vent Sizing Charts'!AE$26:AE$29)+1,IF($R137=6,LOOKUP($S137,'Vent Sizing Charts'!$T$22:$T$25,'Vent Sizing Charts'!AE$22:AE$25)+1,IF($R137=5,LOOKUP($S137,'Vent Sizing Charts'!$T$18:$T$21,'Vent Sizing Charts'!AE$18:AE$21)+1,IF($R137=4,LOOKUP($S137,'Vent Sizing Charts'!$T$14:$T$17,'Vent Sizing Charts'!AE$14:AE$17)+1,IF($R137=3,LOOKUP($S137,'Vent Sizing Charts'!$T$10:$T$13,'Vent Sizing Charts'!AE$10:AE$13)+1,IF($R137=2,LOOKUP($S137,'Vent Sizing Charts'!$T$8:$T$9,'Vent Sizing Charts'!AE$8:AE$9)+1,IF($R137=1.5,LOOKUP($S137,'Vent Sizing Charts'!$T$7,'Vent Sizing Charts'!AE$7)+1,IF($R137=1.25,LOOKUP($S137,'Vent Sizing Charts'!$T$6,'Vent Sizing Charts'!AE$6)+1,"ERR")))))))))))</f>
        <v>ERR</v>
      </c>
      <c r="AE137" t="str">
        <f>IF($R137=15,LOOKUP($S137,'Vent Sizing Charts'!$T$38:$T$41,'Vent Sizing Charts'!U$38:U$41),IF($R137=12,LOOKUP($S137,'Vent Sizing Charts'!$T$34:$T$37,'Vent Sizing Charts'!U$34:U$37),IF($R137=10,LOOKUP($S137,'Vent Sizing Charts'!$T$30:$T$33,'Vent Sizing Charts'!U$30:U$33),IF($R137=8,LOOKUP($S137,'Vent Sizing Charts'!$T$26:$T$29,'Vent Sizing Charts'!U$26:U$29),IF($R137=6,LOOKUP($S137,'Vent Sizing Charts'!$T$22:$T$25,'Vent Sizing Charts'!U$22:U$25),IF($R137=5,LOOKUP($S137,'Vent Sizing Charts'!$T$18:$T$21,'Vent Sizing Charts'!U$18:U$21),IF($R137=4,LOOKUP($S137,'Vent Sizing Charts'!$T$14:$T$17,'Vent Sizing Charts'!U$14:U$17),IF($R137=3,LOOKUP($S137,'Vent Sizing Charts'!$T$10:$T$13,'Vent Sizing Charts'!U$10:U$13),IF($R137=2,LOOKUP($S137,'Vent Sizing Charts'!$T$8:$T$9,'Vent Sizing Charts'!U$8:U$9),IF($R137=1.5,LOOKUP($S137,'Vent Sizing Charts'!$T$7,'Vent Sizing Charts'!U$7),IF($R137=1.25,LOOKUP($S137,'Vent Sizing Charts'!$T$6,'Vent Sizing Charts'!U$6),"ERR")))))))))))</f>
        <v>ERR</v>
      </c>
    </row>
    <row r="138" spans="6:31" x14ac:dyDescent="0.25">
      <c r="F138">
        <f>IF('Vent Sizing'!M123="","",'Vent Sizing'!M123)</f>
        <v>2000</v>
      </c>
      <c r="G138">
        <v>0</v>
      </c>
      <c r="H138">
        <f>IF(LOOKUP($F138,'Vent Sizing Charts'!$F$5:$F$18,'Vent Sizing Charts'!G$5:G$18)+1&lt;0,0,LOOKUP($F138,'Vent Sizing Charts'!$F$5:$F$18,'Vent Sizing Charts'!G$5:G$18))</f>
        <v>0</v>
      </c>
      <c r="I138">
        <f>IF(LOOKUP($F138,'Vent Sizing Charts'!$F$5:$F$18,'Vent Sizing Charts'!H$5:H$18)+1&lt;0,0,LOOKUP($F138,'Vent Sizing Charts'!$F$5:$F$18,'Vent Sizing Charts'!H$5:H$18))</f>
        <v>0</v>
      </c>
      <c r="J138">
        <f>IF(LOOKUP($F138,'Vent Sizing Charts'!$F$5:$F$18,'Vent Sizing Charts'!I$5:I$18)+1&lt;0,0,LOOKUP($F138,'Vent Sizing Charts'!$F$5:$F$18,'Vent Sizing Charts'!I$5:I$18))</f>
        <v>0</v>
      </c>
      <c r="K138">
        <f>IF(LOOKUP($F138,'Vent Sizing Charts'!$F$5:$F$18,'Vent Sizing Charts'!J$5:J$18)+1&lt;0,0,LOOKUP($F138,'Vent Sizing Charts'!$F$5:$F$18,'Vent Sizing Charts'!J$5:J$18))</f>
        <v>6</v>
      </c>
      <c r="L138">
        <f>IF(LOOKUP($F138,'Vent Sizing Charts'!$F$5:$F$18,'Vent Sizing Charts'!K$5:K$18)+1&lt;0,0,LOOKUP($F138,'Vent Sizing Charts'!$F$5:$F$18,'Vent Sizing Charts'!K$5:K$18))</f>
        <v>21</v>
      </c>
      <c r="M138">
        <f>IF(LOOKUP($F138,'Vent Sizing Charts'!$F$5:$F$18,'Vent Sizing Charts'!L$5:L$18)+1&lt;0,0,LOOKUP($F138,'Vent Sizing Charts'!$F$5:$F$18,'Vent Sizing Charts'!L$5:L$18))</f>
        <v>61</v>
      </c>
      <c r="N138">
        <f>IF(LOOKUP($F138,'Vent Sizing Charts'!$F$5:$F$18,'Vent Sizing Charts'!M$5:M$18)+1&lt;0,0,LOOKUP($F138,'Vent Sizing Charts'!$F$5:$F$18,'Vent Sizing Charts'!M$5:M$18))</f>
        <v>215</v>
      </c>
      <c r="O138">
        <f>IF(LOOKUP($F138,'Vent Sizing Charts'!$F$5:$F$18,'Vent Sizing Charts'!N$5:N$18)+1&lt;0,0,LOOKUP($F138,'Vent Sizing Charts'!$F$5:$F$18,'Vent Sizing Charts'!N$5:N$18))</f>
        <v>99999999</v>
      </c>
      <c r="R138">
        <f>'Vent Sizing'!X43</f>
        <v>0</v>
      </c>
      <c r="S138">
        <f>ROUNDUP('Vent Sizing'!T43,0)</f>
        <v>0</v>
      </c>
      <c r="T138">
        <v>-9999999</v>
      </c>
      <c r="U138" t="str">
        <f>IF($R138=15,LOOKUP($S138,'Vent Sizing Charts'!$T$38:$T$41,'Vent Sizing Charts'!V$38:V$41)+1,IF($R138=12,LOOKUP($S138,'Vent Sizing Charts'!$T$34:$T$37,'Vent Sizing Charts'!V$34:V$37)+1,IF($R138=10,LOOKUP($S138,'Vent Sizing Charts'!$T$30:$T$33,'Vent Sizing Charts'!V$30:V$33)+1,IF($R138=8,LOOKUP($S138,'Vent Sizing Charts'!$T$26:$T$29,'Vent Sizing Charts'!V$26:V$29)+1,IF($R138=6,LOOKUP($S138,'Vent Sizing Charts'!$T$22:$T$25,'Vent Sizing Charts'!V$22:V$25)+1,IF($R138=5,LOOKUP($S138,'Vent Sizing Charts'!$T$18:$T$21,'Vent Sizing Charts'!V$18:V$21)+1,IF($R138=4,LOOKUP($S138,'Vent Sizing Charts'!$T$14:$T$17,'Vent Sizing Charts'!V$14:V$17)+1,IF($R138=3,LOOKUP($S138,'Vent Sizing Charts'!$T$10:$T$13,'Vent Sizing Charts'!V$10:V$13)+1,IF($R138=2,LOOKUP($S138,'Vent Sizing Charts'!$T$8:$T$9,'Vent Sizing Charts'!V$8:V$9)+1,IF($R138=1.5,LOOKUP($S138,'Vent Sizing Charts'!$T$7,'Vent Sizing Charts'!V$7)+1,IF($R138=1.25,LOOKUP($S138,'Vent Sizing Charts'!$T$6,'Vent Sizing Charts'!V$6)+1,"ERR")))))))))))</f>
        <v>ERR</v>
      </c>
      <c r="V138" t="str">
        <f>IF($R138=15,LOOKUP($S138,'Vent Sizing Charts'!$T$38:$T$41,'Vent Sizing Charts'!W$38:W$41)+1,IF($R138=12,LOOKUP($S138,'Vent Sizing Charts'!$T$34:$T$37,'Vent Sizing Charts'!W$34:W$37)+1,IF($R138=10,LOOKUP($S138,'Vent Sizing Charts'!$T$30:$T$33,'Vent Sizing Charts'!W$30:W$33)+1,IF($R138=8,LOOKUP($S138,'Vent Sizing Charts'!$T$26:$T$29,'Vent Sizing Charts'!W$26:W$29)+1,IF($R138=6,LOOKUP($S138,'Vent Sizing Charts'!$T$22:$T$25,'Vent Sizing Charts'!W$22:W$25)+1,IF($R138=5,LOOKUP($S138,'Vent Sizing Charts'!$T$18:$T$21,'Vent Sizing Charts'!W$18:W$21)+1,IF($R138=4,LOOKUP($S138,'Vent Sizing Charts'!$T$14:$T$17,'Vent Sizing Charts'!W$14:W$17)+1,IF($R138=3,LOOKUP($S138,'Vent Sizing Charts'!$T$10:$T$13,'Vent Sizing Charts'!W$10:W$13)+1,IF($R138=2,LOOKUP($S138,'Vent Sizing Charts'!$T$8:$T$9,'Vent Sizing Charts'!W$8:W$9)+1,IF($R138=1.5,LOOKUP($S138,'Vent Sizing Charts'!$T$7,'Vent Sizing Charts'!W$7)+1,IF($R138=1.25,LOOKUP($S138,'Vent Sizing Charts'!$T$6,'Vent Sizing Charts'!W$6)+1,"ERR")))))))))))</f>
        <v>ERR</v>
      </c>
      <c r="W138" t="str">
        <f>IF($R138=15,LOOKUP($S138,'Vent Sizing Charts'!$T$38:$T$41,'Vent Sizing Charts'!X$38:X$41)+1,IF($R138=12,LOOKUP($S138,'Vent Sizing Charts'!$T$34:$T$37,'Vent Sizing Charts'!X$34:X$37)+1,IF($R138=10,LOOKUP($S138,'Vent Sizing Charts'!$T$30:$T$33,'Vent Sizing Charts'!X$30:X$33)+1,IF($R138=8,LOOKUP($S138,'Vent Sizing Charts'!$T$26:$T$29,'Vent Sizing Charts'!X$26:X$29)+1,IF($R138=6,LOOKUP($S138,'Vent Sizing Charts'!$T$22:$T$25,'Vent Sizing Charts'!X$22:X$25)+1,IF($R138=5,LOOKUP($S138,'Vent Sizing Charts'!$T$18:$T$21,'Vent Sizing Charts'!X$18:X$21)+1,IF($R138=4,LOOKUP($S138,'Vent Sizing Charts'!$T$14:$T$17,'Vent Sizing Charts'!X$14:X$17)+1,IF($R138=3,LOOKUP($S138,'Vent Sizing Charts'!$T$10:$T$13,'Vent Sizing Charts'!X$10:X$13)+1,IF($R138=2,LOOKUP($S138,'Vent Sizing Charts'!$T$8:$T$9,'Vent Sizing Charts'!X$8:X$9)+1,IF($R138=1.5,LOOKUP($S138,'Vent Sizing Charts'!$T$7,'Vent Sizing Charts'!X$7)+1,IF($R138=1.25,LOOKUP($S138,'Vent Sizing Charts'!$T$6,'Vent Sizing Charts'!X$6)+1,"ERR")))))))))))</f>
        <v>ERR</v>
      </c>
      <c r="X138" t="str">
        <f>IF($R138=15,LOOKUP($S138,'Vent Sizing Charts'!$T$38:$T$41,'Vent Sizing Charts'!Y$38:Y$41)+1,IF($R138=12,LOOKUP($S138,'Vent Sizing Charts'!$T$34:$T$37,'Vent Sizing Charts'!Y$34:Y$37)+1,IF($R138=10,LOOKUP($S138,'Vent Sizing Charts'!$T$30:$T$33,'Vent Sizing Charts'!Y$30:Y$33)+1,IF($R138=8,LOOKUP($S138,'Vent Sizing Charts'!$T$26:$T$29,'Vent Sizing Charts'!Y$26:Y$29)+1,IF($R138=6,LOOKUP($S138,'Vent Sizing Charts'!$T$22:$T$25,'Vent Sizing Charts'!Y$22:Y$25)+1,IF($R138=5,LOOKUP($S138,'Vent Sizing Charts'!$T$18:$T$21,'Vent Sizing Charts'!Y$18:Y$21)+1,IF($R138=4,LOOKUP($S138,'Vent Sizing Charts'!$T$14:$T$17,'Vent Sizing Charts'!Y$14:Y$17)+1,IF($R138=3,LOOKUP($S138,'Vent Sizing Charts'!$T$10:$T$13,'Vent Sizing Charts'!Y$10:Y$13)+1,IF($R138=2,LOOKUP($S138,'Vent Sizing Charts'!$T$8:$T$9,'Vent Sizing Charts'!Y$8:Y$9)+1,IF($R138=1.5,LOOKUP($S138,'Vent Sizing Charts'!$T$7,'Vent Sizing Charts'!Y$7)+1,IF($R138=1.25,LOOKUP($S138,'Vent Sizing Charts'!$T$6,'Vent Sizing Charts'!Y$6)+1,"ERR")))))))))))</f>
        <v>ERR</v>
      </c>
      <c r="Y138" t="str">
        <f>IF($R138=15,LOOKUP($S138,'Vent Sizing Charts'!$T$38:$T$41,'Vent Sizing Charts'!Z$38:Z$41)+1,IF($R138=12,LOOKUP($S138,'Vent Sizing Charts'!$T$34:$T$37,'Vent Sizing Charts'!Z$34:Z$37)+1,IF($R138=10,LOOKUP($S138,'Vent Sizing Charts'!$T$30:$T$33,'Vent Sizing Charts'!Z$30:Z$33)+1,IF($R138=8,LOOKUP($S138,'Vent Sizing Charts'!$T$26:$T$29,'Vent Sizing Charts'!Z$26:Z$29)+1,IF($R138=6,LOOKUP($S138,'Vent Sizing Charts'!$T$22:$T$25,'Vent Sizing Charts'!Z$22:Z$25)+1,IF($R138=5,LOOKUP($S138,'Vent Sizing Charts'!$T$18:$T$21,'Vent Sizing Charts'!Z$18:Z$21)+1,IF($R138=4,LOOKUP($S138,'Vent Sizing Charts'!$T$14:$T$17,'Vent Sizing Charts'!Z$14:Z$17)+1,IF($R138=3,LOOKUP($S138,'Vent Sizing Charts'!$T$10:$T$13,'Vent Sizing Charts'!Z$10:Z$13)+1,IF($R138=2,LOOKUP($S138,'Vent Sizing Charts'!$T$8:$T$9,'Vent Sizing Charts'!Z$8:Z$9)+1,IF($R138=1.5,LOOKUP($S138,'Vent Sizing Charts'!$T$7,'Vent Sizing Charts'!Z$7)+1,IF($R138=1.25,LOOKUP($S138,'Vent Sizing Charts'!$T$6,'Vent Sizing Charts'!Z$6)+1,"ERR")))))))))))</f>
        <v>ERR</v>
      </c>
      <c r="Z138" t="str">
        <f>IF($R138=15,LOOKUP($S138,'Vent Sizing Charts'!$T$38:$T$41,'Vent Sizing Charts'!AA$38:AA$41)+1,IF($R138=12,LOOKUP($S138,'Vent Sizing Charts'!$T$34:$T$37,'Vent Sizing Charts'!AA$34:AA$37)+1,IF($R138=10,LOOKUP($S138,'Vent Sizing Charts'!$T$30:$T$33,'Vent Sizing Charts'!AA$30:AA$33)+1,IF($R138=8,LOOKUP($S138,'Vent Sizing Charts'!$T$26:$T$29,'Vent Sizing Charts'!AA$26:AA$29)+1,IF($R138=6,LOOKUP($S138,'Vent Sizing Charts'!$T$22:$T$25,'Vent Sizing Charts'!AA$22:AA$25)+1,IF($R138=5,LOOKUP($S138,'Vent Sizing Charts'!$T$18:$T$21,'Vent Sizing Charts'!AA$18:AA$21)+1,IF($R138=4,LOOKUP($S138,'Vent Sizing Charts'!$T$14:$T$17,'Vent Sizing Charts'!AA$14:AA$17)+1,IF($R138=3,LOOKUP($S138,'Vent Sizing Charts'!$T$10:$T$13,'Vent Sizing Charts'!AA$10:AA$13)+1,IF($R138=2,LOOKUP($S138,'Vent Sizing Charts'!$T$8:$T$9,'Vent Sizing Charts'!AA$8:AA$9)+1,IF($R138=1.5,LOOKUP($S138,'Vent Sizing Charts'!$T$7,'Vent Sizing Charts'!AA$7)+1,IF($R138=1.25,LOOKUP($S138,'Vent Sizing Charts'!$T$6,'Vent Sizing Charts'!AA$6)+1,"ERR")))))))))))</f>
        <v>ERR</v>
      </c>
      <c r="AA138" t="str">
        <f>IF($R138=15,LOOKUP($S138,'Vent Sizing Charts'!$T$38:$T$41,'Vent Sizing Charts'!AB$38:AB$41)+1,IF($R138=12,LOOKUP($S138,'Vent Sizing Charts'!$T$34:$T$37,'Vent Sizing Charts'!AB$34:AB$37)+1,IF($R138=10,LOOKUP($S138,'Vent Sizing Charts'!$T$30:$T$33,'Vent Sizing Charts'!AB$30:AB$33)+1,IF($R138=8,LOOKUP($S138,'Vent Sizing Charts'!$T$26:$T$29,'Vent Sizing Charts'!AB$26:AB$29)+1,IF($R138=6,LOOKUP($S138,'Vent Sizing Charts'!$T$22:$T$25,'Vent Sizing Charts'!AB$22:AB$25)+1,IF($R138=5,LOOKUP($S138,'Vent Sizing Charts'!$T$18:$T$21,'Vent Sizing Charts'!AB$18:AB$21)+1,IF($R138=4,LOOKUP($S138,'Vent Sizing Charts'!$T$14:$T$17,'Vent Sizing Charts'!AB$14:AB$17)+1,IF($R138=3,LOOKUP($S138,'Vent Sizing Charts'!$T$10:$T$13,'Vent Sizing Charts'!AB$10:AB$13)+1,IF($R138=2,LOOKUP($S138,'Vent Sizing Charts'!$T$8:$T$9,'Vent Sizing Charts'!AB$8:AB$9)+1,IF($R138=1.5,LOOKUP($S138,'Vent Sizing Charts'!$T$7,'Vent Sizing Charts'!AB$7)+1,IF($R138=1.25,LOOKUP($S138,'Vent Sizing Charts'!$T$6,'Vent Sizing Charts'!AB$6)+1,"ERR")))))))))))</f>
        <v>ERR</v>
      </c>
      <c r="AB138" t="str">
        <f>IF($R138=15,LOOKUP($S138,'Vent Sizing Charts'!$T$38:$T$41,'Vent Sizing Charts'!AC$38:AC$41)+1,IF($R138=12,LOOKUP($S138,'Vent Sizing Charts'!$T$34:$T$37,'Vent Sizing Charts'!AC$34:AC$37)+1,IF($R138=10,LOOKUP($S138,'Vent Sizing Charts'!$T$30:$T$33,'Vent Sizing Charts'!AC$30:AC$33)+1,IF($R138=8,LOOKUP($S138,'Vent Sizing Charts'!$T$26:$T$29,'Vent Sizing Charts'!AC$26:AC$29)+1,IF($R138=6,LOOKUP($S138,'Vent Sizing Charts'!$T$22:$T$25,'Vent Sizing Charts'!AC$22:AC$25)+1,IF($R138=5,LOOKUP($S138,'Vent Sizing Charts'!$T$18:$T$21,'Vent Sizing Charts'!AC$18:AC$21)+1,IF($R138=4,LOOKUP($S138,'Vent Sizing Charts'!$T$14:$T$17,'Vent Sizing Charts'!AC$14:AC$17)+1,IF($R138=3,LOOKUP($S138,'Vent Sizing Charts'!$T$10:$T$13,'Vent Sizing Charts'!AC$10:AC$13)+1,IF($R138=2,LOOKUP($S138,'Vent Sizing Charts'!$T$8:$T$9,'Vent Sizing Charts'!AC$8:AC$9)+1,IF($R138=1.5,LOOKUP($S138,'Vent Sizing Charts'!$T$7,'Vent Sizing Charts'!AC$7)+1,IF($R138=1.25,LOOKUP($S138,'Vent Sizing Charts'!$T$6,'Vent Sizing Charts'!AC$6)+1,"ERR")))))))))))</f>
        <v>ERR</v>
      </c>
      <c r="AC138" t="str">
        <f>IF($R138=15,LOOKUP($S138,'Vent Sizing Charts'!$T$38:$T$41,'Vent Sizing Charts'!AD$38:AD$41)+1,IF($R138=12,LOOKUP($S138,'Vent Sizing Charts'!$T$34:$T$37,'Vent Sizing Charts'!AD$34:AD$37)+1,IF($R138=10,LOOKUP($S138,'Vent Sizing Charts'!$T$30:$T$33,'Vent Sizing Charts'!AD$30:AD$33)+1,IF($R138=8,LOOKUP($S138,'Vent Sizing Charts'!$T$26:$T$29,'Vent Sizing Charts'!AD$26:AD$29)+1,IF($R138=6,LOOKUP($S138,'Vent Sizing Charts'!$T$22:$T$25,'Vent Sizing Charts'!AD$22:AD$25)+1,IF($R138=5,LOOKUP($S138,'Vent Sizing Charts'!$T$18:$T$21,'Vent Sizing Charts'!AD$18:AD$21)+1,IF($R138=4,LOOKUP($S138,'Vent Sizing Charts'!$T$14:$T$17,'Vent Sizing Charts'!AD$14:AD$17)+1,IF($R138=3,LOOKUP($S138,'Vent Sizing Charts'!$T$10:$T$13,'Vent Sizing Charts'!AD$10:AD$13)+1,IF($R138=2,LOOKUP($S138,'Vent Sizing Charts'!$T$8:$T$9,'Vent Sizing Charts'!AD$8:AD$9)+1,IF($R138=1.5,LOOKUP($S138,'Vent Sizing Charts'!$T$7,'Vent Sizing Charts'!AD$7)+1,IF($R138=1.25,LOOKUP($S138,'Vent Sizing Charts'!$T$6,'Vent Sizing Charts'!AD$6)+1,"ERR")))))))))))</f>
        <v>ERR</v>
      </c>
      <c r="AD138" t="str">
        <f>IF($R138=15,LOOKUP($S138,'Vent Sizing Charts'!$T$38:$T$41,'Vent Sizing Charts'!AE$38:AE$41)+1,IF($R138=12,LOOKUP($S138,'Vent Sizing Charts'!$T$34:$T$37,'Vent Sizing Charts'!AE$34:AE$37)+1,IF($R138=10,LOOKUP($S138,'Vent Sizing Charts'!$T$30:$T$33,'Vent Sizing Charts'!AE$30:AE$33)+1,IF($R138=8,LOOKUP($S138,'Vent Sizing Charts'!$T$26:$T$29,'Vent Sizing Charts'!AE$26:AE$29)+1,IF($R138=6,LOOKUP($S138,'Vent Sizing Charts'!$T$22:$T$25,'Vent Sizing Charts'!AE$22:AE$25)+1,IF($R138=5,LOOKUP($S138,'Vent Sizing Charts'!$T$18:$T$21,'Vent Sizing Charts'!AE$18:AE$21)+1,IF($R138=4,LOOKUP($S138,'Vent Sizing Charts'!$T$14:$T$17,'Vent Sizing Charts'!AE$14:AE$17)+1,IF($R138=3,LOOKUP($S138,'Vent Sizing Charts'!$T$10:$T$13,'Vent Sizing Charts'!AE$10:AE$13)+1,IF($R138=2,LOOKUP($S138,'Vent Sizing Charts'!$T$8:$T$9,'Vent Sizing Charts'!AE$8:AE$9)+1,IF($R138=1.5,LOOKUP($S138,'Vent Sizing Charts'!$T$7,'Vent Sizing Charts'!AE$7)+1,IF($R138=1.25,LOOKUP($S138,'Vent Sizing Charts'!$T$6,'Vent Sizing Charts'!AE$6)+1,"ERR")))))))))))</f>
        <v>ERR</v>
      </c>
      <c r="AE138" t="str">
        <f>IF($R138=15,LOOKUP($S138,'Vent Sizing Charts'!$T$38:$T$41,'Vent Sizing Charts'!U$38:U$41),IF($R138=12,LOOKUP($S138,'Vent Sizing Charts'!$T$34:$T$37,'Vent Sizing Charts'!U$34:U$37),IF($R138=10,LOOKUP($S138,'Vent Sizing Charts'!$T$30:$T$33,'Vent Sizing Charts'!U$30:U$33),IF($R138=8,LOOKUP($S138,'Vent Sizing Charts'!$T$26:$T$29,'Vent Sizing Charts'!U$26:U$29),IF($R138=6,LOOKUP($S138,'Vent Sizing Charts'!$T$22:$T$25,'Vent Sizing Charts'!U$22:U$25),IF($R138=5,LOOKUP($S138,'Vent Sizing Charts'!$T$18:$T$21,'Vent Sizing Charts'!U$18:U$21),IF($R138=4,LOOKUP($S138,'Vent Sizing Charts'!$T$14:$T$17,'Vent Sizing Charts'!U$14:U$17),IF($R138=3,LOOKUP($S138,'Vent Sizing Charts'!$T$10:$T$13,'Vent Sizing Charts'!U$10:U$13),IF($R138=2,LOOKUP($S138,'Vent Sizing Charts'!$T$8:$T$9,'Vent Sizing Charts'!U$8:U$9),IF($R138=1.5,LOOKUP($S138,'Vent Sizing Charts'!$T$7,'Vent Sizing Charts'!U$7),IF($R138=1.25,LOOKUP($S138,'Vent Sizing Charts'!$T$6,'Vent Sizing Charts'!U$6),"ERR")))))))))))</f>
        <v>ERR</v>
      </c>
    </row>
    <row r="139" spans="6:31" x14ac:dyDescent="0.25">
      <c r="F139">
        <f>IF('Vent Sizing'!M124="","",'Vent Sizing'!M124)</f>
        <v>2000</v>
      </c>
      <c r="G139">
        <v>0</v>
      </c>
      <c r="H139">
        <f>IF(LOOKUP($F139,'Vent Sizing Charts'!$F$5:$F$18,'Vent Sizing Charts'!G$5:G$18)+1&lt;0,0,LOOKUP($F139,'Vent Sizing Charts'!$F$5:$F$18,'Vent Sizing Charts'!G$5:G$18))</f>
        <v>0</v>
      </c>
      <c r="I139">
        <f>IF(LOOKUP($F139,'Vent Sizing Charts'!$F$5:$F$18,'Vent Sizing Charts'!H$5:H$18)+1&lt;0,0,LOOKUP($F139,'Vent Sizing Charts'!$F$5:$F$18,'Vent Sizing Charts'!H$5:H$18))</f>
        <v>0</v>
      </c>
      <c r="J139">
        <f>IF(LOOKUP($F139,'Vent Sizing Charts'!$F$5:$F$18,'Vent Sizing Charts'!I$5:I$18)+1&lt;0,0,LOOKUP($F139,'Vent Sizing Charts'!$F$5:$F$18,'Vent Sizing Charts'!I$5:I$18))</f>
        <v>0</v>
      </c>
      <c r="K139">
        <f>IF(LOOKUP($F139,'Vent Sizing Charts'!$F$5:$F$18,'Vent Sizing Charts'!J$5:J$18)+1&lt;0,0,LOOKUP($F139,'Vent Sizing Charts'!$F$5:$F$18,'Vent Sizing Charts'!J$5:J$18))</f>
        <v>6</v>
      </c>
      <c r="L139">
        <f>IF(LOOKUP($F139,'Vent Sizing Charts'!$F$5:$F$18,'Vent Sizing Charts'!K$5:K$18)+1&lt;0,0,LOOKUP($F139,'Vent Sizing Charts'!$F$5:$F$18,'Vent Sizing Charts'!K$5:K$18))</f>
        <v>21</v>
      </c>
      <c r="M139">
        <f>IF(LOOKUP($F139,'Vent Sizing Charts'!$F$5:$F$18,'Vent Sizing Charts'!L$5:L$18)+1&lt;0,0,LOOKUP($F139,'Vent Sizing Charts'!$F$5:$F$18,'Vent Sizing Charts'!L$5:L$18))</f>
        <v>61</v>
      </c>
      <c r="N139">
        <f>IF(LOOKUP($F139,'Vent Sizing Charts'!$F$5:$F$18,'Vent Sizing Charts'!M$5:M$18)+1&lt;0,0,LOOKUP($F139,'Vent Sizing Charts'!$F$5:$F$18,'Vent Sizing Charts'!M$5:M$18))</f>
        <v>215</v>
      </c>
      <c r="O139">
        <f>IF(LOOKUP($F139,'Vent Sizing Charts'!$F$5:$F$18,'Vent Sizing Charts'!N$5:N$18)+1&lt;0,0,LOOKUP($F139,'Vent Sizing Charts'!$F$5:$F$18,'Vent Sizing Charts'!N$5:N$18))</f>
        <v>99999999</v>
      </c>
      <c r="R139">
        <f>'Vent Sizing'!X44</f>
        <v>0</v>
      </c>
      <c r="S139">
        <f>ROUNDUP('Vent Sizing'!T44,0)</f>
        <v>0</v>
      </c>
      <c r="T139">
        <v>-9999999</v>
      </c>
      <c r="U139" t="str">
        <f>IF($R139=15,LOOKUP($S139,'Vent Sizing Charts'!$T$38:$T$41,'Vent Sizing Charts'!V$38:V$41)+1,IF($R139=12,LOOKUP($S139,'Vent Sizing Charts'!$T$34:$T$37,'Vent Sizing Charts'!V$34:V$37)+1,IF($R139=10,LOOKUP($S139,'Vent Sizing Charts'!$T$30:$T$33,'Vent Sizing Charts'!V$30:V$33)+1,IF($R139=8,LOOKUP($S139,'Vent Sizing Charts'!$T$26:$T$29,'Vent Sizing Charts'!V$26:V$29)+1,IF($R139=6,LOOKUP($S139,'Vent Sizing Charts'!$T$22:$T$25,'Vent Sizing Charts'!V$22:V$25)+1,IF($R139=5,LOOKUP($S139,'Vent Sizing Charts'!$T$18:$T$21,'Vent Sizing Charts'!V$18:V$21)+1,IF($R139=4,LOOKUP($S139,'Vent Sizing Charts'!$T$14:$T$17,'Vent Sizing Charts'!V$14:V$17)+1,IF($R139=3,LOOKUP($S139,'Vent Sizing Charts'!$T$10:$T$13,'Vent Sizing Charts'!V$10:V$13)+1,IF($R139=2,LOOKUP($S139,'Vent Sizing Charts'!$T$8:$T$9,'Vent Sizing Charts'!V$8:V$9)+1,IF($R139=1.5,LOOKUP($S139,'Vent Sizing Charts'!$T$7,'Vent Sizing Charts'!V$7)+1,IF($R139=1.25,LOOKUP($S139,'Vent Sizing Charts'!$T$6,'Vent Sizing Charts'!V$6)+1,"ERR")))))))))))</f>
        <v>ERR</v>
      </c>
      <c r="V139" t="str">
        <f>IF($R139=15,LOOKUP($S139,'Vent Sizing Charts'!$T$38:$T$41,'Vent Sizing Charts'!W$38:W$41)+1,IF($R139=12,LOOKUP($S139,'Vent Sizing Charts'!$T$34:$T$37,'Vent Sizing Charts'!W$34:W$37)+1,IF($R139=10,LOOKUP($S139,'Vent Sizing Charts'!$T$30:$T$33,'Vent Sizing Charts'!W$30:W$33)+1,IF($R139=8,LOOKUP($S139,'Vent Sizing Charts'!$T$26:$T$29,'Vent Sizing Charts'!W$26:W$29)+1,IF($R139=6,LOOKUP($S139,'Vent Sizing Charts'!$T$22:$T$25,'Vent Sizing Charts'!W$22:W$25)+1,IF($R139=5,LOOKUP($S139,'Vent Sizing Charts'!$T$18:$T$21,'Vent Sizing Charts'!W$18:W$21)+1,IF($R139=4,LOOKUP($S139,'Vent Sizing Charts'!$T$14:$T$17,'Vent Sizing Charts'!W$14:W$17)+1,IF($R139=3,LOOKUP($S139,'Vent Sizing Charts'!$T$10:$T$13,'Vent Sizing Charts'!W$10:W$13)+1,IF($R139=2,LOOKUP($S139,'Vent Sizing Charts'!$T$8:$T$9,'Vent Sizing Charts'!W$8:W$9)+1,IF($R139=1.5,LOOKUP($S139,'Vent Sizing Charts'!$T$7,'Vent Sizing Charts'!W$7)+1,IF($R139=1.25,LOOKUP($S139,'Vent Sizing Charts'!$T$6,'Vent Sizing Charts'!W$6)+1,"ERR")))))))))))</f>
        <v>ERR</v>
      </c>
      <c r="W139" t="str">
        <f>IF($R139=15,LOOKUP($S139,'Vent Sizing Charts'!$T$38:$T$41,'Vent Sizing Charts'!X$38:X$41)+1,IF($R139=12,LOOKUP($S139,'Vent Sizing Charts'!$T$34:$T$37,'Vent Sizing Charts'!X$34:X$37)+1,IF($R139=10,LOOKUP($S139,'Vent Sizing Charts'!$T$30:$T$33,'Vent Sizing Charts'!X$30:X$33)+1,IF($R139=8,LOOKUP($S139,'Vent Sizing Charts'!$T$26:$T$29,'Vent Sizing Charts'!X$26:X$29)+1,IF($R139=6,LOOKUP($S139,'Vent Sizing Charts'!$T$22:$T$25,'Vent Sizing Charts'!X$22:X$25)+1,IF($R139=5,LOOKUP($S139,'Vent Sizing Charts'!$T$18:$T$21,'Vent Sizing Charts'!X$18:X$21)+1,IF($R139=4,LOOKUP($S139,'Vent Sizing Charts'!$T$14:$T$17,'Vent Sizing Charts'!X$14:X$17)+1,IF($R139=3,LOOKUP($S139,'Vent Sizing Charts'!$T$10:$T$13,'Vent Sizing Charts'!X$10:X$13)+1,IF($R139=2,LOOKUP($S139,'Vent Sizing Charts'!$T$8:$T$9,'Vent Sizing Charts'!X$8:X$9)+1,IF($R139=1.5,LOOKUP($S139,'Vent Sizing Charts'!$T$7,'Vent Sizing Charts'!X$7)+1,IF($R139=1.25,LOOKUP($S139,'Vent Sizing Charts'!$T$6,'Vent Sizing Charts'!X$6)+1,"ERR")))))))))))</f>
        <v>ERR</v>
      </c>
      <c r="X139" t="str">
        <f>IF($R139=15,LOOKUP($S139,'Vent Sizing Charts'!$T$38:$T$41,'Vent Sizing Charts'!Y$38:Y$41)+1,IF($R139=12,LOOKUP($S139,'Vent Sizing Charts'!$T$34:$T$37,'Vent Sizing Charts'!Y$34:Y$37)+1,IF($R139=10,LOOKUP($S139,'Vent Sizing Charts'!$T$30:$T$33,'Vent Sizing Charts'!Y$30:Y$33)+1,IF($R139=8,LOOKUP($S139,'Vent Sizing Charts'!$T$26:$T$29,'Vent Sizing Charts'!Y$26:Y$29)+1,IF($R139=6,LOOKUP($S139,'Vent Sizing Charts'!$T$22:$T$25,'Vent Sizing Charts'!Y$22:Y$25)+1,IF($R139=5,LOOKUP($S139,'Vent Sizing Charts'!$T$18:$T$21,'Vent Sizing Charts'!Y$18:Y$21)+1,IF($R139=4,LOOKUP($S139,'Vent Sizing Charts'!$T$14:$T$17,'Vent Sizing Charts'!Y$14:Y$17)+1,IF($R139=3,LOOKUP($S139,'Vent Sizing Charts'!$T$10:$T$13,'Vent Sizing Charts'!Y$10:Y$13)+1,IF($R139=2,LOOKUP($S139,'Vent Sizing Charts'!$T$8:$T$9,'Vent Sizing Charts'!Y$8:Y$9)+1,IF($R139=1.5,LOOKUP($S139,'Vent Sizing Charts'!$T$7,'Vent Sizing Charts'!Y$7)+1,IF($R139=1.25,LOOKUP($S139,'Vent Sizing Charts'!$T$6,'Vent Sizing Charts'!Y$6)+1,"ERR")))))))))))</f>
        <v>ERR</v>
      </c>
      <c r="Y139" t="str">
        <f>IF($R139=15,LOOKUP($S139,'Vent Sizing Charts'!$T$38:$T$41,'Vent Sizing Charts'!Z$38:Z$41)+1,IF($R139=12,LOOKUP($S139,'Vent Sizing Charts'!$T$34:$T$37,'Vent Sizing Charts'!Z$34:Z$37)+1,IF($R139=10,LOOKUP($S139,'Vent Sizing Charts'!$T$30:$T$33,'Vent Sizing Charts'!Z$30:Z$33)+1,IF($R139=8,LOOKUP($S139,'Vent Sizing Charts'!$T$26:$T$29,'Vent Sizing Charts'!Z$26:Z$29)+1,IF($R139=6,LOOKUP($S139,'Vent Sizing Charts'!$T$22:$T$25,'Vent Sizing Charts'!Z$22:Z$25)+1,IF($R139=5,LOOKUP($S139,'Vent Sizing Charts'!$T$18:$T$21,'Vent Sizing Charts'!Z$18:Z$21)+1,IF($R139=4,LOOKUP($S139,'Vent Sizing Charts'!$T$14:$T$17,'Vent Sizing Charts'!Z$14:Z$17)+1,IF($R139=3,LOOKUP($S139,'Vent Sizing Charts'!$T$10:$T$13,'Vent Sizing Charts'!Z$10:Z$13)+1,IF($R139=2,LOOKUP($S139,'Vent Sizing Charts'!$T$8:$T$9,'Vent Sizing Charts'!Z$8:Z$9)+1,IF($R139=1.5,LOOKUP($S139,'Vent Sizing Charts'!$T$7,'Vent Sizing Charts'!Z$7)+1,IF($R139=1.25,LOOKUP($S139,'Vent Sizing Charts'!$T$6,'Vent Sizing Charts'!Z$6)+1,"ERR")))))))))))</f>
        <v>ERR</v>
      </c>
      <c r="Z139" t="str">
        <f>IF($R139=15,LOOKUP($S139,'Vent Sizing Charts'!$T$38:$T$41,'Vent Sizing Charts'!AA$38:AA$41)+1,IF($R139=12,LOOKUP($S139,'Vent Sizing Charts'!$T$34:$T$37,'Vent Sizing Charts'!AA$34:AA$37)+1,IF($R139=10,LOOKUP($S139,'Vent Sizing Charts'!$T$30:$T$33,'Vent Sizing Charts'!AA$30:AA$33)+1,IF($R139=8,LOOKUP($S139,'Vent Sizing Charts'!$T$26:$T$29,'Vent Sizing Charts'!AA$26:AA$29)+1,IF($R139=6,LOOKUP($S139,'Vent Sizing Charts'!$T$22:$T$25,'Vent Sizing Charts'!AA$22:AA$25)+1,IF($R139=5,LOOKUP($S139,'Vent Sizing Charts'!$T$18:$T$21,'Vent Sizing Charts'!AA$18:AA$21)+1,IF($R139=4,LOOKUP($S139,'Vent Sizing Charts'!$T$14:$T$17,'Vent Sizing Charts'!AA$14:AA$17)+1,IF($R139=3,LOOKUP($S139,'Vent Sizing Charts'!$T$10:$T$13,'Vent Sizing Charts'!AA$10:AA$13)+1,IF($R139=2,LOOKUP($S139,'Vent Sizing Charts'!$T$8:$T$9,'Vent Sizing Charts'!AA$8:AA$9)+1,IF($R139=1.5,LOOKUP($S139,'Vent Sizing Charts'!$T$7,'Vent Sizing Charts'!AA$7)+1,IF($R139=1.25,LOOKUP($S139,'Vent Sizing Charts'!$T$6,'Vent Sizing Charts'!AA$6)+1,"ERR")))))))))))</f>
        <v>ERR</v>
      </c>
      <c r="AA139" t="str">
        <f>IF($R139=15,LOOKUP($S139,'Vent Sizing Charts'!$T$38:$T$41,'Vent Sizing Charts'!AB$38:AB$41)+1,IF($R139=12,LOOKUP($S139,'Vent Sizing Charts'!$T$34:$T$37,'Vent Sizing Charts'!AB$34:AB$37)+1,IF($R139=10,LOOKUP($S139,'Vent Sizing Charts'!$T$30:$T$33,'Vent Sizing Charts'!AB$30:AB$33)+1,IF($R139=8,LOOKUP($S139,'Vent Sizing Charts'!$T$26:$T$29,'Vent Sizing Charts'!AB$26:AB$29)+1,IF($R139=6,LOOKUP($S139,'Vent Sizing Charts'!$T$22:$T$25,'Vent Sizing Charts'!AB$22:AB$25)+1,IF($R139=5,LOOKUP($S139,'Vent Sizing Charts'!$T$18:$T$21,'Vent Sizing Charts'!AB$18:AB$21)+1,IF($R139=4,LOOKUP($S139,'Vent Sizing Charts'!$T$14:$T$17,'Vent Sizing Charts'!AB$14:AB$17)+1,IF($R139=3,LOOKUP($S139,'Vent Sizing Charts'!$T$10:$T$13,'Vent Sizing Charts'!AB$10:AB$13)+1,IF($R139=2,LOOKUP($S139,'Vent Sizing Charts'!$T$8:$T$9,'Vent Sizing Charts'!AB$8:AB$9)+1,IF($R139=1.5,LOOKUP($S139,'Vent Sizing Charts'!$T$7,'Vent Sizing Charts'!AB$7)+1,IF($R139=1.25,LOOKUP($S139,'Vent Sizing Charts'!$T$6,'Vent Sizing Charts'!AB$6)+1,"ERR")))))))))))</f>
        <v>ERR</v>
      </c>
      <c r="AB139" t="str">
        <f>IF($R139=15,LOOKUP($S139,'Vent Sizing Charts'!$T$38:$T$41,'Vent Sizing Charts'!AC$38:AC$41)+1,IF($R139=12,LOOKUP($S139,'Vent Sizing Charts'!$T$34:$T$37,'Vent Sizing Charts'!AC$34:AC$37)+1,IF($R139=10,LOOKUP($S139,'Vent Sizing Charts'!$T$30:$T$33,'Vent Sizing Charts'!AC$30:AC$33)+1,IF($R139=8,LOOKUP($S139,'Vent Sizing Charts'!$T$26:$T$29,'Vent Sizing Charts'!AC$26:AC$29)+1,IF($R139=6,LOOKUP($S139,'Vent Sizing Charts'!$T$22:$T$25,'Vent Sizing Charts'!AC$22:AC$25)+1,IF($R139=5,LOOKUP($S139,'Vent Sizing Charts'!$T$18:$T$21,'Vent Sizing Charts'!AC$18:AC$21)+1,IF($R139=4,LOOKUP($S139,'Vent Sizing Charts'!$T$14:$T$17,'Vent Sizing Charts'!AC$14:AC$17)+1,IF($R139=3,LOOKUP($S139,'Vent Sizing Charts'!$T$10:$T$13,'Vent Sizing Charts'!AC$10:AC$13)+1,IF($R139=2,LOOKUP($S139,'Vent Sizing Charts'!$T$8:$T$9,'Vent Sizing Charts'!AC$8:AC$9)+1,IF($R139=1.5,LOOKUP($S139,'Vent Sizing Charts'!$T$7,'Vent Sizing Charts'!AC$7)+1,IF($R139=1.25,LOOKUP($S139,'Vent Sizing Charts'!$T$6,'Vent Sizing Charts'!AC$6)+1,"ERR")))))))))))</f>
        <v>ERR</v>
      </c>
      <c r="AC139" t="str">
        <f>IF($R139=15,LOOKUP($S139,'Vent Sizing Charts'!$T$38:$T$41,'Vent Sizing Charts'!AD$38:AD$41)+1,IF($R139=12,LOOKUP($S139,'Vent Sizing Charts'!$T$34:$T$37,'Vent Sizing Charts'!AD$34:AD$37)+1,IF($R139=10,LOOKUP($S139,'Vent Sizing Charts'!$T$30:$T$33,'Vent Sizing Charts'!AD$30:AD$33)+1,IF($R139=8,LOOKUP($S139,'Vent Sizing Charts'!$T$26:$T$29,'Vent Sizing Charts'!AD$26:AD$29)+1,IF($R139=6,LOOKUP($S139,'Vent Sizing Charts'!$T$22:$T$25,'Vent Sizing Charts'!AD$22:AD$25)+1,IF($R139=5,LOOKUP($S139,'Vent Sizing Charts'!$T$18:$T$21,'Vent Sizing Charts'!AD$18:AD$21)+1,IF($R139=4,LOOKUP($S139,'Vent Sizing Charts'!$T$14:$T$17,'Vent Sizing Charts'!AD$14:AD$17)+1,IF($R139=3,LOOKUP($S139,'Vent Sizing Charts'!$T$10:$T$13,'Vent Sizing Charts'!AD$10:AD$13)+1,IF($R139=2,LOOKUP($S139,'Vent Sizing Charts'!$T$8:$T$9,'Vent Sizing Charts'!AD$8:AD$9)+1,IF($R139=1.5,LOOKUP($S139,'Vent Sizing Charts'!$T$7,'Vent Sizing Charts'!AD$7)+1,IF($R139=1.25,LOOKUP($S139,'Vent Sizing Charts'!$T$6,'Vent Sizing Charts'!AD$6)+1,"ERR")))))))))))</f>
        <v>ERR</v>
      </c>
      <c r="AD139" t="str">
        <f>IF($R139=15,LOOKUP($S139,'Vent Sizing Charts'!$T$38:$T$41,'Vent Sizing Charts'!AE$38:AE$41)+1,IF($R139=12,LOOKUP($S139,'Vent Sizing Charts'!$T$34:$T$37,'Vent Sizing Charts'!AE$34:AE$37)+1,IF($R139=10,LOOKUP($S139,'Vent Sizing Charts'!$T$30:$T$33,'Vent Sizing Charts'!AE$30:AE$33)+1,IF($R139=8,LOOKUP($S139,'Vent Sizing Charts'!$T$26:$T$29,'Vent Sizing Charts'!AE$26:AE$29)+1,IF($R139=6,LOOKUP($S139,'Vent Sizing Charts'!$T$22:$T$25,'Vent Sizing Charts'!AE$22:AE$25)+1,IF($R139=5,LOOKUP($S139,'Vent Sizing Charts'!$T$18:$T$21,'Vent Sizing Charts'!AE$18:AE$21)+1,IF($R139=4,LOOKUP($S139,'Vent Sizing Charts'!$T$14:$T$17,'Vent Sizing Charts'!AE$14:AE$17)+1,IF($R139=3,LOOKUP($S139,'Vent Sizing Charts'!$T$10:$T$13,'Vent Sizing Charts'!AE$10:AE$13)+1,IF($R139=2,LOOKUP($S139,'Vent Sizing Charts'!$T$8:$T$9,'Vent Sizing Charts'!AE$8:AE$9)+1,IF($R139=1.5,LOOKUP($S139,'Vent Sizing Charts'!$T$7,'Vent Sizing Charts'!AE$7)+1,IF($R139=1.25,LOOKUP($S139,'Vent Sizing Charts'!$T$6,'Vent Sizing Charts'!AE$6)+1,"ERR")))))))))))</f>
        <v>ERR</v>
      </c>
      <c r="AE139" t="str">
        <f>IF($R139=15,LOOKUP($S139,'Vent Sizing Charts'!$T$38:$T$41,'Vent Sizing Charts'!U$38:U$41),IF($R139=12,LOOKUP($S139,'Vent Sizing Charts'!$T$34:$T$37,'Vent Sizing Charts'!U$34:U$37),IF($R139=10,LOOKUP($S139,'Vent Sizing Charts'!$T$30:$T$33,'Vent Sizing Charts'!U$30:U$33),IF($R139=8,LOOKUP($S139,'Vent Sizing Charts'!$T$26:$T$29,'Vent Sizing Charts'!U$26:U$29),IF($R139=6,LOOKUP($S139,'Vent Sizing Charts'!$T$22:$T$25,'Vent Sizing Charts'!U$22:U$25),IF($R139=5,LOOKUP($S139,'Vent Sizing Charts'!$T$18:$T$21,'Vent Sizing Charts'!U$18:U$21),IF($R139=4,LOOKUP($S139,'Vent Sizing Charts'!$T$14:$T$17,'Vent Sizing Charts'!U$14:U$17),IF($R139=3,LOOKUP($S139,'Vent Sizing Charts'!$T$10:$T$13,'Vent Sizing Charts'!U$10:U$13),IF($R139=2,LOOKUP($S139,'Vent Sizing Charts'!$T$8:$T$9,'Vent Sizing Charts'!U$8:U$9),IF($R139=1.5,LOOKUP($S139,'Vent Sizing Charts'!$T$7,'Vent Sizing Charts'!U$7),IF($R139=1.25,LOOKUP($S139,'Vent Sizing Charts'!$T$6,'Vent Sizing Charts'!U$6),"ERR")))))))))))</f>
        <v>ERR</v>
      </c>
    </row>
    <row r="140" spans="6:31" x14ac:dyDescent="0.25">
      <c r="F140">
        <f>IF('Vent Sizing'!M125="","",'Vent Sizing'!M125)</f>
        <v>2000</v>
      </c>
      <c r="G140">
        <v>0</v>
      </c>
      <c r="H140">
        <f>IF(LOOKUP($F140,'Vent Sizing Charts'!$F$5:$F$18,'Vent Sizing Charts'!G$5:G$18)+1&lt;0,0,LOOKUP($F140,'Vent Sizing Charts'!$F$5:$F$18,'Vent Sizing Charts'!G$5:G$18))</f>
        <v>0</v>
      </c>
      <c r="I140">
        <f>IF(LOOKUP($F140,'Vent Sizing Charts'!$F$5:$F$18,'Vent Sizing Charts'!H$5:H$18)+1&lt;0,0,LOOKUP($F140,'Vent Sizing Charts'!$F$5:$F$18,'Vent Sizing Charts'!H$5:H$18))</f>
        <v>0</v>
      </c>
      <c r="J140">
        <f>IF(LOOKUP($F140,'Vent Sizing Charts'!$F$5:$F$18,'Vent Sizing Charts'!I$5:I$18)+1&lt;0,0,LOOKUP($F140,'Vent Sizing Charts'!$F$5:$F$18,'Vent Sizing Charts'!I$5:I$18))</f>
        <v>0</v>
      </c>
      <c r="K140">
        <f>IF(LOOKUP($F140,'Vent Sizing Charts'!$F$5:$F$18,'Vent Sizing Charts'!J$5:J$18)+1&lt;0,0,LOOKUP($F140,'Vent Sizing Charts'!$F$5:$F$18,'Vent Sizing Charts'!J$5:J$18))</f>
        <v>6</v>
      </c>
      <c r="L140">
        <f>IF(LOOKUP($F140,'Vent Sizing Charts'!$F$5:$F$18,'Vent Sizing Charts'!K$5:K$18)+1&lt;0,0,LOOKUP($F140,'Vent Sizing Charts'!$F$5:$F$18,'Vent Sizing Charts'!K$5:K$18))</f>
        <v>21</v>
      </c>
      <c r="M140">
        <f>IF(LOOKUP($F140,'Vent Sizing Charts'!$F$5:$F$18,'Vent Sizing Charts'!L$5:L$18)+1&lt;0,0,LOOKUP($F140,'Vent Sizing Charts'!$F$5:$F$18,'Vent Sizing Charts'!L$5:L$18))</f>
        <v>61</v>
      </c>
      <c r="N140">
        <f>IF(LOOKUP($F140,'Vent Sizing Charts'!$F$5:$F$18,'Vent Sizing Charts'!M$5:M$18)+1&lt;0,0,LOOKUP($F140,'Vent Sizing Charts'!$F$5:$F$18,'Vent Sizing Charts'!M$5:M$18))</f>
        <v>215</v>
      </c>
      <c r="O140">
        <f>IF(LOOKUP($F140,'Vent Sizing Charts'!$F$5:$F$18,'Vent Sizing Charts'!N$5:N$18)+1&lt;0,0,LOOKUP($F140,'Vent Sizing Charts'!$F$5:$F$18,'Vent Sizing Charts'!N$5:N$18))</f>
        <v>99999999</v>
      </c>
      <c r="R140">
        <f>'Vent Sizing'!X45</f>
        <v>0</v>
      </c>
      <c r="S140">
        <f>ROUNDUP('Vent Sizing'!T45,0)</f>
        <v>0</v>
      </c>
      <c r="T140">
        <v>-9999999</v>
      </c>
      <c r="U140" t="str">
        <f>IF($R140=15,LOOKUP($S140,'Vent Sizing Charts'!$T$38:$T$41,'Vent Sizing Charts'!V$38:V$41)+1,IF($R140=12,LOOKUP($S140,'Vent Sizing Charts'!$T$34:$T$37,'Vent Sizing Charts'!V$34:V$37)+1,IF($R140=10,LOOKUP($S140,'Vent Sizing Charts'!$T$30:$T$33,'Vent Sizing Charts'!V$30:V$33)+1,IF($R140=8,LOOKUP($S140,'Vent Sizing Charts'!$T$26:$T$29,'Vent Sizing Charts'!V$26:V$29)+1,IF($R140=6,LOOKUP($S140,'Vent Sizing Charts'!$T$22:$T$25,'Vent Sizing Charts'!V$22:V$25)+1,IF($R140=5,LOOKUP($S140,'Vent Sizing Charts'!$T$18:$T$21,'Vent Sizing Charts'!V$18:V$21)+1,IF($R140=4,LOOKUP($S140,'Vent Sizing Charts'!$T$14:$T$17,'Vent Sizing Charts'!V$14:V$17)+1,IF($R140=3,LOOKUP($S140,'Vent Sizing Charts'!$T$10:$T$13,'Vent Sizing Charts'!V$10:V$13)+1,IF($R140=2,LOOKUP($S140,'Vent Sizing Charts'!$T$8:$T$9,'Vent Sizing Charts'!V$8:V$9)+1,IF($R140=1.5,LOOKUP($S140,'Vent Sizing Charts'!$T$7,'Vent Sizing Charts'!V$7)+1,IF($R140=1.25,LOOKUP($S140,'Vent Sizing Charts'!$T$6,'Vent Sizing Charts'!V$6)+1,"ERR")))))))))))</f>
        <v>ERR</v>
      </c>
      <c r="V140" t="str">
        <f>IF($R140=15,LOOKUP($S140,'Vent Sizing Charts'!$T$38:$T$41,'Vent Sizing Charts'!W$38:W$41)+1,IF($R140=12,LOOKUP($S140,'Vent Sizing Charts'!$T$34:$T$37,'Vent Sizing Charts'!W$34:W$37)+1,IF($R140=10,LOOKUP($S140,'Vent Sizing Charts'!$T$30:$T$33,'Vent Sizing Charts'!W$30:W$33)+1,IF($R140=8,LOOKUP($S140,'Vent Sizing Charts'!$T$26:$T$29,'Vent Sizing Charts'!W$26:W$29)+1,IF($R140=6,LOOKUP($S140,'Vent Sizing Charts'!$T$22:$T$25,'Vent Sizing Charts'!W$22:W$25)+1,IF($R140=5,LOOKUP($S140,'Vent Sizing Charts'!$T$18:$T$21,'Vent Sizing Charts'!W$18:W$21)+1,IF($R140=4,LOOKUP($S140,'Vent Sizing Charts'!$T$14:$T$17,'Vent Sizing Charts'!W$14:W$17)+1,IF($R140=3,LOOKUP($S140,'Vent Sizing Charts'!$T$10:$T$13,'Vent Sizing Charts'!W$10:W$13)+1,IF($R140=2,LOOKUP($S140,'Vent Sizing Charts'!$T$8:$T$9,'Vent Sizing Charts'!W$8:W$9)+1,IF($R140=1.5,LOOKUP($S140,'Vent Sizing Charts'!$T$7,'Vent Sizing Charts'!W$7)+1,IF($R140=1.25,LOOKUP($S140,'Vent Sizing Charts'!$T$6,'Vent Sizing Charts'!W$6)+1,"ERR")))))))))))</f>
        <v>ERR</v>
      </c>
      <c r="W140" t="str">
        <f>IF($R140=15,LOOKUP($S140,'Vent Sizing Charts'!$T$38:$T$41,'Vent Sizing Charts'!X$38:X$41)+1,IF($R140=12,LOOKUP($S140,'Vent Sizing Charts'!$T$34:$T$37,'Vent Sizing Charts'!X$34:X$37)+1,IF($R140=10,LOOKUP($S140,'Vent Sizing Charts'!$T$30:$T$33,'Vent Sizing Charts'!X$30:X$33)+1,IF($R140=8,LOOKUP($S140,'Vent Sizing Charts'!$T$26:$T$29,'Vent Sizing Charts'!X$26:X$29)+1,IF($R140=6,LOOKUP($S140,'Vent Sizing Charts'!$T$22:$T$25,'Vent Sizing Charts'!X$22:X$25)+1,IF($R140=5,LOOKUP($S140,'Vent Sizing Charts'!$T$18:$T$21,'Vent Sizing Charts'!X$18:X$21)+1,IF($R140=4,LOOKUP($S140,'Vent Sizing Charts'!$T$14:$T$17,'Vent Sizing Charts'!X$14:X$17)+1,IF($R140=3,LOOKUP($S140,'Vent Sizing Charts'!$T$10:$T$13,'Vent Sizing Charts'!X$10:X$13)+1,IF($R140=2,LOOKUP($S140,'Vent Sizing Charts'!$T$8:$T$9,'Vent Sizing Charts'!X$8:X$9)+1,IF($R140=1.5,LOOKUP($S140,'Vent Sizing Charts'!$T$7,'Vent Sizing Charts'!X$7)+1,IF($R140=1.25,LOOKUP($S140,'Vent Sizing Charts'!$T$6,'Vent Sizing Charts'!X$6)+1,"ERR")))))))))))</f>
        <v>ERR</v>
      </c>
      <c r="X140" t="str">
        <f>IF($R140=15,LOOKUP($S140,'Vent Sizing Charts'!$T$38:$T$41,'Vent Sizing Charts'!Y$38:Y$41)+1,IF($R140=12,LOOKUP($S140,'Vent Sizing Charts'!$T$34:$T$37,'Vent Sizing Charts'!Y$34:Y$37)+1,IF($R140=10,LOOKUP($S140,'Vent Sizing Charts'!$T$30:$T$33,'Vent Sizing Charts'!Y$30:Y$33)+1,IF($R140=8,LOOKUP($S140,'Vent Sizing Charts'!$T$26:$T$29,'Vent Sizing Charts'!Y$26:Y$29)+1,IF($R140=6,LOOKUP($S140,'Vent Sizing Charts'!$T$22:$T$25,'Vent Sizing Charts'!Y$22:Y$25)+1,IF($R140=5,LOOKUP($S140,'Vent Sizing Charts'!$T$18:$T$21,'Vent Sizing Charts'!Y$18:Y$21)+1,IF($R140=4,LOOKUP($S140,'Vent Sizing Charts'!$T$14:$T$17,'Vent Sizing Charts'!Y$14:Y$17)+1,IF($R140=3,LOOKUP($S140,'Vent Sizing Charts'!$T$10:$T$13,'Vent Sizing Charts'!Y$10:Y$13)+1,IF($R140=2,LOOKUP($S140,'Vent Sizing Charts'!$T$8:$T$9,'Vent Sizing Charts'!Y$8:Y$9)+1,IF($R140=1.5,LOOKUP($S140,'Vent Sizing Charts'!$T$7,'Vent Sizing Charts'!Y$7)+1,IF($R140=1.25,LOOKUP($S140,'Vent Sizing Charts'!$T$6,'Vent Sizing Charts'!Y$6)+1,"ERR")))))))))))</f>
        <v>ERR</v>
      </c>
      <c r="Y140" t="str">
        <f>IF($R140=15,LOOKUP($S140,'Vent Sizing Charts'!$T$38:$T$41,'Vent Sizing Charts'!Z$38:Z$41)+1,IF($R140=12,LOOKUP($S140,'Vent Sizing Charts'!$T$34:$T$37,'Vent Sizing Charts'!Z$34:Z$37)+1,IF($R140=10,LOOKUP($S140,'Vent Sizing Charts'!$T$30:$T$33,'Vent Sizing Charts'!Z$30:Z$33)+1,IF($R140=8,LOOKUP($S140,'Vent Sizing Charts'!$T$26:$T$29,'Vent Sizing Charts'!Z$26:Z$29)+1,IF($R140=6,LOOKUP($S140,'Vent Sizing Charts'!$T$22:$T$25,'Vent Sizing Charts'!Z$22:Z$25)+1,IF($R140=5,LOOKUP($S140,'Vent Sizing Charts'!$T$18:$T$21,'Vent Sizing Charts'!Z$18:Z$21)+1,IF($R140=4,LOOKUP($S140,'Vent Sizing Charts'!$T$14:$T$17,'Vent Sizing Charts'!Z$14:Z$17)+1,IF($R140=3,LOOKUP($S140,'Vent Sizing Charts'!$T$10:$T$13,'Vent Sizing Charts'!Z$10:Z$13)+1,IF($R140=2,LOOKUP($S140,'Vent Sizing Charts'!$T$8:$T$9,'Vent Sizing Charts'!Z$8:Z$9)+1,IF($R140=1.5,LOOKUP($S140,'Vent Sizing Charts'!$T$7,'Vent Sizing Charts'!Z$7)+1,IF($R140=1.25,LOOKUP($S140,'Vent Sizing Charts'!$T$6,'Vent Sizing Charts'!Z$6)+1,"ERR")))))))))))</f>
        <v>ERR</v>
      </c>
      <c r="Z140" t="str">
        <f>IF($R140=15,LOOKUP($S140,'Vent Sizing Charts'!$T$38:$T$41,'Vent Sizing Charts'!AA$38:AA$41)+1,IF($R140=12,LOOKUP($S140,'Vent Sizing Charts'!$T$34:$T$37,'Vent Sizing Charts'!AA$34:AA$37)+1,IF($R140=10,LOOKUP($S140,'Vent Sizing Charts'!$T$30:$T$33,'Vent Sizing Charts'!AA$30:AA$33)+1,IF($R140=8,LOOKUP($S140,'Vent Sizing Charts'!$T$26:$T$29,'Vent Sizing Charts'!AA$26:AA$29)+1,IF($R140=6,LOOKUP($S140,'Vent Sizing Charts'!$T$22:$T$25,'Vent Sizing Charts'!AA$22:AA$25)+1,IF($R140=5,LOOKUP($S140,'Vent Sizing Charts'!$T$18:$T$21,'Vent Sizing Charts'!AA$18:AA$21)+1,IF($R140=4,LOOKUP($S140,'Vent Sizing Charts'!$T$14:$T$17,'Vent Sizing Charts'!AA$14:AA$17)+1,IF($R140=3,LOOKUP($S140,'Vent Sizing Charts'!$T$10:$T$13,'Vent Sizing Charts'!AA$10:AA$13)+1,IF($R140=2,LOOKUP($S140,'Vent Sizing Charts'!$T$8:$T$9,'Vent Sizing Charts'!AA$8:AA$9)+1,IF($R140=1.5,LOOKUP($S140,'Vent Sizing Charts'!$T$7,'Vent Sizing Charts'!AA$7)+1,IF($R140=1.25,LOOKUP($S140,'Vent Sizing Charts'!$T$6,'Vent Sizing Charts'!AA$6)+1,"ERR")))))))))))</f>
        <v>ERR</v>
      </c>
      <c r="AA140" t="str">
        <f>IF($R140=15,LOOKUP($S140,'Vent Sizing Charts'!$T$38:$T$41,'Vent Sizing Charts'!AB$38:AB$41)+1,IF($R140=12,LOOKUP($S140,'Vent Sizing Charts'!$T$34:$T$37,'Vent Sizing Charts'!AB$34:AB$37)+1,IF($R140=10,LOOKUP($S140,'Vent Sizing Charts'!$T$30:$T$33,'Vent Sizing Charts'!AB$30:AB$33)+1,IF($R140=8,LOOKUP($S140,'Vent Sizing Charts'!$T$26:$T$29,'Vent Sizing Charts'!AB$26:AB$29)+1,IF($R140=6,LOOKUP($S140,'Vent Sizing Charts'!$T$22:$T$25,'Vent Sizing Charts'!AB$22:AB$25)+1,IF($R140=5,LOOKUP($S140,'Vent Sizing Charts'!$T$18:$T$21,'Vent Sizing Charts'!AB$18:AB$21)+1,IF($R140=4,LOOKUP($S140,'Vent Sizing Charts'!$T$14:$T$17,'Vent Sizing Charts'!AB$14:AB$17)+1,IF($R140=3,LOOKUP($S140,'Vent Sizing Charts'!$T$10:$T$13,'Vent Sizing Charts'!AB$10:AB$13)+1,IF($R140=2,LOOKUP($S140,'Vent Sizing Charts'!$T$8:$T$9,'Vent Sizing Charts'!AB$8:AB$9)+1,IF($R140=1.5,LOOKUP($S140,'Vent Sizing Charts'!$T$7,'Vent Sizing Charts'!AB$7)+1,IF($R140=1.25,LOOKUP($S140,'Vent Sizing Charts'!$T$6,'Vent Sizing Charts'!AB$6)+1,"ERR")))))))))))</f>
        <v>ERR</v>
      </c>
      <c r="AB140" t="str">
        <f>IF($R140=15,LOOKUP($S140,'Vent Sizing Charts'!$T$38:$T$41,'Vent Sizing Charts'!AC$38:AC$41)+1,IF($R140=12,LOOKUP($S140,'Vent Sizing Charts'!$T$34:$T$37,'Vent Sizing Charts'!AC$34:AC$37)+1,IF($R140=10,LOOKUP($S140,'Vent Sizing Charts'!$T$30:$T$33,'Vent Sizing Charts'!AC$30:AC$33)+1,IF($R140=8,LOOKUP($S140,'Vent Sizing Charts'!$T$26:$T$29,'Vent Sizing Charts'!AC$26:AC$29)+1,IF($R140=6,LOOKUP($S140,'Vent Sizing Charts'!$T$22:$T$25,'Vent Sizing Charts'!AC$22:AC$25)+1,IF($R140=5,LOOKUP($S140,'Vent Sizing Charts'!$T$18:$T$21,'Vent Sizing Charts'!AC$18:AC$21)+1,IF($R140=4,LOOKUP($S140,'Vent Sizing Charts'!$T$14:$T$17,'Vent Sizing Charts'!AC$14:AC$17)+1,IF($R140=3,LOOKUP($S140,'Vent Sizing Charts'!$T$10:$T$13,'Vent Sizing Charts'!AC$10:AC$13)+1,IF($R140=2,LOOKUP($S140,'Vent Sizing Charts'!$T$8:$T$9,'Vent Sizing Charts'!AC$8:AC$9)+1,IF($R140=1.5,LOOKUP($S140,'Vent Sizing Charts'!$T$7,'Vent Sizing Charts'!AC$7)+1,IF($R140=1.25,LOOKUP($S140,'Vent Sizing Charts'!$T$6,'Vent Sizing Charts'!AC$6)+1,"ERR")))))))))))</f>
        <v>ERR</v>
      </c>
      <c r="AC140" t="str">
        <f>IF($R140=15,LOOKUP($S140,'Vent Sizing Charts'!$T$38:$T$41,'Vent Sizing Charts'!AD$38:AD$41)+1,IF($R140=12,LOOKUP($S140,'Vent Sizing Charts'!$T$34:$T$37,'Vent Sizing Charts'!AD$34:AD$37)+1,IF($R140=10,LOOKUP($S140,'Vent Sizing Charts'!$T$30:$T$33,'Vent Sizing Charts'!AD$30:AD$33)+1,IF($R140=8,LOOKUP($S140,'Vent Sizing Charts'!$T$26:$T$29,'Vent Sizing Charts'!AD$26:AD$29)+1,IF($R140=6,LOOKUP($S140,'Vent Sizing Charts'!$T$22:$T$25,'Vent Sizing Charts'!AD$22:AD$25)+1,IF($R140=5,LOOKUP($S140,'Vent Sizing Charts'!$T$18:$T$21,'Vent Sizing Charts'!AD$18:AD$21)+1,IF($R140=4,LOOKUP($S140,'Vent Sizing Charts'!$T$14:$T$17,'Vent Sizing Charts'!AD$14:AD$17)+1,IF($R140=3,LOOKUP($S140,'Vent Sizing Charts'!$T$10:$T$13,'Vent Sizing Charts'!AD$10:AD$13)+1,IF($R140=2,LOOKUP($S140,'Vent Sizing Charts'!$T$8:$T$9,'Vent Sizing Charts'!AD$8:AD$9)+1,IF($R140=1.5,LOOKUP($S140,'Vent Sizing Charts'!$T$7,'Vent Sizing Charts'!AD$7)+1,IF($R140=1.25,LOOKUP($S140,'Vent Sizing Charts'!$T$6,'Vent Sizing Charts'!AD$6)+1,"ERR")))))))))))</f>
        <v>ERR</v>
      </c>
      <c r="AD140" t="str">
        <f>IF($R140=15,LOOKUP($S140,'Vent Sizing Charts'!$T$38:$T$41,'Vent Sizing Charts'!AE$38:AE$41)+1,IF($R140=12,LOOKUP($S140,'Vent Sizing Charts'!$T$34:$T$37,'Vent Sizing Charts'!AE$34:AE$37)+1,IF($R140=10,LOOKUP($S140,'Vent Sizing Charts'!$T$30:$T$33,'Vent Sizing Charts'!AE$30:AE$33)+1,IF($R140=8,LOOKUP($S140,'Vent Sizing Charts'!$T$26:$T$29,'Vent Sizing Charts'!AE$26:AE$29)+1,IF($R140=6,LOOKUP($S140,'Vent Sizing Charts'!$T$22:$T$25,'Vent Sizing Charts'!AE$22:AE$25)+1,IF($R140=5,LOOKUP($S140,'Vent Sizing Charts'!$T$18:$T$21,'Vent Sizing Charts'!AE$18:AE$21)+1,IF($R140=4,LOOKUP($S140,'Vent Sizing Charts'!$T$14:$T$17,'Vent Sizing Charts'!AE$14:AE$17)+1,IF($R140=3,LOOKUP($S140,'Vent Sizing Charts'!$T$10:$T$13,'Vent Sizing Charts'!AE$10:AE$13)+1,IF($R140=2,LOOKUP($S140,'Vent Sizing Charts'!$T$8:$T$9,'Vent Sizing Charts'!AE$8:AE$9)+1,IF($R140=1.5,LOOKUP($S140,'Vent Sizing Charts'!$T$7,'Vent Sizing Charts'!AE$7)+1,IF($R140=1.25,LOOKUP($S140,'Vent Sizing Charts'!$T$6,'Vent Sizing Charts'!AE$6)+1,"ERR")))))))))))</f>
        <v>ERR</v>
      </c>
      <c r="AE140" t="str">
        <f>IF($R140=15,LOOKUP($S140,'Vent Sizing Charts'!$T$38:$T$41,'Vent Sizing Charts'!U$38:U$41),IF($R140=12,LOOKUP($S140,'Vent Sizing Charts'!$T$34:$T$37,'Vent Sizing Charts'!U$34:U$37),IF($R140=10,LOOKUP($S140,'Vent Sizing Charts'!$T$30:$T$33,'Vent Sizing Charts'!U$30:U$33),IF($R140=8,LOOKUP($S140,'Vent Sizing Charts'!$T$26:$T$29,'Vent Sizing Charts'!U$26:U$29),IF($R140=6,LOOKUP($S140,'Vent Sizing Charts'!$T$22:$T$25,'Vent Sizing Charts'!U$22:U$25),IF($R140=5,LOOKUP($S140,'Vent Sizing Charts'!$T$18:$T$21,'Vent Sizing Charts'!U$18:U$21),IF($R140=4,LOOKUP($S140,'Vent Sizing Charts'!$T$14:$T$17,'Vent Sizing Charts'!U$14:U$17),IF($R140=3,LOOKUP($S140,'Vent Sizing Charts'!$T$10:$T$13,'Vent Sizing Charts'!U$10:U$13),IF($R140=2,LOOKUP($S140,'Vent Sizing Charts'!$T$8:$T$9,'Vent Sizing Charts'!U$8:U$9),IF($R140=1.5,LOOKUP($S140,'Vent Sizing Charts'!$T$7,'Vent Sizing Charts'!U$7),IF($R140=1.25,LOOKUP($S140,'Vent Sizing Charts'!$T$6,'Vent Sizing Charts'!U$6),"ERR")))))))))))</f>
        <v>ERR</v>
      </c>
    </row>
    <row r="141" spans="6:31" x14ac:dyDescent="0.25">
      <c r="F141">
        <f>IF('Vent Sizing'!M126="","",'Vent Sizing'!M126)</f>
        <v>2000</v>
      </c>
      <c r="G141">
        <v>0</v>
      </c>
      <c r="H141">
        <f>IF(LOOKUP($F141,'Vent Sizing Charts'!$F$5:$F$18,'Vent Sizing Charts'!G$5:G$18)+1&lt;0,0,LOOKUP($F141,'Vent Sizing Charts'!$F$5:$F$18,'Vent Sizing Charts'!G$5:G$18))</f>
        <v>0</v>
      </c>
      <c r="I141">
        <f>IF(LOOKUP($F141,'Vent Sizing Charts'!$F$5:$F$18,'Vent Sizing Charts'!H$5:H$18)+1&lt;0,0,LOOKUP($F141,'Vent Sizing Charts'!$F$5:$F$18,'Vent Sizing Charts'!H$5:H$18))</f>
        <v>0</v>
      </c>
      <c r="J141">
        <f>IF(LOOKUP($F141,'Vent Sizing Charts'!$F$5:$F$18,'Vent Sizing Charts'!I$5:I$18)+1&lt;0,0,LOOKUP($F141,'Vent Sizing Charts'!$F$5:$F$18,'Vent Sizing Charts'!I$5:I$18))</f>
        <v>0</v>
      </c>
      <c r="K141">
        <f>IF(LOOKUP($F141,'Vent Sizing Charts'!$F$5:$F$18,'Vent Sizing Charts'!J$5:J$18)+1&lt;0,0,LOOKUP($F141,'Vent Sizing Charts'!$F$5:$F$18,'Vent Sizing Charts'!J$5:J$18))</f>
        <v>6</v>
      </c>
      <c r="L141">
        <f>IF(LOOKUP($F141,'Vent Sizing Charts'!$F$5:$F$18,'Vent Sizing Charts'!K$5:K$18)+1&lt;0,0,LOOKUP($F141,'Vent Sizing Charts'!$F$5:$F$18,'Vent Sizing Charts'!K$5:K$18))</f>
        <v>21</v>
      </c>
      <c r="M141">
        <f>IF(LOOKUP($F141,'Vent Sizing Charts'!$F$5:$F$18,'Vent Sizing Charts'!L$5:L$18)+1&lt;0,0,LOOKUP($F141,'Vent Sizing Charts'!$F$5:$F$18,'Vent Sizing Charts'!L$5:L$18))</f>
        <v>61</v>
      </c>
      <c r="N141">
        <f>IF(LOOKUP($F141,'Vent Sizing Charts'!$F$5:$F$18,'Vent Sizing Charts'!M$5:M$18)+1&lt;0,0,LOOKUP($F141,'Vent Sizing Charts'!$F$5:$F$18,'Vent Sizing Charts'!M$5:M$18))</f>
        <v>215</v>
      </c>
      <c r="O141">
        <f>IF(LOOKUP($F141,'Vent Sizing Charts'!$F$5:$F$18,'Vent Sizing Charts'!N$5:N$18)+1&lt;0,0,LOOKUP($F141,'Vent Sizing Charts'!$F$5:$F$18,'Vent Sizing Charts'!N$5:N$18))</f>
        <v>99999999</v>
      </c>
      <c r="R141">
        <f>'Vent Sizing'!X46</f>
        <v>0</v>
      </c>
      <c r="S141">
        <f>ROUNDUP('Vent Sizing'!T46,0)</f>
        <v>0</v>
      </c>
      <c r="T141">
        <v>-9999999</v>
      </c>
      <c r="U141" t="str">
        <f>IF($R141=15,LOOKUP($S141,'Vent Sizing Charts'!$T$38:$T$41,'Vent Sizing Charts'!V$38:V$41)+1,IF($R141=12,LOOKUP($S141,'Vent Sizing Charts'!$T$34:$T$37,'Vent Sizing Charts'!V$34:V$37)+1,IF($R141=10,LOOKUP($S141,'Vent Sizing Charts'!$T$30:$T$33,'Vent Sizing Charts'!V$30:V$33)+1,IF($R141=8,LOOKUP($S141,'Vent Sizing Charts'!$T$26:$T$29,'Vent Sizing Charts'!V$26:V$29)+1,IF($R141=6,LOOKUP($S141,'Vent Sizing Charts'!$T$22:$T$25,'Vent Sizing Charts'!V$22:V$25)+1,IF($R141=5,LOOKUP($S141,'Vent Sizing Charts'!$T$18:$T$21,'Vent Sizing Charts'!V$18:V$21)+1,IF($R141=4,LOOKUP($S141,'Vent Sizing Charts'!$T$14:$T$17,'Vent Sizing Charts'!V$14:V$17)+1,IF($R141=3,LOOKUP($S141,'Vent Sizing Charts'!$T$10:$T$13,'Vent Sizing Charts'!V$10:V$13)+1,IF($R141=2,LOOKUP($S141,'Vent Sizing Charts'!$T$8:$T$9,'Vent Sizing Charts'!V$8:V$9)+1,IF($R141=1.5,LOOKUP($S141,'Vent Sizing Charts'!$T$7,'Vent Sizing Charts'!V$7)+1,IF($R141=1.25,LOOKUP($S141,'Vent Sizing Charts'!$T$6,'Vent Sizing Charts'!V$6)+1,"ERR")))))))))))</f>
        <v>ERR</v>
      </c>
      <c r="V141" t="str">
        <f>IF($R141=15,LOOKUP($S141,'Vent Sizing Charts'!$T$38:$T$41,'Vent Sizing Charts'!W$38:W$41)+1,IF($R141=12,LOOKUP($S141,'Vent Sizing Charts'!$T$34:$T$37,'Vent Sizing Charts'!W$34:W$37)+1,IF($R141=10,LOOKUP($S141,'Vent Sizing Charts'!$T$30:$T$33,'Vent Sizing Charts'!W$30:W$33)+1,IF($R141=8,LOOKUP($S141,'Vent Sizing Charts'!$T$26:$T$29,'Vent Sizing Charts'!W$26:W$29)+1,IF($R141=6,LOOKUP($S141,'Vent Sizing Charts'!$T$22:$T$25,'Vent Sizing Charts'!W$22:W$25)+1,IF($R141=5,LOOKUP($S141,'Vent Sizing Charts'!$T$18:$T$21,'Vent Sizing Charts'!W$18:W$21)+1,IF($R141=4,LOOKUP($S141,'Vent Sizing Charts'!$T$14:$T$17,'Vent Sizing Charts'!W$14:W$17)+1,IF($R141=3,LOOKUP($S141,'Vent Sizing Charts'!$T$10:$T$13,'Vent Sizing Charts'!W$10:W$13)+1,IF($R141=2,LOOKUP($S141,'Vent Sizing Charts'!$T$8:$T$9,'Vent Sizing Charts'!W$8:W$9)+1,IF($R141=1.5,LOOKUP($S141,'Vent Sizing Charts'!$T$7,'Vent Sizing Charts'!W$7)+1,IF($R141=1.25,LOOKUP($S141,'Vent Sizing Charts'!$T$6,'Vent Sizing Charts'!W$6)+1,"ERR")))))))))))</f>
        <v>ERR</v>
      </c>
      <c r="W141" t="str">
        <f>IF($R141=15,LOOKUP($S141,'Vent Sizing Charts'!$T$38:$T$41,'Vent Sizing Charts'!X$38:X$41)+1,IF($R141=12,LOOKUP($S141,'Vent Sizing Charts'!$T$34:$T$37,'Vent Sizing Charts'!X$34:X$37)+1,IF($R141=10,LOOKUP($S141,'Vent Sizing Charts'!$T$30:$T$33,'Vent Sizing Charts'!X$30:X$33)+1,IF($R141=8,LOOKUP($S141,'Vent Sizing Charts'!$T$26:$T$29,'Vent Sizing Charts'!X$26:X$29)+1,IF($R141=6,LOOKUP($S141,'Vent Sizing Charts'!$T$22:$T$25,'Vent Sizing Charts'!X$22:X$25)+1,IF($R141=5,LOOKUP($S141,'Vent Sizing Charts'!$T$18:$T$21,'Vent Sizing Charts'!X$18:X$21)+1,IF($R141=4,LOOKUP($S141,'Vent Sizing Charts'!$T$14:$T$17,'Vent Sizing Charts'!X$14:X$17)+1,IF($R141=3,LOOKUP($S141,'Vent Sizing Charts'!$T$10:$T$13,'Vent Sizing Charts'!X$10:X$13)+1,IF($R141=2,LOOKUP($S141,'Vent Sizing Charts'!$T$8:$T$9,'Vent Sizing Charts'!X$8:X$9)+1,IF($R141=1.5,LOOKUP($S141,'Vent Sizing Charts'!$T$7,'Vent Sizing Charts'!X$7)+1,IF($R141=1.25,LOOKUP($S141,'Vent Sizing Charts'!$T$6,'Vent Sizing Charts'!X$6)+1,"ERR")))))))))))</f>
        <v>ERR</v>
      </c>
      <c r="X141" t="str">
        <f>IF($R141=15,LOOKUP($S141,'Vent Sizing Charts'!$T$38:$T$41,'Vent Sizing Charts'!Y$38:Y$41)+1,IF($R141=12,LOOKUP($S141,'Vent Sizing Charts'!$T$34:$T$37,'Vent Sizing Charts'!Y$34:Y$37)+1,IF($R141=10,LOOKUP($S141,'Vent Sizing Charts'!$T$30:$T$33,'Vent Sizing Charts'!Y$30:Y$33)+1,IF($R141=8,LOOKUP($S141,'Vent Sizing Charts'!$T$26:$T$29,'Vent Sizing Charts'!Y$26:Y$29)+1,IF($R141=6,LOOKUP($S141,'Vent Sizing Charts'!$T$22:$T$25,'Vent Sizing Charts'!Y$22:Y$25)+1,IF($R141=5,LOOKUP($S141,'Vent Sizing Charts'!$T$18:$T$21,'Vent Sizing Charts'!Y$18:Y$21)+1,IF($R141=4,LOOKUP($S141,'Vent Sizing Charts'!$T$14:$T$17,'Vent Sizing Charts'!Y$14:Y$17)+1,IF($R141=3,LOOKUP($S141,'Vent Sizing Charts'!$T$10:$T$13,'Vent Sizing Charts'!Y$10:Y$13)+1,IF($R141=2,LOOKUP($S141,'Vent Sizing Charts'!$T$8:$T$9,'Vent Sizing Charts'!Y$8:Y$9)+1,IF($R141=1.5,LOOKUP($S141,'Vent Sizing Charts'!$T$7,'Vent Sizing Charts'!Y$7)+1,IF($R141=1.25,LOOKUP($S141,'Vent Sizing Charts'!$T$6,'Vent Sizing Charts'!Y$6)+1,"ERR")))))))))))</f>
        <v>ERR</v>
      </c>
      <c r="Y141" t="str">
        <f>IF($R141=15,LOOKUP($S141,'Vent Sizing Charts'!$T$38:$T$41,'Vent Sizing Charts'!Z$38:Z$41)+1,IF($R141=12,LOOKUP($S141,'Vent Sizing Charts'!$T$34:$T$37,'Vent Sizing Charts'!Z$34:Z$37)+1,IF($R141=10,LOOKUP($S141,'Vent Sizing Charts'!$T$30:$T$33,'Vent Sizing Charts'!Z$30:Z$33)+1,IF($R141=8,LOOKUP($S141,'Vent Sizing Charts'!$T$26:$T$29,'Vent Sizing Charts'!Z$26:Z$29)+1,IF($R141=6,LOOKUP($S141,'Vent Sizing Charts'!$T$22:$T$25,'Vent Sizing Charts'!Z$22:Z$25)+1,IF($R141=5,LOOKUP($S141,'Vent Sizing Charts'!$T$18:$T$21,'Vent Sizing Charts'!Z$18:Z$21)+1,IF($R141=4,LOOKUP($S141,'Vent Sizing Charts'!$T$14:$T$17,'Vent Sizing Charts'!Z$14:Z$17)+1,IF($R141=3,LOOKUP($S141,'Vent Sizing Charts'!$T$10:$T$13,'Vent Sizing Charts'!Z$10:Z$13)+1,IF($R141=2,LOOKUP($S141,'Vent Sizing Charts'!$T$8:$T$9,'Vent Sizing Charts'!Z$8:Z$9)+1,IF($R141=1.5,LOOKUP($S141,'Vent Sizing Charts'!$T$7,'Vent Sizing Charts'!Z$7)+1,IF($R141=1.25,LOOKUP($S141,'Vent Sizing Charts'!$T$6,'Vent Sizing Charts'!Z$6)+1,"ERR")))))))))))</f>
        <v>ERR</v>
      </c>
      <c r="Z141" t="str">
        <f>IF($R141=15,LOOKUP($S141,'Vent Sizing Charts'!$T$38:$T$41,'Vent Sizing Charts'!AA$38:AA$41)+1,IF($R141=12,LOOKUP($S141,'Vent Sizing Charts'!$T$34:$T$37,'Vent Sizing Charts'!AA$34:AA$37)+1,IF($R141=10,LOOKUP($S141,'Vent Sizing Charts'!$T$30:$T$33,'Vent Sizing Charts'!AA$30:AA$33)+1,IF($R141=8,LOOKUP($S141,'Vent Sizing Charts'!$T$26:$T$29,'Vent Sizing Charts'!AA$26:AA$29)+1,IF($R141=6,LOOKUP($S141,'Vent Sizing Charts'!$T$22:$T$25,'Vent Sizing Charts'!AA$22:AA$25)+1,IF($R141=5,LOOKUP($S141,'Vent Sizing Charts'!$T$18:$T$21,'Vent Sizing Charts'!AA$18:AA$21)+1,IF($R141=4,LOOKUP($S141,'Vent Sizing Charts'!$T$14:$T$17,'Vent Sizing Charts'!AA$14:AA$17)+1,IF($R141=3,LOOKUP($S141,'Vent Sizing Charts'!$T$10:$T$13,'Vent Sizing Charts'!AA$10:AA$13)+1,IF($R141=2,LOOKUP($S141,'Vent Sizing Charts'!$T$8:$T$9,'Vent Sizing Charts'!AA$8:AA$9)+1,IF($R141=1.5,LOOKUP($S141,'Vent Sizing Charts'!$T$7,'Vent Sizing Charts'!AA$7)+1,IF($R141=1.25,LOOKUP($S141,'Vent Sizing Charts'!$T$6,'Vent Sizing Charts'!AA$6)+1,"ERR")))))))))))</f>
        <v>ERR</v>
      </c>
      <c r="AA141" t="str">
        <f>IF($R141=15,LOOKUP($S141,'Vent Sizing Charts'!$T$38:$T$41,'Vent Sizing Charts'!AB$38:AB$41)+1,IF($R141=12,LOOKUP($S141,'Vent Sizing Charts'!$T$34:$T$37,'Vent Sizing Charts'!AB$34:AB$37)+1,IF($R141=10,LOOKUP($S141,'Vent Sizing Charts'!$T$30:$T$33,'Vent Sizing Charts'!AB$30:AB$33)+1,IF($R141=8,LOOKUP($S141,'Vent Sizing Charts'!$T$26:$T$29,'Vent Sizing Charts'!AB$26:AB$29)+1,IF($R141=6,LOOKUP($S141,'Vent Sizing Charts'!$T$22:$T$25,'Vent Sizing Charts'!AB$22:AB$25)+1,IF($R141=5,LOOKUP($S141,'Vent Sizing Charts'!$T$18:$T$21,'Vent Sizing Charts'!AB$18:AB$21)+1,IF($R141=4,LOOKUP($S141,'Vent Sizing Charts'!$T$14:$T$17,'Vent Sizing Charts'!AB$14:AB$17)+1,IF($R141=3,LOOKUP($S141,'Vent Sizing Charts'!$T$10:$T$13,'Vent Sizing Charts'!AB$10:AB$13)+1,IF($R141=2,LOOKUP($S141,'Vent Sizing Charts'!$T$8:$T$9,'Vent Sizing Charts'!AB$8:AB$9)+1,IF($R141=1.5,LOOKUP($S141,'Vent Sizing Charts'!$T$7,'Vent Sizing Charts'!AB$7)+1,IF($R141=1.25,LOOKUP($S141,'Vent Sizing Charts'!$T$6,'Vent Sizing Charts'!AB$6)+1,"ERR")))))))))))</f>
        <v>ERR</v>
      </c>
      <c r="AB141" t="str">
        <f>IF($R141=15,LOOKUP($S141,'Vent Sizing Charts'!$T$38:$T$41,'Vent Sizing Charts'!AC$38:AC$41)+1,IF($R141=12,LOOKUP($S141,'Vent Sizing Charts'!$T$34:$T$37,'Vent Sizing Charts'!AC$34:AC$37)+1,IF($R141=10,LOOKUP($S141,'Vent Sizing Charts'!$T$30:$T$33,'Vent Sizing Charts'!AC$30:AC$33)+1,IF($R141=8,LOOKUP($S141,'Vent Sizing Charts'!$T$26:$T$29,'Vent Sizing Charts'!AC$26:AC$29)+1,IF($R141=6,LOOKUP($S141,'Vent Sizing Charts'!$T$22:$T$25,'Vent Sizing Charts'!AC$22:AC$25)+1,IF($R141=5,LOOKUP($S141,'Vent Sizing Charts'!$T$18:$T$21,'Vent Sizing Charts'!AC$18:AC$21)+1,IF($R141=4,LOOKUP($S141,'Vent Sizing Charts'!$T$14:$T$17,'Vent Sizing Charts'!AC$14:AC$17)+1,IF($R141=3,LOOKUP($S141,'Vent Sizing Charts'!$T$10:$T$13,'Vent Sizing Charts'!AC$10:AC$13)+1,IF($R141=2,LOOKUP($S141,'Vent Sizing Charts'!$T$8:$T$9,'Vent Sizing Charts'!AC$8:AC$9)+1,IF($R141=1.5,LOOKUP($S141,'Vent Sizing Charts'!$T$7,'Vent Sizing Charts'!AC$7)+1,IF($R141=1.25,LOOKUP($S141,'Vent Sizing Charts'!$T$6,'Vent Sizing Charts'!AC$6)+1,"ERR")))))))))))</f>
        <v>ERR</v>
      </c>
      <c r="AC141" t="str">
        <f>IF($R141=15,LOOKUP($S141,'Vent Sizing Charts'!$T$38:$T$41,'Vent Sizing Charts'!AD$38:AD$41)+1,IF($R141=12,LOOKUP($S141,'Vent Sizing Charts'!$T$34:$T$37,'Vent Sizing Charts'!AD$34:AD$37)+1,IF($R141=10,LOOKUP($S141,'Vent Sizing Charts'!$T$30:$T$33,'Vent Sizing Charts'!AD$30:AD$33)+1,IF($R141=8,LOOKUP($S141,'Vent Sizing Charts'!$T$26:$T$29,'Vent Sizing Charts'!AD$26:AD$29)+1,IF($R141=6,LOOKUP($S141,'Vent Sizing Charts'!$T$22:$T$25,'Vent Sizing Charts'!AD$22:AD$25)+1,IF($R141=5,LOOKUP($S141,'Vent Sizing Charts'!$T$18:$T$21,'Vent Sizing Charts'!AD$18:AD$21)+1,IF($R141=4,LOOKUP($S141,'Vent Sizing Charts'!$T$14:$T$17,'Vent Sizing Charts'!AD$14:AD$17)+1,IF($R141=3,LOOKUP($S141,'Vent Sizing Charts'!$T$10:$T$13,'Vent Sizing Charts'!AD$10:AD$13)+1,IF($R141=2,LOOKUP($S141,'Vent Sizing Charts'!$T$8:$T$9,'Vent Sizing Charts'!AD$8:AD$9)+1,IF($R141=1.5,LOOKUP($S141,'Vent Sizing Charts'!$T$7,'Vent Sizing Charts'!AD$7)+1,IF($R141=1.25,LOOKUP($S141,'Vent Sizing Charts'!$T$6,'Vent Sizing Charts'!AD$6)+1,"ERR")))))))))))</f>
        <v>ERR</v>
      </c>
      <c r="AD141" t="str">
        <f>IF($R141=15,LOOKUP($S141,'Vent Sizing Charts'!$T$38:$T$41,'Vent Sizing Charts'!AE$38:AE$41)+1,IF($R141=12,LOOKUP($S141,'Vent Sizing Charts'!$T$34:$T$37,'Vent Sizing Charts'!AE$34:AE$37)+1,IF($R141=10,LOOKUP($S141,'Vent Sizing Charts'!$T$30:$T$33,'Vent Sizing Charts'!AE$30:AE$33)+1,IF($R141=8,LOOKUP($S141,'Vent Sizing Charts'!$T$26:$T$29,'Vent Sizing Charts'!AE$26:AE$29)+1,IF($R141=6,LOOKUP($S141,'Vent Sizing Charts'!$T$22:$T$25,'Vent Sizing Charts'!AE$22:AE$25)+1,IF($R141=5,LOOKUP($S141,'Vent Sizing Charts'!$T$18:$T$21,'Vent Sizing Charts'!AE$18:AE$21)+1,IF($R141=4,LOOKUP($S141,'Vent Sizing Charts'!$T$14:$T$17,'Vent Sizing Charts'!AE$14:AE$17)+1,IF($R141=3,LOOKUP($S141,'Vent Sizing Charts'!$T$10:$T$13,'Vent Sizing Charts'!AE$10:AE$13)+1,IF($R141=2,LOOKUP($S141,'Vent Sizing Charts'!$T$8:$T$9,'Vent Sizing Charts'!AE$8:AE$9)+1,IF($R141=1.5,LOOKUP($S141,'Vent Sizing Charts'!$T$7,'Vent Sizing Charts'!AE$7)+1,IF($R141=1.25,LOOKUP($S141,'Vent Sizing Charts'!$T$6,'Vent Sizing Charts'!AE$6)+1,"ERR")))))))))))</f>
        <v>ERR</v>
      </c>
      <c r="AE141" t="str">
        <f>IF($R141=15,LOOKUP($S141,'Vent Sizing Charts'!$T$38:$T$41,'Vent Sizing Charts'!U$38:U$41),IF($R141=12,LOOKUP($S141,'Vent Sizing Charts'!$T$34:$T$37,'Vent Sizing Charts'!U$34:U$37),IF($R141=10,LOOKUP($S141,'Vent Sizing Charts'!$T$30:$T$33,'Vent Sizing Charts'!U$30:U$33),IF($R141=8,LOOKUP($S141,'Vent Sizing Charts'!$T$26:$T$29,'Vent Sizing Charts'!U$26:U$29),IF($R141=6,LOOKUP($S141,'Vent Sizing Charts'!$T$22:$T$25,'Vent Sizing Charts'!U$22:U$25),IF($R141=5,LOOKUP($S141,'Vent Sizing Charts'!$T$18:$T$21,'Vent Sizing Charts'!U$18:U$21),IF($R141=4,LOOKUP($S141,'Vent Sizing Charts'!$T$14:$T$17,'Vent Sizing Charts'!U$14:U$17),IF($R141=3,LOOKUP($S141,'Vent Sizing Charts'!$T$10:$T$13,'Vent Sizing Charts'!U$10:U$13),IF($R141=2,LOOKUP($S141,'Vent Sizing Charts'!$T$8:$T$9,'Vent Sizing Charts'!U$8:U$9),IF($R141=1.5,LOOKUP($S141,'Vent Sizing Charts'!$T$7,'Vent Sizing Charts'!U$7),IF($R141=1.25,LOOKUP($S141,'Vent Sizing Charts'!$T$6,'Vent Sizing Charts'!U$6),"ERR")))))))))))</f>
        <v>ERR</v>
      </c>
    </row>
    <row r="142" spans="6:31" x14ac:dyDescent="0.25">
      <c r="F142">
        <f>IF('Vent Sizing'!M127="","",'Vent Sizing'!M127)</f>
        <v>2000</v>
      </c>
      <c r="G142">
        <v>0</v>
      </c>
      <c r="H142">
        <f>IF(LOOKUP($F142,'Vent Sizing Charts'!$F$5:$F$18,'Vent Sizing Charts'!G$5:G$18)+1&lt;0,0,LOOKUP($F142,'Vent Sizing Charts'!$F$5:$F$18,'Vent Sizing Charts'!G$5:G$18))</f>
        <v>0</v>
      </c>
      <c r="I142">
        <f>IF(LOOKUP($F142,'Vent Sizing Charts'!$F$5:$F$18,'Vent Sizing Charts'!H$5:H$18)+1&lt;0,0,LOOKUP($F142,'Vent Sizing Charts'!$F$5:$F$18,'Vent Sizing Charts'!H$5:H$18))</f>
        <v>0</v>
      </c>
      <c r="J142">
        <f>IF(LOOKUP($F142,'Vent Sizing Charts'!$F$5:$F$18,'Vent Sizing Charts'!I$5:I$18)+1&lt;0,0,LOOKUP($F142,'Vent Sizing Charts'!$F$5:$F$18,'Vent Sizing Charts'!I$5:I$18))</f>
        <v>0</v>
      </c>
      <c r="K142">
        <f>IF(LOOKUP($F142,'Vent Sizing Charts'!$F$5:$F$18,'Vent Sizing Charts'!J$5:J$18)+1&lt;0,0,LOOKUP($F142,'Vent Sizing Charts'!$F$5:$F$18,'Vent Sizing Charts'!J$5:J$18))</f>
        <v>6</v>
      </c>
      <c r="L142">
        <f>IF(LOOKUP($F142,'Vent Sizing Charts'!$F$5:$F$18,'Vent Sizing Charts'!K$5:K$18)+1&lt;0,0,LOOKUP($F142,'Vent Sizing Charts'!$F$5:$F$18,'Vent Sizing Charts'!K$5:K$18))</f>
        <v>21</v>
      </c>
      <c r="M142">
        <f>IF(LOOKUP($F142,'Vent Sizing Charts'!$F$5:$F$18,'Vent Sizing Charts'!L$5:L$18)+1&lt;0,0,LOOKUP($F142,'Vent Sizing Charts'!$F$5:$F$18,'Vent Sizing Charts'!L$5:L$18))</f>
        <v>61</v>
      </c>
      <c r="N142">
        <f>IF(LOOKUP($F142,'Vent Sizing Charts'!$F$5:$F$18,'Vent Sizing Charts'!M$5:M$18)+1&lt;0,0,LOOKUP($F142,'Vent Sizing Charts'!$F$5:$F$18,'Vent Sizing Charts'!M$5:M$18))</f>
        <v>215</v>
      </c>
      <c r="O142">
        <f>IF(LOOKUP($F142,'Vent Sizing Charts'!$F$5:$F$18,'Vent Sizing Charts'!N$5:N$18)+1&lt;0,0,LOOKUP($F142,'Vent Sizing Charts'!$F$5:$F$18,'Vent Sizing Charts'!N$5:N$18))</f>
        <v>99999999</v>
      </c>
      <c r="R142">
        <f>'Vent Sizing'!X47</f>
        <v>0</v>
      </c>
      <c r="S142">
        <f>ROUNDUP('Vent Sizing'!T47,0)</f>
        <v>0</v>
      </c>
      <c r="T142">
        <v>-9999999</v>
      </c>
      <c r="U142" t="str">
        <f>IF($R142=15,LOOKUP($S142,'Vent Sizing Charts'!$T$38:$T$41,'Vent Sizing Charts'!V$38:V$41)+1,IF($R142=12,LOOKUP($S142,'Vent Sizing Charts'!$T$34:$T$37,'Vent Sizing Charts'!V$34:V$37)+1,IF($R142=10,LOOKUP($S142,'Vent Sizing Charts'!$T$30:$T$33,'Vent Sizing Charts'!V$30:V$33)+1,IF($R142=8,LOOKUP($S142,'Vent Sizing Charts'!$T$26:$T$29,'Vent Sizing Charts'!V$26:V$29)+1,IF($R142=6,LOOKUP($S142,'Vent Sizing Charts'!$T$22:$T$25,'Vent Sizing Charts'!V$22:V$25)+1,IF($R142=5,LOOKUP($S142,'Vent Sizing Charts'!$T$18:$T$21,'Vent Sizing Charts'!V$18:V$21)+1,IF($R142=4,LOOKUP($S142,'Vent Sizing Charts'!$T$14:$T$17,'Vent Sizing Charts'!V$14:V$17)+1,IF($R142=3,LOOKUP($S142,'Vent Sizing Charts'!$T$10:$T$13,'Vent Sizing Charts'!V$10:V$13)+1,IF($R142=2,LOOKUP($S142,'Vent Sizing Charts'!$T$8:$T$9,'Vent Sizing Charts'!V$8:V$9)+1,IF($R142=1.5,LOOKUP($S142,'Vent Sizing Charts'!$T$7,'Vent Sizing Charts'!V$7)+1,IF($R142=1.25,LOOKUP($S142,'Vent Sizing Charts'!$T$6,'Vent Sizing Charts'!V$6)+1,"ERR")))))))))))</f>
        <v>ERR</v>
      </c>
      <c r="V142" t="str">
        <f>IF($R142=15,LOOKUP($S142,'Vent Sizing Charts'!$T$38:$T$41,'Vent Sizing Charts'!W$38:W$41)+1,IF($R142=12,LOOKUP($S142,'Vent Sizing Charts'!$T$34:$T$37,'Vent Sizing Charts'!W$34:W$37)+1,IF($R142=10,LOOKUP($S142,'Vent Sizing Charts'!$T$30:$T$33,'Vent Sizing Charts'!W$30:W$33)+1,IF($R142=8,LOOKUP($S142,'Vent Sizing Charts'!$T$26:$T$29,'Vent Sizing Charts'!W$26:W$29)+1,IF($R142=6,LOOKUP($S142,'Vent Sizing Charts'!$T$22:$T$25,'Vent Sizing Charts'!W$22:W$25)+1,IF($R142=5,LOOKUP($S142,'Vent Sizing Charts'!$T$18:$T$21,'Vent Sizing Charts'!W$18:W$21)+1,IF($R142=4,LOOKUP($S142,'Vent Sizing Charts'!$T$14:$T$17,'Vent Sizing Charts'!W$14:W$17)+1,IF($R142=3,LOOKUP($S142,'Vent Sizing Charts'!$T$10:$T$13,'Vent Sizing Charts'!W$10:W$13)+1,IF($R142=2,LOOKUP($S142,'Vent Sizing Charts'!$T$8:$T$9,'Vent Sizing Charts'!W$8:W$9)+1,IF($R142=1.5,LOOKUP($S142,'Vent Sizing Charts'!$T$7,'Vent Sizing Charts'!W$7)+1,IF($R142=1.25,LOOKUP($S142,'Vent Sizing Charts'!$T$6,'Vent Sizing Charts'!W$6)+1,"ERR")))))))))))</f>
        <v>ERR</v>
      </c>
      <c r="W142" t="str">
        <f>IF($R142=15,LOOKUP($S142,'Vent Sizing Charts'!$T$38:$T$41,'Vent Sizing Charts'!X$38:X$41)+1,IF($R142=12,LOOKUP($S142,'Vent Sizing Charts'!$T$34:$T$37,'Vent Sizing Charts'!X$34:X$37)+1,IF($R142=10,LOOKUP($S142,'Vent Sizing Charts'!$T$30:$T$33,'Vent Sizing Charts'!X$30:X$33)+1,IF($R142=8,LOOKUP($S142,'Vent Sizing Charts'!$T$26:$T$29,'Vent Sizing Charts'!X$26:X$29)+1,IF($R142=6,LOOKUP($S142,'Vent Sizing Charts'!$T$22:$T$25,'Vent Sizing Charts'!X$22:X$25)+1,IF($R142=5,LOOKUP($S142,'Vent Sizing Charts'!$T$18:$T$21,'Vent Sizing Charts'!X$18:X$21)+1,IF($R142=4,LOOKUP($S142,'Vent Sizing Charts'!$T$14:$T$17,'Vent Sizing Charts'!X$14:X$17)+1,IF($R142=3,LOOKUP($S142,'Vent Sizing Charts'!$T$10:$T$13,'Vent Sizing Charts'!X$10:X$13)+1,IF($R142=2,LOOKUP($S142,'Vent Sizing Charts'!$T$8:$T$9,'Vent Sizing Charts'!X$8:X$9)+1,IF($R142=1.5,LOOKUP($S142,'Vent Sizing Charts'!$T$7,'Vent Sizing Charts'!X$7)+1,IF($R142=1.25,LOOKUP($S142,'Vent Sizing Charts'!$T$6,'Vent Sizing Charts'!X$6)+1,"ERR")))))))))))</f>
        <v>ERR</v>
      </c>
      <c r="X142" t="str">
        <f>IF($R142=15,LOOKUP($S142,'Vent Sizing Charts'!$T$38:$T$41,'Vent Sizing Charts'!Y$38:Y$41)+1,IF($R142=12,LOOKUP($S142,'Vent Sizing Charts'!$T$34:$T$37,'Vent Sizing Charts'!Y$34:Y$37)+1,IF($R142=10,LOOKUP($S142,'Vent Sizing Charts'!$T$30:$T$33,'Vent Sizing Charts'!Y$30:Y$33)+1,IF($R142=8,LOOKUP($S142,'Vent Sizing Charts'!$T$26:$T$29,'Vent Sizing Charts'!Y$26:Y$29)+1,IF($R142=6,LOOKUP($S142,'Vent Sizing Charts'!$T$22:$T$25,'Vent Sizing Charts'!Y$22:Y$25)+1,IF($R142=5,LOOKUP($S142,'Vent Sizing Charts'!$T$18:$T$21,'Vent Sizing Charts'!Y$18:Y$21)+1,IF($R142=4,LOOKUP($S142,'Vent Sizing Charts'!$T$14:$T$17,'Vent Sizing Charts'!Y$14:Y$17)+1,IF($R142=3,LOOKUP($S142,'Vent Sizing Charts'!$T$10:$T$13,'Vent Sizing Charts'!Y$10:Y$13)+1,IF($R142=2,LOOKUP($S142,'Vent Sizing Charts'!$T$8:$T$9,'Vent Sizing Charts'!Y$8:Y$9)+1,IF($R142=1.5,LOOKUP($S142,'Vent Sizing Charts'!$T$7,'Vent Sizing Charts'!Y$7)+1,IF($R142=1.25,LOOKUP($S142,'Vent Sizing Charts'!$T$6,'Vent Sizing Charts'!Y$6)+1,"ERR")))))))))))</f>
        <v>ERR</v>
      </c>
      <c r="Y142" t="str">
        <f>IF($R142=15,LOOKUP($S142,'Vent Sizing Charts'!$T$38:$T$41,'Vent Sizing Charts'!Z$38:Z$41)+1,IF($R142=12,LOOKUP($S142,'Vent Sizing Charts'!$T$34:$T$37,'Vent Sizing Charts'!Z$34:Z$37)+1,IF($R142=10,LOOKUP($S142,'Vent Sizing Charts'!$T$30:$T$33,'Vent Sizing Charts'!Z$30:Z$33)+1,IF($R142=8,LOOKUP($S142,'Vent Sizing Charts'!$T$26:$T$29,'Vent Sizing Charts'!Z$26:Z$29)+1,IF($R142=6,LOOKUP($S142,'Vent Sizing Charts'!$T$22:$T$25,'Vent Sizing Charts'!Z$22:Z$25)+1,IF($R142=5,LOOKUP($S142,'Vent Sizing Charts'!$T$18:$T$21,'Vent Sizing Charts'!Z$18:Z$21)+1,IF($R142=4,LOOKUP($S142,'Vent Sizing Charts'!$T$14:$T$17,'Vent Sizing Charts'!Z$14:Z$17)+1,IF($R142=3,LOOKUP($S142,'Vent Sizing Charts'!$T$10:$T$13,'Vent Sizing Charts'!Z$10:Z$13)+1,IF($R142=2,LOOKUP($S142,'Vent Sizing Charts'!$T$8:$T$9,'Vent Sizing Charts'!Z$8:Z$9)+1,IF($R142=1.5,LOOKUP($S142,'Vent Sizing Charts'!$T$7,'Vent Sizing Charts'!Z$7)+1,IF($R142=1.25,LOOKUP($S142,'Vent Sizing Charts'!$T$6,'Vent Sizing Charts'!Z$6)+1,"ERR")))))))))))</f>
        <v>ERR</v>
      </c>
      <c r="Z142" t="str">
        <f>IF($R142=15,LOOKUP($S142,'Vent Sizing Charts'!$T$38:$T$41,'Vent Sizing Charts'!AA$38:AA$41)+1,IF($R142=12,LOOKUP($S142,'Vent Sizing Charts'!$T$34:$T$37,'Vent Sizing Charts'!AA$34:AA$37)+1,IF($R142=10,LOOKUP($S142,'Vent Sizing Charts'!$T$30:$T$33,'Vent Sizing Charts'!AA$30:AA$33)+1,IF($R142=8,LOOKUP($S142,'Vent Sizing Charts'!$T$26:$T$29,'Vent Sizing Charts'!AA$26:AA$29)+1,IF($R142=6,LOOKUP($S142,'Vent Sizing Charts'!$T$22:$T$25,'Vent Sizing Charts'!AA$22:AA$25)+1,IF($R142=5,LOOKUP($S142,'Vent Sizing Charts'!$T$18:$T$21,'Vent Sizing Charts'!AA$18:AA$21)+1,IF($R142=4,LOOKUP($S142,'Vent Sizing Charts'!$T$14:$T$17,'Vent Sizing Charts'!AA$14:AA$17)+1,IF($R142=3,LOOKUP($S142,'Vent Sizing Charts'!$T$10:$T$13,'Vent Sizing Charts'!AA$10:AA$13)+1,IF($R142=2,LOOKUP($S142,'Vent Sizing Charts'!$T$8:$T$9,'Vent Sizing Charts'!AA$8:AA$9)+1,IF($R142=1.5,LOOKUP($S142,'Vent Sizing Charts'!$T$7,'Vent Sizing Charts'!AA$7)+1,IF($R142=1.25,LOOKUP($S142,'Vent Sizing Charts'!$T$6,'Vent Sizing Charts'!AA$6)+1,"ERR")))))))))))</f>
        <v>ERR</v>
      </c>
      <c r="AA142" t="str">
        <f>IF($R142=15,LOOKUP($S142,'Vent Sizing Charts'!$T$38:$T$41,'Vent Sizing Charts'!AB$38:AB$41)+1,IF($R142=12,LOOKUP($S142,'Vent Sizing Charts'!$T$34:$T$37,'Vent Sizing Charts'!AB$34:AB$37)+1,IF($R142=10,LOOKUP($S142,'Vent Sizing Charts'!$T$30:$T$33,'Vent Sizing Charts'!AB$30:AB$33)+1,IF($R142=8,LOOKUP($S142,'Vent Sizing Charts'!$T$26:$T$29,'Vent Sizing Charts'!AB$26:AB$29)+1,IF($R142=6,LOOKUP($S142,'Vent Sizing Charts'!$T$22:$T$25,'Vent Sizing Charts'!AB$22:AB$25)+1,IF($R142=5,LOOKUP($S142,'Vent Sizing Charts'!$T$18:$T$21,'Vent Sizing Charts'!AB$18:AB$21)+1,IF($R142=4,LOOKUP($S142,'Vent Sizing Charts'!$T$14:$T$17,'Vent Sizing Charts'!AB$14:AB$17)+1,IF($R142=3,LOOKUP($S142,'Vent Sizing Charts'!$T$10:$T$13,'Vent Sizing Charts'!AB$10:AB$13)+1,IF($R142=2,LOOKUP($S142,'Vent Sizing Charts'!$T$8:$T$9,'Vent Sizing Charts'!AB$8:AB$9)+1,IF($R142=1.5,LOOKUP($S142,'Vent Sizing Charts'!$T$7,'Vent Sizing Charts'!AB$7)+1,IF($R142=1.25,LOOKUP($S142,'Vent Sizing Charts'!$T$6,'Vent Sizing Charts'!AB$6)+1,"ERR")))))))))))</f>
        <v>ERR</v>
      </c>
      <c r="AB142" t="str">
        <f>IF($R142=15,LOOKUP($S142,'Vent Sizing Charts'!$T$38:$T$41,'Vent Sizing Charts'!AC$38:AC$41)+1,IF($R142=12,LOOKUP($S142,'Vent Sizing Charts'!$T$34:$T$37,'Vent Sizing Charts'!AC$34:AC$37)+1,IF($R142=10,LOOKUP($S142,'Vent Sizing Charts'!$T$30:$T$33,'Vent Sizing Charts'!AC$30:AC$33)+1,IF($R142=8,LOOKUP($S142,'Vent Sizing Charts'!$T$26:$T$29,'Vent Sizing Charts'!AC$26:AC$29)+1,IF($R142=6,LOOKUP($S142,'Vent Sizing Charts'!$T$22:$T$25,'Vent Sizing Charts'!AC$22:AC$25)+1,IF($R142=5,LOOKUP($S142,'Vent Sizing Charts'!$T$18:$T$21,'Vent Sizing Charts'!AC$18:AC$21)+1,IF($R142=4,LOOKUP($S142,'Vent Sizing Charts'!$T$14:$T$17,'Vent Sizing Charts'!AC$14:AC$17)+1,IF($R142=3,LOOKUP($S142,'Vent Sizing Charts'!$T$10:$T$13,'Vent Sizing Charts'!AC$10:AC$13)+1,IF($R142=2,LOOKUP($S142,'Vent Sizing Charts'!$T$8:$T$9,'Vent Sizing Charts'!AC$8:AC$9)+1,IF($R142=1.5,LOOKUP($S142,'Vent Sizing Charts'!$T$7,'Vent Sizing Charts'!AC$7)+1,IF($R142=1.25,LOOKUP($S142,'Vent Sizing Charts'!$T$6,'Vent Sizing Charts'!AC$6)+1,"ERR")))))))))))</f>
        <v>ERR</v>
      </c>
      <c r="AC142" t="str">
        <f>IF($R142=15,LOOKUP($S142,'Vent Sizing Charts'!$T$38:$T$41,'Vent Sizing Charts'!AD$38:AD$41)+1,IF($R142=12,LOOKUP($S142,'Vent Sizing Charts'!$T$34:$T$37,'Vent Sizing Charts'!AD$34:AD$37)+1,IF($R142=10,LOOKUP($S142,'Vent Sizing Charts'!$T$30:$T$33,'Vent Sizing Charts'!AD$30:AD$33)+1,IF($R142=8,LOOKUP($S142,'Vent Sizing Charts'!$T$26:$T$29,'Vent Sizing Charts'!AD$26:AD$29)+1,IF($R142=6,LOOKUP($S142,'Vent Sizing Charts'!$T$22:$T$25,'Vent Sizing Charts'!AD$22:AD$25)+1,IF($R142=5,LOOKUP($S142,'Vent Sizing Charts'!$T$18:$T$21,'Vent Sizing Charts'!AD$18:AD$21)+1,IF($R142=4,LOOKUP($S142,'Vent Sizing Charts'!$T$14:$T$17,'Vent Sizing Charts'!AD$14:AD$17)+1,IF($R142=3,LOOKUP($S142,'Vent Sizing Charts'!$T$10:$T$13,'Vent Sizing Charts'!AD$10:AD$13)+1,IF($R142=2,LOOKUP($S142,'Vent Sizing Charts'!$T$8:$T$9,'Vent Sizing Charts'!AD$8:AD$9)+1,IF($R142=1.5,LOOKUP($S142,'Vent Sizing Charts'!$T$7,'Vent Sizing Charts'!AD$7)+1,IF($R142=1.25,LOOKUP($S142,'Vent Sizing Charts'!$T$6,'Vent Sizing Charts'!AD$6)+1,"ERR")))))))))))</f>
        <v>ERR</v>
      </c>
      <c r="AD142" t="str">
        <f>IF($R142=15,LOOKUP($S142,'Vent Sizing Charts'!$T$38:$T$41,'Vent Sizing Charts'!AE$38:AE$41)+1,IF($R142=12,LOOKUP($S142,'Vent Sizing Charts'!$T$34:$T$37,'Vent Sizing Charts'!AE$34:AE$37)+1,IF($R142=10,LOOKUP($S142,'Vent Sizing Charts'!$T$30:$T$33,'Vent Sizing Charts'!AE$30:AE$33)+1,IF($R142=8,LOOKUP($S142,'Vent Sizing Charts'!$T$26:$T$29,'Vent Sizing Charts'!AE$26:AE$29)+1,IF($R142=6,LOOKUP($S142,'Vent Sizing Charts'!$T$22:$T$25,'Vent Sizing Charts'!AE$22:AE$25)+1,IF($R142=5,LOOKUP($S142,'Vent Sizing Charts'!$T$18:$T$21,'Vent Sizing Charts'!AE$18:AE$21)+1,IF($R142=4,LOOKUP($S142,'Vent Sizing Charts'!$T$14:$T$17,'Vent Sizing Charts'!AE$14:AE$17)+1,IF($R142=3,LOOKUP($S142,'Vent Sizing Charts'!$T$10:$T$13,'Vent Sizing Charts'!AE$10:AE$13)+1,IF($R142=2,LOOKUP($S142,'Vent Sizing Charts'!$T$8:$T$9,'Vent Sizing Charts'!AE$8:AE$9)+1,IF($R142=1.5,LOOKUP($S142,'Vent Sizing Charts'!$T$7,'Vent Sizing Charts'!AE$7)+1,IF($R142=1.25,LOOKUP($S142,'Vent Sizing Charts'!$T$6,'Vent Sizing Charts'!AE$6)+1,"ERR")))))))))))</f>
        <v>ERR</v>
      </c>
      <c r="AE142" t="str">
        <f>IF($R142=15,LOOKUP($S142,'Vent Sizing Charts'!$T$38:$T$41,'Vent Sizing Charts'!U$38:U$41),IF($R142=12,LOOKUP($S142,'Vent Sizing Charts'!$T$34:$T$37,'Vent Sizing Charts'!U$34:U$37),IF($R142=10,LOOKUP($S142,'Vent Sizing Charts'!$T$30:$T$33,'Vent Sizing Charts'!U$30:U$33),IF($R142=8,LOOKUP($S142,'Vent Sizing Charts'!$T$26:$T$29,'Vent Sizing Charts'!U$26:U$29),IF($R142=6,LOOKUP($S142,'Vent Sizing Charts'!$T$22:$T$25,'Vent Sizing Charts'!U$22:U$25),IF($R142=5,LOOKUP($S142,'Vent Sizing Charts'!$T$18:$T$21,'Vent Sizing Charts'!U$18:U$21),IF($R142=4,LOOKUP($S142,'Vent Sizing Charts'!$T$14:$T$17,'Vent Sizing Charts'!U$14:U$17),IF($R142=3,LOOKUP($S142,'Vent Sizing Charts'!$T$10:$T$13,'Vent Sizing Charts'!U$10:U$13),IF($R142=2,LOOKUP($S142,'Vent Sizing Charts'!$T$8:$T$9,'Vent Sizing Charts'!U$8:U$9),IF($R142=1.5,LOOKUP($S142,'Vent Sizing Charts'!$T$7,'Vent Sizing Charts'!U$7),IF($R142=1.25,LOOKUP($S142,'Vent Sizing Charts'!$T$6,'Vent Sizing Charts'!U$6),"ERR")))))))))))</f>
        <v>ERR</v>
      </c>
    </row>
    <row r="143" spans="6:31" x14ac:dyDescent="0.25">
      <c r="F143">
        <f>IF('Vent Sizing'!M128="","",'Vent Sizing'!M128)</f>
        <v>2000</v>
      </c>
      <c r="G143">
        <v>0</v>
      </c>
      <c r="H143">
        <f>IF(LOOKUP($F143,'Vent Sizing Charts'!$F$5:$F$18,'Vent Sizing Charts'!G$5:G$18)+1&lt;0,0,LOOKUP($F143,'Vent Sizing Charts'!$F$5:$F$18,'Vent Sizing Charts'!G$5:G$18))</f>
        <v>0</v>
      </c>
      <c r="I143">
        <f>IF(LOOKUP($F143,'Vent Sizing Charts'!$F$5:$F$18,'Vent Sizing Charts'!H$5:H$18)+1&lt;0,0,LOOKUP($F143,'Vent Sizing Charts'!$F$5:$F$18,'Vent Sizing Charts'!H$5:H$18))</f>
        <v>0</v>
      </c>
      <c r="J143">
        <f>IF(LOOKUP($F143,'Vent Sizing Charts'!$F$5:$F$18,'Vent Sizing Charts'!I$5:I$18)+1&lt;0,0,LOOKUP($F143,'Vent Sizing Charts'!$F$5:$F$18,'Vent Sizing Charts'!I$5:I$18))</f>
        <v>0</v>
      </c>
      <c r="K143">
        <f>IF(LOOKUP($F143,'Vent Sizing Charts'!$F$5:$F$18,'Vent Sizing Charts'!J$5:J$18)+1&lt;0,0,LOOKUP($F143,'Vent Sizing Charts'!$F$5:$F$18,'Vent Sizing Charts'!J$5:J$18))</f>
        <v>6</v>
      </c>
      <c r="L143">
        <f>IF(LOOKUP($F143,'Vent Sizing Charts'!$F$5:$F$18,'Vent Sizing Charts'!K$5:K$18)+1&lt;0,0,LOOKUP($F143,'Vent Sizing Charts'!$F$5:$F$18,'Vent Sizing Charts'!K$5:K$18))</f>
        <v>21</v>
      </c>
      <c r="M143">
        <f>IF(LOOKUP($F143,'Vent Sizing Charts'!$F$5:$F$18,'Vent Sizing Charts'!L$5:L$18)+1&lt;0,0,LOOKUP($F143,'Vent Sizing Charts'!$F$5:$F$18,'Vent Sizing Charts'!L$5:L$18))</f>
        <v>61</v>
      </c>
      <c r="N143">
        <f>IF(LOOKUP($F143,'Vent Sizing Charts'!$F$5:$F$18,'Vent Sizing Charts'!M$5:M$18)+1&lt;0,0,LOOKUP($F143,'Vent Sizing Charts'!$F$5:$F$18,'Vent Sizing Charts'!M$5:M$18))</f>
        <v>215</v>
      </c>
      <c r="O143">
        <f>IF(LOOKUP($F143,'Vent Sizing Charts'!$F$5:$F$18,'Vent Sizing Charts'!N$5:N$18)+1&lt;0,0,LOOKUP($F143,'Vent Sizing Charts'!$F$5:$F$18,'Vent Sizing Charts'!N$5:N$18))</f>
        <v>99999999</v>
      </c>
      <c r="R143">
        <f>'Vent Sizing'!X48</f>
        <v>0</v>
      </c>
      <c r="S143">
        <f>ROUNDUP('Vent Sizing'!T48,0)</f>
        <v>0</v>
      </c>
      <c r="T143">
        <v>-9999999</v>
      </c>
      <c r="U143" t="str">
        <f>IF($R143=15,LOOKUP($S143,'Vent Sizing Charts'!$T$38:$T$41,'Vent Sizing Charts'!V$38:V$41)+1,IF($R143=12,LOOKUP($S143,'Vent Sizing Charts'!$T$34:$T$37,'Vent Sizing Charts'!V$34:V$37)+1,IF($R143=10,LOOKUP($S143,'Vent Sizing Charts'!$T$30:$T$33,'Vent Sizing Charts'!V$30:V$33)+1,IF($R143=8,LOOKUP($S143,'Vent Sizing Charts'!$T$26:$T$29,'Vent Sizing Charts'!V$26:V$29)+1,IF($R143=6,LOOKUP($S143,'Vent Sizing Charts'!$T$22:$T$25,'Vent Sizing Charts'!V$22:V$25)+1,IF($R143=5,LOOKUP($S143,'Vent Sizing Charts'!$T$18:$T$21,'Vent Sizing Charts'!V$18:V$21)+1,IF($R143=4,LOOKUP($S143,'Vent Sizing Charts'!$T$14:$T$17,'Vent Sizing Charts'!V$14:V$17)+1,IF($R143=3,LOOKUP($S143,'Vent Sizing Charts'!$T$10:$T$13,'Vent Sizing Charts'!V$10:V$13)+1,IF($R143=2,LOOKUP($S143,'Vent Sizing Charts'!$T$8:$T$9,'Vent Sizing Charts'!V$8:V$9)+1,IF($R143=1.5,LOOKUP($S143,'Vent Sizing Charts'!$T$7,'Vent Sizing Charts'!V$7)+1,IF($R143=1.25,LOOKUP($S143,'Vent Sizing Charts'!$T$6,'Vent Sizing Charts'!V$6)+1,"ERR")))))))))))</f>
        <v>ERR</v>
      </c>
      <c r="V143" t="str">
        <f>IF($R143=15,LOOKUP($S143,'Vent Sizing Charts'!$T$38:$T$41,'Vent Sizing Charts'!W$38:W$41)+1,IF($R143=12,LOOKUP($S143,'Vent Sizing Charts'!$T$34:$T$37,'Vent Sizing Charts'!W$34:W$37)+1,IF($R143=10,LOOKUP($S143,'Vent Sizing Charts'!$T$30:$T$33,'Vent Sizing Charts'!W$30:W$33)+1,IF($R143=8,LOOKUP($S143,'Vent Sizing Charts'!$T$26:$T$29,'Vent Sizing Charts'!W$26:W$29)+1,IF($R143=6,LOOKUP($S143,'Vent Sizing Charts'!$T$22:$T$25,'Vent Sizing Charts'!W$22:W$25)+1,IF($R143=5,LOOKUP($S143,'Vent Sizing Charts'!$T$18:$T$21,'Vent Sizing Charts'!W$18:W$21)+1,IF($R143=4,LOOKUP($S143,'Vent Sizing Charts'!$T$14:$T$17,'Vent Sizing Charts'!W$14:W$17)+1,IF($R143=3,LOOKUP($S143,'Vent Sizing Charts'!$T$10:$T$13,'Vent Sizing Charts'!W$10:W$13)+1,IF($R143=2,LOOKUP($S143,'Vent Sizing Charts'!$T$8:$T$9,'Vent Sizing Charts'!W$8:W$9)+1,IF($R143=1.5,LOOKUP($S143,'Vent Sizing Charts'!$T$7,'Vent Sizing Charts'!W$7)+1,IF($R143=1.25,LOOKUP($S143,'Vent Sizing Charts'!$T$6,'Vent Sizing Charts'!W$6)+1,"ERR")))))))))))</f>
        <v>ERR</v>
      </c>
      <c r="W143" t="str">
        <f>IF($R143=15,LOOKUP($S143,'Vent Sizing Charts'!$T$38:$T$41,'Vent Sizing Charts'!X$38:X$41)+1,IF($R143=12,LOOKUP($S143,'Vent Sizing Charts'!$T$34:$T$37,'Vent Sizing Charts'!X$34:X$37)+1,IF($R143=10,LOOKUP($S143,'Vent Sizing Charts'!$T$30:$T$33,'Vent Sizing Charts'!X$30:X$33)+1,IF($R143=8,LOOKUP($S143,'Vent Sizing Charts'!$T$26:$T$29,'Vent Sizing Charts'!X$26:X$29)+1,IF($R143=6,LOOKUP($S143,'Vent Sizing Charts'!$T$22:$T$25,'Vent Sizing Charts'!X$22:X$25)+1,IF($R143=5,LOOKUP($S143,'Vent Sizing Charts'!$T$18:$T$21,'Vent Sizing Charts'!X$18:X$21)+1,IF($R143=4,LOOKUP($S143,'Vent Sizing Charts'!$T$14:$T$17,'Vent Sizing Charts'!X$14:X$17)+1,IF($R143=3,LOOKUP($S143,'Vent Sizing Charts'!$T$10:$T$13,'Vent Sizing Charts'!X$10:X$13)+1,IF($R143=2,LOOKUP($S143,'Vent Sizing Charts'!$T$8:$T$9,'Vent Sizing Charts'!X$8:X$9)+1,IF($R143=1.5,LOOKUP($S143,'Vent Sizing Charts'!$T$7,'Vent Sizing Charts'!X$7)+1,IF($R143=1.25,LOOKUP($S143,'Vent Sizing Charts'!$T$6,'Vent Sizing Charts'!X$6)+1,"ERR")))))))))))</f>
        <v>ERR</v>
      </c>
      <c r="X143" t="str">
        <f>IF($R143=15,LOOKUP($S143,'Vent Sizing Charts'!$T$38:$T$41,'Vent Sizing Charts'!Y$38:Y$41)+1,IF($R143=12,LOOKUP($S143,'Vent Sizing Charts'!$T$34:$T$37,'Vent Sizing Charts'!Y$34:Y$37)+1,IF($R143=10,LOOKUP($S143,'Vent Sizing Charts'!$T$30:$T$33,'Vent Sizing Charts'!Y$30:Y$33)+1,IF($R143=8,LOOKUP($S143,'Vent Sizing Charts'!$T$26:$T$29,'Vent Sizing Charts'!Y$26:Y$29)+1,IF($R143=6,LOOKUP($S143,'Vent Sizing Charts'!$T$22:$T$25,'Vent Sizing Charts'!Y$22:Y$25)+1,IF($R143=5,LOOKUP($S143,'Vent Sizing Charts'!$T$18:$T$21,'Vent Sizing Charts'!Y$18:Y$21)+1,IF($R143=4,LOOKUP($S143,'Vent Sizing Charts'!$T$14:$T$17,'Vent Sizing Charts'!Y$14:Y$17)+1,IF($R143=3,LOOKUP($S143,'Vent Sizing Charts'!$T$10:$T$13,'Vent Sizing Charts'!Y$10:Y$13)+1,IF($R143=2,LOOKUP($S143,'Vent Sizing Charts'!$T$8:$T$9,'Vent Sizing Charts'!Y$8:Y$9)+1,IF($R143=1.5,LOOKUP($S143,'Vent Sizing Charts'!$T$7,'Vent Sizing Charts'!Y$7)+1,IF($R143=1.25,LOOKUP($S143,'Vent Sizing Charts'!$T$6,'Vent Sizing Charts'!Y$6)+1,"ERR")))))))))))</f>
        <v>ERR</v>
      </c>
      <c r="Y143" t="str">
        <f>IF($R143=15,LOOKUP($S143,'Vent Sizing Charts'!$T$38:$T$41,'Vent Sizing Charts'!Z$38:Z$41)+1,IF($R143=12,LOOKUP($S143,'Vent Sizing Charts'!$T$34:$T$37,'Vent Sizing Charts'!Z$34:Z$37)+1,IF($R143=10,LOOKUP($S143,'Vent Sizing Charts'!$T$30:$T$33,'Vent Sizing Charts'!Z$30:Z$33)+1,IF($R143=8,LOOKUP($S143,'Vent Sizing Charts'!$T$26:$T$29,'Vent Sizing Charts'!Z$26:Z$29)+1,IF($R143=6,LOOKUP($S143,'Vent Sizing Charts'!$T$22:$T$25,'Vent Sizing Charts'!Z$22:Z$25)+1,IF($R143=5,LOOKUP($S143,'Vent Sizing Charts'!$T$18:$T$21,'Vent Sizing Charts'!Z$18:Z$21)+1,IF($R143=4,LOOKUP($S143,'Vent Sizing Charts'!$T$14:$T$17,'Vent Sizing Charts'!Z$14:Z$17)+1,IF($R143=3,LOOKUP($S143,'Vent Sizing Charts'!$T$10:$T$13,'Vent Sizing Charts'!Z$10:Z$13)+1,IF($R143=2,LOOKUP($S143,'Vent Sizing Charts'!$T$8:$T$9,'Vent Sizing Charts'!Z$8:Z$9)+1,IF($R143=1.5,LOOKUP($S143,'Vent Sizing Charts'!$T$7,'Vent Sizing Charts'!Z$7)+1,IF($R143=1.25,LOOKUP($S143,'Vent Sizing Charts'!$T$6,'Vent Sizing Charts'!Z$6)+1,"ERR")))))))))))</f>
        <v>ERR</v>
      </c>
      <c r="Z143" t="str">
        <f>IF($R143=15,LOOKUP($S143,'Vent Sizing Charts'!$T$38:$T$41,'Vent Sizing Charts'!AA$38:AA$41)+1,IF($R143=12,LOOKUP($S143,'Vent Sizing Charts'!$T$34:$T$37,'Vent Sizing Charts'!AA$34:AA$37)+1,IF($R143=10,LOOKUP($S143,'Vent Sizing Charts'!$T$30:$T$33,'Vent Sizing Charts'!AA$30:AA$33)+1,IF($R143=8,LOOKUP($S143,'Vent Sizing Charts'!$T$26:$T$29,'Vent Sizing Charts'!AA$26:AA$29)+1,IF($R143=6,LOOKUP($S143,'Vent Sizing Charts'!$T$22:$T$25,'Vent Sizing Charts'!AA$22:AA$25)+1,IF($R143=5,LOOKUP($S143,'Vent Sizing Charts'!$T$18:$T$21,'Vent Sizing Charts'!AA$18:AA$21)+1,IF($R143=4,LOOKUP($S143,'Vent Sizing Charts'!$T$14:$T$17,'Vent Sizing Charts'!AA$14:AA$17)+1,IF($R143=3,LOOKUP($S143,'Vent Sizing Charts'!$T$10:$T$13,'Vent Sizing Charts'!AA$10:AA$13)+1,IF($R143=2,LOOKUP($S143,'Vent Sizing Charts'!$T$8:$T$9,'Vent Sizing Charts'!AA$8:AA$9)+1,IF($R143=1.5,LOOKUP($S143,'Vent Sizing Charts'!$T$7,'Vent Sizing Charts'!AA$7)+1,IF($R143=1.25,LOOKUP($S143,'Vent Sizing Charts'!$T$6,'Vent Sizing Charts'!AA$6)+1,"ERR")))))))))))</f>
        <v>ERR</v>
      </c>
      <c r="AA143" t="str">
        <f>IF($R143=15,LOOKUP($S143,'Vent Sizing Charts'!$T$38:$T$41,'Vent Sizing Charts'!AB$38:AB$41)+1,IF($R143=12,LOOKUP($S143,'Vent Sizing Charts'!$T$34:$T$37,'Vent Sizing Charts'!AB$34:AB$37)+1,IF($R143=10,LOOKUP($S143,'Vent Sizing Charts'!$T$30:$T$33,'Vent Sizing Charts'!AB$30:AB$33)+1,IF($R143=8,LOOKUP($S143,'Vent Sizing Charts'!$T$26:$T$29,'Vent Sizing Charts'!AB$26:AB$29)+1,IF($R143=6,LOOKUP($S143,'Vent Sizing Charts'!$T$22:$T$25,'Vent Sizing Charts'!AB$22:AB$25)+1,IF($R143=5,LOOKUP($S143,'Vent Sizing Charts'!$T$18:$T$21,'Vent Sizing Charts'!AB$18:AB$21)+1,IF($R143=4,LOOKUP($S143,'Vent Sizing Charts'!$T$14:$T$17,'Vent Sizing Charts'!AB$14:AB$17)+1,IF($R143=3,LOOKUP($S143,'Vent Sizing Charts'!$T$10:$T$13,'Vent Sizing Charts'!AB$10:AB$13)+1,IF($R143=2,LOOKUP($S143,'Vent Sizing Charts'!$T$8:$T$9,'Vent Sizing Charts'!AB$8:AB$9)+1,IF($R143=1.5,LOOKUP($S143,'Vent Sizing Charts'!$T$7,'Vent Sizing Charts'!AB$7)+1,IF($R143=1.25,LOOKUP($S143,'Vent Sizing Charts'!$T$6,'Vent Sizing Charts'!AB$6)+1,"ERR")))))))))))</f>
        <v>ERR</v>
      </c>
      <c r="AB143" t="str">
        <f>IF($R143=15,LOOKUP($S143,'Vent Sizing Charts'!$T$38:$T$41,'Vent Sizing Charts'!AC$38:AC$41)+1,IF($R143=12,LOOKUP($S143,'Vent Sizing Charts'!$T$34:$T$37,'Vent Sizing Charts'!AC$34:AC$37)+1,IF($R143=10,LOOKUP($S143,'Vent Sizing Charts'!$T$30:$T$33,'Vent Sizing Charts'!AC$30:AC$33)+1,IF($R143=8,LOOKUP($S143,'Vent Sizing Charts'!$T$26:$T$29,'Vent Sizing Charts'!AC$26:AC$29)+1,IF($R143=6,LOOKUP($S143,'Vent Sizing Charts'!$T$22:$T$25,'Vent Sizing Charts'!AC$22:AC$25)+1,IF($R143=5,LOOKUP($S143,'Vent Sizing Charts'!$T$18:$T$21,'Vent Sizing Charts'!AC$18:AC$21)+1,IF($R143=4,LOOKUP($S143,'Vent Sizing Charts'!$T$14:$T$17,'Vent Sizing Charts'!AC$14:AC$17)+1,IF($R143=3,LOOKUP($S143,'Vent Sizing Charts'!$T$10:$T$13,'Vent Sizing Charts'!AC$10:AC$13)+1,IF($R143=2,LOOKUP($S143,'Vent Sizing Charts'!$T$8:$T$9,'Vent Sizing Charts'!AC$8:AC$9)+1,IF($R143=1.5,LOOKUP($S143,'Vent Sizing Charts'!$T$7,'Vent Sizing Charts'!AC$7)+1,IF($R143=1.25,LOOKUP($S143,'Vent Sizing Charts'!$T$6,'Vent Sizing Charts'!AC$6)+1,"ERR")))))))))))</f>
        <v>ERR</v>
      </c>
      <c r="AC143" t="str">
        <f>IF($R143=15,LOOKUP($S143,'Vent Sizing Charts'!$T$38:$T$41,'Vent Sizing Charts'!AD$38:AD$41)+1,IF($R143=12,LOOKUP($S143,'Vent Sizing Charts'!$T$34:$T$37,'Vent Sizing Charts'!AD$34:AD$37)+1,IF($R143=10,LOOKUP($S143,'Vent Sizing Charts'!$T$30:$T$33,'Vent Sizing Charts'!AD$30:AD$33)+1,IF($R143=8,LOOKUP($S143,'Vent Sizing Charts'!$T$26:$T$29,'Vent Sizing Charts'!AD$26:AD$29)+1,IF($R143=6,LOOKUP($S143,'Vent Sizing Charts'!$T$22:$T$25,'Vent Sizing Charts'!AD$22:AD$25)+1,IF($R143=5,LOOKUP($S143,'Vent Sizing Charts'!$T$18:$T$21,'Vent Sizing Charts'!AD$18:AD$21)+1,IF($R143=4,LOOKUP($S143,'Vent Sizing Charts'!$T$14:$T$17,'Vent Sizing Charts'!AD$14:AD$17)+1,IF($R143=3,LOOKUP($S143,'Vent Sizing Charts'!$T$10:$T$13,'Vent Sizing Charts'!AD$10:AD$13)+1,IF($R143=2,LOOKUP($S143,'Vent Sizing Charts'!$T$8:$T$9,'Vent Sizing Charts'!AD$8:AD$9)+1,IF($R143=1.5,LOOKUP($S143,'Vent Sizing Charts'!$T$7,'Vent Sizing Charts'!AD$7)+1,IF($R143=1.25,LOOKUP($S143,'Vent Sizing Charts'!$T$6,'Vent Sizing Charts'!AD$6)+1,"ERR")))))))))))</f>
        <v>ERR</v>
      </c>
      <c r="AD143" t="str">
        <f>IF($R143=15,LOOKUP($S143,'Vent Sizing Charts'!$T$38:$T$41,'Vent Sizing Charts'!AE$38:AE$41)+1,IF($R143=12,LOOKUP($S143,'Vent Sizing Charts'!$T$34:$T$37,'Vent Sizing Charts'!AE$34:AE$37)+1,IF($R143=10,LOOKUP($S143,'Vent Sizing Charts'!$T$30:$T$33,'Vent Sizing Charts'!AE$30:AE$33)+1,IF($R143=8,LOOKUP($S143,'Vent Sizing Charts'!$T$26:$T$29,'Vent Sizing Charts'!AE$26:AE$29)+1,IF($R143=6,LOOKUP($S143,'Vent Sizing Charts'!$T$22:$T$25,'Vent Sizing Charts'!AE$22:AE$25)+1,IF($R143=5,LOOKUP($S143,'Vent Sizing Charts'!$T$18:$T$21,'Vent Sizing Charts'!AE$18:AE$21)+1,IF($R143=4,LOOKUP($S143,'Vent Sizing Charts'!$T$14:$T$17,'Vent Sizing Charts'!AE$14:AE$17)+1,IF($R143=3,LOOKUP($S143,'Vent Sizing Charts'!$T$10:$T$13,'Vent Sizing Charts'!AE$10:AE$13)+1,IF($R143=2,LOOKUP($S143,'Vent Sizing Charts'!$T$8:$T$9,'Vent Sizing Charts'!AE$8:AE$9)+1,IF($R143=1.5,LOOKUP($S143,'Vent Sizing Charts'!$T$7,'Vent Sizing Charts'!AE$7)+1,IF($R143=1.25,LOOKUP($S143,'Vent Sizing Charts'!$T$6,'Vent Sizing Charts'!AE$6)+1,"ERR")))))))))))</f>
        <v>ERR</v>
      </c>
      <c r="AE143" t="str">
        <f>IF($R143=15,LOOKUP($S143,'Vent Sizing Charts'!$T$38:$T$41,'Vent Sizing Charts'!U$38:U$41),IF($R143=12,LOOKUP($S143,'Vent Sizing Charts'!$T$34:$T$37,'Vent Sizing Charts'!U$34:U$37),IF($R143=10,LOOKUP($S143,'Vent Sizing Charts'!$T$30:$T$33,'Vent Sizing Charts'!U$30:U$33),IF($R143=8,LOOKUP($S143,'Vent Sizing Charts'!$T$26:$T$29,'Vent Sizing Charts'!U$26:U$29),IF($R143=6,LOOKUP($S143,'Vent Sizing Charts'!$T$22:$T$25,'Vent Sizing Charts'!U$22:U$25),IF($R143=5,LOOKUP($S143,'Vent Sizing Charts'!$T$18:$T$21,'Vent Sizing Charts'!U$18:U$21),IF($R143=4,LOOKUP($S143,'Vent Sizing Charts'!$T$14:$T$17,'Vent Sizing Charts'!U$14:U$17),IF($R143=3,LOOKUP($S143,'Vent Sizing Charts'!$T$10:$T$13,'Vent Sizing Charts'!U$10:U$13),IF($R143=2,LOOKUP($S143,'Vent Sizing Charts'!$T$8:$T$9,'Vent Sizing Charts'!U$8:U$9),IF($R143=1.5,LOOKUP($S143,'Vent Sizing Charts'!$T$7,'Vent Sizing Charts'!U$7),IF($R143=1.25,LOOKUP($S143,'Vent Sizing Charts'!$T$6,'Vent Sizing Charts'!U$6),"ERR")))))))))))</f>
        <v>ERR</v>
      </c>
    </row>
    <row r="144" spans="6:31" x14ac:dyDescent="0.25">
      <c r="F144">
        <f>IF('Vent Sizing'!M129="","",'Vent Sizing'!M129)</f>
        <v>2000</v>
      </c>
      <c r="G144">
        <v>0</v>
      </c>
      <c r="H144">
        <f>IF(LOOKUP($F144,'Vent Sizing Charts'!$F$5:$F$18,'Vent Sizing Charts'!G$5:G$18)+1&lt;0,0,LOOKUP($F144,'Vent Sizing Charts'!$F$5:$F$18,'Vent Sizing Charts'!G$5:G$18))</f>
        <v>0</v>
      </c>
      <c r="I144">
        <f>IF(LOOKUP($F144,'Vent Sizing Charts'!$F$5:$F$18,'Vent Sizing Charts'!H$5:H$18)+1&lt;0,0,LOOKUP($F144,'Vent Sizing Charts'!$F$5:$F$18,'Vent Sizing Charts'!H$5:H$18))</f>
        <v>0</v>
      </c>
      <c r="J144">
        <f>IF(LOOKUP($F144,'Vent Sizing Charts'!$F$5:$F$18,'Vent Sizing Charts'!I$5:I$18)+1&lt;0,0,LOOKUP($F144,'Vent Sizing Charts'!$F$5:$F$18,'Vent Sizing Charts'!I$5:I$18))</f>
        <v>0</v>
      </c>
      <c r="K144">
        <f>IF(LOOKUP($F144,'Vent Sizing Charts'!$F$5:$F$18,'Vent Sizing Charts'!J$5:J$18)+1&lt;0,0,LOOKUP($F144,'Vent Sizing Charts'!$F$5:$F$18,'Vent Sizing Charts'!J$5:J$18))</f>
        <v>6</v>
      </c>
      <c r="L144">
        <f>IF(LOOKUP($F144,'Vent Sizing Charts'!$F$5:$F$18,'Vent Sizing Charts'!K$5:K$18)+1&lt;0,0,LOOKUP($F144,'Vent Sizing Charts'!$F$5:$F$18,'Vent Sizing Charts'!K$5:K$18))</f>
        <v>21</v>
      </c>
      <c r="M144">
        <f>IF(LOOKUP($F144,'Vent Sizing Charts'!$F$5:$F$18,'Vent Sizing Charts'!L$5:L$18)+1&lt;0,0,LOOKUP($F144,'Vent Sizing Charts'!$F$5:$F$18,'Vent Sizing Charts'!L$5:L$18))</f>
        <v>61</v>
      </c>
      <c r="N144">
        <f>IF(LOOKUP($F144,'Vent Sizing Charts'!$F$5:$F$18,'Vent Sizing Charts'!M$5:M$18)+1&lt;0,0,LOOKUP($F144,'Vent Sizing Charts'!$F$5:$F$18,'Vent Sizing Charts'!M$5:M$18))</f>
        <v>215</v>
      </c>
      <c r="O144">
        <f>IF(LOOKUP($F144,'Vent Sizing Charts'!$F$5:$F$18,'Vent Sizing Charts'!N$5:N$18)+1&lt;0,0,LOOKUP($F144,'Vent Sizing Charts'!$F$5:$F$18,'Vent Sizing Charts'!N$5:N$18))</f>
        <v>99999999</v>
      </c>
      <c r="R144">
        <f>'Vent Sizing'!X49</f>
        <v>0</v>
      </c>
      <c r="S144">
        <f>ROUNDUP('Vent Sizing'!T49,0)</f>
        <v>0</v>
      </c>
      <c r="T144">
        <v>-9999999</v>
      </c>
      <c r="U144" t="str">
        <f>IF($R144=15,LOOKUP($S144,'Vent Sizing Charts'!$T$38:$T$41,'Vent Sizing Charts'!V$38:V$41)+1,IF($R144=12,LOOKUP($S144,'Vent Sizing Charts'!$T$34:$T$37,'Vent Sizing Charts'!V$34:V$37)+1,IF($R144=10,LOOKUP($S144,'Vent Sizing Charts'!$T$30:$T$33,'Vent Sizing Charts'!V$30:V$33)+1,IF($R144=8,LOOKUP($S144,'Vent Sizing Charts'!$T$26:$T$29,'Vent Sizing Charts'!V$26:V$29)+1,IF($R144=6,LOOKUP($S144,'Vent Sizing Charts'!$T$22:$T$25,'Vent Sizing Charts'!V$22:V$25)+1,IF($R144=5,LOOKUP($S144,'Vent Sizing Charts'!$T$18:$T$21,'Vent Sizing Charts'!V$18:V$21)+1,IF($R144=4,LOOKUP($S144,'Vent Sizing Charts'!$T$14:$T$17,'Vent Sizing Charts'!V$14:V$17)+1,IF($R144=3,LOOKUP($S144,'Vent Sizing Charts'!$T$10:$T$13,'Vent Sizing Charts'!V$10:V$13)+1,IF($R144=2,LOOKUP($S144,'Vent Sizing Charts'!$T$8:$T$9,'Vent Sizing Charts'!V$8:V$9)+1,IF($R144=1.5,LOOKUP($S144,'Vent Sizing Charts'!$T$7,'Vent Sizing Charts'!V$7)+1,IF($R144=1.25,LOOKUP($S144,'Vent Sizing Charts'!$T$6,'Vent Sizing Charts'!V$6)+1,"ERR")))))))))))</f>
        <v>ERR</v>
      </c>
      <c r="V144" t="str">
        <f>IF($R144=15,LOOKUP($S144,'Vent Sizing Charts'!$T$38:$T$41,'Vent Sizing Charts'!W$38:W$41)+1,IF($R144=12,LOOKUP($S144,'Vent Sizing Charts'!$T$34:$T$37,'Vent Sizing Charts'!W$34:W$37)+1,IF($R144=10,LOOKUP($S144,'Vent Sizing Charts'!$T$30:$T$33,'Vent Sizing Charts'!W$30:W$33)+1,IF($R144=8,LOOKUP($S144,'Vent Sizing Charts'!$T$26:$T$29,'Vent Sizing Charts'!W$26:W$29)+1,IF($R144=6,LOOKUP($S144,'Vent Sizing Charts'!$T$22:$T$25,'Vent Sizing Charts'!W$22:W$25)+1,IF($R144=5,LOOKUP($S144,'Vent Sizing Charts'!$T$18:$T$21,'Vent Sizing Charts'!W$18:W$21)+1,IF($R144=4,LOOKUP($S144,'Vent Sizing Charts'!$T$14:$T$17,'Vent Sizing Charts'!W$14:W$17)+1,IF($R144=3,LOOKUP($S144,'Vent Sizing Charts'!$T$10:$T$13,'Vent Sizing Charts'!W$10:W$13)+1,IF($R144=2,LOOKUP($S144,'Vent Sizing Charts'!$T$8:$T$9,'Vent Sizing Charts'!W$8:W$9)+1,IF($R144=1.5,LOOKUP($S144,'Vent Sizing Charts'!$T$7,'Vent Sizing Charts'!W$7)+1,IF($R144=1.25,LOOKUP($S144,'Vent Sizing Charts'!$T$6,'Vent Sizing Charts'!W$6)+1,"ERR")))))))))))</f>
        <v>ERR</v>
      </c>
      <c r="W144" t="str">
        <f>IF($R144=15,LOOKUP($S144,'Vent Sizing Charts'!$T$38:$T$41,'Vent Sizing Charts'!X$38:X$41)+1,IF($R144=12,LOOKUP($S144,'Vent Sizing Charts'!$T$34:$T$37,'Vent Sizing Charts'!X$34:X$37)+1,IF($R144=10,LOOKUP($S144,'Vent Sizing Charts'!$T$30:$T$33,'Vent Sizing Charts'!X$30:X$33)+1,IF($R144=8,LOOKUP($S144,'Vent Sizing Charts'!$T$26:$T$29,'Vent Sizing Charts'!X$26:X$29)+1,IF($R144=6,LOOKUP($S144,'Vent Sizing Charts'!$T$22:$T$25,'Vent Sizing Charts'!X$22:X$25)+1,IF($R144=5,LOOKUP($S144,'Vent Sizing Charts'!$T$18:$T$21,'Vent Sizing Charts'!X$18:X$21)+1,IF($R144=4,LOOKUP($S144,'Vent Sizing Charts'!$T$14:$T$17,'Vent Sizing Charts'!X$14:X$17)+1,IF($R144=3,LOOKUP($S144,'Vent Sizing Charts'!$T$10:$T$13,'Vent Sizing Charts'!X$10:X$13)+1,IF($R144=2,LOOKUP($S144,'Vent Sizing Charts'!$T$8:$T$9,'Vent Sizing Charts'!X$8:X$9)+1,IF($R144=1.5,LOOKUP($S144,'Vent Sizing Charts'!$T$7,'Vent Sizing Charts'!X$7)+1,IF($R144=1.25,LOOKUP($S144,'Vent Sizing Charts'!$T$6,'Vent Sizing Charts'!X$6)+1,"ERR")))))))))))</f>
        <v>ERR</v>
      </c>
      <c r="X144" t="str">
        <f>IF($R144=15,LOOKUP($S144,'Vent Sizing Charts'!$T$38:$T$41,'Vent Sizing Charts'!Y$38:Y$41)+1,IF($R144=12,LOOKUP($S144,'Vent Sizing Charts'!$T$34:$T$37,'Vent Sizing Charts'!Y$34:Y$37)+1,IF($R144=10,LOOKUP($S144,'Vent Sizing Charts'!$T$30:$T$33,'Vent Sizing Charts'!Y$30:Y$33)+1,IF($R144=8,LOOKUP($S144,'Vent Sizing Charts'!$T$26:$T$29,'Vent Sizing Charts'!Y$26:Y$29)+1,IF($R144=6,LOOKUP($S144,'Vent Sizing Charts'!$T$22:$T$25,'Vent Sizing Charts'!Y$22:Y$25)+1,IF($R144=5,LOOKUP($S144,'Vent Sizing Charts'!$T$18:$T$21,'Vent Sizing Charts'!Y$18:Y$21)+1,IF($R144=4,LOOKUP($S144,'Vent Sizing Charts'!$T$14:$T$17,'Vent Sizing Charts'!Y$14:Y$17)+1,IF($R144=3,LOOKUP($S144,'Vent Sizing Charts'!$T$10:$T$13,'Vent Sizing Charts'!Y$10:Y$13)+1,IF($R144=2,LOOKUP($S144,'Vent Sizing Charts'!$T$8:$T$9,'Vent Sizing Charts'!Y$8:Y$9)+1,IF($R144=1.5,LOOKUP($S144,'Vent Sizing Charts'!$T$7,'Vent Sizing Charts'!Y$7)+1,IF($R144=1.25,LOOKUP($S144,'Vent Sizing Charts'!$T$6,'Vent Sizing Charts'!Y$6)+1,"ERR")))))))))))</f>
        <v>ERR</v>
      </c>
      <c r="Y144" t="str">
        <f>IF($R144=15,LOOKUP($S144,'Vent Sizing Charts'!$T$38:$T$41,'Vent Sizing Charts'!Z$38:Z$41)+1,IF($R144=12,LOOKUP($S144,'Vent Sizing Charts'!$T$34:$T$37,'Vent Sizing Charts'!Z$34:Z$37)+1,IF($R144=10,LOOKUP($S144,'Vent Sizing Charts'!$T$30:$T$33,'Vent Sizing Charts'!Z$30:Z$33)+1,IF($R144=8,LOOKUP($S144,'Vent Sizing Charts'!$T$26:$T$29,'Vent Sizing Charts'!Z$26:Z$29)+1,IF($R144=6,LOOKUP($S144,'Vent Sizing Charts'!$T$22:$T$25,'Vent Sizing Charts'!Z$22:Z$25)+1,IF($R144=5,LOOKUP($S144,'Vent Sizing Charts'!$T$18:$T$21,'Vent Sizing Charts'!Z$18:Z$21)+1,IF($R144=4,LOOKUP($S144,'Vent Sizing Charts'!$T$14:$T$17,'Vent Sizing Charts'!Z$14:Z$17)+1,IF($R144=3,LOOKUP($S144,'Vent Sizing Charts'!$T$10:$T$13,'Vent Sizing Charts'!Z$10:Z$13)+1,IF($R144=2,LOOKUP($S144,'Vent Sizing Charts'!$T$8:$T$9,'Vent Sizing Charts'!Z$8:Z$9)+1,IF($R144=1.5,LOOKUP($S144,'Vent Sizing Charts'!$T$7,'Vent Sizing Charts'!Z$7)+1,IF($R144=1.25,LOOKUP($S144,'Vent Sizing Charts'!$T$6,'Vent Sizing Charts'!Z$6)+1,"ERR")))))))))))</f>
        <v>ERR</v>
      </c>
      <c r="Z144" t="str">
        <f>IF($R144=15,LOOKUP($S144,'Vent Sizing Charts'!$T$38:$T$41,'Vent Sizing Charts'!AA$38:AA$41)+1,IF($R144=12,LOOKUP($S144,'Vent Sizing Charts'!$T$34:$T$37,'Vent Sizing Charts'!AA$34:AA$37)+1,IF($R144=10,LOOKUP($S144,'Vent Sizing Charts'!$T$30:$T$33,'Vent Sizing Charts'!AA$30:AA$33)+1,IF($R144=8,LOOKUP($S144,'Vent Sizing Charts'!$T$26:$T$29,'Vent Sizing Charts'!AA$26:AA$29)+1,IF($R144=6,LOOKUP($S144,'Vent Sizing Charts'!$T$22:$T$25,'Vent Sizing Charts'!AA$22:AA$25)+1,IF($R144=5,LOOKUP($S144,'Vent Sizing Charts'!$T$18:$T$21,'Vent Sizing Charts'!AA$18:AA$21)+1,IF($R144=4,LOOKUP($S144,'Vent Sizing Charts'!$T$14:$T$17,'Vent Sizing Charts'!AA$14:AA$17)+1,IF($R144=3,LOOKUP($S144,'Vent Sizing Charts'!$T$10:$T$13,'Vent Sizing Charts'!AA$10:AA$13)+1,IF($R144=2,LOOKUP($S144,'Vent Sizing Charts'!$T$8:$T$9,'Vent Sizing Charts'!AA$8:AA$9)+1,IF($R144=1.5,LOOKUP($S144,'Vent Sizing Charts'!$T$7,'Vent Sizing Charts'!AA$7)+1,IF($R144=1.25,LOOKUP($S144,'Vent Sizing Charts'!$T$6,'Vent Sizing Charts'!AA$6)+1,"ERR")))))))))))</f>
        <v>ERR</v>
      </c>
      <c r="AA144" t="str">
        <f>IF($R144=15,LOOKUP($S144,'Vent Sizing Charts'!$T$38:$T$41,'Vent Sizing Charts'!AB$38:AB$41)+1,IF($R144=12,LOOKUP($S144,'Vent Sizing Charts'!$T$34:$T$37,'Vent Sizing Charts'!AB$34:AB$37)+1,IF($R144=10,LOOKUP($S144,'Vent Sizing Charts'!$T$30:$T$33,'Vent Sizing Charts'!AB$30:AB$33)+1,IF($R144=8,LOOKUP($S144,'Vent Sizing Charts'!$T$26:$T$29,'Vent Sizing Charts'!AB$26:AB$29)+1,IF($R144=6,LOOKUP($S144,'Vent Sizing Charts'!$T$22:$T$25,'Vent Sizing Charts'!AB$22:AB$25)+1,IF($R144=5,LOOKUP($S144,'Vent Sizing Charts'!$T$18:$T$21,'Vent Sizing Charts'!AB$18:AB$21)+1,IF($R144=4,LOOKUP($S144,'Vent Sizing Charts'!$T$14:$T$17,'Vent Sizing Charts'!AB$14:AB$17)+1,IF($R144=3,LOOKUP($S144,'Vent Sizing Charts'!$T$10:$T$13,'Vent Sizing Charts'!AB$10:AB$13)+1,IF($R144=2,LOOKUP($S144,'Vent Sizing Charts'!$T$8:$T$9,'Vent Sizing Charts'!AB$8:AB$9)+1,IF($R144=1.5,LOOKUP($S144,'Vent Sizing Charts'!$T$7,'Vent Sizing Charts'!AB$7)+1,IF($R144=1.25,LOOKUP($S144,'Vent Sizing Charts'!$T$6,'Vent Sizing Charts'!AB$6)+1,"ERR")))))))))))</f>
        <v>ERR</v>
      </c>
      <c r="AB144" t="str">
        <f>IF($R144=15,LOOKUP($S144,'Vent Sizing Charts'!$T$38:$T$41,'Vent Sizing Charts'!AC$38:AC$41)+1,IF($R144=12,LOOKUP($S144,'Vent Sizing Charts'!$T$34:$T$37,'Vent Sizing Charts'!AC$34:AC$37)+1,IF($R144=10,LOOKUP($S144,'Vent Sizing Charts'!$T$30:$T$33,'Vent Sizing Charts'!AC$30:AC$33)+1,IF($R144=8,LOOKUP($S144,'Vent Sizing Charts'!$T$26:$T$29,'Vent Sizing Charts'!AC$26:AC$29)+1,IF($R144=6,LOOKUP($S144,'Vent Sizing Charts'!$T$22:$T$25,'Vent Sizing Charts'!AC$22:AC$25)+1,IF($R144=5,LOOKUP($S144,'Vent Sizing Charts'!$T$18:$T$21,'Vent Sizing Charts'!AC$18:AC$21)+1,IF($R144=4,LOOKUP($S144,'Vent Sizing Charts'!$T$14:$T$17,'Vent Sizing Charts'!AC$14:AC$17)+1,IF($R144=3,LOOKUP($S144,'Vent Sizing Charts'!$T$10:$T$13,'Vent Sizing Charts'!AC$10:AC$13)+1,IF($R144=2,LOOKUP($S144,'Vent Sizing Charts'!$T$8:$T$9,'Vent Sizing Charts'!AC$8:AC$9)+1,IF($R144=1.5,LOOKUP($S144,'Vent Sizing Charts'!$T$7,'Vent Sizing Charts'!AC$7)+1,IF($R144=1.25,LOOKUP($S144,'Vent Sizing Charts'!$T$6,'Vent Sizing Charts'!AC$6)+1,"ERR")))))))))))</f>
        <v>ERR</v>
      </c>
      <c r="AC144" t="str">
        <f>IF($R144=15,LOOKUP($S144,'Vent Sizing Charts'!$T$38:$T$41,'Vent Sizing Charts'!AD$38:AD$41)+1,IF($R144=12,LOOKUP($S144,'Vent Sizing Charts'!$T$34:$T$37,'Vent Sizing Charts'!AD$34:AD$37)+1,IF($R144=10,LOOKUP($S144,'Vent Sizing Charts'!$T$30:$T$33,'Vent Sizing Charts'!AD$30:AD$33)+1,IF($R144=8,LOOKUP($S144,'Vent Sizing Charts'!$T$26:$T$29,'Vent Sizing Charts'!AD$26:AD$29)+1,IF($R144=6,LOOKUP($S144,'Vent Sizing Charts'!$T$22:$T$25,'Vent Sizing Charts'!AD$22:AD$25)+1,IF($R144=5,LOOKUP($S144,'Vent Sizing Charts'!$T$18:$T$21,'Vent Sizing Charts'!AD$18:AD$21)+1,IF($R144=4,LOOKUP($S144,'Vent Sizing Charts'!$T$14:$T$17,'Vent Sizing Charts'!AD$14:AD$17)+1,IF($R144=3,LOOKUP($S144,'Vent Sizing Charts'!$T$10:$T$13,'Vent Sizing Charts'!AD$10:AD$13)+1,IF($R144=2,LOOKUP($S144,'Vent Sizing Charts'!$T$8:$T$9,'Vent Sizing Charts'!AD$8:AD$9)+1,IF($R144=1.5,LOOKUP($S144,'Vent Sizing Charts'!$T$7,'Vent Sizing Charts'!AD$7)+1,IF($R144=1.25,LOOKUP($S144,'Vent Sizing Charts'!$T$6,'Vent Sizing Charts'!AD$6)+1,"ERR")))))))))))</f>
        <v>ERR</v>
      </c>
      <c r="AD144" t="str">
        <f>IF($R144=15,LOOKUP($S144,'Vent Sizing Charts'!$T$38:$T$41,'Vent Sizing Charts'!AE$38:AE$41)+1,IF($R144=12,LOOKUP($S144,'Vent Sizing Charts'!$T$34:$T$37,'Vent Sizing Charts'!AE$34:AE$37)+1,IF($R144=10,LOOKUP($S144,'Vent Sizing Charts'!$T$30:$T$33,'Vent Sizing Charts'!AE$30:AE$33)+1,IF($R144=8,LOOKUP($S144,'Vent Sizing Charts'!$T$26:$T$29,'Vent Sizing Charts'!AE$26:AE$29)+1,IF($R144=6,LOOKUP($S144,'Vent Sizing Charts'!$T$22:$T$25,'Vent Sizing Charts'!AE$22:AE$25)+1,IF($R144=5,LOOKUP($S144,'Vent Sizing Charts'!$T$18:$T$21,'Vent Sizing Charts'!AE$18:AE$21)+1,IF($R144=4,LOOKUP($S144,'Vent Sizing Charts'!$T$14:$T$17,'Vent Sizing Charts'!AE$14:AE$17)+1,IF($R144=3,LOOKUP($S144,'Vent Sizing Charts'!$T$10:$T$13,'Vent Sizing Charts'!AE$10:AE$13)+1,IF($R144=2,LOOKUP($S144,'Vent Sizing Charts'!$T$8:$T$9,'Vent Sizing Charts'!AE$8:AE$9)+1,IF($R144=1.5,LOOKUP($S144,'Vent Sizing Charts'!$T$7,'Vent Sizing Charts'!AE$7)+1,IF($R144=1.25,LOOKUP($S144,'Vent Sizing Charts'!$T$6,'Vent Sizing Charts'!AE$6)+1,"ERR")))))))))))</f>
        <v>ERR</v>
      </c>
      <c r="AE144" t="str">
        <f>IF($R144=15,LOOKUP($S144,'Vent Sizing Charts'!$T$38:$T$41,'Vent Sizing Charts'!U$38:U$41),IF($R144=12,LOOKUP($S144,'Vent Sizing Charts'!$T$34:$T$37,'Vent Sizing Charts'!U$34:U$37),IF($R144=10,LOOKUP($S144,'Vent Sizing Charts'!$T$30:$T$33,'Vent Sizing Charts'!U$30:U$33),IF($R144=8,LOOKUP($S144,'Vent Sizing Charts'!$T$26:$T$29,'Vent Sizing Charts'!U$26:U$29),IF($R144=6,LOOKUP($S144,'Vent Sizing Charts'!$T$22:$T$25,'Vent Sizing Charts'!U$22:U$25),IF($R144=5,LOOKUP($S144,'Vent Sizing Charts'!$T$18:$T$21,'Vent Sizing Charts'!U$18:U$21),IF($R144=4,LOOKUP($S144,'Vent Sizing Charts'!$T$14:$T$17,'Vent Sizing Charts'!U$14:U$17),IF($R144=3,LOOKUP($S144,'Vent Sizing Charts'!$T$10:$T$13,'Vent Sizing Charts'!U$10:U$13),IF($R144=2,LOOKUP($S144,'Vent Sizing Charts'!$T$8:$T$9,'Vent Sizing Charts'!U$8:U$9),IF($R144=1.5,LOOKUP($S144,'Vent Sizing Charts'!$T$7,'Vent Sizing Charts'!U$7),IF($R144=1.25,LOOKUP($S144,'Vent Sizing Charts'!$T$6,'Vent Sizing Charts'!U$6),"ERR")))))))))))</f>
        <v>ERR</v>
      </c>
    </row>
    <row r="145" spans="6:31" x14ac:dyDescent="0.25">
      <c r="F145">
        <f>IF('Vent Sizing'!M130="","",'Vent Sizing'!M130)</f>
        <v>2000</v>
      </c>
      <c r="G145">
        <v>0</v>
      </c>
      <c r="H145">
        <f>IF(LOOKUP($F145,'Vent Sizing Charts'!$F$5:$F$18,'Vent Sizing Charts'!G$5:G$18)+1&lt;0,0,LOOKUP($F145,'Vent Sizing Charts'!$F$5:$F$18,'Vent Sizing Charts'!G$5:G$18))</f>
        <v>0</v>
      </c>
      <c r="I145">
        <f>IF(LOOKUP($F145,'Vent Sizing Charts'!$F$5:$F$18,'Vent Sizing Charts'!H$5:H$18)+1&lt;0,0,LOOKUP($F145,'Vent Sizing Charts'!$F$5:$F$18,'Vent Sizing Charts'!H$5:H$18))</f>
        <v>0</v>
      </c>
      <c r="J145">
        <f>IF(LOOKUP($F145,'Vent Sizing Charts'!$F$5:$F$18,'Vent Sizing Charts'!I$5:I$18)+1&lt;0,0,LOOKUP($F145,'Vent Sizing Charts'!$F$5:$F$18,'Vent Sizing Charts'!I$5:I$18))</f>
        <v>0</v>
      </c>
      <c r="K145">
        <f>IF(LOOKUP($F145,'Vent Sizing Charts'!$F$5:$F$18,'Vent Sizing Charts'!J$5:J$18)+1&lt;0,0,LOOKUP($F145,'Vent Sizing Charts'!$F$5:$F$18,'Vent Sizing Charts'!J$5:J$18))</f>
        <v>6</v>
      </c>
      <c r="L145">
        <f>IF(LOOKUP($F145,'Vent Sizing Charts'!$F$5:$F$18,'Vent Sizing Charts'!K$5:K$18)+1&lt;0,0,LOOKUP($F145,'Vent Sizing Charts'!$F$5:$F$18,'Vent Sizing Charts'!K$5:K$18))</f>
        <v>21</v>
      </c>
      <c r="M145">
        <f>IF(LOOKUP($F145,'Vent Sizing Charts'!$F$5:$F$18,'Vent Sizing Charts'!L$5:L$18)+1&lt;0,0,LOOKUP($F145,'Vent Sizing Charts'!$F$5:$F$18,'Vent Sizing Charts'!L$5:L$18))</f>
        <v>61</v>
      </c>
      <c r="N145">
        <f>IF(LOOKUP($F145,'Vent Sizing Charts'!$F$5:$F$18,'Vent Sizing Charts'!M$5:M$18)+1&lt;0,0,LOOKUP($F145,'Vent Sizing Charts'!$F$5:$F$18,'Vent Sizing Charts'!M$5:M$18))</f>
        <v>215</v>
      </c>
      <c r="O145">
        <f>IF(LOOKUP($F145,'Vent Sizing Charts'!$F$5:$F$18,'Vent Sizing Charts'!N$5:N$18)+1&lt;0,0,LOOKUP($F145,'Vent Sizing Charts'!$F$5:$F$18,'Vent Sizing Charts'!N$5:N$18))</f>
        <v>99999999</v>
      </c>
      <c r="R145">
        <f>'Vent Sizing'!X50</f>
        <v>0</v>
      </c>
      <c r="S145">
        <f>ROUNDUP('Vent Sizing'!T50,0)</f>
        <v>0</v>
      </c>
      <c r="T145">
        <v>-9999999</v>
      </c>
      <c r="U145" t="str">
        <f>IF($R145=15,LOOKUP($S145,'Vent Sizing Charts'!$T$38:$T$41,'Vent Sizing Charts'!V$38:V$41)+1,IF($R145=12,LOOKUP($S145,'Vent Sizing Charts'!$T$34:$T$37,'Vent Sizing Charts'!V$34:V$37)+1,IF($R145=10,LOOKUP($S145,'Vent Sizing Charts'!$T$30:$T$33,'Vent Sizing Charts'!V$30:V$33)+1,IF($R145=8,LOOKUP($S145,'Vent Sizing Charts'!$T$26:$T$29,'Vent Sizing Charts'!V$26:V$29)+1,IF($R145=6,LOOKUP($S145,'Vent Sizing Charts'!$T$22:$T$25,'Vent Sizing Charts'!V$22:V$25)+1,IF($R145=5,LOOKUP($S145,'Vent Sizing Charts'!$T$18:$T$21,'Vent Sizing Charts'!V$18:V$21)+1,IF($R145=4,LOOKUP($S145,'Vent Sizing Charts'!$T$14:$T$17,'Vent Sizing Charts'!V$14:V$17)+1,IF($R145=3,LOOKUP($S145,'Vent Sizing Charts'!$T$10:$T$13,'Vent Sizing Charts'!V$10:V$13)+1,IF($R145=2,LOOKUP($S145,'Vent Sizing Charts'!$T$8:$T$9,'Vent Sizing Charts'!V$8:V$9)+1,IF($R145=1.5,LOOKUP($S145,'Vent Sizing Charts'!$T$7,'Vent Sizing Charts'!V$7)+1,IF($R145=1.25,LOOKUP($S145,'Vent Sizing Charts'!$T$6,'Vent Sizing Charts'!V$6)+1,"ERR")))))))))))</f>
        <v>ERR</v>
      </c>
      <c r="V145" t="str">
        <f>IF($R145=15,LOOKUP($S145,'Vent Sizing Charts'!$T$38:$T$41,'Vent Sizing Charts'!W$38:W$41)+1,IF($R145=12,LOOKUP($S145,'Vent Sizing Charts'!$T$34:$T$37,'Vent Sizing Charts'!W$34:W$37)+1,IF($R145=10,LOOKUP($S145,'Vent Sizing Charts'!$T$30:$T$33,'Vent Sizing Charts'!W$30:W$33)+1,IF($R145=8,LOOKUP($S145,'Vent Sizing Charts'!$T$26:$T$29,'Vent Sizing Charts'!W$26:W$29)+1,IF($R145=6,LOOKUP($S145,'Vent Sizing Charts'!$T$22:$T$25,'Vent Sizing Charts'!W$22:W$25)+1,IF($R145=5,LOOKUP($S145,'Vent Sizing Charts'!$T$18:$T$21,'Vent Sizing Charts'!W$18:W$21)+1,IF($R145=4,LOOKUP($S145,'Vent Sizing Charts'!$T$14:$T$17,'Vent Sizing Charts'!W$14:W$17)+1,IF($R145=3,LOOKUP($S145,'Vent Sizing Charts'!$T$10:$T$13,'Vent Sizing Charts'!W$10:W$13)+1,IF($R145=2,LOOKUP($S145,'Vent Sizing Charts'!$T$8:$T$9,'Vent Sizing Charts'!W$8:W$9)+1,IF($R145=1.5,LOOKUP($S145,'Vent Sizing Charts'!$T$7,'Vent Sizing Charts'!W$7)+1,IF($R145=1.25,LOOKUP($S145,'Vent Sizing Charts'!$T$6,'Vent Sizing Charts'!W$6)+1,"ERR")))))))))))</f>
        <v>ERR</v>
      </c>
      <c r="W145" t="str">
        <f>IF($R145=15,LOOKUP($S145,'Vent Sizing Charts'!$T$38:$T$41,'Vent Sizing Charts'!X$38:X$41)+1,IF($R145=12,LOOKUP($S145,'Vent Sizing Charts'!$T$34:$T$37,'Vent Sizing Charts'!X$34:X$37)+1,IF($R145=10,LOOKUP($S145,'Vent Sizing Charts'!$T$30:$T$33,'Vent Sizing Charts'!X$30:X$33)+1,IF($R145=8,LOOKUP($S145,'Vent Sizing Charts'!$T$26:$T$29,'Vent Sizing Charts'!X$26:X$29)+1,IF($R145=6,LOOKUP($S145,'Vent Sizing Charts'!$T$22:$T$25,'Vent Sizing Charts'!X$22:X$25)+1,IF($R145=5,LOOKUP($S145,'Vent Sizing Charts'!$T$18:$T$21,'Vent Sizing Charts'!X$18:X$21)+1,IF($R145=4,LOOKUP($S145,'Vent Sizing Charts'!$T$14:$T$17,'Vent Sizing Charts'!X$14:X$17)+1,IF($R145=3,LOOKUP($S145,'Vent Sizing Charts'!$T$10:$T$13,'Vent Sizing Charts'!X$10:X$13)+1,IF($R145=2,LOOKUP($S145,'Vent Sizing Charts'!$T$8:$T$9,'Vent Sizing Charts'!X$8:X$9)+1,IF($R145=1.5,LOOKUP($S145,'Vent Sizing Charts'!$T$7,'Vent Sizing Charts'!X$7)+1,IF($R145=1.25,LOOKUP($S145,'Vent Sizing Charts'!$T$6,'Vent Sizing Charts'!X$6)+1,"ERR")))))))))))</f>
        <v>ERR</v>
      </c>
      <c r="X145" t="str">
        <f>IF($R145=15,LOOKUP($S145,'Vent Sizing Charts'!$T$38:$T$41,'Vent Sizing Charts'!Y$38:Y$41)+1,IF($R145=12,LOOKUP($S145,'Vent Sizing Charts'!$T$34:$T$37,'Vent Sizing Charts'!Y$34:Y$37)+1,IF($R145=10,LOOKUP($S145,'Vent Sizing Charts'!$T$30:$T$33,'Vent Sizing Charts'!Y$30:Y$33)+1,IF($R145=8,LOOKUP($S145,'Vent Sizing Charts'!$T$26:$T$29,'Vent Sizing Charts'!Y$26:Y$29)+1,IF($R145=6,LOOKUP($S145,'Vent Sizing Charts'!$T$22:$T$25,'Vent Sizing Charts'!Y$22:Y$25)+1,IF($R145=5,LOOKUP($S145,'Vent Sizing Charts'!$T$18:$T$21,'Vent Sizing Charts'!Y$18:Y$21)+1,IF($R145=4,LOOKUP($S145,'Vent Sizing Charts'!$T$14:$T$17,'Vent Sizing Charts'!Y$14:Y$17)+1,IF($R145=3,LOOKUP($S145,'Vent Sizing Charts'!$T$10:$T$13,'Vent Sizing Charts'!Y$10:Y$13)+1,IF($R145=2,LOOKUP($S145,'Vent Sizing Charts'!$T$8:$T$9,'Vent Sizing Charts'!Y$8:Y$9)+1,IF($R145=1.5,LOOKUP($S145,'Vent Sizing Charts'!$T$7,'Vent Sizing Charts'!Y$7)+1,IF($R145=1.25,LOOKUP($S145,'Vent Sizing Charts'!$T$6,'Vent Sizing Charts'!Y$6)+1,"ERR")))))))))))</f>
        <v>ERR</v>
      </c>
      <c r="Y145" t="str">
        <f>IF($R145=15,LOOKUP($S145,'Vent Sizing Charts'!$T$38:$T$41,'Vent Sizing Charts'!Z$38:Z$41)+1,IF($R145=12,LOOKUP($S145,'Vent Sizing Charts'!$T$34:$T$37,'Vent Sizing Charts'!Z$34:Z$37)+1,IF($R145=10,LOOKUP($S145,'Vent Sizing Charts'!$T$30:$T$33,'Vent Sizing Charts'!Z$30:Z$33)+1,IF($R145=8,LOOKUP($S145,'Vent Sizing Charts'!$T$26:$T$29,'Vent Sizing Charts'!Z$26:Z$29)+1,IF($R145=6,LOOKUP($S145,'Vent Sizing Charts'!$T$22:$T$25,'Vent Sizing Charts'!Z$22:Z$25)+1,IF($R145=5,LOOKUP($S145,'Vent Sizing Charts'!$T$18:$T$21,'Vent Sizing Charts'!Z$18:Z$21)+1,IF($R145=4,LOOKUP($S145,'Vent Sizing Charts'!$T$14:$T$17,'Vent Sizing Charts'!Z$14:Z$17)+1,IF($R145=3,LOOKUP($S145,'Vent Sizing Charts'!$T$10:$T$13,'Vent Sizing Charts'!Z$10:Z$13)+1,IF($R145=2,LOOKUP($S145,'Vent Sizing Charts'!$T$8:$T$9,'Vent Sizing Charts'!Z$8:Z$9)+1,IF($R145=1.5,LOOKUP($S145,'Vent Sizing Charts'!$T$7,'Vent Sizing Charts'!Z$7)+1,IF($R145=1.25,LOOKUP($S145,'Vent Sizing Charts'!$T$6,'Vent Sizing Charts'!Z$6)+1,"ERR")))))))))))</f>
        <v>ERR</v>
      </c>
      <c r="Z145" t="str">
        <f>IF($R145=15,LOOKUP($S145,'Vent Sizing Charts'!$T$38:$T$41,'Vent Sizing Charts'!AA$38:AA$41)+1,IF($R145=12,LOOKUP($S145,'Vent Sizing Charts'!$T$34:$T$37,'Vent Sizing Charts'!AA$34:AA$37)+1,IF($R145=10,LOOKUP($S145,'Vent Sizing Charts'!$T$30:$T$33,'Vent Sizing Charts'!AA$30:AA$33)+1,IF($R145=8,LOOKUP($S145,'Vent Sizing Charts'!$T$26:$T$29,'Vent Sizing Charts'!AA$26:AA$29)+1,IF($R145=6,LOOKUP($S145,'Vent Sizing Charts'!$T$22:$T$25,'Vent Sizing Charts'!AA$22:AA$25)+1,IF($R145=5,LOOKUP($S145,'Vent Sizing Charts'!$T$18:$T$21,'Vent Sizing Charts'!AA$18:AA$21)+1,IF($R145=4,LOOKUP($S145,'Vent Sizing Charts'!$T$14:$T$17,'Vent Sizing Charts'!AA$14:AA$17)+1,IF($R145=3,LOOKUP($S145,'Vent Sizing Charts'!$T$10:$T$13,'Vent Sizing Charts'!AA$10:AA$13)+1,IF($R145=2,LOOKUP($S145,'Vent Sizing Charts'!$T$8:$T$9,'Vent Sizing Charts'!AA$8:AA$9)+1,IF($R145=1.5,LOOKUP($S145,'Vent Sizing Charts'!$T$7,'Vent Sizing Charts'!AA$7)+1,IF($R145=1.25,LOOKUP($S145,'Vent Sizing Charts'!$T$6,'Vent Sizing Charts'!AA$6)+1,"ERR")))))))))))</f>
        <v>ERR</v>
      </c>
      <c r="AA145" t="str">
        <f>IF($R145=15,LOOKUP($S145,'Vent Sizing Charts'!$T$38:$T$41,'Vent Sizing Charts'!AB$38:AB$41)+1,IF($R145=12,LOOKUP($S145,'Vent Sizing Charts'!$T$34:$T$37,'Vent Sizing Charts'!AB$34:AB$37)+1,IF($R145=10,LOOKUP($S145,'Vent Sizing Charts'!$T$30:$T$33,'Vent Sizing Charts'!AB$30:AB$33)+1,IF($R145=8,LOOKUP($S145,'Vent Sizing Charts'!$T$26:$T$29,'Vent Sizing Charts'!AB$26:AB$29)+1,IF($R145=6,LOOKUP($S145,'Vent Sizing Charts'!$T$22:$T$25,'Vent Sizing Charts'!AB$22:AB$25)+1,IF($R145=5,LOOKUP($S145,'Vent Sizing Charts'!$T$18:$T$21,'Vent Sizing Charts'!AB$18:AB$21)+1,IF($R145=4,LOOKUP($S145,'Vent Sizing Charts'!$T$14:$T$17,'Vent Sizing Charts'!AB$14:AB$17)+1,IF($R145=3,LOOKUP($S145,'Vent Sizing Charts'!$T$10:$T$13,'Vent Sizing Charts'!AB$10:AB$13)+1,IF($R145=2,LOOKUP($S145,'Vent Sizing Charts'!$T$8:$T$9,'Vent Sizing Charts'!AB$8:AB$9)+1,IF($R145=1.5,LOOKUP($S145,'Vent Sizing Charts'!$T$7,'Vent Sizing Charts'!AB$7)+1,IF($R145=1.25,LOOKUP($S145,'Vent Sizing Charts'!$T$6,'Vent Sizing Charts'!AB$6)+1,"ERR")))))))))))</f>
        <v>ERR</v>
      </c>
      <c r="AB145" t="str">
        <f>IF($R145=15,LOOKUP($S145,'Vent Sizing Charts'!$T$38:$T$41,'Vent Sizing Charts'!AC$38:AC$41)+1,IF($R145=12,LOOKUP($S145,'Vent Sizing Charts'!$T$34:$T$37,'Vent Sizing Charts'!AC$34:AC$37)+1,IF($R145=10,LOOKUP($S145,'Vent Sizing Charts'!$T$30:$T$33,'Vent Sizing Charts'!AC$30:AC$33)+1,IF($R145=8,LOOKUP($S145,'Vent Sizing Charts'!$T$26:$T$29,'Vent Sizing Charts'!AC$26:AC$29)+1,IF($R145=6,LOOKUP($S145,'Vent Sizing Charts'!$T$22:$T$25,'Vent Sizing Charts'!AC$22:AC$25)+1,IF($R145=5,LOOKUP($S145,'Vent Sizing Charts'!$T$18:$T$21,'Vent Sizing Charts'!AC$18:AC$21)+1,IF($R145=4,LOOKUP($S145,'Vent Sizing Charts'!$T$14:$T$17,'Vent Sizing Charts'!AC$14:AC$17)+1,IF($R145=3,LOOKUP($S145,'Vent Sizing Charts'!$T$10:$T$13,'Vent Sizing Charts'!AC$10:AC$13)+1,IF($R145=2,LOOKUP($S145,'Vent Sizing Charts'!$T$8:$T$9,'Vent Sizing Charts'!AC$8:AC$9)+1,IF($R145=1.5,LOOKUP($S145,'Vent Sizing Charts'!$T$7,'Vent Sizing Charts'!AC$7)+1,IF($R145=1.25,LOOKUP($S145,'Vent Sizing Charts'!$T$6,'Vent Sizing Charts'!AC$6)+1,"ERR")))))))))))</f>
        <v>ERR</v>
      </c>
      <c r="AC145" t="str">
        <f>IF($R145=15,LOOKUP($S145,'Vent Sizing Charts'!$T$38:$T$41,'Vent Sizing Charts'!AD$38:AD$41)+1,IF($R145=12,LOOKUP($S145,'Vent Sizing Charts'!$T$34:$T$37,'Vent Sizing Charts'!AD$34:AD$37)+1,IF($R145=10,LOOKUP($S145,'Vent Sizing Charts'!$T$30:$T$33,'Vent Sizing Charts'!AD$30:AD$33)+1,IF($R145=8,LOOKUP($S145,'Vent Sizing Charts'!$T$26:$T$29,'Vent Sizing Charts'!AD$26:AD$29)+1,IF($R145=6,LOOKUP($S145,'Vent Sizing Charts'!$T$22:$T$25,'Vent Sizing Charts'!AD$22:AD$25)+1,IF($R145=5,LOOKUP($S145,'Vent Sizing Charts'!$T$18:$T$21,'Vent Sizing Charts'!AD$18:AD$21)+1,IF($R145=4,LOOKUP($S145,'Vent Sizing Charts'!$T$14:$T$17,'Vent Sizing Charts'!AD$14:AD$17)+1,IF($R145=3,LOOKUP($S145,'Vent Sizing Charts'!$T$10:$T$13,'Vent Sizing Charts'!AD$10:AD$13)+1,IF($R145=2,LOOKUP($S145,'Vent Sizing Charts'!$T$8:$T$9,'Vent Sizing Charts'!AD$8:AD$9)+1,IF($R145=1.5,LOOKUP($S145,'Vent Sizing Charts'!$T$7,'Vent Sizing Charts'!AD$7)+1,IF($R145=1.25,LOOKUP($S145,'Vent Sizing Charts'!$T$6,'Vent Sizing Charts'!AD$6)+1,"ERR")))))))))))</f>
        <v>ERR</v>
      </c>
      <c r="AD145" t="str">
        <f>IF($R145=15,LOOKUP($S145,'Vent Sizing Charts'!$T$38:$T$41,'Vent Sizing Charts'!AE$38:AE$41)+1,IF($R145=12,LOOKUP($S145,'Vent Sizing Charts'!$T$34:$T$37,'Vent Sizing Charts'!AE$34:AE$37)+1,IF($R145=10,LOOKUP($S145,'Vent Sizing Charts'!$T$30:$T$33,'Vent Sizing Charts'!AE$30:AE$33)+1,IF($R145=8,LOOKUP($S145,'Vent Sizing Charts'!$T$26:$T$29,'Vent Sizing Charts'!AE$26:AE$29)+1,IF($R145=6,LOOKUP($S145,'Vent Sizing Charts'!$T$22:$T$25,'Vent Sizing Charts'!AE$22:AE$25)+1,IF($R145=5,LOOKUP($S145,'Vent Sizing Charts'!$T$18:$T$21,'Vent Sizing Charts'!AE$18:AE$21)+1,IF($R145=4,LOOKUP($S145,'Vent Sizing Charts'!$T$14:$T$17,'Vent Sizing Charts'!AE$14:AE$17)+1,IF($R145=3,LOOKUP($S145,'Vent Sizing Charts'!$T$10:$T$13,'Vent Sizing Charts'!AE$10:AE$13)+1,IF($R145=2,LOOKUP($S145,'Vent Sizing Charts'!$T$8:$T$9,'Vent Sizing Charts'!AE$8:AE$9)+1,IF($R145=1.5,LOOKUP($S145,'Vent Sizing Charts'!$T$7,'Vent Sizing Charts'!AE$7)+1,IF($R145=1.25,LOOKUP($S145,'Vent Sizing Charts'!$T$6,'Vent Sizing Charts'!AE$6)+1,"ERR")))))))))))</f>
        <v>ERR</v>
      </c>
      <c r="AE145" t="str">
        <f>IF($R145=15,LOOKUP($S145,'Vent Sizing Charts'!$T$38:$T$41,'Vent Sizing Charts'!U$38:U$41),IF($R145=12,LOOKUP($S145,'Vent Sizing Charts'!$T$34:$T$37,'Vent Sizing Charts'!U$34:U$37),IF($R145=10,LOOKUP($S145,'Vent Sizing Charts'!$T$30:$T$33,'Vent Sizing Charts'!U$30:U$33),IF($R145=8,LOOKUP($S145,'Vent Sizing Charts'!$T$26:$T$29,'Vent Sizing Charts'!U$26:U$29),IF($R145=6,LOOKUP($S145,'Vent Sizing Charts'!$T$22:$T$25,'Vent Sizing Charts'!U$22:U$25),IF($R145=5,LOOKUP($S145,'Vent Sizing Charts'!$T$18:$T$21,'Vent Sizing Charts'!U$18:U$21),IF($R145=4,LOOKUP($S145,'Vent Sizing Charts'!$T$14:$T$17,'Vent Sizing Charts'!U$14:U$17),IF($R145=3,LOOKUP($S145,'Vent Sizing Charts'!$T$10:$T$13,'Vent Sizing Charts'!U$10:U$13),IF($R145=2,LOOKUP($S145,'Vent Sizing Charts'!$T$8:$T$9,'Vent Sizing Charts'!U$8:U$9),IF($R145=1.5,LOOKUP($S145,'Vent Sizing Charts'!$T$7,'Vent Sizing Charts'!U$7),IF($R145=1.25,LOOKUP($S145,'Vent Sizing Charts'!$T$6,'Vent Sizing Charts'!U$6),"ERR")))))))))))</f>
        <v>ERR</v>
      </c>
    </row>
    <row r="146" spans="6:31" x14ac:dyDescent="0.25">
      <c r="F146">
        <f>IF('Vent Sizing'!M131="","",'Vent Sizing'!M131)</f>
        <v>2000</v>
      </c>
      <c r="G146">
        <v>0</v>
      </c>
      <c r="H146">
        <f>IF(LOOKUP($F146,'Vent Sizing Charts'!$F$5:$F$18,'Vent Sizing Charts'!G$5:G$18)+1&lt;0,0,LOOKUP($F146,'Vent Sizing Charts'!$F$5:$F$18,'Vent Sizing Charts'!G$5:G$18))</f>
        <v>0</v>
      </c>
      <c r="I146">
        <f>IF(LOOKUP($F146,'Vent Sizing Charts'!$F$5:$F$18,'Vent Sizing Charts'!H$5:H$18)+1&lt;0,0,LOOKUP($F146,'Vent Sizing Charts'!$F$5:$F$18,'Vent Sizing Charts'!H$5:H$18))</f>
        <v>0</v>
      </c>
      <c r="J146">
        <f>IF(LOOKUP($F146,'Vent Sizing Charts'!$F$5:$F$18,'Vent Sizing Charts'!I$5:I$18)+1&lt;0,0,LOOKUP($F146,'Vent Sizing Charts'!$F$5:$F$18,'Vent Sizing Charts'!I$5:I$18))</f>
        <v>0</v>
      </c>
      <c r="K146">
        <f>IF(LOOKUP($F146,'Vent Sizing Charts'!$F$5:$F$18,'Vent Sizing Charts'!J$5:J$18)+1&lt;0,0,LOOKUP($F146,'Vent Sizing Charts'!$F$5:$F$18,'Vent Sizing Charts'!J$5:J$18))</f>
        <v>6</v>
      </c>
      <c r="L146">
        <f>IF(LOOKUP($F146,'Vent Sizing Charts'!$F$5:$F$18,'Vent Sizing Charts'!K$5:K$18)+1&lt;0,0,LOOKUP($F146,'Vent Sizing Charts'!$F$5:$F$18,'Vent Sizing Charts'!K$5:K$18))</f>
        <v>21</v>
      </c>
      <c r="M146">
        <f>IF(LOOKUP($F146,'Vent Sizing Charts'!$F$5:$F$18,'Vent Sizing Charts'!L$5:L$18)+1&lt;0,0,LOOKUP($F146,'Vent Sizing Charts'!$F$5:$F$18,'Vent Sizing Charts'!L$5:L$18))</f>
        <v>61</v>
      </c>
      <c r="N146">
        <f>IF(LOOKUP($F146,'Vent Sizing Charts'!$F$5:$F$18,'Vent Sizing Charts'!M$5:M$18)+1&lt;0,0,LOOKUP($F146,'Vent Sizing Charts'!$F$5:$F$18,'Vent Sizing Charts'!M$5:M$18))</f>
        <v>215</v>
      </c>
      <c r="O146">
        <f>IF(LOOKUP($F146,'Vent Sizing Charts'!$F$5:$F$18,'Vent Sizing Charts'!N$5:N$18)+1&lt;0,0,LOOKUP($F146,'Vent Sizing Charts'!$F$5:$F$18,'Vent Sizing Charts'!N$5:N$18))</f>
        <v>99999999</v>
      </c>
      <c r="R146">
        <f>'Vent Sizing'!X51</f>
        <v>0</v>
      </c>
      <c r="S146">
        <f>ROUNDUP('Vent Sizing'!T51,0)</f>
        <v>0</v>
      </c>
      <c r="T146">
        <v>-9999999</v>
      </c>
      <c r="U146" t="str">
        <f>IF($R146=15,LOOKUP($S146,'Vent Sizing Charts'!$T$38:$T$41,'Vent Sizing Charts'!V$38:V$41)+1,IF($R146=12,LOOKUP($S146,'Vent Sizing Charts'!$T$34:$T$37,'Vent Sizing Charts'!V$34:V$37)+1,IF($R146=10,LOOKUP($S146,'Vent Sizing Charts'!$T$30:$T$33,'Vent Sizing Charts'!V$30:V$33)+1,IF($R146=8,LOOKUP($S146,'Vent Sizing Charts'!$T$26:$T$29,'Vent Sizing Charts'!V$26:V$29)+1,IF($R146=6,LOOKUP($S146,'Vent Sizing Charts'!$T$22:$T$25,'Vent Sizing Charts'!V$22:V$25)+1,IF($R146=5,LOOKUP($S146,'Vent Sizing Charts'!$T$18:$T$21,'Vent Sizing Charts'!V$18:V$21)+1,IF($R146=4,LOOKUP($S146,'Vent Sizing Charts'!$T$14:$T$17,'Vent Sizing Charts'!V$14:V$17)+1,IF($R146=3,LOOKUP($S146,'Vent Sizing Charts'!$T$10:$T$13,'Vent Sizing Charts'!V$10:V$13)+1,IF($R146=2,LOOKUP($S146,'Vent Sizing Charts'!$T$8:$T$9,'Vent Sizing Charts'!V$8:V$9)+1,IF($R146=1.5,LOOKUP($S146,'Vent Sizing Charts'!$T$7,'Vent Sizing Charts'!V$7)+1,IF($R146=1.25,LOOKUP($S146,'Vent Sizing Charts'!$T$6,'Vent Sizing Charts'!V$6)+1,"ERR")))))))))))</f>
        <v>ERR</v>
      </c>
      <c r="V146" t="str">
        <f>IF($R146=15,LOOKUP($S146,'Vent Sizing Charts'!$T$38:$T$41,'Vent Sizing Charts'!W$38:W$41)+1,IF($R146=12,LOOKUP($S146,'Vent Sizing Charts'!$T$34:$T$37,'Vent Sizing Charts'!W$34:W$37)+1,IF($R146=10,LOOKUP($S146,'Vent Sizing Charts'!$T$30:$T$33,'Vent Sizing Charts'!W$30:W$33)+1,IF($R146=8,LOOKUP($S146,'Vent Sizing Charts'!$T$26:$T$29,'Vent Sizing Charts'!W$26:W$29)+1,IF($R146=6,LOOKUP($S146,'Vent Sizing Charts'!$T$22:$T$25,'Vent Sizing Charts'!W$22:W$25)+1,IF($R146=5,LOOKUP($S146,'Vent Sizing Charts'!$T$18:$T$21,'Vent Sizing Charts'!W$18:W$21)+1,IF($R146=4,LOOKUP($S146,'Vent Sizing Charts'!$T$14:$T$17,'Vent Sizing Charts'!W$14:W$17)+1,IF($R146=3,LOOKUP($S146,'Vent Sizing Charts'!$T$10:$T$13,'Vent Sizing Charts'!W$10:W$13)+1,IF($R146=2,LOOKUP($S146,'Vent Sizing Charts'!$T$8:$T$9,'Vent Sizing Charts'!W$8:W$9)+1,IF($R146=1.5,LOOKUP($S146,'Vent Sizing Charts'!$T$7,'Vent Sizing Charts'!W$7)+1,IF($R146=1.25,LOOKUP($S146,'Vent Sizing Charts'!$T$6,'Vent Sizing Charts'!W$6)+1,"ERR")))))))))))</f>
        <v>ERR</v>
      </c>
      <c r="W146" t="str">
        <f>IF($R146=15,LOOKUP($S146,'Vent Sizing Charts'!$T$38:$T$41,'Vent Sizing Charts'!X$38:X$41)+1,IF($R146=12,LOOKUP($S146,'Vent Sizing Charts'!$T$34:$T$37,'Vent Sizing Charts'!X$34:X$37)+1,IF($R146=10,LOOKUP($S146,'Vent Sizing Charts'!$T$30:$T$33,'Vent Sizing Charts'!X$30:X$33)+1,IF($R146=8,LOOKUP($S146,'Vent Sizing Charts'!$T$26:$T$29,'Vent Sizing Charts'!X$26:X$29)+1,IF($R146=6,LOOKUP($S146,'Vent Sizing Charts'!$T$22:$T$25,'Vent Sizing Charts'!X$22:X$25)+1,IF($R146=5,LOOKUP($S146,'Vent Sizing Charts'!$T$18:$T$21,'Vent Sizing Charts'!X$18:X$21)+1,IF($R146=4,LOOKUP($S146,'Vent Sizing Charts'!$T$14:$T$17,'Vent Sizing Charts'!X$14:X$17)+1,IF($R146=3,LOOKUP($S146,'Vent Sizing Charts'!$T$10:$T$13,'Vent Sizing Charts'!X$10:X$13)+1,IF($R146=2,LOOKUP($S146,'Vent Sizing Charts'!$T$8:$T$9,'Vent Sizing Charts'!X$8:X$9)+1,IF($R146=1.5,LOOKUP($S146,'Vent Sizing Charts'!$T$7,'Vent Sizing Charts'!X$7)+1,IF($R146=1.25,LOOKUP($S146,'Vent Sizing Charts'!$T$6,'Vent Sizing Charts'!X$6)+1,"ERR")))))))))))</f>
        <v>ERR</v>
      </c>
      <c r="X146" t="str">
        <f>IF($R146=15,LOOKUP($S146,'Vent Sizing Charts'!$T$38:$T$41,'Vent Sizing Charts'!Y$38:Y$41)+1,IF($R146=12,LOOKUP($S146,'Vent Sizing Charts'!$T$34:$T$37,'Vent Sizing Charts'!Y$34:Y$37)+1,IF($R146=10,LOOKUP($S146,'Vent Sizing Charts'!$T$30:$T$33,'Vent Sizing Charts'!Y$30:Y$33)+1,IF($R146=8,LOOKUP($S146,'Vent Sizing Charts'!$T$26:$T$29,'Vent Sizing Charts'!Y$26:Y$29)+1,IF($R146=6,LOOKUP($S146,'Vent Sizing Charts'!$T$22:$T$25,'Vent Sizing Charts'!Y$22:Y$25)+1,IF($R146=5,LOOKUP($S146,'Vent Sizing Charts'!$T$18:$T$21,'Vent Sizing Charts'!Y$18:Y$21)+1,IF($R146=4,LOOKUP($S146,'Vent Sizing Charts'!$T$14:$T$17,'Vent Sizing Charts'!Y$14:Y$17)+1,IF($R146=3,LOOKUP($S146,'Vent Sizing Charts'!$T$10:$T$13,'Vent Sizing Charts'!Y$10:Y$13)+1,IF($R146=2,LOOKUP($S146,'Vent Sizing Charts'!$T$8:$T$9,'Vent Sizing Charts'!Y$8:Y$9)+1,IF($R146=1.5,LOOKUP($S146,'Vent Sizing Charts'!$T$7,'Vent Sizing Charts'!Y$7)+1,IF($R146=1.25,LOOKUP($S146,'Vent Sizing Charts'!$T$6,'Vent Sizing Charts'!Y$6)+1,"ERR")))))))))))</f>
        <v>ERR</v>
      </c>
      <c r="Y146" t="str">
        <f>IF($R146=15,LOOKUP($S146,'Vent Sizing Charts'!$T$38:$T$41,'Vent Sizing Charts'!Z$38:Z$41)+1,IF($R146=12,LOOKUP($S146,'Vent Sizing Charts'!$T$34:$T$37,'Vent Sizing Charts'!Z$34:Z$37)+1,IF($R146=10,LOOKUP($S146,'Vent Sizing Charts'!$T$30:$T$33,'Vent Sizing Charts'!Z$30:Z$33)+1,IF($R146=8,LOOKUP($S146,'Vent Sizing Charts'!$T$26:$T$29,'Vent Sizing Charts'!Z$26:Z$29)+1,IF($R146=6,LOOKUP($S146,'Vent Sizing Charts'!$T$22:$T$25,'Vent Sizing Charts'!Z$22:Z$25)+1,IF($R146=5,LOOKUP($S146,'Vent Sizing Charts'!$T$18:$T$21,'Vent Sizing Charts'!Z$18:Z$21)+1,IF($R146=4,LOOKUP($S146,'Vent Sizing Charts'!$T$14:$T$17,'Vent Sizing Charts'!Z$14:Z$17)+1,IF($R146=3,LOOKUP($S146,'Vent Sizing Charts'!$T$10:$T$13,'Vent Sizing Charts'!Z$10:Z$13)+1,IF($R146=2,LOOKUP($S146,'Vent Sizing Charts'!$T$8:$T$9,'Vent Sizing Charts'!Z$8:Z$9)+1,IF($R146=1.5,LOOKUP($S146,'Vent Sizing Charts'!$T$7,'Vent Sizing Charts'!Z$7)+1,IF($R146=1.25,LOOKUP($S146,'Vent Sizing Charts'!$T$6,'Vent Sizing Charts'!Z$6)+1,"ERR")))))))))))</f>
        <v>ERR</v>
      </c>
      <c r="Z146" t="str">
        <f>IF($R146=15,LOOKUP($S146,'Vent Sizing Charts'!$T$38:$T$41,'Vent Sizing Charts'!AA$38:AA$41)+1,IF($R146=12,LOOKUP($S146,'Vent Sizing Charts'!$T$34:$T$37,'Vent Sizing Charts'!AA$34:AA$37)+1,IF($R146=10,LOOKUP($S146,'Vent Sizing Charts'!$T$30:$T$33,'Vent Sizing Charts'!AA$30:AA$33)+1,IF($R146=8,LOOKUP($S146,'Vent Sizing Charts'!$T$26:$T$29,'Vent Sizing Charts'!AA$26:AA$29)+1,IF($R146=6,LOOKUP($S146,'Vent Sizing Charts'!$T$22:$T$25,'Vent Sizing Charts'!AA$22:AA$25)+1,IF($R146=5,LOOKUP($S146,'Vent Sizing Charts'!$T$18:$T$21,'Vent Sizing Charts'!AA$18:AA$21)+1,IF($R146=4,LOOKUP($S146,'Vent Sizing Charts'!$T$14:$T$17,'Vent Sizing Charts'!AA$14:AA$17)+1,IF($R146=3,LOOKUP($S146,'Vent Sizing Charts'!$T$10:$T$13,'Vent Sizing Charts'!AA$10:AA$13)+1,IF($R146=2,LOOKUP($S146,'Vent Sizing Charts'!$T$8:$T$9,'Vent Sizing Charts'!AA$8:AA$9)+1,IF($R146=1.5,LOOKUP($S146,'Vent Sizing Charts'!$T$7,'Vent Sizing Charts'!AA$7)+1,IF($R146=1.25,LOOKUP($S146,'Vent Sizing Charts'!$T$6,'Vent Sizing Charts'!AA$6)+1,"ERR")))))))))))</f>
        <v>ERR</v>
      </c>
      <c r="AA146" t="str">
        <f>IF($R146=15,LOOKUP($S146,'Vent Sizing Charts'!$T$38:$T$41,'Vent Sizing Charts'!AB$38:AB$41)+1,IF($R146=12,LOOKUP($S146,'Vent Sizing Charts'!$T$34:$T$37,'Vent Sizing Charts'!AB$34:AB$37)+1,IF($R146=10,LOOKUP($S146,'Vent Sizing Charts'!$T$30:$T$33,'Vent Sizing Charts'!AB$30:AB$33)+1,IF($R146=8,LOOKUP($S146,'Vent Sizing Charts'!$T$26:$T$29,'Vent Sizing Charts'!AB$26:AB$29)+1,IF($R146=6,LOOKUP($S146,'Vent Sizing Charts'!$T$22:$T$25,'Vent Sizing Charts'!AB$22:AB$25)+1,IF($R146=5,LOOKUP($S146,'Vent Sizing Charts'!$T$18:$T$21,'Vent Sizing Charts'!AB$18:AB$21)+1,IF($R146=4,LOOKUP($S146,'Vent Sizing Charts'!$T$14:$T$17,'Vent Sizing Charts'!AB$14:AB$17)+1,IF($R146=3,LOOKUP($S146,'Vent Sizing Charts'!$T$10:$T$13,'Vent Sizing Charts'!AB$10:AB$13)+1,IF($R146=2,LOOKUP($S146,'Vent Sizing Charts'!$T$8:$T$9,'Vent Sizing Charts'!AB$8:AB$9)+1,IF($R146=1.5,LOOKUP($S146,'Vent Sizing Charts'!$T$7,'Vent Sizing Charts'!AB$7)+1,IF($R146=1.25,LOOKUP($S146,'Vent Sizing Charts'!$T$6,'Vent Sizing Charts'!AB$6)+1,"ERR")))))))))))</f>
        <v>ERR</v>
      </c>
      <c r="AB146" t="str">
        <f>IF($R146=15,LOOKUP($S146,'Vent Sizing Charts'!$T$38:$T$41,'Vent Sizing Charts'!AC$38:AC$41)+1,IF($R146=12,LOOKUP($S146,'Vent Sizing Charts'!$T$34:$T$37,'Vent Sizing Charts'!AC$34:AC$37)+1,IF($R146=10,LOOKUP($S146,'Vent Sizing Charts'!$T$30:$T$33,'Vent Sizing Charts'!AC$30:AC$33)+1,IF($R146=8,LOOKUP($S146,'Vent Sizing Charts'!$T$26:$T$29,'Vent Sizing Charts'!AC$26:AC$29)+1,IF($R146=6,LOOKUP($S146,'Vent Sizing Charts'!$T$22:$T$25,'Vent Sizing Charts'!AC$22:AC$25)+1,IF($R146=5,LOOKUP($S146,'Vent Sizing Charts'!$T$18:$T$21,'Vent Sizing Charts'!AC$18:AC$21)+1,IF($R146=4,LOOKUP($S146,'Vent Sizing Charts'!$T$14:$T$17,'Vent Sizing Charts'!AC$14:AC$17)+1,IF($R146=3,LOOKUP($S146,'Vent Sizing Charts'!$T$10:$T$13,'Vent Sizing Charts'!AC$10:AC$13)+1,IF($R146=2,LOOKUP($S146,'Vent Sizing Charts'!$T$8:$T$9,'Vent Sizing Charts'!AC$8:AC$9)+1,IF($R146=1.5,LOOKUP($S146,'Vent Sizing Charts'!$T$7,'Vent Sizing Charts'!AC$7)+1,IF($R146=1.25,LOOKUP($S146,'Vent Sizing Charts'!$T$6,'Vent Sizing Charts'!AC$6)+1,"ERR")))))))))))</f>
        <v>ERR</v>
      </c>
      <c r="AC146" t="str">
        <f>IF($R146=15,LOOKUP($S146,'Vent Sizing Charts'!$T$38:$T$41,'Vent Sizing Charts'!AD$38:AD$41)+1,IF($R146=12,LOOKUP($S146,'Vent Sizing Charts'!$T$34:$T$37,'Vent Sizing Charts'!AD$34:AD$37)+1,IF($R146=10,LOOKUP($S146,'Vent Sizing Charts'!$T$30:$T$33,'Vent Sizing Charts'!AD$30:AD$33)+1,IF($R146=8,LOOKUP($S146,'Vent Sizing Charts'!$T$26:$T$29,'Vent Sizing Charts'!AD$26:AD$29)+1,IF($R146=6,LOOKUP($S146,'Vent Sizing Charts'!$T$22:$T$25,'Vent Sizing Charts'!AD$22:AD$25)+1,IF($R146=5,LOOKUP($S146,'Vent Sizing Charts'!$T$18:$T$21,'Vent Sizing Charts'!AD$18:AD$21)+1,IF($R146=4,LOOKUP($S146,'Vent Sizing Charts'!$T$14:$T$17,'Vent Sizing Charts'!AD$14:AD$17)+1,IF($R146=3,LOOKUP($S146,'Vent Sizing Charts'!$T$10:$T$13,'Vent Sizing Charts'!AD$10:AD$13)+1,IF($R146=2,LOOKUP($S146,'Vent Sizing Charts'!$T$8:$T$9,'Vent Sizing Charts'!AD$8:AD$9)+1,IF($R146=1.5,LOOKUP($S146,'Vent Sizing Charts'!$T$7,'Vent Sizing Charts'!AD$7)+1,IF($R146=1.25,LOOKUP($S146,'Vent Sizing Charts'!$T$6,'Vent Sizing Charts'!AD$6)+1,"ERR")))))))))))</f>
        <v>ERR</v>
      </c>
      <c r="AD146" t="str">
        <f>IF($R146=15,LOOKUP($S146,'Vent Sizing Charts'!$T$38:$T$41,'Vent Sizing Charts'!AE$38:AE$41)+1,IF($R146=12,LOOKUP($S146,'Vent Sizing Charts'!$T$34:$T$37,'Vent Sizing Charts'!AE$34:AE$37)+1,IF($R146=10,LOOKUP($S146,'Vent Sizing Charts'!$T$30:$T$33,'Vent Sizing Charts'!AE$30:AE$33)+1,IF($R146=8,LOOKUP($S146,'Vent Sizing Charts'!$T$26:$T$29,'Vent Sizing Charts'!AE$26:AE$29)+1,IF($R146=6,LOOKUP($S146,'Vent Sizing Charts'!$T$22:$T$25,'Vent Sizing Charts'!AE$22:AE$25)+1,IF($R146=5,LOOKUP($S146,'Vent Sizing Charts'!$T$18:$T$21,'Vent Sizing Charts'!AE$18:AE$21)+1,IF($R146=4,LOOKUP($S146,'Vent Sizing Charts'!$T$14:$T$17,'Vent Sizing Charts'!AE$14:AE$17)+1,IF($R146=3,LOOKUP($S146,'Vent Sizing Charts'!$T$10:$T$13,'Vent Sizing Charts'!AE$10:AE$13)+1,IF($R146=2,LOOKUP($S146,'Vent Sizing Charts'!$T$8:$T$9,'Vent Sizing Charts'!AE$8:AE$9)+1,IF($R146=1.5,LOOKUP($S146,'Vent Sizing Charts'!$T$7,'Vent Sizing Charts'!AE$7)+1,IF($R146=1.25,LOOKUP($S146,'Vent Sizing Charts'!$T$6,'Vent Sizing Charts'!AE$6)+1,"ERR")))))))))))</f>
        <v>ERR</v>
      </c>
      <c r="AE146" t="str">
        <f>IF($R146=15,LOOKUP($S146,'Vent Sizing Charts'!$T$38:$T$41,'Vent Sizing Charts'!U$38:U$41),IF($R146=12,LOOKUP($S146,'Vent Sizing Charts'!$T$34:$T$37,'Vent Sizing Charts'!U$34:U$37),IF($R146=10,LOOKUP($S146,'Vent Sizing Charts'!$T$30:$T$33,'Vent Sizing Charts'!U$30:U$33),IF($R146=8,LOOKUP($S146,'Vent Sizing Charts'!$T$26:$T$29,'Vent Sizing Charts'!U$26:U$29),IF($R146=6,LOOKUP($S146,'Vent Sizing Charts'!$T$22:$T$25,'Vent Sizing Charts'!U$22:U$25),IF($R146=5,LOOKUP($S146,'Vent Sizing Charts'!$T$18:$T$21,'Vent Sizing Charts'!U$18:U$21),IF($R146=4,LOOKUP($S146,'Vent Sizing Charts'!$T$14:$T$17,'Vent Sizing Charts'!U$14:U$17),IF($R146=3,LOOKUP($S146,'Vent Sizing Charts'!$T$10:$T$13,'Vent Sizing Charts'!U$10:U$13),IF($R146=2,LOOKUP($S146,'Vent Sizing Charts'!$T$8:$T$9,'Vent Sizing Charts'!U$8:U$9),IF($R146=1.5,LOOKUP($S146,'Vent Sizing Charts'!$T$7,'Vent Sizing Charts'!U$7),IF($R146=1.25,LOOKUP($S146,'Vent Sizing Charts'!$T$6,'Vent Sizing Charts'!U$6),"ERR")))))))))))</f>
        <v>ERR</v>
      </c>
    </row>
    <row r="147" spans="6:31" x14ac:dyDescent="0.25">
      <c r="F147">
        <f>IF('Vent Sizing'!M132="","",'Vent Sizing'!M132)</f>
        <v>2000</v>
      </c>
      <c r="G147">
        <v>0</v>
      </c>
      <c r="H147">
        <f>IF(LOOKUP($F147,'Vent Sizing Charts'!$F$5:$F$18,'Vent Sizing Charts'!G$5:G$18)+1&lt;0,0,LOOKUP($F147,'Vent Sizing Charts'!$F$5:$F$18,'Vent Sizing Charts'!G$5:G$18))</f>
        <v>0</v>
      </c>
      <c r="I147">
        <f>IF(LOOKUP($F147,'Vent Sizing Charts'!$F$5:$F$18,'Vent Sizing Charts'!H$5:H$18)+1&lt;0,0,LOOKUP($F147,'Vent Sizing Charts'!$F$5:$F$18,'Vent Sizing Charts'!H$5:H$18))</f>
        <v>0</v>
      </c>
      <c r="J147">
        <f>IF(LOOKUP($F147,'Vent Sizing Charts'!$F$5:$F$18,'Vent Sizing Charts'!I$5:I$18)+1&lt;0,0,LOOKUP($F147,'Vent Sizing Charts'!$F$5:$F$18,'Vent Sizing Charts'!I$5:I$18))</f>
        <v>0</v>
      </c>
      <c r="K147">
        <f>IF(LOOKUP($F147,'Vent Sizing Charts'!$F$5:$F$18,'Vent Sizing Charts'!J$5:J$18)+1&lt;0,0,LOOKUP($F147,'Vent Sizing Charts'!$F$5:$F$18,'Vent Sizing Charts'!J$5:J$18))</f>
        <v>6</v>
      </c>
      <c r="L147">
        <f>IF(LOOKUP($F147,'Vent Sizing Charts'!$F$5:$F$18,'Vent Sizing Charts'!K$5:K$18)+1&lt;0,0,LOOKUP($F147,'Vent Sizing Charts'!$F$5:$F$18,'Vent Sizing Charts'!K$5:K$18))</f>
        <v>21</v>
      </c>
      <c r="M147">
        <f>IF(LOOKUP($F147,'Vent Sizing Charts'!$F$5:$F$18,'Vent Sizing Charts'!L$5:L$18)+1&lt;0,0,LOOKUP($F147,'Vent Sizing Charts'!$F$5:$F$18,'Vent Sizing Charts'!L$5:L$18))</f>
        <v>61</v>
      </c>
      <c r="N147">
        <f>IF(LOOKUP($F147,'Vent Sizing Charts'!$F$5:$F$18,'Vent Sizing Charts'!M$5:M$18)+1&lt;0,0,LOOKUP($F147,'Vent Sizing Charts'!$F$5:$F$18,'Vent Sizing Charts'!M$5:M$18))</f>
        <v>215</v>
      </c>
      <c r="O147">
        <f>IF(LOOKUP($F147,'Vent Sizing Charts'!$F$5:$F$18,'Vent Sizing Charts'!N$5:N$18)+1&lt;0,0,LOOKUP($F147,'Vent Sizing Charts'!$F$5:$F$18,'Vent Sizing Charts'!N$5:N$18))</f>
        <v>99999999</v>
      </c>
      <c r="R147">
        <f>'Vent Sizing'!X52</f>
        <v>0</v>
      </c>
      <c r="S147">
        <f>ROUNDUP('Vent Sizing'!T52,0)</f>
        <v>0</v>
      </c>
      <c r="T147">
        <v>-9999999</v>
      </c>
      <c r="U147" t="str">
        <f>IF($R147=15,LOOKUP($S147,'Vent Sizing Charts'!$T$38:$T$41,'Vent Sizing Charts'!V$38:V$41)+1,IF($R147=12,LOOKUP($S147,'Vent Sizing Charts'!$T$34:$T$37,'Vent Sizing Charts'!V$34:V$37)+1,IF($R147=10,LOOKUP($S147,'Vent Sizing Charts'!$T$30:$T$33,'Vent Sizing Charts'!V$30:V$33)+1,IF($R147=8,LOOKUP($S147,'Vent Sizing Charts'!$T$26:$T$29,'Vent Sizing Charts'!V$26:V$29)+1,IF($R147=6,LOOKUP($S147,'Vent Sizing Charts'!$T$22:$T$25,'Vent Sizing Charts'!V$22:V$25)+1,IF($R147=5,LOOKUP($S147,'Vent Sizing Charts'!$T$18:$T$21,'Vent Sizing Charts'!V$18:V$21)+1,IF($R147=4,LOOKUP($S147,'Vent Sizing Charts'!$T$14:$T$17,'Vent Sizing Charts'!V$14:V$17)+1,IF($R147=3,LOOKUP($S147,'Vent Sizing Charts'!$T$10:$T$13,'Vent Sizing Charts'!V$10:V$13)+1,IF($R147=2,LOOKUP($S147,'Vent Sizing Charts'!$T$8:$T$9,'Vent Sizing Charts'!V$8:V$9)+1,IF($R147=1.5,LOOKUP($S147,'Vent Sizing Charts'!$T$7,'Vent Sizing Charts'!V$7)+1,IF($R147=1.25,LOOKUP($S147,'Vent Sizing Charts'!$T$6,'Vent Sizing Charts'!V$6)+1,"ERR")))))))))))</f>
        <v>ERR</v>
      </c>
      <c r="V147" t="str">
        <f>IF($R147=15,LOOKUP($S147,'Vent Sizing Charts'!$T$38:$T$41,'Vent Sizing Charts'!W$38:W$41)+1,IF($R147=12,LOOKUP($S147,'Vent Sizing Charts'!$T$34:$T$37,'Vent Sizing Charts'!W$34:W$37)+1,IF($R147=10,LOOKUP($S147,'Vent Sizing Charts'!$T$30:$T$33,'Vent Sizing Charts'!W$30:W$33)+1,IF($R147=8,LOOKUP($S147,'Vent Sizing Charts'!$T$26:$T$29,'Vent Sizing Charts'!W$26:W$29)+1,IF($R147=6,LOOKUP($S147,'Vent Sizing Charts'!$T$22:$T$25,'Vent Sizing Charts'!W$22:W$25)+1,IF($R147=5,LOOKUP($S147,'Vent Sizing Charts'!$T$18:$T$21,'Vent Sizing Charts'!W$18:W$21)+1,IF($R147=4,LOOKUP($S147,'Vent Sizing Charts'!$T$14:$T$17,'Vent Sizing Charts'!W$14:W$17)+1,IF($R147=3,LOOKUP($S147,'Vent Sizing Charts'!$T$10:$T$13,'Vent Sizing Charts'!W$10:W$13)+1,IF($R147=2,LOOKUP($S147,'Vent Sizing Charts'!$T$8:$T$9,'Vent Sizing Charts'!W$8:W$9)+1,IF($R147=1.5,LOOKUP($S147,'Vent Sizing Charts'!$T$7,'Vent Sizing Charts'!W$7)+1,IF($R147=1.25,LOOKUP($S147,'Vent Sizing Charts'!$T$6,'Vent Sizing Charts'!W$6)+1,"ERR")))))))))))</f>
        <v>ERR</v>
      </c>
      <c r="W147" t="str">
        <f>IF($R147=15,LOOKUP($S147,'Vent Sizing Charts'!$T$38:$T$41,'Vent Sizing Charts'!X$38:X$41)+1,IF($R147=12,LOOKUP($S147,'Vent Sizing Charts'!$T$34:$T$37,'Vent Sizing Charts'!X$34:X$37)+1,IF($R147=10,LOOKUP($S147,'Vent Sizing Charts'!$T$30:$T$33,'Vent Sizing Charts'!X$30:X$33)+1,IF($R147=8,LOOKUP($S147,'Vent Sizing Charts'!$T$26:$T$29,'Vent Sizing Charts'!X$26:X$29)+1,IF($R147=6,LOOKUP($S147,'Vent Sizing Charts'!$T$22:$T$25,'Vent Sizing Charts'!X$22:X$25)+1,IF($R147=5,LOOKUP($S147,'Vent Sizing Charts'!$T$18:$T$21,'Vent Sizing Charts'!X$18:X$21)+1,IF($R147=4,LOOKUP($S147,'Vent Sizing Charts'!$T$14:$T$17,'Vent Sizing Charts'!X$14:X$17)+1,IF($R147=3,LOOKUP($S147,'Vent Sizing Charts'!$T$10:$T$13,'Vent Sizing Charts'!X$10:X$13)+1,IF($R147=2,LOOKUP($S147,'Vent Sizing Charts'!$T$8:$T$9,'Vent Sizing Charts'!X$8:X$9)+1,IF($R147=1.5,LOOKUP($S147,'Vent Sizing Charts'!$T$7,'Vent Sizing Charts'!X$7)+1,IF($R147=1.25,LOOKUP($S147,'Vent Sizing Charts'!$T$6,'Vent Sizing Charts'!X$6)+1,"ERR")))))))))))</f>
        <v>ERR</v>
      </c>
      <c r="X147" t="str">
        <f>IF($R147=15,LOOKUP($S147,'Vent Sizing Charts'!$T$38:$T$41,'Vent Sizing Charts'!Y$38:Y$41)+1,IF($R147=12,LOOKUP($S147,'Vent Sizing Charts'!$T$34:$T$37,'Vent Sizing Charts'!Y$34:Y$37)+1,IF($R147=10,LOOKUP($S147,'Vent Sizing Charts'!$T$30:$T$33,'Vent Sizing Charts'!Y$30:Y$33)+1,IF($R147=8,LOOKUP($S147,'Vent Sizing Charts'!$T$26:$T$29,'Vent Sizing Charts'!Y$26:Y$29)+1,IF($R147=6,LOOKUP($S147,'Vent Sizing Charts'!$T$22:$T$25,'Vent Sizing Charts'!Y$22:Y$25)+1,IF($R147=5,LOOKUP($S147,'Vent Sizing Charts'!$T$18:$T$21,'Vent Sizing Charts'!Y$18:Y$21)+1,IF($R147=4,LOOKUP($S147,'Vent Sizing Charts'!$T$14:$T$17,'Vent Sizing Charts'!Y$14:Y$17)+1,IF($R147=3,LOOKUP($S147,'Vent Sizing Charts'!$T$10:$T$13,'Vent Sizing Charts'!Y$10:Y$13)+1,IF($R147=2,LOOKUP($S147,'Vent Sizing Charts'!$T$8:$T$9,'Vent Sizing Charts'!Y$8:Y$9)+1,IF($R147=1.5,LOOKUP($S147,'Vent Sizing Charts'!$T$7,'Vent Sizing Charts'!Y$7)+1,IF($R147=1.25,LOOKUP($S147,'Vent Sizing Charts'!$T$6,'Vent Sizing Charts'!Y$6)+1,"ERR")))))))))))</f>
        <v>ERR</v>
      </c>
      <c r="Y147" t="str">
        <f>IF($R147=15,LOOKUP($S147,'Vent Sizing Charts'!$T$38:$T$41,'Vent Sizing Charts'!Z$38:Z$41)+1,IF($R147=12,LOOKUP($S147,'Vent Sizing Charts'!$T$34:$T$37,'Vent Sizing Charts'!Z$34:Z$37)+1,IF($R147=10,LOOKUP($S147,'Vent Sizing Charts'!$T$30:$T$33,'Vent Sizing Charts'!Z$30:Z$33)+1,IF($R147=8,LOOKUP($S147,'Vent Sizing Charts'!$T$26:$T$29,'Vent Sizing Charts'!Z$26:Z$29)+1,IF($R147=6,LOOKUP($S147,'Vent Sizing Charts'!$T$22:$T$25,'Vent Sizing Charts'!Z$22:Z$25)+1,IF($R147=5,LOOKUP($S147,'Vent Sizing Charts'!$T$18:$T$21,'Vent Sizing Charts'!Z$18:Z$21)+1,IF($R147=4,LOOKUP($S147,'Vent Sizing Charts'!$T$14:$T$17,'Vent Sizing Charts'!Z$14:Z$17)+1,IF($R147=3,LOOKUP($S147,'Vent Sizing Charts'!$T$10:$T$13,'Vent Sizing Charts'!Z$10:Z$13)+1,IF($R147=2,LOOKUP($S147,'Vent Sizing Charts'!$T$8:$T$9,'Vent Sizing Charts'!Z$8:Z$9)+1,IF($R147=1.5,LOOKUP($S147,'Vent Sizing Charts'!$T$7,'Vent Sizing Charts'!Z$7)+1,IF($R147=1.25,LOOKUP($S147,'Vent Sizing Charts'!$T$6,'Vent Sizing Charts'!Z$6)+1,"ERR")))))))))))</f>
        <v>ERR</v>
      </c>
      <c r="Z147" t="str">
        <f>IF($R147=15,LOOKUP($S147,'Vent Sizing Charts'!$T$38:$T$41,'Vent Sizing Charts'!AA$38:AA$41)+1,IF($R147=12,LOOKUP($S147,'Vent Sizing Charts'!$T$34:$T$37,'Vent Sizing Charts'!AA$34:AA$37)+1,IF($R147=10,LOOKUP($S147,'Vent Sizing Charts'!$T$30:$T$33,'Vent Sizing Charts'!AA$30:AA$33)+1,IF($R147=8,LOOKUP($S147,'Vent Sizing Charts'!$T$26:$T$29,'Vent Sizing Charts'!AA$26:AA$29)+1,IF($R147=6,LOOKUP($S147,'Vent Sizing Charts'!$T$22:$T$25,'Vent Sizing Charts'!AA$22:AA$25)+1,IF($R147=5,LOOKUP($S147,'Vent Sizing Charts'!$T$18:$T$21,'Vent Sizing Charts'!AA$18:AA$21)+1,IF($R147=4,LOOKUP($S147,'Vent Sizing Charts'!$T$14:$T$17,'Vent Sizing Charts'!AA$14:AA$17)+1,IF($R147=3,LOOKUP($S147,'Vent Sizing Charts'!$T$10:$T$13,'Vent Sizing Charts'!AA$10:AA$13)+1,IF($R147=2,LOOKUP($S147,'Vent Sizing Charts'!$T$8:$T$9,'Vent Sizing Charts'!AA$8:AA$9)+1,IF($R147=1.5,LOOKUP($S147,'Vent Sizing Charts'!$T$7,'Vent Sizing Charts'!AA$7)+1,IF($R147=1.25,LOOKUP($S147,'Vent Sizing Charts'!$T$6,'Vent Sizing Charts'!AA$6)+1,"ERR")))))))))))</f>
        <v>ERR</v>
      </c>
      <c r="AA147" t="str">
        <f>IF($R147=15,LOOKUP($S147,'Vent Sizing Charts'!$T$38:$T$41,'Vent Sizing Charts'!AB$38:AB$41)+1,IF($R147=12,LOOKUP($S147,'Vent Sizing Charts'!$T$34:$T$37,'Vent Sizing Charts'!AB$34:AB$37)+1,IF($R147=10,LOOKUP($S147,'Vent Sizing Charts'!$T$30:$T$33,'Vent Sizing Charts'!AB$30:AB$33)+1,IF($R147=8,LOOKUP($S147,'Vent Sizing Charts'!$T$26:$T$29,'Vent Sizing Charts'!AB$26:AB$29)+1,IF($R147=6,LOOKUP($S147,'Vent Sizing Charts'!$T$22:$T$25,'Vent Sizing Charts'!AB$22:AB$25)+1,IF($R147=5,LOOKUP($S147,'Vent Sizing Charts'!$T$18:$T$21,'Vent Sizing Charts'!AB$18:AB$21)+1,IF($R147=4,LOOKUP($S147,'Vent Sizing Charts'!$T$14:$T$17,'Vent Sizing Charts'!AB$14:AB$17)+1,IF($R147=3,LOOKUP($S147,'Vent Sizing Charts'!$T$10:$T$13,'Vent Sizing Charts'!AB$10:AB$13)+1,IF($R147=2,LOOKUP($S147,'Vent Sizing Charts'!$T$8:$T$9,'Vent Sizing Charts'!AB$8:AB$9)+1,IF($R147=1.5,LOOKUP($S147,'Vent Sizing Charts'!$T$7,'Vent Sizing Charts'!AB$7)+1,IF($R147=1.25,LOOKUP($S147,'Vent Sizing Charts'!$T$6,'Vent Sizing Charts'!AB$6)+1,"ERR")))))))))))</f>
        <v>ERR</v>
      </c>
      <c r="AB147" t="str">
        <f>IF($R147=15,LOOKUP($S147,'Vent Sizing Charts'!$T$38:$T$41,'Vent Sizing Charts'!AC$38:AC$41)+1,IF($R147=12,LOOKUP($S147,'Vent Sizing Charts'!$T$34:$T$37,'Vent Sizing Charts'!AC$34:AC$37)+1,IF($R147=10,LOOKUP($S147,'Vent Sizing Charts'!$T$30:$T$33,'Vent Sizing Charts'!AC$30:AC$33)+1,IF($R147=8,LOOKUP($S147,'Vent Sizing Charts'!$T$26:$T$29,'Vent Sizing Charts'!AC$26:AC$29)+1,IF($R147=6,LOOKUP($S147,'Vent Sizing Charts'!$T$22:$T$25,'Vent Sizing Charts'!AC$22:AC$25)+1,IF($R147=5,LOOKUP($S147,'Vent Sizing Charts'!$T$18:$T$21,'Vent Sizing Charts'!AC$18:AC$21)+1,IF($R147=4,LOOKUP($S147,'Vent Sizing Charts'!$T$14:$T$17,'Vent Sizing Charts'!AC$14:AC$17)+1,IF($R147=3,LOOKUP($S147,'Vent Sizing Charts'!$T$10:$T$13,'Vent Sizing Charts'!AC$10:AC$13)+1,IF($R147=2,LOOKUP($S147,'Vent Sizing Charts'!$T$8:$T$9,'Vent Sizing Charts'!AC$8:AC$9)+1,IF($R147=1.5,LOOKUP($S147,'Vent Sizing Charts'!$T$7,'Vent Sizing Charts'!AC$7)+1,IF($R147=1.25,LOOKUP($S147,'Vent Sizing Charts'!$T$6,'Vent Sizing Charts'!AC$6)+1,"ERR")))))))))))</f>
        <v>ERR</v>
      </c>
      <c r="AC147" t="str">
        <f>IF($R147=15,LOOKUP($S147,'Vent Sizing Charts'!$T$38:$T$41,'Vent Sizing Charts'!AD$38:AD$41)+1,IF($R147=12,LOOKUP($S147,'Vent Sizing Charts'!$T$34:$T$37,'Vent Sizing Charts'!AD$34:AD$37)+1,IF($R147=10,LOOKUP($S147,'Vent Sizing Charts'!$T$30:$T$33,'Vent Sizing Charts'!AD$30:AD$33)+1,IF($R147=8,LOOKUP($S147,'Vent Sizing Charts'!$T$26:$T$29,'Vent Sizing Charts'!AD$26:AD$29)+1,IF($R147=6,LOOKUP($S147,'Vent Sizing Charts'!$T$22:$T$25,'Vent Sizing Charts'!AD$22:AD$25)+1,IF($R147=5,LOOKUP($S147,'Vent Sizing Charts'!$T$18:$T$21,'Vent Sizing Charts'!AD$18:AD$21)+1,IF($R147=4,LOOKUP($S147,'Vent Sizing Charts'!$T$14:$T$17,'Vent Sizing Charts'!AD$14:AD$17)+1,IF($R147=3,LOOKUP($S147,'Vent Sizing Charts'!$T$10:$T$13,'Vent Sizing Charts'!AD$10:AD$13)+1,IF($R147=2,LOOKUP($S147,'Vent Sizing Charts'!$T$8:$T$9,'Vent Sizing Charts'!AD$8:AD$9)+1,IF($R147=1.5,LOOKUP($S147,'Vent Sizing Charts'!$T$7,'Vent Sizing Charts'!AD$7)+1,IF($R147=1.25,LOOKUP($S147,'Vent Sizing Charts'!$T$6,'Vent Sizing Charts'!AD$6)+1,"ERR")))))))))))</f>
        <v>ERR</v>
      </c>
      <c r="AD147" t="str">
        <f>IF($R147=15,LOOKUP($S147,'Vent Sizing Charts'!$T$38:$T$41,'Vent Sizing Charts'!AE$38:AE$41)+1,IF($R147=12,LOOKUP($S147,'Vent Sizing Charts'!$T$34:$T$37,'Vent Sizing Charts'!AE$34:AE$37)+1,IF($R147=10,LOOKUP($S147,'Vent Sizing Charts'!$T$30:$T$33,'Vent Sizing Charts'!AE$30:AE$33)+1,IF($R147=8,LOOKUP($S147,'Vent Sizing Charts'!$T$26:$T$29,'Vent Sizing Charts'!AE$26:AE$29)+1,IF($R147=6,LOOKUP($S147,'Vent Sizing Charts'!$T$22:$T$25,'Vent Sizing Charts'!AE$22:AE$25)+1,IF($R147=5,LOOKUP($S147,'Vent Sizing Charts'!$T$18:$T$21,'Vent Sizing Charts'!AE$18:AE$21)+1,IF($R147=4,LOOKUP($S147,'Vent Sizing Charts'!$T$14:$T$17,'Vent Sizing Charts'!AE$14:AE$17)+1,IF($R147=3,LOOKUP($S147,'Vent Sizing Charts'!$T$10:$T$13,'Vent Sizing Charts'!AE$10:AE$13)+1,IF($R147=2,LOOKUP($S147,'Vent Sizing Charts'!$T$8:$T$9,'Vent Sizing Charts'!AE$8:AE$9)+1,IF($R147=1.5,LOOKUP($S147,'Vent Sizing Charts'!$T$7,'Vent Sizing Charts'!AE$7)+1,IF($R147=1.25,LOOKUP($S147,'Vent Sizing Charts'!$T$6,'Vent Sizing Charts'!AE$6)+1,"ERR")))))))))))</f>
        <v>ERR</v>
      </c>
      <c r="AE147" t="str">
        <f>IF($R147=15,LOOKUP($S147,'Vent Sizing Charts'!$T$38:$T$41,'Vent Sizing Charts'!U$38:U$41),IF($R147=12,LOOKUP($S147,'Vent Sizing Charts'!$T$34:$T$37,'Vent Sizing Charts'!U$34:U$37),IF($R147=10,LOOKUP($S147,'Vent Sizing Charts'!$T$30:$T$33,'Vent Sizing Charts'!U$30:U$33),IF($R147=8,LOOKUP($S147,'Vent Sizing Charts'!$T$26:$T$29,'Vent Sizing Charts'!U$26:U$29),IF($R147=6,LOOKUP($S147,'Vent Sizing Charts'!$T$22:$T$25,'Vent Sizing Charts'!U$22:U$25),IF($R147=5,LOOKUP($S147,'Vent Sizing Charts'!$T$18:$T$21,'Vent Sizing Charts'!U$18:U$21),IF($R147=4,LOOKUP($S147,'Vent Sizing Charts'!$T$14:$T$17,'Vent Sizing Charts'!U$14:U$17),IF($R147=3,LOOKUP($S147,'Vent Sizing Charts'!$T$10:$T$13,'Vent Sizing Charts'!U$10:U$13),IF($R147=2,LOOKUP($S147,'Vent Sizing Charts'!$T$8:$T$9,'Vent Sizing Charts'!U$8:U$9),IF($R147=1.5,LOOKUP($S147,'Vent Sizing Charts'!$T$7,'Vent Sizing Charts'!U$7),IF($R147=1.25,LOOKUP($S147,'Vent Sizing Charts'!$T$6,'Vent Sizing Charts'!U$6),"ERR")))))))))))</f>
        <v>ERR</v>
      </c>
    </row>
    <row r="148" spans="6:31" x14ac:dyDescent="0.25">
      <c r="F148">
        <f>IF('Vent Sizing'!M133="","",'Vent Sizing'!M133)</f>
        <v>2000</v>
      </c>
      <c r="G148">
        <v>0</v>
      </c>
      <c r="H148">
        <f>IF(LOOKUP($F148,'Vent Sizing Charts'!$F$5:$F$18,'Vent Sizing Charts'!G$5:G$18)+1&lt;0,0,LOOKUP($F148,'Vent Sizing Charts'!$F$5:$F$18,'Vent Sizing Charts'!G$5:G$18))</f>
        <v>0</v>
      </c>
      <c r="I148">
        <f>IF(LOOKUP($F148,'Vent Sizing Charts'!$F$5:$F$18,'Vent Sizing Charts'!H$5:H$18)+1&lt;0,0,LOOKUP($F148,'Vent Sizing Charts'!$F$5:$F$18,'Vent Sizing Charts'!H$5:H$18))</f>
        <v>0</v>
      </c>
      <c r="J148">
        <f>IF(LOOKUP($F148,'Vent Sizing Charts'!$F$5:$F$18,'Vent Sizing Charts'!I$5:I$18)+1&lt;0,0,LOOKUP($F148,'Vent Sizing Charts'!$F$5:$F$18,'Vent Sizing Charts'!I$5:I$18))</f>
        <v>0</v>
      </c>
      <c r="K148">
        <f>IF(LOOKUP($F148,'Vent Sizing Charts'!$F$5:$F$18,'Vent Sizing Charts'!J$5:J$18)+1&lt;0,0,LOOKUP($F148,'Vent Sizing Charts'!$F$5:$F$18,'Vent Sizing Charts'!J$5:J$18))</f>
        <v>6</v>
      </c>
      <c r="L148">
        <f>IF(LOOKUP($F148,'Vent Sizing Charts'!$F$5:$F$18,'Vent Sizing Charts'!K$5:K$18)+1&lt;0,0,LOOKUP($F148,'Vent Sizing Charts'!$F$5:$F$18,'Vent Sizing Charts'!K$5:K$18))</f>
        <v>21</v>
      </c>
      <c r="M148">
        <f>IF(LOOKUP($F148,'Vent Sizing Charts'!$F$5:$F$18,'Vent Sizing Charts'!L$5:L$18)+1&lt;0,0,LOOKUP($F148,'Vent Sizing Charts'!$F$5:$F$18,'Vent Sizing Charts'!L$5:L$18))</f>
        <v>61</v>
      </c>
      <c r="N148">
        <f>IF(LOOKUP($F148,'Vent Sizing Charts'!$F$5:$F$18,'Vent Sizing Charts'!M$5:M$18)+1&lt;0,0,LOOKUP($F148,'Vent Sizing Charts'!$F$5:$F$18,'Vent Sizing Charts'!M$5:M$18))</f>
        <v>215</v>
      </c>
      <c r="O148">
        <f>IF(LOOKUP($F148,'Vent Sizing Charts'!$F$5:$F$18,'Vent Sizing Charts'!N$5:N$18)+1&lt;0,0,LOOKUP($F148,'Vent Sizing Charts'!$F$5:$F$18,'Vent Sizing Charts'!N$5:N$18))</f>
        <v>99999999</v>
      </c>
      <c r="R148">
        <f>'Vent Sizing'!X53</f>
        <v>0</v>
      </c>
      <c r="S148">
        <f>ROUNDUP('Vent Sizing'!T53,0)</f>
        <v>0</v>
      </c>
      <c r="T148">
        <v>-9999999</v>
      </c>
      <c r="U148" t="str">
        <f>IF($R148=15,LOOKUP($S148,'Vent Sizing Charts'!$T$38:$T$41,'Vent Sizing Charts'!V$38:V$41)+1,IF($R148=12,LOOKUP($S148,'Vent Sizing Charts'!$T$34:$T$37,'Vent Sizing Charts'!V$34:V$37)+1,IF($R148=10,LOOKUP($S148,'Vent Sizing Charts'!$T$30:$T$33,'Vent Sizing Charts'!V$30:V$33)+1,IF($R148=8,LOOKUP($S148,'Vent Sizing Charts'!$T$26:$T$29,'Vent Sizing Charts'!V$26:V$29)+1,IF($R148=6,LOOKUP($S148,'Vent Sizing Charts'!$T$22:$T$25,'Vent Sizing Charts'!V$22:V$25)+1,IF($R148=5,LOOKUP($S148,'Vent Sizing Charts'!$T$18:$T$21,'Vent Sizing Charts'!V$18:V$21)+1,IF($R148=4,LOOKUP($S148,'Vent Sizing Charts'!$T$14:$T$17,'Vent Sizing Charts'!V$14:V$17)+1,IF($R148=3,LOOKUP($S148,'Vent Sizing Charts'!$T$10:$T$13,'Vent Sizing Charts'!V$10:V$13)+1,IF($R148=2,LOOKUP($S148,'Vent Sizing Charts'!$T$8:$T$9,'Vent Sizing Charts'!V$8:V$9)+1,IF($R148=1.5,LOOKUP($S148,'Vent Sizing Charts'!$T$7,'Vent Sizing Charts'!V$7)+1,IF($R148=1.25,LOOKUP($S148,'Vent Sizing Charts'!$T$6,'Vent Sizing Charts'!V$6)+1,"ERR")))))))))))</f>
        <v>ERR</v>
      </c>
      <c r="V148" t="str">
        <f>IF($R148=15,LOOKUP($S148,'Vent Sizing Charts'!$T$38:$T$41,'Vent Sizing Charts'!W$38:W$41)+1,IF($R148=12,LOOKUP($S148,'Vent Sizing Charts'!$T$34:$T$37,'Vent Sizing Charts'!W$34:W$37)+1,IF($R148=10,LOOKUP($S148,'Vent Sizing Charts'!$T$30:$T$33,'Vent Sizing Charts'!W$30:W$33)+1,IF($R148=8,LOOKUP($S148,'Vent Sizing Charts'!$T$26:$T$29,'Vent Sizing Charts'!W$26:W$29)+1,IF($R148=6,LOOKUP($S148,'Vent Sizing Charts'!$T$22:$T$25,'Vent Sizing Charts'!W$22:W$25)+1,IF($R148=5,LOOKUP($S148,'Vent Sizing Charts'!$T$18:$T$21,'Vent Sizing Charts'!W$18:W$21)+1,IF($R148=4,LOOKUP($S148,'Vent Sizing Charts'!$T$14:$T$17,'Vent Sizing Charts'!W$14:W$17)+1,IF($R148=3,LOOKUP($S148,'Vent Sizing Charts'!$T$10:$T$13,'Vent Sizing Charts'!W$10:W$13)+1,IF($R148=2,LOOKUP($S148,'Vent Sizing Charts'!$T$8:$T$9,'Vent Sizing Charts'!W$8:W$9)+1,IF($R148=1.5,LOOKUP($S148,'Vent Sizing Charts'!$T$7,'Vent Sizing Charts'!W$7)+1,IF($R148=1.25,LOOKUP($S148,'Vent Sizing Charts'!$T$6,'Vent Sizing Charts'!W$6)+1,"ERR")))))))))))</f>
        <v>ERR</v>
      </c>
      <c r="W148" t="str">
        <f>IF($R148=15,LOOKUP($S148,'Vent Sizing Charts'!$T$38:$T$41,'Vent Sizing Charts'!X$38:X$41)+1,IF($R148=12,LOOKUP($S148,'Vent Sizing Charts'!$T$34:$T$37,'Vent Sizing Charts'!X$34:X$37)+1,IF($R148=10,LOOKUP($S148,'Vent Sizing Charts'!$T$30:$T$33,'Vent Sizing Charts'!X$30:X$33)+1,IF($R148=8,LOOKUP($S148,'Vent Sizing Charts'!$T$26:$T$29,'Vent Sizing Charts'!X$26:X$29)+1,IF($R148=6,LOOKUP($S148,'Vent Sizing Charts'!$T$22:$T$25,'Vent Sizing Charts'!X$22:X$25)+1,IF($R148=5,LOOKUP($S148,'Vent Sizing Charts'!$T$18:$T$21,'Vent Sizing Charts'!X$18:X$21)+1,IF($R148=4,LOOKUP($S148,'Vent Sizing Charts'!$T$14:$T$17,'Vent Sizing Charts'!X$14:X$17)+1,IF($R148=3,LOOKUP($S148,'Vent Sizing Charts'!$T$10:$T$13,'Vent Sizing Charts'!X$10:X$13)+1,IF($R148=2,LOOKUP($S148,'Vent Sizing Charts'!$T$8:$T$9,'Vent Sizing Charts'!X$8:X$9)+1,IF($R148=1.5,LOOKUP($S148,'Vent Sizing Charts'!$T$7,'Vent Sizing Charts'!X$7)+1,IF($R148=1.25,LOOKUP($S148,'Vent Sizing Charts'!$T$6,'Vent Sizing Charts'!X$6)+1,"ERR")))))))))))</f>
        <v>ERR</v>
      </c>
      <c r="X148" t="str">
        <f>IF($R148=15,LOOKUP($S148,'Vent Sizing Charts'!$T$38:$T$41,'Vent Sizing Charts'!Y$38:Y$41)+1,IF($R148=12,LOOKUP($S148,'Vent Sizing Charts'!$T$34:$T$37,'Vent Sizing Charts'!Y$34:Y$37)+1,IF($R148=10,LOOKUP($S148,'Vent Sizing Charts'!$T$30:$T$33,'Vent Sizing Charts'!Y$30:Y$33)+1,IF($R148=8,LOOKUP($S148,'Vent Sizing Charts'!$T$26:$T$29,'Vent Sizing Charts'!Y$26:Y$29)+1,IF($R148=6,LOOKUP($S148,'Vent Sizing Charts'!$T$22:$T$25,'Vent Sizing Charts'!Y$22:Y$25)+1,IF($R148=5,LOOKUP($S148,'Vent Sizing Charts'!$T$18:$T$21,'Vent Sizing Charts'!Y$18:Y$21)+1,IF($R148=4,LOOKUP($S148,'Vent Sizing Charts'!$T$14:$T$17,'Vent Sizing Charts'!Y$14:Y$17)+1,IF($R148=3,LOOKUP($S148,'Vent Sizing Charts'!$T$10:$T$13,'Vent Sizing Charts'!Y$10:Y$13)+1,IF($R148=2,LOOKUP($S148,'Vent Sizing Charts'!$T$8:$T$9,'Vent Sizing Charts'!Y$8:Y$9)+1,IF($R148=1.5,LOOKUP($S148,'Vent Sizing Charts'!$T$7,'Vent Sizing Charts'!Y$7)+1,IF($R148=1.25,LOOKUP($S148,'Vent Sizing Charts'!$T$6,'Vent Sizing Charts'!Y$6)+1,"ERR")))))))))))</f>
        <v>ERR</v>
      </c>
      <c r="Y148" t="str">
        <f>IF($R148=15,LOOKUP($S148,'Vent Sizing Charts'!$T$38:$T$41,'Vent Sizing Charts'!Z$38:Z$41)+1,IF($R148=12,LOOKUP($S148,'Vent Sizing Charts'!$T$34:$T$37,'Vent Sizing Charts'!Z$34:Z$37)+1,IF($R148=10,LOOKUP($S148,'Vent Sizing Charts'!$T$30:$T$33,'Vent Sizing Charts'!Z$30:Z$33)+1,IF($R148=8,LOOKUP($S148,'Vent Sizing Charts'!$T$26:$T$29,'Vent Sizing Charts'!Z$26:Z$29)+1,IF($R148=6,LOOKUP($S148,'Vent Sizing Charts'!$T$22:$T$25,'Vent Sizing Charts'!Z$22:Z$25)+1,IF($R148=5,LOOKUP($S148,'Vent Sizing Charts'!$T$18:$T$21,'Vent Sizing Charts'!Z$18:Z$21)+1,IF($R148=4,LOOKUP($S148,'Vent Sizing Charts'!$T$14:$T$17,'Vent Sizing Charts'!Z$14:Z$17)+1,IF($R148=3,LOOKUP($S148,'Vent Sizing Charts'!$T$10:$T$13,'Vent Sizing Charts'!Z$10:Z$13)+1,IF($R148=2,LOOKUP($S148,'Vent Sizing Charts'!$T$8:$T$9,'Vent Sizing Charts'!Z$8:Z$9)+1,IF($R148=1.5,LOOKUP($S148,'Vent Sizing Charts'!$T$7,'Vent Sizing Charts'!Z$7)+1,IF($R148=1.25,LOOKUP($S148,'Vent Sizing Charts'!$T$6,'Vent Sizing Charts'!Z$6)+1,"ERR")))))))))))</f>
        <v>ERR</v>
      </c>
      <c r="Z148" t="str">
        <f>IF($R148=15,LOOKUP($S148,'Vent Sizing Charts'!$T$38:$T$41,'Vent Sizing Charts'!AA$38:AA$41)+1,IF($R148=12,LOOKUP($S148,'Vent Sizing Charts'!$T$34:$T$37,'Vent Sizing Charts'!AA$34:AA$37)+1,IF($R148=10,LOOKUP($S148,'Vent Sizing Charts'!$T$30:$T$33,'Vent Sizing Charts'!AA$30:AA$33)+1,IF($R148=8,LOOKUP($S148,'Vent Sizing Charts'!$T$26:$T$29,'Vent Sizing Charts'!AA$26:AA$29)+1,IF($R148=6,LOOKUP($S148,'Vent Sizing Charts'!$T$22:$T$25,'Vent Sizing Charts'!AA$22:AA$25)+1,IF($R148=5,LOOKUP($S148,'Vent Sizing Charts'!$T$18:$T$21,'Vent Sizing Charts'!AA$18:AA$21)+1,IF($R148=4,LOOKUP($S148,'Vent Sizing Charts'!$T$14:$T$17,'Vent Sizing Charts'!AA$14:AA$17)+1,IF($R148=3,LOOKUP($S148,'Vent Sizing Charts'!$T$10:$T$13,'Vent Sizing Charts'!AA$10:AA$13)+1,IF($R148=2,LOOKUP($S148,'Vent Sizing Charts'!$T$8:$T$9,'Vent Sizing Charts'!AA$8:AA$9)+1,IF($R148=1.5,LOOKUP($S148,'Vent Sizing Charts'!$T$7,'Vent Sizing Charts'!AA$7)+1,IF($R148=1.25,LOOKUP($S148,'Vent Sizing Charts'!$T$6,'Vent Sizing Charts'!AA$6)+1,"ERR")))))))))))</f>
        <v>ERR</v>
      </c>
      <c r="AA148" t="str">
        <f>IF($R148=15,LOOKUP($S148,'Vent Sizing Charts'!$T$38:$T$41,'Vent Sizing Charts'!AB$38:AB$41)+1,IF($R148=12,LOOKUP($S148,'Vent Sizing Charts'!$T$34:$T$37,'Vent Sizing Charts'!AB$34:AB$37)+1,IF($R148=10,LOOKUP($S148,'Vent Sizing Charts'!$T$30:$T$33,'Vent Sizing Charts'!AB$30:AB$33)+1,IF($R148=8,LOOKUP($S148,'Vent Sizing Charts'!$T$26:$T$29,'Vent Sizing Charts'!AB$26:AB$29)+1,IF($R148=6,LOOKUP($S148,'Vent Sizing Charts'!$T$22:$T$25,'Vent Sizing Charts'!AB$22:AB$25)+1,IF($R148=5,LOOKUP($S148,'Vent Sizing Charts'!$T$18:$T$21,'Vent Sizing Charts'!AB$18:AB$21)+1,IF($R148=4,LOOKUP($S148,'Vent Sizing Charts'!$T$14:$T$17,'Vent Sizing Charts'!AB$14:AB$17)+1,IF($R148=3,LOOKUP($S148,'Vent Sizing Charts'!$T$10:$T$13,'Vent Sizing Charts'!AB$10:AB$13)+1,IF($R148=2,LOOKUP($S148,'Vent Sizing Charts'!$T$8:$T$9,'Vent Sizing Charts'!AB$8:AB$9)+1,IF($R148=1.5,LOOKUP($S148,'Vent Sizing Charts'!$T$7,'Vent Sizing Charts'!AB$7)+1,IF($R148=1.25,LOOKUP($S148,'Vent Sizing Charts'!$T$6,'Vent Sizing Charts'!AB$6)+1,"ERR")))))))))))</f>
        <v>ERR</v>
      </c>
      <c r="AB148" t="str">
        <f>IF($R148=15,LOOKUP($S148,'Vent Sizing Charts'!$T$38:$T$41,'Vent Sizing Charts'!AC$38:AC$41)+1,IF($R148=12,LOOKUP($S148,'Vent Sizing Charts'!$T$34:$T$37,'Vent Sizing Charts'!AC$34:AC$37)+1,IF($R148=10,LOOKUP($S148,'Vent Sizing Charts'!$T$30:$T$33,'Vent Sizing Charts'!AC$30:AC$33)+1,IF($R148=8,LOOKUP($S148,'Vent Sizing Charts'!$T$26:$T$29,'Vent Sizing Charts'!AC$26:AC$29)+1,IF($R148=6,LOOKUP($S148,'Vent Sizing Charts'!$T$22:$T$25,'Vent Sizing Charts'!AC$22:AC$25)+1,IF($R148=5,LOOKUP($S148,'Vent Sizing Charts'!$T$18:$T$21,'Vent Sizing Charts'!AC$18:AC$21)+1,IF($R148=4,LOOKUP($S148,'Vent Sizing Charts'!$T$14:$T$17,'Vent Sizing Charts'!AC$14:AC$17)+1,IF($R148=3,LOOKUP($S148,'Vent Sizing Charts'!$T$10:$T$13,'Vent Sizing Charts'!AC$10:AC$13)+1,IF($R148=2,LOOKUP($S148,'Vent Sizing Charts'!$T$8:$T$9,'Vent Sizing Charts'!AC$8:AC$9)+1,IF($R148=1.5,LOOKUP($S148,'Vent Sizing Charts'!$T$7,'Vent Sizing Charts'!AC$7)+1,IF($R148=1.25,LOOKUP($S148,'Vent Sizing Charts'!$T$6,'Vent Sizing Charts'!AC$6)+1,"ERR")))))))))))</f>
        <v>ERR</v>
      </c>
      <c r="AC148" t="str">
        <f>IF($R148=15,LOOKUP($S148,'Vent Sizing Charts'!$T$38:$T$41,'Vent Sizing Charts'!AD$38:AD$41)+1,IF($R148=12,LOOKUP($S148,'Vent Sizing Charts'!$T$34:$T$37,'Vent Sizing Charts'!AD$34:AD$37)+1,IF($R148=10,LOOKUP($S148,'Vent Sizing Charts'!$T$30:$T$33,'Vent Sizing Charts'!AD$30:AD$33)+1,IF($R148=8,LOOKUP($S148,'Vent Sizing Charts'!$T$26:$T$29,'Vent Sizing Charts'!AD$26:AD$29)+1,IF($R148=6,LOOKUP($S148,'Vent Sizing Charts'!$T$22:$T$25,'Vent Sizing Charts'!AD$22:AD$25)+1,IF($R148=5,LOOKUP($S148,'Vent Sizing Charts'!$T$18:$T$21,'Vent Sizing Charts'!AD$18:AD$21)+1,IF($R148=4,LOOKUP($S148,'Vent Sizing Charts'!$T$14:$T$17,'Vent Sizing Charts'!AD$14:AD$17)+1,IF($R148=3,LOOKUP($S148,'Vent Sizing Charts'!$T$10:$T$13,'Vent Sizing Charts'!AD$10:AD$13)+1,IF($R148=2,LOOKUP($S148,'Vent Sizing Charts'!$T$8:$T$9,'Vent Sizing Charts'!AD$8:AD$9)+1,IF($R148=1.5,LOOKUP($S148,'Vent Sizing Charts'!$T$7,'Vent Sizing Charts'!AD$7)+1,IF($R148=1.25,LOOKUP($S148,'Vent Sizing Charts'!$T$6,'Vent Sizing Charts'!AD$6)+1,"ERR")))))))))))</f>
        <v>ERR</v>
      </c>
      <c r="AD148" t="str">
        <f>IF($R148=15,LOOKUP($S148,'Vent Sizing Charts'!$T$38:$T$41,'Vent Sizing Charts'!AE$38:AE$41)+1,IF($R148=12,LOOKUP($S148,'Vent Sizing Charts'!$T$34:$T$37,'Vent Sizing Charts'!AE$34:AE$37)+1,IF($R148=10,LOOKUP($S148,'Vent Sizing Charts'!$T$30:$T$33,'Vent Sizing Charts'!AE$30:AE$33)+1,IF($R148=8,LOOKUP($S148,'Vent Sizing Charts'!$T$26:$T$29,'Vent Sizing Charts'!AE$26:AE$29)+1,IF($R148=6,LOOKUP($S148,'Vent Sizing Charts'!$T$22:$T$25,'Vent Sizing Charts'!AE$22:AE$25)+1,IF($R148=5,LOOKUP($S148,'Vent Sizing Charts'!$T$18:$T$21,'Vent Sizing Charts'!AE$18:AE$21)+1,IF($R148=4,LOOKUP($S148,'Vent Sizing Charts'!$T$14:$T$17,'Vent Sizing Charts'!AE$14:AE$17)+1,IF($R148=3,LOOKUP($S148,'Vent Sizing Charts'!$T$10:$T$13,'Vent Sizing Charts'!AE$10:AE$13)+1,IF($R148=2,LOOKUP($S148,'Vent Sizing Charts'!$T$8:$T$9,'Vent Sizing Charts'!AE$8:AE$9)+1,IF($R148=1.5,LOOKUP($S148,'Vent Sizing Charts'!$T$7,'Vent Sizing Charts'!AE$7)+1,IF($R148=1.25,LOOKUP($S148,'Vent Sizing Charts'!$T$6,'Vent Sizing Charts'!AE$6)+1,"ERR")))))))))))</f>
        <v>ERR</v>
      </c>
      <c r="AE148" t="str">
        <f>IF($R148=15,LOOKUP($S148,'Vent Sizing Charts'!$T$38:$T$41,'Vent Sizing Charts'!U$38:U$41),IF($R148=12,LOOKUP($S148,'Vent Sizing Charts'!$T$34:$T$37,'Vent Sizing Charts'!U$34:U$37),IF($R148=10,LOOKUP($S148,'Vent Sizing Charts'!$T$30:$T$33,'Vent Sizing Charts'!U$30:U$33),IF($R148=8,LOOKUP($S148,'Vent Sizing Charts'!$T$26:$T$29,'Vent Sizing Charts'!U$26:U$29),IF($R148=6,LOOKUP($S148,'Vent Sizing Charts'!$T$22:$T$25,'Vent Sizing Charts'!U$22:U$25),IF($R148=5,LOOKUP($S148,'Vent Sizing Charts'!$T$18:$T$21,'Vent Sizing Charts'!U$18:U$21),IF($R148=4,LOOKUP($S148,'Vent Sizing Charts'!$T$14:$T$17,'Vent Sizing Charts'!U$14:U$17),IF($R148=3,LOOKUP($S148,'Vent Sizing Charts'!$T$10:$T$13,'Vent Sizing Charts'!U$10:U$13),IF($R148=2,LOOKUP($S148,'Vent Sizing Charts'!$T$8:$T$9,'Vent Sizing Charts'!U$8:U$9),IF($R148=1.5,LOOKUP($S148,'Vent Sizing Charts'!$T$7,'Vent Sizing Charts'!U$7),IF($R148=1.25,LOOKUP($S148,'Vent Sizing Charts'!$T$6,'Vent Sizing Charts'!U$6),"ERR")))))))))))</f>
        <v>ERR</v>
      </c>
    </row>
    <row r="149" spans="6:31" x14ac:dyDescent="0.25">
      <c r="F149" t="str">
        <f>IF('Vent Sizing'!M134="","",'Vent Sizing'!M134)</f>
        <v/>
      </c>
      <c r="G149">
        <v>0</v>
      </c>
      <c r="H149" t="e">
        <f>IF(LOOKUP($F149,'Vent Sizing Charts'!$F$5:$F$18,'Vent Sizing Charts'!G$5:G$18)+1&lt;0,0,LOOKUP($F149,'Vent Sizing Charts'!$F$5:$F$18,'Vent Sizing Charts'!G$5:G$18))</f>
        <v>#N/A</v>
      </c>
      <c r="I149" t="e">
        <f>IF(LOOKUP($F149,'Vent Sizing Charts'!$F$5:$F$18,'Vent Sizing Charts'!H$5:H$18)+1&lt;0,0,LOOKUP($F149,'Vent Sizing Charts'!$F$5:$F$18,'Vent Sizing Charts'!H$5:H$18))</f>
        <v>#N/A</v>
      </c>
      <c r="J149" t="e">
        <f>IF(LOOKUP($F149,'Vent Sizing Charts'!$F$5:$F$18,'Vent Sizing Charts'!I$5:I$18)+1&lt;0,0,LOOKUP($F149,'Vent Sizing Charts'!$F$5:$F$18,'Vent Sizing Charts'!I$5:I$18))</f>
        <v>#N/A</v>
      </c>
      <c r="K149" t="e">
        <f>IF(LOOKUP($F149,'Vent Sizing Charts'!$F$5:$F$18,'Vent Sizing Charts'!J$5:J$18)+1&lt;0,0,LOOKUP($F149,'Vent Sizing Charts'!$F$5:$F$18,'Vent Sizing Charts'!J$5:J$18))</f>
        <v>#N/A</v>
      </c>
      <c r="L149" t="e">
        <f>IF(LOOKUP($F149,'Vent Sizing Charts'!$F$5:$F$18,'Vent Sizing Charts'!K$5:K$18)+1&lt;0,0,LOOKUP($F149,'Vent Sizing Charts'!$F$5:$F$18,'Vent Sizing Charts'!K$5:K$18))</f>
        <v>#N/A</v>
      </c>
      <c r="M149" t="e">
        <f>IF(LOOKUP($F149,'Vent Sizing Charts'!$F$5:$F$18,'Vent Sizing Charts'!L$5:L$18)+1&lt;0,0,LOOKUP($F149,'Vent Sizing Charts'!$F$5:$F$18,'Vent Sizing Charts'!L$5:L$18))</f>
        <v>#N/A</v>
      </c>
      <c r="N149" t="e">
        <f>IF(LOOKUP($F149,'Vent Sizing Charts'!$F$5:$F$18,'Vent Sizing Charts'!M$5:M$18)+1&lt;0,0,LOOKUP($F149,'Vent Sizing Charts'!$F$5:$F$18,'Vent Sizing Charts'!M$5:M$18))</f>
        <v>#N/A</v>
      </c>
      <c r="O149" t="e">
        <f>IF(LOOKUP($F149,'Vent Sizing Charts'!$F$5:$F$18,'Vent Sizing Charts'!N$5:N$18)+1&lt;0,0,LOOKUP($F149,'Vent Sizing Charts'!$F$5:$F$18,'Vent Sizing Charts'!N$5:N$18))</f>
        <v>#N/A</v>
      </c>
      <c r="R149">
        <f>'Vent Sizing'!X54</f>
        <v>0</v>
      </c>
      <c r="S149">
        <f>ROUNDUP('Vent Sizing'!T54,0)</f>
        <v>0</v>
      </c>
      <c r="T149">
        <v>-9999999</v>
      </c>
      <c r="U149" t="str">
        <f>IF($R149=15,LOOKUP($S149,'Vent Sizing Charts'!$T$38:$T$41,'Vent Sizing Charts'!V$38:V$41)+1,IF($R149=12,LOOKUP($S149,'Vent Sizing Charts'!$T$34:$T$37,'Vent Sizing Charts'!V$34:V$37)+1,IF($R149=10,LOOKUP($S149,'Vent Sizing Charts'!$T$30:$T$33,'Vent Sizing Charts'!V$30:V$33)+1,IF($R149=8,LOOKUP($S149,'Vent Sizing Charts'!$T$26:$T$29,'Vent Sizing Charts'!V$26:V$29)+1,IF($R149=6,LOOKUP($S149,'Vent Sizing Charts'!$T$22:$T$25,'Vent Sizing Charts'!V$22:V$25)+1,IF($R149=5,LOOKUP($S149,'Vent Sizing Charts'!$T$18:$T$21,'Vent Sizing Charts'!V$18:V$21)+1,IF($R149=4,LOOKUP($S149,'Vent Sizing Charts'!$T$14:$T$17,'Vent Sizing Charts'!V$14:V$17)+1,IF($R149=3,LOOKUP($S149,'Vent Sizing Charts'!$T$10:$T$13,'Vent Sizing Charts'!V$10:V$13)+1,IF($R149=2,LOOKUP($S149,'Vent Sizing Charts'!$T$8:$T$9,'Vent Sizing Charts'!V$8:V$9)+1,IF($R149=1.5,LOOKUP($S149,'Vent Sizing Charts'!$T$7,'Vent Sizing Charts'!V$7)+1,IF($R149=1.25,LOOKUP($S149,'Vent Sizing Charts'!$T$6,'Vent Sizing Charts'!V$6)+1,"ERR")))))))))))</f>
        <v>ERR</v>
      </c>
      <c r="V149" t="str">
        <f>IF($R149=15,LOOKUP($S149,'Vent Sizing Charts'!$T$38:$T$41,'Vent Sizing Charts'!W$38:W$41)+1,IF($R149=12,LOOKUP($S149,'Vent Sizing Charts'!$T$34:$T$37,'Vent Sizing Charts'!W$34:W$37)+1,IF($R149=10,LOOKUP($S149,'Vent Sizing Charts'!$T$30:$T$33,'Vent Sizing Charts'!W$30:W$33)+1,IF($R149=8,LOOKUP($S149,'Vent Sizing Charts'!$T$26:$T$29,'Vent Sizing Charts'!W$26:W$29)+1,IF($R149=6,LOOKUP($S149,'Vent Sizing Charts'!$T$22:$T$25,'Vent Sizing Charts'!W$22:W$25)+1,IF($R149=5,LOOKUP($S149,'Vent Sizing Charts'!$T$18:$T$21,'Vent Sizing Charts'!W$18:W$21)+1,IF($R149=4,LOOKUP($S149,'Vent Sizing Charts'!$T$14:$T$17,'Vent Sizing Charts'!W$14:W$17)+1,IF($R149=3,LOOKUP($S149,'Vent Sizing Charts'!$T$10:$T$13,'Vent Sizing Charts'!W$10:W$13)+1,IF($R149=2,LOOKUP($S149,'Vent Sizing Charts'!$T$8:$T$9,'Vent Sizing Charts'!W$8:W$9)+1,IF($R149=1.5,LOOKUP($S149,'Vent Sizing Charts'!$T$7,'Vent Sizing Charts'!W$7)+1,IF($R149=1.25,LOOKUP($S149,'Vent Sizing Charts'!$T$6,'Vent Sizing Charts'!W$6)+1,"ERR")))))))))))</f>
        <v>ERR</v>
      </c>
      <c r="W149" t="str">
        <f>IF($R149=15,LOOKUP($S149,'Vent Sizing Charts'!$T$38:$T$41,'Vent Sizing Charts'!X$38:X$41)+1,IF($R149=12,LOOKUP($S149,'Vent Sizing Charts'!$T$34:$T$37,'Vent Sizing Charts'!X$34:X$37)+1,IF($R149=10,LOOKUP($S149,'Vent Sizing Charts'!$T$30:$T$33,'Vent Sizing Charts'!X$30:X$33)+1,IF($R149=8,LOOKUP($S149,'Vent Sizing Charts'!$T$26:$T$29,'Vent Sizing Charts'!X$26:X$29)+1,IF($R149=6,LOOKUP($S149,'Vent Sizing Charts'!$T$22:$T$25,'Vent Sizing Charts'!X$22:X$25)+1,IF($R149=5,LOOKUP($S149,'Vent Sizing Charts'!$T$18:$T$21,'Vent Sizing Charts'!X$18:X$21)+1,IF($R149=4,LOOKUP($S149,'Vent Sizing Charts'!$T$14:$T$17,'Vent Sizing Charts'!X$14:X$17)+1,IF($R149=3,LOOKUP($S149,'Vent Sizing Charts'!$T$10:$T$13,'Vent Sizing Charts'!X$10:X$13)+1,IF($R149=2,LOOKUP($S149,'Vent Sizing Charts'!$T$8:$T$9,'Vent Sizing Charts'!X$8:X$9)+1,IF($R149=1.5,LOOKUP($S149,'Vent Sizing Charts'!$T$7,'Vent Sizing Charts'!X$7)+1,IF($R149=1.25,LOOKUP($S149,'Vent Sizing Charts'!$T$6,'Vent Sizing Charts'!X$6)+1,"ERR")))))))))))</f>
        <v>ERR</v>
      </c>
      <c r="X149" t="str">
        <f>IF($R149=15,LOOKUP($S149,'Vent Sizing Charts'!$T$38:$T$41,'Vent Sizing Charts'!Y$38:Y$41)+1,IF($R149=12,LOOKUP($S149,'Vent Sizing Charts'!$T$34:$T$37,'Vent Sizing Charts'!Y$34:Y$37)+1,IF($R149=10,LOOKUP($S149,'Vent Sizing Charts'!$T$30:$T$33,'Vent Sizing Charts'!Y$30:Y$33)+1,IF($R149=8,LOOKUP($S149,'Vent Sizing Charts'!$T$26:$T$29,'Vent Sizing Charts'!Y$26:Y$29)+1,IF($R149=6,LOOKUP($S149,'Vent Sizing Charts'!$T$22:$T$25,'Vent Sizing Charts'!Y$22:Y$25)+1,IF($R149=5,LOOKUP($S149,'Vent Sizing Charts'!$T$18:$T$21,'Vent Sizing Charts'!Y$18:Y$21)+1,IF($R149=4,LOOKUP($S149,'Vent Sizing Charts'!$T$14:$T$17,'Vent Sizing Charts'!Y$14:Y$17)+1,IF($R149=3,LOOKUP($S149,'Vent Sizing Charts'!$T$10:$T$13,'Vent Sizing Charts'!Y$10:Y$13)+1,IF($R149=2,LOOKUP($S149,'Vent Sizing Charts'!$T$8:$T$9,'Vent Sizing Charts'!Y$8:Y$9)+1,IF($R149=1.5,LOOKUP($S149,'Vent Sizing Charts'!$T$7,'Vent Sizing Charts'!Y$7)+1,IF($R149=1.25,LOOKUP($S149,'Vent Sizing Charts'!$T$6,'Vent Sizing Charts'!Y$6)+1,"ERR")))))))))))</f>
        <v>ERR</v>
      </c>
      <c r="Y149" t="str">
        <f>IF($R149=15,LOOKUP($S149,'Vent Sizing Charts'!$T$38:$T$41,'Vent Sizing Charts'!Z$38:Z$41)+1,IF($R149=12,LOOKUP($S149,'Vent Sizing Charts'!$T$34:$T$37,'Vent Sizing Charts'!Z$34:Z$37)+1,IF($R149=10,LOOKUP($S149,'Vent Sizing Charts'!$T$30:$T$33,'Vent Sizing Charts'!Z$30:Z$33)+1,IF($R149=8,LOOKUP($S149,'Vent Sizing Charts'!$T$26:$T$29,'Vent Sizing Charts'!Z$26:Z$29)+1,IF($R149=6,LOOKUP($S149,'Vent Sizing Charts'!$T$22:$T$25,'Vent Sizing Charts'!Z$22:Z$25)+1,IF($R149=5,LOOKUP($S149,'Vent Sizing Charts'!$T$18:$T$21,'Vent Sizing Charts'!Z$18:Z$21)+1,IF($R149=4,LOOKUP($S149,'Vent Sizing Charts'!$T$14:$T$17,'Vent Sizing Charts'!Z$14:Z$17)+1,IF($R149=3,LOOKUP($S149,'Vent Sizing Charts'!$T$10:$T$13,'Vent Sizing Charts'!Z$10:Z$13)+1,IF($R149=2,LOOKUP($S149,'Vent Sizing Charts'!$T$8:$T$9,'Vent Sizing Charts'!Z$8:Z$9)+1,IF($R149=1.5,LOOKUP($S149,'Vent Sizing Charts'!$T$7,'Vent Sizing Charts'!Z$7)+1,IF($R149=1.25,LOOKUP($S149,'Vent Sizing Charts'!$T$6,'Vent Sizing Charts'!Z$6)+1,"ERR")))))))))))</f>
        <v>ERR</v>
      </c>
      <c r="Z149" t="str">
        <f>IF($R149=15,LOOKUP($S149,'Vent Sizing Charts'!$T$38:$T$41,'Vent Sizing Charts'!AA$38:AA$41)+1,IF($R149=12,LOOKUP($S149,'Vent Sizing Charts'!$T$34:$T$37,'Vent Sizing Charts'!AA$34:AA$37)+1,IF($R149=10,LOOKUP($S149,'Vent Sizing Charts'!$T$30:$T$33,'Vent Sizing Charts'!AA$30:AA$33)+1,IF($R149=8,LOOKUP($S149,'Vent Sizing Charts'!$T$26:$T$29,'Vent Sizing Charts'!AA$26:AA$29)+1,IF($R149=6,LOOKUP($S149,'Vent Sizing Charts'!$T$22:$T$25,'Vent Sizing Charts'!AA$22:AA$25)+1,IF($R149=5,LOOKUP($S149,'Vent Sizing Charts'!$T$18:$T$21,'Vent Sizing Charts'!AA$18:AA$21)+1,IF($R149=4,LOOKUP($S149,'Vent Sizing Charts'!$T$14:$T$17,'Vent Sizing Charts'!AA$14:AA$17)+1,IF($R149=3,LOOKUP($S149,'Vent Sizing Charts'!$T$10:$T$13,'Vent Sizing Charts'!AA$10:AA$13)+1,IF($R149=2,LOOKUP($S149,'Vent Sizing Charts'!$T$8:$T$9,'Vent Sizing Charts'!AA$8:AA$9)+1,IF($R149=1.5,LOOKUP($S149,'Vent Sizing Charts'!$T$7,'Vent Sizing Charts'!AA$7)+1,IF($R149=1.25,LOOKUP($S149,'Vent Sizing Charts'!$T$6,'Vent Sizing Charts'!AA$6)+1,"ERR")))))))))))</f>
        <v>ERR</v>
      </c>
      <c r="AA149" t="str">
        <f>IF($R149=15,LOOKUP($S149,'Vent Sizing Charts'!$T$38:$T$41,'Vent Sizing Charts'!AB$38:AB$41)+1,IF($R149=12,LOOKUP($S149,'Vent Sizing Charts'!$T$34:$T$37,'Vent Sizing Charts'!AB$34:AB$37)+1,IF($R149=10,LOOKUP($S149,'Vent Sizing Charts'!$T$30:$T$33,'Vent Sizing Charts'!AB$30:AB$33)+1,IF($R149=8,LOOKUP($S149,'Vent Sizing Charts'!$T$26:$T$29,'Vent Sizing Charts'!AB$26:AB$29)+1,IF($R149=6,LOOKUP($S149,'Vent Sizing Charts'!$T$22:$T$25,'Vent Sizing Charts'!AB$22:AB$25)+1,IF($R149=5,LOOKUP($S149,'Vent Sizing Charts'!$T$18:$T$21,'Vent Sizing Charts'!AB$18:AB$21)+1,IF($R149=4,LOOKUP($S149,'Vent Sizing Charts'!$T$14:$T$17,'Vent Sizing Charts'!AB$14:AB$17)+1,IF($R149=3,LOOKUP($S149,'Vent Sizing Charts'!$T$10:$T$13,'Vent Sizing Charts'!AB$10:AB$13)+1,IF($R149=2,LOOKUP($S149,'Vent Sizing Charts'!$T$8:$T$9,'Vent Sizing Charts'!AB$8:AB$9)+1,IF($R149=1.5,LOOKUP($S149,'Vent Sizing Charts'!$T$7,'Vent Sizing Charts'!AB$7)+1,IF($R149=1.25,LOOKUP($S149,'Vent Sizing Charts'!$T$6,'Vent Sizing Charts'!AB$6)+1,"ERR")))))))))))</f>
        <v>ERR</v>
      </c>
      <c r="AB149" t="str">
        <f>IF($R149=15,LOOKUP($S149,'Vent Sizing Charts'!$T$38:$T$41,'Vent Sizing Charts'!AC$38:AC$41)+1,IF($R149=12,LOOKUP($S149,'Vent Sizing Charts'!$T$34:$T$37,'Vent Sizing Charts'!AC$34:AC$37)+1,IF($R149=10,LOOKUP($S149,'Vent Sizing Charts'!$T$30:$T$33,'Vent Sizing Charts'!AC$30:AC$33)+1,IF($R149=8,LOOKUP($S149,'Vent Sizing Charts'!$T$26:$T$29,'Vent Sizing Charts'!AC$26:AC$29)+1,IF($R149=6,LOOKUP($S149,'Vent Sizing Charts'!$T$22:$T$25,'Vent Sizing Charts'!AC$22:AC$25)+1,IF($R149=5,LOOKUP($S149,'Vent Sizing Charts'!$T$18:$T$21,'Vent Sizing Charts'!AC$18:AC$21)+1,IF($R149=4,LOOKUP($S149,'Vent Sizing Charts'!$T$14:$T$17,'Vent Sizing Charts'!AC$14:AC$17)+1,IF($R149=3,LOOKUP($S149,'Vent Sizing Charts'!$T$10:$T$13,'Vent Sizing Charts'!AC$10:AC$13)+1,IF($R149=2,LOOKUP($S149,'Vent Sizing Charts'!$T$8:$T$9,'Vent Sizing Charts'!AC$8:AC$9)+1,IF($R149=1.5,LOOKUP($S149,'Vent Sizing Charts'!$T$7,'Vent Sizing Charts'!AC$7)+1,IF($R149=1.25,LOOKUP($S149,'Vent Sizing Charts'!$T$6,'Vent Sizing Charts'!AC$6)+1,"ERR")))))))))))</f>
        <v>ERR</v>
      </c>
      <c r="AC149" t="str">
        <f>IF($R149=15,LOOKUP($S149,'Vent Sizing Charts'!$T$38:$T$41,'Vent Sizing Charts'!AD$38:AD$41)+1,IF($R149=12,LOOKUP($S149,'Vent Sizing Charts'!$T$34:$T$37,'Vent Sizing Charts'!AD$34:AD$37)+1,IF($R149=10,LOOKUP($S149,'Vent Sizing Charts'!$T$30:$T$33,'Vent Sizing Charts'!AD$30:AD$33)+1,IF($R149=8,LOOKUP($S149,'Vent Sizing Charts'!$T$26:$T$29,'Vent Sizing Charts'!AD$26:AD$29)+1,IF($R149=6,LOOKUP($S149,'Vent Sizing Charts'!$T$22:$T$25,'Vent Sizing Charts'!AD$22:AD$25)+1,IF($R149=5,LOOKUP($S149,'Vent Sizing Charts'!$T$18:$T$21,'Vent Sizing Charts'!AD$18:AD$21)+1,IF($R149=4,LOOKUP($S149,'Vent Sizing Charts'!$T$14:$T$17,'Vent Sizing Charts'!AD$14:AD$17)+1,IF($R149=3,LOOKUP($S149,'Vent Sizing Charts'!$T$10:$T$13,'Vent Sizing Charts'!AD$10:AD$13)+1,IF($R149=2,LOOKUP($S149,'Vent Sizing Charts'!$T$8:$T$9,'Vent Sizing Charts'!AD$8:AD$9)+1,IF($R149=1.5,LOOKUP($S149,'Vent Sizing Charts'!$T$7,'Vent Sizing Charts'!AD$7)+1,IF($R149=1.25,LOOKUP($S149,'Vent Sizing Charts'!$T$6,'Vent Sizing Charts'!AD$6)+1,"ERR")))))))))))</f>
        <v>ERR</v>
      </c>
      <c r="AD149" t="str">
        <f>IF($R149=15,LOOKUP($S149,'Vent Sizing Charts'!$T$38:$T$41,'Vent Sizing Charts'!AE$38:AE$41)+1,IF($R149=12,LOOKUP($S149,'Vent Sizing Charts'!$T$34:$T$37,'Vent Sizing Charts'!AE$34:AE$37)+1,IF($R149=10,LOOKUP($S149,'Vent Sizing Charts'!$T$30:$T$33,'Vent Sizing Charts'!AE$30:AE$33)+1,IF($R149=8,LOOKUP($S149,'Vent Sizing Charts'!$T$26:$T$29,'Vent Sizing Charts'!AE$26:AE$29)+1,IF($R149=6,LOOKUP($S149,'Vent Sizing Charts'!$T$22:$T$25,'Vent Sizing Charts'!AE$22:AE$25)+1,IF($R149=5,LOOKUP($S149,'Vent Sizing Charts'!$T$18:$T$21,'Vent Sizing Charts'!AE$18:AE$21)+1,IF($R149=4,LOOKUP($S149,'Vent Sizing Charts'!$T$14:$T$17,'Vent Sizing Charts'!AE$14:AE$17)+1,IF($R149=3,LOOKUP($S149,'Vent Sizing Charts'!$T$10:$T$13,'Vent Sizing Charts'!AE$10:AE$13)+1,IF($R149=2,LOOKUP($S149,'Vent Sizing Charts'!$T$8:$T$9,'Vent Sizing Charts'!AE$8:AE$9)+1,IF($R149=1.5,LOOKUP($S149,'Vent Sizing Charts'!$T$7,'Vent Sizing Charts'!AE$7)+1,IF($R149=1.25,LOOKUP($S149,'Vent Sizing Charts'!$T$6,'Vent Sizing Charts'!AE$6)+1,"ERR")))))))))))</f>
        <v>ERR</v>
      </c>
      <c r="AE149" t="str">
        <f>IF($R149=15,LOOKUP($S149,'Vent Sizing Charts'!$T$38:$T$41,'Vent Sizing Charts'!U$38:U$41),IF($R149=12,LOOKUP($S149,'Vent Sizing Charts'!$T$34:$T$37,'Vent Sizing Charts'!U$34:U$37),IF($R149=10,LOOKUP($S149,'Vent Sizing Charts'!$T$30:$T$33,'Vent Sizing Charts'!U$30:U$33),IF($R149=8,LOOKUP($S149,'Vent Sizing Charts'!$T$26:$T$29,'Vent Sizing Charts'!U$26:U$29),IF($R149=6,LOOKUP($S149,'Vent Sizing Charts'!$T$22:$T$25,'Vent Sizing Charts'!U$22:U$25),IF($R149=5,LOOKUP($S149,'Vent Sizing Charts'!$T$18:$T$21,'Vent Sizing Charts'!U$18:U$21),IF($R149=4,LOOKUP($S149,'Vent Sizing Charts'!$T$14:$T$17,'Vent Sizing Charts'!U$14:U$17),IF($R149=3,LOOKUP($S149,'Vent Sizing Charts'!$T$10:$T$13,'Vent Sizing Charts'!U$10:U$13),IF($R149=2,LOOKUP($S149,'Vent Sizing Charts'!$T$8:$T$9,'Vent Sizing Charts'!U$8:U$9),IF($R149=1.5,LOOKUP($S149,'Vent Sizing Charts'!$T$7,'Vent Sizing Charts'!U$7),IF($R149=1.25,LOOKUP($S149,'Vent Sizing Charts'!$T$6,'Vent Sizing Charts'!U$6),"ERR")))))))))))</f>
        <v>ERR</v>
      </c>
    </row>
    <row r="150" spans="6:31" x14ac:dyDescent="0.25">
      <c r="F150" t="str">
        <f>IF('Vent Sizing'!M135="","",'Vent Sizing'!M135)</f>
        <v/>
      </c>
      <c r="G150">
        <v>0</v>
      </c>
      <c r="H150" t="e">
        <f>IF(LOOKUP($F150,'Vent Sizing Charts'!$F$5:$F$18,'Vent Sizing Charts'!G$5:G$18)+1&lt;0,0,LOOKUP($F150,'Vent Sizing Charts'!$F$5:$F$18,'Vent Sizing Charts'!G$5:G$18))</f>
        <v>#N/A</v>
      </c>
      <c r="I150" t="e">
        <f>IF(LOOKUP($F150,'Vent Sizing Charts'!$F$5:$F$18,'Vent Sizing Charts'!H$5:H$18)+1&lt;0,0,LOOKUP($F150,'Vent Sizing Charts'!$F$5:$F$18,'Vent Sizing Charts'!H$5:H$18))</f>
        <v>#N/A</v>
      </c>
      <c r="J150" t="e">
        <f>IF(LOOKUP($F150,'Vent Sizing Charts'!$F$5:$F$18,'Vent Sizing Charts'!I$5:I$18)+1&lt;0,0,LOOKUP($F150,'Vent Sizing Charts'!$F$5:$F$18,'Vent Sizing Charts'!I$5:I$18))</f>
        <v>#N/A</v>
      </c>
      <c r="K150" t="e">
        <f>IF(LOOKUP($F150,'Vent Sizing Charts'!$F$5:$F$18,'Vent Sizing Charts'!J$5:J$18)+1&lt;0,0,LOOKUP($F150,'Vent Sizing Charts'!$F$5:$F$18,'Vent Sizing Charts'!J$5:J$18))</f>
        <v>#N/A</v>
      </c>
      <c r="L150" t="e">
        <f>IF(LOOKUP($F150,'Vent Sizing Charts'!$F$5:$F$18,'Vent Sizing Charts'!K$5:K$18)+1&lt;0,0,LOOKUP($F150,'Vent Sizing Charts'!$F$5:$F$18,'Vent Sizing Charts'!K$5:K$18))</f>
        <v>#N/A</v>
      </c>
      <c r="M150" t="e">
        <f>IF(LOOKUP($F150,'Vent Sizing Charts'!$F$5:$F$18,'Vent Sizing Charts'!L$5:L$18)+1&lt;0,0,LOOKUP($F150,'Vent Sizing Charts'!$F$5:$F$18,'Vent Sizing Charts'!L$5:L$18))</f>
        <v>#N/A</v>
      </c>
      <c r="N150" t="e">
        <f>IF(LOOKUP($F150,'Vent Sizing Charts'!$F$5:$F$18,'Vent Sizing Charts'!M$5:M$18)+1&lt;0,0,LOOKUP($F150,'Vent Sizing Charts'!$F$5:$F$18,'Vent Sizing Charts'!M$5:M$18))</f>
        <v>#N/A</v>
      </c>
      <c r="O150" t="e">
        <f>IF(LOOKUP($F150,'Vent Sizing Charts'!$F$5:$F$18,'Vent Sizing Charts'!N$5:N$18)+1&lt;0,0,LOOKUP($F150,'Vent Sizing Charts'!$F$5:$F$18,'Vent Sizing Charts'!N$5:N$18))</f>
        <v>#N/A</v>
      </c>
      <c r="R150">
        <f>'Vent Sizing'!X55</f>
        <v>0</v>
      </c>
      <c r="S150">
        <f>ROUNDUP('Vent Sizing'!T55,0)</f>
        <v>0</v>
      </c>
      <c r="T150">
        <v>-9999999</v>
      </c>
      <c r="U150" t="str">
        <f>IF($R150=15,LOOKUP($S150,'Vent Sizing Charts'!$T$38:$T$41,'Vent Sizing Charts'!V$38:V$41)+1,IF($R150=12,LOOKUP($S150,'Vent Sizing Charts'!$T$34:$T$37,'Vent Sizing Charts'!V$34:V$37)+1,IF($R150=10,LOOKUP($S150,'Vent Sizing Charts'!$T$30:$T$33,'Vent Sizing Charts'!V$30:V$33)+1,IF($R150=8,LOOKUP($S150,'Vent Sizing Charts'!$T$26:$T$29,'Vent Sizing Charts'!V$26:V$29)+1,IF($R150=6,LOOKUP($S150,'Vent Sizing Charts'!$T$22:$T$25,'Vent Sizing Charts'!V$22:V$25)+1,IF($R150=5,LOOKUP($S150,'Vent Sizing Charts'!$T$18:$T$21,'Vent Sizing Charts'!V$18:V$21)+1,IF($R150=4,LOOKUP($S150,'Vent Sizing Charts'!$T$14:$T$17,'Vent Sizing Charts'!V$14:V$17)+1,IF($R150=3,LOOKUP($S150,'Vent Sizing Charts'!$T$10:$T$13,'Vent Sizing Charts'!V$10:V$13)+1,IF($R150=2,LOOKUP($S150,'Vent Sizing Charts'!$T$8:$T$9,'Vent Sizing Charts'!V$8:V$9)+1,IF($R150=1.5,LOOKUP($S150,'Vent Sizing Charts'!$T$7,'Vent Sizing Charts'!V$7)+1,IF($R150=1.25,LOOKUP($S150,'Vent Sizing Charts'!$T$6,'Vent Sizing Charts'!V$6)+1,"ERR")))))))))))</f>
        <v>ERR</v>
      </c>
      <c r="V150" t="str">
        <f>IF($R150=15,LOOKUP($S150,'Vent Sizing Charts'!$T$38:$T$41,'Vent Sizing Charts'!W$38:W$41)+1,IF($R150=12,LOOKUP($S150,'Vent Sizing Charts'!$T$34:$T$37,'Vent Sizing Charts'!W$34:W$37)+1,IF($R150=10,LOOKUP($S150,'Vent Sizing Charts'!$T$30:$T$33,'Vent Sizing Charts'!W$30:W$33)+1,IF($R150=8,LOOKUP($S150,'Vent Sizing Charts'!$T$26:$T$29,'Vent Sizing Charts'!W$26:W$29)+1,IF($R150=6,LOOKUP($S150,'Vent Sizing Charts'!$T$22:$T$25,'Vent Sizing Charts'!W$22:W$25)+1,IF($R150=5,LOOKUP($S150,'Vent Sizing Charts'!$T$18:$T$21,'Vent Sizing Charts'!W$18:W$21)+1,IF($R150=4,LOOKUP($S150,'Vent Sizing Charts'!$T$14:$T$17,'Vent Sizing Charts'!W$14:W$17)+1,IF($R150=3,LOOKUP($S150,'Vent Sizing Charts'!$T$10:$T$13,'Vent Sizing Charts'!W$10:W$13)+1,IF($R150=2,LOOKUP($S150,'Vent Sizing Charts'!$T$8:$T$9,'Vent Sizing Charts'!W$8:W$9)+1,IF($R150=1.5,LOOKUP($S150,'Vent Sizing Charts'!$T$7,'Vent Sizing Charts'!W$7)+1,IF($R150=1.25,LOOKUP($S150,'Vent Sizing Charts'!$T$6,'Vent Sizing Charts'!W$6)+1,"ERR")))))))))))</f>
        <v>ERR</v>
      </c>
      <c r="W150" t="str">
        <f>IF($R150=15,LOOKUP($S150,'Vent Sizing Charts'!$T$38:$T$41,'Vent Sizing Charts'!X$38:X$41)+1,IF($R150=12,LOOKUP($S150,'Vent Sizing Charts'!$T$34:$T$37,'Vent Sizing Charts'!X$34:X$37)+1,IF($R150=10,LOOKUP($S150,'Vent Sizing Charts'!$T$30:$T$33,'Vent Sizing Charts'!X$30:X$33)+1,IF($R150=8,LOOKUP($S150,'Vent Sizing Charts'!$T$26:$T$29,'Vent Sizing Charts'!X$26:X$29)+1,IF($R150=6,LOOKUP($S150,'Vent Sizing Charts'!$T$22:$T$25,'Vent Sizing Charts'!X$22:X$25)+1,IF($R150=5,LOOKUP($S150,'Vent Sizing Charts'!$T$18:$T$21,'Vent Sizing Charts'!X$18:X$21)+1,IF($R150=4,LOOKUP($S150,'Vent Sizing Charts'!$T$14:$T$17,'Vent Sizing Charts'!X$14:X$17)+1,IF($R150=3,LOOKUP($S150,'Vent Sizing Charts'!$T$10:$T$13,'Vent Sizing Charts'!X$10:X$13)+1,IF($R150=2,LOOKUP($S150,'Vent Sizing Charts'!$T$8:$T$9,'Vent Sizing Charts'!X$8:X$9)+1,IF($R150=1.5,LOOKUP($S150,'Vent Sizing Charts'!$T$7,'Vent Sizing Charts'!X$7)+1,IF($R150=1.25,LOOKUP($S150,'Vent Sizing Charts'!$T$6,'Vent Sizing Charts'!X$6)+1,"ERR")))))))))))</f>
        <v>ERR</v>
      </c>
      <c r="X150" t="str">
        <f>IF($R150=15,LOOKUP($S150,'Vent Sizing Charts'!$T$38:$T$41,'Vent Sizing Charts'!Y$38:Y$41)+1,IF($R150=12,LOOKUP($S150,'Vent Sizing Charts'!$T$34:$T$37,'Vent Sizing Charts'!Y$34:Y$37)+1,IF($R150=10,LOOKUP($S150,'Vent Sizing Charts'!$T$30:$T$33,'Vent Sizing Charts'!Y$30:Y$33)+1,IF($R150=8,LOOKUP($S150,'Vent Sizing Charts'!$T$26:$T$29,'Vent Sizing Charts'!Y$26:Y$29)+1,IF($R150=6,LOOKUP($S150,'Vent Sizing Charts'!$T$22:$T$25,'Vent Sizing Charts'!Y$22:Y$25)+1,IF($R150=5,LOOKUP($S150,'Vent Sizing Charts'!$T$18:$T$21,'Vent Sizing Charts'!Y$18:Y$21)+1,IF($R150=4,LOOKUP($S150,'Vent Sizing Charts'!$T$14:$T$17,'Vent Sizing Charts'!Y$14:Y$17)+1,IF($R150=3,LOOKUP($S150,'Vent Sizing Charts'!$T$10:$T$13,'Vent Sizing Charts'!Y$10:Y$13)+1,IF($R150=2,LOOKUP($S150,'Vent Sizing Charts'!$T$8:$T$9,'Vent Sizing Charts'!Y$8:Y$9)+1,IF($R150=1.5,LOOKUP($S150,'Vent Sizing Charts'!$T$7,'Vent Sizing Charts'!Y$7)+1,IF($R150=1.25,LOOKUP($S150,'Vent Sizing Charts'!$T$6,'Vent Sizing Charts'!Y$6)+1,"ERR")))))))))))</f>
        <v>ERR</v>
      </c>
      <c r="Y150" t="str">
        <f>IF($R150=15,LOOKUP($S150,'Vent Sizing Charts'!$T$38:$T$41,'Vent Sizing Charts'!Z$38:Z$41)+1,IF($R150=12,LOOKUP($S150,'Vent Sizing Charts'!$T$34:$T$37,'Vent Sizing Charts'!Z$34:Z$37)+1,IF($R150=10,LOOKUP($S150,'Vent Sizing Charts'!$T$30:$T$33,'Vent Sizing Charts'!Z$30:Z$33)+1,IF($R150=8,LOOKUP($S150,'Vent Sizing Charts'!$T$26:$T$29,'Vent Sizing Charts'!Z$26:Z$29)+1,IF($R150=6,LOOKUP($S150,'Vent Sizing Charts'!$T$22:$T$25,'Vent Sizing Charts'!Z$22:Z$25)+1,IF($R150=5,LOOKUP($S150,'Vent Sizing Charts'!$T$18:$T$21,'Vent Sizing Charts'!Z$18:Z$21)+1,IF($R150=4,LOOKUP($S150,'Vent Sizing Charts'!$T$14:$T$17,'Vent Sizing Charts'!Z$14:Z$17)+1,IF($R150=3,LOOKUP($S150,'Vent Sizing Charts'!$T$10:$T$13,'Vent Sizing Charts'!Z$10:Z$13)+1,IF($R150=2,LOOKUP($S150,'Vent Sizing Charts'!$T$8:$T$9,'Vent Sizing Charts'!Z$8:Z$9)+1,IF($R150=1.5,LOOKUP($S150,'Vent Sizing Charts'!$T$7,'Vent Sizing Charts'!Z$7)+1,IF($R150=1.25,LOOKUP($S150,'Vent Sizing Charts'!$T$6,'Vent Sizing Charts'!Z$6)+1,"ERR")))))))))))</f>
        <v>ERR</v>
      </c>
      <c r="Z150" t="str">
        <f>IF($R150=15,LOOKUP($S150,'Vent Sizing Charts'!$T$38:$T$41,'Vent Sizing Charts'!AA$38:AA$41)+1,IF($R150=12,LOOKUP($S150,'Vent Sizing Charts'!$T$34:$T$37,'Vent Sizing Charts'!AA$34:AA$37)+1,IF($R150=10,LOOKUP($S150,'Vent Sizing Charts'!$T$30:$T$33,'Vent Sizing Charts'!AA$30:AA$33)+1,IF($R150=8,LOOKUP($S150,'Vent Sizing Charts'!$T$26:$T$29,'Vent Sizing Charts'!AA$26:AA$29)+1,IF($R150=6,LOOKUP($S150,'Vent Sizing Charts'!$T$22:$T$25,'Vent Sizing Charts'!AA$22:AA$25)+1,IF($R150=5,LOOKUP($S150,'Vent Sizing Charts'!$T$18:$T$21,'Vent Sizing Charts'!AA$18:AA$21)+1,IF($R150=4,LOOKUP($S150,'Vent Sizing Charts'!$T$14:$T$17,'Vent Sizing Charts'!AA$14:AA$17)+1,IF($R150=3,LOOKUP($S150,'Vent Sizing Charts'!$T$10:$T$13,'Vent Sizing Charts'!AA$10:AA$13)+1,IF($R150=2,LOOKUP($S150,'Vent Sizing Charts'!$T$8:$T$9,'Vent Sizing Charts'!AA$8:AA$9)+1,IF($R150=1.5,LOOKUP($S150,'Vent Sizing Charts'!$T$7,'Vent Sizing Charts'!AA$7)+1,IF($R150=1.25,LOOKUP($S150,'Vent Sizing Charts'!$T$6,'Vent Sizing Charts'!AA$6)+1,"ERR")))))))))))</f>
        <v>ERR</v>
      </c>
      <c r="AA150" t="str">
        <f>IF($R150=15,LOOKUP($S150,'Vent Sizing Charts'!$T$38:$T$41,'Vent Sizing Charts'!AB$38:AB$41)+1,IF($R150=12,LOOKUP($S150,'Vent Sizing Charts'!$T$34:$T$37,'Vent Sizing Charts'!AB$34:AB$37)+1,IF($R150=10,LOOKUP($S150,'Vent Sizing Charts'!$T$30:$T$33,'Vent Sizing Charts'!AB$30:AB$33)+1,IF($R150=8,LOOKUP($S150,'Vent Sizing Charts'!$T$26:$T$29,'Vent Sizing Charts'!AB$26:AB$29)+1,IF($R150=6,LOOKUP($S150,'Vent Sizing Charts'!$T$22:$T$25,'Vent Sizing Charts'!AB$22:AB$25)+1,IF($R150=5,LOOKUP($S150,'Vent Sizing Charts'!$T$18:$T$21,'Vent Sizing Charts'!AB$18:AB$21)+1,IF($R150=4,LOOKUP($S150,'Vent Sizing Charts'!$T$14:$T$17,'Vent Sizing Charts'!AB$14:AB$17)+1,IF($R150=3,LOOKUP($S150,'Vent Sizing Charts'!$T$10:$T$13,'Vent Sizing Charts'!AB$10:AB$13)+1,IF($R150=2,LOOKUP($S150,'Vent Sizing Charts'!$T$8:$T$9,'Vent Sizing Charts'!AB$8:AB$9)+1,IF($R150=1.5,LOOKUP($S150,'Vent Sizing Charts'!$T$7,'Vent Sizing Charts'!AB$7)+1,IF($R150=1.25,LOOKUP($S150,'Vent Sizing Charts'!$T$6,'Vent Sizing Charts'!AB$6)+1,"ERR")))))))))))</f>
        <v>ERR</v>
      </c>
      <c r="AB150" t="str">
        <f>IF($R150=15,LOOKUP($S150,'Vent Sizing Charts'!$T$38:$T$41,'Vent Sizing Charts'!AC$38:AC$41)+1,IF($R150=12,LOOKUP($S150,'Vent Sizing Charts'!$T$34:$T$37,'Vent Sizing Charts'!AC$34:AC$37)+1,IF($R150=10,LOOKUP($S150,'Vent Sizing Charts'!$T$30:$T$33,'Vent Sizing Charts'!AC$30:AC$33)+1,IF($R150=8,LOOKUP($S150,'Vent Sizing Charts'!$T$26:$T$29,'Vent Sizing Charts'!AC$26:AC$29)+1,IF($R150=6,LOOKUP($S150,'Vent Sizing Charts'!$T$22:$T$25,'Vent Sizing Charts'!AC$22:AC$25)+1,IF($R150=5,LOOKUP($S150,'Vent Sizing Charts'!$T$18:$T$21,'Vent Sizing Charts'!AC$18:AC$21)+1,IF($R150=4,LOOKUP($S150,'Vent Sizing Charts'!$T$14:$T$17,'Vent Sizing Charts'!AC$14:AC$17)+1,IF($R150=3,LOOKUP($S150,'Vent Sizing Charts'!$T$10:$T$13,'Vent Sizing Charts'!AC$10:AC$13)+1,IF($R150=2,LOOKUP($S150,'Vent Sizing Charts'!$T$8:$T$9,'Vent Sizing Charts'!AC$8:AC$9)+1,IF($R150=1.5,LOOKUP($S150,'Vent Sizing Charts'!$T$7,'Vent Sizing Charts'!AC$7)+1,IF($R150=1.25,LOOKUP($S150,'Vent Sizing Charts'!$T$6,'Vent Sizing Charts'!AC$6)+1,"ERR")))))))))))</f>
        <v>ERR</v>
      </c>
      <c r="AC150" t="str">
        <f>IF($R150=15,LOOKUP($S150,'Vent Sizing Charts'!$T$38:$T$41,'Vent Sizing Charts'!AD$38:AD$41)+1,IF($R150=12,LOOKUP($S150,'Vent Sizing Charts'!$T$34:$T$37,'Vent Sizing Charts'!AD$34:AD$37)+1,IF($R150=10,LOOKUP($S150,'Vent Sizing Charts'!$T$30:$T$33,'Vent Sizing Charts'!AD$30:AD$33)+1,IF($R150=8,LOOKUP($S150,'Vent Sizing Charts'!$T$26:$T$29,'Vent Sizing Charts'!AD$26:AD$29)+1,IF($R150=6,LOOKUP($S150,'Vent Sizing Charts'!$T$22:$T$25,'Vent Sizing Charts'!AD$22:AD$25)+1,IF($R150=5,LOOKUP($S150,'Vent Sizing Charts'!$T$18:$T$21,'Vent Sizing Charts'!AD$18:AD$21)+1,IF($R150=4,LOOKUP($S150,'Vent Sizing Charts'!$T$14:$T$17,'Vent Sizing Charts'!AD$14:AD$17)+1,IF($R150=3,LOOKUP($S150,'Vent Sizing Charts'!$T$10:$T$13,'Vent Sizing Charts'!AD$10:AD$13)+1,IF($R150=2,LOOKUP($S150,'Vent Sizing Charts'!$T$8:$T$9,'Vent Sizing Charts'!AD$8:AD$9)+1,IF($R150=1.5,LOOKUP($S150,'Vent Sizing Charts'!$T$7,'Vent Sizing Charts'!AD$7)+1,IF($R150=1.25,LOOKUP($S150,'Vent Sizing Charts'!$T$6,'Vent Sizing Charts'!AD$6)+1,"ERR")))))))))))</f>
        <v>ERR</v>
      </c>
      <c r="AD150" t="str">
        <f>IF($R150=15,LOOKUP($S150,'Vent Sizing Charts'!$T$38:$T$41,'Vent Sizing Charts'!AE$38:AE$41)+1,IF($R150=12,LOOKUP($S150,'Vent Sizing Charts'!$T$34:$T$37,'Vent Sizing Charts'!AE$34:AE$37)+1,IF($R150=10,LOOKUP($S150,'Vent Sizing Charts'!$T$30:$T$33,'Vent Sizing Charts'!AE$30:AE$33)+1,IF($R150=8,LOOKUP($S150,'Vent Sizing Charts'!$T$26:$T$29,'Vent Sizing Charts'!AE$26:AE$29)+1,IF($R150=6,LOOKUP($S150,'Vent Sizing Charts'!$T$22:$T$25,'Vent Sizing Charts'!AE$22:AE$25)+1,IF($R150=5,LOOKUP($S150,'Vent Sizing Charts'!$T$18:$T$21,'Vent Sizing Charts'!AE$18:AE$21)+1,IF($R150=4,LOOKUP($S150,'Vent Sizing Charts'!$T$14:$T$17,'Vent Sizing Charts'!AE$14:AE$17)+1,IF($R150=3,LOOKUP($S150,'Vent Sizing Charts'!$T$10:$T$13,'Vent Sizing Charts'!AE$10:AE$13)+1,IF($R150=2,LOOKUP($S150,'Vent Sizing Charts'!$T$8:$T$9,'Vent Sizing Charts'!AE$8:AE$9)+1,IF($R150=1.5,LOOKUP($S150,'Vent Sizing Charts'!$T$7,'Vent Sizing Charts'!AE$7)+1,IF($R150=1.25,LOOKUP($S150,'Vent Sizing Charts'!$T$6,'Vent Sizing Charts'!AE$6)+1,"ERR")))))))))))</f>
        <v>ERR</v>
      </c>
      <c r="AE150" t="str">
        <f>IF($R150=15,LOOKUP($S150,'Vent Sizing Charts'!$T$38:$T$41,'Vent Sizing Charts'!U$38:U$41),IF($R150=12,LOOKUP($S150,'Vent Sizing Charts'!$T$34:$T$37,'Vent Sizing Charts'!U$34:U$37),IF($R150=10,LOOKUP($S150,'Vent Sizing Charts'!$T$30:$T$33,'Vent Sizing Charts'!U$30:U$33),IF($R150=8,LOOKUP($S150,'Vent Sizing Charts'!$T$26:$T$29,'Vent Sizing Charts'!U$26:U$29),IF($R150=6,LOOKUP($S150,'Vent Sizing Charts'!$T$22:$T$25,'Vent Sizing Charts'!U$22:U$25),IF($R150=5,LOOKUP($S150,'Vent Sizing Charts'!$T$18:$T$21,'Vent Sizing Charts'!U$18:U$21),IF($R150=4,LOOKUP($S150,'Vent Sizing Charts'!$T$14:$T$17,'Vent Sizing Charts'!U$14:U$17),IF($R150=3,LOOKUP($S150,'Vent Sizing Charts'!$T$10:$T$13,'Vent Sizing Charts'!U$10:U$13),IF($R150=2,LOOKUP($S150,'Vent Sizing Charts'!$T$8:$T$9,'Vent Sizing Charts'!U$8:U$9),IF($R150=1.5,LOOKUP($S150,'Vent Sizing Charts'!$T$7,'Vent Sizing Charts'!U$7),IF($R150=1.25,LOOKUP($S150,'Vent Sizing Charts'!$T$6,'Vent Sizing Charts'!U$6),"ERR")))))))))))</f>
        <v>ERR</v>
      </c>
    </row>
    <row r="151" spans="6:31" x14ac:dyDescent="0.25">
      <c r="F151" t="str">
        <f>IF('Vent Sizing'!M136="","",'Vent Sizing'!M136)</f>
        <v/>
      </c>
      <c r="G151">
        <v>0</v>
      </c>
      <c r="H151" t="e">
        <f>IF(LOOKUP($F151,'Vent Sizing Charts'!$F$5:$F$18,'Vent Sizing Charts'!G$5:G$18)+1&lt;0,0,LOOKUP($F151,'Vent Sizing Charts'!$F$5:$F$18,'Vent Sizing Charts'!G$5:G$18))</f>
        <v>#N/A</v>
      </c>
      <c r="I151" t="e">
        <f>IF(LOOKUP($F151,'Vent Sizing Charts'!$F$5:$F$18,'Vent Sizing Charts'!H$5:H$18)+1&lt;0,0,LOOKUP($F151,'Vent Sizing Charts'!$F$5:$F$18,'Vent Sizing Charts'!H$5:H$18))</f>
        <v>#N/A</v>
      </c>
      <c r="J151" t="e">
        <f>IF(LOOKUP($F151,'Vent Sizing Charts'!$F$5:$F$18,'Vent Sizing Charts'!I$5:I$18)+1&lt;0,0,LOOKUP($F151,'Vent Sizing Charts'!$F$5:$F$18,'Vent Sizing Charts'!I$5:I$18))</f>
        <v>#N/A</v>
      </c>
      <c r="K151" t="e">
        <f>IF(LOOKUP($F151,'Vent Sizing Charts'!$F$5:$F$18,'Vent Sizing Charts'!J$5:J$18)+1&lt;0,0,LOOKUP($F151,'Vent Sizing Charts'!$F$5:$F$18,'Vent Sizing Charts'!J$5:J$18))</f>
        <v>#N/A</v>
      </c>
      <c r="L151" t="e">
        <f>IF(LOOKUP($F151,'Vent Sizing Charts'!$F$5:$F$18,'Vent Sizing Charts'!K$5:K$18)+1&lt;0,0,LOOKUP($F151,'Vent Sizing Charts'!$F$5:$F$18,'Vent Sizing Charts'!K$5:K$18))</f>
        <v>#N/A</v>
      </c>
      <c r="M151" t="e">
        <f>IF(LOOKUP($F151,'Vent Sizing Charts'!$F$5:$F$18,'Vent Sizing Charts'!L$5:L$18)+1&lt;0,0,LOOKUP($F151,'Vent Sizing Charts'!$F$5:$F$18,'Vent Sizing Charts'!L$5:L$18))</f>
        <v>#N/A</v>
      </c>
      <c r="N151" t="e">
        <f>IF(LOOKUP($F151,'Vent Sizing Charts'!$F$5:$F$18,'Vent Sizing Charts'!M$5:M$18)+1&lt;0,0,LOOKUP($F151,'Vent Sizing Charts'!$F$5:$F$18,'Vent Sizing Charts'!M$5:M$18))</f>
        <v>#N/A</v>
      </c>
      <c r="O151" t="e">
        <f>IF(LOOKUP($F151,'Vent Sizing Charts'!$F$5:$F$18,'Vent Sizing Charts'!N$5:N$18)+1&lt;0,0,LOOKUP($F151,'Vent Sizing Charts'!$F$5:$F$18,'Vent Sizing Charts'!N$5:N$18))</f>
        <v>#N/A</v>
      </c>
      <c r="R151">
        <f>'Vent Sizing'!X56</f>
        <v>0</v>
      </c>
      <c r="S151">
        <f>ROUNDUP('Vent Sizing'!T56,0)</f>
        <v>0</v>
      </c>
      <c r="T151">
        <v>-9999999</v>
      </c>
      <c r="U151" t="str">
        <f>IF($R151=15,LOOKUP($S151,'Vent Sizing Charts'!$T$38:$T$41,'Vent Sizing Charts'!V$38:V$41)+1,IF($R151=12,LOOKUP($S151,'Vent Sizing Charts'!$T$34:$T$37,'Vent Sizing Charts'!V$34:V$37)+1,IF($R151=10,LOOKUP($S151,'Vent Sizing Charts'!$T$30:$T$33,'Vent Sizing Charts'!V$30:V$33)+1,IF($R151=8,LOOKUP($S151,'Vent Sizing Charts'!$T$26:$T$29,'Vent Sizing Charts'!V$26:V$29)+1,IF($R151=6,LOOKUP($S151,'Vent Sizing Charts'!$T$22:$T$25,'Vent Sizing Charts'!V$22:V$25)+1,IF($R151=5,LOOKUP($S151,'Vent Sizing Charts'!$T$18:$T$21,'Vent Sizing Charts'!V$18:V$21)+1,IF($R151=4,LOOKUP($S151,'Vent Sizing Charts'!$T$14:$T$17,'Vent Sizing Charts'!V$14:V$17)+1,IF($R151=3,LOOKUP($S151,'Vent Sizing Charts'!$T$10:$T$13,'Vent Sizing Charts'!V$10:V$13)+1,IF($R151=2,LOOKUP($S151,'Vent Sizing Charts'!$T$8:$T$9,'Vent Sizing Charts'!V$8:V$9)+1,IF($R151=1.5,LOOKUP($S151,'Vent Sizing Charts'!$T$7,'Vent Sizing Charts'!V$7)+1,IF($R151=1.25,LOOKUP($S151,'Vent Sizing Charts'!$T$6,'Vent Sizing Charts'!V$6)+1,"ERR")))))))))))</f>
        <v>ERR</v>
      </c>
      <c r="V151" t="str">
        <f>IF($R151=15,LOOKUP($S151,'Vent Sizing Charts'!$T$38:$T$41,'Vent Sizing Charts'!W$38:W$41)+1,IF($R151=12,LOOKUP($S151,'Vent Sizing Charts'!$T$34:$T$37,'Vent Sizing Charts'!W$34:W$37)+1,IF($R151=10,LOOKUP($S151,'Vent Sizing Charts'!$T$30:$T$33,'Vent Sizing Charts'!W$30:W$33)+1,IF($R151=8,LOOKUP($S151,'Vent Sizing Charts'!$T$26:$T$29,'Vent Sizing Charts'!W$26:W$29)+1,IF($R151=6,LOOKUP($S151,'Vent Sizing Charts'!$T$22:$T$25,'Vent Sizing Charts'!W$22:W$25)+1,IF($R151=5,LOOKUP($S151,'Vent Sizing Charts'!$T$18:$T$21,'Vent Sizing Charts'!W$18:W$21)+1,IF($R151=4,LOOKUP($S151,'Vent Sizing Charts'!$T$14:$T$17,'Vent Sizing Charts'!W$14:W$17)+1,IF($R151=3,LOOKUP($S151,'Vent Sizing Charts'!$T$10:$T$13,'Vent Sizing Charts'!W$10:W$13)+1,IF($R151=2,LOOKUP($S151,'Vent Sizing Charts'!$T$8:$T$9,'Vent Sizing Charts'!W$8:W$9)+1,IF($R151=1.5,LOOKUP($S151,'Vent Sizing Charts'!$T$7,'Vent Sizing Charts'!W$7)+1,IF($R151=1.25,LOOKUP($S151,'Vent Sizing Charts'!$T$6,'Vent Sizing Charts'!W$6)+1,"ERR")))))))))))</f>
        <v>ERR</v>
      </c>
      <c r="W151" t="str">
        <f>IF($R151=15,LOOKUP($S151,'Vent Sizing Charts'!$T$38:$T$41,'Vent Sizing Charts'!X$38:X$41)+1,IF($R151=12,LOOKUP($S151,'Vent Sizing Charts'!$T$34:$T$37,'Vent Sizing Charts'!X$34:X$37)+1,IF($R151=10,LOOKUP($S151,'Vent Sizing Charts'!$T$30:$T$33,'Vent Sizing Charts'!X$30:X$33)+1,IF($R151=8,LOOKUP($S151,'Vent Sizing Charts'!$T$26:$T$29,'Vent Sizing Charts'!X$26:X$29)+1,IF($R151=6,LOOKUP($S151,'Vent Sizing Charts'!$T$22:$T$25,'Vent Sizing Charts'!X$22:X$25)+1,IF($R151=5,LOOKUP($S151,'Vent Sizing Charts'!$T$18:$T$21,'Vent Sizing Charts'!X$18:X$21)+1,IF($R151=4,LOOKUP($S151,'Vent Sizing Charts'!$T$14:$T$17,'Vent Sizing Charts'!X$14:X$17)+1,IF($R151=3,LOOKUP($S151,'Vent Sizing Charts'!$T$10:$T$13,'Vent Sizing Charts'!X$10:X$13)+1,IF($R151=2,LOOKUP($S151,'Vent Sizing Charts'!$T$8:$T$9,'Vent Sizing Charts'!X$8:X$9)+1,IF($R151=1.5,LOOKUP($S151,'Vent Sizing Charts'!$T$7,'Vent Sizing Charts'!X$7)+1,IF($R151=1.25,LOOKUP($S151,'Vent Sizing Charts'!$T$6,'Vent Sizing Charts'!X$6)+1,"ERR")))))))))))</f>
        <v>ERR</v>
      </c>
      <c r="X151" t="str">
        <f>IF($R151=15,LOOKUP($S151,'Vent Sizing Charts'!$T$38:$T$41,'Vent Sizing Charts'!Y$38:Y$41)+1,IF($R151=12,LOOKUP($S151,'Vent Sizing Charts'!$T$34:$T$37,'Vent Sizing Charts'!Y$34:Y$37)+1,IF($R151=10,LOOKUP($S151,'Vent Sizing Charts'!$T$30:$T$33,'Vent Sizing Charts'!Y$30:Y$33)+1,IF($R151=8,LOOKUP($S151,'Vent Sizing Charts'!$T$26:$T$29,'Vent Sizing Charts'!Y$26:Y$29)+1,IF($R151=6,LOOKUP($S151,'Vent Sizing Charts'!$T$22:$T$25,'Vent Sizing Charts'!Y$22:Y$25)+1,IF($R151=5,LOOKUP($S151,'Vent Sizing Charts'!$T$18:$T$21,'Vent Sizing Charts'!Y$18:Y$21)+1,IF($R151=4,LOOKUP($S151,'Vent Sizing Charts'!$T$14:$T$17,'Vent Sizing Charts'!Y$14:Y$17)+1,IF($R151=3,LOOKUP($S151,'Vent Sizing Charts'!$T$10:$T$13,'Vent Sizing Charts'!Y$10:Y$13)+1,IF($R151=2,LOOKUP($S151,'Vent Sizing Charts'!$T$8:$T$9,'Vent Sizing Charts'!Y$8:Y$9)+1,IF($R151=1.5,LOOKUP($S151,'Vent Sizing Charts'!$T$7,'Vent Sizing Charts'!Y$7)+1,IF($R151=1.25,LOOKUP($S151,'Vent Sizing Charts'!$T$6,'Vent Sizing Charts'!Y$6)+1,"ERR")))))))))))</f>
        <v>ERR</v>
      </c>
      <c r="Y151" t="str">
        <f>IF($R151=15,LOOKUP($S151,'Vent Sizing Charts'!$T$38:$T$41,'Vent Sizing Charts'!Z$38:Z$41)+1,IF($R151=12,LOOKUP($S151,'Vent Sizing Charts'!$T$34:$T$37,'Vent Sizing Charts'!Z$34:Z$37)+1,IF($R151=10,LOOKUP($S151,'Vent Sizing Charts'!$T$30:$T$33,'Vent Sizing Charts'!Z$30:Z$33)+1,IF($R151=8,LOOKUP($S151,'Vent Sizing Charts'!$T$26:$T$29,'Vent Sizing Charts'!Z$26:Z$29)+1,IF($R151=6,LOOKUP($S151,'Vent Sizing Charts'!$T$22:$T$25,'Vent Sizing Charts'!Z$22:Z$25)+1,IF($R151=5,LOOKUP($S151,'Vent Sizing Charts'!$T$18:$T$21,'Vent Sizing Charts'!Z$18:Z$21)+1,IF($R151=4,LOOKUP($S151,'Vent Sizing Charts'!$T$14:$T$17,'Vent Sizing Charts'!Z$14:Z$17)+1,IF($R151=3,LOOKUP($S151,'Vent Sizing Charts'!$T$10:$T$13,'Vent Sizing Charts'!Z$10:Z$13)+1,IF($R151=2,LOOKUP($S151,'Vent Sizing Charts'!$T$8:$T$9,'Vent Sizing Charts'!Z$8:Z$9)+1,IF($R151=1.5,LOOKUP($S151,'Vent Sizing Charts'!$T$7,'Vent Sizing Charts'!Z$7)+1,IF($R151=1.25,LOOKUP($S151,'Vent Sizing Charts'!$T$6,'Vent Sizing Charts'!Z$6)+1,"ERR")))))))))))</f>
        <v>ERR</v>
      </c>
      <c r="Z151" t="str">
        <f>IF($R151=15,LOOKUP($S151,'Vent Sizing Charts'!$T$38:$T$41,'Vent Sizing Charts'!AA$38:AA$41)+1,IF($R151=12,LOOKUP($S151,'Vent Sizing Charts'!$T$34:$T$37,'Vent Sizing Charts'!AA$34:AA$37)+1,IF($R151=10,LOOKUP($S151,'Vent Sizing Charts'!$T$30:$T$33,'Vent Sizing Charts'!AA$30:AA$33)+1,IF($R151=8,LOOKUP($S151,'Vent Sizing Charts'!$T$26:$T$29,'Vent Sizing Charts'!AA$26:AA$29)+1,IF($R151=6,LOOKUP($S151,'Vent Sizing Charts'!$T$22:$T$25,'Vent Sizing Charts'!AA$22:AA$25)+1,IF($R151=5,LOOKUP($S151,'Vent Sizing Charts'!$T$18:$T$21,'Vent Sizing Charts'!AA$18:AA$21)+1,IF($R151=4,LOOKUP($S151,'Vent Sizing Charts'!$T$14:$T$17,'Vent Sizing Charts'!AA$14:AA$17)+1,IF($R151=3,LOOKUP($S151,'Vent Sizing Charts'!$T$10:$T$13,'Vent Sizing Charts'!AA$10:AA$13)+1,IF($R151=2,LOOKUP($S151,'Vent Sizing Charts'!$T$8:$T$9,'Vent Sizing Charts'!AA$8:AA$9)+1,IF($R151=1.5,LOOKUP($S151,'Vent Sizing Charts'!$T$7,'Vent Sizing Charts'!AA$7)+1,IF($R151=1.25,LOOKUP($S151,'Vent Sizing Charts'!$T$6,'Vent Sizing Charts'!AA$6)+1,"ERR")))))))))))</f>
        <v>ERR</v>
      </c>
      <c r="AA151" t="str">
        <f>IF($R151=15,LOOKUP($S151,'Vent Sizing Charts'!$T$38:$T$41,'Vent Sizing Charts'!AB$38:AB$41)+1,IF($R151=12,LOOKUP($S151,'Vent Sizing Charts'!$T$34:$T$37,'Vent Sizing Charts'!AB$34:AB$37)+1,IF($R151=10,LOOKUP($S151,'Vent Sizing Charts'!$T$30:$T$33,'Vent Sizing Charts'!AB$30:AB$33)+1,IF($R151=8,LOOKUP($S151,'Vent Sizing Charts'!$T$26:$T$29,'Vent Sizing Charts'!AB$26:AB$29)+1,IF($R151=6,LOOKUP($S151,'Vent Sizing Charts'!$T$22:$T$25,'Vent Sizing Charts'!AB$22:AB$25)+1,IF($R151=5,LOOKUP($S151,'Vent Sizing Charts'!$T$18:$T$21,'Vent Sizing Charts'!AB$18:AB$21)+1,IF($R151=4,LOOKUP($S151,'Vent Sizing Charts'!$T$14:$T$17,'Vent Sizing Charts'!AB$14:AB$17)+1,IF($R151=3,LOOKUP($S151,'Vent Sizing Charts'!$T$10:$T$13,'Vent Sizing Charts'!AB$10:AB$13)+1,IF($R151=2,LOOKUP($S151,'Vent Sizing Charts'!$T$8:$T$9,'Vent Sizing Charts'!AB$8:AB$9)+1,IF($R151=1.5,LOOKUP($S151,'Vent Sizing Charts'!$T$7,'Vent Sizing Charts'!AB$7)+1,IF($R151=1.25,LOOKUP($S151,'Vent Sizing Charts'!$T$6,'Vent Sizing Charts'!AB$6)+1,"ERR")))))))))))</f>
        <v>ERR</v>
      </c>
      <c r="AB151" t="str">
        <f>IF($R151=15,LOOKUP($S151,'Vent Sizing Charts'!$T$38:$T$41,'Vent Sizing Charts'!AC$38:AC$41)+1,IF($R151=12,LOOKUP($S151,'Vent Sizing Charts'!$T$34:$T$37,'Vent Sizing Charts'!AC$34:AC$37)+1,IF($R151=10,LOOKUP($S151,'Vent Sizing Charts'!$T$30:$T$33,'Vent Sizing Charts'!AC$30:AC$33)+1,IF($R151=8,LOOKUP($S151,'Vent Sizing Charts'!$T$26:$T$29,'Vent Sizing Charts'!AC$26:AC$29)+1,IF($R151=6,LOOKUP($S151,'Vent Sizing Charts'!$T$22:$T$25,'Vent Sizing Charts'!AC$22:AC$25)+1,IF($R151=5,LOOKUP($S151,'Vent Sizing Charts'!$T$18:$T$21,'Vent Sizing Charts'!AC$18:AC$21)+1,IF($R151=4,LOOKUP($S151,'Vent Sizing Charts'!$T$14:$T$17,'Vent Sizing Charts'!AC$14:AC$17)+1,IF($R151=3,LOOKUP($S151,'Vent Sizing Charts'!$T$10:$T$13,'Vent Sizing Charts'!AC$10:AC$13)+1,IF($R151=2,LOOKUP($S151,'Vent Sizing Charts'!$T$8:$T$9,'Vent Sizing Charts'!AC$8:AC$9)+1,IF($R151=1.5,LOOKUP($S151,'Vent Sizing Charts'!$T$7,'Vent Sizing Charts'!AC$7)+1,IF($R151=1.25,LOOKUP($S151,'Vent Sizing Charts'!$T$6,'Vent Sizing Charts'!AC$6)+1,"ERR")))))))))))</f>
        <v>ERR</v>
      </c>
      <c r="AC151" t="str">
        <f>IF($R151=15,LOOKUP($S151,'Vent Sizing Charts'!$T$38:$T$41,'Vent Sizing Charts'!AD$38:AD$41)+1,IF($R151=12,LOOKUP($S151,'Vent Sizing Charts'!$T$34:$T$37,'Vent Sizing Charts'!AD$34:AD$37)+1,IF($R151=10,LOOKUP($S151,'Vent Sizing Charts'!$T$30:$T$33,'Vent Sizing Charts'!AD$30:AD$33)+1,IF($R151=8,LOOKUP($S151,'Vent Sizing Charts'!$T$26:$T$29,'Vent Sizing Charts'!AD$26:AD$29)+1,IF($R151=6,LOOKUP($S151,'Vent Sizing Charts'!$T$22:$T$25,'Vent Sizing Charts'!AD$22:AD$25)+1,IF($R151=5,LOOKUP($S151,'Vent Sizing Charts'!$T$18:$T$21,'Vent Sizing Charts'!AD$18:AD$21)+1,IF($R151=4,LOOKUP($S151,'Vent Sizing Charts'!$T$14:$T$17,'Vent Sizing Charts'!AD$14:AD$17)+1,IF($R151=3,LOOKUP($S151,'Vent Sizing Charts'!$T$10:$T$13,'Vent Sizing Charts'!AD$10:AD$13)+1,IF($R151=2,LOOKUP($S151,'Vent Sizing Charts'!$T$8:$T$9,'Vent Sizing Charts'!AD$8:AD$9)+1,IF($R151=1.5,LOOKUP($S151,'Vent Sizing Charts'!$T$7,'Vent Sizing Charts'!AD$7)+1,IF($R151=1.25,LOOKUP($S151,'Vent Sizing Charts'!$T$6,'Vent Sizing Charts'!AD$6)+1,"ERR")))))))))))</f>
        <v>ERR</v>
      </c>
      <c r="AD151" t="str">
        <f>IF($R151=15,LOOKUP($S151,'Vent Sizing Charts'!$T$38:$T$41,'Vent Sizing Charts'!AE$38:AE$41)+1,IF($R151=12,LOOKUP($S151,'Vent Sizing Charts'!$T$34:$T$37,'Vent Sizing Charts'!AE$34:AE$37)+1,IF($R151=10,LOOKUP($S151,'Vent Sizing Charts'!$T$30:$T$33,'Vent Sizing Charts'!AE$30:AE$33)+1,IF($R151=8,LOOKUP($S151,'Vent Sizing Charts'!$T$26:$T$29,'Vent Sizing Charts'!AE$26:AE$29)+1,IF($R151=6,LOOKUP($S151,'Vent Sizing Charts'!$T$22:$T$25,'Vent Sizing Charts'!AE$22:AE$25)+1,IF($R151=5,LOOKUP($S151,'Vent Sizing Charts'!$T$18:$T$21,'Vent Sizing Charts'!AE$18:AE$21)+1,IF($R151=4,LOOKUP($S151,'Vent Sizing Charts'!$T$14:$T$17,'Vent Sizing Charts'!AE$14:AE$17)+1,IF($R151=3,LOOKUP($S151,'Vent Sizing Charts'!$T$10:$T$13,'Vent Sizing Charts'!AE$10:AE$13)+1,IF($R151=2,LOOKUP($S151,'Vent Sizing Charts'!$T$8:$T$9,'Vent Sizing Charts'!AE$8:AE$9)+1,IF($R151=1.5,LOOKUP($S151,'Vent Sizing Charts'!$T$7,'Vent Sizing Charts'!AE$7)+1,IF($R151=1.25,LOOKUP($S151,'Vent Sizing Charts'!$T$6,'Vent Sizing Charts'!AE$6)+1,"ERR")))))))))))</f>
        <v>ERR</v>
      </c>
      <c r="AE151" t="str">
        <f>IF($R151=15,LOOKUP($S151,'Vent Sizing Charts'!$T$38:$T$41,'Vent Sizing Charts'!U$38:U$41),IF($R151=12,LOOKUP($S151,'Vent Sizing Charts'!$T$34:$T$37,'Vent Sizing Charts'!U$34:U$37),IF($R151=10,LOOKUP($S151,'Vent Sizing Charts'!$T$30:$T$33,'Vent Sizing Charts'!U$30:U$33),IF($R151=8,LOOKUP($S151,'Vent Sizing Charts'!$T$26:$T$29,'Vent Sizing Charts'!U$26:U$29),IF($R151=6,LOOKUP($S151,'Vent Sizing Charts'!$T$22:$T$25,'Vent Sizing Charts'!U$22:U$25),IF($R151=5,LOOKUP($S151,'Vent Sizing Charts'!$T$18:$T$21,'Vent Sizing Charts'!U$18:U$21),IF($R151=4,LOOKUP($S151,'Vent Sizing Charts'!$T$14:$T$17,'Vent Sizing Charts'!U$14:U$17),IF($R151=3,LOOKUP($S151,'Vent Sizing Charts'!$T$10:$T$13,'Vent Sizing Charts'!U$10:U$13),IF($R151=2,LOOKUP($S151,'Vent Sizing Charts'!$T$8:$T$9,'Vent Sizing Charts'!U$8:U$9),IF($R151=1.5,LOOKUP($S151,'Vent Sizing Charts'!$T$7,'Vent Sizing Charts'!U$7),IF($R151=1.25,LOOKUP($S151,'Vent Sizing Charts'!$T$6,'Vent Sizing Charts'!U$6),"ERR")))))))))))</f>
        <v>ERR</v>
      </c>
    </row>
    <row r="152" spans="6:31" x14ac:dyDescent="0.25">
      <c r="F152" t="str">
        <f>IF('Vent Sizing'!M137="","",'Vent Sizing'!M137)</f>
        <v/>
      </c>
      <c r="G152">
        <v>0</v>
      </c>
      <c r="H152" t="e">
        <f>IF(LOOKUP($F152,'Vent Sizing Charts'!$F$5:$F$18,'Vent Sizing Charts'!G$5:G$18)+1&lt;0,0,LOOKUP($F152,'Vent Sizing Charts'!$F$5:$F$18,'Vent Sizing Charts'!G$5:G$18))</f>
        <v>#N/A</v>
      </c>
      <c r="I152" t="e">
        <f>IF(LOOKUP($F152,'Vent Sizing Charts'!$F$5:$F$18,'Vent Sizing Charts'!H$5:H$18)+1&lt;0,0,LOOKUP($F152,'Vent Sizing Charts'!$F$5:$F$18,'Vent Sizing Charts'!H$5:H$18))</f>
        <v>#N/A</v>
      </c>
      <c r="J152" t="e">
        <f>IF(LOOKUP($F152,'Vent Sizing Charts'!$F$5:$F$18,'Vent Sizing Charts'!I$5:I$18)+1&lt;0,0,LOOKUP($F152,'Vent Sizing Charts'!$F$5:$F$18,'Vent Sizing Charts'!I$5:I$18))</f>
        <v>#N/A</v>
      </c>
      <c r="K152" t="e">
        <f>IF(LOOKUP($F152,'Vent Sizing Charts'!$F$5:$F$18,'Vent Sizing Charts'!J$5:J$18)+1&lt;0,0,LOOKUP($F152,'Vent Sizing Charts'!$F$5:$F$18,'Vent Sizing Charts'!J$5:J$18))</f>
        <v>#N/A</v>
      </c>
      <c r="L152" t="e">
        <f>IF(LOOKUP($F152,'Vent Sizing Charts'!$F$5:$F$18,'Vent Sizing Charts'!K$5:K$18)+1&lt;0,0,LOOKUP($F152,'Vent Sizing Charts'!$F$5:$F$18,'Vent Sizing Charts'!K$5:K$18))</f>
        <v>#N/A</v>
      </c>
      <c r="M152" t="e">
        <f>IF(LOOKUP($F152,'Vent Sizing Charts'!$F$5:$F$18,'Vent Sizing Charts'!L$5:L$18)+1&lt;0,0,LOOKUP($F152,'Vent Sizing Charts'!$F$5:$F$18,'Vent Sizing Charts'!L$5:L$18))</f>
        <v>#N/A</v>
      </c>
      <c r="N152" t="e">
        <f>IF(LOOKUP($F152,'Vent Sizing Charts'!$F$5:$F$18,'Vent Sizing Charts'!M$5:M$18)+1&lt;0,0,LOOKUP($F152,'Vent Sizing Charts'!$F$5:$F$18,'Vent Sizing Charts'!M$5:M$18))</f>
        <v>#N/A</v>
      </c>
      <c r="O152" t="e">
        <f>IF(LOOKUP($F152,'Vent Sizing Charts'!$F$5:$F$18,'Vent Sizing Charts'!N$5:N$18)+1&lt;0,0,LOOKUP($F152,'Vent Sizing Charts'!$F$5:$F$18,'Vent Sizing Charts'!N$5:N$18))</f>
        <v>#N/A</v>
      </c>
      <c r="R152">
        <f>'Vent Sizing'!X57</f>
        <v>0</v>
      </c>
      <c r="S152">
        <f>ROUNDUP('Vent Sizing'!T57,0)</f>
        <v>0</v>
      </c>
      <c r="T152">
        <v>-9999999</v>
      </c>
      <c r="U152" t="str">
        <f>IF($R152=15,LOOKUP($S152,'Vent Sizing Charts'!$T$38:$T$41,'Vent Sizing Charts'!V$38:V$41)+1,IF($R152=12,LOOKUP($S152,'Vent Sizing Charts'!$T$34:$T$37,'Vent Sizing Charts'!V$34:V$37)+1,IF($R152=10,LOOKUP($S152,'Vent Sizing Charts'!$T$30:$T$33,'Vent Sizing Charts'!V$30:V$33)+1,IF($R152=8,LOOKUP($S152,'Vent Sizing Charts'!$T$26:$T$29,'Vent Sizing Charts'!V$26:V$29)+1,IF($R152=6,LOOKUP($S152,'Vent Sizing Charts'!$T$22:$T$25,'Vent Sizing Charts'!V$22:V$25)+1,IF($R152=5,LOOKUP($S152,'Vent Sizing Charts'!$T$18:$T$21,'Vent Sizing Charts'!V$18:V$21)+1,IF($R152=4,LOOKUP($S152,'Vent Sizing Charts'!$T$14:$T$17,'Vent Sizing Charts'!V$14:V$17)+1,IF($R152=3,LOOKUP($S152,'Vent Sizing Charts'!$T$10:$T$13,'Vent Sizing Charts'!V$10:V$13)+1,IF($R152=2,LOOKUP($S152,'Vent Sizing Charts'!$T$8:$T$9,'Vent Sizing Charts'!V$8:V$9)+1,IF($R152=1.5,LOOKUP($S152,'Vent Sizing Charts'!$T$7,'Vent Sizing Charts'!V$7)+1,IF($R152=1.25,LOOKUP($S152,'Vent Sizing Charts'!$T$6,'Vent Sizing Charts'!V$6)+1,"ERR")))))))))))</f>
        <v>ERR</v>
      </c>
      <c r="V152" t="str">
        <f>IF($R152=15,LOOKUP($S152,'Vent Sizing Charts'!$T$38:$T$41,'Vent Sizing Charts'!W$38:W$41)+1,IF($R152=12,LOOKUP($S152,'Vent Sizing Charts'!$T$34:$T$37,'Vent Sizing Charts'!W$34:W$37)+1,IF($R152=10,LOOKUP($S152,'Vent Sizing Charts'!$T$30:$T$33,'Vent Sizing Charts'!W$30:W$33)+1,IF($R152=8,LOOKUP($S152,'Vent Sizing Charts'!$T$26:$T$29,'Vent Sizing Charts'!W$26:W$29)+1,IF($R152=6,LOOKUP($S152,'Vent Sizing Charts'!$T$22:$T$25,'Vent Sizing Charts'!W$22:W$25)+1,IF($R152=5,LOOKUP($S152,'Vent Sizing Charts'!$T$18:$T$21,'Vent Sizing Charts'!W$18:W$21)+1,IF($R152=4,LOOKUP($S152,'Vent Sizing Charts'!$T$14:$T$17,'Vent Sizing Charts'!W$14:W$17)+1,IF($R152=3,LOOKUP($S152,'Vent Sizing Charts'!$T$10:$T$13,'Vent Sizing Charts'!W$10:W$13)+1,IF($R152=2,LOOKUP($S152,'Vent Sizing Charts'!$T$8:$T$9,'Vent Sizing Charts'!W$8:W$9)+1,IF($R152=1.5,LOOKUP($S152,'Vent Sizing Charts'!$T$7,'Vent Sizing Charts'!W$7)+1,IF($R152=1.25,LOOKUP($S152,'Vent Sizing Charts'!$T$6,'Vent Sizing Charts'!W$6)+1,"ERR")))))))))))</f>
        <v>ERR</v>
      </c>
      <c r="W152" t="str">
        <f>IF($R152=15,LOOKUP($S152,'Vent Sizing Charts'!$T$38:$T$41,'Vent Sizing Charts'!X$38:X$41)+1,IF($R152=12,LOOKUP($S152,'Vent Sizing Charts'!$T$34:$T$37,'Vent Sizing Charts'!X$34:X$37)+1,IF($R152=10,LOOKUP($S152,'Vent Sizing Charts'!$T$30:$T$33,'Vent Sizing Charts'!X$30:X$33)+1,IF($R152=8,LOOKUP($S152,'Vent Sizing Charts'!$T$26:$T$29,'Vent Sizing Charts'!X$26:X$29)+1,IF($R152=6,LOOKUP($S152,'Vent Sizing Charts'!$T$22:$T$25,'Vent Sizing Charts'!X$22:X$25)+1,IF($R152=5,LOOKUP($S152,'Vent Sizing Charts'!$T$18:$T$21,'Vent Sizing Charts'!X$18:X$21)+1,IF($R152=4,LOOKUP($S152,'Vent Sizing Charts'!$T$14:$T$17,'Vent Sizing Charts'!X$14:X$17)+1,IF($R152=3,LOOKUP($S152,'Vent Sizing Charts'!$T$10:$T$13,'Vent Sizing Charts'!X$10:X$13)+1,IF($R152=2,LOOKUP($S152,'Vent Sizing Charts'!$T$8:$T$9,'Vent Sizing Charts'!X$8:X$9)+1,IF($R152=1.5,LOOKUP($S152,'Vent Sizing Charts'!$T$7,'Vent Sizing Charts'!X$7)+1,IF($R152=1.25,LOOKUP($S152,'Vent Sizing Charts'!$T$6,'Vent Sizing Charts'!X$6)+1,"ERR")))))))))))</f>
        <v>ERR</v>
      </c>
      <c r="X152" t="str">
        <f>IF($R152=15,LOOKUP($S152,'Vent Sizing Charts'!$T$38:$T$41,'Vent Sizing Charts'!Y$38:Y$41)+1,IF($R152=12,LOOKUP($S152,'Vent Sizing Charts'!$T$34:$T$37,'Vent Sizing Charts'!Y$34:Y$37)+1,IF($R152=10,LOOKUP($S152,'Vent Sizing Charts'!$T$30:$T$33,'Vent Sizing Charts'!Y$30:Y$33)+1,IF($R152=8,LOOKUP($S152,'Vent Sizing Charts'!$T$26:$T$29,'Vent Sizing Charts'!Y$26:Y$29)+1,IF($R152=6,LOOKUP($S152,'Vent Sizing Charts'!$T$22:$T$25,'Vent Sizing Charts'!Y$22:Y$25)+1,IF($R152=5,LOOKUP($S152,'Vent Sizing Charts'!$T$18:$T$21,'Vent Sizing Charts'!Y$18:Y$21)+1,IF($R152=4,LOOKUP($S152,'Vent Sizing Charts'!$T$14:$T$17,'Vent Sizing Charts'!Y$14:Y$17)+1,IF($R152=3,LOOKUP($S152,'Vent Sizing Charts'!$T$10:$T$13,'Vent Sizing Charts'!Y$10:Y$13)+1,IF($R152=2,LOOKUP($S152,'Vent Sizing Charts'!$T$8:$T$9,'Vent Sizing Charts'!Y$8:Y$9)+1,IF($R152=1.5,LOOKUP($S152,'Vent Sizing Charts'!$T$7,'Vent Sizing Charts'!Y$7)+1,IF($R152=1.25,LOOKUP($S152,'Vent Sizing Charts'!$T$6,'Vent Sizing Charts'!Y$6)+1,"ERR")))))))))))</f>
        <v>ERR</v>
      </c>
      <c r="Y152" t="str">
        <f>IF($R152=15,LOOKUP($S152,'Vent Sizing Charts'!$T$38:$T$41,'Vent Sizing Charts'!Z$38:Z$41)+1,IF($R152=12,LOOKUP($S152,'Vent Sizing Charts'!$T$34:$T$37,'Vent Sizing Charts'!Z$34:Z$37)+1,IF($R152=10,LOOKUP($S152,'Vent Sizing Charts'!$T$30:$T$33,'Vent Sizing Charts'!Z$30:Z$33)+1,IF($R152=8,LOOKUP($S152,'Vent Sizing Charts'!$T$26:$T$29,'Vent Sizing Charts'!Z$26:Z$29)+1,IF($R152=6,LOOKUP($S152,'Vent Sizing Charts'!$T$22:$T$25,'Vent Sizing Charts'!Z$22:Z$25)+1,IF($R152=5,LOOKUP($S152,'Vent Sizing Charts'!$T$18:$T$21,'Vent Sizing Charts'!Z$18:Z$21)+1,IF($R152=4,LOOKUP($S152,'Vent Sizing Charts'!$T$14:$T$17,'Vent Sizing Charts'!Z$14:Z$17)+1,IF($R152=3,LOOKUP($S152,'Vent Sizing Charts'!$T$10:$T$13,'Vent Sizing Charts'!Z$10:Z$13)+1,IF($R152=2,LOOKUP($S152,'Vent Sizing Charts'!$T$8:$T$9,'Vent Sizing Charts'!Z$8:Z$9)+1,IF($R152=1.5,LOOKUP($S152,'Vent Sizing Charts'!$T$7,'Vent Sizing Charts'!Z$7)+1,IF($R152=1.25,LOOKUP($S152,'Vent Sizing Charts'!$T$6,'Vent Sizing Charts'!Z$6)+1,"ERR")))))))))))</f>
        <v>ERR</v>
      </c>
      <c r="Z152" t="str">
        <f>IF($R152=15,LOOKUP($S152,'Vent Sizing Charts'!$T$38:$T$41,'Vent Sizing Charts'!AA$38:AA$41)+1,IF($R152=12,LOOKUP($S152,'Vent Sizing Charts'!$T$34:$T$37,'Vent Sizing Charts'!AA$34:AA$37)+1,IF($R152=10,LOOKUP($S152,'Vent Sizing Charts'!$T$30:$T$33,'Vent Sizing Charts'!AA$30:AA$33)+1,IF($R152=8,LOOKUP($S152,'Vent Sizing Charts'!$T$26:$T$29,'Vent Sizing Charts'!AA$26:AA$29)+1,IF($R152=6,LOOKUP($S152,'Vent Sizing Charts'!$T$22:$T$25,'Vent Sizing Charts'!AA$22:AA$25)+1,IF($R152=5,LOOKUP($S152,'Vent Sizing Charts'!$T$18:$T$21,'Vent Sizing Charts'!AA$18:AA$21)+1,IF($R152=4,LOOKUP($S152,'Vent Sizing Charts'!$T$14:$T$17,'Vent Sizing Charts'!AA$14:AA$17)+1,IF($R152=3,LOOKUP($S152,'Vent Sizing Charts'!$T$10:$T$13,'Vent Sizing Charts'!AA$10:AA$13)+1,IF($R152=2,LOOKUP($S152,'Vent Sizing Charts'!$T$8:$T$9,'Vent Sizing Charts'!AA$8:AA$9)+1,IF($R152=1.5,LOOKUP($S152,'Vent Sizing Charts'!$T$7,'Vent Sizing Charts'!AA$7)+1,IF($R152=1.25,LOOKUP($S152,'Vent Sizing Charts'!$T$6,'Vent Sizing Charts'!AA$6)+1,"ERR")))))))))))</f>
        <v>ERR</v>
      </c>
      <c r="AA152" t="str">
        <f>IF($R152=15,LOOKUP($S152,'Vent Sizing Charts'!$T$38:$T$41,'Vent Sizing Charts'!AB$38:AB$41)+1,IF($R152=12,LOOKUP($S152,'Vent Sizing Charts'!$T$34:$T$37,'Vent Sizing Charts'!AB$34:AB$37)+1,IF($R152=10,LOOKUP($S152,'Vent Sizing Charts'!$T$30:$T$33,'Vent Sizing Charts'!AB$30:AB$33)+1,IF($R152=8,LOOKUP($S152,'Vent Sizing Charts'!$T$26:$T$29,'Vent Sizing Charts'!AB$26:AB$29)+1,IF($R152=6,LOOKUP($S152,'Vent Sizing Charts'!$T$22:$T$25,'Vent Sizing Charts'!AB$22:AB$25)+1,IF($R152=5,LOOKUP($S152,'Vent Sizing Charts'!$T$18:$T$21,'Vent Sizing Charts'!AB$18:AB$21)+1,IF($R152=4,LOOKUP($S152,'Vent Sizing Charts'!$T$14:$T$17,'Vent Sizing Charts'!AB$14:AB$17)+1,IF($R152=3,LOOKUP($S152,'Vent Sizing Charts'!$T$10:$T$13,'Vent Sizing Charts'!AB$10:AB$13)+1,IF($R152=2,LOOKUP($S152,'Vent Sizing Charts'!$T$8:$T$9,'Vent Sizing Charts'!AB$8:AB$9)+1,IF($R152=1.5,LOOKUP($S152,'Vent Sizing Charts'!$T$7,'Vent Sizing Charts'!AB$7)+1,IF($R152=1.25,LOOKUP($S152,'Vent Sizing Charts'!$T$6,'Vent Sizing Charts'!AB$6)+1,"ERR")))))))))))</f>
        <v>ERR</v>
      </c>
      <c r="AB152" t="str">
        <f>IF($R152=15,LOOKUP($S152,'Vent Sizing Charts'!$T$38:$T$41,'Vent Sizing Charts'!AC$38:AC$41)+1,IF($R152=12,LOOKUP($S152,'Vent Sizing Charts'!$T$34:$T$37,'Vent Sizing Charts'!AC$34:AC$37)+1,IF($R152=10,LOOKUP($S152,'Vent Sizing Charts'!$T$30:$T$33,'Vent Sizing Charts'!AC$30:AC$33)+1,IF($R152=8,LOOKUP($S152,'Vent Sizing Charts'!$T$26:$T$29,'Vent Sizing Charts'!AC$26:AC$29)+1,IF($R152=6,LOOKUP($S152,'Vent Sizing Charts'!$T$22:$T$25,'Vent Sizing Charts'!AC$22:AC$25)+1,IF($R152=5,LOOKUP($S152,'Vent Sizing Charts'!$T$18:$T$21,'Vent Sizing Charts'!AC$18:AC$21)+1,IF($R152=4,LOOKUP($S152,'Vent Sizing Charts'!$T$14:$T$17,'Vent Sizing Charts'!AC$14:AC$17)+1,IF($R152=3,LOOKUP($S152,'Vent Sizing Charts'!$T$10:$T$13,'Vent Sizing Charts'!AC$10:AC$13)+1,IF($R152=2,LOOKUP($S152,'Vent Sizing Charts'!$T$8:$T$9,'Vent Sizing Charts'!AC$8:AC$9)+1,IF($R152=1.5,LOOKUP($S152,'Vent Sizing Charts'!$T$7,'Vent Sizing Charts'!AC$7)+1,IF($R152=1.25,LOOKUP($S152,'Vent Sizing Charts'!$T$6,'Vent Sizing Charts'!AC$6)+1,"ERR")))))))))))</f>
        <v>ERR</v>
      </c>
      <c r="AC152" t="str">
        <f>IF($R152=15,LOOKUP($S152,'Vent Sizing Charts'!$T$38:$T$41,'Vent Sizing Charts'!AD$38:AD$41)+1,IF($R152=12,LOOKUP($S152,'Vent Sizing Charts'!$T$34:$T$37,'Vent Sizing Charts'!AD$34:AD$37)+1,IF($R152=10,LOOKUP($S152,'Vent Sizing Charts'!$T$30:$T$33,'Vent Sizing Charts'!AD$30:AD$33)+1,IF($R152=8,LOOKUP($S152,'Vent Sizing Charts'!$T$26:$T$29,'Vent Sizing Charts'!AD$26:AD$29)+1,IF($R152=6,LOOKUP($S152,'Vent Sizing Charts'!$T$22:$T$25,'Vent Sizing Charts'!AD$22:AD$25)+1,IF($R152=5,LOOKUP($S152,'Vent Sizing Charts'!$T$18:$T$21,'Vent Sizing Charts'!AD$18:AD$21)+1,IF($R152=4,LOOKUP($S152,'Vent Sizing Charts'!$T$14:$T$17,'Vent Sizing Charts'!AD$14:AD$17)+1,IF($R152=3,LOOKUP($S152,'Vent Sizing Charts'!$T$10:$T$13,'Vent Sizing Charts'!AD$10:AD$13)+1,IF($R152=2,LOOKUP($S152,'Vent Sizing Charts'!$T$8:$T$9,'Vent Sizing Charts'!AD$8:AD$9)+1,IF($R152=1.5,LOOKUP($S152,'Vent Sizing Charts'!$T$7,'Vent Sizing Charts'!AD$7)+1,IF($R152=1.25,LOOKUP($S152,'Vent Sizing Charts'!$T$6,'Vent Sizing Charts'!AD$6)+1,"ERR")))))))))))</f>
        <v>ERR</v>
      </c>
      <c r="AD152" t="str">
        <f>IF($R152=15,LOOKUP($S152,'Vent Sizing Charts'!$T$38:$T$41,'Vent Sizing Charts'!AE$38:AE$41)+1,IF($R152=12,LOOKUP($S152,'Vent Sizing Charts'!$T$34:$T$37,'Vent Sizing Charts'!AE$34:AE$37)+1,IF($R152=10,LOOKUP($S152,'Vent Sizing Charts'!$T$30:$T$33,'Vent Sizing Charts'!AE$30:AE$33)+1,IF($R152=8,LOOKUP($S152,'Vent Sizing Charts'!$T$26:$T$29,'Vent Sizing Charts'!AE$26:AE$29)+1,IF($R152=6,LOOKUP($S152,'Vent Sizing Charts'!$T$22:$T$25,'Vent Sizing Charts'!AE$22:AE$25)+1,IF($R152=5,LOOKUP($S152,'Vent Sizing Charts'!$T$18:$T$21,'Vent Sizing Charts'!AE$18:AE$21)+1,IF($R152=4,LOOKUP($S152,'Vent Sizing Charts'!$T$14:$T$17,'Vent Sizing Charts'!AE$14:AE$17)+1,IF($R152=3,LOOKUP($S152,'Vent Sizing Charts'!$T$10:$T$13,'Vent Sizing Charts'!AE$10:AE$13)+1,IF($R152=2,LOOKUP($S152,'Vent Sizing Charts'!$T$8:$T$9,'Vent Sizing Charts'!AE$8:AE$9)+1,IF($R152=1.5,LOOKUP($S152,'Vent Sizing Charts'!$T$7,'Vent Sizing Charts'!AE$7)+1,IF($R152=1.25,LOOKUP($S152,'Vent Sizing Charts'!$T$6,'Vent Sizing Charts'!AE$6)+1,"ERR")))))))))))</f>
        <v>ERR</v>
      </c>
      <c r="AE152" t="str">
        <f>IF($R152=15,LOOKUP($S152,'Vent Sizing Charts'!$T$38:$T$41,'Vent Sizing Charts'!U$38:U$41),IF($R152=12,LOOKUP($S152,'Vent Sizing Charts'!$T$34:$T$37,'Vent Sizing Charts'!U$34:U$37),IF($R152=10,LOOKUP($S152,'Vent Sizing Charts'!$T$30:$T$33,'Vent Sizing Charts'!U$30:U$33),IF($R152=8,LOOKUP($S152,'Vent Sizing Charts'!$T$26:$T$29,'Vent Sizing Charts'!U$26:U$29),IF($R152=6,LOOKUP($S152,'Vent Sizing Charts'!$T$22:$T$25,'Vent Sizing Charts'!U$22:U$25),IF($R152=5,LOOKUP($S152,'Vent Sizing Charts'!$T$18:$T$21,'Vent Sizing Charts'!U$18:U$21),IF($R152=4,LOOKUP($S152,'Vent Sizing Charts'!$T$14:$T$17,'Vent Sizing Charts'!U$14:U$17),IF($R152=3,LOOKUP($S152,'Vent Sizing Charts'!$T$10:$T$13,'Vent Sizing Charts'!U$10:U$13),IF($R152=2,LOOKUP($S152,'Vent Sizing Charts'!$T$8:$T$9,'Vent Sizing Charts'!U$8:U$9),IF($R152=1.5,LOOKUP($S152,'Vent Sizing Charts'!$T$7,'Vent Sizing Charts'!U$7),IF($R152=1.25,LOOKUP($S152,'Vent Sizing Charts'!$T$6,'Vent Sizing Charts'!U$6),"ERR")))))))))))</f>
        <v>ERR</v>
      </c>
    </row>
    <row r="153" spans="6:31" x14ac:dyDescent="0.25">
      <c r="F153" t="str">
        <f>IF('Vent Sizing'!M138="","",'Vent Sizing'!M138)</f>
        <v/>
      </c>
      <c r="G153">
        <v>0</v>
      </c>
      <c r="H153" t="e">
        <f>IF(LOOKUP($F153,'Vent Sizing Charts'!$F$5:$F$18,'Vent Sizing Charts'!G$5:G$18)+1&lt;0,0,LOOKUP($F153,'Vent Sizing Charts'!$F$5:$F$18,'Vent Sizing Charts'!G$5:G$18))</f>
        <v>#N/A</v>
      </c>
      <c r="I153" t="e">
        <f>IF(LOOKUP($F153,'Vent Sizing Charts'!$F$5:$F$18,'Vent Sizing Charts'!H$5:H$18)+1&lt;0,0,LOOKUP($F153,'Vent Sizing Charts'!$F$5:$F$18,'Vent Sizing Charts'!H$5:H$18))</f>
        <v>#N/A</v>
      </c>
      <c r="J153" t="e">
        <f>IF(LOOKUP($F153,'Vent Sizing Charts'!$F$5:$F$18,'Vent Sizing Charts'!I$5:I$18)+1&lt;0,0,LOOKUP($F153,'Vent Sizing Charts'!$F$5:$F$18,'Vent Sizing Charts'!I$5:I$18))</f>
        <v>#N/A</v>
      </c>
      <c r="K153" t="e">
        <f>IF(LOOKUP($F153,'Vent Sizing Charts'!$F$5:$F$18,'Vent Sizing Charts'!J$5:J$18)+1&lt;0,0,LOOKUP($F153,'Vent Sizing Charts'!$F$5:$F$18,'Vent Sizing Charts'!J$5:J$18))</f>
        <v>#N/A</v>
      </c>
      <c r="L153" t="e">
        <f>IF(LOOKUP($F153,'Vent Sizing Charts'!$F$5:$F$18,'Vent Sizing Charts'!K$5:K$18)+1&lt;0,0,LOOKUP($F153,'Vent Sizing Charts'!$F$5:$F$18,'Vent Sizing Charts'!K$5:K$18))</f>
        <v>#N/A</v>
      </c>
      <c r="M153" t="e">
        <f>IF(LOOKUP($F153,'Vent Sizing Charts'!$F$5:$F$18,'Vent Sizing Charts'!L$5:L$18)+1&lt;0,0,LOOKUP($F153,'Vent Sizing Charts'!$F$5:$F$18,'Vent Sizing Charts'!L$5:L$18))</f>
        <v>#N/A</v>
      </c>
      <c r="N153" t="e">
        <f>IF(LOOKUP($F153,'Vent Sizing Charts'!$F$5:$F$18,'Vent Sizing Charts'!M$5:M$18)+1&lt;0,0,LOOKUP($F153,'Vent Sizing Charts'!$F$5:$F$18,'Vent Sizing Charts'!M$5:M$18))</f>
        <v>#N/A</v>
      </c>
      <c r="O153" t="e">
        <f>IF(LOOKUP($F153,'Vent Sizing Charts'!$F$5:$F$18,'Vent Sizing Charts'!N$5:N$18)+1&lt;0,0,LOOKUP($F153,'Vent Sizing Charts'!$F$5:$F$18,'Vent Sizing Charts'!N$5:N$18))</f>
        <v>#N/A</v>
      </c>
      <c r="R153">
        <f>'Vent Sizing'!X58</f>
        <v>0</v>
      </c>
      <c r="S153">
        <f>ROUNDUP('Vent Sizing'!T58,0)</f>
        <v>0</v>
      </c>
      <c r="T153">
        <v>-9999999</v>
      </c>
      <c r="U153" t="str">
        <f>IF($R153=15,LOOKUP($S153,'Vent Sizing Charts'!$T$38:$T$41,'Vent Sizing Charts'!V$38:V$41)+1,IF($R153=12,LOOKUP($S153,'Vent Sizing Charts'!$T$34:$T$37,'Vent Sizing Charts'!V$34:V$37)+1,IF($R153=10,LOOKUP($S153,'Vent Sizing Charts'!$T$30:$T$33,'Vent Sizing Charts'!V$30:V$33)+1,IF($R153=8,LOOKUP($S153,'Vent Sizing Charts'!$T$26:$T$29,'Vent Sizing Charts'!V$26:V$29)+1,IF($R153=6,LOOKUP($S153,'Vent Sizing Charts'!$T$22:$T$25,'Vent Sizing Charts'!V$22:V$25)+1,IF($R153=5,LOOKUP($S153,'Vent Sizing Charts'!$T$18:$T$21,'Vent Sizing Charts'!V$18:V$21)+1,IF($R153=4,LOOKUP($S153,'Vent Sizing Charts'!$T$14:$T$17,'Vent Sizing Charts'!V$14:V$17)+1,IF($R153=3,LOOKUP($S153,'Vent Sizing Charts'!$T$10:$T$13,'Vent Sizing Charts'!V$10:V$13)+1,IF($R153=2,LOOKUP($S153,'Vent Sizing Charts'!$T$8:$T$9,'Vent Sizing Charts'!V$8:V$9)+1,IF($R153=1.5,LOOKUP($S153,'Vent Sizing Charts'!$T$7,'Vent Sizing Charts'!V$7)+1,IF($R153=1.25,LOOKUP($S153,'Vent Sizing Charts'!$T$6,'Vent Sizing Charts'!V$6)+1,"ERR")))))))))))</f>
        <v>ERR</v>
      </c>
      <c r="V153" t="str">
        <f>IF($R153=15,LOOKUP($S153,'Vent Sizing Charts'!$T$38:$T$41,'Vent Sizing Charts'!W$38:W$41)+1,IF($R153=12,LOOKUP($S153,'Vent Sizing Charts'!$T$34:$T$37,'Vent Sizing Charts'!W$34:W$37)+1,IF($R153=10,LOOKUP($S153,'Vent Sizing Charts'!$T$30:$T$33,'Vent Sizing Charts'!W$30:W$33)+1,IF($R153=8,LOOKUP($S153,'Vent Sizing Charts'!$T$26:$T$29,'Vent Sizing Charts'!W$26:W$29)+1,IF($R153=6,LOOKUP($S153,'Vent Sizing Charts'!$T$22:$T$25,'Vent Sizing Charts'!W$22:W$25)+1,IF($R153=5,LOOKUP($S153,'Vent Sizing Charts'!$T$18:$T$21,'Vent Sizing Charts'!W$18:W$21)+1,IF($R153=4,LOOKUP($S153,'Vent Sizing Charts'!$T$14:$T$17,'Vent Sizing Charts'!W$14:W$17)+1,IF($R153=3,LOOKUP($S153,'Vent Sizing Charts'!$T$10:$T$13,'Vent Sizing Charts'!W$10:W$13)+1,IF($R153=2,LOOKUP($S153,'Vent Sizing Charts'!$T$8:$T$9,'Vent Sizing Charts'!W$8:W$9)+1,IF($R153=1.5,LOOKUP($S153,'Vent Sizing Charts'!$T$7,'Vent Sizing Charts'!W$7)+1,IF($R153=1.25,LOOKUP($S153,'Vent Sizing Charts'!$T$6,'Vent Sizing Charts'!W$6)+1,"ERR")))))))))))</f>
        <v>ERR</v>
      </c>
      <c r="W153" t="str">
        <f>IF($R153=15,LOOKUP($S153,'Vent Sizing Charts'!$T$38:$T$41,'Vent Sizing Charts'!X$38:X$41)+1,IF($R153=12,LOOKUP($S153,'Vent Sizing Charts'!$T$34:$T$37,'Vent Sizing Charts'!X$34:X$37)+1,IF($R153=10,LOOKUP($S153,'Vent Sizing Charts'!$T$30:$T$33,'Vent Sizing Charts'!X$30:X$33)+1,IF($R153=8,LOOKUP($S153,'Vent Sizing Charts'!$T$26:$T$29,'Vent Sizing Charts'!X$26:X$29)+1,IF($R153=6,LOOKUP($S153,'Vent Sizing Charts'!$T$22:$T$25,'Vent Sizing Charts'!X$22:X$25)+1,IF($R153=5,LOOKUP($S153,'Vent Sizing Charts'!$T$18:$T$21,'Vent Sizing Charts'!X$18:X$21)+1,IF($R153=4,LOOKUP($S153,'Vent Sizing Charts'!$T$14:$T$17,'Vent Sizing Charts'!X$14:X$17)+1,IF($R153=3,LOOKUP($S153,'Vent Sizing Charts'!$T$10:$T$13,'Vent Sizing Charts'!X$10:X$13)+1,IF($R153=2,LOOKUP($S153,'Vent Sizing Charts'!$T$8:$T$9,'Vent Sizing Charts'!X$8:X$9)+1,IF($R153=1.5,LOOKUP($S153,'Vent Sizing Charts'!$T$7,'Vent Sizing Charts'!X$7)+1,IF($R153=1.25,LOOKUP($S153,'Vent Sizing Charts'!$T$6,'Vent Sizing Charts'!X$6)+1,"ERR")))))))))))</f>
        <v>ERR</v>
      </c>
      <c r="X153" t="str">
        <f>IF($R153=15,LOOKUP($S153,'Vent Sizing Charts'!$T$38:$T$41,'Vent Sizing Charts'!Y$38:Y$41)+1,IF($R153=12,LOOKUP($S153,'Vent Sizing Charts'!$T$34:$T$37,'Vent Sizing Charts'!Y$34:Y$37)+1,IF($R153=10,LOOKUP($S153,'Vent Sizing Charts'!$T$30:$T$33,'Vent Sizing Charts'!Y$30:Y$33)+1,IF($R153=8,LOOKUP($S153,'Vent Sizing Charts'!$T$26:$T$29,'Vent Sizing Charts'!Y$26:Y$29)+1,IF($R153=6,LOOKUP($S153,'Vent Sizing Charts'!$T$22:$T$25,'Vent Sizing Charts'!Y$22:Y$25)+1,IF($R153=5,LOOKUP($S153,'Vent Sizing Charts'!$T$18:$T$21,'Vent Sizing Charts'!Y$18:Y$21)+1,IF($R153=4,LOOKUP($S153,'Vent Sizing Charts'!$T$14:$T$17,'Vent Sizing Charts'!Y$14:Y$17)+1,IF($R153=3,LOOKUP($S153,'Vent Sizing Charts'!$T$10:$T$13,'Vent Sizing Charts'!Y$10:Y$13)+1,IF($R153=2,LOOKUP($S153,'Vent Sizing Charts'!$T$8:$T$9,'Vent Sizing Charts'!Y$8:Y$9)+1,IF($R153=1.5,LOOKUP($S153,'Vent Sizing Charts'!$T$7,'Vent Sizing Charts'!Y$7)+1,IF($R153=1.25,LOOKUP($S153,'Vent Sizing Charts'!$T$6,'Vent Sizing Charts'!Y$6)+1,"ERR")))))))))))</f>
        <v>ERR</v>
      </c>
      <c r="Y153" t="str">
        <f>IF($R153=15,LOOKUP($S153,'Vent Sizing Charts'!$T$38:$T$41,'Vent Sizing Charts'!Z$38:Z$41)+1,IF($R153=12,LOOKUP($S153,'Vent Sizing Charts'!$T$34:$T$37,'Vent Sizing Charts'!Z$34:Z$37)+1,IF($R153=10,LOOKUP($S153,'Vent Sizing Charts'!$T$30:$T$33,'Vent Sizing Charts'!Z$30:Z$33)+1,IF($R153=8,LOOKUP($S153,'Vent Sizing Charts'!$T$26:$T$29,'Vent Sizing Charts'!Z$26:Z$29)+1,IF($R153=6,LOOKUP($S153,'Vent Sizing Charts'!$T$22:$T$25,'Vent Sizing Charts'!Z$22:Z$25)+1,IF($R153=5,LOOKUP($S153,'Vent Sizing Charts'!$T$18:$T$21,'Vent Sizing Charts'!Z$18:Z$21)+1,IF($R153=4,LOOKUP($S153,'Vent Sizing Charts'!$T$14:$T$17,'Vent Sizing Charts'!Z$14:Z$17)+1,IF($R153=3,LOOKUP($S153,'Vent Sizing Charts'!$T$10:$T$13,'Vent Sizing Charts'!Z$10:Z$13)+1,IF($R153=2,LOOKUP($S153,'Vent Sizing Charts'!$T$8:$T$9,'Vent Sizing Charts'!Z$8:Z$9)+1,IF($R153=1.5,LOOKUP($S153,'Vent Sizing Charts'!$T$7,'Vent Sizing Charts'!Z$7)+1,IF($R153=1.25,LOOKUP($S153,'Vent Sizing Charts'!$T$6,'Vent Sizing Charts'!Z$6)+1,"ERR")))))))))))</f>
        <v>ERR</v>
      </c>
      <c r="Z153" t="str">
        <f>IF($R153=15,LOOKUP($S153,'Vent Sizing Charts'!$T$38:$T$41,'Vent Sizing Charts'!AA$38:AA$41)+1,IF($R153=12,LOOKUP($S153,'Vent Sizing Charts'!$T$34:$T$37,'Vent Sizing Charts'!AA$34:AA$37)+1,IF($R153=10,LOOKUP($S153,'Vent Sizing Charts'!$T$30:$T$33,'Vent Sizing Charts'!AA$30:AA$33)+1,IF($R153=8,LOOKUP($S153,'Vent Sizing Charts'!$T$26:$T$29,'Vent Sizing Charts'!AA$26:AA$29)+1,IF($R153=6,LOOKUP($S153,'Vent Sizing Charts'!$T$22:$T$25,'Vent Sizing Charts'!AA$22:AA$25)+1,IF($R153=5,LOOKUP($S153,'Vent Sizing Charts'!$T$18:$T$21,'Vent Sizing Charts'!AA$18:AA$21)+1,IF($R153=4,LOOKUP($S153,'Vent Sizing Charts'!$T$14:$T$17,'Vent Sizing Charts'!AA$14:AA$17)+1,IF($R153=3,LOOKUP($S153,'Vent Sizing Charts'!$T$10:$T$13,'Vent Sizing Charts'!AA$10:AA$13)+1,IF($R153=2,LOOKUP($S153,'Vent Sizing Charts'!$T$8:$T$9,'Vent Sizing Charts'!AA$8:AA$9)+1,IF($R153=1.5,LOOKUP($S153,'Vent Sizing Charts'!$T$7,'Vent Sizing Charts'!AA$7)+1,IF($R153=1.25,LOOKUP($S153,'Vent Sizing Charts'!$T$6,'Vent Sizing Charts'!AA$6)+1,"ERR")))))))))))</f>
        <v>ERR</v>
      </c>
      <c r="AA153" t="str">
        <f>IF($R153=15,LOOKUP($S153,'Vent Sizing Charts'!$T$38:$T$41,'Vent Sizing Charts'!AB$38:AB$41)+1,IF($R153=12,LOOKUP($S153,'Vent Sizing Charts'!$T$34:$T$37,'Vent Sizing Charts'!AB$34:AB$37)+1,IF($R153=10,LOOKUP($S153,'Vent Sizing Charts'!$T$30:$T$33,'Vent Sizing Charts'!AB$30:AB$33)+1,IF($R153=8,LOOKUP($S153,'Vent Sizing Charts'!$T$26:$T$29,'Vent Sizing Charts'!AB$26:AB$29)+1,IF($R153=6,LOOKUP($S153,'Vent Sizing Charts'!$T$22:$T$25,'Vent Sizing Charts'!AB$22:AB$25)+1,IF($R153=5,LOOKUP($S153,'Vent Sizing Charts'!$T$18:$T$21,'Vent Sizing Charts'!AB$18:AB$21)+1,IF($R153=4,LOOKUP($S153,'Vent Sizing Charts'!$T$14:$T$17,'Vent Sizing Charts'!AB$14:AB$17)+1,IF($R153=3,LOOKUP($S153,'Vent Sizing Charts'!$T$10:$T$13,'Vent Sizing Charts'!AB$10:AB$13)+1,IF($R153=2,LOOKUP($S153,'Vent Sizing Charts'!$T$8:$T$9,'Vent Sizing Charts'!AB$8:AB$9)+1,IF($R153=1.5,LOOKUP($S153,'Vent Sizing Charts'!$T$7,'Vent Sizing Charts'!AB$7)+1,IF($R153=1.25,LOOKUP($S153,'Vent Sizing Charts'!$T$6,'Vent Sizing Charts'!AB$6)+1,"ERR")))))))))))</f>
        <v>ERR</v>
      </c>
      <c r="AB153" t="str">
        <f>IF($R153=15,LOOKUP($S153,'Vent Sizing Charts'!$T$38:$T$41,'Vent Sizing Charts'!AC$38:AC$41)+1,IF($R153=12,LOOKUP($S153,'Vent Sizing Charts'!$T$34:$T$37,'Vent Sizing Charts'!AC$34:AC$37)+1,IF($R153=10,LOOKUP($S153,'Vent Sizing Charts'!$T$30:$T$33,'Vent Sizing Charts'!AC$30:AC$33)+1,IF($R153=8,LOOKUP($S153,'Vent Sizing Charts'!$T$26:$T$29,'Vent Sizing Charts'!AC$26:AC$29)+1,IF($R153=6,LOOKUP($S153,'Vent Sizing Charts'!$T$22:$T$25,'Vent Sizing Charts'!AC$22:AC$25)+1,IF($R153=5,LOOKUP($S153,'Vent Sizing Charts'!$T$18:$T$21,'Vent Sizing Charts'!AC$18:AC$21)+1,IF($R153=4,LOOKUP($S153,'Vent Sizing Charts'!$T$14:$T$17,'Vent Sizing Charts'!AC$14:AC$17)+1,IF($R153=3,LOOKUP($S153,'Vent Sizing Charts'!$T$10:$T$13,'Vent Sizing Charts'!AC$10:AC$13)+1,IF($R153=2,LOOKUP($S153,'Vent Sizing Charts'!$T$8:$T$9,'Vent Sizing Charts'!AC$8:AC$9)+1,IF($R153=1.5,LOOKUP($S153,'Vent Sizing Charts'!$T$7,'Vent Sizing Charts'!AC$7)+1,IF($R153=1.25,LOOKUP($S153,'Vent Sizing Charts'!$T$6,'Vent Sizing Charts'!AC$6)+1,"ERR")))))))))))</f>
        <v>ERR</v>
      </c>
      <c r="AC153" t="str">
        <f>IF($R153=15,LOOKUP($S153,'Vent Sizing Charts'!$T$38:$T$41,'Vent Sizing Charts'!AD$38:AD$41)+1,IF($R153=12,LOOKUP($S153,'Vent Sizing Charts'!$T$34:$T$37,'Vent Sizing Charts'!AD$34:AD$37)+1,IF($R153=10,LOOKUP($S153,'Vent Sizing Charts'!$T$30:$T$33,'Vent Sizing Charts'!AD$30:AD$33)+1,IF($R153=8,LOOKUP($S153,'Vent Sizing Charts'!$T$26:$T$29,'Vent Sizing Charts'!AD$26:AD$29)+1,IF($R153=6,LOOKUP($S153,'Vent Sizing Charts'!$T$22:$T$25,'Vent Sizing Charts'!AD$22:AD$25)+1,IF($R153=5,LOOKUP($S153,'Vent Sizing Charts'!$T$18:$T$21,'Vent Sizing Charts'!AD$18:AD$21)+1,IF($R153=4,LOOKUP($S153,'Vent Sizing Charts'!$T$14:$T$17,'Vent Sizing Charts'!AD$14:AD$17)+1,IF($R153=3,LOOKUP($S153,'Vent Sizing Charts'!$T$10:$T$13,'Vent Sizing Charts'!AD$10:AD$13)+1,IF($R153=2,LOOKUP($S153,'Vent Sizing Charts'!$T$8:$T$9,'Vent Sizing Charts'!AD$8:AD$9)+1,IF($R153=1.5,LOOKUP($S153,'Vent Sizing Charts'!$T$7,'Vent Sizing Charts'!AD$7)+1,IF($R153=1.25,LOOKUP($S153,'Vent Sizing Charts'!$T$6,'Vent Sizing Charts'!AD$6)+1,"ERR")))))))))))</f>
        <v>ERR</v>
      </c>
      <c r="AD153" t="str">
        <f>IF($R153=15,LOOKUP($S153,'Vent Sizing Charts'!$T$38:$T$41,'Vent Sizing Charts'!AE$38:AE$41)+1,IF($R153=12,LOOKUP($S153,'Vent Sizing Charts'!$T$34:$T$37,'Vent Sizing Charts'!AE$34:AE$37)+1,IF($R153=10,LOOKUP($S153,'Vent Sizing Charts'!$T$30:$T$33,'Vent Sizing Charts'!AE$30:AE$33)+1,IF($R153=8,LOOKUP($S153,'Vent Sizing Charts'!$T$26:$T$29,'Vent Sizing Charts'!AE$26:AE$29)+1,IF($R153=6,LOOKUP($S153,'Vent Sizing Charts'!$T$22:$T$25,'Vent Sizing Charts'!AE$22:AE$25)+1,IF($R153=5,LOOKUP($S153,'Vent Sizing Charts'!$T$18:$T$21,'Vent Sizing Charts'!AE$18:AE$21)+1,IF($R153=4,LOOKUP($S153,'Vent Sizing Charts'!$T$14:$T$17,'Vent Sizing Charts'!AE$14:AE$17)+1,IF($R153=3,LOOKUP($S153,'Vent Sizing Charts'!$T$10:$T$13,'Vent Sizing Charts'!AE$10:AE$13)+1,IF($R153=2,LOOKUP($S153,'Vent Sizing Charts'!$T$8:$T$9,'Vent Sizing Charts'!AE$8:AE$9)+1,IF($R153=1.5,LOOKUP($S153,'Vent Sizing Charts'!$T$7,'Vent Sizing Charts'!AE$7)+1,IF($R153=1.25,LOOKUP($S153,'Vent Sizing Charts'!$T$6,'Vent Sizing Charts'!AE$6)+1,"ERR")))))))))))</f>
        <v>ERR</v>
      </c>
      <c r="AE153" t="str">
        <f>IF($R153=15,LOOKUP($S153,'Vent Sizing Charts'!$T$38:$T$41,'Vent Sizing Charts'!U$38:U$41),IF($R153=12,LOOKUP($S153,'Vent Sizing Charts'!$T$34:$T$37,'Vent Sizing Charts'!U$34:U$37),IF($R153=10,LOOKUP($S153,'Vent Sizing Charts'!$T$30:$T$33,'Vent Sizing Charts'!U$30:U$33),IF($R153=8,LOOKUP($S153,'Vent Sizing Charts'!$T$26:$T$29,'Vent Sizing Charts'!U$26:U$29),IF($R153=6,LOOKUP($S153,'Vent Sizing Charts'!$T$22:$T$25,'Vent Sizing Charts'!U$22:U$25),IF($R153=5,LOOKUP($S153,'Vent Sizing Charts'!$T$18:$T$21,'Vent Sizing Charts'!U$18:U$21),IF($R153=4,LOOKUP($S153,'Vent Sizing Charts'!$T$14:$T$17,'Vent Sizing Charts'!U$14:U$17),IF($R153=3,LOOKUP($S153,'Vent Sizing Charts'!$T$10:$T$13,'Vent Sizing Charts'!U$10:U$13),IF($R153=2,LOOKUP($S153,'Vent Sizing Charts'!$T$8:$T$9,'Vent Sizing Charts'!U$8:U$9),IF($R153=1.5,LOOKUP($S153,'Vent Sizing Charts'!$T$7,'Vent Sizing Charts'!U$7),IF($R153=1.25,LOOKUP($S153,'Vent Sizing Charts'!$T$6,'Vent Sizing Charts'!U$6),"ERR")))))))))))</f>
        <v>ERR</v>
      </c>
    </row>
    <row r="154" spans="6:31" x14ac:dyDescent="0.25">
      <c r="F154" t="str">
        <f>IF('Vent Sizing'!M139="","",'Vent Sizing'!M139)</f>
        <v/>
      </c>
      <c r="G154">
        <v>0</v>
      </c>
      <c r="H154" t="e">
        <f>IF(LOOKUP($F154,'Vent Sizing Charts'!$F$5:$F$18,'Vent Sizing Charts'!G$5:G$18)+1&lt;0,0,LOOKUP($F154,'Vent Sizing Charts'!$F$5:$F$18,'Vent Sizing Charts'!G$5:G$18))</f>
        <v>#N/A</v>
      </c>
      <c r="I154" t="e">
        <f>IF(LOOKUP($F154,'Vent Sizing Charts'!$F$5:$F$18,'Vent Sizing Charts'!H$5:H$18)+1&lt;0,0,LOOKUP($F154,'Vent Sizing Charts'!$F$5:$F$18,'Vent Sizing Charts'!H$5:H$18))</f>
        <v>#N/A</v>
      </c>
      <c r="J154" t="e">
        <f>IF(LOOKUP($F154,'Vent Sizing Charts'!$F$5:$F$18,'Vent Sizing Charts'!I$5:I$18)+1&lt;0,0,LOOKUP($F154,'Vent Sizing Charts'!$F$5:$F$18,'Vent Sizing Charts'!I$5:I$18))</f>
        <v>#N/A</v>
      </c>
      <c r="K154" t="e">
        <f>IF(LOOKUP($F154,'Vent Sizing Charts'!$F$5:$F$18,'Vent Sizing Charts'!J$5:J$18)+1&lt;0,0,LOOKUP($F154,'Vent Sizing Charts'!$F$5:$F$18,'Vent Sizing Charts'!J$5:J$18))</f>
        <v>#N/A</v>
      </c>
      <c r="L154" t="e">
        <f>IF(LOOKUP($F154,'Vent Sizing Charts'!$F$5:$F$18,'Vent Sizing Charts'!K$5:K$18)+1&lt;0,0,LOOKUP($F154,'Vent Sizing Charts'!$F$5:$F$18,'Vent Sizing Charts'!K$5:K$18))</f>
        <v>#N/A</v>
      </c>
      <c r="M154" t="e">
        <f>IF(LOOKUP($F154,'Vent Sizing Charts'!$F$5:$F$18,'Vent Sizing Charts'!L$5:L$18)+1&lt;0,0,LOOKUP($F154,'Vent Sizing Charts'!$F$5:$F$18,'Vent Sizing Charts'!L$5:L$18))</f>
        <v>#N/A</v>
      </c>
      <c r="N154" t="e">
        <f>IF(LOOKUP($F154,'Vent Sizing Charts'!$F$5:$F$18,'Vent Sizing Charts'!M$5:M$18)+1&lt;0,0,LOOKUP($F154,'Vent Sizing Charts'!$F$5:$F$18,'Vent Sizing Charts'!M$5:M$18))</f>
        <v>#N/A</v>
      </c>
      <c r="O154" t="e">
        <f>IF(LOOKUP($F154,'Vent Sizing Charts'!$F$5:$F$18,'Vent Sizing Charts'!N$5:N$18)+1&lt;0,0,LOOKUP($F154,'Vent Sizing Charts'!$F$5:$F$18,'Vent Sizing Charts'!N$5:N$18))</f>
        <v>#N/A</v>
      </c>
      <c r="R154">
        <f>'Vent Sizing'!X59</f>
        <v>0</v>
      </c>
      <c r="S154">
        <f>ROUNDUP('Vent Sizing'!T59,0)</f>
        <v>0</v>
      </c>
      <c r="T154">
        <v>-9999999</v>
      </c>
      <c r="U154" t="str">
        <f>IF($R154=15,LOOKUP($S154,'Vent Sizing Charts'!$T$38:$T$41,'Vent Sizing Charts'!V$38:V$41)+1,IF($R154=12,LOOKUP($S154,'Vent Sizing Charts'!$T$34:$T$37,'Vent Sizing Charts'!V$34:V$37)+1,IF($R154=10,LOOKUP($S154,'Vent Sizing Charts'!$T$30:$T$33,'Vent Sizing Charts'!V$30:V$33)+1,IF($R154=8,LOOKUP($S154,'Vent Sizing Charts'!$T$26:$T$29,'Vent Sizing Charts'!V$26:V$29)+1,IF($R154=6,LOOKUP($S154,'Vent Sizing Charts'!$T$22:$T$25,'Vent Sizing Charts'!V$22:V$25)+1,IF($R154=5,LOOKUP($S154,'Vent Sizing Charts'!$T$18:$T$21,'Vent Sizing Charts'!V$18:V$21)+1,IF($R154=4,LOOKUP($S154,'Vent Sizing Charts'!$T$14:$T$17,'Vent Sizing Charts'!V$14:V$17)+1,IF($R154=3,LOOKUP($S154,'Vent Sizing Charts'!$T$10:$T$13,'Vent Sizing Charts'!V$10:V$13)+1,IF($R154=2,LOOKUP($S154,'Vent Sizing Charts'!$T$8:$T$9,'Vent Sizing Charts'!V$8:V$9)+1,IF($R154=1.5,LOOKUP($S154,'Vent Sizing Charts'!$T$7,'Vent Sizing Charts'!V$7)+1,IF($R154=1.25,LOOKUP($S154,'Vent Sizing Charts'!$T$6,'Vent Sizing Charts'!V$6)+1,"ERR")))))))))))</f>
        <v>ERR</v>
      </c>
      <c r="V154" t="str">
        <f>IF($R154=15,LOOKUP($S154,'Vent Sizing Charts'!$T$38:$T$41,'Vent Sizing Charts'!W$38:W$41)+1,IF($R154=12,LOOKUP($S154,'Vent Sizing Charts'!$T$34:$T$37,'Vent Sizing Charts'!W$34:W$37)+1,IF($R154=10,LOOKUP($S154,'Vent Sizing Charts'!$T$30:$T$33,'Vent Sizing Charts'!W$30:W$33)+1,IF($R154=8,LOOKUP($S154,'Vent Sizing Charts'!$T$26:$T$29,'Vent Sizing Charts'!W$26:W$29)+1,IF($R154=6,LOOKUP($S154,'Vent Sizing Charts'!$T$22:$T$25,'Vent Sizing Charts'!W$22:W$25)+1,IF($R154=5,LOOKUP($S154,'Vent Sizing Charts'!$T$18:$T$21,'Vent Sizing Charts'!W$18:W$21)+1,IF($R154=4,LOOKUP($S154,'Vent Sizing Charts'!$T$14:$T$17,'Vent Sizing Charts'!W$14:W$17)+1,IF($R154=3,LOOKUP($S154,'Vent Sizing Charts'!$T$10:$T$13,'Vent Sizing Charts'!W$10:W$13)+1,IF($R154=2,LOOKUP($S154,'Vent Sizing Charts'!$T$8:$T$9,'Vent Sizing Charts'!W$8:W$9)+1,IF($R154=1.5,LOOKUP($S154,'Vent Sizing Charts'!$T$7,'Vent Sizing Charts'!W$7)+1,IF($R154=1.25,LOOKUP($S154,'Vent Sizing Charts'!$T$6,'Vent Sizing Charts'!W$6)+1,"ERR")))))))))))</f>
        <v>ERR</v>
      </c>
      <c r="W154" t="str">
        <f>IF($R154=15,LOOKUP($S154,'Vent Sizing Charts'!$T$38:$T$41,'Vent Sizing Charts'!X$38:X$41)+1,IF($R154=12,LOOKUP($S154,'Vent Sizing Charts'!$T$34:$T$37,'Vent Sizing Charts'!X$34:X$37)+1,IF($R154=10,LOOKUP($S154,'Vent Sizing Charts'!$T$30:$T$33,'Vent Sizing Charts'!X$30:X$33)+1,IF($R154=8,LOOKUP($S154,'Vent Sizing Charts'!$T$26:$T$29,'Vent Sizing Charts'!X$26:X$29)+1,IF($R154=6,LOOKUP($S154,'Vent Sizing Charts'!$T$22:$T$25,'Vent Sizing Charts'!X$22:X$25)+1,IF($R154=5,LOOKUP($S154,'Vent Sizing Charts'!$T$18:$T$21,'Vent Sizing Charts'!X$18:X$21)+1,IF($R154=4,LOOKUP($S154,'Vent Sizing Charts'!$T$14:$T$17,'Vent Sizing Charts'!X$14:X$17)+1,IF($R154=3,LOOKUP($S154,'Vent Sizing Charts'!$T$10:$T$13,'Vent Sizing Charts'!X$10:X$13)+1,IF($R154=2,LOOKUP($S154,'Vent Sizing Charts'!$T$8:$T$9,'Vent Sizing Charts'!X$8:X$9)+1,IF($R154=1.5,LOOKUP($S154,'Vent Sizing Charts'!$T$7,'Vent Sizing Charts'!X$7)+1,IF($R154=1.25,LOOKUP($S154,'Vent Sizing Charts'!$T$6,'Vent Sizing Charts'!X$6)+1,"ERR")))))))))))</f>
        <v>ERR</v>
      </c>
      <c r="X154" t="str">
        <f>IF($R154=15,LOOKUP($S154,'Vent Sizing Charts'!$T$38:$T$41,'Vent Sizing Charts'!Y$38:Y$41)+1,IF($R154=12,LOOKUP($S154,'Vent Sizing Charts'!$T$34:$T$37,'Vent Sizing Charts'!Y$34:Y$37)+1,IF($R154=10,LOOKUP($S154,'Vent Sizing Charts'!$T$30:$T$33,'Vent Sizing Charts'!Y$30:Y$33)+1,IF($R154=8,LOOKUP($S154,'Vent Sizing Charts'!$T$26:$T$29,'Vent Sizing Charts'!Y$26:Y$29)+1,IF($R154=6,LOOKUP($S154,'Vent Sizing Charts'!$T$22:$T$25,'Vent Sizing Charts'!Y$22:Y$25)+1,IF($R154=5,LOOKUP($S154,'Vent Sizing Charts'!$T$18:$T$21,'Vent Sizing Charts'!Y$18:Y$21)+1,IF($R154=4,LOOKUP($S154,'Vent Sizing Charts'!$T$14:$T$17,'Vent Sizing Charts'!Y$14:Y$17)+1,IF($R154=3,LOOKUP($S154,'Vent Sizing Charts'!$T$10:$T$13,'Vent Sizing Charts'!Y$10:Y$13)+1,IF($R154=2,LOOKUP($S154,'Vent Sizing Charts'!$T$8:$T$9,'Vent Sizing Charts'!Y$8:Y$9)+1,IF($R154=1.5,LOOKUP($S154,'Vent Sizing Charts'!$T$7,'Vent Sizing Charts'!Y$7)+1,IF($R154=1.25,LOOKUP($S154,'Vent Sizing Charts'!$T$6,'Vent Sizing Charts'!Y$6)+1,"ERR")))))))))))</f>
        <v>ERR</v>
      </c>
      <c r="Y154" t="str">
        <f>IF($R154=15,LOOKUP($S154,'Vent Sizing Charts'!$T$38:$T$41,'Vent Sizing Charts'!Z$38:Z$41)+1,IF($R154=12,LOOKUP($S154,'Vent Sizing Charts'!$T$34:$T$37,'Vent Sizing Charts'!Z$34:Z$37)+1,IF($R154=10,LOOKUP($S154,'Vent Sizing Charts'!$T$30:$T$33,'Vent Sizing Charts'!Z$30:Z$33)+1,IF($R154=8,LOOKUP($S154,'Vent Sizing Charts'!$T$26:$T$29,'Vent Sizing Charts'!Z$26:Z$29)+1,IF($R154=6,LOOKUP($S154,'Vent Sizing Charts'!$T$22:$T$25,'Vent Sizing Charts'!Z$22:Z$25)+1,IF($R154=5,LOOKUP($S154,'Vent Sizing Charts'!$T$18:$T$21,'Vent Sizing Charts'!Z$18:Z$21)+1,IF($R154=4,LOOKUP($S154,'Vent Sizing Charts'!$T$14:$T$17,'Vent Sizing Charts'!Z$14:Z$17)+1,IF($R154=3,LOOKUP($S154,'Vent Sizing Charts'!$T$10:$T$13,'Vent Sizing Charts'!Z$10:Z$13)+1,IF($R154=2,LOOKUP($S154,'Vent Sizing Charts'!$T$8:$T$9,'Vent Sizing Charts'!Z$8:Z$9)+1,IF($R154=1.5,LOOKUP($S154,'Vent Sizing Charts'!$T$7,'Vent Sizing Charts'!Z$7)+1,IF($R154=1.25,LOOKUP($S154,'Vent Sizing Charts'!$T$6,'Vent Sizing Charts'!Z$6)+1,"ERR")))))))))))</f>
        <v>ERR</v>
      </c>
      <c r="Z154" t="str">
        <f>IF($R154=15,LOOKUP($S154,'Vent Sizing Charts'!$T$38:$T$41,'Vent Sizing Charts'!AA$38:AA$41)+1,IF($R154=12,LOOKUP($S154,'Vent Sizing Charts'!$T$34:$T$37,'Vent Sizing Charts'!AA$34:AA$37)+1,IF($R154=10,LOOKUP($S154,'Vent Sizing Charts'!$T$30:$T$33,'Vent Sizing Charts'!AA$30:AA$33)+1,IF($R154=8,LOOKUP($S154,'Vent Sizing Charts'!$T$26:$T$29,'Vent Sizing Charts'!AA$26:AA$29)+1,IF($R154=6,LOOKUP($S154,'Vent Sizing Charts'!$T$22:$T$25,'Vent Sizing Charts'!AA$22:AA$25)+1,IF($R154=5,LOOKUP($S154,'Vent Sizing Charts'!$T$18:$T$21,'Vent Sizing Charts'!AA$18:AA$21)+1,IF($R154=4,LOOKUP($S154,'Vent Sizing Charts'!$T$14:$T$17,'Vent Sizing Charts'!AA$14:AA$17)+1,IF($R154=3,LOOKUP($S154,'Vent Sizing Charts'!$T$10:$T$13,'Vent Sizing Charts'!AA$10:AA$13)+1,IF($R154=2,LOOKUP($S154,'Vent Sizing Charts'!$T$8:$T$9,'Vent Sizing Charts'!AA$8:AA$9)+1,IF($R154=1.5,LOOKUP($S154,'Vent Sizing Charts'!$T$7,'Vent Sizing Charts'!AA$7)+1,IF($R154=1.25,LOOKUP($S154,'Vent Sizing Charts'!$T$6,'Vent Sizing Charts'!AA$6)+1,"ERR")))))))))))</f>
        <v>ERR</v>
      </c>
      <c r="AA154" t="str">
        <f>IF($R154=15,LOOKUP($S154,'Vent Sizing Charts'!$T$38:$T$41,'Vent Sizing Charts'!AB$38:AB$41)+1,IF($R154=12,LOOKUP($S154,'Vent Sizing Charts'!$T$34:$T$37,'Vent Sizing Charts'!AB$34:AB$37)+1,IF($R154=10,LOOKUP($S154,'Vent Sizing Charts'!$T$30:$T$33,'Vent Sizing Charts'!AB$30:AB$33)+1,IF($R154=8,LOOKUP($S154,'Vent Sizing Charts'!$T$26:$T$29,'Vent Sizing Charts'!AB$26:AB$29)+1,IF($R154=6,LOOKUP($S154,'Vent Sizing Charts'!$T$22:$T$25,'Vent Sizing Charts'!AB$22:AB$25)+1,IF($R154=5,LOOKUP($S154,'Vent Sizing Charts'!$T$18:$T$21,'Vent Sizing Charts'!AB$18:AB$21)+1,IF($R154=4,LOOKUP($S154,'Vent Sizing Charts'!$T$14:$T$17,'Vent Sizing Charts'!AB$14:AB$17)+1,IF($R154=3,LOOKUP($S154,'Vent Sizing Charts'!$T$10:$T$13,'Vent Sizing Charts'!AB$10:AB$13)+1,IF($R154=2,LOOKUP($S154,'Vent Sizing Charts'!$T$8:$T$9,'Vent Sizing Charts'!AB$8:AB$9)+1,IF($R154=1.5,LOOKUP($S154,'Vent Sizing Charts'!$T$7,'Vent Sizing Charts'!AB$7)+1,IF($R154=1.25,LOOKUP($S154,'Vent Sizing Charts'!$T$6,'Vent Sizing Charts'!AB$6)+1,"ERR")))))))))))</f>
        <v>ERR</v>
      </c>
      <c r="AB154" t="str">
        <f>IF($R154=15,LOOKUP($S154,'Vent Sizing Charts'!$T$38:$T$41,'Vent Sizing Charts'!AC$38:AC$41)+1,IF($R154=12,LOOKUP($S154,'Vent Sizing Charts'!$T$34:$T$37,'Vent Sizing Charts'!AC$34:AC$37)+1,IF($R154=10,LOOKUP($S154,'Vent Sizing Charts'!$T$30:$T$33,'Vent Sizing Charts'!AC$30:AC$33)+1,IF($R154=8,LOOKUP($S154,'Vent Sizing Charts'!$T$26:$T$29,'Vent Sizing Charts'!AC$26:AC$29)+1,IF($R154=6,LOOKUP($S154,'Vent Sizing Charts'!$T$22:$T$25,'Vent Sizing Charts'!AC$22:AC$25)+1,IF($R154=5,LOOKUP($S154,'Vent Sizing Charts'!$T$18:$T$21,'Vent Sizing Charts'!AC$18:AC$21)+1,IF($R154=4,LOOKUP($S154,'Vent Sizing Charts'!$T$14:$T$17,'Vent Sizing Charts'!AC$14:AC$17)+1,IF($R154=3,LOOKUP($S154,'Vent Sizing Charts'!$T$10:$T$13,'Vent Sizing Charts'!AC$10:AC$13)+1,IF($R154=2,LOOKUP($S154,'Vent Sizing Charts'!$T$8:$T$9,'Vent Sizing Charts'!AC$8:AC$9)+1,IF($R154=1.5,LOOKUP($S154,'Vent Sizing Charts'!$T$7,'Vent Sizing Charts'!AC$7)+1,IF($R154=1.25,LOOKUP($S154,'Vent Sizing Charts'!$T$6,'Vent Sizing Charts'!AC$6)+1,"ERR")))))))))))</f>
        <v>ERR</v>
      </c>
      <c r="AC154" t="str">
        <f>IF($R154=15,LOOKUP($S154,'Vent Sizing Charts'!$T$38:$T$41,'Vent Sizing Charts'!AD$38:AD$41)+1,IF($R154=12,LOOKUP($S154,'Vent Sizing Charts'!$T$34:$T$37,'Vent Sizing Charts'!AD$34:AD$37)+1,IF($R154=10,LOOKUP($S154,'Vent Sizing Charts'!$T$30:$T$33,'Vent Sizing Charts'!AD$30:AD$33)+1,IF($R154=8,LOOKUP($S154,'Vent Sizing Charts'!$T$26:$T$29,'Vent Sizing Charts'!AD$26:AD$29)+1,IF($R154=6,LOOKUP($S154,'Vent Sizing Charts'!$T$22:$T$25,'Vent Sizing Charts'!AD$22:AD$25)+1,IF($R154=5,LOOKUP($S154,'Vent Sizing Charts'!$T$18:$T$21,'Vent Sizing Charts'!AD$18:AD$21)+1,IF($R154=4,LOOKUP($S154,'Vent Sizing Charts'!$T$14:$T$17,'Vent Sizing Charts'!AD$14:AD$17)+1,IF($R154=3,LOOKUP($S154,'Vent Sizing Charts'!$T$10:$T$13,'Vent Sizing Charts'!AD$10:AD$13)+1,IF($R154=2,LOOKUP($S154,'Vent Sizing Charts'!$T$8:$T$9,'Vent Sizing Charts'!AD$8:AD$9)+1,IF($R154=1.5,LOOKUP($S154,'Vent Sizing Charts'!$T$7,'Vent Sizing Charts'!AD$7)+1,IF($R154=1.25,LOOKUP($S154,'Vent Sizing Charts'!$T$6,'Vent Sizing Charts'!AD$6)+1,"ERR")))))))))))</f>
        <v>ERR</v>
      </c>
      <c r="AD154" t="str">
        <f>IF($R154=15,LOOKUP($S154,'Vent Sizing Charts'!$T$38:$T$41,'Vent Sizing Charts'!AE$38:AE$41)+1,IF($R154=12,LOOKUP($S154,'Vent Sizing Charts'!$T$34:$T$37,'Vent Sizing Charts'!AE$34:AE$37)+1,IF($R154=10,LOOKUP($S154,'Vent Sizing Charts'!$T$30:$T$33,'Vent Sizing Charts'!AE$30:AE$33)+1,IF($R154=8,LOOKUP($S154,'Vent Sizing Charts'!$T$26:$T$29,'Vent Sizing Charts'!AE$26:AE$29)+1,IF($R154=6,LOOKUP($S154,'Vent Sizing Charts'!$T$22:$T$25,'Vent Sizing Charts'!AE$22:AE$25)+1,IF($R154=5,LOOKUP($S154,'Vent Sizing Charts'!$T$18:$T$21,'Vent Sizing Charts'!AE$18:AE$21)+1,IF($R154=4,LOOKUP($S154,'Vent Sizing Charts'!$T$14:$T$17,'Vent Sizing Charts'!AE$14:AE$17)+1,IF($R154=3,LOOKUP($S154,'Vent Sizing Charts'!$T$10:$T$13,'Vent Sizing Charts'!AE$10:AE$13)+1,IF($R154=2,LOOKUP($S154,'Vent Sizing Charts'!$T$8:$T$9,'Vent Sizing Charts'!AE$8:AE$9)+1,IF($R154=1.5,LOOKUP($S154,'Vent Sizing Charts'!$T$7,'Vent Sizing Charts'!AE$7)+1,IF($R154=1.25,LOOKUP($S154,'Vent Sizing Charts'!$T$6,'Vent Sizing Charts'!AE$6)+1,"ERR")))))))))))</f>
        <v>ERR</v>
      </c>
      <c r="AE154" t="str">
        <f>IF($R154=15,LOOKUP($S154,'Vent Sizing Charts'!$T$38:$T$41,'Vent Sizing Charts'!U$38:U$41),IF($R154=12,LOOKUP($S154,'Vent Sizing Charts'!$T$34:$T$37,'Vent Sizing Charts'!U$34:U$37),IF($R154=10,LOOKUP($S154,'Vent Sizing Charts'!$T$30:$T$33,'Vent Sizing Charts'!U$30:U$33),IF($R154=8,LOOKUP($S154,'Vent Sizing Charts'!$T$26:$T$29,'Vent Sizing Charts'!U$26:U$29),IF($R154=6,LOOKUP($S154,'Vent Sizing Charts'!$T$22:$T$25,'Vent Sizing Charts'!U$22:U$25),IF($R154=5,LOOKUP($S154,'Vent Sizing Charts'!$T$18:$T$21,'Vent Sizing Charts'!U$18:U$21),IF($R154=4,LOOKUP($S154,'Vent Sizing Charts'!$T$14:$T$17,'Vent Sizing Charts'!U$14:U$17),IF($R154=3,LOOKUP($S154,'Vent Sizing Charts'!$T$10:$T$13,'Vent Sizing Charts'!U$10:U$13),IF($R154=2,LOOKUP($S154,'Vent Sizing Charts'!$T$8:$T$9,'Vent Sizing Charts'!U$8:U$9),IF($R154=1.5,LOOKUP($S154,'Vent Sizing Charts'!$T$7,'Vent Sizing Charts'!U$7),IF($R154=1.25,LOOKUP($S154,'Vent Sizing Charts'!$T$6,'Vent Sizing Charts'!U$6),"ERR")))))))))))</f>
        <v>ERR</v>
      </c>
    </row>
    <row r="155" spans="6:31" x14ac:dyDescent="0.25">
      <c r="F155" t="str">
        <f>IF('Vent Sizing'!M140="","",'Vent Sizing'!M140)</f>
        <v/>
      </c>
      <c r="G155">
        <v>0</v>
      </c>
      <c r="H155" t="e">
        <f>IF(LOOKUP($F155,'Vent Sizing Charts'!$F$5:$F$18,'Vent Sizing Charts'!G$5:G$18)+1&lt;0,0,LOOKUP($F155,'Vent Sizing Charts'!$F$5:$F$18,'Vent Sizing Charts'!G$5:G$18))</f>
        <v>#N/A</v>
      </c>
      <c r="I155" t="e">
        <f>IF(LOOKUP($F155,'Vent Sizing Charts'!$F$5:$F$18,'Vent Sizing Charts'!H$5:H$18)+1&lt;0,0,LOOKUP($F155,'Vent Sizing Charts'!$F$5:$F$18,'Vent Sizing Charts'!H$5:H$18))</f>
        <v>#N/A</v>
      </c>
      <c r="J155" t="e">
        <f>IF(LOOKUP($F155,'Vent Sizing Charts'!$F$5:$F$18,'Vent Sizing Charts'!I$5:I$18)+1&lt;0,0,LOOKUP($F155,'Vent Sizing Charts'!$F$5:$F$18,'Vent Sizing Charts'!I$5:I$18))</f>
        <v>#N/A</v>
      </c>
      <c r="K155" t="e">
        <f>IF(LOOKUP($F155,'Vent Sizing Charts'!$F$5:$F$18,'Vent Sizing Charts'!J$5:J$18)+1&lt;0,0,LOOKUP($F155,'Vent Sizing Charts'!$F$5:$F$18,'Vent Sizing Charts'!J$5:J$18))</f>
        <v>#N/A</v>
      </c>
      <c r="L155" t="e">
        <f>IF(LOOKUP($F155,'Vent Sizing Charts'!$F$5:$F$18,'Vent Sizing Charts'!K$5:K$18)+1&lt;0,0,LOOKUP($F155,'Vent Sizing Charts'!$F$5:$F$18,'Vent Sizing Charts'!K$5:K$18))</f>
        <v>#N/A</v>
      </c>
      <c r="M155" t="e">
        <f>IF(LOOKUP($F155,'Vent Sizing Charts'!$F$5:$F$18,'Vent Sizing Charts'!L$5:L$18)+1&lt;0,0,LOOKUP($F155,'Vent Sizing Charts'!$F$5:$F$18,'Vent Sizing Charts'!L$5:L$18))</f>
        <v>#N/A</v>
      </c>
      <c r="N155" t="e">
        <f>IF(LOOKUP($F155,'Vent Sizing Charts'!$F$5:$F$18,'Vent Sizing Charts'!M$5:M$18)+1&lt;0,0,LOOKUP($F155,'Vent Sizing Charts'!$F$5:$F$18,'Vent Sizing Charts'!M$5:M$18))</f>
        <v>#N/A</v>
      </c>
      <c r="O155" t="e">
        <f>IF(LOOKUP($F155,'Vent Sizing Charts'!$F$5:$F$18,'Vent Sizing Charts'!N$5:N$18)+1&lt;0,0,LOOKUP($F155,'Vent Sizing Charts'!$F$5:$F$18,'Vent Sizing Charts'!N$5:N$18))</f>
        <v>#N/A</v>
      </c>
      <c r="R155">
        <f>'Vent Sizing'!X60</f>
        <v>0</v>
      </c>
      <c r="S155">
        <f>ROUNDUP('Vent Sizing'!T60,0)</f>
        <v>0</v>
      </c>
      <c r="T155">
        <v>-9999999</v>
      </c>
      <c r="U155" t="str">
        <f>IF($R155=15,LOOKUP($S155,'Vent Sizing Charts'!$T$38:$T$41,'Vent Sizing Charts'!V$38:V$41)+1,IF($R155=12,LOOKUP($S155,'Vent Sizing Charts'!$T$34:$T$37,'Vent Sizing Charts'!V$34:V$37)+1,IF($R155=10,LOOKUP($S155,'Vent Sizing Charts'!$T$30:$T$33,'Vent Sizing Charts'!V$30:V$33)+1,IF($R155=8,LOOKUP($S155,'Vent Sizing Charts'!$T$26:$T$29,'Vent Sizing Charts'!V$26:V$29)+1,IF($R155=6,LOOKUP($S155,'Vent Sizing Charts'!$T$22:$T$25,'Vent Sizing Charts'!V$22:V$25)+1,IF($R155=5,LOOKUP($S155,'Vent Sizing Charts'!$T$18:$T$21,'Vent Sizing Charts'!V$18:V$21)+1,IF($R155=4,LOOKUP($S155,'Vent Sizing Charts'!$T$14:$T$17,'Vent Sizing Charts'!V$14:V$17)+1,IF($R155=3,LOOKUP($S155,'Vent Sizing Charts'!$T$10:$T$13,'Vent Sizing Charts'!V$10:V$13)+1,IF($R155=2,LOOKUP($S155,'Vent Sizing Charts'!$T$8:$T$9,'Vent Sizing Charts'!V$8:V$9)+1,IF($R155=1.5,LOOKUP($S155,'Vent Sizing Charts'!$T$7,'Vent Sizing Charts'!V$7)+1,IF($R155=1.25,LOOKUP($S155,'Vent Sizing Charts'!$T$6,'Vent Sizing Charts'!V$6)+1,"ERR")))))))))))</f>
        <v>ERR</v>
      </c>
      <c r="V155" t="str">
        <f>IF($R155=15,LOOKUP($S155,'Vent Sizing Charts'!$T$38:$T$41,'Vent Sizing Charts'!W$38:W$41)+1,IF($R155=12,LOOKUP($S155,'Vent Sizing Charts'!$T$34:$T$37,'Vent Sizing Charts'!W$34:W$37)+1,IF($R155=10,LOOKUP($S155,'Vent Sizing Charts'!$T$30:$T$33,'Vent Sizing Charts'!W$30:W$33)+1,IF($R155=8,LOOKUP($S155,'Vent Sizing Charts'!$T$26:$T$29,'Vent Sizing Charts'!W$26:W$29)+1,IF($R155=6,LOOKUP($S155,'Vent Sizing Charts'!$T$22:$T$25,'Vent Sizing Charts'!W$22:W$25)+1,IF($R155=5,LOOKUP($S155,'Vent Sizing Charts'!$T$18:$T$21,'Vent Sizing Charts'!W$18:W$21)+1,IF($R155=4,LOOKUP($S155,'Vent Sizing Charts'!$T$14:$T$17,'Vent Sizing Charts'!W$14:W$17)+1,IF($R155=3,LOOKUP($S155,'Vent Sizing Charts'!$T$10:$T$13,'Vent Sizing Charts'!W$10:W$13)+1,IF($R155=2,LOOKUP($S155,'Vent Sizing Charts'!$T$8:$T$9,'Vent Sizing Charts'!W$8:W$9)+1,IF($R155=1.5,LOOKUP($S155,'Vent Sizing Charts'!$T$7,'Vent Sizing Charts'!W$7)+1,IF($R155=1.25,LOOKUP($S155,'Vent Sizing Charts'!$T$6,'Vent Sizing Charts'!W$6)+1,"ERR")))))))))))</f>
        <v>ERR</v>
      </c>
      <c r="W155" t="str">
        <f>IF($R155=15,LOOKUP($S155,'Vent Sizing Charts'!$T$38:$T$41,'Vent Sizing Charts'!X$38:X$41)+1,IF($R155=12,LOOKUP($S155,'Vent Sizing Charts'!$T$34:$T$37,'Vent Sizing Charts'!X$34:X$37)+1,IF($R155=10,LOOKUP($S155,'Vent Sizing Charts'!$T$30:$T$33,'Vent Sizing Charts'!X$30:X$33)+1,IF($R155=8,LOOKUP($S155,'Vent Sizing Charts'!$T$26:$T$29,'Vent Sizing Charts'!X$26:X$29)+1,IF($R155=6,LOOKUP($S155,'Vent Sizing Charts'!$T$22:$T$25,'Vent Sizing Charts'!X$22:X$25)+1,IF($R155=5,LOOKUP($S155,'Vent Sizing Charts'!$T$18:$T$21,'Vent Sizing Charts'!X$18:X$21)+1,IF($R155=4,LOOKUP($S155,'Vent Sizing Charts'!$T$14:$T$17,'Vent Sizing Charts'!X$14:X$17)+1,IF($R155=3,LOOKUP($S155,'Vent Sizing Charts'!$T$10:$T$13,'Vent Sizing Charts'!X$10:X$13)+1,IF($R155=2,LOOKUP($S155,'Vent Sizing Charts'!$T$8:$T$9,'Vent Sizing Charts'!X$8:X$9)+1,IF($R155=1.5,LOOKUP($S155,'Vent Sizing Charts'!$T$7,'Vent Sizing Charts'!X$7)+1,IF($R155=1.25,LOOKUP($S155,'Vent Sizing Charts'!$T$6,'Vent Sizing Charts'!X$6)+1,"ERR")))))))))))</f>
        <v>ERR</v>
      </c>
      <c r="X155" t="str">
        <f>IF($R155=15,LOOKUP($S155,'Vent Sizing Charts'!$T$38:$T$41,'Vent Sizing Charts'!Y$38:Y$41)+1,IF($R155=12,LOOKUP($S155,'Vent Sizing Charts'!$T$34:$T$37,'Vent Sizing Charts'!Y$34:Y$37)+1,IF($R155=10,LOOKUP($S155,'Vent Sizing Charts'!$T$30:$T$33,'Vent Sizing Charts'!Y$30:Y$33)+1,IF($R155=8,LOOKUP($S155,'Vent Sizing Charts'!$T$26:$T$29,'Vent Sizing Charts'!Y$26:Y$29)+1,IF($R155=6,LOOKUP($S155,'Vent Sizing Charts'!$T$22:$T$25,'Vent Sizing Charts'!Y$22:Y$25)+1,IF($R155=5,LOOKUP($S155,'Vent Sizing Charts'!$T$18:$T$21,'Vent Sizing Charts'!Y$18:Y$21)+1,IF($R155=4,LOOKUP($S155,'Vent Sizing Charts'!$T$14:$T$17,'Vent Sizing Charts'!Y$14:Y$17)+1,IF($R155=3,LOOKUP($S155,'Vent Sizing Charts'!$T$10:$T$13,'Vent Sizing Charts'!Y$10:Y$13)+1,IF($R155=2,LOOKUP($S155,'Vent Sizing Charts'!$T$8:$T$9,'Vent Sizing Charts'!Y$8:Y$9)+1,IF($R155=1.5,LOOKUP($S155,'Vent Sizing Charts'!$T$7,'Vent Sizing Charts'!Y$7)+1,IF($R155=1.25,LOOKUP($S155,'Vent Sizing Charts'!$T$6,'Vent Sizing Charts'!Y$6)+1,"ERR")))))))))))</f>
        <v>ERR</v>
      </c>
      <c r="Y155" t="str">
        <f>IF($R155=15,LOOKUP($S155,'Vent Sizing Charts'!$T$38:$T$41,'Vent Sizing Charts'!Z$38:Z$41)+1,IF($R155=12,LOOKUP($S155,'Vent Sizing Charts'!$T$34:$T$37,'Vent Sizing Charts'!Z$34:Z$37)+1,IF($R155=10,LOOKUP($S155,'Vent Sizing Charts'!$T$30:$T$33,'Vent Sizing Charts'!Z$30:Z$33)+1,IF($R155=8,LOOKUP($S155,'Vent Sizing Charts'!$T$26:$T$29,'Vent Sizing Charts'!Z$26:Z$29)+1,IF($R155=6,LOOKUP($S155,'Vent Sizing Charts'!$T$22:$T$25,'Vent Sizing Charts'!Z$22:Z$25)+1,IF($R155=5,LOOKUP($S155,'Vent Sizing Charts'!$T$18:$T$21,'Vent Sizing Charts'!Z$18:Z$21)+1,IF($R155=4,LOOKUP($S155,'Vent Sizing Charts'!$T$14:$T$17,'Vent Sizing Charts'!Z$14:Z$17)+1,IF($R155=3,LOOKUP($S155,'Vent Sizing Charts'!$T$10:$T$13,'Vent Sizing Charts'!Z$10:Z$13)+1,IF($R155=2,LOOKUP($S155,'Vent Sizing Charts'!$T$8:$T$9,'Vent Sizing Charts'!Z$8:Z$9)+1,IF($R155=1.5,LOOKUP($S155,'Vent Sizing Charts'!$T$7,'Vent Sizing Charts'!Z$7)+1,IF($R155=1.25,LOOKUP($S155,'Vent Sizing Charts'!$T$6,'Vent Sizing Charts'!Z$6)+1,"ERR")))))))))))</f>
        <v>ERR</v>
      </c>
      <c r="Z155" t="str">
        <f>IF($R155=15,LOOKUP($S155,'Vent Sizing Charts'!$T$38:$T$41,'Vent Sizing Charts'!AA$38:AA$41)+1,IF($R155=12,LOOKUP($S155,'Vent Sizing Charts'!$T$34:$T$37,'Vent Sizing Charts'!AA$34:AA$37)+1,IF($R155=10,LOOKUP($S155,'Vent Sizing Charts'!$T$30:$T$33,'Vent Sizing Charts'!AA$30:AA$33)+1,IF($R155=8,LOOKUP($S155,'Vent Sizing Charts'!$T$26:$T$29,'Vent Sizing Charts'!AA$26:AA$29)+1,IF($R155=6,LOOKUP($S155,'Vent Sizing Charts'!$T$22:$T$25,'Vent Sizing Charts'!AA$22:AA$25)+1,IF($R155=5,LOOKUP($S155,'Vent Sizing Charts'!$T$18:$T$21,'Vent Sizing Charts'!AA$18:AA$21)+1,IF($R155=4,LOOKUP($S155,'Vent Sizing Charts'!$T$14:$T$17,'Vent Sizing Charts'!AA$14:AA$17)+1,IF($R155=3,LOOKUP($S155,'Vent Sizing Charts'!$T$10:$T$13,'Vent Sizing Charts'!AA$10:AA$13)+1,IF($R155=2,LOOKUP($S155,'Vent Sizing Charts'!$T$8:$T$9,'Vent Sizing Charts'!AA$8:AA$9)+1,IF($R155=1.5,LOOKUP($S155,'Vent Sizing Charts'!$T$7,'Vent Sizing Charts'!AA$7)+1,IF($R155=1.25,LOOKUP($S155,'Vent Sizing Charts'!$T$6,'Vent Sizing Charts'!AA$6)+1,"ERR")))))))))))</f>
        <v>ERR</v>
      </c>
      <c r="AA155" t="str">
        <f>IF($R155=15,LOOKUP($S155,'Vent Sizing Charts'!$T$38:$T$41,'Vent Sizing Charts'!AB$38:AB$41)+1,IF($R155=12,LOOKUP($S155,'Vent Sizing Charts'!$T$34:$T$37,'Vent Sizing Charts'!AB$34:AB$37)+1,IF($R155=10,LOOKUP($S155,'Vent Sizing Charts'!$T$30:$T$33,'Vent Sizing Charts'!AB$30:AB$33)+1,IF($R155=8,LOOKUP($S155,'Vent Sizing Charts'!$T$26:$T$29,'Vent Sizing Charts'!AB$26:AB$29)+1,IF($R155=6,LOOKUP($S155,'Vent Sizing Charts'!$T$22:$T$25,'Vent Sizing Charts'!AB$22:AB$25)+1,IF($R155=5,LOOKUP($S155,'Vent Sizing Charts'!$T$18:$T$21,'Vent Sizing Charts'!AB$18:AB$21)+1,IF($R155=4,LOOKUP($S155,'Vent Sizing Charts'!$T$14:$T$17,'Vent Sizing Charts'!AB$14:AB$17)+1,IF($R155=3,LOOKUP($S155,'Vent Sizing Charts'!$T$10:$T$13,'Vent Sizing Charts'!AB$10:AB$13)+1,IF($R155=2,LOOKUP($S155,'Vent Sizing Charts'!$T$8:$T$9,'Vent Sizing Charts'!AB$8:AB$9)+1,IF($R155=1.5,LOOKUP($S155,'Vent Sizing Charts'!$T$7,'Vent Sizing Charts'!AB$7)+1,IF($R155=1.25,LOOKUP($S155,'Vent Sizing Charts'!$T$6,'Vent Sizing Charts'!AB$6)+1,"ERR")))))))))))</f>
        <v>ERR</v>
      </c>
      <c r="AB155" t="str">
        <f>IF($R155=15,LOOKUP($S155,'Vent Sizing Charts'!$T$38:$T$41,'Vent Sizing Charts'!AC$38:AC$41)+1,IF($R155=12,LOOKUP($S155,'Vent Sizing Charts'!$T$34:$T$37,'Vent Sizing Charts'!AC$34:AC$37)+1,IF($R155=10,LOOKUP($S155,'Vent Sizing Charts'!$T$30:$T$33,'Vent Sizing Charts'!AC$30:AC$33)+1,IF($R155=8,LOOKUP($S155,'Vent Sizing Charts'!$T$26:$T$29,'Vent Sizing Charts'!AC$26:AC$29)+1,IF($R155=6,LOOKUP($S155,'Vent Sizing Charts'!$T$22:$T$25,'Vent Sizing Charts'!AC$22:AC$25)+1,IF($R155=5,LOOKUP($S155,'Vent Sizing Charts'!$T$18:$T$21,'Vent Sizing Charts'!AC$18:AC$21)+1,IF($R155=4,LOOKUP($S155,'Vent Sizing Charts'!$T$14:$T$17,'Vent Sizing Charts'!AC$14:AC$17)+1,IF($R155=3,LOOKUP($S155,'Vent Sizing Charts'!$T$10:$T$13,'Vent Sizing Charts'!AC$10:AC$13)+1,IF($R155=2,LOOKUP($S155,'Vent Sizing Charts'!$T$8:$T$9,'Vent Sizing Charts'!AC$8:AC$9)+1,IF($R155=1.5,LOOKUP($S155,'Vent Sizing Charts'!$T$7,'Vent Sizing Charts'!AC$7)+1,IF($R155=1.25,LOOKUP($S155,'Vent Sizing Charts'!$T$6,'Vent Sizing Charts'!AC$6)+1,"ERR")))))))))))</f>
        <v>ERR</v>
      </c>
      <c r="AC155" t="str">
        <f>IF($R155=15,LOOKUP($S155,'Vent Sizing Charts'!$T$38:$T$41,'Vent Sizing Charts'!AD$38:AD$41)+1,IF($R155=12,LOOKUP($S155,'Vent Sizing Charts'!$T$34:$T$37,'Vent Sizing Charts'!AD$34:AD$37)+1,IF($R155=10,LOOKUP($S155,'Vent Sizing Charts'!$T$30:$T$33,'Vent Sizing Charts'!AD$30:AD$33)+1,IF($R155=8,LOOKUP($S155,'Vent Sizing Charts'!$T$26:$T$29,'Vent Sizing Charts'!AD$26:AD$29)+1,IF($R155=6,LOOKUP($S155,'Vent Sizing Charts'!$T$22:$T$25,'Vent Sizing Charts'!AD$22:AD$25)+1,IF($R155=5,LOOKUP($S155,'Vent Sizing Charts'!$T$18:$T$21,'Vent Sizing Charts'!AD$18:AD$21)+1,IF($R155=4,LOOKUP($S155,'Vent Sizing Charts'!$T$14:$T$17,'Vent Sizing Charts'!AD$14:AD$17)+1,IF($R155=3,LOOKUP($S155,'Vent Sizing Charts'!$T$10:$T$13,'Vent Sizing Charts'!AD$10:AD$13)+1,IF($R155=2,LOOKUP($S155,'Vent Sizing Charts'!$T$8:$T$9,'Vent Sizing Charts'!AD$8:AD$9)+1,IF($R155=1.5,LOOKUP($S155,'Vent Sizing Charts'!$T$7,'Vent Sizing Charts'!AD$7)+1,IF($R155=1.25,LOOKUP($S155,'Vent Sizing Charts'!$T$6,'Vent Sizing Charts'!AD$6)+1,"ERR")))))))))))</f>
        <v>ERR</v>
      </c>
      <c r="AD155" t="str">
        <f>IF($R155=15,LOOKUP($S155,'Vent Sizing Charts'!$T$38:$T$41,'Vent Sizing Charts'!AE$38:AE$41)+1,IF($R155=12,LOOKUP($S155,'Vent Sizing Charts'!$T$34:$T$37,'Vent Sizing Charts'!AE$34:AE$37)+1,IF($R155=10,LOOKUP($S155,'Vent Sizing Charts'!$T$30:$T$33,'Vent Sizing Charts'!AE$30:AE$33)+1,IF($R155=8,LOOKUP($S155,'Vent Sizing Charts'!$T$26:$T$29,'Vent Sizing Charts'!AE$26:AE$29)+1,IF($R155=6,LOOKUP($S155,'Vent Sizing Charts'!$T$22:$T$25,'Vent Sizing Charts'!AE$22:AE$25)+1,IF($R155=5,LOOKUP($S155,'Vent Sizing Charts'!$T$18:$T$21,'Vent Sizing Charts'!AE$18:AE$21)+1,IF($R155=4,LOOKUP($S155,'Vent Sizing Charts'!$T$14:$T$17,'Vent Sizing Charts'!AE$14:AE$17)+1,IF($R155=3,LOOKUP($S155,'Vent Sizing Charts'!$T$10:$T$13,'Vent Sizing Charts'!AE$10:AE$13)+1,IF($R155=2,LOOKUP($S155,'Vent Sizing Charts'!$T$8:$T$9,'Vent Sizing Charts'!AE$8:AE$9)+1,IF($R155=1.5,LOOKUP($S155,'Vent Sizing Charts'!$T$7,'Vent Sizing Charts'!AE$7)+1,IF($R155=1.25,LOOKUP($S155,'Vent Sizing Charts'!$T$6,'Vent Sizing Charts'!AE$6)+1,"ERR")))))))))))</f>
        <v>ERR</v>
      </c>
      <c r="AE155" t="str">
        <f>IF($R155=15,LOOKUP($S155,'Vent Sizing Charts'!$T$38:$T$41,'Vent Sizing Charts'!U$38:U$41),IF($R155=12,LOOKUP($S155,'Vent Sizing Charts'!$T$34:$T$37,'Vent Sizing Charts'!U$34:U$37),IF($R155=10,LOOKUP($S155,'Vent Sizing Charts'!$T$30:$T$33,'Vent Sizing Charts'!U$30:U$33),IF($R155=8,LOOKUP($S155,'Vent Sizing Charts'!$T$26:$T$29,'Vent Sizing Charts'!U$26:U$29),IF($R155=6,LOOKUP($S155,'Vent Sizing Charts'!$T$22:$T$25,'Vent Sizing Charts'!U$22:U$25),IF($R155=5,LOOKUP($S155,'Vent Sizing Charts'!$T$18:$T$21,'Vent Sizing Charts'!U$18:U$21),IF($R155=4,LOOKUP($S155,'Vent Sizing Charts'!$T$14:$T$17,'Vent Sizing Charts'!U$14:U$17),IF($R155=3,LOOKUP($S155,'Vent Sizing Charts'!$T$10:$T$13,'Vent Sizing Charts'!U$10:U$13),IF($R155=2,LOOKUP($S155,'Vent Sizing Charts'!$T$8:$T$9,'Vent Sizing Charts'!U$8:U$9),IF($R155=1.5,LOOKUP($S155,'Vent Sizing Charts'!$T$7,'Vent Sizing Charts'!U$7),IF($R155=1.25,LOOKUP($S155,'Vent Sizing Charts'!$T$6,'Vent Sizing Charts'!U$6),"ERR")))))))))))</f>
        <v>ERR</v>
      </c>
    </row>
    <row r="156" spans="6:31" x14ac:dyDescent="0.25">
      <c r="F156" t="str">
        <f>IF('Vent Sizing'!M141="","",'Vent Sizing'!M141)</f>
        <v/>
      </c>
      <c r="G156">
        <v>0</v>
      </c>
      <c r="H156" t="e">
        <f>IF(LOOKUP($F156,'Vent Sizing Charts'!$F$5:$F$18,'Vent Sizing Charts'!G$5:G$18)+1&lt;0,0,LOOKUP($F156,'Vent Sizing Charts'!$F$5:$F$18,'Vent Sizing Charts'!G$5:G$18))</f>
        <v>#N/A</v>
      </c>
      <c r="I156" t="e">
        <f>IF(LOOKUP($F156,'Vent Sizing Charts'!$F$5:$F$18,'Vent Sizing Charts'!H$5:H$18)+1&lt;0,0,LOOKUP($F156,'Vent Sizing Charts'!$F$5:$F$18,'Vent Sizing Charts'!H$5:H$18))</f>
        <v>#N/A</v>
      </c>
      <c r="J156" t="e">
        <f>IF(LOOKUP($F156,'Vent Sizing Charts'!$F$5:$F$18,'Vent Sizing Charts'!I$5:I$18)+1&lt;0,0,LOOKUP($F156,'Vent Sizing Charts'!$F$5:$F$18,'Vent Sizing Charts'!I$5:I$18))</f>
        <v>#N/A</v>
      </c>
      <c r="K156" t="e">
        <f>IF(LOOKUP($F156,'Vent Sizing Charts'!$F$5:$F$18,'Vent Sizing Charts'!J$5:J$18)+1&lt;0,0,LOOKUP($F156,'Vent Sizing Charts'!$F$5:$F$18,'Vent Sizing Charts'!J$5:J$18))</f>
        <v>#N/A</v>
      </c>
      <c r="L156" t="e">
        <f>IF(LOOKUP($F156,'Vent Sizing Charts'!$F$5:$F$18,'Vent Sizing Charts'!K$5:K$18)+1&lt;0,0,LOOKUP($F156,'Vent Sizing Charts'!$F$5:$F$18,'Vent Sizing Charts'!K$5:K$18))</f>
        <v>#N/A</v>
      </c>
      <c r="M156" t="e">
        <f>IF(LOOKUP($F156,'Vent Sizing Charts'!$F$5:$F$18,'Vent Sizing Charts'!L$5:L$18)+1&lt;0,0,LOOKUP($F156,'Vent Sizing Charts'!$F$5:$F$18,'Vent Sizing Charts'!L$5:L$18))</f>
        <v>#N/A</v>
      </c>
      <c r="N156" t="e">
        <f>IF(LOOKUP($F156,'Vent Sizing Charts'!$F$5:$F$18,'Vent Sizing Charts'!M$5:M$18)+1&lt;0,0,LOOKUP($F156,'Vent Sizing Charts'!$F$5:$F$18,'Vent Sizing Charts'!M$5:M$18))</f>
        <v>#N/A</v>
      </c>
      <c r="O156" t="e">
        <f>IF(LOOKUP($F156,'Vent Sizing Charts'!$F$5:$F$18,'Vent Sizing Charts'!N$5:N$18)+1&lt;0,0,LOOKUP($F156,'Vent Sizing Charts'!$F$5:$F$18,'Vent Sizing Charts'!N$5:N$18))</f>
        <v>#N/A</v>
      </c>
      <c r="R156">
        <f>'Vent Sizing'!X61</f>
        <v>0</v>
      </c>
      <c r="S156">
        <f>ROUNDUP('Vent Sizing'!T61,0)</f>
        <v>0</v>
      </c>
      <c r="T156">
        <v>-9999999</v>
      </c>
      <c r="U156" t="str">
        <f>IF($R156=15,LOOKUP($S156,'Vent Sizing Charts'!$T$38:$T$41,'Vent Sizing Charts'!V$38:V$41)+1,IF($R156=12,LOOKUP($S156,'Vent Sizing Charts'!$T$34:$T$37,'Vent Sizing Charts'!V$34:V$37)+1,IF($R156=10,LOOKUP($S156,'Vent Sizing Charts'!$T$30:$T$33,'Vent Sizing Charts'!V$30:V$33)+1,IF($R156=8,LOOKUP($S156,'Vent Sizing Charts'!$T$26:$T$29,'Vent Sizing Charts'!V$26:V$29)+1,IF($R156=6,LOOKUP($S156,'Vent Sizing Charts'!$T$22:$T$25,'Vent Sizing Charts'!V$22:V$25)+1,IF($R156=5,LOOKUP($S156,'Vent Sizing Charts'!$T$18:$T$21,'Vent Sizing Charts'!V$18:V$21)+1,IF($R156=4,LOOKUP($S156,'Vent Sizing Charts'!$T$14:$T$17,'Vent Sizing Charts'!V$14:V$17)+1,IF($R156=3,LOOKUP($S156,'Vent Sizing Charts'!$T$10:$T$13,'Vent Sizing Charts'!V$10:V$13)+1,IF($R156=2,LOOKUP($S156,'Vent Sizing Charts'!$T$8:$T$9,'Vent Sizing Charts'!V$8:V$9)+1,IF($R156=1.5,LOOKUP($S156,'Vent Sizing Charts'!$T$7,'Vent Sizing Charts'!V$7)+1,IF($R156=1.25,LOOKUP($S156,'Vent Sizing Charts'!$T$6,'Vent Sizing Charts'!V$6)+1,"ERR")))))))))))</f>
        <v>ERR</v>
      </c>
      <c r="V156" t="str">
        <f>IF($R156=15,LOOKUP($S156,'Vent Sizing Charts'!$T$38:$T$41,'Vent Sizing Charts'!W$38:W$41)+1,IF($R156=12,LOOKUP($S156,'Vent Sizing Charts'!$T$34:$T$37,'Vent Sizing Charts'!W$34:W$37)+1,IF($R156=10,LOOKUP($S156,'Vent Sizing Charts'!$T$30:$T$33,'Vent Sizing Charts'!W$30:W$33)+1,IF($R156=8,LOOKUP($S156,'Vent Sizing Charts'!$T$26:$T$29,'Vent Sizing Charts'!W$26:W$29)+1,IF($R156=6,LOOKUP($S156,'Vent Sizing Charts'!$T$22:$T$25,'Vent Sizing Charts'!W$22:W$25)+1,IF($R156=5,LOOKUP($S156,'Vent Sizing Charts'!$T$18:$T$21,'Vent Sizing Charts'!W$18:W$21)+1,IF($R156=4,LOOKUP($S156,'Vent Sizing Charts'!$T$14:$T$17,'Vent Sizing Charts'!W$14:W$17)+1,IF($R156=3,LOOKUP($S156,'Vent Sizing Charts'!$T$10:$T$13,'Vent Sizing Charts'!W$10:W$13)+1,IF($R156=2,LOOKUP($S156,'Vent Sizing Charts'!$T$8:$T$9,'Vent Sizing Charts'!W$8:W$9)+1,IF($R156=1.5,LOOKUP($S156,'Vent Sizing Charts'!$T$7,'Vent Sizing Charts'!W$7)+1,IF($R156=1.25,LOOKUP($S156,'Vent Sizing Charts'!$T$6,'Vent Sizing Charts'!W$6)+1,"ERR")))))))))))</f>
        <v>ERR</v>
      </c>
      <c r="W156" t="str">
        <f>IF($R156=15,LOOKUP($S156,'Vent Sizing Charts'!$T$38:$T$41,'Vent Sizing Charts'!X$38:X$41)+1,IF($R156=12,LOOKUP($S156,'Vent Sizing Charts'!$T$34:$T$37,'Vent Sizing Charts'!X$34:X$37)+1,IF($R156=10,LOOKUP($S156,'Vent Sizing Charts'!$T$30:$T$33,'Vent Sizing Charts'!X$30:X$33)+1,IF($R156=8,LOOKUP($S156,'Vent Sizing Charts'!$T$26:$T$29,'Vent Sizing Charts'!X$26:X$29)+1,IF($R156=6,LOOKUP($S156,'Vent Sizing Charts'!$T$22:$T$25,'Vent Sizing Charts'!X$22:X$25)+1,IF($R156=5,LOOKUP($S156,'Vent Sizing Charts'!$T$18:$T$21,'Vent Sizing Charts'!X$18:X$21)+1,IF($R156=4,LOOKUP($S156,'Vent Sizing Charts'!$T$14:$T$17,'Vent Sizing Charts'!X$14:X$17)+1,IF($R156=3,LOOKUP($S156,'Vent Sizing Charts'!$T$10:$T$13,'Vent Sizing Charts'!X$10:X$13)+1,IF($R156=2,LOOKUP($S156,'Vent Sizing Charts'!$T$8:$T$9,'Vent Sizing Charts'!X$8:X$9)+1,IF($R156=1.5,LOOKUP($S156,'Vent Sizing Charts'!$T$7,'Vent Sizing Charts'!X$7)+1,IF($R156=1.25,LOOKUP($S156,'Vent Sizing Charts'!$T$6,'Vent Sizing Charts'!X$6)+1,"ERR")))))))))))</f>
        <v>ERR</v>
      </c>
      <c r="X156" t="str">
        <f>IF($R156=15,LOOKUP($S156,'Vent Sizing Charts'!$T$38:$T$41,'Vent Sizing Charts'!Y$38:Y$41)+1,IF($R156=12,LOOKUP($S156,'Vent Sizing Charts'!$T$34:$T$37,'Vent Sizing Charts'!Y$34:Y$37)+1,IF($R156=10,LOOKUP($S156,'Vent Sizing Charts'!$T$30:$T$33,'Vent Sizing Charts'!Y$30:Y$33)+1,IF($R156=8,LOOKUP($S156,'Vent Sizing Charts'!$T$26:$T$29,'Vent Sizing Charts'!Y$26:Y$29)+1,IF($R156=6,LOOKUP($S156,'Vent Sizing Charts'!$T$22:$T$25,'Vent Sizing Charts'!Y$22:Y$25)+1,IF($R156=5,LOOKUP($S156,'Vent Sizing Charts'!$T$18:$T$21,'Vent Sizing Charts'!Y$18:Y$21)+1,IF($R156=4,LOOKUP($S156,'Vent Sizing Charts'!$T$14:$T$17,'Vent Sizing Charts'!Y$14:Y$17)+1,IF($R156=3,LOOKUP($S156,'Vent Sizing Charts'!$T$10:$T$13,'Vent Sizing Charts'!Y$10:Y$13)+1,IF($R156=2,LOOKUP($S156,'Vent Sizing Charts'!$T$8:$T$9,'Vent Sizing Charts'!Y$8:Y$9)+1,IF($R156=1.5,LOOKUP($S156,'Vent Sizing Charts'!$T$7,'Vent Sizing Charts'!Y$7)+1,IF($R156=1.25,LOOKUP($S156,'Vent Sizing Charts'!$T$6,'Vent Sizing Charts'!Y$6)+1,"ERR")))))))))))</f>
        <v>ERR</v>
      </c>
      <c r="Y156" t="str">
        <f>IF($R156=15,LOOKUP($S156,'Vent Sizing Charts'!$T$38:$T$41,'Vent Sizing Charts'!Z$38:Z$41)+1,IF($R156=12,LOOKUP($S156,'Vent Sizing Charts'!$T$34:$T$37,'Vent Sizing Charts'!Z$34:Z$37)+1,IF($R156=10,LOOKUP($S156,'Vent Sizing Charts'!$T$30:$T$33,'Vent Sizing Charts'!Z$30:Z$33)+1,IF($R156=8,LOOKUP($S156,'Vent Sizing Charts'!$T$26:$T$29,'Vent Sizing Charts'!Z$26:Z$29)+1,IF($R156=6,LOOKUP($S156,'Vent Sizing Charts'!$T$22:$T$25,'Vent Sizing Charts'!Z$22:Z$25)+1,IF($R156=5,LOOKUP($S156,'Vent Sizing Charts'!$T$18:$T$21,'Vent Sizing Charts'!Z$18:Z$21)+1,IF($R156=4,LOOKUP($S156,'Vent Sizing Charts'!$T$14:$T$17,'Vent Sizing Charts'!Z$14:Z$17)+1,IF($R156=3,LOOKUP($S156,'Vent Sizing Charts'!$T$10:$T$13,'Vent Sizing Charts'!Z$10:Z$13)+1,IF($R156=2,LOOKUP($S156,'Vent Sizing Charts'!$T$8:$T$9,'Vent Sizing Charts'!Z$8:Z$9)+1,IF($R156=1.5,LOOKUP($S156,'Vent Sizing Charts'!$T$7,'Vent Sizing Charts'!Z$7)+1,IF($R156=1.25,LOOKUP($S156,'Vent Sizing Charts'!$T$6,'Vent Sizing Charts'!Z$6)+1,"ERR")))))))))))</f>
        <v>ERR</v>
      </c>
      <c r="Z156" t="str">
        <f>IF($R156=15,LOOKUP($S156,'Vent Sizing Charts'!$T$38:$T$41,'Vent Sizing Charts'!AA$38:AA$41)+1,IF($R156=12,LOOKUP($S156,'Vent Sizing Charts'!$T$34:$T$37,'Vent Sizing Charts'!AA$34:AA$37)+1,IF($R156=10,LOOKUP($S156,'Vent Sizing Charts'!$T$30:$T$33,'Vent Sizing Charts'!AA$30:AA$33)+1,IF($R156=8,LOOKUP($S156,'Vent Sizing Charts'!$T$26:$T$29,'Vent Sizing Charts'!AA$26:AA$29)+1,IF($R156=6,LOOKUP($S156,'Vent Sizing Charts'!$T$22:$T$25,'Vent Sizing Charts'!AA$22:AA$25)+1,IF($R156=5,LOOKUP($S156,'Vent Sizing Charts'!$T$18:$T$21,'Vent Sizing Charts'!AA$18:AA$21)+1,IF($R156=4,LOOKUP($S156,'Vent Sizing Charts'!$T$14:$T$17,'Vent Sizing Charts'!AA$14:AA$17)+1,IF($R156=3,LOOKUP($S156,'Vent Sizing Charts'!$T$10:$T$13,'Vent Sizing Charts'!AA$10:AA$13)+1,IF($R156=2,LOOKUP($S156,'Vent Sizing Charts'!$T$8:$T$9,'Vent Sizing Charts'!AA$8:AA$9)+1,IF($R156=1.5,LOOKUP($S156,'Vent Sizing Charts'!$T$7,'Vent Sizing Charts'!AA$7)+1,IF($R156=1.25,LOOKUP($S156,'Vent Sizing Charts'!$T$6,'Vent Sizing Charts'!AA$6)+1,"ERR")))))))))))</f>
        <v>ERR</v>
      </c>
      <c r="AA156" t="str">
        <f>IF($R156=15,LOOKUP($S156,'Vent Sizing Charts'!$T$38:$T$41,'Vent Sizing Charts'!AB$38:AB$41)+1,IF($R156=12,LOOKUP($S156,'Vent Sizing Charts'!$T$34:$T$37,'Vent Sizing Charts'!AB$34:AB$37)+1,IF($R156=10,LOOKUP($S156,'Vent Sizing Charts'!$T$30:$T$33,'Vent Sizing Charts'!AB$30:AB$33)+1,IF($R156=8,LOOKUP($S156,'Vent Sizing Charts'!$T$26:$T$29,'Vent Sizing Charts'!AB$26:AB$29)+1,IF($R156=6,LOOKUP($S156,'Vent Sizing Charts'!$T$22:$T$25,'Vent Sizing Charts'!AB$22:AB$25)+1,IF($R156=5,LOOKUP($S156,'Vent Sizing Charts'!$T$18:$T$21,'Vent Sizing Charts'!AB$18:AB$21)+1,IF($R156=4,LOOKUP($S156,'Vent Sizing Charts'!$T$14:$T$17,'Vent Sizing Charts'!AB$14:AB$17)+1,IF($R156=3,LOOKUP($S156,'Vent Sizing Charts'!$T$10:$T$13,'Vent Sizing Charts'!AB$10:AB$13)+1,IF($R156=2,LOOKUP($S156,'Vent Sizing Charts'!$T$8:$T$9,'Vent Sizing Charts'!AB$8:AB$9)+1,IF($R156=1.5,LOOKUP($S156,'Vent Sizing Charts'!$T$7,'Vent Sizing Charts'!AB$7)+1,IF($R156=1.25,LOOKUP($S156,'Vent Sizing Charts'!$T$6,'Vent Sizing Charts'!AB$6)+1,"ERR")))))))))))</f>
        <v>ERR</v>
      </c>
      <c r="AB156" t="str">
        <f>IF($R156=15,LOOKUP($S156,'Vent Sizing Charts'!$T$38:$T$41,'Vent Sizing Charts'!AC$38:AC$41)+1,IF($R156=12,LOOKUP($S156,'Vent Sizing Charts'!$T$34:$T$37,'Vent Sizing Charts'!AC$34:AC$37)+1,IF($R156=10,LOOKUP($S156,'Vent Sizing Charts'!$T$30:$T$33,'Vent Sizing Charts'!AC$30:AC$33)+1,IF($R156=8,LOOKUP($S156,'Vent Sizing Charts'!$T$26:$T$29,'Vent Sizing Charts'!AC$26:AC$29)+1,IF($R156=6,LOOKUP($S156,'Vent Sizing Charts'!$T$22:$T$25,'Vent Sizing Charts'!AC$22:AC$25)+1,IF($R156=5,LOOKUP($S156,'Vent Sizing Charts'!$T$18:$T$21,'Vent Sizing Charts'!AC$18:AC$21)+1,IF($R156=4,LOOKUP($S156,'Vent Sizing Charts'!$T$14:$T$17,'Vent Sizing Charts'!AC$14:AC$17)+1,IF($R156=3,LOOKUP($S156,'Vent Sizing Charts'!$T$10:$T$13,'Vent Sizing Charts'!AC$10:AC$13)+1,IF($R156=2,LOOKUP($S156,'Vent Sizing Charts'!$T$8:$T$9,'Vent Sizing Charts'!AC$8:AC$9)+1,IF($R156=1.5,LOOKUP($S156,'Vent Sizing Charts'!$T$7,'Vent Sizing Charts'!AC$7)+1,IF($R156=1.25,LOOKUP($S156,'Vent Sizing Charts'!$T$6,'Vent Sizing Charts'!AC$6)+1,"ERR")))))))))))</f>
        <v>ERR</v>
      </c>
      <c r="AC156" t="str">
        <f>IF($R156=15,LOOKUP($S156,'Vent Sizing Charts'!$T$38:$T$41,'Vent Sizing Charts'!AD$38:AD$41)+1,IF($R156=12,LOOKUP($S156,'Vent Sizing Charts'!$T$34:$T$37,'Vent Sizing Charts'!AD$34:AD$37)+1,IF($R156=10,LOOKUP($S156,'Vent Sizing Charts'!$T$30:$T$33,'Vent Sizing Charts'!AD$30:AD$33)+1,IF($R156=8,LOOKUP($S156,'Vent Sizing Charts'!$T$26:$T$29,'Vent Sizing Charts'!AD$26:AD$29)+1,IF($R156=6,LOOKUP($S156,'Vent Sizing Charts'!$T$22:$T$25,'Vent Sizing Charts'!AD$22:AD$25)+1,IF($R156=5,LOOKUP($S156,'Vent Sizing Charts'!$T$18:$T$21,'Vent Sizing Charts'!AD$18:AD$21)+1,IF($R156=4,LOOKUP($S156,'Vent Sizing Charts'!$T$14:$T$17,'Vent Sizing Charts'!AD$14:AD$17)+1,IF($R156=3,LOOKUP($S156,'Vent Sizing Charts'!$T$10:$T$13,'Vent Sizing Charts'!AD$10:AD$13)+1,IF($R156=2,LOOKUP($S156,'Vent Sizing Charts'!$T$8:$T$9,'Vent Sizing Charts'!AD$8:AD$9)+1,IF($R156=1.5,LOOKUP($S156,'Vent Sizing Charts'!$T$7,'Vent Sizing Charts'!AD$7)+1,IF($R156=1.25,LOOKUP($S156,'Vent Sizing Charts'!$T$6,'Vent Sizing Charts'!AD$6)+1,"ERR")))))))))))</f>
        <v>ERR</v>
      </c>
      <c r="AD156" t="str">
        <f>IF($R156=15,LOOKUP($S156,'Vent Sizing Charts'!$T$38:$T$41,'Vent Sizing Charts'!AE$38:AE$41)+1,IF($R156=12,LOOKUP($S156,'Vent Sizing Charts'!$T$34:$T$37,'Vent Sizing Charts'!AE$34:AE$37)+1,IF($R156=10,LOOKUP($S156,'Vent Sizing Charts'!$T$30:$T$33,'Vent Sizing Charts'!AE$30:AE$33)+1,IF($R156=8,LOOKUP($S156,'Vent Sizing Charts'!$T$26:$T$29,'Vent Sizing Charts'!AE$26:AE$29)+1,IF($R156=6,LOOKUP($S156,'Vent Sizing Charts'!$T$22:$T$25,'Vent Sizing Charts'!AE$22:AE$25)+1,IF($R156=5,LOOKUP($S156,'Vent Sizing Charts'!$T$18:$T$21,'Vent Sizing Charts'!AE$18:AE$21)+1,IF($R156=4,LOOKUP($S156,'Vent Sizing Charts'!$T$14:$T$17,'Vent Sizing Charts'!AE$14:AE$17)+1,IF($R156=3,LOOKUP($S156,'Vent Sizing Charts'!$T$10:$T$13,'Vent Sizing Charts'!AE$10:AE$13)+1,IF($R156=2,LOOKUP($S156,'Vent Sizing Charts'!$T$8:$T$9,'Vent Sizing Charts'!AE$8:AE$9)+1,IF($R156=1.5,LOOKUP($S156,'Vent Sizing Charts'!$T$7,'Vent Sizing Charts'!AE$7)+1,IF($R156=1.25,LOOKUP($S156,'Vent Sizing Charts'!$T$6,'Vent Sizing Charts'!AE$6)+1,"ERR")))))))))))</f>
        <v>ERR</v>
      </c>
      <c r="AE156" t="str">
        <f>IF($R156=15,LOOKUP($S156,'Vent Sizing Charts'!$T$38:$T$41,'Vent Sizing Charts'!U$38:U$41),IF($R156=12,LOOKUP($S156,'Vent Sizing Charts'!$T$34:$T$37,'Vent Sizing Charts'!U$34:U$37),IF($R156=10,LOOKUP($S156,'Vent Sizing Charts'!$T$30:$T$33,'Vent Sizing Charts'!U$30:U$33),IF($R156=8,LOOKUP($S156,'Vent Sizing Charts'!$T$26:$T$29,'Vent Sizing Charts'!U$26:U$29),IF($R156=6,LOOKUP($S156,'Vent Sizing Charts'!$T$22:$T$25,'Vent Sizing Charts'!U$22:U$25),IF($R156=5,LOOKUP($S156,'Vent Sizing Charts'!$T$18:$T$21,'Vent Sizing Charts'!U$18:U$21),IF($R156=4,LOOKUP($S156,'Vent Sizing Charts'!$T$14:$T$17,'Vent Sizing Charts'!U$14:U$17),IF($R156=3,LOOKUP($S156,'Vent Sizing Charts'!$T$10:$T$13,'Vent Sizing Charts'!U$10:U$13),IF($R156=2,LOOKUP($S156,'Vent Sizing Charts'!$T$8:$T$9,'Vent Sizing Charts'!U$8:U$9),IF($R156=1.5,LOOKUP($S156,'Vent Sizing Charts'!$T$7,'Vent Sizing Charts'!U$7),IF($R156=1.25,LOOKUP($S156,'Vent Sizing Charts'!$T$6,'Vent Sizing Charts'!U$6),"ERR")))))))))))</f>
        <v>ERR</v>
      </c>
    </row>
    <row r="157" spans="6:31" x14ac:dyDescent="0.25">
      <c r="F157" t="str">
        <f>IF('Vent Sizing'!M142="","",'Vent Sizing'!M142)</f>
        <v/>
      </c>
      <c r="G157">
        <v>0</v>
      </c>
      <c r="H157" t="e">
        <f>IF(LOOKUP($F157,'Vent Sizing Charts'!$F$5:$F$18,'Vent Sizing Charts'!G$5:G$18)+1&lt;0,0,LOOKUP($F157,'Vent Sizing Charts'!$F$5:$F$18,'Vent Sizing Charts'!G$5:G$18))</f>
        <v>#N/A</v>
      </c>
      <c r="I157" t="e">
        <f>IF(LOOKUP($F157,'Vent Sizing Charts'!$F$5:$F$18,'Vent Sizing Charts'!H$5:H$18)+1&lt;0,0,LOOKUP($F157,'Vent Sizing Charts'!$F$5:$F$18,'Vent Sizing Charts'!H$5:H$18))</f>
        <v>#N/A</v>
      </c>
      <c r="J157" t="e">
        <f>IF(LOOKUP($F157,'Vent Sizing Charts'!$F$5:$F$18,'Vent Sizing Charts'!I$5:I$18)+1&lt;0,0,LOOKUP($F157,'Vent Sizing Charts'!$F$5:$F$18,'Vent Sizing Charts'!I$5:I$18))</f>
        <v>#N/A</v>
      </c>
      <c r="K157" t="e">
        <f>IF(LOOKUP($F157,'Vent Sizing Charts'!$F$5:$F$18,'Vent Sizing Charts'!J$5:J$18)+1&lt;0,0,LOOKUP($F157,'Vent Sizing Charts'!$F$5:$F$18,'Vent Sizing Charts'!J$5:J$18))</f>
        <v>#N/A</v>
      </c>
      <c r="L157" t="e">
        <f>IF(LOOKUP($F157,'Vent Sizing Charts'!$F$5:$F$18,'Vent Sizing Charts'!K$5:K$18)+1&lt;0,0,LOOKUP($F157,'Vent Sizing Charts'!$F$5:$F$18,'Vent Sizing Charts'!K$5:K$18))</f>
        <v>#N/A</v>
      </c>
      <c r="M157" t="e">
        <f>IF(LOOKUP($F157,'Vent Sizing Charts'!$F$5:$F$18,'Vent Sizing Charts'!L$5:L$18)+1&lt;0,0,LOOKUP($F157,'Vent Sizing Charts'!$F$5:$F$18,'Vent Sizing Charts'!L$5:L$18))</f>
        <v>#N/A</v>
      </c>
      <c r="N157" t="e">
        <f>IF(LOOKUP($F157,'Vent Sizing Charts'!$F$5:$F$18,'Vent Sizing Charts'!M$5:M$18)+1&lt;0,0,LOOKUP($F157,'Vent Sizing Charts'!$F$5:$F$18,'Vent Sizing Charts'!M$5:M$18))</f>
        <v>#N/A</v>
      </c>
      <c r="O157" t="e">
        <f>IF(LOOKUP($F157,'Vent Sizing Charts'!$F$5:$F$18,'Vent Sizing Charts'!N$5:N$18)+1&lt;0,0,LOOKUP($F157,'Vent Sizing Charts'!$F$5:$F$18,'Vent Sizing Charts'!N$5:N$18))</f>
        <v>#N/A</v>
      </c>
      <c r="R157">
        <f>'Vent Sizing'!X62</f>
        <v>0</v>
      </c>
      <c r="S157">
        <f>ROUNDUP('Vent Sizing'!T62,0)</f>
        <v>0</v>
      </c>
      <c r="T157">
        <v>-9999999</v>
      </c>
      <c r="U157" t="str">
        <f>IF($R157=15,LOOKUP($S157,'Vent Sizing Charts'!$T$38:$T$41,'Vent Sizing Charts'!V$38:V$41)+1,IF($R157=12,LOOKUP($S157,'Vent Sizing Charts'!$T$34:$T$37,'Vent Sizing Charts'!V$34:V$37)+1,IF($R157=10,LOOKUP($S157,'Vent Sizing Charts'!$T$30:$T$33,'Vent Sizing Charts'!V$30:V$33)+1,IF($R157=8,LOOKUP($S157,'Vent Sizing Charts'!$T$26:$T$29,'Vent Sizing Charts'!V$26:V$29)+1,IF($R157=6,LOOKUP($S157,'Vent Sizing Charts'!$T$22:$T$25,'Vent Sizing Charts'!V$22:V$25)+1,IF($R157=5,LOOKUP($S157,'Vent Sizing Charts'!$T$18:$T$21,'Vent Sizing Charts'!V$18:V$21)+1,IF($R157=4,LOOKUP($S157,'Vent Sizing Charts'!$T$14:$T$17,'Vent Sizing Charts'!V$14:V$17)+1,IF($R157=3,LOOKUP($S157,'Vent Sizing Charts'!$T$10:$T$13,'Vent Sizing Charts'!V$10:V$13)+1,IF($R157=2,LOOKUP($S157,'Vent Sizing Charts'!$T$8:$T$9,'Vent Sizing Charts'!V$8:V$9)+1,IF($R157=1.5,LOOKUP($S157,'Vent Sizing Charts'!$T$7,'Vent Sizing Charts'!V$7)+1,IF($R157=1.25,LOOKUP($S157,'Vent Sizing Charts'!$T$6,'Vent Sizing Charts'!V$6)+1,"ERR")))))))))))</f>
        <v>ERR</v>
      </c>
      <c r="V157" t="str">
        <f>IF($R157=15,LOOKUP($S157,'Vent Sizing Charts'!$T$38:$T$41,'Vent Sizing Charts'!W$38:W$41)+1,IF($R157=12,LOOKUP($S157,'Vent Sizing Charts'!$T$34:$T$37,'Vent Sizing Charts'!W$34:W$37)+1,IF($R157=10,LOOKUP($S157,'Vent Sizing Charts'!$T$30:$T$33,'Vent Sizing Charts'!W$30:W$33)+1,IF($R157=8,LOOKUP($S157,'Vent Sizing Charts'!$T$26:$T$29,'Vent Sizing Charts'!W$26:W$29)+1,IF($R157=6,LOOKUP($S157,'Vent Sizing Charts'!$T$22:$T$25,'Vent Sizing Charts'!W$22:W$25)+1,IF($R157=5,LOOKUP($S157,'Vent Sizing Charts'!$T$18:$T$21,'Vent Sizing Charts'!W$18:W$21)+1,IF($R157=4,LOOKUP($S157,'Vent Sizing Charts'!$T$14:$T$17,'Vent Sizing Charts'!W$14:W$17)+1,IF($R157=3,LOOKUP($S157,'Vent Sizing Charts'!$T$10:$T$13,'Vent Sizing Charts'!W$10:W$13)+1,IF($R157=2,LOOKUP($S157,'Vent Sizing Charts'!$T$8:$T$9,'Vent Sizing Charts'!W$8:W$9)+1,IF($R157=1.5,LOOKUP($S157,'Vent Sizing Charts'!$T$7,'Vent Sizing Charts'!W$7)+1,IF($R157=1.25,LOOKUP($S157,'Vent Sizing Charts'!$T$6,'Vent Sizing Charts'!W$6)+1,"ERR")))))))))))</f>
        <v>ERR</v>
      </c>
      <c r="W157" t="str">
        <f>IF($R157=15,LOOKUP($S157,'Vent Sizing Charts'!$T$38:$T$41,'Vent Sizing Charts'!X$38:X$41)+1,IF($R157=12,LOOKUP($S157,'Vent Sizing Charts'!$T$34:$T$37,'Vent Sizing Charts'!X$34:X$37)+1,IF($R157=10,LOOKUP($S157,'Vent Sizing Charts'!$T$30:$T$33,'Vent Sizing Charts'!X$30:X$33)+1,IF($R157=8,LOOKUP($S157,'Vent Sizing Charts'!$T$26:$T$29,'Vent Sizing Charts'!X$26:X$29)+1,IF($R157=6,LOOKUP($S157,'Vent Sizing Charts'!$T$22:$T$25,'Vent Sizing Charts'!X$22:X$25)+1,IF($R157=5,LOOKUP($S157,'Vent Sizing Charts'!$T$18:$T$21,'Vent Sizing Charts'!X$18:X$21)+1,IF($R157=4,LOOKUP($S157,'Vent Sizing Charts'!$T$14:$T$17,'Vent Sizing Charts'!X$14:X$17)+1,IF($R157=3,LOOKUP($S157,'Vent Sizing Charts'!$T$10:$T$13,'Vent Sizing Charts'!X$10:X$13)+1,IF($R157=2,LOOKUP($S157,'Vent Sizing Charts'!$T$8:$T$9,'Vent Sizing Charts'!X$8:X$9)+1,IF($R157=1.5,LOOKUP($S157,'Vent Sizing Charts'!$T$7,'Vent Sizing Charts'!X$7)+1,IF($R157=1.25,LOOKUP($S157,'Vent Sizing Charts'!$T$6,'Vent Sizing Charts'!X$6)+1,"ERR")))))))))))</f>
        <v>ERR</v>
      </c>
      <c r="X157" t="str">
        <f>IF($R157=15,LOOKUP($S157,'Vent Sizing Charts'!$T$38:$T$41,'Vent Sizing Charts'!Y$38:Y$41)+1,IF($R157=12,LOOKUP($S157,'Vent Sizing Charts'!$T$34:$T$37,'Vent Sizing Charts'!Y$34:Y$37)+1,IF($R157=10,LOOKUP($S157,'Vent Sizing Charts'!$T$30:$T$33,'Vent Sizing Charts'!Y$30:Y$33)+1,IF($R157=8,LOOKUP($S157,'Vent Sizing Charts'!$T$26:$T$29,'Vent Sizing Charts'!Y$26:Y$29)+1,IF($R157=6,LOOKUP($S157,'Vent Sizing Charts'!$T$22:$T$25,'Vent Sizing Charts'!Y$22:Y$25)+1,IF($R157=5,LOOKUP($S157,'Vent Sizing Charts'!$T$18:$T$21,'Vent Sizing Charts'!Y$18:Y$21)+1,IF($R157=4,LOOKUP($S157,'Vent Sizing Charts'!$T$14:$T$17,'Vent Sizing Charts'!Y$14:Y$17)+1,IF($R157=3,LOOKUP($S157,'Vent Sizing Charts'!$T$10:$T$13,'Vent Sizing Charts'!Y$10:Y$13)+1,IF($R157=2,LOOKUP($S157,'Vent Sizing Charts'!$T$8:$T$9,'Vent Sizing Charts'!Y$8:Y$9)+1,IF($R157=1.5,LOOKUP($S157,'Vent Sizing Charts'!$T$7,'Vent Sizing Charts'!Y$7)+1,IF($R157=1.25,LOOKUP($S157,'Vent Sizing Charts'!$T$6,'Vent Sizing Charts'!Y$6)+1,"ERR")))))))))))</f>
        <v>ERR</v>
      </c>
      <c r="Y157" t="str">
        <f>IF($R157=15,LOOKUP($S157,'Vent Sizing Charts'!$T$38:$T$41,'Vent Sizing Charts'!Z$38:Z$41)+1,IF($R157=12,LOOKUP($S157,'Vent Sizing Charts'!$T$34:$T$37,'Vent Sizing Charts'!Z$34:Z$37)+1,IF($R157=10,LOOKUP($S157,'Vent Sizing Charts'!$T$30:$T$33,'Vent Sizing Charts'!Z$30:Z$33)+1,IF($R157=8,LOOKUP($S157,'Vent Sizing Charts'!$T$26:$T$29,'Vent Sizing Charts'!Z$26:Z$29)+1,IF($R157=6,LOOKUP($S157,'Vent Sizing Charts'!$T$22:$T$25,'Vent Sizing Charts'!Z$22:Z$25)+1,IF($R157=5,LOOKUP($S157,'Vent Sizing Charts'!$T$18:$T$21,'Vent Sizing Charts'!Z$18:Z$21)+1,IF($R157=4,LOOKUP($S157,'Vent Sizing Charts'!$T$14:$T$17,'Vent Sizing Charts'!Z$14:Z$17)+1,IF($R157=3,LOOKUP($S157,'Vent Sizing Charts'!$T$10:$T$13,'Vent Sizing Charts'!Z$10:Z$13)+1,IF($R157=2,LOOKUP($S157,'Vent Sizing Charts'!$T$8:$T$9,'Vent Sizing Charts'!Z$8:Z$9)+1,IF($R157=1.5,LOOKUP($S157,'Vent Sizing Charts'!$T$7,'Vent Sizing Charts'!Z$7)+1,IF($R157=1.25,LOOKUP($S157,'Vent Sizing Charts'!$T$6,'Vent Sizing Charts'!Z$6)+1,"ERR")))))))))))</f>
        <v>ERR</v>
      </c>
      <c r="Z157" t="str">
        <f>IF($R157=15,LOOKUP($S157,'Vent Sizing Charts'!$T$38:$T$41,'Vent Sizing Charts'!AA$38:AA$41)+1,IF($R157=12,LOOKUP($S157,'Vent Sizing Charts'!$T$34:$T$37,'Vent Sizing Charts'!AA$34:AA$37)+1,IF($R157=10,LOOKUP($S157,'Vent Sizing Charts'!$T$30:$T$33,'Vent Sizing Charts'!AA$30:AA$33)+1,IF($R157=8,LOOKUP($S157,'Vent Sizing Charts'!$T$26:$T$29,'Vent Sizing Charts'!AA$26:AA$29)+1,IF($R157=6,LOOKUP($S157,'Vent Sizing Charts'!$T$22:$T$25,'Vent Sizing Charts'!AA$22:AA$25)+1,IF($R157=5,LOOKUP($S157,'Vent Sizing Charts'!$T$18:$T$21,'Vent Sizing Charts'!AA$18:AA$21)+1,IF($R157=4,LOOKUP($S157,'Vent Sizing Charts'!$T$14:$T$17,'Vent Sizing Charts'!AA$14:AA$17)+1,IF($R157=3,LOOKUP($S157,'Vent Sizing Charts'!$T$10:$T$13,'Vent Sizing Charts'!AA$10:AA$13)+1,IF($R157=2,LOOKUP($S157,'Vent Sizing Charts'!$T$8:$T$9,'Vent Sizing Charts'!AA$8:AA$9)+1,IF($R157=1.5,LOOKUP($S157,'Vent Sizing Charts'!$T$7,'Vent Sizing Charts'!AA$7)+1,IF($R157=1.25,LOOKUP($S157,'Vent Sizing Charts'!$T$6,'Vent Sizing Charts'!AA$6)+1,"ERR")))))))))))</f>
        <v>ERR</v>
      </c>
      <c r="AA157" t="str">
        <f>IF($R157=15,LOOKUP($S157,'Vent Sizing Charts'!$T$38:$T$41,'Vent Sizing Charts'!AB$38:AB$41)+1,IF($R157=12,LOOKUP($S157,'Vent Sizing Charts'!$T$34:$T$37,'Vent Sizing Charts'!AB$34:AB$37)+1,IF($R157=10,LOOKUP($S157,'Vent Sizing Charts'!$T$30:$T$33,'Vent Sizing Charts'!AB$30:AB$33)+1,IF($R157=8,LOOKUP($S157,'Vent Sizing Charts'!$T$26:$T$29,'Vent Sizing Charts'!AB$26:AB$29)+1,IF($R157=6,LOOKUP($S157,'Vent Sizing Charts'!$T$22:$T$25,'Vent Sizing Charts'!AB$22:AB$25)+1,IF($R157=5,LOOKUP($S157,'Vent Sizing Charts'!$T$18:$T$21,'Vent Sizing Charts'!AB$18:AB$21)+1,IF($R157=4,LOOKUP($S157,'Vent Sizing Charts'!$T$14:$T$17,'Vent Sizing Charts'!AB$14:AB$17)+1,IF($R157=3,LOOKUP($S157,'Vent Sizing Charts'!$T$10:$T$13,'Vent Sizing Charts'!AB$10:AB$13)+1,IF($R157=2,LOOKUP($S157,'Vent Sizing Charts'!$T$8:$T$9,'Vent Sizing Charts'!AB$8:AB$9)+1,IF($R157=1.5,LOOKUP($S157,'Vent Sizing Charts'!$T$7,'Vent Sizing Charts'!AB$7)+1,IF($R157=1.25,LOOKUP($S157,'Vent Sizing Charts'!$T$6,'Vent Sizing Charts'!AB$6)+1,"ERR")))))))))))</f>
        <v>ERR</v>
      </c>
      <c r="AB157" t="str">
        <f>IF($R157=15,LOOKUP($S157,'Vent Sizing Charts'!$T$38:$T$41,'Vent Sizing Charts'!AC$38:AC$41)+1,IF($R157=12,LOOKUP($S157,'Vent Sizing Charts'!$T$34:$T$37,'Vent Sizing Charts'!AC$34:AC$37)+1,IF($R157=10,LOOKUP($S157,'Vent Sizing Charts'!$T$30:$T$33,'Vent Sizing Charts'!AC$30:AC$33)+1,IF($R157=8,LOOKUP($S157,'Vent Sizing Charts'!$T$26:$T$29,'Vent Sizing Charts'!AC$26:AC$29)+1,IF($R157=6,LOOKUP($S157,'Vent Sizing Charts'!$T$22:$T$25,'Vent Sizing Charts'!AC$22:AC$25)+1,IF($R157=5,LOOKUP($S157,'Vent Sizing Charts'!$T$18:$T$21,'Vent Sizing Charts'!AC$18:AC$21)+1,IF($R157=4,LOOKUP($S157,'Vent Sizing Charts'!$T$14:$T$17,'Vent Sizing Charts'!AC$14:AC$17)+1,IF($R157=3,LOOKUP($S157,'Vent Sizing Charts'!$T$10:$T$13,'Vent Sizing Charts'!AC$10:AC$13)+1,IF($R157=2,LOOKUP($S157,'Vent Sizing Charts'!$T$8:$T$9,'Vent Sizing Charts'!AC$8:AC$9)+1,IF($R157=1.5,LOOKUP($S157,'Vent Sizing Charts'!$T$7,'Vent Sizing Charts'!AC$7)+1,IF($R157=1.25,LOOKUP($S157,'Vent Sizing Charts'!$T$6,'Vent Sizing Charts'!AC$6)+1,"ERR")))))))))))</f>
        <v>ERR</v>
      </c>
      <c r="AC157" t="str">
        <f>IF($R157=15,LOOKUP($S157,'Vent Sizing Charts'!$T$38:$T$41,'Vent Sizing Charts'!AD$38:AD$41)+1,IF($R157=12,LOOKUP($S157,'Vent Sizing Charts'!$T$34:$T$37,'Vent Sizing Charts'!AD$34:AD$37)+1,IF($R157=10,LOOKUP($S157,'Vent Sizing Charts'!$T$30:$T$33,'Vent Sizing Charts'!AD$30:AD$33)+1,IF($R157=8,LOOKUP($S157,'Vent Sizing Charts'!$T$26:$T$29,'Vent Sizing Charts'!AD$26:AD$29)+1,IF($R157=6,LOOKUP($S157,'Vent Sizing Charts'!$T$22:$T$25,'Vent Sizing Charts'!AD$22:AD$25)+1,IF($R157=5,LOOKUP($S157,'Vent Sizing Charts'!$T$18:$T$21,'Vent Sizing Charts'!AD$18:AD$21)+1,IF($R157=4,LOOKUP($S157,'Vent Sizing Charts'!$T$14:$T$17,'Vent Sizing Charts'!AD$14:AD$17)+1,IF($R157=3,LOOKUP($S157,'Vent Sizing Charts'!$T$10:$T$13,'Vent Sizing Charts'!AD$10:AD$13)+1,IF($R157=2,LOOKUP($S157,'Vent Sizing Charts'!$T$8:$T$9,'Vent Sizing Charts'!AD$8:AD$9)+1,IF($R157=1.5,LOOKUP($S157,'Vent Sizing Charts'!$T$7,'Vent Sizing Charts'!AD$7)+1,IF($R157=1.25,LOOKUP($S157,'Vent Sizing Charts'!$T$6,'Vent Sizing Charts'!AD$6)+1,"ERR")))))))))))</f>
        <v>ERR</v>
      </c>
      <c r="AD157" t="str">
        <f>IF($R157=15,LOOKUP($S157,'Vent Sizing Charts'!$T$38:$T$41,'Vent Sizing Charts'!AE$38:AE$41)+1,IF($R157=12,LOOKUP($S157,'Vent Sizing Charts'!$T$34:$T$37,'Vent Sizing Charts'!AE$34:AE$37)+1,IF($R157=10,LOOKUP($S157,'Vent Sizing Charts'!$T$30:$T$33,'Vent Sizing Charts'!AE$30:AE$33)+1,IF($R157=8,LOOKUP($S157,'Vent Sizing Charts'!$T$26:$T$29,'Vent Sizing Charts'!AE$26:AE$29)+1,IF($R157=6,LOOKUP($S157,'Vent Sizing Charts'!$T$22:$T$25,'Vent Sizing Charts'!AE$22:AE$25)+1,IF($R157=5,LOOKUP($S157,'Vent Sizing Charts'!$T$18:$T$21,'Vent Sizing Charts'!AE$18:AE$21)+1,IF($R157=4,LOOKUP($S157,'Vent Sizing Charts'!$T$14:$T$17,'Vent Sizing Charts'!AE$14:AE$17)+1,IF($R157=3,LOOKUP($S157,'Vent Sizing Charts'!$T$10:$T$13,'Vent Sizing Charts'!AE$10:AE$13)+1,IF($R157=2,LOOKUP($S157,'Vent Sizing Charts'!$T$8:$T$9,'Vent Sizing Charts'!AE$8:AE$9)+1,IF($R157=1.5,LOOKUP($S157,'Vent Sizing Charts'!$T$7,'Vent Sizing Charts'!AE$7)+1,IF($R157=1.25,LOOKUP($S157,'Vent Sizing Charts'!$T$6,'Vent Sizing Charts'!AE$6)+1,"ERR")))))))))))</f>
        <v>ERR</v>
      </c>
      <c r="AE157" t="str">
        <f>IF($R157=15,LOOKUP($S157,'Vent Sizing Charts'!$T$38:$T$41,'Vent Sizing Charts'!U$38:U$41),IF($R157=12,LOOKUP($S157,'Vent Sizing Charts'!$T$34:$T$37,'Vent Sizing Charts'!U$34:U$37),IF($R157=10,LOOKUP($S157,'Vent Sizing Charts'!$T$30:$T$33,'Vent Sizing Charts'!U$30:U$33),IF($R157=8,LOOKUP($S157,'Vent Sizing Charts'!$T$26:$T$29,'Vent Sizing Charts'!U$26:U$29),IF($R157=6,LOOKUP($S157,'Vent Sizing Charts'!$T$22:$T$25,'Vent Sizing Charts'!U$22:U$25),IF($R157=5,LOOKUP($S157,'Vent Sizing Charts'!$T$18:$T$21,'Vent Sizing Charts'!U$18:U$21),IF($R157=4,LOOKUP($S157,'Vent Sizing Charts'!$T$14:$T$17,'Vent Sizing Charts'!U$14:U$17),IF($R157=3,LOOKUP($S157,'Vent Sizing Charts'!$T$10:$T$13,'Vent Sizing Charts'!U$10:U$13),IF($R157=2,LOOKUP($S157,'Vent Sizing Charts'!$T$8:$T$9,'Vent Sizing Charts'!U$8:U$9),IF($R157=1.5,LOOKUP($S157,'Vent Sizing Charts'!$T$7,'Vent Sizing Charts'!U$7),IF($R157=1.25,LOOKUP($S157,'Vent Sizing Charts'!$T$6,'Vent Sizing Charts'!U$6),"ERR")))))))))))</f>
        <v>ERR</v>
      </c>
    </row>
    <row r="158" spans="6:31" x14ac:dyDescent="0.25">
      <c r="F158" t="str">
        <f>IF('Vent Sizing'!M143="","",'Vent Sizing'!M143)</f>
        <v/>
      </c>
      <c r="G158">
        <v>0</v>
      </c>
      <c r="H158" t="e">
        <f>IF(LOOKUP($F158,'Vent Sizing Charts'!$F$5:$F$18,'Vent Sizing Charts'!G$5:G$18)+1&lt;0,0,LOOKUP($F158,'Vent Sizing Charts'!$F$5:$F$18,'Vent Sizing Charts'!G$5:G$18))</f>
        <v>#N/A</v>
      </c>
      <c r="I158" t="e">
        <f>IF(LOOKUP($F158,'Vent Sizing Charts'!$F$5:$F$18,'Vent Sizing Charts'!H$5:H$18)+1&lt;0,0,LOOKUP($F158,'Vent Sizing Charts'!$F$5:$F$18,'Vent Sizing Charts'!H$5:H$18))</f>
        <v>#N/A</v>
      </c>
      <c r="J158" t="e">
        <f>IF(LOOKUP($F158,'Vent Sizing Charts'!$F$5:$F$18,'Vent Sizing Charts'!I$5:I$18)+1&lt;0,0,LOOKUP($F158,'Vent Sizing Charts'!$F$5:$F$18,'Vent Sizing Charts'!I$5:I$18))</f>
        <v>#N/A</v>
      </c>
      <c r="K158" t="e">
        <f>IF(LOOKUP($F158,'Vent Sizing Charts'!$F$5:$F$18,'Vent Sizing Charts'!J$5:J$18)+1&lt;0,0,LOOKUP($F158,'Vent Sizing Charts'!$F$5:$F$18,'Vent Sizing Charts'!J$5:J$18))</f>
        <v>#N/A</v>
      </c>
      <c r="L158" t="e">
        <f>IF(LOOKUP($F158,'Vent Sizing Charts'!$F$5:$F$18,'Vent Sizing Charts'!K$5:K$18)+1&lt;0,0,LOOKUP($F158,'Vent Sizing Charts'!$F$5:$F$18,'Vent Sizing Charts'!K$5:K$18))</f>
        <v>#N/A</v>
      </c>
      <c r="M158" t="e">
        <f>IF(LOOKUP($F158,'Vent Sizing Charts'!$F$5:$F$18,'Vent Sizing Charts'!L$5:L$18)+1&lt;0,0,LOOKUP($F158,'Vent Sizing Charts'!$F$5:$F$18,'Vent Sizing Charts'!L$5:L$18))</f>
        <v>#N/A</v>
      </c>
      <c r="N158" t="e">
        <f>IF(LOOKUP($F158,'Vent Sizing Charts'!$F$5:$F$18,'Vent Sizing Charts'!M$5:M$18)+1&lt;0,0,LOOKUP($F158,'Vent Sizing Charts'!$F$5:$F$18,'Vent Sizing Charts'!M$5:M$18))</f>
        <v>#N/A</v>
      </c>
      <c r="O158" t="e">
        <f>IF(LOOKUP($F158,'Vent Sizing Charts'!$F$5:$F$18,'Vent Sizing Charts'!N$5:N$18)+1&lt;0,0,LOOKUP($F158,'Vent Sizing Charts'!$F$5:$F$18,'Vent Sizing Charts'!N$5:N$18))</f>
        <v>#N/A</v>
      </c>
      <c r="R158">
        <f>'Vent Sizing'!X63</f>
        <v>0</v>
      </c>
      <c r="S158">
        <f>ROUNDUP('Vent Sizing'!T63,0)</f>
        <v>0</v>
      </c>
      <c r="T158">
        <v>-9999999</v>
      </c>
      <c r="U158" t="str">
        <f>IF($R158=15,LOOKUP($S158,'Vent Sizing Charts'!$T$38:$T$41,'Vent Sizing Charts'!V$38:V$41)+1,IF($R158=12,LOOKUP($S158,'Vent Sizing Charts'!$T$34:$T$37,'Vent Sizing Charts'!V$34:V$37)+1,IF($R158=10,LOOKUP($S158,'Vent Sizing Charts'!$T$30:$T$33,'Vent Sizing Charts'!V$30:V$33)+1,IF($R158=8,LOOKUP($S158,'Vent Sizing Charts'!$T$26:$T$29,'Vent Sizing Charts'!V$26:V$29)+1,IF($R158=6,LOOKUP($S158,'Vent Sizing Charts'!$T$22:$T$25,'Vent Sizing Charts'!V$22:V$25)+1,IF($R158=5,LOOKUP($S158,'Vent Sizing Charts'!$T$18:$T$21,'Vent Sizing Charts'!V$18:V$21)+1,IF($R158=4,LOOKUP($S158,'Vent Sizing Charts'!$T$14:$T$17,'Vent Sizing Charts'!V$14:V$17)+1,IF($R158=3,LOOKUP($S158,'Vent Sizing Charts'!$T$10:$T$13,'Vent Sizing Charts'!V$10:V$13)+1,IF($R158=2,LOOKUP($S158,'Vent Sizing Charts'!$T$8:$T$9,'Vent Sizing Charts'!V$8:V$9)+1,IF($R158=1.5,LOOKUP($S158,'Vent Sizing Charts'!$T$7,'Vent Sizing Charts'!V$7)+1,IF($R158=1.25,LOOKUP($S158,'Vent Sizing Charts'!$T$6,'Vent Sizing Charts'!V$6)+1,"ERR")))))))))))</f>
        <v>ERR</v>
      </c>
      <c r="V158" t="str">
        <f>IF($R158=15,LOOKUP($S158,'Vent Sizing Charts'!$T$38:$T$41,'Vent Sizing Charts'!W$38:W$41)+1,IF($R158=12,LOOKUP($S158,'Vent Sizing Charts'!$T$34:$T$37,'Vent Sizing Charts'!W$34:W$37)+1,IF($R158=10,LOOKUP($S158,'Vent Sizing Charts'!$T$30:$T$33,'Vent Sizing Charts'!W$30:W$33)+1,IF($R158=8,LOOKUP($S158,'Vent Sizing Charts'!$T$26:$T$29,'Vent Sizing Charts'!W$26:W$29)+1,IF($R158=6,LOOKUP($S158,'Vent Sizing Charts'!$T$22:$T$25,'Vent Sizing Charts'!W$22:W$25)+1,IF($R158=5,LOOKUP($S158,'Vent Sizing Charts'!$T$18:$T$21,'Vent Sizing Charts'!W$18:W$21)+1,IF($R158=4,LOOKUP($S158,'Vent Sizing Charts'!$T$14:$T$17,'Vent Sizing Charts'!W$14:W$17)+1,IF($R158=3,LOOKUP($S158,'Vent Sizing Charts'!$T$10:$T$13,'Vent Sizing Charts'!W$10:W$13)+1,IF($R158=2,LOOKUP($S158,'Vent Sizing Charts'!$T$8:$T$9,'Vent Sizing Charts'!W$8:W$9)+1,IF($R158=1.5,LOOKUP($S158,'Vent Sizing Charts'!$T$7,'Vent Sizing Charts'!W$7)+1,IF($R158=1.25,LOOKUP($S158,'Vent Sizing Charts'!$T$6,'Vent Sizing Charts'!W$6)+1,"ERR")))))))))))</f>
        <v>ERR</v>
      </c>
      <c r="W158" t="str">
        <f>IF($R158=15,LOOKUP($S158,'Vent Sizing Charts'!$T$38:$T$41,'Vent Sizing Charts'!X$38:X$41)+1,IF($R158=12,LOOKUP($S158,'Vent Sizing Charts'!$T$34:$T$37,'Vent Sizing Charts'!X$34:X$37)+1,IF($R158=10,LOOKUP($S158,'Vent Sizing Charts'!$T$30:$T$33,'Vent Sizing Charts'!X$30:X$33)+1,IF($R158=8,LOOKUP($S158,'Vent Sizing Charts'!$T$26:$T$29,'Vent Sizing Charts'!X$26:X$29)+1,IF($R158=6,LOOKUP($S158,'Vent Sizing Charts'!$T$22:$T$25,'Vent Sizing Charts'!X$22:X$25)+1,IF($R158=5,LOOKUP($S158,'Vent Sizing Charts'!$T$18:$T$21,'Vent Sizing Charts'!X$18:X$21)+1,IF($R158=4,LOOKUP($S158,'Vent Sizing Charts'!$T$14:$T$17,'Vent Sizing Charts'!X$14:X$17)+1,IF($R158=3,LOOKUP($S158,'Vent Sizing Charts'!$T$10:$T$13,'Vent Sizing Charts'!X$10:X$13)+1,IF($R158=2,LOOKUP($S158,'Vent Sizing Charts'!$T$8:$T$9,'Vent Sizing Charts'!X$8:X$9)+1,IF($R158=1.5,LOOKUP($S158,'Vent Sizing Charts'!$T$7,'Vent Sizing Charts'!X$7)+1,IF($R158=1.25,LOOKUP($S158,'Vent Sizing Charts'!$T$6,'Vent Sizing Charts'!X$6)+1,"ERR")))))))))))</f>
        <v>ERR</v>
      </c>
      <c r="X158" t="str">
        <f>IF($R158=15,LOOKUP($S158,'Vent Sizing Charts'!$T$38:$T$41,'Vent Sizing Charts'!Y$38:Y$41)+1,IF($R158=12,LOOKUP($S158,'Vent Sizing Charts'!$T$34:$T$37,'Vent Sizing Charts'!Y$34:Y$37)+1,IF($R158=10,LOOKUP($S158,'Vent Sizing Charts'!$T$30:$T$33,'Vent Sizing Charts'!Y$30:Y$33)+1,IF($R158=8,LOOKUP($S158,'Vent Sizing Charts'!$T$26:$T$29,'Vent Sizing Charts'!Y$26:Y$29)+1,IF($R158=6,LOOKUP($S158,'Vent Sizing Charts'!$T$22:$T$25,'Vent Sizing Charts'!Y$22:Y$25)+1,IF($R158=5,LOOKUP($S158,'Vent Sizing Charts'!$T$18:$T$21,'Vent Sizing Charts'!Y$18:Y$21)+1,IF($R158=4,LOOKUP($S158,'Vent Sizing Charts'!$T$14:$T$17,'Vent Sizing Charts'!Y$14:Y$17)+1,IF($R158=3,LOOKUP($S158,'Vent Sizing Charts'!$T$10:$T$13,'Vent Sizing Charts'!Y$10:Y$13)+1,IF($R158=2,LOOKUP($S158,'Vent Sizing Charts'!$T$8:$T$9,'Vent Sizing Charts'!Y$8:Y$9)+1,IF($R158=1.5,LOOKUP($S158,'Vent Sizing Charts'!$T$7,'Vent Sizing Charts'!Y$7)+1,IF($R158=1.25,LOOKUP($S158,'Vent Sizing Charts'!$T$6,'Vent Sizing Charts'!Y$6)+1,"ERR")))))))))))</f>
        <v>ERR</v>
      </c>
      <c r="Y158" t="str">
        <f>IF($R158=15,LOOKUP($S158,'Vent Sizing Charts'!$T$38:$T$41,'Vent Sizing Charts'!Z$38:Z$41)+1,IF($R158=12,LOOKUP($S158,'Vent Sizing Charts'!$T$34:$T$37,'Vent Sizing Charts'!Z$34:Z$37)+1,IF($R158=10,LOOKUP($S158,'Vent Sizing Charts'!$T$30:$T$33,'Vent Sizing Charts'!Z$30:Z$33)+1,IF($R158=8,LOOKUP($S158,'Vent Sizing Charts'!$T$26:$T$29,'Vent Sizing Charts'!Z$26:Z$29)+1,IF($R158=6,LOOKUP($S158,'Vent Sizing Charts'!$T$22:$T$25,'Vent Sizing Charts'!Z$22:Z$25)+1,IF($R158=5,LOOKUP($S158,'Vent Sizing Charts'!$T$18:$T$21,'Vent Sizing Charts'!Z$18:Z$21)+1,IF($R158=4,LOOKUP($S158,'Vent Sizing Charts'!$T$14:$T$17,'Vent Sizing Charts'!Z$14:Z$17)+1,IF($R158=3,LOOKUP($S158,'Vent Sizing Charts'!$T$10:$T$13,'Vent Sizing Charts'!Z$10:Z$13)+1,IF($R158=2,LOOKUP($S158,'Vent Sizing Charts'!$T$8:$T$9,'Vent Sizing Charts'!Z$8:Z$9)+1,IF($R158=1.5,LOOKUP($S158,'Vent Sizing Charts'!$T$7,'Vent Sizing Charts'!Z$7)+1,IF($R158=1.25,LOOKUP($S158,'Vent Sizing Charts'!$T$6,'Vent Sizing Charts'!Z$6)+1,"ERR")))))))))))</f>
        <v>ERR</v>
      </c>
      <c r="Z158" t="str">
        <f>IF($R158=15,LOOKUP($S158,'Vent Sizing Charts'!$T$38:$T$41,'Vent Sizing Charts'!AA$38:AA$41)+1,IF($R158=12,LOOKUP($S158,'Vent Sizing Charts'!$T$34:$T$37,'Vent Sizing Charts'!AA$34:AA$37)+1,IF($R158=10,LOOKUP($S158,'Vent Sizing Charts'!$T$30:$T$33,'Vent Sizing Charts'!AA$30:AA$33)+1,IF($R158=8,LOOKUP($S158,'Vent Sizing Charts'!$T$26:$T$29,'Vent Sizing Charts'!AA$26:AA$29)+1,IF($R158=6,LOOKUP($S158,'Vent Sizing Charts'!$T$22:$T$25,'Vent Sizing Charts'!AA$22:AA$25)+1,IF($R158=5,LOOKUP($S158,'Vent Sizing Charts'!$T$18:$T$21,'Vent Sizing Charts'!AA$18:AA$21)+1,IF($R158=4,LOOKUP($S158,'Vent Sizing Charts'!$T$14:$T$17,'Vent Sizing Charts'!AA$14:AA$17)+1,IF($R158=3,LOOKUP($S158,'Vent Sizing Charts'!$T$10:$T$13,'Vent Sizing Charts'!AA$10:AA$13)+1,IF($R158=2,LOOKUP($S158,'Vent Sizing Charts'!$T$8:$T$9,'Vent Sizing Charts'!AA$8:AA$9)+1,IF($R158=1.5,LOOKUP($S158,'Vent Sizing Charts'!$T$7,'Vent Sizing Charts'!AA$7)+1,IF($R158=1.25,LOOKUP($S158,'Vent Sizing Charts'!$T$6,'Vent Sizing Charts'!AA$6)+1,"ERR")))))))))))</f>
        <v>ERR</v>
      </c>
      <c r="AA158" t="str">
        <f>IF($R158=15,LOOKUP($S158,'Vent Sizing Charts'!$T$38:$T$41,'Vent Sizing Charts'!AB$38:AB$41)+1,IF($R158=12,LOOKUP($S158,'Vent Sizing Charts'!$T$34:$T$37,'Vent Sizing Charts'!AB$34:AB$37)+1,IF($R158=10,LOOKUP($S158,'Vent Sizing Charts'!$T$30:$T$33,'Vent Sizing Charts'!AB$30:AB$33)+1,IF($R158=8,LOOKUP($S158,'Vent Sizing Charts'!$T$26:$T$29,'Vent Sizing Charts'!AB$26:AB$29)+1,IF($R158=6,LOOKUP($S158,'Vent Sizing Charts'!$T$22:$T$25,'Vent Sizing Charts'!AB$22:AB$25)+1,IF($R158=5,LOOKUP($S158,'Vent Sizing Charts'!$T$18:$T$21,'Vent Sizing Charts'!AB$18:AB$21)+1,IF($R158=4,LOOKUP($S158,'Vent Sizing Charts'!$T$14:$T$17,'Vent Sizing Charts'!AB$14:AB$17)+1,IF($R158=3,LOOKUP($S158,'Vent Sizing Charts'!$T$10:$T$13,'Vent Sizing Charts'!AB$10:AB$13)+1,IF($R158=2,LOOKUP($S158,'Vent Sizing Charts'!$T$8:$T$9,'Vent Sizing Charts'!AB$8:AB$9)+1,IF($R158=1.5,LOOKUP($S158,'Vent Sizing Charts'!$T$7,'Vent Sizing Charts'!AB$7)+1,IF($R158=1.25,LOOKUP($S158,'Vent Sizing Charts'!$T$6,'Vent Sizing Charts'!AB$6)+1,"ERR")))))))))))</f>
        <v>ERR</v>
      </c>
      <c r="AB158" t="str">
        <f>IF($R158=15,LOOKUP($S158,'Vent Sizing Charts'!$T$38:$T$41,'Vent Sizing Charts'!AC$38:AC$41)+1,IF($R158=12,LOOKUP($S158,'Vent Sizing Charts'!$T$34:$T$37,'Vent Sizing Charts'!AC$34:AC$37)+1,IF($R158=10,LOOKUP($S158,'Vent Sizing Charts'!$T$30:$T$33,'Vent Sizing Charts'!AC$30:AC$33)+1,IF($R158=8,LOOKUP($S158,'Vent Sizing Charts'!$T$26:$T$29,'Vent Sizing Charts'!AC$26:AC$29)+1,IF($R158=6,LOOKUP($S158,'Vent Sizing Charts'!$T$22:$T$25,'Vent Sizing Charts'!AC$22:AC$25)+1,IF($R158=5,LOOKUP($S158,'Vent Sizing Charts'!$T$18:$T$21,'Vent Sizing Charts'!AC$18:AC$21)+1,IF($R158=4,LOOKUP($S158,'Vent Sizing Charts'!$T$14:$T$17,'Vent Sizing Charts'!AC$14:AC$17)+1,IF($R158=3,LOOKUP($S158,'Vent Sizing Charts'!$T$10:$T$13,'Vent Sizing Charts'!AC$10:AC$13)+1,IF($R158=2,LOOKUP($S158,'Vent Sizing Charts'!$T$8:$T$9,'Vent Sizing Charts'!AC$8:AC$9)+1,IF($R158=1.5,LOOKUP($S158,'Vent Sizing Charts'!$T$7,'Vent Sizing Charts'!AC$7)+1,IF($R158=1.25,LOOKUP($S158,'Vent Sizing Charts'!$T$6,'Vent Sizing Charts'!AC$6)+1,"ERR")))))))))))</f>
        <v>ERR</v>
      </c>
      <c r="AC158" t="str">
        <f>IF($R158=15,LOOKUP($S158,'Vent Sizing Charts'!$T$38:$T$41,'Vent Sizing Charts'!AD$38:AD$41)+1,IF($R158=12,LOOKUP($S158,'Vent Sizing Charts'!$T$34:$T$37,'Vent Sizing Charts'!AD$34:AD$37)+1,IF($R158=10,LOOKUP($S158,'Vent Sizing Charts'!$T$30:$T$33,'Vent Sizing Charts'!AD$30:AD$33)+1,IF($R158=8,LOOKUP($S158,'Vent Sizing Charts'!$T$26:$T$29,'Vent Sizing Charts'!AD$26:AD$29)+1,IF($R158=6,LOOKUP($S158,'Vent Sizing Charts'!$T$22:$T$25,'Vent Sizing Charts'!AD$22:AD$25)+1,IF($R158=5,LOOKUP($S158,'Vent Sizing Charts'!$T$18:$T$21,'Vent Sizing Charts'!AD$18:AD$21)+1,IF($R158=4,LOOKUP($S158,'Vent Sizing Charts'!$T$14:$T$17,'Vent Sizing Charts'!AD$14:AD$17)+1,IF($R158=3,LOOKUP($S158,'Vent Sizing Charts'!$T$10:$T$13,'Vent Sizing Charts'!AD$10:AD$13)+1,IF($R158=2,LOOKUP($S158,'Vent Sizing Charts'!$T$8:$T$9,'Vent Sizing Charts'!AD$8:AD$9)+1,IF($R158=1.5,LOOKUP($S158,'Vent Sizing Charts'!$T$7,'Vent Sizing Charts'!AD$7)+1,IF($R158=1.25,LOOKUP($S158,'Vent Sizing Charts'!$T$6,'Vent Sizing Charts'!AD$6)+1,"ERR")))))))))))</f>
        <v>ERR</v>
      </c>
      <c r="AD158" t="str">
        <f>IF($R158=15,LOOKUP($S158,'Vent Sizing Charts'!$T$38:$T$41,'Vent Sizing Charts'!AE$38:AE$41)+1,IF($R158=12,LOOKUP($S158,'Vent Sizing Charts'!$T$34:$T$37,'Vent Sizing Charts'!AE$34:AE$37)+1,IF($R158=10,LOOKUP($S158,'Vent Sizing Charts'!$T$30:$T$33,'Vent Sizing Charts'!AE$30:AE$33)+1,IF($R158=8,LOOKUP($S158,'Vent Sizing Charts'!$T$26:$T$29,'Vent Sizing Charts'!AE$26:AE$29)+1,IF($R158=6,LOOKUP($S158,'Vent Sizing Charts'!$T$22:$T$25,'Vent Sizing Charts'!AE$22:AE$25)+1,IF($R158=5,LOOKUP($S158,'Vent Sizing Charts'!$T$18:$T$21,'Vent Sizing Charts'!AE$18:AE$21)+1,IF($R158=4,LOOKUP($S158,'Vent Sizing Charts'!$T$14:$T$17,'Vent Sizing Charts'!AE$14:AE$17)+1,IF($R158=3,LOOKUP($S158,'Vent Sizing Charts'!$T$10:$T$13,'Vent Sizing Charts'!AE$10:AE$13)+1,IF($R158=2,LOOKUP($S158,'Vent Sizing Charts'!$T$8:$T$9,'Vent Sizing Charts'!AE$8:AE$9)+1,IF($R158=1.5,LOOKUP($S158,'Vent Sizing Charts'!$T$7,'Vent Sizing Charts'!AE$7)+1,IF($R158=1.25,LOOKUP($S158,'Vent Sizing Charts'!$T$6,'Vent Sizing Charts'!AE$6)+1,"ERR")))))))))))</f>
        <v>ERR</v>
      </c>
      <c r="AE158" t="str">
        <f>IF($R158=15,LOOKUP($S158,'Vent Sizing Charts'!$T$38:$T$41,'Vent Sizing Charts'!U$38:U$41),IF($R158=12,LOOKUP($S158,'Vent Sizing Charts'!$T$34:$T$37,'Vent Sizing Charts'!U$34:U$37),IF($R158=10,LOOKUP($S158,'Vent Sizing Charts'!$T$30:$T$33,'Vent Sizing Charts'!U$30:U$33),IF($R158=8,LOOKUP($S158,'Vent Sizing Charts'!$T$26:$T$29,'Vent Sizing Charts'!U$26:U$29),IF($R158=6,LOOKUP($S158,'Vent Sizing Charts'!$T$22:$T$25,'Vent Sizing Charts'!U$22:U$25),IF($R158=5,LOOKUP($S158,'Vent Sizing Charts'!$T$18:$T$21,'Vent Sizing Charts'!U$18:U$21),IF($R158=4,LOOKUP($S158,'Vent Sizing Charts'!$T$14:$T$17,'Vent Sizing Charts'!U$14:U$17),IF($R158=3,LOOKUP($S158,'Vent Sizing Charts'!$T$10:$T$13,'Vent Sizing Charts'!U$10:U$13),IF($R158=2,LOOKUP($S158,'Vent Sizing Charts'!$T$8:$T$9,'Vent Sizing Charts'!U$8:U$9),IF($R158=1.5,LOOKUP($S158,'Vent Sizing Charts'!$T$7,'Vent Sizing Charts'!U$7),IF($R158=1.25,LOOKUP($S158,'Vent Sizing Charts'!$T$6,'Vent Sizing Charts'!U$6),"ERR")))))))))))</f>
        <v>ERR</v>
      </c>
    </row>
    <row r="159" spans="6:31" x14ac:dyDescent="0.25">
      <c r="F159" t="str">
        <f>IF('Vent Sizing'!M144="","",'Vent Sizing'!M144)</f>
        <v/>
      </c>
      <c r="G159">
        <v>0</v>
      </c>
      <c r="H159" t="e">
        <f>IF(LOOKUP($F159,'Vent Sizing Charts'!$F$5:$F$18,'Vent Sizing Charts'!G$5:G$18)+1&lt;0,0,LOOKUP($F159,'Vent Sizing Charts'!$F$5:$F$18,'Vent Sizing Charts'!G$5:G$18))</f>
        <v>#N/A</v>
      </c>
      <c r="I159" t="e">
        <f>IF(LOOKUP($F159,'Vent Sizing Charts'!$F$5:$F$18,'Vent Sizing Charts'!H$5:H$18)+1&lt;0,0,LOOKUP($F159,'Vent Sizing Charts'!$F$5:$F$18,'Vent Sizing Charts'!H$5:H$18))</f>
        <v>#N/A</v>
      </c>
      <c r="J159" t="e">
        <f>IF(LOOKUP($F159,'Vent Sizing Charts'!$F$5:$F$18,'Vent Sizing Charts'!I$5:I$18)+1&lt;0,0,LOOKUP($F159,'Vent Sizing Charts'!$F$5:$F$18,'Vent Sizing Charts'!I$5:I$18))</f>
        <v>#N/A</v>
      </c>
      <c r="K159" t="e">
        <f>IF(LOOKUP($F159,'Vent Sizing Charts'!$F$5:$F$18,'Vent Sizing Charts'!J$5:J$18)+1&lt;0,0,LOOKUP($F159,'Vent Sizing Charts'!$F$5:$F$18,'Vent Sizing Charts'!J$5:J$18))</f>
        <v>#N/A</v>
      </c>
      <c r="L159" t="e">
        <f>IF(LOOKUP($F159,'Vent Sizing Charts'!$F$5:$F$18,'Vent Sizing Charts'!K$5:K$18)+1&lt;0,0,LOOKUP($F159,'Vent Sizing Charts'!$F$5:$F$18,'Vent Sizing Charts'!K$5:K$18))</f>
        <v>#N/A</v>
      </c>
      <c r="M159" t="e">
        <f>IF(LOOKUP($F159,'Vent Sizing Charts'!$F$5:$F$18,'Vent Sizing Charts'!L$5:L$18)+1&lt;0,0,LOOKUP($F159,'Vent Sizing Charts'!$F$5:$F$18,'Vent Sizing Charts'!L$5:L$18))</f>
        <v>#N/A</v>
      </c>
      <c r="N159" t="e">
        <f>IF(LOOKUP($F159,'Vent Sizing Charts'!$F$5:$F$18,'Vent Sizing Charts'!M$5:M$18)+1&lt;0,0,LOOKUP($F159,'Vent Sizing Charts'!$F$5:$F$18,'Vent Sizing Charts'!M$5:M$18))</f>
        <v>#N/A</v>
      </c>
      <c r="O159" t="e">
        <f>IF(LOOKUP($F159,'Vent Sizing Charts'!$F$5:$F$18,'Vent Sizing Charts'!N$5:N$18)+1&lt;0,0,LOOKUP($F159,'Vent Sizing Charts'!$F$5:$F$18,'Vent Sizing Charts'!N$5:N$18))</f>
        <v>#N/A</v>
      </c>
      <c r="R159">
        <f>'Vent Sizing'!X64</f>
        <v>0</v>
      </c>
      <c r="S159">
        <f>ROUNDUP('Vent Sizing'!T64,0)</f>
        <v>0</v>
      </c>
      <c r="T159">
        <v>-9999999</v>
      </c>
      <c r="U159" t="str">
        <f>IF($R159=15,LOOKUP($S159,'Vent Sizing Charts'!$T$38:$T$41,'Vent Sizing Charts'!V$38:V$41)+1,IF($R159=12,LOOKUP($S159,'Vent Sizing Charts'!$T$34:$T$37,'Vent Sizing Charts'!V$34:V$37)+1,IF($R159=10,LOOKUP($S159,'Vent Sizing Charts'!$T$30:$T$33,'Vent Sizing Charts'!V$30:V$33)+1,IF($R159=8,LOOKUP($S159,'Vent Sizing Charts'!$T$26:$T$29,'Vent Sizing Charts'!V$26:V$29)+1,IF($R159=6,LOOKUP($S159,'Vent Sizing Charts'!$T$22:$T$25,'Vent Sizing Charts'!V$22:V$25)+1,IF($R159=5,LOOKUP($S159,'Vent Sizing Charts'!$T$18:$T$21,'Vent Sizing Charts'!V$18:V$21)+1,IF($R159=4,LOOKUP($S159,'Vent Sizing Charts'!$T$14:$T$17,'Vent Sizing Charts'!V$14:V$17)+1,IF($R159=3,LOOKUP($S159,'Vent Sizing Charts'!$T$10:$T$13,'Vent Sizing Charts'!V$10:V$13)+1,IF($R159=2,LOOKUP($S159,'Vent Sizing Charts'!$T$8:$T$9,'Vent Sizing Charts'!V$8:V$9)+1,IF($R159=1.5,LOOKUP($S159,'Vent Sizing Charts'!$T$7,'Vent Sizing Charts'!V$7)+1,IF($R159=1.25,LOOKUP($S159,'Vent Sizing Charts'!$T$6,'Vent Sizing Charts'!V$6)+1,"ERR")))))))))))</f>
        <v>ERR</v>
      </c>
      <c r="V159" t="str">
        <f>IF($R159=15,LOOKUP($S159,'Vent Sizing Charts'!$T$38:$T$41,'Vent Sizing Charts'!W$38:W$41)+1,IF($R159=12,LOOKUP($S159,'Vent Sizing Charts'!$T$34:$T$37,'Vent Sizing Charts'!W$34:W$37)+1,IF($R159=10,LOOKUP($S159,'Vent Sizing Charts'!$T$30:$T$33,'Vent Sizing Charts'!W$30:W$33)+1,IF($R159=8,LOOKUP($S159,'Vent Sizing Charts'!$T$26:$T$29,'Vent Sizing Charts'!W$26:W$29)+1,IF($R159=6,LOOKUP($S159,'Vent Sizing Charts'!$T$22:$T$25,'Vent Sizing Charts'!W$22:W$25)+1,IF($R159=5,LOOKUP($S159,'Vent Sizing Charts'!$T$18:$T$21,'Vent Sizing Charts'!W$18:W$21)+1,IF($R159=4,LOOKUP($S159,'Vent Sizing Charts'!$T$14:$T$17,'Vent Sizing Charts'!W$14:W$17)+1,IF($R159=3,LOOKUP($S159,'Vent Sizing Charts'!$T$10:$T$13,'Vent Sizing Charts'!W$10:W$13)+1,IF($R159=2,LOOKUP($S159,'Vent Sizing Charts'!$T$8:$T$9,'Vent Sizing Charts'!W$8:W$9)+1,IF($R159=1.5,LOOKUP($S159,'Vent Sizing Charts'!$T$7,'Vent Sizing Charts'!W$7)+1,IF($R159=1.25,LOOKUP($S159,'Vent Sizing Charts'!$T$6,'Vent Sizing Charts'!W$6)+1,"ERR")))))))))))</f>
        <v>ERR</v>
      </c>
      <c r="W159" t="str">
        <f>IF($R159=15,LOOKUP($S159,'Vent Sizing Charts'!$T$38:$T$41,'Vent Sizing Charts'!X$38:X$41)+1,IF($R159=12,LOOKUP($S159,'Vent Sizing Charts'!$T$34:$T$37,'Vent Sizing Charts'!X$34:X$37)+1,IF($R159=10,LOOKUP($S159,'Vent Sizing Charts'!$T$30:$T$33,'Vent Sizing Charts'!X$30:X$33)+1,IF($R159=8,LOOKUP($S159,'Vent Sizing Charts'!$T$26:$T$29,'Vent Sizing Charts'!X$26:X$29)+1,IF($R159=6,LOOKUP($S159,'Vent Sizing Charts'!$T$22:$T$25,'Vent Sizing Charts'!X$22:X$25)+1,IF($R159=5,LOOKUP($S159,'Vent Sizing Charts'!$T$18:$T$21,'Vent Sizing Charts'!X$18:X$21)+1,IF($R159=4,LOOKUP($S159,'Vent Sizing Charts'!$T$14:$T$17,'Vent Sizing Charts'!X$14:X$17)+1,IF($R159=3,LOOKUP($S159,'Vent Sizing Charts'!$T$10:$T$13,'Vent Sizing Charts'!X$10:X$13)+1,IF($R159=2,LOOKUP($S159,'Vent Sizing Charts'!$T$8:$T$9,'Vent Sizing Charts'!X$8:X$9)+1,IF($R159=1.5,LOOKUP($S159,'Vent Sizing Charts'!$T$7,'Vent Sizing Charts'!X$7)+1,IF($R159=1.25,LOOKUP($S159,'Vent Sizing Charts'!$T$6,'Vent Sizing Charts'!X$6)+1,"ERR")))))))))))</f>
        <v>ERR</v>
      </c>
      <c r="X159" t="str">
        <f>IF($R159=15,LOOKUP($S159,'Vent Sizing Charts'!$T$38:$T$41,'Vent Sizing Charts'!Y$38:Y$41)+1,IF($R159=12,LOOKUP($S159,'Vent Sizing Charts'!$T$34:$T$37,'Vent Sizing Charts'!Y$34:Y$37)+1,IF($R159=10,LOOKUP($S159,'Vent Sizing Charts'!$T$30:$T$33,'Vent Sizing Charts'!Y$30:Y$33)+1,IF($R159=8,LOOKUP($S159,'Vent Sizing Charts'!$T$26:$T$29,'Vent Sizing Charts'!Y$26:Y$29)+1,IF($R159=6,LOOKUP($S159,'Vent Sizing Charts'!$T$22:$T$25,'Vent Sizing Charts'!Y$22:Y$25)+1,IF($R159=5,LOOKUP($S159,'Vent Sizing Charts'!$T$18:$T$21,'Vent Sizing Charts'!Y$18:Y$21)+1,IF($R159=4,LOOKUP($S159,'Vent Sizing Charts'!$T$14:$T$17,'Vent Sizing Charts'!Y$14:Y$17)+1,IF($R159=3,LOOKUP($S159,'Vent Sizing Charts'!$T$10:$T$13,'Vent Sizing Charts'!Y$10:Y$13)+1,IF($R159=2,LOOKUP($S159,'Vent Sizing Charts'!$T$8:$T$9,'Vent Sizing Charts'!Y$8:Y$9)+1,IF($R159=1.5,LOOKUP($S159,'Vent Sizing Charts'!$T$7,'Vent Sizing Charts'!Y$7)+1,IF($R159=1.25,LOOKUP($S159,'Vent Sizing Charts'!$T$6,'Vent Sizing Charts'!Y$6)+1,"ERR")))))))))))</f>
        <v>ERR</v>
      </c>
      <c r="Y159" t="str">
        <f>IF($R159=15,LOOKUP($S159,'Vent Sizing Charts'!$T$38:$T$41,'Vent Sizing Charts'!Z$38:Z$41)+1,IF($R159=12,LOOKUP($S159,'Vent Sizing Charts'!$T$34:$T$37,'Vent Sizing Charts'!Z$34:Z$37)+1,IF($R159=10,LOOKUP($S159,'Vent Sizing Charts'!$T$30:$T$33,'Vent Sizing Charts'!Z$30:Z$33)+1,IF($R159=8,LOOKUP($S159,'Vent Sizing Charts'!$T$26:$T$29,'Vent Sizing Charts'!Z$26:Z$29)+1,IF($R159=6,LOOKUP($S159,'Vent Sizing Charts'!$T$22:$T$25,'Vent Sizing Charts'!Z$22:Z$25)+1,IF($R159=5,LOOKUP($S159,'Vent Sizing Charts'!$T$18:$T$21,'Vent Sizing Charts'!Z$18:Z$21)+1,IF($R159=4,LOOKUP($S159,'Vent Sizing Charts'!$T$14:$T$17,'Vent Sizing Charts'!Z$14:Z$17)+1,IF($R159=3,LOOKUP($S159,'Vent Sizing Charts'!$T$10:$T$13,'Vent Sizing Charts'!Z$10:Z$13)+1,IF($R159=2,LOOKUP($S159,'Vent Sizing Charts'!$T$8:$T$9,'Vent Sizing Charts'!Z$8:Z$9)+1,IF($R159=1.5,LOOKUP($S159,'Vent Sizing Charts'!$T$7,'Vent Sizing Charts'!Z$7)+1,IF($R159=1.25,LOOKUP($S159,'Vent Sizing Charts'!$T$6,'Vent Sizing Charts'!Z$6)+1,"ERR")))))))))))</f>
        <v>ERR</v>
      </c>
      <c r="Z159" t="str">
        <f>IF($R159=15,LOOKUP($S159,'Vent Sizing Charts'!$T$38:$T$41,'Vent Sizing Charts'!AA$38:AA$41)+1,IF($R159=12,LOOKUP($S159,'Vent Sizing Charts'!$T$34:$T$37,'Vent Sizing Charts'!AA$34:AA$37)+1,IF($R159=10,LOOKUP($S159,'Vent Sizing Charts'!$T$30:$T$33,'Vent Sizing Charts'!AA$30:AA$33)+1,IF($R159=8,LOOKUP($S159,'Vent Sizing Charts'!$T$26:$T$29,'Vent Sizing Charts'!AA$26:AA$29)+1,IF($R159=6,LOOKUP($S159,'Vent Sizing Charts'!$T$22:$T$25,'Vent Sizing Charts'!AA$22:AA$25)+1,IF($R159=5,LOOKUP($S159,'Vent Sizing Charts'!$T$18:$T$21,'Vent Sizing Charts'!AA$18:AA$21)+1,IF($R159=4,LOOKUP($S159,'Vent Sizing Charts'!$T$14:$T$17,'Vent Sizing Charts'!AA$14:AA$17)+1,IF($R159=3,LOOKUP($S159,'Vent Sizing Charts'!$T$10:$T$13,'Vent Sizing Charts'!AA$10:AA$13)+1,IF($R159=2,LOOKUP($S159,'Vent Sizing Charts'!$T$8:$T$9,'Vent Sizing Charts'!AA$8:AA$9)+1,IF($R159=1.5,LOOKUP($S159,'Vent Sizing Charts'!$T$7,'Vent Sizing Charts'!AA$7)+1,IF($R159=1.25,LOOKUP($S159,'Vent Sizing Charts'!$T$6,'Vent Sizing Charts'!AA$6)+1,"ERR")))))))))))</f>
        <v>ERR</v>
      </c>
      <c r="AA159" t="str">
        <f>IF($R159=15,LOOKUP($S159,'Vent Sizing Charts'!$T$38:$T$41,'Vent Sizing Charts'!AB$38:AB$41)+1,IF($R159=12,LOOKUP($S159,'Vent Sizing Charts'!$T$34:$T$37,'Vent Sizing Charts'!AB$34:AB$37)+1,IF($R159=10,LOOKUP($S159,'Vent Sizing Charts'!$T$30:$T$33,'Vent Sizing Charts'!AB$30:AB$33)+1,IF($R159=8,LOOKUP($S159,'Vent Sizing Charts'!$T$26:$T$29,'Vent Sizing Charts'!AB$26:AB$29)+1,IF($R159=6,LOOKUP($S159,'Vent Sizing Charts'!$T$22:$T$25,'Vent Sizing Charts'!AB$22:AB$25)+1,IF($R159=5,LOOKUP($S159,'Vent Sizing Charts'!$T$18:$T$21,'Vent Sizing Charts'!AB$18:AB$21)+1,IF($R159=4,LOOKUP($S159,'Vent Sizing Charts'!$T$14:$T$17,'Vent Sizing Charts'!AB$14:AB$17)+1,IF($R159=3,LOOKUP($S159,'Vent Sizing Charts'!$T$10:$T$13,'Vent Sizing Charts'!AB$10:AB$13)+1,IF($R159=2,LOOKUP($S159,'Vent Sizing Charts'!$T$8:$T$9,'Vent Sizing Charts'!AB$8:AB$9)+1,IF($R159=1.5,LOOKUP($S159,'Vent Sizing Charts'!$T$7,'Vent Sizing Charts'!AB$7)+1,IF($R159=1.25,LOOKUP($S159,'Vent Sizing Charts'!$T$6,'Vent Sizing Charts'!AB$6)+1,"ERR")))))))))))</f>
        <v>ERR</v>
      </c>
      <c r="AB159" t="str">
        <f>IF($R159=15,LOOKUP($S159,'Vent Sizing Charts'!$T$38:$T$41,'Vent Sizing Charts'!AC$38:AC$41)+1,IF($R159=12,LOOKUP($S159,'Vent Sizing Charts'!$T$34:$T$37,'Vent Sizing Charts'!AC$34:AC$37)+1,IF($R159=10,LOOKUP($S159,'Vent Sizing Charts'!$T$30:$T$33,'Vent Sizing Charts'!AC$30:AC$33)+1,IF($R159=8,LOOKUP($S159,'Vent Sizing Charts'!$T$26:$T$29,'Vent Sizing Charts'!AC$26:AC$29)+1,IF($R159=6,LOOKUP($S159,'Vent Sizing Charts'!$T$22:$T$25,'Vent Sizing Charts'!AC$22:AC$25)+1,IF($R159=5,LOOKUP($S159,'Vent Sizing Charts'!$T$18:$T$21,'Vent Sizing Charts'!AC$18:AC$21)+1,IF($R159=4,LOOKUP($S159,'Vent Sizing Charts'!$T$14:$T$17,'Vent Sizing Charts'!AC$14:AC$17)+1,IF($R159=3,LOOKUP($S159,'Vent Sizing Charts'!$T$10:$T$13,'Vent Sizing Charts'!AC$10:AC$13)+1,IF($R159=2,LOOKUP($S159,'Vent Sizing Charts'!$T$8:$T$9,'Vent Sizing Charts'!AC$8:AC$9)+1,IF($R159=1.5,LOOKUP($S159,'Vent Sizing Charts'!$T$7,'Vent Sizing Charts'!AC$7)+1,IF($R159=1.25,LOOKUP($S159,'Vent Sizing Charts'!$T$6,'Vent Sizing Charts'!AC$6)+1,"ERR")))))))))))</f>
        <v>ERR</v>
      </c>
      <c r="AC159" t="str">
        <f>IF($R159=15,LOOKUP($S159,'Vent Sizing Charts'!$T$38:$T$41,'Vent Sizing Charts'!AD$38:AD$41)+1,IF($R159=12,LOOKUP($S159,'Vent Sizing Charts'!$T$34:$T$37,'Vent Sizing Charts'!AD$34:AD$37)+1,IF($R159=10,LOOKUP($S159,'Vent Sizing Charts'!$T$30:$T$33,'Vent Sizing Charts'!AD$30:AD$33)+1,IF($R159=8,LOOKUP($S159,'Vent Sizing Charts'!$T$26:$T$29,'Vent Sizing Charts'!AD$26:AD$29)+1,IF($R159=6,LOOKUP($S159,'Vent Sizing Charts'!$T$22:$T$25,'Vent Sizing Charts'!AD$22:AD$25)+1,IF($R159=5,LOOKUP($S159,'Vent Sizing Charts'!$T$18:$T$21,'Vent Sizing Charts'!AD$18:AD$21)+1,IF($R159=4,LOOKUP($S159,'Vent Sizing Charts'!$T$14:$T$17,'Vent Sizing Charts'!AD$14:AD$17)+1,IF($R159=3,LOOKUP($S159,'Vent Sizing Charts'!$T$10:$T$13,'Vent Sizing Charts'!AD$10:AD$13)+1,IF($R159=2,LOOKUP($S159,'Vent Sizing Charts'!$T$8:$T$9,'Vent Sizing Charts'!AD$8:AD$9)+1,IF($R159=1.5,LOOKUP($S159,'Vent Sizing Charts'!$T$7,'Vent Sizing Charts'!AD$7)+1,IF($R159=1.25,LOOKUP($S159,'Vent Sizing Charts'!$T$6,'Vent Sizing Charts'!AD$6)+1,"ERR")))))))))))</f>
        <v>ERR</v>
      </c>
      <c r="AD159" t="str">
        <f>IF($R159=15,LOOKUP($S159,'Vent Sizing Charts'!$T$38:$T$41,'Vent Sizing Charts'!AE$38:AE$41)+1,IF($R159=12,LOOKUP($S159,'Vent Sizing Charts'!$T$34:$T$37,'Vent Sizing Charts'!AE$34:AE$37)+1,IF($R159=10,LOOKUP($S159,'Vent Sizing Charts'!$T$30:$T$33,'Vent Sizing Charts'!AE$30:AE$33)+1,IF($R159=8,LOOKUP($S159,'Vent Sizing Charts'!$T$26:$T$29,'Vent Sizing Charts'!AE$26:AE$29)+1,IF($R159=6,LOOKUP($S159,'Vent Sizing Charts'!$T$22:$T$25,'Vent Sizing Charts'!AE$22:AE$25)+1,IF($R159=5,LOOKUP($S159,'Vent Sizing Charts'!$T$18:$T$21,'Vent Sizing Charts'!AE$18:AE$21)+1,IF($R159=4,LOOKUP($S159,'Vent Sizing Charts'!$T$14:$T$17,'Vent Sizing Charts'!AE$14:AE$17)+1,IF($R159=3,LOOKUP($S159,'Vent Sizing Charts'!$T$10:$T$13,'Vent Sizing Charts'!AE$10:AE$13)+1,IF($R159=2,LOOKUP($S159,'Vent Sizing Charts'!$T$8:$T$9,'Vent Sizing Charts'!AE$8:AE$9)+1,IF($R159=1.5,LOOKUP($S159,'Vent Sizing Charts'!$T$7,'Vent Sizing Charts'!AE$7)+1,IF($R159=1.25,LOOKUP($S159,'Vent Sizing Charts'!$T$6,'Vent Sizing Charts'!AE$6)+1,"ERR")))))))))))</f>
        <v>ERR</v>
      </c>
      <c r="AE159" t="str">
        <f>IF($R159=15,LOOKUP($S159,'Vent Sizing Charts'!$T$38:$T$41,'Vent Sizing Charts'!U$38:U$41),IF($R159=12,LOOKUP($S159,'Vent Sizing Charts'!$T$34:$T$37,'Vent Sizing Charts'!U$34:U$37),IF($R159=10,LOOKUP($S159,'Vent Sizing Charts'!$T$30:$T$33,'Vent Sizing Charts'!U$30:U$33),IF($R159=8,LOOKUP($S159,'Vent Sizing Charts'!$T$26:$T$29,'Vent Sizing Charts'!U$26:U$29),IF($R159=6,LOOKUP($S159,'Vent Sizing Charts'!$T$22:$T$25,'Vent Sizing Charts'!U$22:U$25),IF($R159=5,LOOKUP($S159,'Vent Sizing Charts'!$T$18:$T$21,'Vent Sizing Charts'!U$18:U$21),IF($R159=4,LOOKUP($S159,'Vent Sizing Charts'!$T$14:$T$17,'Vent Sizing Charts'!U$14:U$17),IF($R159=3,LOOKUP($S159,'Vent Sizing Charts'!$T$10:$T$13,'Vent Sizing Charts'!U$10:U$13),IF($R159=2,LOOKUP($S159,'Vent Sizing Charts'!$T$8:$T$9,'Vent Sizing Charts'!U$8:U$9),IF($R159=1.5,LOOKUP($S159,'Vent Sizing Charts'!$T$7,'Vent Sizing Charts'!U$7),IF($R159=1.25,LOOKUP($S159,'Vent Sizing Charts'!$T$6,'Vent Sizing Charts'!U$6),"ERR")))))))))))</f>
        <v>ERR</v>
      </c>
    </row>
    <row r="160" spans="6:31" x14ac:dyDescent="0.25">
      <c r="F160" t="str">
        <f>IF('Vent Sizing'!M145="","",'Vent Sizing'!M145)</f>
        <v/>
      </c>
      <c r="G160">
        <v>0</v>
      </c>
      <c r="H160" t="e">
        <f>IF(LOOKUP($F160,'Vent Sizing Charts'!$F$5:$F$18,'Vent Sizing Charts'!G$5:G$18)+1&lt;0,0,LOOKUP($F160,'Vent Sizing Charts'!$F$5:$F$18,'Vent Sizing Charts'!G$5:G$18))</f>
        <v>#N/A</v>
      </c>
      <c r="I160" t="e">
        <f>IF(LOOKUP($F160,'Vent Sizing Charts'!$F$5:$F$18,'Vent Sizing Charts'!H$5:H$18)+1&lt;0,0,LOOKUP($F160,'Vent Sizing Charts'!$F$5:$F$18,'Vent Sizing Charts'!H$5:H$18))</f>
        <v>#N/A</v>
      </c>
      <c r="J160" t="e">
        <f>IF(LOOKUP($F160,'Vent Sizing Charts'!$F$5:$F$18,'Vent Sizing Charts'!I$5:I$18)+1&lt;0,0,LOOKUP($F160,'Vent Sizing Charts'!$F$5:$F$18,'Vent Sizing Charts'!I$5:I$18))</f>
        <v>#N/A</v>
      </c>
      <c r="K160" t="e">
        <f>IF(LOOKUP($F160,'Vent Sizing Charts'!$F$5:$F$18,'Vent Sizing Charts'!J$5:J$18)+1&lt;0,0,LOOKUP($F160,'Vent Sizing Charts'!$F$5:$F$18,'Vent Sizing Charts'!J$5:J$18))</f>
        <v>#N/A</v>
      </c>
      <c r="L160" t="e">
        <f>IF(LOOKUP($F160,'Vent Sizing Charts'!$F$5:$F$18,'Vent Sizing Charts'!K$5:K$18)+1&lt;0,0,LOOKUP($F160,'Vent Sizing Charts'!$F$5:$F$18,'Vent Sizing Charts'!K$5:K$18))</f>
        <v>#N/A</v>
      </c>
      <c r="M160" t="e">
        <f>IF(LOOKUP($F160,'Vent Sizing Charts'!$F$5:$F$18,'Vent Sizing Charts'!L$5:L$18)+1&lt;0,0,LOOKUP($F160,'Vent Sizing Charts'!$F$5:$F$18,'Vent Sizing Charts'!L$5:L$18))</f>
        <v>#N/A</v>
      </c>
      <c r="N160" t="e">
        <f>IF(LOOKUP($F160,'Vent Sizing Charts'!$F$5:$F$18,'Vent Sizing Charts'!M$5:M$18)+1&lt;0,0,LOOKUP($F160,'Vent Sizing Charts'!$F$5:$F$18,'Vent Sizing Charts'!M$5:M$18))</f>
        <v>#N/A</v>
      </c>
      <c r="O160" t="e">
        <f>IF(LOOKUP($F160,'Vent Sizing Charts'!$F$5:$F$18,'Vent Sizing Charts'!N$5:N$18)+1&lt;0,0,LOOKUP($F160,'Vent Sizing Charts'!$F$5:$F$18,'Vent Sizing Charts'!N$5:N$18))</f>
        <v>#N/A</v>
      </c>
      <c r="R160">
        <f>'Vent Sizing'!X65</f>
        <v>0</v>
      </c>
      <c r="S160">
        <f>ROUNDUP('Vent Sizing'!T65,0)</f>
        <v>0</v>
      </c>
      <c r="T160">
        <v>-9999999</v>
      </c>
      <c r="U160" t="str">
        <f>IF($R160=15,LOOKUP($S160,'Vent Sizing Charts'!$T$38:$T$41,'Vent Sizing Charts'!V$38:V$41)+1,IF($R160=12,LOOKUP($S160,'Vent Sizing Charts'!$T$34:$T$37,'Vent Sizing Charts'!V$34:V$37)+1,IF($R160=10,LOOKUP($S160,'Vent Sizing Charts'!$T$30:$T$33,'Vent Sizing Charts'!V$30:V$33)+1,IF($R160=8,LOOKUP($S160,'Vent Sizing Charts'!$T$26:$T$29,'Vent Sizing Charts'!V$26:V$29)+1,IF($R160=6,LOOKUP($S160,'Vent Sizing Charts'!$T$22:$T$25,'Vent Sizing Charts'!V$22:V$25)+1,IF($R160=5,LOOKUP($S160,'Vent Sizing Charts'!$T$18:$T$21,'Vent Sizing Charts'!V$18:V$21)+1,IF($R160=4,LOOKUP($S160,'Vent Sizing Charts'!$T$14:$T$17,'Vent Sizing Charts'!V$14:V$17)+1,IF($R160=3,LOOKUP($S160,'Vent Sizing Charts'!$T$10:$T$13,'Vent Sizing Charts'!V$10:V$13)+1,IF($R160=2,LOOKUP($S160,'Vent Sizing Charts'!$T$8:$T$9,'Vent Sizing Charts'!V$8:V$9)+1,IF($R160=1.5,LOOKUP($S160,'Vent Sizing Charts'!$T$7,'Vent Sizing Charts'!V$7)+1,IF($R160=1.25,LOOKUP($S160,'Vent Sizing Charts'!$T$6,'Vent Sizing Charts'!V$6)+1,"ERR")))))))))))</f>
        <v>ERR</v>
      </c>
      <c r="V160" t="str">
        <f>IF($R160=15,LOOKUP($S160,'Vent Sizing Charts'!$T$38:$T$41,'Vent Sizing Charts'!W$38:W$41)+1,IF($R160=12,LOOKUP($S160,'Vent Sizing Charts'!$T$34:$T$37,'Vent Sizing Charts'!W$34:W$37)+1,IF($R160=10,LOOKUP($S160,'Vent Sizing Charts'!$T$30:$T$33,'Vent Sizing Charts'!W$30:W$33)+1,IF($R160=8,LOOKUP($S160,'Vent Sizing Charts'!$T$26:$T$29,'Vent Sizing Charts'!W$26:W$29)+1,IF($R160=6,LOOKUP($S160,'Vent Sizing Charts'!$T$22:$T$25,'Vent Sizing Charts'!W$22:W$25)+1,IF($R160=5,LOOKUP($S160,'Vent Sizing Charts'!$T$18:$T$21,'Vent Sizing Charts'!W$18:W$21)+1,IF($R160=4,LOOKUP($S160,'Vent Sizing Charts'!$T$14:$T$17,'Vent Sizing Charts'!W$14:W$17)+1,IF($R160=3,LOOKUP($S160,'Vent Sizing Charts'!$T$10:$T$13,'Vent Sizing Charts'!W$10:W$13)+1,IF($R160=2,LOOKUP($S160,'Vent Sizing Charts'!$T$8:$T$9,'Vent Sizing Charts'!W$8:W$9)+1,IF($R160=1.5,LOOKUP($S160,'Vent Sizing Charts'!$T$7,'Vent Sizing Charts'!W$7)+1,IF($R160=1.25,LOOKUP($S160,'Vent Sizing Charts'!$T$6,'Vent Sizing Charts'!W$6)+1,"ERR")))))))))))</f>
        <v>ERR</v>
      </c>
      <c r="W160" t="str">
        <f>IF($R160=15,LOOKUP($S160,'Vent Sizing Charts'!$T$38:$T$41,'Vent Sizing Charts'!X$38:X$41)+1,IF($R160=12,LOOKUP($S160,'Vent Sizing Charts'!$T$34:$T$37,'Vent Sizing Charts'!X$34:X$37)+1,IF($R160=10,LOOKUP($S160,'Vent Sizing Charts'!$T$30:$T$33,'Vent Sizing Charts'!X$30:X$33)+1,IF($R160=8,LOOKUP($S160,'Vent Sizing Charts'!$T$26:$T$29,'Vent Sizing Charts'!X$26:X$29)+1,IF($R160=6,LOOKUP($S160,'Vent Sizing Charts'!$T$22:$T$25,'Vent Sizing Charts'!X$22:X$25)+1,IF($R160=5,LOOKUP($S160,'Vent Sizing Charts'!$T$18:$T$21,'Vent Sizing Charts'!X$18:X$21)+1,IF($R160=4,LOOKUP($S160,'Vent Sizing Charts'!$T$14:$T$17,'Vent Sizing Charts'!X$14:X$17)+1,IF($R160=3,LOOKUP($S160,'Vent Sizing Charts'!$T$10:$T$13,'Vent Sizing Charts'!X$10:X$13)+1,IF($R160=2,LOOKUP($S160,'Vent Sizing Charts'!$T$8:$T$9,'Vent Sizing Charts'!X$8:X$9)+1,IF($R160=1.5,LOOKUP($S160,'Vent Sizing Charts'!$T$7,'Vent Sizing Charts'!X$7)+1,IF($R160=1.25,LOOKUP($S160,'Vent Sizing Charts'!$T$6,'Vent Sizing Charts'!X$6)+1,"ERR")))))))))))</f>
        <v>ERR</v>
      </c>
      <c r="X160" t="str">
        <f>IF($R160=15,LOOKUP($S160,'Vent Sizing Charts'!$T$38:$T$41,'Vent Sizing Charts'!Y$38:Y$41)+1,IF($R160=12,LOOKUP($S160,'Vent Sizing Charts'!$T$34:$T$37,'Vent Sizing Charts'!Y$34:Y$37)+1,IF($R160=10,LOOKUP($S160,'Vent Sizing Charts'!$T$30:$T$33,'Vent Sizing Charts'!Y$30:Y$33)+1,IF($R160=8,LOOKUP($S160,'Vent Sizing Charts'!$T$26:$T$29,'Vent Sizing Charts'!Y$26:Y$29)+1,IF($R160=6,LOOKUP($S160,'Vent Sizing Charts'!$T$22:$T$25,'Vent Sizing Charts'!Y$22:Y$25)+1,IF($R160=5,LOOKUP($S160,'Vent Sizing Charts'!$T$18:$T$21,'Vent Sizing Charts'!Y$18:Y$21)+1,IF($R160=4,LOOKUP($S160,'Vent Sizing Charts'!$T$14:$T$17,'Vent Sizing Charts'!Y$14:Y$17)+1,IF($R160=3,LOOKUP($S160,'Vent Sizing Charts'!$T$10:$T$13,'Vent Sizing Charts'!Y$10:Y$13)+1,IF($R160=2,LOOKUP($S160,'Vent Sizing Charts'!$T$8:$T$9,'Vent Sizing Charts'!Y$8:Y$9)+1,IF($R160=1.5,LOOKUP($S160,'Vent Sizing Charts'!$T$7,'Vent Sizing Charts'!Y$7)+1,IF($R160=1.25,LOOKUP($S160,'Vent Sizing Charts'!$T$6,'Vent Sizing Charts'!Y$6)+1,"ERR")))))))))))</f>
        <v>ERR</v>
      </c>
      <c r="Y160" t="str">
        <f>IF($R160=15,LOOKUP($S160,'Vent Sizing Charts'!$T$38:$T$41,'Vent Sizing Charts'!Z$38:Z$41)+1,IF($R160=12,LOOKUP($S160,'Vent Sizing Charts'!$T$34:$T$37,'Vent Sizing Charts'!Z$34:Z$37)+1,IF($R160=10,LOOKUP($S160,'Vent Sizing Charts'!$T$30:$T$33,'Vent Sizing Charts'!Z$30:Z$33)+1,IF($R160=8,LOOKUP($S160,'Vent Sizing Charts'!$T$26:$T$29,'Vent Sizing Charts'!Z$26:Z$29)+1,IF($R160=6,LOOKUP($S160,'Vent Sizing Charts'!$T$22:$T$25,'Vent Sizing Charts'!Z$22:Z$25)+1,IF($R160=5,LOOKUP($S160,'Vent Sizing Charts'!$T$18:$T$21,'Vent Sizing Charts'!Z$18:Z$21)+1,IF($R160=4,LOOKUP($S160,'Vent Sizing Charts'!$T$14:$T$17,'Vent Sizing Charts'!Z$14:Z$17)+1,IF($R160=3,LOOKUP($S160,'Vent Sizing Charts'!$T$10:$T$13,'Vent Sizing Charts'!Z$10:Z$13)+1,IF($R160=2,LOOKUP($S160,'Vent Sizing Charts'!$T$8:$T$9,'Vent Sizing Charts'!Z$8:Z$9)+1,IF($R160=1.5,LOOKUP($S160,'Vent Sizing Charts'!$T$7,'Vent Sizing Charts'!Z$7)+1,IF($R160=1.25,LOOKUP($S160,'Vent Sizing Charts'!$T$6,'Vent Sizing Charts'!Z$6)+1,"ERR")))))))))))</f>
        <v>ERR</v>
      </c>
      <c r="Z160" t="str">
        <f>IF($R160=15,LOOKUP($S160,'Vent Sizing Charts'!$T$38:$T$41,'Vent Sizing Charts'!AA$38:AA$41)+1,IF($R160=12,LOOKUP($S160,'Vent Sizing Charts'!$T$34:$T$37,'Vent Sizing Charts'!AA$34:AA$37)+1,IF($R160=10,LOOKUP($S160,'Vent Sizing Charts'!$T$30:$T$33,'Vent Sizing Charts'!AA$30:AA$33)+1,IF($R160=8,LOOKUP($S160,'Vent Sizing Charts'!$T$26:$T$29,'Vent Sizing Charts'!AA$26:AA$29)+1,IF($R160=6,LOOKUP($S160,'Vent Sizing Charts'!$T$22:$T$25,'Vent Sizing Charts'!AA$22:AA$25)+1,IF($R160=5,LOOKUP($S160,'Vent Sizing Charts'!$T$18:$T$21,'Vent Sizing Charts'!AA$18:AA$21)+1,IF($R160=4,LOOKUP($S160,'Vent Sizing Charts'!$T$14:$T$17,'Vent Sizing Charts'!AA$14:AA$17)+1,IF($R160=3,LOOKUP($S160,'Vent Sizing Charts'!$T$10:$T$13,'Vent Sizing Charts'!AA$10:AA$13)+1,IF($R160=2,LOOKUP($S160,'Vent Sizing Charts'!$T$8:$T$9,'Vent Sizing Charts'!AA$8:AA$9)+1,IF($R160=1.5,LOOKUP($S160,'Vent Sizing Charts'!$T$7,'Vent Sizing Charts'!AA$7)+1,IF($R160=1.25,LOOKUP($S160,'Vent Sizing Charts'!$T$6,'Vent Sizing Charts'!AA$6)+1,"ERR")))))))))))</f>
        <v>ERR</v>
      </c>
      <c r="AA160" t="str">
        <f>IF($R160=15,LOOKUP($S160,'Vent Sizing Charts'!$T$38:$T$41,'Vent Sizing Charts'!AB$38:AB$41)+1,IF($R160=12,LOOKUP($S160,'Vent Sizing Charts'!$T$34:$T$37,'Vent Sizing Charts'!AB$34:AB$37)+1,IF($R160=10,LOOKUP($S160,'Vent Sizing Charts'!$T$30:$T$33,'Vent Sizing Charts'!AB$30:AB$33)+1,IF($R160=8,LOOKUP($S160,'Vent Sizing Charts'!$T$26:$T$29,'Vent Sizing Charts'!AB$26:AB$29)+1,IF($R160=6,LOOKUP($S160,'Vent Sizing Charts'!$T$22:$T$25,'Vent Sizing Charts'!AB$22:AB$25)+1,IF($R160=5,LOOKUP($S160,'Vent Sizing Charts'!$T$18:$T$21,'Vent Sizing Charts'!AB$18:AB$21)+1,IF($R160=4,LOOKUP($S160,'Vent Sizing Charts'!$T$14:$T$17,'Vent Sizing Charts'!AB$14:AB$17)+1,IF($R160=3,LOOKUP($S160,'Vent Sizing Charts'!$T$10:$T$13,'Vent Sizing Charts'!AB$10:AB$13)+1,IF($R160=2,LOOKUP($S160,'Vent Sizing Charts'!$T$8:$T$9,'Vent Sizing Charts'!AB$8:AB$9)+1,IF($R160=1.5,LOOKUP($S160,'Vent Sizing Charts'!$T$7,'Vent Sizing Charts'!AB$7)+1,IF($R160=1.25,LOOKUP($S160,'Vent Sizing Charts'!$T$6,'Vent Sizing Charts'!AB$6)+1,"ERR")))))))))))</f>
        <v>ERR</v>
      </c>
      <c r="AB160" t="str">
        <f>IF($R160=15,LOOKUP($S160,'Vent Sizing Charts'!$T$38:$T$41,'Vent Sizing Charts'!AC$38:AC$41)+1,IF($R160=12,LOOKUP($S160,'Vent Sizing Charts'!$T$34:$T$37,'Vent Sizing Charts'!AC$34:AC$37)+1,IF($R160=10,LOOKUP($S160,'Vent Sizing Charts'!$T$30:$T$33,'Vent Sizing Charts'!AC$30:AC$33)+1,IF($R160=8,LOOKUP($S160,'Vent Sizing Charts'!$T$26:$T$29,'Vent Sizing Charts'!AC$26:AC$29)+1,IF($R160=6,LOOKUP($S160,'Vent Sizing Charts'!$T$22:$T$25,'Vent Sizing Charts'!AC$22:AC$25)+1,IF($R160=5,LOOKUP($S160,'Vent Sizing Charts'!$T$18:$T$21,'Vent Sizing Charts'!AC$18:AC$21)+1,IF($R160=4,LOOKUP($S160,'Vent Sizing Charts'!$T$14:$T$17,'Vent Sizing Charts'!AC$14:AC$17)+1,IF($R160=3,LOOKUP($S160,'Vent Sizing Charts'!$T$10:$T$13,'Vent Sizing Charts'!AC$10:AC$13)+1,IF($R160=2,LOOKUP($S160,'Vent Sizing Charts'!$T$8:$T$9,'Vent Sizing Charts'!AC$8:AC$9)+1,IF($R160=1.5,LOOKUP($S160,'Vent Sizing Charts'!$T$7,'Vent Sizing Charts'!AC$7)+1,IF($R160=1.25,LOOKUP($S160,'Vent Sizing Charts'!$T$6,'Vent Sizing Charts'!AC$6)+1,"ERR")))))))))))</f>
        <v>ERR</v>
      </c>
      <c r="AC160" t="str">
        <f>IF($R160=15,LOOKUP($S160,'Vent Sizing Charts'!$T$38:$T$41,'Vent Sizing Charts'!AD$38:AD$41)+1,IF($R160=12,LOOKUP($S160,'Vent Sizing Charts'!$T$34:$T$37,'Vent Sizing Charts'!AD$34:AD$37)+1,IF($R160=10,LOOKUP($S160,'Vent Sizing Charts'!$T$30:$T$33,'Vent Sizing Charts'!AD$30:AD$33)+1,IF($R160=8,LOOKUP($S160,'Vent Sizing Charts'!$T$26:$T$29,'Vent Sizing Charts'!AD$26:AD$29)+1,IF($R160=6,LOOKUP($S160,'Vent Sizing Charts'!$T$22:$T$25,'Vent Sizing Charts'!AD$22:AD$25)+1,IF($R160=5,LOOKUP($S160,'Vent Sizing Charts'!$T$18:$T$21,'Vent Sizing Charts'!AD$18:AD$21)+1,IF($R160=4,LOOKUP($S160,'Vent Sizing Charts'!$T$14:$T$17,'Vent Sizing Charts'!AD$14:AD$17)+1,IF($R160=3,LOOKUP($S160,'Vent Sizing Charts'!$T$10:$T$13,'Vent Sizing Charts'!AD$10:AD$13)+1,IF($R160=2,LOOKUP($S160,'Vent Sizing Charts'!$T$8:$T$9,'Vent Sizing Charts'!AD$8:AD$9)+1,IF($R160=1.5,LOOKUP($S160,'Vent Sizing Charts'!$T$7,'Vent Sizing Charts'!AD$7)+1,IF($R160=1.25,LOOKUP($S160,'Vent Sizing Charts'!$T$6,'Vent Sizing Charts'!AD$6)+1,"ERR")))))))))))</f>
        <v>ERR</v>
      </c>
      <c r="AD160" t="str">
        <f>IF($R160=15,LOOKUP($S160,'Vent Sizing Charts'!$T$38:$T$41,'Vent Sizing Charts'!AE$38:AE$41)+1,IF($R160=12,LOOKUP($S160,'Vent Sizing Charts'!$T$34:$T$37,'Vent Sizing Charts'!AE$34:AE$37)+1,IF($R160=10,LOOKUP($S160,'Vent Sizing Charts'!$T$30:$T$33,'Vent Sizing Charts'!AE$30:AE$33)+1,IF($R160=8,LOOKUP($S160,'Vent Sizing Charts'!$T$26:$T$29,'Vent Sizing Charts'!AE$26:AE$29)+1,IF($R160=6,LOOKUP($S160,'Vent Sizing Charts'!$T$22:$T$25,'Vent Sizing Charts'!AE$22:AE$25)+1,IF($R160=5,LOOKUP($S160,'Vent Sizing Charts'!$T$18:$T$21,'Vent Sizing Charts'!AE$18:AE$21)+1,IF($R160=4,LOOKUP($S160,'Vent Sizing Charts'!$T$14:$T$17,'Vent Sizing Charts'!AE$14:AE$17)+1,IF($R160=3,LOOKUP($S160,'Vent Sizing Charts'!$T$10:$T$13,'Vent Sizing Charts'!AE$10:AE$13)+1,IF($R160=2,LOOKUP($S160,'Vent Sizing Charts'!$T$8:$T$9,'Vent Sizing Charts'!AE$8:AE$9)+1,IF($R160=1.5,LOOKUP($S160,'Vent Sizing Charts'!$T$7,'Vent Sizing Charts'!AE$7)+1,IF($R160=1.25,LOOKUP($S160,'Vent Sizing Charts'!$T$6,'Vent Sizing Charts'!AE$6)+1,"ERR")))))))))))</f>
        <v>ERR</v>
      </c>
      <c r="AE160" t="str">
        <f>IF($R160=15,LOOKUP($S160,'Vent Sizing Charts'!$T$38:$T$41,'Vent Sizing Charts'!U$38:U$41),IF($R160=12,LOOKUP($S160,'Vent Sizing Charts'!$T$34:$T$37,'Vent Sizing Charts'!U$34:U$37),IF($R160=10,LOOKUP($S160,'Vent Sizing Charts'!$T$30:$T$33,'Vent Sizing Charts'!U$30:U$33),IF($R160=8,LOOKUP($S160,'Vent Sizing Charts'!$T$26:$T$29,'Vent Sizing Charts'!U$26:U$29),IF($R160=6,LOOKUP($S160,'Vent Sizing Charts'!$T$22:$T$25,'Vent Sizing Charts'!U$22:U$25),IF($R160=5,LOOKUP($S160,'Vent Sizing Charts'!$T$18:$T$21,'Vent Sizing Charts'!U$18:U$21),IF($R160=4,LOOKUP($S160,'Vent Sizing Charts'!$T$14:$T$17,'Vent Sizing Charts'!U$14:U$17),IF($R160=3,LOOKUP($S160,'Vent Sizing Charts'!$T$10:$T$13,'Vent Sizing Charts'!U$10:U$13),IF($R160=2,LOOKUP($S160,'Vent Sizing Charts'!$T$8:$T$9,'Vent Sizing Charts'!U$8:U$9),IF($R160=1.5,LOOKUP($S160,'Vent Sizing Charts'!$T$7,'Vent Sizing Charts'!U$7),IF($R160=1.25,LOOKUP($S160,'Vent Sizing Charts'!$T$6,'Vent Sizing Charts'!U$6),"ERR")))))))))))</f>
        <v>ERR</v>
      </c>
    </row>
    <row r="161" spans="6:31" x14ac:dyDescent="0.25">
      <c r="F161" t="str">
        <f>IF('Vent Sizing'!M146="","",'Vent Sizing'!M146)</f>
        <v/>
      </c>
      <c r="G161">
        <v>0</v>
      </c>
      <c r="H161" t="e">
        <f>IF(LOOKUP($F161,'Vent Sizing Charts'!$F$5:$F$18,'Vent Sizing Charts'!G$5:G$18)+1&lt;0,0,LOOKUP($F161,'Vent Sizing Charts'!$F$5:$F$18,'Vent Sizing Charts'!G$5:G$18))</f>
        <v>#N/A</v>
      </c>
      <c r="I161" t="e">
        <f>IF(LOOKUP($F161,'Vent Sizing Charts'!$F$5:$F$18,'Vent Sizing Charts'!H$5:H$18)+1&lt;0,0,LOOKUP($F161,'Vent Sizing Charts'!$F$5:$F$18,'Vent Sizing Charts'!H$5:H$18))</f>
        <v>#N/A</v>
      </c>
      <c r="J161" t="e">
        <f>IF(LOOKUP($F161,'Vent Sizing Charts'!$F$5:$F$18,'Vent Sizing Charts'!I$5:I$18)+1&lt;0,0,LOOKUP($F161,'Vent Sizing Charts'!$F$5:$F$18,'Vent Sizing Charts'!I$5:I$18))</f>
        <v>#N/A</v>
      </c>
      <c r="K161" t="e">
        <f>IF(LOOKUP($F161,'Vent Sizing Charts'!$F$5:$F$18,'Vent Sizing Charts'!J$5:J$18)+1&lt;0,0,LOOKUP($F161,'Vent Sizing Charts'!$F$5:$F$18,'Vent Sizing Charts'!J$5:J$18))</f>
        <v>#N/A</v>
      </c>
      <c r="L161" t="e">
        <f>IF(LOOKUP($F161,'Vent Sizing Charts'!$F$5:$F$18,'Vent Sizing Charts'!K$5:K$18)+1&lt;0,0,LOOKUP($F161,'Vent Sizing Charts'!$F$5:$F$18,'Vent Sizing Charts'!K$5:K$18))</f>
        <v>#N/A</v>
      </c>
      <c r="M161" t="e">
        <f>IF(LOOKUP($F161,'Vent Sizing Charts'!$F$5:$F$18,'Vent Sizing Charts'!L$5:L$18)+1&lt;0,0,LOOKUP($F161,'Vent Sizing Charts'!$F$5:$F$18,'Vent Sizing Charts'!L$5:L$18))</f>
        <v>#N/A</v>
      </c>
      <c r="N161" t="e">
        <f>IF(LOOKUP($F161,'Vent Sizing Charts'!$F$5:$F$18,'Vent Sizing Charts'!M$5:M$18)+1&lt;0,0,LOOKUP($F161,'Vent Sizing Charts'!$F$5:$F$18,'Vent Sizing Charts'!M$5:M$18))</f>
        <v>#N/A</v>
      </c>
      <c r="O161" t="e">
        <f>IF(LOOKUP($F161,'Vent Sizing Charts'!$F$5:$F$18,'Vent Sizing Charts'!N$5:N$18)+1&lt;0,0,LOOKUP($F161,'Vent Sizing Charts'!$F$5:$F$18,'Vent Sizing Charts'!N$5:N$18))</f>
        <v>#N/A</v>
      </c>
      <c r="R161">
        <f>'Vent Sizing'!X66</f>
        <v>0</v>
      </c>
      <c r="S161">
        <f>ROUNDUP('Vent Sizing'!T66,0)</f>
        <v>0</v>
      </c>
      <c r="T161">
        <v>-9999999</v>
      </c>
      <c r="U161" t="str">
        <f>IF($R161=15,LOOKUP($S161,'Vent Sizing Charts'!$T$38:$T$41,'Vent Sizing Charts'!V$38:V$41)+1,IF($R161=12,LOOKUP($S161,'Vent Sizing Charts'!$T$34:$T$37,'Vent Sizing Charts'!V$34:V$37)+1,IF($R161=10,LOOKUP($S161,'Vent Sizing Charts'!$T$30:$T$33,'Vent Sizing Charts'!V$30:V$33)+1,IF($R161=8,LOOKUP($S161,'Vent Sizing Charts'!$T$26:$T$29,'Vent Sizing Charts'!V$26:V$29)+1,IF($R161=6,LOOKUP($S161,'Vent Sizing Charts'!$T$22:$T$25,'Vent Sizing Charts'!V$22:V$25)+1,IF($R161=5,LOOKUP($S161,'Vent Sizing Charts'!$T$18:$T$21,'Vent Sizing Charts'!V$18:V$21)+1,IF($R161=4,LOOKUP($S161,'Vent Sizing Charts'!$T$14:$T$17,'Vent Sizing Charts'!V$14:V$17)+1,IF($R161=3,LOOKUP($S161,'Vent Sizing Charts'!$T$10:$T$13,'Vent Sizing Charts'!V$10:V$13)+1,IF($R161=2,LOOKUP($S161,'Vent Sizing Charts'!$T$8:$T$9,'Vent Sizing Charts'!V$8:V$9)+1,IF($R161=1.5,LOOKUP($S161,'Vent Sizing Charts'!$T$7,'Vent Sizing Charts'!V$7)+1,IF($R161=1.25,LOOKUP($S161,'Vent Sizing Charts'!$T$6,'Vent Sizing Charts'!V$6)+1,"ERR")))))))))))</f>
        <v>ERR</v>
      </c>
      <c r="V161" t="str">
        <f>IF($R161=15,LOOKUP($S161,'Vent Sizing Charts'!$T$38:$T$41,'Vent Sizing Charts'!W$38:W$41)+1,IF($R161=12,LOOKUP($S161,'Vent Sizing Charts'!$T$34:$T$37,'Vent Sizing Charts'!W$34:W$37)+1,IF($R161=10,LOOKUP($S161,'Vent Sizing Charts'!$T$30:$T$33,'Vent Sizing Charts'!W$30:W$33)+1,IF($R161=8,LOOKUP($S161,'Vent Sizing Charts'!$T$26:$T$29,'Vent Sizing Charts'!W$26:W$29)+1,IF($R161=6,LOOKUP($S161,'Vent Sizing Charts'!$T$22:$T$25,'Vent Sizing Charts'!W$22:W$25)+1,IF($R161=5,LOOKUP($S161,'Vent Sizing Charts'!$T$18:$T$21,'Vent Sizing Charts'!W$18:W$21)+1,IF($R161=4,LOOKUP($S161,'Vent Sizing Charts'!$T$14:$T$17,'Vent Sizing Charts'!W$14:W$17)+1,IF($R161=3,LOOKUP($S161,'Vent Sizing Charts'!$T$10:$T$13,'Vent Sizing Charts'!W$10:W$13)+1,IF($R161=2,LOOKUP($S161,'Vent Sizing Charts'!$T$8:$T$9,'Vent Sizing Charts'!W$8:W$9)+1,IF($R161=1.5,LOOKUP($S161,'Vent Sizing Charts'!$T$7,'Vent Sizing Charts'!W$7)+1,IF($R161=1.25,LOOKUP($S161,'Vent Sizing Charts'!$T$6,'Vent Sizing Charts'!W$6)+1,"ERR")))))))))))</f>
        <v>ERR</v>
      </c>
      <c r="W161" t="str">
        <f>IF($R161=15,LOOKUP($S161,'Vent Sizing Charts'!$T$38:$T$41,'Vent Sizing Charts'!X$38:X$41)+1,IF($R161=12,LOOKUP($S161,'Vent Sizing Charts'!$T$34:$T$37,'Vent Sizing Charts'!X$34:X$37)+1,IF($R161=10,LOOKUP($S161,'Vent Sizing Charts'!$T$30:$T$33,'Vent Sizing Charts'!X$30:X$33)+1,IF($R161=8,LOOKUP($S161,'Vent Sizing Charts'!$T$26:$T$29,'Vent Sizing Charts'!X$26:X$29)+1,IF($R161=6,LOOKUP($S161,'Vent Sizing Charts'!$T$22:$T$25,'Vent Sizing Charts'!X$22:X$25)+1,IF($R161=5,LOOKUP($S161,'Vent Sizing Charts'!$T$18:$T$21,'Vent Sizing Charts'!X$18:X$21)+1,IF($R161=4,LOOKUP($S161,'Vent Sizing Charts'!$T$14:$T$17,'Vent Sizing Charts'!X$14:X$17)+1,IF($R161=3,LOOKUP($S161,'Vent Sizing Charts'!$T$10:$T$13,'Vent Sizing Charts'!X$10:X$13)+1,IF($R161=2,LOOKUP($S161,'Vent Sizing Charts'!$T$8:$T$9,'Vent Sizing Charts'!X$8:X$9)+1,IF($R161=1.5,LOOKUP($S161,'Vent Sizing Charts'!$T$7,'Vent Sizing Charts'!X$7)+1,IF($R161=1.25,LOOKUP($S161,'Vent Sizing Charts'!$T$6,'Vent Sizing Charts'!X$6)+1,"ERR")))))))))))</f>
        <v>ERR</v>
      </c>
      <c r="X161" t="str">
        <f>IF($R161=15,LOOKUP($S161,'Vent Sizing Charts'!$T$38:$T$41,'Vent Sizing Charts'!Y$38:Y$41)+1,IF($R161=12,LOOKUP($S161,'Vent Sizing Charts'!$T$34:$T$37,'Vent Sizing Charts'!Y$34:Y$37)+1,IF($R161=10,LOOKUP($S161,'Vent Sizing Charts'!$T$30:$T$33,'Vent Sizing Charts'!Y$30:Y$33)+1,IF($R161=8,LOOKUP($S161,'Vent Sizing Charts'!$T$26:$T$29,'Vent Sizing Charts'!Y$26:Y$29)+1,IF($R161=6,LOOKUP($S161,'Vent Sizing Charts'!$T$22:$T$25,'Vent Sizing Charts'!Y$22:Y$25)+1,IF($R161=5,LOOKUP($S161,'Vent Sizing Charts'!$T$18:$T$21,'Vent Sizing Charts'!Y$18:Y$21)+1,IF($R161=4,LOOKUP($S161,'Vent Sizing Charts'!$T$14:$T$17,'Vent Sizing Charts'!Y$14:Y$17)+1,IF($R161=3,LOOKUP($S161,'Vent Sizing Charts'!$T$10:$T$13,'Vent Sizing Charts'!Y$10:Y$13)+1,IF($R161=2,LOOKUP($S161,'Vent Sizing Charts'!$T$8:$T$9,'Vent Sizing Charts'!Y$8:Y$9)+1,IF($R161=1.5,LOOKUP($S161,'Vent Sizing Charts'!$T$7,'Vent Sizing Charts'!Y$7)+1,IF($R161=1.25,LOOKUP($S161,'Vent Sizing Charts'!$T$6,'Vent Sizing Charts'!Y$6)+1,"ERR")))))))))))</f>
        <v>ERR</v>
      </c>
      <c r="Y161" t="str">
        <f>IF($R161=15,LOOKUP($S161,'Vent Sizing Charts'!$T$38:$T$41,'Vent Sizing Charts'!Z$38:Z$41)+1,IF($R161=12,LOOKUP($S161,'Vent Sizing Charts'!$T$34:$T$37,'Vent Sizing Charts'!Z$34:Z$37)+1,IF($R161=10,LOOKUP($S161,'Vent Sizing Charts'!$T$30:$T$33,'Vent Sizing Charts'!Z$30:Z$33)+1,IF($R161=8,LOOKUP($S161,'Vent Sizing Charts'!$T$26:$T$29,'Vent Sizing Charts'!Z$26:Z$29)+1,IF($R161=6,LOOKUP($S161,'Vent Sizing Charts'!$T$22:$T$25,'Vent Sizing Charts'!Z$22:Z$25)+1,IF($R161=5,LOOKUP($S161,'Vent Sizing Charts'!$T$18:$T$21,'Vent Sizing Charts'!Z$18:Z$21)+1,IF($R161=4,LOOKUP($S161,'Vent Sizing Charts'!$T$14:$T$17,'Vent Sizing Charts'!Z$14:Z$17)+1,IF($R161=3,LOOKUP($S161,'Vent Sizing Charts'!$T$10:$T$13,'Vent Sizing Charts'!Z$10:Z$13)+1,IF($R161=2,LOOKUP($S161,'Vent Sizing Charts'!$T$8:$T$9,'Vent Sizing Charts'!Z$8:Z$9)+1,IF($R161=1.5,LOOKUP($S161,'Vent Sizing Charts'!$T$7,'Vent Sizing Charts'!Z$7)+1,IF($R161=1.25,LOOKUP($S161,'Vent Sizing Charts'!$T$6,'Vent Sizing Charts'!Z$6)+1,"ERR")))))))))))</f>
        <v>ERR</v>
      </c>
      <c r="Z161" t="str">
        <f>IF($R161=15,LOOKUP($S161,'Vent Sizing Charts'!$T$38:$T$41,'Vent Sizing Charts'!AA$38:AA$41)+1,IF($R161=12,LOOKUP($S161,'Vent Sizing Charts'!$T$34:$T$37,'Vent Sizing Charts'!AA$34:AA$37)+1,IF($R161=10,LOOKUP($S161,'Vent Sizing Charts'!$T$30:$T$33,'Vent Sizing Charts'!AA$30:AA$33)+1,IF($R161=8,LOOKUP($S161,'Vent Sizing Charts'!$T$26:$T$29,'Vent Sizing Charts'!AA$26:AA$29)+1,IF($R161=6,LOOKUP($S161,'Vent Sizing Charts'!$T$22:$T$25,'Vent Sizing Charts'!AA$22:AA$25)+1,IF($R161=5,LOOKUP($S161,'Vent Sizing Charts'!$T$18:$T$21,'Vent Sizing Charts'!AA$18:AA$21)+1,IF($R161=4,LOOKUP($S161,'Vent Sizing Charts'!$T$14:$T$17,'Vent Sizing Charts'!AA$14:AA$17)+1,IF($R161=3,LOOKUP($S161,'Vent Sizing Charts'!$T$10:$T$13,'Vent Sizing Charts'!AA$10:AA$13)+1,IF($R161=2,LOOKUP($S161,'Vent Sizing Charts'!$T$8:$T$9,'Vent Sizing Charts'!AA$8:AA$9)+1,IF($R161=1.5,LOOKUP($S161,'Vent Sizing Charts'!$T$7,'Vent Sizing Charts'!AA$7)+1,IF($R161=1.25,LOOKUP($S161,'Vent Sizing Charts'!$T$6,'Vent Sizing Charts'!AA$6)+1,"ERR")))))))))))</f>
        <v>ERR</v>
      </c>
      <c r="AA161" t="str">
        <f>IF($R161=15,LOOKUP($S161,'Vent Sizing Charts'!$T$38:$T$41,'Vent Sizing Charts'!AB$38:AB$41)+1,IF($R161=12,LOOKUP($S161,'Vent Sizing Charts'!$T$34:$T$37,'Vent Sizing Charts'!AB$34:AB$37)+1,IF($R161=10,LOOKUP($S161,'Vent Sizing Charts'!$T$30:$T$33,'Vent Sizing Charts'!AB$30:AB$33)+1,IF($R161=8,LOOKUP($S161,'Vent Sizing Charts'!$T$26:$T$29,'Vent Sizing Charts'!AB$26:AB$29)+1,IF($R161=6,LOOKUP($S161,'Vent Sizing Charts'!$T$22:$T$25,'Vent Sizing Charts'!AB$22:AB$25)+1,IF($R161=5,LOOKUP($S161,'Vent Sizing Charts'!$T$18:$T$21,'Vent Sizing Charts'!AB$18:AB$21)+1,IF($R161=4,LOOKUP($S161,'Vent Sizing Charts'!$T$14:$T$17,'Vent Sizing Charts'!AB$14:AB$17)+1,IF($R161=3,LOOKUP($S161,'Vent Sizing Charts'!$T$10:$T$13,'Vent Sizing Charts'!AB$10:AB$13)+1,IF($R161=2,LOOKUP($S161,'Vent Sizing Charts'!$T$8:$T$9,'Vent Sizing Charts'!AB$8:AB$9)+1,IF($R161=1.5,LOOKUP($S161,'Vent Sizing Charts'!$T$7,'Vent Sizing Charts'!AB$7)+1,IF($R161=1.25,LOOKUP($S161,'Vent Sizing Charts'!$T$6,'Vent Sizing Charts'!AB$6)+1,"ERR")))))))))))</f>
        <v>ERR</v>
      </c>
      <c r="AB161" t="str">
        <f>IF($R161=15,LOOKUP($S161,'Vent Sizing Charts'!$T$38:$T$41,'Vent Sizing Charts'!AC$38:AC$41)+1,IF($R161=12,LOOKUP($S161,'Vent Sizing Charts'!$T$34:$T$37,'Vent Sizing Charts'!AC$34:AC$37)+1,IF($R161=10,LOOKUP($S161,'Vent Sizing Charts'!$T$30:$T$33,'Vent Sizing Charts'!AC$30:AC$33)+1,IF($R161=8,LOOKUP($S161,'Vent Sizing Charts'!$T$26:$T$29,'Vent Sizing Charts'!AC$26:AC$29)+1,IF($R161=6,LOOKUP($S161,'Vent Sizing Charts'!$T$22:$T$25,'Vent Sizing Charts'!AC$22:AC$25)+1,IF($R161=5,LOOKUP($S161,'Vent Sizing Charts'!$T$18:$T$21,'Vent Sizing Charts'!AC$18:AC$21)+1,IF($R161=4,LOOKUP($S161,'Vent Sizing Charts'!$T$14:$T$17,'Vent Sizing Charts'!AC$14:AC$17)+1,IF($R161=3,LOOKUP($S161,'Vent Sizing Charts'!$T$10:$T$13,'Vent Sizing Charts'!AC$10:AC$13)+1,IF($R161=2,LOOKUP($S161,'Vent Sizing Charts'!$T$8:$T$9,'Vent Sizing Charts'!AC$8:AC$9)+1,IF($R161=1.5,LOOKUP($S161,'Vent Sizing Charts'!$T$7,'Vent Sizing Charts'!AC$7)+1,IF($R161=1.25,LOOKUP($S161,'Vent Sizing Charts'!$T$6,'Vent Sizing Charts'!AC$6)+1,"ERR")))))))))))</f>
        <v>ERR</v>
      </c>
      <c r="AC161" t="str">
        <f>IF($R161=15,LOOKUP($S161,'Vent Sizing Charts'!$T$38:$T$41,'Vent Sizing Charts'!AD$38:AD$41)+1,IF($R161=12,LOOKUP($S161,'Vent Sizing Charts'!$T$34:$T$37,'Vent Sizing Charts'!AD$34:AD$37)+1,IF($R161=10,LOOKUP($S161,'Vent Sizing Charts'!$T$30:$T$33,'Vent Sizing Charts'!AD$30:AD$33)+1,IF($R161=8,LOOKUP($S161,'Vent Sizing Charts'!$T$26:$T$29,'Vent Sizing Charts'!AD$26:AD$29)+1,IF($R161=6,LOOKUP($S161,'Vent Sizing Charts'!$T$22:$T$25,'Vent Sizing Charts'!AD$22:AD$25)+1,IF($R161=5,LOOKUP($S161,'Vent Sizing Charts'!$T$18:$T$21,'Vent Sizing Charts'!AD$18:AD$21)+1,IF($R161=4,LOOKUP($S161,'Vent Sizing Charts'!$T$14:$T$17,'Vent Sizing Charts'!AD$14:AD$17)+1,IF($R161=3,LOOKUP($S161,'Vent Sizing Charts'!$T$10:$T$13,'Vent Sizing Charts'!AD$10:AD$13)+1,IF($R161=2,LOOKUP($S161,'Vent Sizing Charts'!$T$8:$T$9,'Vent Sizing Charts'!AD$8:AD$9)+1,IF($R161=1.5,LOOKUP($S161,'Vent Sizing Charts'!$T$7,'Vent Sizing Charts'!AD$7)+1,IF($R161=1.25,LOOKUP($S161,'Vent Sizing Charts'!$T$6,'Vent Sizing Charts'!AD$6)+1,"ERR")))))))))))</f>
        <v>ERR</v>
      </c>
      <c r="AD161" t="str">
        <f>IF($R161=15,LOOKUP($S161,'Vent Sizing Charts'!$T$38:$T$41,'Vent Sizing Charts'!AE$38:AE$41)+1,IF($R161=12,LOOKUP($S161,'Vent Sizing Charts'!$T$34:$T$37,'Vent Sizing Charts'!AE$34:AE$37)+1,IF($R161=10,LOOKUP($S161,'Vent Sizing Charts'!$T$30:$T$33,'Vent Sizing Charts'!AE$30:AE$33)+1,IF($R161=8,LOOKUP($S161,'Vent Sizing Charts'!$T$26:$T$29,'Vent Sizing Charts'!AE$26:AE$29)+1,IF($R161=6,LOOKUP($S161,'Vent Sizing Charts'!$T$22:$T$25,'Vent Sizing Charts'!AE$22:AE$25)+1,IF($R161=5,LOOKUP($S161,'Vent Sizing Charts'!$T$18:$T$21,'Vent Sizing Charts'!AE$18:AE$21)+1,IF($R161=4,LOOKUP($S161,'Vent Sizing Charts'!$T$14:$T$17,'Vent Sizing Charts'!AE$14:AE$17)+1,IF($R161=3,LOOKUP($S161,'Vent Sizing Charts'!$T$10:$T$13,'Vent Sizing Charts'!AE$10:AE$13)+1,IF($R161=2,LOOKUP($S161,'Vent Sizing Charts'!$T$8:$T$9,'Vent Sizing Charts'!AE$8:AE$9)+1,IF($R161=1.5,LOOKUP($S161,'Vent Sizing Charts'!$T$7,'Vent Sizing Charts'!AE$7)+1,IF($R161=1.25,LOOKUP($S161,'Vent Sizing Charts'!$T$6,'Vent Sizing Charts'!AE$6)+1,"ERR")))))))))))</f>
        <v>ERR</v>
      </c>
      <c r="AE161" t="str">
        <f>IF($R161=15,LOOKUP($S161,'Vent Sizing Charts'!$T$38:$T$41,'Vent Sizing Charts'!U$38:U$41),IF($R161=12,LOOKUP($S161,'Vent Sizing Charts'!$T$34:$T$37,'Vent Sizing Charts'!U$34:U$37),IF($R161=10,LOOKUP($S161,'Vent Sizing Charts'!$T$30:$T$33,'Vent Sizing Charts'!U$30:U$33),IF($R161=8,LOOKUP($S161,'Vent Sizing Charts'!$T$26:$T$29,'Vent Sizing Charts'!U$26:U$29),IF($R161=6,LOOKUP($S161,'Vent Sizing Charts'!$T$22:$T$25,'Vent Sizing Charts'!U$22:U$25),IF($R161=5,LOOKUP($S161,'Vent Sizing Charts'!$T$18:$T$21,'Vent Sizing Charts'!U$18:U$21),IF($R161=4,LOOKUP($S161,'Vent Sizing Charts'!$T$14:$T$17,'Vent Sizing Charts'!U$14:U$17),IF($R161=3,LOOKUP($S161,'Vent Sizing Charts'!$T$10:$T$13,'Vent Sizing Charts'!U$10:U$13),IF($R161=2,LOOKUP($S161,'Vent Sizing Charts'!$T$8:$T$9,'Vent Sizing Charts'!U$8:U$9),IF($R161=1.5,LOOKUP($S161,'Vent Sizing Charts'!$T$7,'Vent Sizing Charts'!U$7),IF($R161=1.25,LOOKUP($S161,'Vent Sizing Charts'!$T$6,'Vent Sizing Charts'!U$6),"ERR")))))))))))</f>
        <v>ERR</v>
      </c>
    </row>
    <row r="162" spans="6:31" x14ac:dyDescent="0.25">
      <c r="F162" t="str">
        <f>IF('Vent Sizing'!M147="","",'Vent Sizing'!M147)</f>
        <v/>
      </c>
      <c r="G162">
        <v>0</v>
      </c>
      <c r="H162" t="e">
        <f>IF(LOOKUP($F162,'Vent Sizing Charts'!$F$5:$F$18,'Vent Sizing Charts'!G$5:G$18)+1&lt;0,0,LOOKUP($F162,'Vent Sizing Charts'!$F$5:$F$18,'Vent Sizing Charts'!G$5:G$18))</f>
        <v>#N/A</v>
      </c>
      <c r="I162" t="e">
        <f>IF(LOOKUP($F162,'Vent Sizing Charts'!$F$5:$F$18,'Vent Sizing Charts'!H$5:H$18)+1&lt;0,0,LOOKUP($F162,'Vent Sizing Charts'!$F$5:$F$18,'Vent Sizing Charts'!H$5:H$18))</f>
        <v>#N/A</v>
      </c>
      <c r="J162" t="e">
        <f>IF(LOOKUP($F162,'Vent Sizing Charts'!$F$5:$F$18,'Vent Sizing Charts'!I$5:I$18)+1&lt;0,0,LOOKUP($F162,'Vent Sizing Charts'!$F$5:$F$18,'Vent Sizing Charts'!I$5:I$18))</f>
        <v>#N/A</v>
      </c>
      <c r="K162" t="e">
        <f>IF(LOOKUP($F162,'Vent Sizing Charts'!$F$5:$F$18,'Vent Sizing Charts'!J$5:J$18)+1&lt;0,0,LOOKUP($F162,'Vent Sizing Charts'!$F$5:$F$18,'Vent Sizing Charts'!J$5:J$18))</f>
        <v>#N/A</v>
      </c>
      <c r="L162" t="e">
        <f>IF(LOOKUP($F162,'Vent Sizing Charts'!$F$5:$F$18,'Vent Sizing Charts'!K$5:K$18)+1&lt;0,0,LOOKUP($F162,'Vent Sizing Charts'!$F$5:$F$18,'Vent Sizing Charts'!K$5:K$18))</f>
        <v>#N/A</v>
      </c>
      <c r="M162" t="e">
        <f>IF(LOOKUP($F162,'Vent Sizing Charts'!$F$5:$F$18,'Vent Sizing Charts'!L$5:L$18)+1&lt;0,0,LOOKUP($F162,'Vent Sizing Charts'!$F$5:$F$18,'Vent Sizing Charts'!L$5:L$18))</f>
        <v>#N/A</v>
      </c>
      <c r="N162" t="e">
        <f>IF(LOOKUP($F162,'Vent Sizing Charts'!$F$5:$F$18,'Vent Sizing Charts'!M$5:M$18)+1&lt;0,0,LOOKUP($F162,'Vent Sizing Charts'!$F$5:$F$18,'Vent Sizing Charts'!M$5:M$18))</f>
        <v>#N/A</v>
      </c>
      <c r="O162" t="e">
        <f>IF(LOOKUP($F162,'Vent Sizing Charts'!$F$5:$F$18,'Vent Sizing Charts'!N$5:N$18)+1&lt;0,0,LOOKUP($F162,'Vent Sizing Charts'!$F$5:$F$18,'Vent Sizing Charts'!N$5:N$18))</f>
        <v>#N/A</v>
      </c>
      <c r="R162">
        <f>'Vent Sizing'!X67</f>
        <v>0</v>
      </c>
      <c r="S162">
        <f>ROUNDUP('Vent Sizing'!T67,0)</f>
        <v>0</v>
      </c>
      <c r="T162">
        <v>-9999999</v>
      </c>
      <c r="U162" t="str">
        <f>IF($R162=15,LOOKUP($S162,'Vent Sizing Charts'!$T$38:$T$41,'Vent Sizing Charts'!V$38:V$41)+1,IF($R162=12,LOOKUP($S162,'Vent Sizing Charts'!$T$34:$T$37,'Vent Sizing Charts'!V$34:V$37)+1,IF($R162=10,LOOKUP($S162,'Vent Sizing Charts'!$T$30:$T$33,'Vent Sizing Charts'!V$30:V$33)+1,IF($R162=8,LOOKUP($S162,'Vent Sizing Charts'!$T$26:$T$29,'Vent Sizing Charts'!V$26:V$29)+1,IF($R162=6,LOOKUP($S162,'Vent Sizing Charts'!$T$22:$T$25,'Vent Sizing Charts'!V$22:V$25)+1,IF($R162=5,LOOKUP($S162,'Vent Sizing Charts'!$T$18:$T$21,'Vent Sizing Charts'!V$18:V$21)+1,IF($R162=4,LOOKUP($S162,'Vent Sizing Charts'!$T$14:$T$17,'Vent Sizing Charts'!V$14:V$17)+1,IF($R162=3,LOOKUP($S162,'Vent Sizing Charts'!$T$10:$T$13,'Vent Sizing Charts'!V$10:V$13)+1,IF($R162=2,LOOKUP($S162,'Vent Sizing Charts'!$T$8:$T$9,'Vent Sizing Charts'!V$8:V$9)+1,IF($R162=1.5,LOOKUP($S162,'Vent Sizing Charts'!$T$7,'Vent Sizing Charts'!V$7)+1,IF($R162=1.25,LOOKUP($S162,'Vent Sizing Charts'!$T$6,'Vent Sizing Charts'!V$6)+1,"ERR")))))))))))</f>
        <v>ERR</v>
      </c>
      <c r="V162" t="str">
        <f>IF($R162=15,LOOKUP($S162,'Vent Sizing Charts'!$T$38:$T$41,'Vent Sizing Charts'!W$38:W$41)+1,IF($R162=12,LOOKUP($S162,'Vent Sizing Charts'!$T$34:$T$37,'Vent Sizing Charts'!W$34:W$37)+1,IF($R162=10,LOOKUP($S162,'Vent Sizing Charts'!$T$30:$T$33,'Vent Sizing Charts'!W$30:W$33)+1,IF($R162=8,LOOKUP($S162,'Vent Sizing Charts'!$T$26:$T$29,'Vent Sizing Charts'!W$26:W$29)+1,IF($R162=6,LOOKUP($S162,'Vent Sizing Charts'!$T$22:$T$25,'Vent Sizing Charts'!W$22:W$25)+1,IF($R162=5,LOOKUP($S162,'Vent Sizing Charts'!$T$18:$T$21,'Vent Sizing Charts'!W$18:W$21)+1,IF($R162=4,LOOKUP($S162,'Vent Sizing Charts'!$T$14:$T$17,'Vent Sizing Charts'!W$14:W$17)+1,IF($R162=3,LOOKUP($S162,'Vent Sizing Charts'!$T$10:$T$13,'Vent Sizing Charts'!W$10:W$13)+1,IF($R162=2,LOOKUP($S162,'Vent Sizing Charts'!$T$8:$T$9,'Vent Sizing Charts'!W$8:W$9)+1,IF($R162=1.5,LOOKUP($S162,'Vent Sizing Charts'!$T$7,'Vent Sizing Charts'!W$7)+1,IF($R162=1.25,LOOKUP($S162,'Vent Sizing Charts'!$T$6,'Vent Sizing Charts'!W$6)+1,"ERR")))))))))))</f>
        <v>ERR</v>
      </c>
      <c r="W162" t="str">
        <f>IF($R162=15,LOOKUP($S162,'Vent Sizing Charts'!$T$38:$T$41,'Vent Sizing Charts'!X$38:X$41)+1,IF($R162=12,LOOKUP($S162,'Vent Sizing Charts'!$T$34:$T$37,'Vent Sizing Charts'!X$34:X$37)+1,IF($R162=10,LOOKUP($S162,'Vent Sizing Charts'!$T$30:$T$33,'Vent Sizing Charts'!X$30:X$33)+1,IF($R162=8,LOOKUP($S162,'Vent Sizing Charts'!$T$26:$T$29,'Vent Sizing Charts'!X$26:X$29)+1,IF($R162=6,LOOKUP($S162,'Vent Sizing Charts'!$T$22:$T$25,'Vent Sizing Charts'!X$22:X$25)+1,IF($R162=5,LOOKUP($S162,'Vent Sizing Charts'!$T$18:$T$21,'Vent Sizing Charts'!X$18:X$21)+1,IF($R162=4,LOOKUP($S162,'Vent Sizing Charts'!$T$14:$T$17,'Vent Sizing Charts'!X$14:X$17)+1,IF($R162=3,LOOKUP($S162,'Vent Sizing Charts'!$T$10:$T$13,'Vent Sizing Charts'!X$10:X$13)+1,IF($R162=2,LOOKUP($S162,'Vent Sizing Charts'!$T$8:$T$9,'Vent Sizing Charts'!X$8:X$9)+1,IF($R162=1.5,LOOKUP($S162,'Vent Sizing Charts'!$T$7,'Vent Sizing Charts'!X$7)+1,IF($R162=1.25,LOOKUP($S162,'Vent Sizing Charts'!$T$6,'Vent Sizing Charts'!X$6)+1,"ERR")))))))))))</f>
        <v>ERR</v>
      </c>
      <c r="X162" t="str">
        <f>IF($R162=15,LOOKUP($S162,'Vent Sizing Charts'!$T$38:$T$41,'Vent Sizing Charts'!Y$38:Y$41)+1,IF($R162=12,LOOKUP($S162,'Vent Sizing Charts'!$T$34:$T$37,'Vent Sizing Charts'!Y$34:Y$37)+1,IF($R162=10,LOOKUP($S162,'Vent Sizing Charts'!$T$30:$T$33,'Vent Sizing Charts'!Y$30:Y$33)+1,IF($R162=8,LOOKUP($S162,'Vent Sizing Charts'!$T$26:$T$29,'Vent Sizing Charts'!Y$26:Y$29)+1,IF($R162=6,LOOKUP($S162,'Vent Sizing Charts'!$T$22:$T$25,'Vent Sizing Charts'!Y$22:Y$25)+1,IF($R162=5,LOOKUP($S162,'Vent Sizing Charts'!$T$18:$T$21,'Vent Sizing Charts'!Y$18:Y$21)+1,IF($R162=4,LOOKUP($S162,'Vent Sizing Charts'!$T$14:$T$17,'Vent Sizing Charts'!Y$14:Y$17)+1,IF($R162=3,LOOKUP($S162,'Vent Sizing Charts'!$T$10:$T$13,'Vent Sizing Charts'!Y$10:Y$13)+1,IF($R162=2,LOOKUP($S162,'Vent Sizing Charts'!$T$8:$T$9,'Vent Sizing Charts'!Y$8:Y$9)+1,IF($R162=1.5,LOOKUP($S162,'Vent Sizing Charts'!$T$7,'Vent Sizing Charts'!Y$7)+1,IF($R162=1.25,LOOKUP($S162,'Vent Sizing Charts'!$T$6,'Vent Sizing Charts'!Y$6)+1,"ERR")))))))))))</f>
        <v>ERR</v>
      </c>
      <c r="Y162" t="str">
        <f>IF($R162=15,LOOKUP($S162,'Vent Sizing Charts'!$T$38:$T$41,'Vent Sizing Charts'!Z$38:Z$41)+1,IF($R162=12,LOOKUP($S162,'Vent Sizing Charts'!$T$34:$T$37,'Vent Sizing Charts'!Z$34:Z$37)+1,IF($R162=10,LOOKUP($S162,'Vent Sizing Charts'!$T$30:$T$33,'Vent Sizing Charts'!Z$30:Z$33)+1,IF($R162=8,LOOKUP($S162,'Vent Sizing Charts'!$T$26:$T$29,'Vent Sizing Charts'!Z$26:Z$29)+1,IF($R162=6,LOOKUP($S162,'Vent Sizing Charts'!$T$22:$T$25,'Vent Sizing Charts'!Z$22:Z$25)+1,IF($R162=5,LOOKUP($S162,'Vent Sizing Charts'!$T$18:$T$21,'Vent Sizing Charts'!Z$18:Z$21)+1,IF($R162=4,LOOKUP($S162,'Vent Sizing Charts'!$T$14:$T$17,'Vent Sizing Charts'!Z$14:Z$17)+1,IF($R162=3,LOOKUP($S162,'Vent Sizing Charts'!$T$10:$T$13,'Vent Sizing Charts'!Z$10:Z$13)+1,IF($R162=2,LOOKUP($S162,'Vent Sizing Charts'!$T$8:$T$9,'Vent Sizing Charts'!Z$8:Z$9)+1,IF($R162=1.5,LOOKUP($S162,'Vent Sizing Charts'!$T$7,'Vent Sizing Charts'!Z$7)+1,IF($R162=1.25,LOOKUP($S162,'Vent Sizing Charts'!$T$6,'Vent Sizing Charts'!Z$6)+1,"ERR")))))))))))</f>
        <v>ERR</v>
      </c>
      <c r="Z162" t="str">
        <f>IF($R162=15,LOOKUP($S162,'Vent Sizing Charts'!$T$38:$T$41,'Vent Sizing Charts'!AA$38:AA$41)+1,IF($R162=12,LOOKUP($S162,'Vent Sizing Charts'!$T$34:$T$37,'Vent Sizing Charts'!AA$34:AA$37)+1,IF($R162=10,LOOKUP($S162,'Vent Sizing Charts'!$T$30:$T$33,'Vent Sizing Charts'!AA$30:AA$33)+1,IF($R162=8,LOOKUP($S162,'Vent Sizing Charts'!$T$26:$T$29,'Vent Sizing Charts'!AA$26:AA$29)+1,IF($R162=6,LOOKUP($S162,'Vent Sizing Charts'!$T$22:$T$25,'Vent Sizing Charts'!AA$22:AA$25)+1,IF($R162=5,LOOKUP($S162,'Vent Sizing Charts'!$T$18:$T$21,'Vent Sizing Charts'!AA$18:AA$21)+1,IF($R162=4,LOOKUP($S162,'Vent Sizing Charts'!$T$14:$T$17,'Vent Sizing Charts'!AA$14:AA$17)+1,IF($R162=3,LOOKUP($S162,'Vent Sizing Charts'!$T$10:$T$13,'Vent Sizing Charts'!AA$10:AA$13)+1,IF($R162=2,LOOKUP($S162,'Vent Sizing Charts'!$T$8:$T$9,'Vent Sizing Charts'!AA$8:AA$9)+1,IF($R162=1.5,LOOKUP($S162,'Vent Sizing Charts'!$T$7,'Vent Sizing Charts'!AA$7)+1,IF($R162=1.25,LOOKUP($S162,'Vent Sizing Charts'!$T$6,'Vent Sizing Charts'!AA$6)+1,"ERR")))))))))))</f>
        <v>ERR</v>
      </c>
      <c r="AA162" t="str">
        <f>IF($R162=15,LOOKUP($S162,'Vent Sizing Charts'!$T$38:$T$41,'Vent Sizing Charts'!AB$38:AB$41)+1,IF($R162=12,LOOKUP($S162,'Vent Sizing Charts'!$T$34:$T$37,'Vent Sizing Charts'!AB$34:AB$37)+1,IF($R162=10,LOOKUP($S162,'Vent Sizing Charts'!$T$30:$T$33,'Vent Sizing Charts'!AB$30:AB$33)+1,IF($R162=8,LOOKUP($S162,'Vent Sizing Charts'!$T$26:$T$29,'Vent Sizing Charts'!AB$26:AB$29)+1,IF($R162=6,LOOKUP($S162,'Vent Sizing Charts'!$T$22:$T$25,'Vent Sizing Charts'!AB$22:AB$25)+1,IF($R162=5,LOOKUP($S162,'Vent Sizing Charts'!$T$18:$T$21,'Vent Sizing Charts'!AB$18:AB$21)+1,IF($R162=4,LOOKUP($S162,'Vent Sizing Charts'!$T$14:$T$17,'Vent Sizing Charts'!AB$14:AB$17)+1,IF($R162=3,LOOKUP($S162,'Vent Sizing Charts'!$T$10:$T$13,'Vent Sizing Charts'!AB$10:AB$13)+1,IF($R162=2,LOOKUP($S162,'Vent Sizing Charts'!$T$8:$T$9,'Vent Sizing Charts'!AB$8:AB$9)+1,IF($R162=1.5,LOOKUP($S162,'Vent Sizing Charts'!$T$7,'Vent Sizing Charts'!AB$7)+1,IF($R162=1.25,LOOKUP($S162,'Vent Sizing Charts'!$T$6,'Vent Sizing Charts'!AB$6)+1,"ERR")))))))))))</f>
        <v>ERR</v>
      </c>
      <c r="AB162" t="str">
        <f>IF($R162=15,LOOKUP($S162,'Vent Sizing Charts'!$T$38:$T$41,'Vent Sizing Charts'!AC$38:AC$41)+1,IF($R162=12,LOOKUP($S162,'Vent Sizing Charts'!$T$34:$T$37,'Vent Sizing Charts'!AC$34:AC$37)+1,IF($R162=10,LOOKUP($S162,'Vent Sizing Charts'!$T$30:$T$33,'Vent Sizing Charts'!AC$30:AC$33)+1,IF($R162=8,LOOKUP($S162,'Vent Sizing Charts'!$T$26:$T$29,'Vent Sizing Charts'!AC$26:AC$29)+1,IF($R162=6,LOOKUP($S162,'Vent Sizing Charts'!$T$22:$T$25,'Vent Sizing Charts'!AC$22:AC$25)+1,IF($R162=5,LOOKUP($S162,'Vent Sizing Charts'!$T$18:$T$21,'Vent Sizing Charts'!AC$18:AC$21)+1,IF($R162=4,LOOKUP($S162,'Vent Sizing Charts'!$T$14:$T$17,'Vent Sizing Charts'!AC$14:AC$17)+1,IF($R162=3,LOOKUP($S162,'Vent Sizing Charts'!$T$10:$T$13,'Vent Sizing Charts'!AC$10:AC$13)+1,IF($R162=2,LOOKUP($S162,'Vent Sizing Charts'!$T$8:$T$9,'Vent Sizing Charts'!AC$8:AC$9)+1,IF($R162=1.5,LOOKUP($S162,'Vent Sizing Charts'!$T$7,'Vent Sizing Charts'!AC$7)+1,IF($R162=1.25,LOOKUP($S162,'Vent Sizing Charts'!$T$6,'Vent Sizing Charts'!AC$6)+1,"ERR")))))))))))</f>
        <v>ERR</v>
      </c>
      <c r="AC162" t="str">
        <f>IF($R162=15,LOOKUP($S162,'Vent Sizing Charts'!$T$38:$T$41,'Vent Sizing Charts'!AD$38:AD$41)+1,IF($R162=12,LOOKUP($S162,'Vent Sizing Charts'!$T$34:$T$37,'Vent Sizing Charts'!AD$34:AD$37)+1,IF($R162=10,LOOKUP($S162,'Vent Sizing Charts'!$T$30:$T$33,'Vent Sizing Charts'!AD$30:AD$33)+1,IF($R162=8,LOOKUP($S162,'Vent Sizing Charts'!$T$26:$T$29,'Vent Sizing Charts'!AD$26:AD$29)+1,IF($R162=6,LOOKUP($S162,'Vent Sizing Charts'!$T$22:$T$25,'Vent Sizing Charts'!AD$22:AD$25)+1,IF($R162=5,LOOKUP($S162,'Vent Sizing Charts'!$T$18:$T$21,'Vent Sizing Charts'!AD$18:AD$21)+1,IF($R162=4,LOOKUP($S162,'Vent Sizing Charts'!$T$14:$T$17,'Vent Sizing Charts'!AD$14:AD$17)+1,IF($R162=3,LOOKUP($S162,'Vent Sizing Charts'!$T$10:$T$13,'Vent Sizing Charts'!AD$10:AD$13)+1,IF($R162=2,LOOKUP($S162,'Vent Sizing Charts'!$T$8:$T$9,'Vent Sizing Charts'!AD$8:AD$9)+1,IF($R162=1.5,LOOKUP($S162,'Vent Sizing Charts'!$T$7,'Vent Sizing Charts'!AD$7)+1,IF($R162=1.25,LOOKUP($S162,'Vent Sizing Charts'!$T$6,'Vent Sizing Charts'!AD$6)+1,"ERR")))))))))))</f>
        <v>ERR</v>
      </c>
      <c r="AD162" t="str">
        <f>IF($R162=15,LOOKUP($S162,'Vent Sizing Charts'!$T$38:$T$41,'Vent Sizing Charts'!AE$38:AE$41)+1,IF($R162=12,LOOKUP($S162,'Vent Sizing Charts'!$T$34:$T$37,'Vent Sizing Charts'!AE$34:AE$37)+1,IF($R162=10,LOOKUP($S162,'Vent Sizing Charts'!$T$30:$T$33,'Vent Sizing Charts'!AE$30:AE$33)+1,IF($R162=8,LOOKUP($S162,'Vent Sizing Charts'!$T$26:$T$29,'Vent Sizing Charts'!AE$26:AE$29)+1,IF($R162=6,LOOKUP($S162,'Vent Sizing Charts'!$T$22:$T$25,'Vent Sizing Charts'!AE$22:AE$25)+1,IF($R162=5,LOOKUP($S162,'Vent Sizing Charts'!$T$18:$T$21,'Vent Sizing Charts'!AE$18:AE$21)+1,IF($R162=4,LOOKUP($S162,'Vent Sizing Charts'!$T$14:$T$17,'Vent Sizing Charts'!AE$14:AE$17)+1,IF($R162=3,LOOKUP($S162,'Vent Sizing Charts'!$T$10:$T$13,'Vent Sizing Charts'!AE$10:AE$13)+1,IF($R162=2,LOOKUP($S162,'Vent Sizing Charts'!$T$8:$T$9,'Vent Sizing Charts'!AE$8:AE$9)+1,IF($R162=1.5,LOOKUP($S162,'Vent Sizing Charts'!$T$7,'Vent Sizing Charts'!AE$7)+1,IF($R162=1.25,LOOKUP($S162,'Vent Sizing Charts'!$T$6,'Vent Sizing Charts'!AE$6)+1,"ERR")))))))))))</f>
        <v>ERR</v>
      </c>
      <c r="AE162" t="str">
        <f>IF($R162=15,LOOKUP($S162,'Vent Sizing Charts'!$T$38:$T$41,'Vent Sizing Charts'!U$38:U$41),IF($R162=12,LOOKUP($S162,'Vent Sizing Charts'!$T$34:$T$37,'Vent Sizing Charts'!U$34:U$37),IF($R162=10,LOOKUP($S162,'Vent Sizing Charts'!$T$30:$T$33,'Vent Sizing Charts'!U$30:U$33),IF($R162=8,LOOKUP($S162,'Vent Sizing Charts'!$T$26:$T$29,'Vent Sizing Charts'!U$26:U$29),IF($R162=6,LOOKUP($S162,'Vent Sizing Charts'!$T$22:$T$25,'Vent Sizing Charts'!U$22:U$25),IF($R162=5,LOOKUP($S162,'Vent Sizing Charts'!$T$18:$T$21,'Vent Sizing Charts'!U$18:U$21),IF($R162=4,LOOKUP($S162,'Vent Sizing Charts'!$T$14:$T$17,'Vent Sizing Charts'!U$14:U$17),IF($R162=3,LOOKUP($S162,'Vent Sizing Charts'!$T$10:$T$13,'Vent Sizing Charts'!U$10:U$13),IF($R162=2,LOOKUP($S162,'Vent Sizing Charts'!$T$8:$T$9,'Vent Sizing Charts'!U$8:U$9),IF($R162=1.5,LOOKUP($S162,'Vent Sizing Charts'!$T$7,'Vent Sizing Charts'!U$7),IF($R162=1.25,LOOKUP($S162,'Vent Sizing Charts'!$T$6,'Vent Sizing Charts'!U$6),"ERR")))))))))))</f>
        <v>ERR</v>
      </c>
    </row>
    <row r="163" spans="6:31" x14ac:dyDescent="0.25">
      <c r="F163" t="str">
        <f>IF('Vent Sizing'!M148="","",'Vent Sizing'!M148)</f>
        <v/>
      </c>
      <c r="G163">
        <v>0</v>
      </c>
      <c r="H163" t="e">
        <f>IF(LOOKUP($F163,'Vent Sizing Charts'!$F$5:$F$18,'Vent Sizing Charts'!G$5:G$18)+1&lt;0,0,LOOKUP($F163,'Vent Sizing Charts'!$F$5:$F$18,'Vent Sizing Charts'!G$5:G$18))</f>
        <v>#N/A</v>
      </c>
      <c r="I163" t="e">
        <f>IF(LOOKUP($F163,'Vent Sizing Charts'!$F$5:$F$18,'Vent Sizing Charts'!H$5:H$18)+1&lt;0,0,LOOKUP($F163,'Vent Sizing Charts'!$F$5:$F$18,'Vent Sizing Charts'!H$5:H$18))</f>
        <v>#N/A</v>
      </c>
      <c r="J163" t="e">
        <f>IF(LOOKUP($F163,'Vent Sizing Charts'!$F$5:$F$18,'Vent Sizing Charts'!I$5:I$18)+1&lt;0,0,LOOKUP($F163,'Vent Sizing Charts'!$F$5:$F$18,'Vent Sizing Charts'!I$5:I$18))</f>
        <v>#N/A</v>
      </c>
      <c r="K163" t="e">
        <f>IF(LOOKUP($F163,'Vent Sizing Charts'!$F$5:$F$18,'Vent Sizing Charts'!J$5:J$18)+1&lt;0,0,LOOKUP($F163,'Vent Sizing Charts'!$F$5:$F$18,'Vent Sizing Charts'!J$5:J$18))</f>
        <v>#N/A</v>
      </c>
      <c r="L163" t="e">
        <f>IF(LOOKUP($F163,'Vent Sizing Charts'!$F$5:$F$18,'Vent Sizing Charts'!K$5:K$18)+1&lt;0,0,LOOKUP($F163,'Vent Sizing Charts'!$F$5:$F$18,'Vent Sizing Charts'!K$5:K$18))</f>
        <v>#N/A</v>
      </c>
      <c r="M163" t="e">
        <f>IF(LOOKUP($F163,'Vent Sizing Charts'!$F$5:$F$18,'Vent Sizing Charts'!L$5:L$18)+1&lt;0,0,LOOKUP($F163,'Vent Sizing Charts'!$F$5:$F$18,'Vent Sizing Charts'!L$5:L$18))</f>
        <v>#N/A</v>
      </c>
      <c r="N163" t="e">
        <f>IF(LOOKUP($F163,'Vent Sizing Charts'!$F$5:$F$18,'Vent Sizing Charts'!M$5:M$18)+1&lt;0,0,LOOKUP($F163,'Vent Sizing Charts'!$F$5:$F$18,'Vent Sizing Charts'!M$5:M$18))</f>
        <v>#N/A</v>
      </c>
      <c r="O163" t="e">
        <f>IF(LOOKUP($F163,'Vent Sizing Charts'!$F$5:$F$18,'Vent Sizing Charts'!N$5:N$18)+1&lt;0,0,LOOKUP($F163,'Vent Sizing Charts'!$F$5:$F$18,'Vent Sizing Charts'!N$5:N$18))</f>
        <v>#N/A</v>
      </c>
      <c r="R163">
        <f>'Vent Sizing'!X68</f>
        <v>0</v>
      </c>
      <c r="S163">
        <f>ROUNDUP('Vent Sizing'!T68,0)</f>
        <v>0</v>
      </c>
      <c r="T163">
        <v>-9999999</v>
      </c>
      <c r="U163" t="str">
        <f>IF($R163=15,LOOKUP($S163,'Vent Sizing Charts'!$T$38:$T$41,'Vent Sizing Charts'!V$38:V$41)+1,IF($R163=12,LOOKUP($S163,'Vent Sizing Charts'!$T$34:$T$37,'Vent Sizing Charts'!V$34:V$37)+1,IF($R163=10,LOOKUP($S163,'Vent Sizing Charts'!$T$30:$T$33,'Vent Sizing Charts'!V$30:V$33)+1,IF($R163=8,LOOKUP($S163,'Vent Sizing Charts'!$T$26:$T$29,'Vent Sizing Charts'!V$26:V$29)+1,IF($R163=6,LOOKUP($S163,'Vent Sizing Charts'!$T$22:$T$25,'Vent Sizing Charts'!V$22:V$25)+1,IF($R163=5,LOOKUP($S163,'Vent Sizing Charts'!$T$18:$T$21,'Vent Sizing Charts'!V$18:V$21)+1,IF($R163=4,LOOKUP($S163,'Vent Sizing Charts'!$T$14:$T$17,'Vent Sizing Charts'!V$14:V$17)+1,IF($R163=3,LOOKUP($S163,'Vent Sizing Charts'!$T$10:$T$13,'Vent Sizing Charts'!V$10:V$13)+1,IF($R163=2,LOOKUP($S163,'Vent Sizing Charts'!$T$8:$T$9,'Vent Sizing Charts'!V$8:V$9)+1,IF($R163=1.5,LOOKUP($S163,'Vent Sizing Charts'!$T$7,'Vent Sizing Charts'!V$7)+1,IF($R163=1.25,LOOKUP($S163,'Vent Sizing Charts'!$T$6,'Vent Sizing Charts'!V$6)+1,"ERR")))))))))))</f>
        <v>ERR</v>
      </c>
      <c r="V163" t="str">
        <f>IF($R163=15,LOOKUP($S163,'Vent Sizing Charts'!$T$38:$T$41,'Vent Sizing Charts'!W$38:W$41)+1,IF($R163=12,LOOKUP($S163,'Vent Sizing Charts'!$T$34:$T$37,'Vent Sizing Charts'!W$34:W$37)+1,IF($R163=10,LOOKUP($S163,'Vent Sizing Charts'!$T$30:$T$33,'Vent Sizing Charts'!W$30:W$33)+1,IF($R163=8,LOOKUP($S163,'Vent Sizing Charts'!$T$26:$T$29,'Vent Sizing Charts'!W$26:W$29)+1,IF($R163=6,LOOKUP($S163,'Vent Sizing Charts'!$T$22:$T$25,'Vent Sizing Charts'!W$22:W$25)+1,IF($R163=5,LOOKUP($S163,'Vent Sizing Charts'!$T$18:$T$21,'Vent Sizing Charts'!W$18:W$21)+1,IF($R163=4,LOOKUP($S163,'Vent Sizing Charts'!$T$14:$T$17,'Vent Sizing Charts'!W$14:W$17)+1,IF($R163=3,LOOKUP($S163,'Vent Sizing Charts'!$T$10:$T$13,'Vent Sizing Charts'!W$10:W$13)+1,IF($R163=2,LOOKUP($S163,'Vent Sizing Charts'!$T$8:$T$9,'Vent Sizing Charts'!W$8:W$9)+1,IF($R163=1.5,LOOKUP($S163,'Vent Sizing Charts'!$T$7,'Vent Sizing Charts'!W$7)+1,IF($R163=1.25,LOOKUP($S163,'Vent Sizing Charts'!$T$6,'Vent Sizing Charts'!W$6)+1,"ERR")))))))))))</f>
        <v>ERR</v>
      </c>
      <c r="W163" t="str">
        <f>IF($R163=15,LOOKUP($S163,'Vent Sizing Charts'!$T$38:$T$41,'Vent Sizing Charts'!X$38:X$41)+1,IF($R163=12,LOOKUP($S163,'Vent Sizing Charts'!$T$34:$T$37,'Vent Sizing Charts'!X$34:X$37)+1,IF($R163=10,LOOKUP($S163,'Vent Sizing Charts'!$T$30:$T$33,'Vent Sizing Charts'!X$30:X$33)+1,IF($R163=8,LOOKUP($S163,'Vent Sizing Charts'!$T$26:$T$29,'Vent Sizing Charts'!X$26:X$29)+1,IF($R163=6,LOOKUP($S163,'Vent Sizing Charts'!$T$22:$T$25,'Vent Sizing Charts'!X$22:X$25)+1,IF($R163=5,LOOKUP($S163,'Vent Sizing Charts'!$T$18:$T$21,'Vent Sizing Charts'!X$18:X$21)+1,IF($R163=4,LOOKUP($S163,'Vent Sizing Charts'!$T$14:$T$17,'Vent Sizing Charts'!X$14:X$17)+1,IF($R163=3,LOOKUP($S163,'Vent Sizing Charts'!$T$10:$T$13,'Vent Sizing Charts'!X$10:X$13)+1,IF($R163=2,LOOKUP($S163,'Vent Sizing Charts'!$T$8:$T$9,'Vent Sizing Charts'!X$8:X$9)+1,IF($R163=1.5,LOOKUP($S163,'Vent Sizing Charts'!$T$7,'Vent Sizing Charts'!X$7)+1,IF($R163=1.25,LOOKUP($S163,'Vent Sizing Charts'!$T$6,'Vent Sizing Charts'!X$6)+1,"ERR")))))))))))</f>
        <v>ERR</v>
      </c>
      <c r="X163" t="str">
        <f>IF($R163=15,LOOKUP($S163,'Vent Sizing Charts'!$T$38:$T$41,'Vent Sizing Charts'!Y$38:Y$41)+1,IF($R163=12,LOOKUP($S163,'Vent Sizing Charts'!$T$34:$T$37,'Vent Sizing Charts'!Y$34:Y$37)+1,IF($R163=10,LOOKUP($S163,'Vent Sizing Charts'!$T$30:$T$33,'Vent Sizing Charts'!Y$30:Y$33)+1,IF($R163=8,LOOKUP($S163,'Vent Sizing Charts'!$T$26:$T$29,'Vent Sizing Charts'!Y$26:Y$29)+1,IF($R163=6,LOOKUP($S163,'Vent Sizing Charts'!$T$22:$T$25,'Vent Sizing Charts'!Y$22:Y$25)+1,IF($R163=5,LOOKUP($S163,'Vent Sizing Charts'!$T$18:$T$21,'Vent Sizing Charts'!Y$18:Y$21)+1,IF($R163=4,LOOKUP($S163,'Vent Sizing Charts'!$T$14:$T$17,'Vent Sizing Charts'!Y$14:Y$17)+1,IF($R163=3,LOOKUP($S163,'Vent Sizing Charts'!$T$10:$T$13,'Vent Sizing Charts'!Y$10:Y$13)+1,IF($R163=2,LOOKUP($S163,'Vent Sizing Charts'!$T$8:$T$9,'Vent Sizing Charts'!Y$8:Y$9)+1,IF($R163=1.5,LOOKUP($S163,'Vent Sizing Charts'!$T$7,'Vent Sizing Charts'!Y$7)+1,IF($R163=1.25,LOOKUP($S163,'Vent Sizing Charts'!$T$6,'Vent Sizing Charts'!Y$6)+1,"ERR")))))))))))</f>
        <v>ERR</v>
      </c>
      <c r="Y163" t="str">
        <f>IF($R163=15,LOOKUP($S163,'Vent Sizing Charts'!$T$38:$T$41,'Vent Sizing Charts'!Z$38:Z$41)+1,IF($R163=12,LOOKUP($S163,'Vent Sizing Charts'!$T$34:$T$37,'Vent Sizing Charts'!Z$34:Z$37)+1,IF($R163=10,LOOKUP($S163,'Vent Sizing Charts'!$T$30:$T$33,'Vent Sizing Charts'!Z$30:Z$33)+1,IF($R163=8,LOOKUP($S163,'Vent Sizing Charts'!$T$26:$T$29,'Vent Sizing Charts'!Z$26:Z$29)+1,IF($R163=6,LOOKUP($S163,'Vent Sizing Charts'!$T$22:$T$25,'Vent Sizing Charts'!Z$22:Z$25)+1,IF($R163=5,LOOKUP($S163,'Vent Sizing Charts'!$T$18:$T$21,'Vent Sizing Charts'!Z$18:Z$21)+1,IF($R163=4,LOOKUP($S163,'Vent Sizing Charts'!$T$14:$T$17,'Vent Sizing Charts'!Z$14:Z$17)+1,IF($R163=3,LOOKUP($S163,'Vent Sizing Charts'!$T$10:$T$13,'Vent Sizing Charts'!Z$10:Z$13)+1,IF($R163=2,LOOKUP($S163,'Vent Sizing Charts'!$T$8:$T$9,'Vent Sizing Charts'!Z$8:Z$9)+1,IF($R163=1.5,LOOKUP($S163,'Vent Sizing Charts'!$T$7,'Vent Sizing Charts'!Z$7)+1,IF($R163=1.25,LOOKUP($S163,'Vent Sizing Charts'!$T$6,'Vent Sizing Charts'!Z$6)+1,"ERR")))))))))))</f>
        <v>ERR</v>
      </c>
      <c r="Z163" t="str">
        <f>IF($R163=15,LOOKUP($S163,'Vent Sizing Charts'!$T$38:$T$41,'Vent Sizing Charts'!AA$38:AA$41)+1,IF($R163=12,LOOKUP($S163,'Vent Sizing Charts'!$T$34:$T$37,'Vent Sizing Charts'!AA$34:AA$37)+1,IF($R163=10,LOOKUP($S163,'Vent Sizing Charts'!$T$30:$T$33,'Vent Sizing Charts'!AA$30:AA$33)+1,IF($R163=8,LOOKUP($S163,'Vent Sizing Charts'!$T$26:$T$29,'Vent Sizing Charts'!AA$26:AA$29)+1,IF($R163=6,LOOKUP($S163,'Vent Sizing Charts'!$T$22:$T$25,'Vent Sizing Charts'!AA$22:AA$25)+1,IF($R163=5,LOOKUP($S163,'Vent Sizing Charts'!$T$18:$T$21,'Vent Sizing Charts'!AA$18:AA$21)+1,IF($R163=4,LOOKUP($S163,'Vent Sizing Charts'!$T$14:$T$17,'Vent Sizing Charts'!AA$14:AA$17)+1,IF($R163=3,LOOKUP($S163,'Vent Sizing Charts'!$T$10:$T$13,'Vent Sizing Charts'!AA$10:AA$13)+1,IF($R163=2,LOOKUP($S163,'Vent Sizing Charts'!$T$8:$T$9,'Vent Sizing Charts'!AA$8:AA$9)+1,IF($R163=1.5,LOOKUP($S163,'Vent Sizing Charts'!$T$7,'Vent Sizing Charts'!AA$7)+1,IF($R163=1.25,LOOKUP($S163,'Vent Sizing Charts'!$T$6,'Vent Sizing Charts'!AA$6)+1,"ERR")))))))))))</f>
        <v>ERR</v>
      </c>
      <c r="AA163" t="str">
        <f>IF($R163=15,LOOKUP($S163,'Vent Sizing Charts'!$T$38:$T$41,'Vent Sizing Charts'!AB$38:AB$41)+1,IF($R163=12,LOOKUP($S163,'Vent Sizing Charts'!$T$34:$T$37,'Vent Sizing Charts'!AB$34:AB$37)+1,IF($R163=10,LOOKUP($S163,'Vent Sizing Charts'!$T$30:$T$33,'Vent Sizing Charts'!AB$30:AB$33)+1,IF($R163=8,LOOKUP($S163,'Vent Sizing Charts'!$T$26:$T$29,'Vent Sizing Charts'!AB$26:AB$29)+1,IF($R163=6,LOOKUP($S163,'Vent Sizing Charts'!$T$22:$T$25,'Vent Sizing Charts'!AB$22:AB$25)+1,IF($R163=5,LOOKUP($S163,'Vent Sizing Charts'!$T$18:$T$21,'Vent Sizing Charts'!AB$18:AB$21)+1,IF($R163=4,LOOKUP($S163,'Vent Sizing Charts'!$T$14:$T$17,'Vent Sizing Charts'!AB$14:AB$17)+1,IF($R163=3,LOOKUP($S163,'Vent Sizing Charts'!$T$10:$T$13,'Vent Sizing Charts'!AB$10:AB$13)+1,IF($R163=2,LOOKUP($S163,'Vent Sizing Charts'!$T$8:$T$9,'Vent Sizing Charts'!AB$8:AB$9)+1,IF($R163=1.5,LOOKUP($S163,'Vent Sizing Charts'!$T$7,'Vent Sizing Charts'!AB$7)+1,IF($R163=1.25,LOOKUP($S163,'Vent Sizing Charts'!$T$6,'Vent Sizing Charts'!AB$6)+1,"ERR")))))))))))</f>
        <v>ERR</v>
      </c>
      <c r="AB163" t="str">
        <f>IF($R163=15,LOOKUP($S163,'Vent Sizing Charts'!$T$38:$T$41,'Vent Sizing Charts'!AC$38:AC$41)+1,IF($R163=12,LOOKUP($S163,'Vent Sizing Charts'!$T$34:$T$37,'Vent Sizing Charts'!AC$34:AC$37)+1,IF($R163=10,LOOKUP($S163,'Vent Sizing Charts'!$T$30:$T$33,'Vent Sizing Charts'!AC$30:AC$33)+1,IF($R163=8,LOOKUP($S163,'Vent Sizing Charts'!$T$26:$T$29,'Vent Sizing Charts'!AC$26:AC$29)+1,IF($R163=6,LOOKUP($S163,'Vent Sizing Charts'!$T$22:$T$25,'Vent Sizing Charts'!AC$22:AC$25)+1,IF($R163=5,LOOKUP($S163,'Vent Sizing Charts'!$T$18:$T$21,'Vent Sizing Charts'!AC$18:AC$21)+1,IF($R163=4,LOOKUP($S163,'Vent Sizing Charts'!$T$14:$T$17,'Vent Sizing Charts'!AC$14:AC$17)+1,IF($R163=3,LOOKUP($S163,'Vent Sizing Charts'!$T$10:$T$13,'Vent Sizing Charts'!AC$10:AC$13)+1,IF($R163=2,LOOKUP($S163,'Vent Sizing Charts'!$T$8:$T$9,'Vent Sizing Charts'!AC$8:AC$9)+1,IF($R163=1.5,LOOKUP($S163,'Vent Sizing Charts'!$T$7,'Vent Sizing Charts'!AC$7)+1,IF($R163=1.25,LOOKUP($S163,'Vent Sizing Charts'!$T$6,'Vent Sizing Charts'!AC$6)+1,"ERR")))))))))))</f>
        <v>ERR</v>
      </c>
      <c r="AC163" t="str">
        <f>IF($R163=15,LOOKUP($S163,'Vent Sizing Charts'!$T$38:$T$41,'Vent Sizing Charts'!AD$38:AD$41)+1,IF($R163=12,LOOKUP($S163,'Vent Sizing Charts'!$T$34:$T$37,'Vent Sizing Charts'!AD$34:AD$37)+1,IF($R163=10,LOOKUP($S163,'Vent Sizing Charts'!$T$30:$T$33,'Vent Sizing Charts'!AD$30:AD$33)+1,IF($R163=8,LOOKUP($S163,'Vent Sizing Charts'!$T$26:$T$29,'Vent Sizing Charts'!AD$26:AD$29)+1,IF($R163=6,LOOKUP($S163,'Vent Sizing Charts'!$T$22:$T$25,'Vent Sizing Charts'!AD$22:AD$25)+1,IF($R163=5,LOOKUP($S163,'Vent Sizing Charts'!$T$18:$T$21,'Vent Sizing Charts'!AD$18:AD$21)+1,IF($R163=4,LOOKUP($S163,'Vent Sizing Charts'!$T$14:$T$17,'Vent Sizing Charts'!AD$14:AD$17)+1,IF($R163=3,LOOKUP($S163,'Vent Sizing Charts'!$T$10:$T$13,'Vent Sizing Charts'!AD$10:AD$13)+1,IF($R163=2,LOOKUP($S163,'Vent Sizing Charts'!$T$8:$T$9,'Vent Sizing Charts'!AD$8:AD$9)+1,IF($R163=1.5,LOOKUP($S163,'Vent Sizing Charts'!$T$7,'Vent Sizing Charts'!AD$7)+1,IF($R163=1.25,LOOKUP($S163,'Vent Sizing Charts'!$T$6,'Vent Sizing Charts'!AD$6)+1,"ERR")))))))))))</f>
        <v>ERR</v>
      </c>
      <c r="AD163" t="str">
        <f>IF($R163=15,LOOKUP($S163,'Vent Sizing Charts'!$T$38:$T$41,'Vent Sizing Charts'!AE$38:AE$41)+1,IF($R163=12,LOOKUP($S163,'Vent Sizing Charts'!$T$34:$T$37,'Vent Sizing Charts'!AE$34:AE$37)+1,IF($R163=10,LOOKUP($S163,'Vent Sizing Charts'!$T$30:$T$33,'Vent Sizing Charts'!AE$30:AE$33)+1,IF($R163=8,LOOKUP($S163,'Vent Sizing Charts'!$T$26:$T$29,'Vent Sizing Charts'!AE$26:AE$29)+1,IF($R163=6,LOOKUP($S163,'Vent Sizing Charts'!$T$22:$T$25,'Vent Sizing Charts'!AE$22:AE$25)+1,IF($R163=5,LOOKUP($S163,'Vent Sizing Charts'!$T$18:$T$21,'Vent Sizing Charts'!AE$18:AE$21)+1,IF($R163=4,LOOKUP($S163,'Vent Sizing Charts'!$T$14:$T$17,'Vent Sizing Charts'!AE$14:AE$17)+1,IF($R163=3,LOOKUP($S163,'Vent Sizing Charts'!$T$10:$T$13,'Vent Sizing Charts'!AE$10:AE$13)+1,IF($R163=2,LOOKUP($S163,'Vent Sizing Charts'!$T$8:$T$9,'Vent Sizing Charts'!AE$8:AE$9)+1,IF($R163=1.5,LOOKUP($S163,'Vent Sizing Charts'!$T$7,'Vent Sizing Charts'!AE$7)+1,IF($R163=1.25,LOOKUP($S163,'Vent Sizing Charts'!$T$6,'Vent Sizing Charts'!AE$6)+1,"ERR")))))))))))</f>
        <v>ERR</v>
      </c>
      <c r="AE163" t="str">
        <f>IF($R163=15,LOOKUP($S163,'Vent Sizing Charts'!$T$38:$T$41,'Vent Sizing Charts'!U$38:U$41),IF($R163=12,LOOKUP($S163,'Vent Sizing Charts'!$T$34:$T$37,'Vent Sizing Charts'!U$34:U$37),IF($R163=10,LOOKUP($S163,'Vent Sizing Charts'!$T$30:$T$33,'Vent Sizing Charts'!U$30:U$33),IF($R163=8,LOOKUP($S163,'Vent Sizing Charts'!$T$26:$T$29,'Vent Sizing Charts'!U$26:U$29),IF($R163=6,LOOKUP($S163,'Vent Sizing Charts'!$T$22:$T$25,'Vent Sizing Charts'!U$22:U$25),IF($R163=5,LOOKUP($S163,'Vent Sizing Charts'!$T$18:$T$21,'Vent Sizing Charts'!U$18:U$21),IF($R163=4,LOOKUP($S163,'Vent Sizing Charts'!$T$14:$T$17,'Vent Sizing Charts'!U$14:U$17),IF($R163=3,LOOKUP($S163,'Vent Sizing Charts'!$T$10:$T$13,'Vent Sizing Charts'!U$10:U$13),IF($R163=2,LOOKUP($S163,'Vent Sizing Charts'!$T$8:$T$9,'Vent Sizing Charts'!U$8:U$9),IF($R163=1.5,LOOKUP($S163,'Vent Sizing Charts'!$T$7,'Vent Sizing Charts'!U$7),IF($R163=1.25,LOOKUP($S163,'Vent Sizing Charts'!$T$6,'Vent Sizing Charts'!U$6),"ERR")))))))))))</f>
        <v>ERR</v>
      </c>
    </row>
    <row r="164" spans="6:31" x14ac:dyDescent="0.25">
      <c r="F164" t="str">
        <f>IF('Vent Sizing'!M149="","",'Vent Sizing'!M149)</f>
        <v/>
      </c>
      <c r="G164">
        <v>0</v>
      </c>
      <c r="H164" t="e">
        <f>IF(LOOKUP($F164,'Vent Sizing Charts'!$F$5:$F$18,'Vent Sizing Charts'!G$5:G$18)+1&lt;0,0,LOOKUP($F164,'Vent Sizing Charts'!$F$5:$F$18,'Vent Sizing Charts'!G$5:G$18))</f>
        <v>#N/A</v>
      </c>
      <c r="I164" t="e">
        <f>IF(LOOKUP($F164,'Vent Sizing Charts'!$F$5:$F$18,'Vent Sizing Charts'!H$5:H$18)+1&lt;0,0,LOOKUP($F164,'Vent Sizing Charts'!$F$5:$F$18,'Vent Sizing Charts'!H$5:H$18))</f>
        <v>#N/A</v>
      </c>
      <c r="J164" t="e">
        <f>IF(LOOKUP($F164,'Vent Sizing Charts'!$F$5:$F$18,'Vent Sizing Charts'!I$5:I$18)+1&lt;0,0,LOOKUP($F164,'Vent Sizing Charts'!$F$5:$F$18,'Vent Sizing Charts'!I$5:I$18))</f>
        <v>#N/A</v>
      </c>
      <c r="K164" t="e">
        <f>IF(LOOKUP($F164,'Vent Sizing Charts'!$F$5:$F$18,'Vent Sizing Charts'!J$5:J$18)+1&lt;0,0,LOOKUP($F164,'Vent Sizing Charts'!$F$5:$F$18,'Vent Sizing Charts'!J$5:J$18))</f>
        <v>#N/A</v>
      </c>
      <c r="L164" t="e">
        <f>IF(LOOKUP($F164,'Vent Sizing Charts'!$F$5:$F$18,'Vent Sizing Charts'!K$5:K$18)+1&lt;0,0,LOOKUP($F164,'Vent Sizing Charts'!$F$5:$F$18,'Vent Sizing Charts'!K$5:K$18))</f>
        <v>#N/A</v>
      </c>
      <c r="M164" t="e">
        <f>IF(LOOKUP($F164,'Vent Sizing Charts'!$F$5:$F$18,'Vent Sizing Charts'!L$5:L$18)+1&lt;0,0,LOOKUP($F164,'Vent Sizing Charts'!$F$5:$F$18,'Vent Sizing Charts'!L$5:L$18))</f>
        <v>#N/A</v>
      </c>
      <c r="N164" t="e">
        <f>IF(LOOKUP($F164,'Vent Sizing Charts'!$F$5:$F$18,'Vent Sizing Charts'!M$5:M$18)+1&lt;0,0,LOOKUP($F164,'Vent Sizing Charts'!$F$5:$F$18,'Vent Sizing Charts'!M$5:M$18))</f>
        <v>#N/A</v>
      </c>
      <c r="O164" t="e">
        <f>IF(LOOKUP($F164,'Vent Sizing Charts'!$F$5:$F$18,'Vent Sizing Charts'!N$5:N$18)+1&lt;0,0,LOOKUP($F164,'Vent Sizing Charts'!$F$5:$F$18,'Vent Sizing Charts'!N$5:N$18))</f>
        <v>#N/A</v>
      </c>
      <c r="R164">
        <f>'Vent Sizing'!X69</f>
        <v>0</v>
      </c>
      <c r="S164">
        <f>ROUNDUP('Vent Sizing'!T69,0)</f>
        <v>0</v>
      </c>
      <c r="T164">
        <v>-9999999</v>
      </c>
      <c r="U164" t="str">
        <f>IF($R164=15,LOOKUP($S164,'Vent Sizing Charts'!$T$38:$T$41,'Vent Sizing Charts'!V$38:V$41)+1,IF($R164=12,LOOKUP($S164,'Vent Sizing Charts'!$T$34:$T$37,'Vent Sizing Charts'!V$34:V$37)+1,IF($R164=10,LOOKUP($S164,'Vent Sizing Charts'!$T$30:$T$33,'Vent Sizing Charts'!V$30:V$33)+1,IF($R164=8,LOOKUP($S164,'Vent Sizing Charts'!$T$26:$T$29,'Vent Sizing Charts'!V$26:V$29)+1,IF($R164=6,LOOKUP($S164,'Vent Sizing Charts'!$T$22:$T$25,'Vent Sizing Charts'!V$22:V$25)+1,IF($R164=5,LOOKUP($S164,'Vent Sizing Charts'!$T$18:$T$21,'Vent Sizing Charts'!V$18:V$21)+1,IF($R164=4,LOOKUP($S164,'Vent Sizing Charts'!$T$14:$T$17,'Vent Sizing Charts'!V$14:V$17)+1,IF($R164=3,LOOKUP($S164,'Vent Sizing Charts'!$T$10:$T$13,'Vent Sizing Charts'!V$10:V$13)+1,IF($R164=2,LOOKUP($S164,'Vent Sizing Charts'!$T$8:$T$9,'Vent Sizing Charts'!V$8:V$9)+1,IF($R164=1.5,LOOKUP($S164,'Vent Sizing Charts'!$T$7,'Vent Sizing Charts'!V$7)+1,IF($R164=1.25,LOOKUP($S164,'Vent Sizing Charts'!$T$6,'Vent Sizing Charts'!V$6)+1,"ERR")))))))))))</f>
        <v>ERR</v>
      </c>
      <c r="V164" t="str">
        <f>IF($R164=15,LOOKUP($S164,'Vent Sizing Charts'!$T$38:$T$41,'Vent Sizing Charts'!W$38:W$41)+1,IF($R164=12,LOOKUP($S164,'Vent Sizing Charts'!$T$34:$T$37,'Vent Sizing Charts'!W$34:W$37)+1,IF($R164=10,LOOKUP($S164,'Vent Sizing Charts'!$T$30:$T$33,'Vent Sizing Charts'!W$30:W$33)+1,IF($R164=8,LOOKUP($S164,'Vent Sizing Charts'!$T$26:$T$29,'Vent Sizing Charts'!W$26:W$29)+1,IF($R164=6,LOOKUP($S164,'Vent Sizing Charts'!$T$22:$T$25,'Vent Sizing Charts'!W$22:W$25)+1,IF($R164=5,LOOKUP($S164,'Vent Sizing Charts'!$T$18:$T$21,'Vent Sizing Charts'!W$18:W$21)+1,IF($R164=4,LOOKUP($S164,'Vent Sizing Charts'!$T$14:$T$17,'Vent Sizing Charts'!W$14:W$17)+1,IF($R164=3,LOOKUP($S164,'Vent Sizing Charts'!$T$10:$T$13,'Vent Sizing Charts'!W$10:W$13)+1,IF($R164=2,LOOKUP($S164,'Vent Sizing Charts'!$T$8:$T$9,'Vent Sizing Charts'!W$8:W$9)+1,IF($R164=1.5,LOOKUP($S164,'Vent Sizing Charts'!$T$7,'Vent Sizing Charts'!W$7)+1,IF($R164=1.25,LOOKUP($S164,'Vent Sizing Charts'!$T$6,'Vent Sizing Charts'!W$6)+1,"ERR")))))))))))</f>
        <v>ERR</v>
      </c>
      <c r="W164" t="str">
        <f>IF($R164=15,LOOKUP($S164,'Vent Sizing Charts'!$T$38:$T$41,'Vent Sizing Charts'!X$38:X$41)+1,IF($R164=12,LOOKUP($S164,'Vent Sizing Charts'!$T$34:$T$37,'Vent Sizing Charts'!X$34:X$37)+1,IF($R164=10,LOOKUP($S164,'Vent Sizing Charts'!$T$30:$T$33,'Vent Sizing Charts'!X$30:X$33)+1,IF($R164=8,LOOKUP($S164,'Vent Sizing Charts'!$T$26:$T$29,'Vent Sizing Charts'!X$26:X$29)+1,IF($R164=6,LOOKUP($S164,'Vent Sizing Charts'!$T$22:$T$25,'Vent Sizing Charts'!X$22:X$25)+1,IF($R164=5,LOOKUP($S164,'Vent Sizing Charts'!$T$18:$T$21,'Vent Sizing Charts'!X$18:X$21)+1,IF($R164=4,LOOKUP($S164,'Vent Sizing Charts'!$T$14:$T$17,'Vent Sizing Charts'!X$14:X$17)+1,IF($R164=3,LOOKUP($S164,'Vent Sizing Charts'!$T$10:$T$13,'Vent Sizing Charts'!X$10:X$13)+1,IF($R164=2,LOOKUP($S164,'Vent Sizing Charts'!$T$8:$T$9,'Vent Sizing Charts'!X$8:X$9)+1,IF($R164=1.5,LOOKUP($S164,'Vent Sizing Charts'!$T$7,'Vent Sizing Charts'!X$7)+1,IF($R164=1.25,LOOKUP($S164,'Vent Sizing Charts'!$T$6,'Vent Sizing Charts'!X$6)+1,"ERR")))))))))))</f>
        <v>ERR</v>
      </c>
      <c r="X164" t="str">
        <f>IF($R164=15,LOOKUP($S164,'Vent Sizing Charts'!$T$38:$T$41,'Vent Sizing Charts'!Y$38:Y$41)+1,IF($R164=12,LOOKUP($S164,'Vent Sizing Charts'!$T$34:$T$37,'Vent Sizing Charts'!Y$34:Y$37)+1,IF($R164=10,LOOKUP($S164,'Vent Sizing Charts'!$T$30:$T$33,'Vent Sizing Charts'!Y$30:Y$33)+1,IF($R164=8,LOOKUP($S164,'Vent Sizing Charts'!$T$26:$T$29,'Vent Sizing Charts'!Y$26:Y$29)+1,IF($R164=6,LOOKUP($S164,'Vent Sizing Charts'!$T$22:$T$25,'Vent Sizing Charts'!Y$22:Y$25)+1,IF($R164=5,LOOKUP($S164,'Vent Sizing Charts'!$T$18:$T$21,'Vent Sizing Charts'!Y$18:Y$21)+1,IF($R164=4,LOOKUP($S164,'Vent Sizing Charts'!$T$14:$T$17,'Vent Sizing Charts'!Y$14:Y$17)+1,IF($R164=3,LOOKUP($S164,'Vent Sizing Charts'!$T$10:$T$13,'Vent Sizing Charts'!Y$10:Y$13)+1,IF($R164=2,LOOKUP($S164,'Vent Sizing Charts'!$T$8:$T$9,'Vent Sizing Charts'!Y$8:Y$9)+1,IF($R164=1.5,LOOKUP($S164,'Vent Sizing Charts'!$T$7,'Vent Sizing Charts'!Y$7)+1,IF($R164=1.25,LOOKUP($S164,'Vent Sizing Charts'!$T$6,'Vent Sizing Charts'!Y$6)+1,"ERR")))))))))))</f>
        <v>ERR</v>
      </c>
      <c r="Y164" t="str">
        <f>IF($R164=15,LOOKUP($S164,'Vent Sizing Charts'!$T$38:$T$41,'Vent Sizing Charts'!Z$38:Z$41)+1,IF($R164=12,LOOKUP($S164,'Vent Sizing Charts'!$T$34:$T$37,'Vent Sizing Charts'!Z$34:Z$37)+1,IF($R164=10,LOOKUP($S164,'Vent Sizing Charts'!$T$30:$T$33,'Vent Sizing Charts'!Z$30:Z$33)+1,IF($R164=8,LOOKUP($S164,'Vent Sizing Charts'!$T$26:$T$29,'Vent Sizing Charts'!Z$26:Z$29)+1,IF($R164=6,LOOKUP($S164,'Vent Sizing Charts'!$T$22:$T$25,'Vent Sizing Charts'!Z$22:Z$25)+1,IF($R164=5,LOOKUP($S164,'Vent Sizing Charts'!$T$18:$T$21,'Vent Sizing Charts'!Z$18:Z$21)+1,IF($R164=4,LOOKUP($S164,'Vent Sizing Charts'!$T$14:$T$17,'Vent Sizing Charts'!Z$14:Z$17)+1,IF($R164=3,LOOKUP($S164,'Vent Sizing Charts'!$T$10:$T$13,'Vent Sizing Charts'!Z$10:Z$13)+1,IF($R164=2,LOOKUP($S164,'Vent Sizing Charts'!$T$8:$T$9,'Vent Sizing Charts'!Z$8:Z$9)+1,IF($R164=1.5,LOOKUP($S164,'Vent Sizing Charts'!$T$7,'Vent Sizing Charts'!Z$7)+1,IF($R164=1.25,LOOKUP($S164,'Vent Sizing Charts'!$T$6,'Vent Sizing Charts'!Z$6)+1,"ERR")))))))))))</f>
        <v>ERR</v>
      </c>
      <c r="Z164" t="str">
        <f>IF($R164=15,LOOKUP($S164,'Vent Sizing Charts'!$T$38:$T$41,'Vent Sizing Charts'!AA$38:AA$41)+1,IF($R164=12,LOOKUP($S164,'Vent Sizing Charts'!$T$34:$T$37,'Vent Sizing Charts'!AA$34:AA$37)+1,IF($R164=10,LOOKUP($S164,'Vent Sizing Charts'!$T$30:$T$33,'Vent Sizing Charts'!AA$30:AA$33)+1,IF($R164=8,LOOKUP($S164,'Vent Sizing Charts'!$T$26:$T$29,'Vent Sizing Charts'!AA$26:AA$29)+1,IF($R164=6,LOOKUP($S164,'Vent Sizing Charts'!$T$22:$T$25,'Vent Sizing Charts'!AA$22:AA$25)+1,IF($R164=5,LOOKUP($S164,'Vent Sizing Charts'!$T$18:$T$21,'Vent Sizing Charts'!AA$18:AA$21)+1,IF($R164=4,LOOKUP($S164,'Vent Sizing Charts'!$T$14:$T$17,'Vent Sizing Charts'!AA$14:AA$17)+1,IF($R164=3,LOOKUP($S164,'Vent Sizing Charts'!$T$10:$T$13,'Vent Sizing Charts'!AA$10:AA$13)+1,IF($R164=2,LOOKUP($S164,'Vent Sizing Charts'!$T$8:$T$9,'Vent Sizing Charts'!AA$8:AA$9)+1,IF($R164=1.5,LOOKUP($S164,'Vent Sizing Charts'!$T$7,'Vent Sizing Charts'!AA$7)+1,IF($R164=1.25,LOOKUP($S164,'Vent Sizing Charts'!$T$6,'Vent Sizing Charts'!AA$6)+1,"ERR")))))))))))</f>
        <v>ERR</v>
      </c>
      <c r="AA164" t="str">
        <f>IF($R164=15,LOOKUP($S164,'Vent Sizing Charts'!$T$38:$T$41,'Vent Sizing Charts'!AB$38:AB$41)+1,IF($R164=12,LOOKUP($S164,'Vent Sizing Charts'!$T$34:$T$37,'Vent Sizing Charts'!AB$34:AB$37)+1,IF($R164=10,LOOKUP($S164,'Vent Sizing Charts'!$T$30:$T$33,'Vent Sizing Charts'!AB$30:AB$33)+1,IF($R164=8,LOOKUP($S164,'Vent Sizing Charts'!$T$26:$T$29,'Vent Sizing Charts'!AB$26:AB$29)+1,IF($R164=6,LOOKUP($S164,'Vent Sizing Charts'!$T$22:$T$25,'Vent Sizing Charts'!AB$22:AB$25)+1,IF($R164=5,LOOKUP($S164,'Vent Sizing Charts'!$T$18:$T$21,'Vent Sizing Charts'!AB$18:AB$21)+1,IF($R164=4,LOOKUP($S164,'Vent Sizing Charts'!$T$14:$T$17,'Vent Sizing Charts'!AB$14:AB$17)+1,IF($R164=3,LOOKUP($S164,'Vent Sizing Charts'!$T$10:$T$13,'Vent Sizing Charts'!AB$10:AB$13)+1,IF($R164=2,LOOKUP($S164,'Vent Sizing Charts'!$T$8:$T$9,'Vent Sizing Charts'!AB$8:AB$9)+1,IF($R164=1.5,LOOKUP($S164,'Vent Sizing Charts'!$T$7,'Vent Sizing Charts'!AB$7)+1,IF($R164=1.25,LOOKUP($S164,'Vent Sizing Charts'!$T$6,'Vent Sizing Charts'!AB$6)+1,"ERR")))))))))))</f>
        <v>ERR</v>
      </c>
      <c r="AB164" t="str">
        <f>IF($R164=15,LOOKUP($S164,'Vent Sizing Charts'!$T$38:$T$41,'Vent Sizing Charts'!AC$38:AC$41)+1,IF($R164=12,LOOKUP($S164,'Vent Sizing Charts'!$T$34:$T$37,'Vent Sizing Charts'!AC$34:AC$37)+1,IF($R164=10,LOOKUP($S164,'Vent Sizing Charts'!$T$30:$T$33,'Vent Sizing Charts'!AC$30:AC$33)+1,IF($R164=8,LOOKUP($S164,'Vent Sizing Charts'!$T$26:$T$29,'Vent Sizing Charts'!AC$26:AC$29)+1,IF($R164=6,LOOKUP($S164,'Vent Sizing Charts'!$T$22:$T$25,'Vent Sizing Charts'!AC$22:AC$25)+1,IF($R164=5,LOOKUP($S164,'Vent Sizing Charts'!$T$18:$T$21,'Vent Sizing Charts'!AC$18:AC$21)+1,IF($R164=4,LOOKUP($S164,'Vent Sizing Charts'!$T$14:$T$17,'Vent Sizing Charts'!AC$14:AC$17)+1,IF($R164=3,LOOKUP($S164,'Vent Sizing Charts'!$T$10:$T$13,'Vent Sizing Charts'!AC$10:AC$13)+1,IF($R164=2,LOOKUP($S164,'Vent Sizing Charts'!$T$8:$T$9,'Vent Sizing Charts'!AC$8:AC$9)+1,IF($R164=1.5,LOOKUP($S164,'Vent Sizing Charts'!$T$7,'Vent Sizing Charts'!AC$7)+1,IF($R164=1.25,LOOKUP($S164,'Vent Sizing Charts'!$T$6,'Vent Sizing Charts'!AC$6)+1,"ERR")))))))))))</f>
        <v>ERR</v>
      </c>
      <c r="AC164" t="str">
        <f>IF($R164=15,LOOKUP($S164,'Vent Sizing Charts'!$T$38:$T$41,'Vent Sizing Charts'!AD$38:AD$41)+1,IF($R164=12,LOOKUP($S164,'Vent Sizing Charts'!$T$34:$T$37,'Vent Sizing Charts'!AD$34:AD$37)+1,IF($R164=10,LOOKUP($S164,'Vent Sizing Charts'!$T$30:$T$33,'Vent Sizing Charts'!AD$30:AD$33)+1,IF($R164=8,LOOKUP($S164,'Vent Sizing Charts'!$T$26:$T$29,'Vent Sizing Charts'!AD$26:AD$29)+1,IF($R164=6,LOOKUP($S164,'Vent Sizing Charts'!$T$22:$T$25,'Vent Sizing Charts'!AD$22:AD$25)+1,IF($R164=5,LOOKUP($S164,'Vent Sizing Charts'!$T$18:$T$21,'Vent Sizing Charts'!AD$18:AD$21)+1,IF($R164=4,LOOKUP($S164,'Vent Sizing Charts'!$T$14:$T$17,'Vent Sizing Charts'!AD$14:AD$17)+1,IF($R164=3,LOOKUP($S164,'Vent Sizing Charts'!$T$10:$T$13,'Vent Sizing Charts'!AD$10:AD$13)+1,IF($R164=2,LOOKUP($S164,'Vent Sizing Charts'!$T$8:$T$9,'Vent Sizing Charts'!AD$8:AD$9)+1,IF($R164=1.5,LOOKUP($S164,'Vent Sizing Charts'!$T$7,'Vent Sizing Charts'!AD$7)+1,IF($R164=1.25,LOOKUP($S164,'Vent Sizing Charts'!$T$6,'Vent Sizing Charts'!AD$6)+1,"ERR")))))))))))</f>
        <v>ERR</v>
      </c>
      <c r="AD164" t="str">
        <f>IF($R164=15,LOOKUP($S164,'Vent Sizing Charts'!$T$38:$T$41,'Vent Sizing Charts'!AE$38:AE$41)+1,IF($R164=12,LOOKUP($S164,'Vent Sizing Charts'!$T$34:$T$37,'Vent Sizing Charts'!AE$34:AE$37)+1,IF($R164=10,LOOKUP($S164,'Vent Sizing Charts'!$T$30:$T$33,'Vent Sizing Charts'!AE$30:AE$33)+1,IF($R164=8,LOOKUP($S164,'Vent Sizing Charts'!$T$26:$T$29,'Vent Sizing Charts'!AE$26:AE$29)+1,IF($R164=6,LOOKUP($S164,'Vent Sizing Charts'!$T$22:$T$25,'Vent Sizing Charts'!AE$22:AE$25)+1,IF($R164=5,LOOKUP($S164,'Vent Sizing Charts'!$T$18:$T$21,'Vent Sizing Charts'!AE$18:AE$21)+1,IF($R164=4,LOOKUP($S164,'Vent Sizing Charts'!$T$14:$T$17,'Vent Sizing Charts'!AE$14:AE$17)+1,IF($R164=3,LOOKUP($S164,'Vent Sizing Charts'!$T$10:$T$13,'Vent Sizing Charts'!AE$10:AE$13)+1,IF($R164=2,LOOKUP($S164,'Vent Sizing Charts'!$T$8:$T$9,'Vent Sizing Charts'!AE$8:AE$9)+1,IF($R164=1.5,LOOKUP($S164,'Vent Sizing Charts'!$T$7,'Vent Sizing Charts'!AE$7)+1,IF($R164=1.25,LOOKUP($S164,'Vent Sizing Charts'!$T$6,'Vent Sizing Charts'!AE$6)+1,"ERR")))))))))))</f>
        <v>ERR</v>
      </c>
      <c r="AE164" t="str">
        <f>IF($R164=15,LOOKUP($S164,'Vent Sizing Charts'!$T$38:$T$41,'Vent Sizing Charts'!U$38:U$41),IF($R164=12,LOOKUP($S164,'Vent Sizing Charts'!$T$34:$T$37,'Vent Sizing Charts'!U$34:U$37),IF($R164=10,LOOKUP($S164,'Vent Sizing Charts'!$T$30:$T$33,'Vent Sizing Charts'!U$30:U$33),IF($R164=8,LOOKUP($S164,'Vent Sizing Charts'!$T$26:$T$29,'Vent Sizing Charts'!U$26:U$29),IF($R164=6,LOOKUP($S164,'Vent Sizing Charts'!$T$22:$T$25,'Vent Sizing Charts'!U$22:U$25),IF($R164=5,LOOKUP($S164,'Vent Sizing Charts'!$T$18:$T$21,'Vent Sizing Charts'!U$18:U$21),IF($R164=4,LOOKUP($S164,'Vent Sizing Charts'!$T$14:$T$17,'Vent Sizing Charts'!U$14:U$17),IF($R164=3,LOOKUP($S164,'Vent Sizing Charts'!$T$10:$T$13,'Vent Sizing Charts'!U$10:U$13),IF($R164=2,LOOKUP($S164,'Vent Sizing Charts'!$T$8:$T$9,'Vent Sizing Charts'!U$8:U$9),IF($R164=1.5,LOOKUP($S164,'Vent Sizing Charts'!$T$7,'Vent Sizing Charts'!U$7),IF($R164=1.25,LOOKUP($S164,'Vent Sizing Charts'!$T$6,'Vent Sizing Charts'!U$6),"ERR")))))))))))</f>
        <v>ERR</v>
      </c>
    </row>
    <row r="165" spans="6:31" x14ac:dyDescent="0.25">
      <c r="F165" t="str">
        <f>IF('Vent Sizing'!M150="","",'Vent Sizing'!M150)</f>
        <v/>
      </c>
      <c r="G165">
        <v>0</v>
      </c>
      <c r="H165" t="e">
        <f>IF(LOOKUP($F165,'Vent Sizing Charts'!$F$5:$F$18,'Vent Sizing Charts'!G$5:G$18)+1&lt;0,0,LOOKUP($F165,'Vent Sizing Charts'!$F$5:$F$18,'Vent Sizing Charts'!G$5:G$18))</f>
        <v>#N/A</v>
      </c>
      <c r="I165" t="e">
        <f>IF(LOOKUP($F165,'Vent Sizing Charts'!$F$5:$F$18,'Vent Sizing Charts'!H$5:H$18)+1&lt;0,0,LOOKUP($F165,'Vent Sizing Charts'!$F$5:$F$18,'Vent Sizing Charts'!H$5:H$18))</f>
        <v>#N/A</v>
      </c>
      <c r="J165" t="e">
        <f>IF(LOOKUP($F165,'Vent Sizing Charts'!$F$5:$F$18,'Vent Sizing Charts'!I$5:I$18)+1&lt;0,0,LOOKUP($F165,'Vent Sizing Charts'!$F$5:$F$18,'Vent Sizing Charts'!I$5:I$18))</f>
        <v>#N/A</v>
      </c>
      <c r="K165" t="e">
        <f>IF(LOOKUP($F165,'Vent Sizing Charts'!$F$5:$F$18,'Vent Sizing Charts'!J$5:J$18)+1&lt;0,0,LOOKUP($F165,'Vent Sizing Charts'!$F$5:$F$18,'Vent Sizing Charts'!J$5:J$18))</f>
        <v>#N/A</v>
      </c>
      <c r="L165" t="e">
        <f>IF(LOOKUP($F165,'Vent Sizing Charts'!$F$5:$F$18,'Vent Sizing Charts'!K$5:K$18)+1&lt;0,0,LOOKUP($F165,'Vent Sizing Charts'!$F$5:$F$18,'Vent Sizing Charts'!K$5:K$18))</f>
        <v>#N/A</v>
      </c>
      <c r="M165" t="e">
        <f>IF(LOOKUP($F165,'Vent Sizing Charts'!$F$5:$F$18,'Vent Sizing Charts'!L$5:L$18)+1&lt;0,0,LOOKUP($F165,'Vent Sizing Charts'!$F$5:$F$18,'Vent Sizing Charts'!L$5:L$18))</f>
        <v>#N/A</v>
      </c>
      <c r="N165" t="e">
        <f>IF(LOOKUP($F165,'Vent Sizing Charts'!$F$5:$F$18,'Vent Sizing Charts'!M$5:M$18)+1&lt;0,0,LOOKUP($F165,'Vent Sizing Charts'!$F$5:$F$18,'Vent Sizing Charts'!M$5:M$18))</f>
        <v>#N/A</v>
      </c>
      <c r="O165" t="e">
        <f>IF(LOOKUP($F165,'Vent Sizing Charts'!$F$5:$F$18,'Vent Sizing Charts'!N$5:N$18)+1&lt;0,0,LOOKUP($F165,'Vent Sizing Charts'!$F$5:$F$18,'Vent Sizing Charts'!N$5:N$18))</f>
        <v>#N/A</v>
      </c>
      <c r="R165">
        <f>'Vent Sizing'!X70</f>
        <v>0</v>
      </c>
      <c r="S165">
        <f>ROUNDUP('Vent Sizing'!T70,0)</f>
        <v>0</v>
      </c>
      <c r="T165">
        <v>-9999999</v>
      </c>
      <c r="U165" t="str">
        <f>IF($R165=15,LOOKUP($S165,'Vent Sizing Charts'!$T$38:$T$41,'Vent Sizing Charts'!V$38:V$41)+1,IF($R165=12,LOOKUP($S165,'Vent Sizing Charts'!$T$34:$T$37,'Vent Sizing Charts'!V$34:V$37)+1,IF($R165=10,LOOKUP($S165,'Vent Sizing Charts'!$T$30:$T$33,'Vent Sizing Charts'!V$30:V$33)+1,IF($R165=8,LOOKUP($S165,'Vent Sizing Charts'!$T$26:$T$29,'Vent Sizing Charts'!V$26:V$29)+1,IF($R165=6,LOOKUP($S165,'Vent Sizing Charts'!$T$22:$T$25,'Vent Sizing Charts'!V$22:V$25)+1,IF($R165=5,LOOKUP($S165,'Vent Sizing Charts'!$T$18:$T$21,'Vent Sizing Charts'!V$18:V$21)+1,IF($R165=4,LOOKUP($S165,'Vent Sizing Charts'!$T$14:$T$17,'Vent Sizing Charts'!V$14:V$17)+1,IF($R165=3,LOOKUP($S165,'Vent Sizing Charts'!$T$10:$T$13,'Vent Sizing Charts'!V$10:V$13)+1,IF($R165=2,LOOKUP($S165,'Vent Sizing Charts'!$T$8:$T$9,'Vent Sizing Charts'!V$8:V$9)+1,IF($R165=1.5,LOOKUP($S165,'Vent Sizing Charts'!$T$7,'Vent Sizing Charts'!V$7)+1,IF($R165=1.25,LOOKUP($S165,'Vent Sizing Charts'!$T$6,'Vent Sizing Charts'!V$6)+1,"ERR")))))))))))</f>
        <v>ERR</v>
      </c>
      <c r="V165" t="str">
        <f>IF($R165=15,LOOKUP($S165,'Vent Sizing Charts'!$T$38:$T$41,'Vent Sizing Charts'!W$38:W$41)+1,IF($R165=12,LOOKUP($S165,'Vent Sizing Charts'!$T$34:$T$37,'Vent Sizing Charts'!W$34:W$37)+1,IF($R165=10,LOOKUP($S165,'Vent Sizing Charts'!$T$30:$T$33,'Vent Sizing Charts'!W$30:W$33)+1,IF($R165=8,LOOKUP($S165,'Vent Sizing Charts'!$T$26:$T$29,'Vent Sizing Charts'!W$26:W$29)+1,IF($R165=6,LOOKUP($S165,'Vent Sizing Charts'!$T$22:$T$25,'Vent Sizing Charts'!W$22:W$25)+1,IF($R165=5,LOOKUP($S165,'Vent Sizing Charts'!$T$18:$T$21,'Vent Sizing Charts'!W$18:W$21)+1,IF($R165=4,LOOKUP($S165,'Vent Sizing Charts'!$T$14:$T$17,'Vent Sizing Charts'!W$14:W$17)+1,IF($R165=3,LOOKUP($S165,'Vent Sizing Charts'!$T$10:$T$13,'Vent Sizing Charts'!W$10:W$13)+1,IF($R165=2,LOOKUP($S165,'Vent Sizing Charts'!$T$8:$T$9,'Vent Sizing Charts'!W$8:W$9)+1,IF($R165=1.5,LOOKUP($S165,'Vent Sizing Charts'!$T$7,'Vent Sizing Charts'!W$7)+1,IF($R165=1.25,LOOKUP($S165,'Vent Sizing Charts'!$T$6,'Vent Sizing Charts'!W$6)+1,"ERR")))))))))))</f>
        <v>ERR</v>
      </c>
      <c r="W165" t="str">
        <f>IF($R165=15,LOOKUP($S165,'Vent Sizing Charts'!$T$38:$T$41,'Vent Sizing Charts'!X$38:X$41)+1,IF($R165=12,LOOKUP($S165,'Vent Sizing Charts'!$T$34:$T$37,'Vent Sizing Charts'!X$34:X$37)+1,IF($R165=10,LOOKUP($S165,'Vent Sizing Charts'!$T$30:$T$33,'Vent Sizing Charts'!X$30:X$33)+1,IF($R165=8,LOOKUP($S165,'Vent Sizing Charts'!$T$26:$T$29,'Vent Sizing Charts'!X$26:X$29)+1,IF($R165=6,LOOKUP($S165,'Vent Sizing Charts'!$T$22:$T$25,'Vent Sizing Charts'!X$22:X$25)+1,IF($R165=5,LOOKUP($S165,'Vent Sizing Charts'!$T$18:$T$21,'Vent Sizing Charts'!X$18:X$21)+1,IF($R165=4,LOOKUP($S165,'Vent Sizing Charts'!$T$14:$T$17,'Vent Sizing Charts'!X$14:X$17)+1,IF($R165=3,LOOKUP($S165,'Vent Sizing Charts'!$T$10:$T$13,'Vent Sizing Charts'!X$10:X$13)+1,IF($R165=2,LOOKUP($S165,'Vent Sizing Charts'!$T$8:$T$9,'Vent Sizing Charts'!X$8:X$9)+1,IF($R165=1.5,LOOKUP($S165,'Vent Sizing Charts'!$T$7,'Vent Sizing Charts'!X$7)+1,IF($R165=1.25,LOOKUP($S165,'Vent Sizing Charts'!$T$6,'Vent Sizing Charts'!X$6)+1,"ERR")))))))))))</f>
        <v>ERR</v>
      </c>
      <c r="X165" t="str">
        <f>IF($R165=15,LOOKUP($S165,'Vent Sizing Charts'!$T$38:$T$41,'Vent Sizing Charts'!Y$38:Y$41)+1,IF($R165=12,LOOKUP($S165,'Vent Sizing Charts'!$T$34:$T$37,'Vent Sizing Charts'!Y$34:Y$37)+1,IF($R165=10,LOOKUP($S165,'Vent Sizing Charts'!$T$30:$T$33,'Vent Sizing Charts'!Y$30:Y$33)+1,IF($R165=8,LOOKUP($S165,'Vent Sizing Charts'!$T$26:$T$29,'Vent Sizing Charts'!Y$26:Y$29)+1,IF($R165=6,LOOKUP($S165,'Vent Sizing Charts'!$T$22:$T$25,'Vent Sizing Charts'!Y$22:Y$25)+1,IF($R165=5,LOOKUP($S165,'Vent Sizing Charts'!$T$18:$T$21,'Vent Sizing Charts'!Y$18:Y$21)+1,IF($R165=4,LOOKUP($S165,'Vent Sizing Charts'!$T$14:$T$17,'Vent Sizing Charts'!Y$14:Y$17)+1,IF($R165=3,LOOKUP($S165,'Vent Sizing Charts'!$T$10:$T$13,'Vent Sizing Charts'!Y$10:Y$13)+1,IF($R165=2,LOOKUP($S165,'Vent Sizing Charts'!$T$8:$T$9,'Vent Sizing Charts'!Y$8:Y$9)+1,IF($R165=1.5,LOOKUP($S165,'Vent Sizing Charts'!$T$7,'Vent Sizing Charts'!Y$7)+1,IF($R165=1.25,LOOKUP($S165,'Vent Sizing Charts'!$T$6,'Vent Sizing Charts'!Y$6)+1,"ERR")))))))))))</f>
        <v>ERR</v>
      </c>
      <c r="Y165" t="str">
        <f>IF($R165=15,LOOKUP($S165,'Vent Sizing Charts'!$T$38:$T$41,'Vent Sizing Charts'!Z$38:Z$41)+1,IF($R165=12,LOOKUP($S165,'Vent Sizing Charts'!$T$34:$T$37,'Vent Sizing Charts'!Z$34:Z$37)+1,IF($R165=10,LOOKUP($S165,'Vent Sizing Charts'!$T$30:$T$33,'Vent Sizing Charts'!Z$30:Z$33)+1,IF($R165=8,LOOKUP($S165,'Vent Sizing Charts'!$T$26:$T$29,'Vent Sizing Charts'!Z$26:Z$29)+1,IF($R165=6,LOOKUP($S165,'Vent Sizing Charts'!$T$22:$T$25,'Vent Sizing Charts'!Z$22:Z$25)+1,IF($R165=5,LOOKUP($S165,'Vent Sizing Charts'!$T$18:$T$21,'Vent Sizing Charts'!Z$18:Z$21)+1,IF($R165=4,LOOKUP($S165,'Vent Sizing Charts'!$T$14:$T$17,'Vent Sizing Charts'!Z$14:Z$17)+1,IF($R165=3,LOOKUP($S165,'Vent Sizing Charts'!$T$10:$T$13,'Vent Sizing Charts'!Z$10:Z$13)+1,IF($R165=2,LOOKUP($S165,'Vent Sizing Charts'!$T$8:$T$9,'Vent Sizing Charts'!Z$8:Z$9)+1,IF($R165=1.5,LOOKUP($S165,'Vent Sizing Charts'!$T$7,'Vent Sizing Charts'!Z$7)+1,IF($R165=1.25,LOOKUP($S165,'Vent Sizing Charts'!$T$6,'Vent Sizing Charts'!Z$6)+1,"ERR")))))))))))</f>
        <v>ERR</v>
      </c>
      <c r="Z165" t="str">
        <f>IF($R165=15,LOOKUP($S165,'Vent Sizing Charts'!$T$38:$T$41,'Vent Sizing Charts'!AA$38:AA$41)+1,IF($R165=12,LOOKUP($S165,'Vent Sizing Charts'!$T$34:$T$37,'Vent Sizing Charts'!AA$34:AA$37)+1,IF($R165=10,LOOKUP($S165,'Vent Sizing Charts'!$T$30:$T$33,'Vent Sizing Charts'!AA$30:AA$33)+1,IF($R165=8,LOOKUP($S165,'Vent Sizing Charts'!$T$26:$T$29,'Vent Sizing Charts'!AA$26:AA$29)+1,IF($R165=6,LOOKUP($S165,'Vent Sizing Charts'!$T$22:$T$25,'Vent Sizing Charts'!AA$22:AA$25)+1,IF($R165=5,LOOKUP($S165,'Vent Sizing Charts'!$T$18:$T$21,'Vent Sizing Charts'!AA$18:AA$21)+1,IF($R165=4,LOOKUP($S165,'Vent Sizing Charts'!$T$14:$T$17,'Vent Sizing Charts'!AA$14:AA$17)+1,IF($R165=3,LOOKUP($S165,'Vent Sizing Charts'!$T$10:$T$13,'Vent Sizing Charts'!AA$10:AA$13)+1,IF($R165=2,LOOKUP($S165,'Vent Sizing Charts'!$T$8:$T$9,'Vent Sizing Charts'!AA$8:AA$9)+1,IF($R165=1.5,LOOKUP($S165,'Vent Sizing Charts'!$T$7,'Vent Sizing Charts'!AA$7)+1,IF($R165=1.25,LOOKUP($S165,'Vent Sizing Charts'!$T$6,'Vent Sizing Charts'!AA$6)+1,"ERR")))))))))))</f>
        <v>ERR</v>
      </c>
      <c r="AA165" t="str">
        <f>IF($R165=15,LOOKUP($S165,'Vent Sizing Charts'!$T$38:$T$41,'Vent Sizing Charts'!AB$38:AB$41)+1,IF($R165=12,LOOKUP($S165,'Vent Sizing Charts'!$T$34:$T$37,'Vent Sizing Charts'!AB$34:AB$37)+1,IF($R165=10,LOOKUP($S165,'Vent Sizing Charts'!$T$30:$T$33,'Vent Sizing Charts'!AB$30:AB$33)+1,IF($R165=8,LOOKUP($S165,'Vent Sizing Charts'!$T$26:$T$29,'Vent Sizing Charts'!AB$26:AB$29)+1,IF($R165=6,LOOKUP($S165,'Vent Sizing Charts'!$T$22:$T$25,'Vent Sizing Charts'!AB$22:AB$25)+1,IF($R165=5,LOOKUP($S165,'Vent Sizing Charts'!$T$18:$T$21,'Vent Sizing Charts'!AB$18:AB$21)+1,IF($R165=4,LOOKUP($S165,'Vent Sizing Charts'!$T$14:$T$17,'Vent Sizing Charts'!AB$14:AB$17)+1,IF($R165=3,LOOKUP($S165,'Vent Sizing Charts'!$T$10:$T$13,'Vent Sizing Charts'!AB$10:AB$13)+1,IF($R165=2,LOOKUP($S165,'Vent Sizing Charts'!$T$8:$T$9,'Vent Sizing Charts'!AB$8:AB$9)+1,IF($R165=1.5,LOOKUP($S165,'Vent Sizing Charts'!$T$7,'Vent Sizing Charts'!AB$7)+1,IF($R165=1.25,LOOKUP($S165,'Vent Sizing Charts'!$T$6,'Vent Sizing Charts'!AB$6)+1,"ERR")))))))))))</f>
        <v>ERR</v>
      </c>
      <c r="AB165" t="str">
        <f>IF($R165=15,LOOKUP($S165,'Vent Sizing Charts'!$T$38:$T$41,'Vent Sizing Charts'!AC$38:AC$41)+1,IF($R165=12,LOOKUP($S165,'Vent Sizing Charts'!$T$34:$T$37,'Vent Sizing Charts'!AC$34:AC$37)+1,IF($R165=10,LOOKUP($S165,'Vent Sizing Charts'!$T$30:$T$33,'Vent Sizing Charts'!AC$30:AC$33)+1,IF($R165=8,LOOKUP($S165,'Vent Sizing Charts'!$T$26:$T$29,'Vent Sizing Charts'!AC$26:AC$29)+1,IF($R165=6,LOOKUP($S165,'Vent Sizing Charts'!$T$22:$T$25,'Vent Sizing Charts'!AC$22:AC$25)+1,IF($R165=5,LOOKUP($S165,'Vent Sizing Charts'!$T$18:$T$21,'Vent Sizing Charts'!AC$18:AC$21)+1,IF($R165=4,LOOKUP($S165,'Vent Sizing Charts'!$T$14:$T$17,'Vent Sizing Charts'!AC$14:AC$17)+1,IF($R165=3,LOOKUP($S165,'Vent Sizing Charts'!$T$10:$T$13,'Vent Sizing Charts'!AC$10:AC$13)+1,IF($R165=2,LOOKUP($S165,'Vent Sizing Charts'!$T$8:$T$9,'Vent Sizing Charts'!AC$8:AC$9)+1,IF($R165=1.5,LOOKUP($S165,'Vent Sizing Charts'!$T$7,'Vent Sizing Charts'!AC$7)+1,IF($R165=1.25,LOOKUP($S165,'Vent Sizing Charts'!$T$6,'Vent Sizing Charts'!AC$6)+1,"ERR")))))))))))</f>
        <v>ERR</v>
      </c>
      <c r="AC165" t="str">
        <f>IF($R165=15,LOOKUP($S165,'Vent Sizing Charts'!$T$38:$T$41,'Vent Sizing Charts'!AD$38:AD$41)+1,IF($R165=12,LOOKUP($S165,'Vent Sizing Charts'!$T$34:$T$37,'Vent Sizing Charts'!AD$34:AD$37)+1,IF($R165=10,LOOKUP($S165,'Vent Sizing Charts'!$T$30:$T$33,'Vent Sizing Charts'!AD$30:AD$33)+1,IF($R165=8,LOOKUP($S165,'Vent Sizing Charts'!$T$26:$T$29,'Vent Sizing Charts'!AD$26:AD$29)+1,IF($R165=6,LOOKUP($S165,'Vent Sizing Charts'!$T$22:$T$25,'Vent Sizing Charts'!AD$22:AD$25)+1,IF($R165=5,LOOKUP($S165,'Vent Sizing Charts'!$T$18:$T$21,'Vent Sizing Charts'!AD$18:AD$21)+1,IF($R165=4,LOOKUP($S165,'Vent Sizing Charts'!$T$14:$T$17,'Vent Sizing Charts'!AD$14:AD$17)+1,IF($R165=3,LOOKUP($S165,'Vent Sizing Charts'!$T$10:$T$13,'Vent Sizing Charts'!AD$10:AD$13)+1,IF($R165=2,LOOKUP($S165,'Vent Sizing Charts'!$T$8:$T$9,'Vent Sizing Charts'!AD$8:AD$9)+1,IF($R165=1.5,LOOKUP($S165,'Vent Sizing Charts'!$T$7,'Vent Sizing Charts'!AD$7)+1,IF($R165=1.25,LOOKUP($S165,'Vent Sizing Charts'!$T$6,'Vent Sizing Charts'!AD$6)+1,"ERR")))))))))))</f>
        <v>ERR</v>
      </c>
      <c r="AD165" t="str">
        <f>IF($R165=15,LOOKUP($S165,'Vent Sizing Charts'!$T$38:$T$41,'Vent Sizing Charts'!AE$38:AE$41)+1,IF($R165=12,LOOKUP($S165,'Vent Sizing Charts'!$T$34:$T$37,'Vent Sizing Charts'!AE$34:AE$37)+1,IF($R165=10,LOOKUP($S165,'Vent Sizing Charts'!$T$30:$T$33,'Vent Sizing Charts'!AE$30:AE$33)+1,IF($R165=8,LOOKUP($S165,'Vent Sizing Charts'!$T$26:$T$29,'Vent Sizing Charts'!AE$26:AE$29)+1,IF($R165=6,LOOKUP($S165,'Vent Sizing Charts'!$T$22:$T$25,'Vent Sizing Charts'!AE$22:AE$25)+1,IF($R165=5,LOOKUP($S165,'Vent Sizing Charts'!$T$18:$T$21,'Vent Sizing Charts'!AE$18:AE$21)+1,IF($R165=4,LOOKUP($S165,'Vent Sizing Charts'!$T$14:$T$17,'Vent Sizing Charts'!AE$14:AE$17)+1,IF($R165=3,LOOKUP($S165,'Vent Sizing Charts'!$T$10:$T$13,'Vent Sizing Charts'!AE$10:AE$13)+1,IF($R165=2,LOOKUP($S165,'Vent Sizing Charts'!$T$8:$T$9,'Vent Sizing Charts'!AE$8:AE$9)+1,IF($R165=1.5,LOOKUP($S165,'Vent Sizing Charts'!$T$7,'Vent Sizing Charts'!AE$7)+1,IF($R165=1.25,LOOKUP($S165,'Vent Sizing Charts'!$T$6,'Vent Sizing Charts'!AE$6)+1,"ERR")))))))))))</f>
        <v>ERR</v>
      </c>
      <c r="AE165" t="str">
        <f>IF($R165=15,LOOKUP($S165,'Vent Sizing Charts'!$T$38:$T$41,'Vent Sizing Charts'!U$38:U$41),IF($R165=12,LOOKUP($S165,'Vent Sizing Charts'!$T$34:$T$37,'Vent Sizing Charts'!U$34:U$37),IF($R165=10,LOOKUP($S165,'Vent Sizing Charts'!$T$30:$T$33,'Vent Sizing Charts'!U$30:U$33),IF($R165=8,LOOKUP($S165,'Vent Sizing Charts'!$T$26:$T$29,'Vent Sizing Charts'!U$26:U$29),IF($R165=6,LOOKUP($S165,'Vent Sizing Charts'!$T$22:$T$25,'Vent Sizing Charts'!U$22:U$25),IF($R165=5,LOOKUP($S165,'Vent Sizing Charts'!$T$18:$T$21,'Vent Sizing Charts'!U$18:U$21),IF($R165=4,LOOKUP($S165,'Vent Sizing Charts'!$T$14:$T$17,'Vent Sizing Charts'!U$14:U$17),IF($R165=3,LOOKUP($S165,'Vent Sizing Charts'!$T$10:$T$13,'Vent Sizing Charts'!U$10:U$13),IF($R165=2,LOOKUP($S165,'Vent Sizing Charts'!$T$8:$T$9,'Vent Sizing Charts'!U$8:U$9),IF($R165=1.5,LOOKUP($S165,'Vent Sizing Charts'!$T$7,'Vent Sizing Charts'!U$7),IF($R165=1.25,LOOKUP($S165,'Vent Sizing Charts'!$T$6,'Vent Sizing Charts'!U$6),"ERR")))))))))))</f>
        <v>ERR</v>
      </c>
    </row>
    <row r="166" spans="6:31" x14ac:dyDescent="0.25">
      <c r="F166" t="str">
        <f>IF('Vent Sizing'!M151="","",'Vent Sizing'!M151)</f>
        <v/>
      </c>
      <c r="G166">
        <v>0</v>
      </c>
      <c r="H166" t="e">
        <f>IF(LOOKUP($F166,'Vent Sizing Charts'!$F$5:$F$18,'Vent Sizing Charts'!G$5:G$18)+1&lt;0,0,LOOKUP($F166,'Vent Sizing Charts'!$F$5:$F$18,'Vent Sizing Charts'!G$5:G$18))</f>
        <v>#N/A</v>
      </c>
      <c r="I166" t="e">
        <f>IF(LOOKUP($F166,'Vent Sizing Charts'!$F$5:$F$18,'Vent Sizing Charts'!H$5:H$18)+1&lt;0,0,LOOKUP($F166,'Vent Sizing Charts'!$F$5:$F$18,'Vent Sizing Charts'!H$5:H$18))</f>
        <v>#N/A</v>
      </c>
      <c r="J166" t="e">
        <f>IF(LOOKUP($F166,'Vent Sizing Charts'!$F$5:$F$18,'Vent Sizing Charts'!I$5:I$18)+1&lt;0,0,LOOKUP($F166,'Vent Sizing Charts'!$F$5:$F$18,'Vent Sizing Charts'!I$5:I$18))</f>
        <v>#N/A</v>
      </c>
      <c r="K166" t="e">
        <f>IF(LOOKUP($F166,'Vent Sizing Charts'!$F$5:$F$18,'Vent Sizing Charts'!J$5:J$18)+1&lt;0,0,LOOKUP($F166,'Vent Sizing Charts'!$F$5:$F$18,'Vent Sizing Charts'!J$5:J$18))</f>
        <v>#N/A</v>
      </c>
      <c r="L166" t="e">
        <f>IF(LOOKUP($F166,'Vent Sizing Charts'!$F$5:$F$18,'Vent Sizing Charts'!K$5:K$18)+1&lt;0,0,LOOKUP($F166,'Vent Sizing Charts'!$F$5:$F$18,'Vent Sizing Charts'!K$5:K$18))</f>
        <v>#N/A</v>
      </c>
      <c r="M166" t="e">
        <f>IF(LOOKUP($F166,'Vent Sizing Charts'!$F$5:$F$18,'Vent Sizing Charts'!L$5:L$18)+1&lt;0,0,LOOKUP($F166,'Vent Sizing Charts'!$F$5:$F$18,'Vent Sizing Charts'!L$5:L$18))</f>
        <v>#N/A</v>
      </c>
      <c r="N166" t="e">
        <f>IF(LOOKUP($F166,'Vent Sizing Charts'!$F$5:$F$18,'Vent Sizing Charts'!M$5:M$18)+1&lt;0,0,LOOKUP($F166,'Vent Sizing Charts'!$F$5:$F$18,'Vent Sizing Charts'!M$5:M$18))</f>
        <v>#N/A</v>
      </c>
      <c r="O166" t="e">
        <f>IF(LOOKUP($F166,'Vent Sizing Charts'!$F$5:$F$18,'Vent Sizing Charts'!N$5:N$18)+1&lt;0,0,LOOKUP($F166,'Vent Sizing Charts'!$F$5:$F$18,'Vent Sizing Charts'!N$5:N$18))</f>
        <v>#N/A</v>
      </c>
      <c r="R166">
        <f>'Vent Sizing'!X71</f>
        <v>0</v>
      </c>
      <c r="S166">
        <f>ROUNDUP('Vent Sizing'!T71,0)</f>
        <v>0</v>
      </c>
      <c r="T166">
        <v>-9999999</v>
      </c>
      <c r="U166" t="str">
        <f>IF($R166=15,LOOKUP($S166,'Vent Sizing Charts'!$T$38:$T$41,'Vent Sizing Charts'!V$38:V$41)+1,IF($R166=12,LOOKUP($S166,'Vent Sizing Charts'!$T$34:$T$37,'Vent Sizing Charts'!V$34:V$37)+1,IF($R166=10,LOOKUP($S166,'Vent Sizing Charts'!$T$30:$T$33,'Vent Sizing Charts'!V$30:V$33)+1,IF($R166=8,LOOKUP($S166,'Vent Sizing Charts'!$T$26:$T$29,'Vent Sizing Charts'!V$26:V$29)+1,IF($R166=6,LOOKUP($S166,'Vent Sizing Charts'!$T$22:$T$25,'Vent Sizing Charts'!V$22:V$25)+1,IF($R166=5,LOOKUP($S166,'Vent Sizing Charts'!$T$18:$T$21,'Vent Sizing Charts'!V$18:V$21)+1,IF($R166=4,LOOKUP($S166,'Vent Sizing Charts'!$T$14:$T$17,'Vent Sizing Charts'!V$14:V$17)+1,IF($R166=3,LOOKUP($S166,'Vent Sizing Charts'!$T$10:$T$13,'Vent Sizing Charts'!V$10:V$13)+1,IF($R166=2,LOOKUP($S166,'Vent Sizing Charts'!$T$8:$T$9,'Vent Sizing Charts'!V$8:V$9)+1,IF($R166=1.5,LOOKUP($S166,'Vent Sizing Charts'!$T$7,'Vent Sizing Charts'!V$7)+1,IF($R166=1.25,LOOKUP($S166,'Vent Sizing Charts'!$T$6,'Vent Sizing Charts'!V$6)+1,"ERR")))))))))))</f>
        <v>ERR</v>
      </c>
      <c r="V166" t="str">
        <f>IF($R166=15,LOOKUP($S166,'Vent Sizing Charts'!$T$38:$T$41,'Vent Sizing Charts'!W$38:W$41)+1,IF($R166=12,LOOKUP($S166,'Vent Sizing Charts'!$T$34:$T$37,'Vent Sizing Charts'!W$34:W$37)+1,IF($R166=10,LOOKUP($S166,'Vent Sizing Charts'!$T$30:$T$33,'Vent Sizing Charts'!W$30:W$33)+1,IF($R166=8,LOOKUP($S166,'Vent Sizing Charts'!$T$26:$T$29,'Vent Sizing Charts'!W$26:W$29)+1,IF($R166=6,LOOKUP($S166,'Vent Sizing Charts'!$T$22:$T$25,'Vent Sizing Charts'!W$22:W$25)+1,IF($R166=5,LOOKUP($S166,'Vent Sizing Charts'!$T$18:$T$21,'Vent Sizing Charts'!W$18:W$21)+1,IF($R166=4,LOOKUP($S166,'Vent Sizing Charts'!$T$14:$T$17,'Vent Sizing Charts'!W$14:W$17)+1,IF($R166=3,LOOKUP($S166,'Vent Sizing Charts'!$T$10:$T$13,'Vent Sizing Charts'!W$10:W$13)+1,IF($R166=2,LOOKUP($S166,'Vent Sizing Charts'!$T$8:$T$9,'Vent Sizing Charts'!W$8:W$9)+1,IF($R166=1.5,LOOKUP($S166,'Vent Sizing Charts'!$T$7,'Vent Sizing Charts'!W$7)+1,IF($R166=1.25,LOOKUP($S166,'Vent Sizing Charts'!$T$6,'Vent Sizing Charts'!W$6)+1,"ERR")))))))))))</f>
        <v>ERR</v>
      </c>
      <c r="W166" t="str">
        <f>IF($R166=15,LOOKUP($S166,'Vent Sizing Charts'!$T$38:$T$41,'Vent Sizing Charts'!X$38:X$41)+1,IF($R166=12,LOOKUP($S166,'Vent Sizing Charts'!$T$34:$T$37,'Vent Sizing Charts'!X$34:X$37)+1,IF($R166=10,LOOKUP($S166,'Vent Sizing Charts'!$T$30:$T$33,'Vent Sizing Charts'!X$30:X$33)+1,IF($R166=8,LOOKUP($S166,'Vent Sizing Charts'!$T$26:$T$29,'Vent Sizing Charts'!X$26:X$29)+1,IF($R166=6,LOOKUP($S166,'Vent Sizing Charts'!$T$22:$T$25,'Vent Sizing Charts'!X$22:X$25)+1,IF($R166=5,LOOKUP($S166,'Vent Sizing Charts'!$T$18:$T$21,'Vent Sizing Charts'!X$18:X$21)+1,IF($R166=4,LOOKUP($S166,'Vent Sizing Charts'!$T$14:$T$17,'Vent Sizing Charts'!X$14:X$17)+1,IF($R166=3,LOOKUP($S166,'Vent Sizing Charts'!$T$10:$T$13,'Vent Sizing Charts'!X$10:X$13)+1,IF($R166=2,LOOKUP($S166,'Vent Sizing Charts'!$T$8:$T$9,'Vent Sizing Charts'!X$8:X$9)+1,IF($R166=1.5,LOOKUP($S166,'Vent Sizing Charts'!$T$7,'Vent Sizing Charts'!X$7)+1,IF($R166=1.25,LOOKUP($S166,'Vent Sizing Charts'!$T$6,'Vent Sizing Charts'!X$6)+1,"ERR")))))))))))</f>
        <v>ERR</v>
      </c>
      <c r="X166" t="str">
        <f>IF($R166=15,LOOKUP($S166,'Vent Sizing Charts'!$T$38:$T$41,'Vent Sizing Charts'!Y$38:Y$41)+1,IF($R166=12,LOOKUP($S166,'Vent Sizing Charts'!$T$34:$T$37,'Vent Sizing Charts'!Y$34:Y$37)+1,IF($R166=10,LOOKUP($S166,'Vent Sizing Charts'!$T$30:$T$33,'Vent Sizing Charts'!Y$30:Y$33)+1,IF($R166=8,LOOKUP($S166,'Vent Sizing Charts'!$T$26:$T$29,'Vent Sizing Charts'!Y$26:Y$29)+1,IF($R166=6,LOOKUP($S166,'Vent Sizing Charts'!$T$22:$T$25,'Vent Sizing Charts'!Y$22:Y$25)+1,IF($R166=5,LOOKUP($S166,'Vent Sizing Charts'!$T$18:$T$21,'Vent Sizing Charts'!Y$18:Y$21)+1,IF($R166=4,LOOKUP($S166,'Vent Sizing Charts'!$T$14:$T$17,'Vent Sizing Charts'!Y$14:Y$17)+1,IF($R166=3,LOOKUP($S166,'Vent Sizing Charts'!$T$10:$T$13,'Vent Sizing Charts'!Y$10:Y$13)+1,IF($R166=2,LOOKUP($S166,'Vent Sizing Charts'!$T$8:$T$9,'Vent Sizing Charts'!Y$8:Y$9)+1,IF($R166=1.5,LOOKUP($S166,'Vent Sizing Charts'!$T$7,'Vent Sizing Charts'!Y$7)+1,IF($R166=1.25,LOOKUP($S166,'Vent Sizing Charts'!$T$6,'Vent Sizing Charts'!Y$6)+1,"ERR")))))))))))</f>
        <v>ERR</v>
      </c>
      <c r="Y166" t="str">
        <f>IF($R166=15,LOOKUP($S166,'Vent Sizing Charts'!$T$38:$T$41,'Vent Sizing Charts'!Z$38:Z$41)+1,IF($R166=12,LOOKUP($S166,'Vent Sizing Charts'!$T$34:$T$37,'Vent Sizing Charts'!Z$34:Z$37)+1,IF($R166=10,LOOKUP($S166,'Vent Sizing Charts'!$T$30:$T$33,'Vent Sizing Charts'!Z$30:Z$33)+1,IF($R166=8,LOOKUP($S166,'Vent Sizing Charts'!$T$26:$T$29,'Vent Sizing Charts'!Z$26:Z$29)+1,IF($R166=6,LOOKUP($S166,'Vent Sizing Charts'!$T$22:$T$25,'Vent Sizing Charts'!Z$22:Z$25)+1,IF($R166=5,LOOKUP($S166,'Vent Sizing Charts'!$T$18:$T$21,'Vent Sizing Charts'!Z$18:Z$21)+1,IF($R166=4,LOOKUP($S166,'Vent Sizing Charts'!$T$14:$T$17,'Vent Sizing Charts'!Z$14:Z$17)+1,IF($R166=3,LOOKUP($S166,'Vent Sizing Charts'!$T$10:$T$13,'Vent Sizing Charts'!Z$10:Z$13)+1,IF($R166=2,LOOKUP($S166,'Vent Sizing Charts'!$T$8:$T$9,'Vent Sizing Charts'!Z$8:Z$9)+1,IF($R166=1.5,LOOKUP($S166,'Vent Sizing Charts'!$T$7,'Vent Sizing Charts'!Z$7)+1,IF($R166=1.25,LOOKUP($S166,'Vent Sizing Charts'!$T$6,'Vent Sizing Charts'!Z$6)+1,"ERR")))))))))))</f>
        <v>ERR</v>
      </c>
      <c r="Z166" t="str">
        <f>IF($R166=15,LOOKUP($S166,'Vent Sizing Charts'!$T$38:$T$41,'Vent Sizing Charts'!AA$38:AA$41)+1,IF($R166=12,LOOKUP($S166,'Vent Sizing Charts'!$T$34:$T$37,'Vent Sizing Charts'!AA$34:AA$37)+1,IF($R166=10,LOOKUP($S166,'Vent Sizing Charts'!$T$30:$T$33,'Vent Sizing Charts'!AA$30:AA$33)+1,IF($R166=8,LOOKUP($S166,'Vent Sizing Charts'!$T$26:$T$29,'Vent Sizing Charts'!AA$26:AA$29)+1,IF($R166=6,LOOKUP($S166,'Vent Sizing Charts'!$T$22:$T$25,'Vent Sizing Charts'!AA$22:AA$25)+1,IF($R166=5,LOOKUP($S166,'Vent Sizing Charts'!$T$18:$T$21,'Vent Sizing Charts'!AA$18:AA$21)+1,IF($R166=4,LOOKUP($S166,'Vent Sizing Charts'!$T$14:$T$17,'Vent Sizing Charts'!AA$14:AA$17)+1,IF($R166=3,LOOKUP($S166,'Vent Sizing Charts'!$T$10:$T$13,'Vent Sizing Charts'!AA$10:AA$13)+1,IF($R166=2,LOOKUP($S166,'Vent Sizing Charts'!$T$8:$T$9,'Vent Sizing Charts'!AA$8:AA$9)+1,IF($R166=1.5,LOOKUP($S166,'Vent Sizing Charts'!$T$7,'Vent Sizing Charts'!AA$7)+1,IF($R166=1.25,LOOKUP($S166,'Vent Sizing Charts'!$T$6,'Vent Sizing Charts'!AA$6)+1,"ERR")))))))))))</f>
        <v>ERR</v>
      </c>
      <c r="AA166" t="str">
        <f>IF($R166=15,LOOKUP($S166,'Vent Sizing Charts'!$T$38:$T$41,'Vent Sizing Charts'!AB$38:AB$41)+1,IF($R166=12,LOOKUP($S166,'Vent Sizing Charts'!$T$34:$T$37,'Vent Sizing Charts'!AB$34:AB$37)+1,IF($R166=10,LOOKUP($S166,'Vent Sizing Charts'!$T$30:$T$33,'Vent Sizing Charts'!AB$30:AB$33)+1,IF($R166=8,LOOKUP($S166,'Vent Sizing Charts'!$T$26:$T$29,'Vent Sizing Charts'!AB$26:AB$29)+1,IF($R166=6,LOOKUP($S166,'Vent Sizing Charts'!$T$22:$T$25,'Vent Sizing Charts'!AB$22:AB$25)+1,IF($R166=5,LOOKUP($S166,'Vent Sizing Charts'!$T$18:$T$21,'Vent Sizing Charts'!AB$18:AB$21)+1,IF($R166=4,LOOKUP($S166,'Vent Sizing Charts'!$T$14:$T$17,'Vent Sizing Charts'!AB$14:AB$17)+1,IF($R166=3,LOOKUP($S166,'Vent Sizing Charts'!$T$10:$T$13,'Vent Sizing Charts'!AB$10:AB$13)+1,IF($R166=2,LOOKUP($S166,'Vent Sizing Charts'!$T$8:$T$9,'Vent Sizing Charts'!AB$8:AB$9)+1,IF($R166=1.5,LOOKUP($S166,'Vent Sizing Charts'!$T$7,'Vent Sizing Charts'!AB$7)+1,IF($R166=1.25,LOOKUP($S166,'Vent Sizing Charts'!$T$6,'Vent Sizing Charts'!AB$6)+1,"ERR")))))))))))</f>
        <v>ERR</v>
      </c>
      <c r="AB166" t="str">
        <f>IF($R166=15,LOOKUP($S166,'Vent Sizing Charts'!$T$38:$T$41,'Vent Sizing Charts'!AC$38:AC$41)+1,IF($R166=12,LOOKUP($S166,'Vent Sizing Charts'!$T$34:$T$37,'Vent Sizing Charts'!AC$34:AC$37)+1,IF($R166=10,LOOKUP($S166,'Vent Sizing Charts'!$T$30:$T$33,'Vent Sizing Charts'!AC$30:AC$33)+1,IF($R166=8,LOOKUP($S166,'Vent Sizing Charts'!$T$26:$T$29,'Vent Sizing Charts'!AC$26:AC$29)+1,IF($R166=6,LOOKUP($S166,'Vent Sizing Charts'!$T$22:$T$25,'Vent Sizing Charts'!AC$22:AC$25)+1,IF($R166=5,LOOKUP($S166,'Vent Sizing Charts'!$T$18:$T$21,'Vent Sizing Charts'!AC$18:AC$21)+1,IF($R166=4,LOOKUP($S166,'Vent Sizing Charts'!$T$14:$T$17,'Vent Sizing Charts'!AC$14:AC$17)+1,IF($R166=3,LOOKUP($S166,'Vent Sizing Charts'!$T$10:$T$13,'Vent Sizing Charts'!AC$10:AC$13)+1,IF($R166=2,LOOKUP($S166,'Vent Sizing Charts'!$T$8:$T$9,'Vent Sizing Charts'!AC$8:AC$9)+1,IF($R166=1.5,LOOKUP($S166,'Vent Sizing Charts'!$T$7,'Vent Sizing Charts'!AC$7)+1,IF($R166=1.25,LOOKUP($S166,'Vent Sizing Charts'!$T$6,'Vent Sizing Charts'!AC$6)+1,"ERR")))))))))))</f>
        <v>ERR</v>
      </c>
      <c r="AC166" t="str">
        <f>IF($R166=15,LOOKUP($S166,'Vent Sizing Charts'!$T$38:$T$41,'Vent Sizing Charts'!AD$38:AD$41)+1,IF($R166=12,LOOKUP($S166,'Vent Sizing Charts'!$T$34:$T$37,'Vent Sizing Charts'!AD$34:AD$37)+1,IF($R166=10,LOOKUP($S166,'Vent Sizing Charts'!$T$30:$T$33,'Vent Sizing Charts'!AD$30:AD$33)+1,IF($R166=8,LOOKUP($S166,'Vent Sizing Charts'!$T$26:$T$29,'Vent Sizing Charts'!AD$26:AD$29)+1,IF($R166=6,LOOKUP($S166,'Vent Sizing Charts'!$T$22:$T$25,'Vent Sizing Charts'!AD$22:AD$25)+1,IF($R166=5,LOOKUP($S166,'Vent Sizing Charts'!$T$18:$T$21,'Vent Sizing Charts'!AD$18:AD$21)+1,IF($R166=4,LOOKUP($S166,'Vent Sizing Charts'!$T$14:$T$17,'Vent Sizing Charts'!AD$14:AD$17)+1,IF($R166=3,LOOKUP($S166,'Vent Sizing Charts'!$T$10:$T$13,'Vent Sizing Charts'!AD$10:AD$13)+1,IF($R166=2,LOOKUP($S166,'Vent Sizing Charts'!$T$8:$T$9,'Vent Sizing Charts'!AD$8:AD$9)+1,IF($R166=1.5,LOOKUP($S166,'Vent Sizing Charts'!$T$7,'Vent Sizing Charts'!AD$7)+1,IF($R166=1.25,LOOKUP($S166,'Vent Sizing Charts'!$T$6,'Vent Sizing Charts'!AD$6)+1,"ERR")))))))))))</f>
        <v>ERR</v>
      </c>
      <c r="AD166" t="str">
        <f>IF($R166=15,LOOKUP($S166,'Vent Sizing Charts'!$T$38:$T$41,'Vent Sizing Charts'!AE$38:AE$41)+1,IF($R166=12,LOOKUP($S166,'Vent Sizing Charts'!$T$34:$T$37,'Vent Sizing Charts'!AE$34:AE$37)+1,IF($R166=10,LOOKUP($S166,'Vent Sizing Charts'!$T$30:$T$33,'Vent Sizing Charts'!AE$30:AE$33)+1,IF($R166=8,LOOKUP($S166,'Vent Sizing Charts'!$T$26:$T$29,'Vent Sizing Charts'!AE$26:AE$29)+1,IF($R166=6,LOOKUP($S166,'Vent Sizing Charts'!$T$22:$T$25,'Vent Sizing Charts'!AE$22:AE$25)+1,IF($R166=5,LOOKUP($S166,'Vent Sizing Charts'!$T$18:$T$21,'Vent Sizing Charts'!AE$18:AE$21)+1,IF($R166=4,LOOKUP($S166,'Vent Sizing Charts'!$T$14:$T$17,'Vent Sizing Charts'!AE$14:AE$17)+1,IF($R166=3,LOOKUP($S166,'Vent Sizing Charts'!$T$10:$T$13,'Vent Sizing Charts'!AE$10:AE$13)+1,IF($R166=2,LOOKUP($S166,'Vent Sizing Charts'!$T$8:$T$9,'Vent Sizing Charts'!AE$8:AE$9)+1,IF($R166=1.5,LOOKUP($S166,'Vent Sizing Charts'!$T$7,'Vent Sizing Charts'!AE$7)+1,IF($R166=1.25,LOOKUP($S166,'Vent Sizing Charts'!$T$6,'Vent Sizing Charts'!AE$6)+1,"ERR")))))))))))</f>
        <v>ERR</v>
      </c>
      <c r="AE166" t="str">
        <f>IF($R166=15,LOOKUP($S166,'Vent Sizing Charts'!$T$38:$T$41,'Vent Sizing Charts'!U$38:U$41),IF($R166=12,LOOKUP($S166,'Vent Sizing Charts'!$T$34:$T$37,'Vent Sizing Charts'!U$34:U$37),IF($R166=10,LOOKUP($S166,'Vent Sizing Charts'!$T$30:$T$33,'Vent Sizing Charts'!U$30:U$33),IF($R166=8,LOOKUP($S166,'Vent Sizing Charts'!$T$26:$T$29,'Vent Sizing Charts'!U$26:U$29),IF($R166=6,LOOKUP($S166,'Vent Sizing Charts'!$T$22:$T$25,'Vent Sizing Charts'!U$22:U$25),IF($R166=5,LOOKUP($S166,'Vent Sizing Charts'!$T$18:$T$21,'Vent Sizing Charts'!U$18:U$21),IF($R166=4,LOOKUP($S166,'Vent Sizing Charts'!$T$14:$T$17,'Vent Sizing Charts'!U$14:U$17),IF($R166=3,LOOKUP($S166,'Vent Sizing Charts'!$T$10:$T$13,'Vent Sizing Charts'!U$10:U$13),IF($R166=2,LOOKUP($S166,'Vent Sizing Charts'!$T$8:$T$9,'Vent Sizing Charts'!U$8:U$9),IF($R166=1.5,LOOKUP($S166,'Vent Sizing Charts'!$T$7,'Vent Sizing Charts'!U$7),IF($R166=1.25,LOOKUP($S166,'Vent Sizing Charts'!$T$6,'Vent Sizing Charts'!U$6),"ERR")))))))))))</f>
        <v>ERR</v>
      </c>
    </row>
    <row r="167" spans="6:31" x14ac:dyDescent="0.25">
      <c r="F167" t="str">
        <f>IF('Vent Sizing'!M152="","",'Vent Sizing'!M152)</f>
        <v/>
      </c>
      <c r="G167">
        <v>0</v>
      </c>
      <c r="H167" t="e">
        <f>IF(LOOKUP($F167,'Vent Sizing Charts'!$F$5:$F$18,'Vent Sizing Charts'!G$5:G$18)+1&lt;0,0,LOOKUP($F167,'Vent Sizing Charts'!$F$5:$F$18,'Vent Sizing Charts'!G$5:G$18))</f>
        <v>#N/A</v>
      </c>
      <c r="I167" t="e">
        <f>IF(LOOKUP($F167,'Vent Sizing Charts'!$F$5:$F$18,'Vent Sizing Charts'!H$5:H$18)+1&lt;0,0,LOOKUP($F167,'Vent Sizing Charts'!$F$5:$F$18,'Vent Sizing Charts'!H$5:H$18))</f>
        <v>#N/A</v>
      </c>
      <c r="J167" t="e">
        <f>IF(LOOKUP($F167,'Vent Sizing Charts'!$F$5:$F$18,'Vent Sizing Charts'!I$5:I$18)+1&lt;0,0,LOOKUP($F167,'Vent Sizing Charts'!$F$5:$F$18,'Vent Sizing Charts'!I$5:I$18))</f>
        <v>#N/A</v>
      </c>
      <c r="K167" t="e">
        <f>IF(LOOKUP($F167,'Vent Sizing Charts'!$F$5:$F$18,'Vent Sizing Charts'!J$5:J$18)+1&lt;0,0,LOOKUP($F167,'Vent Sizing Charts'!$F$5:$F$18,'Vent Sizing Charts'!J$5:J$18))</f>
        <v>#N/A</v>
      </c>
      <c r="L167" t="e">
        <f>IF(LOOKUP($F167,'Vent Sizing Charts'!$F$5:$F$18,'Vent Sizing Charts'!K$5:K$18)+1&lt;0,0,LOOKUP($F167,'Vent Sizing Charts'!$F$5:$F$18,'Vent Sizing Charts'!K$5:K$18))</f>
        <v>#N/A</v>
      </c>
      <c r="M167" t="e">
        <f>IF(LOOKUP($F167,'Vent Sizing Charts'!$F$5:$F$18,'Vent Sizing Charts'!L$5:L$18)+1&lt;0,0,LOOKUP($F167,'Vent Sizing Charts'!$F$5:$F$18,'Vent Sizing Charts'!L$5:L$18))</f>
        <v>#N/A</v>
      </c>
      <c r="N167" t="e">
        <f>IF(LOOKUP($F167,'Vent Sizing Charts'!$F$5:$F$18,'Vent Sizing Charts'!M$5:M$18)+1&lt;0,0,LOOKUP($F167,'Vent Sizing Charts'!$F$5:$F$18,'Vent Sizing Charts'!M$5:M$18))</f>
        <v>#N/A</v>
      </c>
      <c r="O167" t="e">
        <f>IF(LOOKUP($F167,'Vent Sizing Charts'!$F$5:$F$18,'Vent Sizing Charts'!N$5:N$18)+1&lt;0,0,LOOKUP($F167,'Vent Sizing Charts'!$F$5:$F$18,'Vent Sizing Charts'!N$5:N$18))</f>
        <v>#N/A</v>
      </c>
      <c r="R167">
        <f>'Vent Sizing'!X72</f>
        <v>0</v>
      </c>
      <c r="S167">
        <f>ROUNDUP('Vent Sizing'!T72,0)</f>
        <v>0</v>
      </c>
      <c r="T167">
        <v>-9999999</v>
      </c>
      <c r="U167" t="str">
        <f>IF($R167=15,LOOKUP($S167,'Vent Sizing Charts'!$T$38:$T$41,'Vent Sizing Charts'!V$38:V$41)+1,IF($R167=12,LOOKUP($S167,'Vent Sizing Charts'!$T$34:$T$37,'Vent Sizing Charts'!V$34:V$37)+1,IF($R167=10,LOOKUP($S167,'Vent Sizing Charts'!$T$30:$T$33,'Vent Sizing Charts'!V$30:V$33)+1,IF($R167=8,LOOKUP($S167,'Vent Sizing Charts'!$T$26:$T$29,'Vent Sizing Charts'!V$26:V$29)+1,IF($R167=6,LOOKUP($S167,'Vent Sizing Charts'!$T$22:$T$25,'Vent Sizing Charts'!V$22:V$25)+1,IF($R167=5,LOOKUP($S167,'Vent Sizing Charts'!$T$18:$T$21,'Vent Sizing Charts'!V$18:V$21)+1,IF($R167=4,LOOKUP($S167,'Vent Sizing Charts'!$T$14:$T$17,'Vent Sizing Charts'!V$14:V$17)+1,IF($R167=3,LOOKUP($S167,'Vent Sizing Charts'!$T$10:$T$13,'Vent Sizing Charts'!V$10:V$13)+1,IF($R167=2,LOOKUP($S167,'Vent Sizing Charts'!$T$8:$T$9,'Vent Sizing Charts'!V$8:V$9)+1,IF($R167=1.5,LOOKUP($S167,'Vent Sizing Charts'!$T$7,'Vent Sizing Charts'!V$7)+1,IF($R167=1.25,LOOKUP($S167,'Vent Sizing Charts'!$T$6,'Vent Sizing Charts'!V$6)+1,"ERR")))))))))))</f>
        <v>ERR</v>
      </c>
      <c r="V167" t="str">
        <f>IF($R167=15,LOOKUP($S167,'Vent Sizing Charts'!$T$38:$T$41,'Vent Sizing Charts'!W$38:W$41)+1,IF($R167=12,LOOKUP($S167,'Vent Sizing Charts'!$T$34:$T$37,'Vent Sizing Charts'!W$34:W$37)+1,IF($R167=10,LOOKUP($S167,'Vent Sizing Charts'!$T$30:$T$33,'Vent Sizing Charts'!W$30:W$33)+1,IF($R167=8,LOOKUP($S167,'Vent Sizing Charts'!$T$26:$T$29,'Vent Sizing Charts'!W$26:W$29)+1,IF($R167=6,LOOKUP($S167,'Vent Sizing Charts'!$T$22:$T$25,'Vent Sizing Charts'!W$22:W$25)+1,IF($R167=5,LOOKUP($S167,'Vent Sizing Charts'!$T$18:$T$21,'Vent Sizing Charts'!W$18:W$21)+1,IF($R167=4,LOOKUP($S167,'Vent Sizing Charts'!$T$14:$T$17,'Vent Sizing Charts'!W$14:W$17)+1,IF($R167=3,LOOKUP($S167,'Vent Sizing Charts'!$T$10:$T$13,'Vent Sizing Charts'!W$10:W$13)+1,IF($R167=2,LOOKUP($S167,'Vent Sizing Charts'!$T$8:$T$9,'Vent Sizing Charts'!W$8:W$9)+1,IF($R167=1.5,LOOKUP($S167,'Vent Sizing Charts'!$T$7,'Vent Sizing Charts'!W$7)+1,IF($R167=1.25,LOOKUP($S167,'Vent Sizing Charts'!$T$6,'Vent Sizing Charts'!W$6)+1,"ERR")))))))))))</f>
        <v>ERR</v>
      </c>
      <c r="W167" t="str">
        <f>IF($R167=15,LOOKUP($S167,'Vent Sizing Charts'!$T$38:$T$41,'Vent Sizing Charts'!X$38:X$41)+1,IF($R167=12,LOOKUP($S167,'Vent Sizing Charts'!$T$34:$T$37,'Vent Sizing Charts'!X$34:X$37)+1,IF($R167=10,LOOKUP($S167,'Vent Sizing Charts'!$T$30:$T$33,'Vent Sizing Charts'!X$30:X$33)+1,IF($R167=8,LOOKUP($S167,'Vent Sizing Charts'!$T$26:$T$29,'Vent Sizing Charts'!X$26:X$29)+1,IF($R167=6,LOOKUP($S167,'Vent Sizing Charts'!$T$22:$T$25,'Vent Sizing Charts'!X$22:X$25)+1,IF($R167=5,LOOKUP($S167,'Vent Sizing Charts'!$T$18:$T$21,'Vent Sizing Charts'!X$18:X$21)+1,IF($R167=4,LOOKUP($S167,'Vent Sizing Charts'!$T$14:$T$17,'Vent Sizing Charts'!X$14:X$17)+1,IF($R167=3,LOOKUP($S167,'Vent Sizing Charts'!$T$10:$T$13,'Vent Sizing Charts'!X$10:X$13)+1,IF($R167=2,LOOKUP($S167,'Vent Sizing Charts'!$T$8:$T$9,'Vent Sizing Charts'!X$8:X$9)+1,IF($R167=1.5,LOOKUP($S167,'Vent Sizing Charts'!$T$7,'Vent Sizing Charts'!X$7)+1,IF($R167=1.25,LOOKUP($S167,'Vent Sizing Charts'!$T$6,'Vent Sizing Charts'!X$6)+1,"ERR")))))))))))</f>
        <v>ERR</v>
      </c>
      <c r="X167" t="str">
        <f>IF($R167=15,LOOKUP($S167,'Vent Sizing Charts'!$T$38:$T$41,'Vent Sizing Charts'!Y$38:Y$41)+1,IF($R167=12,LOOKUP($S167,'Vent Sizing Charts'!$T$34:$T$37,'Vent Sizing Charts'!Y$34:Y$37)+1,IF($R167=10,LOOKUP($S167,'Vent Sizing Charts'!$T$30:$T$33,'Vent Sizing Charts'!Y$30:Y$33)+1,IF($R167=8,LOOKUP($S167,'Vent Sizing Charts'!$T$26:$T$29,'Vent Sizing Charts'!Y$26:Y$29)+1,IF($R167=6,LOOKUP($S167,'Vent Sizing Charts'!$T$22:$T$25,'Vent Sizing Charts'!Y$22:Y$25)+1,IF($R167=5,LOOKUP($S167,'Vent Sizing Charts'!$T$18:$T$21,'Vent Sizing Charts'!Y$18:Y$21)+1,IF($R167=4,LOOKUP($S167,'Vent Sizing Charts'!$T$14:$T$17,'Vent Sizing Charts'!Y$14:Y$17)+1,IF($R167=3,LOOKUP($S167,'Vent Sizing Charts'!$T$10:$T$13,'Vent Sizing Charts'!Y$10:Y$13)+1,IF($R167=2,LOOKUP($S167,'Vent Sizing Charts'!$T$8:$T$9,'Vent Sizing Charts'!Y$8:Y$9)+1,IF($R167=1.5,LOOKUP($S167,'Vent Sizing Charts'!$T$7,'Vent Sizing Charts'!Y$7)+1,IF($R167=1.25,LOOKUP($S167,'Vent Sizing Charts'!$T$6,'Vent Sizing Charts'!Y$6)+1,"ERR")))))))))))</f>
        <v>ERR</v>
      </c>
      <c r="Y167" t="str">
        <f>IF($R167=15,LOOKUP($S167,'Vent Sizing Charts'!$T$38:$T$41,'Vent Sizing Charts'!Z$38:Z$41)+1,IF($R167=12,LOOKUP($S167,'Vent Sizing Charts'!$T$34:$T$37,'Vent Sizing Charts'!Z$34:Z$37)+1,IF($R167=10,LOOKUP($S167,'Vent Sizing Charts'!$T$30:$T$33,'Vent Sizing Charts'!Z$30:Z$33)+1,IF($R167=8,LOOKUP($S167,'Vent Sizing Charts'!$T$26:$T$29,'Vent Sizing Charts'!Z$26:Z$29)+1,IF($R167=6,LOOKUP($S167,'Vent Sizing Charts'!$T$22:$T$25,'Vent Sizing Charts'!Z$22:Z$25)+1,IF($R167=5,LOOKUP($S167,'Vent Sizing Charts'!$T$18:$T$21,'Vent Sizing Charts'!Z$18:Z$21)+1,IF($R167=4,LOOKUP($S167,'Vent Sizing Charts'!$T$14:$T$17,'Vent Sizing Charts'!Z$14:Z$17)+1,IF($R167=3,LOOKUP($S167,'Vent Sizing Charts'!$T$10:$T$13,'Vent Sizing Charts'!Z$10:Z$13)+1,IF($R167=2,LOOKUP($S167,'Vent Sizing Charts'!$T$8:$T$9,'Vent Sizing Charts'!Z$8:Z$9)+1,IF($R167=1.5,LOOKUP($S167,'Vent Sizing Charts'!$T$7,'Vent Sizing Charts'!Z$7)+1,IF($R167=1.25,LOOKUP($S167,'Vent Sizing Charts'!$T$6,'Vent Sizing Charts'!Z$6)+1,"ERR")))))))))))</f>
        <v>ERR</v>
      </c>
      <c r="Z167" t="str">
        <f>IF($R167=15,LOOKUP($S167,'Vent Sizing Charts'!$T$38:$T$41,'Vent Sizing Charts'!AA$38:AA$41)+1,IF($R167=12,LOOKUP($S167,'Vent Sizing Charts'!$T$34:$T$37,'Vent Sizing Charts'!AA$34:AA$37)+1,IF($R167=10,LOOKUP($S167,'Vent Sizing Charts'!$T$30:$T$33,'Vent Sizing Charts'!AA$30:AA$33)+1,IF($R167=8,LOOKUP($S167,'Vent Sizing Charts'!$T$26:$T$29,'Vent Sizing Charts'!AA$26:AA$29)+1,IF($R167=6,LOOKUP($S167,'Vent Sizing Charts'!$T$22:$T$25,'Vent Sizing Charts'!AA$22:AA$25)+1,IF($R167=5,LOOKUP($S167,'Vent Sizing Charts'!$T$18:$T$21,'Vent Sizing Charts'!AA$18:AA$21)+1,IF($R167=4,LOOKUP($S167,'Vent Sizing Charts'!$T$14:$T$17,'Vent Sizing Charts'!AA$14:AA$17)+1,IF($R167=3,LOOKUP($S167,'Vent Sizing Charts'!$T$10:$T$13,'Vent Sizing Charts'!AA$10:AA$13)+1,IF($R167=2,LOOKUP($S167,'Vent Sizing Charts'!$T$8:$T$9,'Vent Sizing Charts'!AA$8:AA$9)+1,IF($R167=1.5,LOOKUP($S167,'Vent Sizing Charts'!$T$7,'Vent Sizing Charts'!AA$7)+1,IF($R167=1.25,LOOKUP($S167,'Vent Sizing Charts'!$T$6,'Vent Sizing Charts'!AA$6)+1,"ERR")))))))))))</f>
        <v>ERR</v>
      </c>
      <c r="AA167" t="str">
        <f>IF($R167=15,LOOKUP($S167,'Vent Sizing Charts'!$T$38:$T$41,'Vent Sizing Charts'!AB$38:AB$41)+1,IF($R167=12,LOOKUP($S167,'Vent Sizing Charts'!$T$34:$T$37,'Vent Sizing Charts'!AB$34:AB$37)+1,IF($R167=10,LOOKUP($S167,'Vent Sizing Charts'!$T$30:$T$33,'Vent Sizing Charts'!AB$30:AB$33)+1,IF($R167=8,LOOKUP($S167,'Vent Sizing Charts'!$T$26:$T$29,'Vent Sizing Charts'!AB$26:AB$29)+1,IF($R167=6,LOOKUP($S167,'Vent Sizing Charts'!$T$22:$T$25,'Vent Sizing Charts'!AB$22:AB$25)+1,IF($R167=5,LOOKUP($S167,'Vent Sizing Charts'!$T$18:$T$21,'Vent Sizing Charts'!AB$18:AB$21)+1,IF($R167=4,LOOKUP($S167,'Vent Sizing Charts'!$T$14:$T$17,'Vent Sizing Charts'!AB$14:AB$17)+1,IF($R167=3,LOOKUP($S167,'Vent Sizing Charts'!$T$10:$T$13,'Vent Sizing Charts'!AB$10:AB$13)+1,IF($R167=2,LOOKUP($S167,'Vent Sizing Charts'!$T$8:$T$9,'Vent Sizing Charts'!AB$8:AB$9)+1,IF($R167=1.5,LOOKUP($S167,'Vent Sizing Charts'!$T$7,'Vent Sizing Charts'!AB$7)+1,IF($R167=1.25,LOOKUP($S167,'Vent Sizing Charts'!$T$6,'Vent Sizing Charts'!AB$6)+1,"ERR")))))))))))</f>
        <v>ERR</v>
      </c>
      <c r="AB167" t="str">
        <f>IF($R167=15,LOOKUP($S167,'Vent Sizing Charts'!$T$38:$T$41,'Vent Sizing Charts'!AC$38:AC$41)+1,IF($R167=12,LOOKUP($S167,'Vent Sizing Charts'!$T$34:$T$37,'Vent Sizing Charts'!AC$34:AC$37)+1,IF($R167=10,LOOKUP($S167,'Vent Sizing Charts'!$T$30:$T$33,'Vent Sizing Charts'!AC$30:AC$33)+1,IF($R167=8,LOOKUP($S167,'Vent Sizing Charts'!$T$26:$T$29,'Vent Sizing Charts'!AC$26:AC$29)+1,IF($R167=6,LOOKUP($S167,'Vent Sizing Charts'!$T$22:$T$25,'Vent Sizing Charts'!AC$22:AC$25)+1,IF($R167=5,LOOKUP($S167,'Vent Sizing Charts'!$T$18:$T$21,'Vent Sizing Charts'!AC$18:AC$21)+1,IF($R167=4,LOOKUP($S167,'Vent Sizing Charts'!$T$14:$T$17,'Vent Sizing Charts'!AC$14:AC$17)+1,IF($R167=3,LOOKUP($S167,'Vent Sizing Charts'!$T$10:$T$13,'Vent Sizing Charts'!AC$10:AC$13)+1,IF($R167=2,LOOKUP($S167,'Vent Sizing Charts'!$T$8:$T$9,'Vent Sizing Charts'!AC$8:AC$9)+1,IF($R167=1.5,LOOKUP($S167,'Vent Sizing Charts'!$T$7,'Vent Sizing Charts'!AC$7)+1,IF($R167=1.25,LOOKUP($S167,'Vent Sizing Charts'!$T$6,'Vent Sizing Charts'!AC$6)+1,"ERR")))))))))))</f>
        <v>ERR</v>
      </c>
      <c r="AC167" t="str">
        <f>IF($R167=15,LOOKUP($S167,'Vent Sizing Charts'!$T$38:$T$41,'Vent Sizing Charts'!AD$38:AD$41)+1,IF($R167=12,LOOKUP($S167,'Vent Sizing Charts'!$T$34:$T$37,'Vent Sizing Charts'!AD$34:AD$37)+1,IF($R167=10,LOOKUP($S167,'Vent Sizing Charts'!$T$30:$T$33,'Vent Sizing Charts'!AD$30:AD$33)+1,IF($R167=8,LOOKUP($S167,'Vent Sizing Charts'!$T$26:$T$29,'Vent Sizing Charts'!AD$26:AD$29)+1,IF($R167=6,LOOKUP($S167,'Vent Sizing Charts'!$T$22:$T$25,'Vent Sizing Charts'!AD$22:AD$25)+1,IF($R167=5,LOOKUP($S167,'Vent Sizing Charts'!$T$18:$T$21,'Vent Sizing Charts'!AD$18:AD$21)+1,IF($R167=4,LOOKUP($S167,'Vent Sizing Charts'!$T$14:$T$17,'Vent Sizing Charts'!AD$14:AD$17)+1,IF($R167=3,LOOKUP($S167,'Vent Sizing Charts'!$T$10:$T$13,'Vent Sizing Charts'!AD$10:AD$13)+1,IF($R167=2,LOOKUP($S167,'Vent Sizing Charts'!$T$8:$T$9,'Vent Sizing Charts'!AD$8:AD$9)+1,IF($R167=1.5,LOOKUP($S167,'Vent Sizing Charts'!$T$7,'Vent Sizing Charts'!AD$7)+1,IF($R167=1.25,LOOKUP($S167,'Vent Sizing Charts'!$T$6,'Vent Sizing Charts'!AD$6)+1,"ERR")))))))))))</f>
        <v>ERR</v>
      </c>
      <c r="AD167" t="str">
        <f>IF($R167=15,LOOKUP($S167,'Vent Sizing Charts'!$T$38:$T$41,'Vent Sizing Charts'!AE$38:AE$41)+1,IF($R167=12,LOOKUP($S167,'Vent Sizing Charts'!$T$34:$T$37,'Vent Sizing Charts'!AE$34:AE$37)+1,IF($R167=10,LOOKUP($S167,'Vent Sizing Charts'!$T$30:$T$33,'Vent Sizing Charts'!AE$30:AE$33)+1,IF($R167=8,LOOKUP($S167,'Vent Sizing Charts'!$T$26:$T$29,'Vent Sizing Charts'!AE$26:AE$29)+1,IF($R167=6,LOOKUP($S167,'Vent Sizing Charts'!$T$22:$T$25,'Vent Sizing Charts'!AE$22:AE$25)+1,IF($R167=5,LOOKUP($S167,'Vent Sizing Charts'!$T$18:$T$21,'Vent Sizing Charts'!AE$18:AE$21)+1,IF($R167=4,LOOKUP($S167,'Vent Sizing Charts'!$T$14:$T$17,'Vent Sizing Charts'!AE$14:AE$17)+1,IF($R167=3,LOOKUP($S167,'Vent Sizing Charts'!$T$10:$T$13,'Vent Sizing Charts'!AE$10:AE$13)+1,IF($R167=2,LOOKUP($S167,'Vent Sizing Charts'!$T$8:$T$9,'Vent Sizing Charts'!AE$8:AE$9)+1,IF($R167=1.5,LOOKUP($S167,'Vent Sizing Charts'!$T$7,'Vent Sizing Charts'!AE$7)+1,IF($R167=1.25,LOOKUP($S167,'Vent Sizing Charts'!$T$6,'Vent Sizing Charts'!AE$6)+1,"ERR")))))))))))</f>
        <v>ERR</v>
      </c>
      <c r="AE167" t="str">
        <f>IF($R167=15,LOOKUP($S167,'Vent Sizing Charts'!$T$38:$T$41,'Vent Sizing Charts'!U$38:U$41),IF($R167=12,LOOKUP($S167,'Vent Sizing Charts'!$T$34:$T$37,'Vent Sizing Charts'!U$34:U$37),IF($R167=10,LOOKUP($S167,'Vent Sizing Charts'!$T$30:$T$33,'Vent Sizing Charts'!U$30:U$33),IF($R167=8,LOOKUP($S167,'Vent Sizing Charts'!$T$26:$T$29,'Vent Sizing Charts'!U$26:U$29),IF($R167=6,LOOKUP($S167,'Vent Sizing Charts'!$T$22:$T$25,'Vent Sizing Charts'!U$22:U$25),IF($R167=5,LOOKUP($S167,'Vent Sizing Charts'!$T$18:$T$21,'Vent Sizing Charts'!U$18:U$21),IF($R167=4,LOOKUP($S167,'Vent Sizing Charts'!$T$14:$T$17,'Vent Sizing Charts'!U$14:U$17),IF($R167=3,LOOKUP($S167,'Vent Sizing Charts'!$T$10:$T$13,'Vent Sizing Charts'!U$10:U$13),IF($R167=2,LOOKUP($S167,'Vent Sizing Charts'!$T$8:$T$9,'Vent Sizing Charts'!U$8:U$9),IF($R167=1.5,LOOKUP($S167,'Vent Sizing Charts'!$T$7,'Vent Sizing Charts'!U$7),IF($R167=1.25,LOOKUP($S167,'Vent Sizing Charts'!$T$6,'Vent Sizing Charts'!U$6),"ERR")))))))))))</f>
        <v>ERR</v>
      </c>
    </row>
    <row r="168" spans="6:31" x14ac:dyDescent="0.25">
      <c r="F168" t="str">
        <f>IF('Vent Sizing'!M153="","",'Vent Sizing'!M153)</f>
        <v/>
      </c>
      <c r="G168">
        <v>0</v>
      </c>
      <c r="H168" t="e">
        <f>IF(LOOKUP($F168,'Vent Sizing Charts'!$F$5:$F$18,'Vent Sizing Charts'!G$5:G$18)+1&lt;0,0,LOOKUP($F168,'Vent Sizing Charts'!$F$5:$F$18,'Vent Sizing Charts'!G$5:G$18))</f>
        <v>#N/A</v>
      </c>
      <c r="I168" t="e">
        <f>IF(LOOKUP($F168,'Vent Sizing Charts'!$F$5:$F$18,'Vent Sizing Charts'!H$5:H$18)+1&lt;0,0,LOOKUP($F168,'Vent Sizing Charts'!$F$5:$F$18,'Vent Sizing Charts'!H$5:H$18))</f>
        <v>#N/A</v>
      </c>
      <c r="J168" t="e">
        <f>IF(LOOKUP($F168,'Vent Sizing Charts'!$F$5:$F$18,'Vent Sizing Charts'!I$5:I$18)+1&lt;0,0,LOOKUP($F168,'Vent Sizing Charts'!$F$5:$F$18,'Vent Sizing Charts'!I$5:I$18))</f>
        <v>#N/A</v>
      </c>
      <c r="K168" t="e">
        <f>IF(LOOKUP($F168,'Vent Sizing Charts'!$F$5:$F$18,'Vent Sizing Charts'!J$5:J$18)+1&lt;0,0,LOOKUP($F168,'Vent Sizing Charts'!$F$5:$F$18,'Vent Sizing Charts'!J$5:J$18))</f>
        <v>#N/A</v>
      </c>
      <c r="L168" t="e">
        <f>IF(LOOKUP($F168,'Vent Sizing Charts'!$F$5:$F$18,'Vent Sizing Charts'!K$5:K$18)+1&lt;0,0,LOOKUP($F168,'Vent Sizing Charts'!$F$5:$F$18,'Vent Sizing Charts'!K$5:K$18))</f>
        <v>#N/A</v>
      </c>
      <c r="M168" t="e">
        <f>IF(LOOKUP($F168,'Vent Sizing Charts'!$F$5:$F$18,'Vent Sizing Charts'!L$5:L$18)+1&lt;0,0,LOOKUP($F168,'Vent Sizing Charts'!$F$5:$F$18,'Vent Sizing Charts'!L$5:L$18))</f>
        <v>#N/A</v>
      </c>
      <c r="N168" t="e">
        <f>IF(LOOKUP($F168,'Vent Sizing Charts'!$F$5:$F$18,'Vent Sizing Charts'!M$5:M$18)+1&lt;0,0,LOOKUP($F168,'Vent Sizing Charts'!$F$5:$F$18,'Vent Sizing Charts'!M$5:M$18))</f>
        <v>#N/A</v>
      </c>
      <c r="O168" t="e">
        <f>IF(LOOKUP($F168,'Vent Sizing Charts'!$F$5:$F$18,'Vent Sizing Charts'!N$5:N$18)+1&lt;0,0,LOOKUP($F168,'Vent Sizing Charts'!$F$5:$F$18,'Vent Sizing Charts'!N$5:N$18))</f>
        <v>#N/A</v>
      </c>
      <c r="R168">
        <f>'Vent Sizing'!X73</f>
        <v>0</v>
      </c>
      <c r="S168">
        <f>ROUNDUP('Vent Sizing'!T73,0)</f>
        <v>0</v>
      </c>
      <c r="T168">
        <v>-9999999</v>
      </c>
      <c r="U168" t="str">
        <f>IF($R168=15,LOOKUP($S168,'Vent Sizing Charts'!$T$38:$T$41,'Vent Sizing Charts'!V$38:V$41)+1,IF($R168=12,LOOKUP($S168,'Vent Sizing Charts'!$T$34:$T$37,'Vent Sizing Charts'!V$34:V$37)+1,IF($R168=10,LOOKUP($S168,'Vent Sizing Charts'!$T$30:$T$33,'Vent Sizing Charts'!V$30:V$33)+1,IF($R168=8,LOOKUP($S168,'Vent Sizing Charts'!$T$26:$T$29,'Vent Sizing Charts'!V$26:V$29)+1,IF($R168=6,LOOKUP($S168,'Vent Sizing Charts'!$T$22:$T$25,'Vent Sizing Charts'!V$22:V$25)+1,IF($R168=5,LOOKUP($S168,'Vent Sizing Charts'!$T$18:$T$21,'Vent Sizing Charts'!V$18:V$21)+1,IF($R168=4,LOOKUP($S168,'Vent Sizing Charts'!$T$14:$T$17,'Vent Sizing Charts'!V$14:V$17)+1,IF($R168=3,LOOKUP($S168,'Vent Sizing Charts'!$T$10:$T$13,'Vent Sizing Charts'!V$10:V$13)+1,IF($R168=2,LOOKUP($S168,'Vent Sizing Charts'!$T$8:$T$9,'Vent Sizing Charts'!V$8:V$9)+1,IF($R168=1.5,LOOKUP($S168,'Vent Sizing Charts'!$T$7,'Vent Sizing Charts'!V$7)+1,IF($R168=1.25,LOOKUP($S168,'Vent Sizing Charts'!$T$6,'Vent Sizing Charts'!V$6)+1,"ERR")))))))))))</f>
        <v>ERR</v>
      </c>
      <c r="V168" t="str">
        <f>IF($R168=15,LOOKUP($S168,'Vent Sizing Charts'!$T$38:$T$41,'Vent Sizing Charts'!W$38:W$41)+1,IF($R168=12,LOOKUP($S168,'Vent Sizing Charts'!$T$34:$T$37,'Vent Sizing Charts'!W$34:W$37)+1,IF($R168=10,LOOKUP($S168,'Vent Sizing Charts'!$T$30:$T$33,'Vent Sizing Charts'!W$30:W$33)+1,IF($R168=8,LOOKUP($S168,'Vent Sizing Charts'!$T$26:$T$29,'Vent Sizing Charts'!W$26:W$29)+1,IF($R168=6,LOOKUP($S168,'Vent Sizing Charts'!$T$22:$T$25,'Vent Sizing Charts'!W$22:W$25)+1,IF($R168=5,LOOKUP($S168,'Vent Sizing Charts'!$T$18:$T$21,'Vent Sizing Charts'!W$18:W$21)+1,IF($R168=4,LOOKUP($S168,'Vent Sizing Charts'!$T$14:$T$17,'Vent Sizing Charts'!W$14:W$17)+1,IF($R168=3,LOOKUP($S168,'Vent Sizing Charts'!$T$10:$T$13,'Vent Sizing Charts'!W$10:W$13)+1,IF($R168=2,LOOKUP($S168,'Vent Sizing Charts'!$T$8:$T$9,'Vent Sizing Charts'!W$8:W$9)+1,IF($R168=1.5,LOOKUP($S168,'Vent Sizing Charts'!$T$7,'Vent Sizing Charts'!W$7)+1,IF($R168=1.25,LOOKUP($S168,'Vent Sizing Charts'!$T$6,'Vent Sizing Charts'!W$6)+1,"ERR")))))))))))</f>
        <v>ERR</v>
      </c>
      <c r="W168" t="str">
        <f>IF($R168=15,LOOKUP($S168,'Vent Sizing Charts'!$T$38:$T$41,'Vent Sizing Charts'!X$38:X$41)+1,IF($R168=12,LOOKUP($S168,'Vent Sizing Charts'!$T$34:$T$37,'Vent Sizing Charts'!X$34:X$37)+1,IF($R168=10,LOOKUP($S168,'Vent Sizing Charts'!$T$30:$T$33,'Vent Sizing Charts'!X$30:X$33)+1,IF($R168=8,LOOKUP($S168,'Vent Sizing Charts'!$T$26:$T$29,'Vent Sizing Charts'!X$26:X$29)+1,IF($R168=6,LOOKUP($S168,'Vent Sizing Charts'!$T$22:$T$25,'Vent Sizing Charts'!X$22:X$25)+1,IF($R168=5,LOOKUP($S168,'Vent Sizing Charts'!$T$18:$T$21,'Vent Sizing Charts'!X$18:X$21)+1,IF($R168=4,LOOKUP($S168,'Vent Sizing Charts'!$T$14:$T$17,'Vent Sizing Charts'!X$14:X$17)+1,IF($R168=3,LOOKUP($S168,'Vent Sizing Charts'!$T$10:$T$13,'Vent Sizing Charts'!X$10:X$13)+1,IF($R168=2,LOOKUP($S168,'Vent Sizing Charts'!$T$8:$T$9,'Vent Sizing Charts'!X$8:X$9)+1,IF($R168=1.5,LOOKUP($S168,'Vent Sizing Charts'!$T$7,'Vent Sizing Charts'!X$7)+1,IF($R168=1.25,LOOKUP($S168,'Vent Sizing Charts'!$T$6,'Vent Sizing Charts'!X$6)+1,"ERR")))))))))))</f>
        <v>ERR</v>
      </c>
      <c r="X168" t="str">
        <f>IF($R168=15,LOOKUP($S168,'Vent Sizing Charts'!$T$38:$T$41,'Vent Sizing Charts'!Y$38:Y$41)+1,IF($R168=12,LOOKUP($S168,'Vent Sizing Charts'!$T$34:$T$37,'Vent Sizing Charts'!Y$34:Y$37)+1,IF($R168=10,LOOKUP($S168,'Vent Sizing Charts'!$T$30:$T$33,'Vent Sizing Charts'!Y$30:Y$33)+1,IF($R168=8,LOOKUP($S168,'Vent Sizing Charts'!$T$26:$T$29,'Vent Sizing Charts'!Y$26:Y$29)+1,IF($R168=6,LOOKUP($S168,'Vent Sizing Charts'!$T$22:$T$25,'Vent Sizing Charts'!Y$22:Y$25)+1,IF($R168=5,LOOKUP($S168,'Vent Sizing Charts'!$T$18:$T$21,'Vent Sizing Charts'!Y$18:Y$21)+1,IF($R168=4,LOOKUP($S168,'Vent Sizing Charts'!$T$14:$T$17,'Vent Sizing Charts'!Y$14:Y$17)+1,IF($R168=3,LOOKUP($S168,'Vent Sizing Charts'!$T$10:$T$13,'Vent Sizing Charts'!Y$10:Y$13)+1,IF($R168=2,LOOKUP($S168,'Vent Sizing Charts'!$T$8:$T$9,'Vent Sizing Charts'!Y$8:Y$9)+1,IF($R168=1.5,LOOKUP($S168,'Vent Sizing Charts'!$T$7,'Vent Sizing Charts'!Y$7)+1,IF($R168=1.25,LOOKUP($S168,'Vent Sizing Charts'!$T$6,'Vent Sizing Charts'!Y$6)+1,"ERR")))))))))))</f>
        <v>ERR</v>
      </c>
      <c r="Y168" t="str">
        <f>IF($R168=15,LOOKUP($S168,'Vent Sizing Charts'!$T$38:$T$41,'Vent Sizing Charts'!Z$38:Z$41)+1,IF($R168=12,LOOKUP($S168,'Vent Sizing Charts'!$T$34:$T$37,'Vent Sizing Charts'!Z$34:Z$37)+1,IF($R168=10,LOOKUP($S168,'Vent Sizing Charts'!$T$30:$T$33,'Vent Sizing Charts'!Z$30:Z$33)+1,IF($R168=8,LOOKUP($S168,'Vent Sizing Charts'!$T$26:$T$29,'Vent Sizing Charts'!Z$26:Z$29)+1,IF($R168=6,LOOKUP($S168,'Vent Sizing Charts'!$T$22:$T$25,'Vent Sizing Charts'!Z$22:Z$25)+1,IF($R168=5,LOOKUP($S168,'Vent Sizing Charts'!$T$18:$T$21,'Vent Sizing Charts'!Z$18:Z$21)+1,IF($R168=4,LOOKUP($S168,'Vent Sizing Charts'!$T$14:$T$17,'Vent Sizing Charts'!Z$14:Z$17)+1,IF($R168=3,LOOKUP($S168,'Vent Sizing Charts'!$T$10:$T$13,'Vent Sizing Charts'!Z$10:Z$13)+1,IF($R168=2,LOOKUP($S168,'Vent Sizing Charts'!$T$8:$T$9,'Vent Sizing Charts'!Z$8:Z$9)+1,IF($R168=1.5,LOOKUP($S168,'Vent Sizing Charts'!$T$7,'Vent Sizing Charts'!Z$7)+1,IF($R168=1.25,LOOKUP($S168,'Vent Sizing Charts'!$T$6,'Vent Sizing Charts'!Z$6)+1,"ERR")))))))))))</f>
        <v>ERR</v>
      </c>
      <c r="Z168" t="str">
        <f>IF($R168=15,LOOKUP($S168,'Vent Sizing Charts'!$T$38:$T$41,'Vent Sizing Charts'!AA$38:AA$41)+1,IF($R168=12,LOOKUP($S168,'Vent Sizing Charts'!$T$34:$T$37,'Vent Sizing Charts'!AA$34:AA$37)+1,IF($R168=10,LOOKUP($S168,'Vent Sizing Charts'!$T$30:$T$33,'Vent Sizing Charts'!AA$30:AA$33)+1,IF($R168=8,LOOKUP($S168,'Vent Sizing Charts'!$T$26:$T$29,'Vent Sizing Charts'!AA$26:AA$29)+1,IF($R168=6,LOOKUP($S168,'Vent Sizing Charts'!$T$22:$T$25,'Vent Sizing Charts'!AA$22:AA$25)+1,IF($R168=5,LOOKUP($S168,'Vent Sizing Charts'!$T$18:$T$21,'Vent Sizing Charts'!AA$18:AA$21)+1,IF($R168=4,LOOKUP($S168,'Vent Sizing Charts'!$T$14:$T$17,'Vent Sizing Charts'!AA$14:AA$17)+1,IF($R168=3,LOOKUP($S168,'Vent Sizing Charts'!$T$10:$T$13,'Vent Sizing Charts'!AA$10:AA$13)+1,IF($R168=2,LOOKUP($S168,'Vent Sizing Charts'!$T$8:$T$9,'Vent Sizing Charts'!AA$8:AA$9)+1,IF($R168=1.5,LOOKUP($S168,'Vent Sizing Charts'!$T$7,'Vent Sizing Charts'!AA$7)+1,IF($R168=1.25,LOOKUP($S168,'Vent Sizing Charts'!$T$6,'Vent Sizing Charts'!AA$6)+1,"ERR")))))))))))</f>
        <v>ERR</v>
      </c>
      <c r="AA168" t="str">
        <f>IF($R168=15,LOOKUP($S168,'Vent Sizing Charts'!$T$38:$T$41,'Vent Sizing Charts'!AB$38:AB$41)+1,IF($R168=12,LOOKUP($S168,'Vent Sizing Charts'!$T$34:$T$37,'Vent Sizing Charts'!AB$34:AB$37)+1,IF($R168=10,LOOKUP($S168,'Vent Sizing Charts'!$T$30:$T$33,'Vent Sizing Charts'!AB$30:AB$33)+1,IF($R168=8,LOOKUP($S168,'Vent Sizing Charts'!$T$26:$T$29,'Vent Sizing Charts'!AB$26:AB$29)+1,IF($R168=6,LOOKUP($S168,'Vent Sizing Charts'!$T$22:$T$25,'Vent Sizing Charts'!AB$22:AB$25)+1,IF($R168=5,LOOKUP($S168,'Vent Sizing Charts'!$T$18:$T$21,'Vent Sizing Charts'!AB$18:AB$21)+1,IF($R168=4,LOOKUP($S168,'Vent Sizing Charts'!$T$14:$T$17,'Vent Sizing Charts'!AB$14:AB$17)+1,IF($R168=3,LOOKUP($S168,'Vent Sizing Charts'!$T$10:$T$13,'Vent Sizing Charts'!AB$10:AB$13)+1,IF($R168=2,LOOKUP($S168,'Vent Sizing Charts'!$T$8:$T$9,'Vent Sizing Charts'!AB$8:AB$9)+1,IF($R168=1.5,LOOKUP($S168,'Vent Sizing Charts'!$T$7,'Vent Sizing Charts'!AB$7)+1,IF($R168=1.25,LOOKUP($S168,'Vent Sizing Charts'!$T$6,'Vent Sizing Charts'!AB$6)+1,"ERR")))))))))))</f>
        <v>ERR</v>
      </c>
      <c r="AB168" t="str">
        <f>IF($R168=15,LOOKUP($S168,'Vent Sizing Charts'!$T$38:$T$41,'Vent Sizing Charts'!AC$38:AC$41)+1,IF($R168=12,LOOKUP($S168,'Vent Sizing Charts'!$T$34:$T$37,'Vent Sizing Charts'!AC$34:AC$37)+1,IF($R168=10,LOOKUP($S168,'Vent Sizing Charts'!$T$30:$T$33,'Vent Sizing Charts'!AC$30:AC$33)+1,IF($R168=8,LOOKUP($S168,'Vent Sizing Charts'!$T$26:$T$29,'Vent Sizing Charts'!AC$26:AC$29)+1,IF($R168=6,LOOKUP($S168,'Vent Sizing Charts'!$T$22:$T$25,'Vent Sizing Charts'!AC$22:AC$25)+1,IF($R168=5,LOOKUP($S168,'Vent Sizing Charts'!$T$18:$T$21,'Vent Sizing Charts'!AC$18:AC$21)+1,IF($R168=4,LOOKUP($S168,'Vent Sizing Charts'!$T$14:$T$17,'Vent Sizing Charts'!AC$14:AC$17)+1,IF($R168=3,LOOKUP($S168,'Vent Sizing Charts'!$T$10:$T$13,'Vent Sizing Charts'!AC$10:AC$13)+1,IF($R168=2,LOOKUP($S168,'Vent Sizing Charts'!$T$8:$T$9,'Vent Sizing Charts'!AC$8:AC$9)+1,IF($R168=1.5,LOOKUP($S168,'Vent Sizing Charts'!$T$7,'Vent Sizing Charts'!AC$7)+1,IF($R168=1.25,LOOKUP($S168,'Vent Sizing Charts'!$T$6,'Vent Sizing Charts'!AC$6)+1,"ERR")))))))))))</f>
        <v>ERR</v>
      </c>
      <c r="AC168" t="str">
        <f>IF($R168=15,LOOKUP($S168,'Vent Sizing Charts'!$T$38:$T$41,'Vent Sizing Charts'!AD$38:AD$41)+1,IF($R168=12,LOOKUP($S168,'Vent Sizing Charts'!$T$34:$T$37,'Vent Sizing Charts'!AD$34:AD$37)+1,IF($R168=10,LOOKUP($S168,'Vent Sizing Charts'!$T$30:$T$33,'Vent Sizing Charts'!AD$30:AD$33)+1,IF($R168=8,LOOKUP($S168,'Vent Sizing Charts'!$T$26:$T$29,'Vent Sizing Charts'!AD$26:AD$29)+1,IF($R168=6,LOOKUP($S168,'Vent Sizing Charts'!$T$22:$T$25,'Vent Sizing Charts'!AD$22:AD$25)+1,IF($R168=5,LOOKUP($S168,'Vent Sizing Charts'!$T$18:$T$21,'Vent Sizing Charts'!AD$18:AD$21)+1,IF($R168=4,LOOKUP($S168,'Vent Sizing Charts'!$T$14:$T$17,'Vent Sizing Charts'!AD$14:AD$17)+1,IF($R168=3,LOOKUP($S168,'Vent Sizing Charts'!$T$10:$T$13,'Vent Sizing Charts'!AD$10:AD$13)+1,IF($R168=2,LOOKUP($S168,'Vent Sizing Charts'!$T$8:$T$9,'Vent Sizing Charts'!AD$8:AD$9)+1,IF($R168=1.5,LOOKUP($S168,'Vent Sizing Charts'!$T$7,'Vent Sizing Charts'!AD$7)+1,IF($R168=1.25,LOOKUP($S168,'Vent Sizing Charts'!$T$6,'Vent Sizing Charts'!AD$6)+1,"ERR")))))))))))</f>
        <v>ERR</v>
      </c>
      <c r="AD168" t="str">
        <f>IF($R168=15,LOOKUP($S168,'Vent Sizing Charts'!$T$38:$T$41,'Vent Sizing Charts'!AE$38:AE$41)+1,IF($R168=12,LOOKUP($S168,'Vent Sizing Charts'!$T$34:$T$37,'Vent Sizing Charts'!AE$34:AE$37)+1,IF($R168=10,LOOKUP($S168,'Vent Sizing Charts'!$T$30:$T$33,'Vent Sizing Charts'!AE$30:AE$33)+1,IF($R168=8,LOOKUP($S168,'Vent Sizing Charts'!$T$26:$T$29,'Vent Sizing Charts'!AE$26:AE$29)+1,IF($R168=6,LOOKUP($S168,'Vent Sizing Charts'!$T$22:$T$25,'Vent Sizing Charts'!AE$22:AE$25)+1,IF($R168=5,LOOKUP($S168,'Vent Sizing Charts'!$T$18:$T$21,'Vent Sizing Charts'!AE$18:AE$21)+1,IF($R168=4,LOOKUP($S168,'Vent Sizing Charts'!$T$14:$T$17,'Vent Sizing Charts'!AE$14:AE$17)+1,IF($R168=3,LOOKUP($S168,'Vent Sizing Charts'!$T$10:$T$13,'Vent Sizing Charts'!AE$10:AE$13)+1,IF($R168=2,LOOKUP($S168,'Vent Sizing Charts'!$T$8:$T$9,'Vent Sizing Charts'!AE$8:AE$9)+1,IF($R168=1.5,LOOKUP($S168,'Vent Sizing Charts'!$T$7,'Vent Sizing Charts'!AE$7)+1,IF($R168=1.25,LOOKUP($S168,'Vent Sizing Charts'!$T$6,'Vent Sizing Charts'!AE$6)+1,"ERR")))))))))))</f>
        <v>ERR</v>
      </c>
      <c r="AE168" t="str">
        <f>IF($R168=15,LOOKUP($S168,'Vent Sizing Charts'!$T$38:$T$41,'Vent Sizing Charts'!U$38:U$41),IF($R168=12,LOOKUP($S168,'Vent Sizing Charts'!$T$34:$T$37,'Vent Sizing Charts'!U$34:U$37),IF($R168=10,LOOKUP($S168,'Vent Sizing Charts'!$T$30:$T$33,'Vent Sizing Charts'!U$30:U$33),IF($R168=8,LOOKUP($S168,'Vent Sizing Charts'!$T$26:$T$29,'Vent Sizing Charts'!U$26:U$29),IF($R168=6,LOOKUP($S168,'Vent Sizing Charts'!$T$22:$T$25,'Vent Sizing Charts'!U$22:U$25),IF($R168=5,LOOKUP($S168,'Vent Sizing Charts'!$T$18:$T$21,'Vent Sizing Charts'!U$18:U$21),IF($R168=4,LOOKUP($S168,'Vent Sizing Charts'!$T$14:$T$17,'Vent Sizing Charts'!U$14:U$17),IF($R168=3,LOOKUP($S168,'Vent Sizing Charts'!$T$10:$T$13,'Vent Sizing Charts'!U$10:U$13),IF($R168=2,LOOKUP($S168,'Vent Sizing Charts'!$T$8:$T$9,'Vent Sizing Charts'!U$8:U$9),IF($R168=1.5,LOOKUP($S168,'Vent Sizing Charts'!$T$7,'Vent Sizing Charts'!U$7),IF($R168=1.25,LOOKUP($S168,'Vent Sizing Charts'!$T$6,'Vent Sizing Charts'!U$6),"ERR")))))))))))</f>
        <v>ERR</v>
      </c>
    </row>
    <row r="169" spans="6:31" x14ac:dyDescent="0.25">
      <c r="F169" t="str">
        <f>IF('Vent Sizing'!M154="","",'Vent Sizing'!M154)</f>
        <v/>
      </c>
      <c r="G169">
        <v>0</v>
      </c>
      <c r="H169" t="e">
        <f>IF(LOOKUP($F169,'Vent Sizing Charts'!$F$5:$F$18,'Vent Sizing Charts'!G$5:G$18)+1&lt;0,0,LOOKUP($F169,'Vent Sizing Charts'!$F$5:$F$18,'Vent Sizing Charts'!G$5:G$18))</f>
        <v>#N/A</v>
      </c>
      <c r="I169" t="e">
        <f>IF(LOOKUP($F169,'Vent Sizing Charts'!$F$5:$F$18,'Vent Sizing Charts'!H$5:H$18)+1&lt;0,0,LOOKUP($F169,'Vent Sizing Charts'!$F$5:$F$18,'Vent Sizing Charts'!H$5:H$18))</f>
        <v>#N/A</v>
      </c>
      <c r="J169" t="e">
        <f>IF(LOOKUP($F169,'Vent Sizing Charts'!$F$5:$F$18,'Vent Sizing Charts'!I$5:I$18)+1&lt;0,0,LOOKUP($F169,'Vent Sizing Charts'!$F$5:$F$18,'Vent Sizing Charts'!I$5:I$18))</f>
        <v>#N/A</v>
      </c>
      <c r="K169" t="e">
        <f>IF(LOOKUP($F169,'Vent Sizing Charts'!$F$5:$F$18,'Vent Sizing Charts'!J$5:J$18)+1&lt;0,0,LOOKUP($F169,'Vent Sizing Charts'!$F$5:$F$18,'Vent Sizing Charts'!J$5:J$18))</f>
        <v>#N/A</v>
      </c>
      <c r="L169" t="e">
        <f>IF(LOOKUP($F169,'Vent Sizing Charts'!$F$5:$F$18,'Vent Sizing Charts'!K$5:K$18)+1&lt;0,0,LOOKUP($F169,'Vent Sizing Charts'!$F$5:$F$18,'Vent Sizing Charts'!K$5:K$18))</f>
        <v>#N/A</v>
      </c>
      <c r="M169" t="e">
        <f>IF(LOOKUP($F169,'Vent Sizing Charts'!$F$5:$F$18,'Vent Sizing Charts'!L$5:L$18)+1&lt;0,0,LOOKUP($F169,'Vent Sizing Charts'!$F$5:$F$18,'Vent Sizing Charts'!L$5:L$18))</f>
        <v>#N/A</v>
      </c>
      <c r="N169" t="e">
        <f>IF(LOOKUP($F169,'Vent Sizing Charts'!$F$5:$F$18,'Vent Sizing Charts'!M$5:M$18)+1&lt;0,0,LOOKUP($F169,'Vent Sizing Charts'!$F$5:$F$18,'Vent Sizing Charts'!M$5:M$18))</f>
        <v>#N/A</v>
      </c>
      <c r="O169" t="e">
        <f>IF(LOOKUP($F169,'Vent Sizing Charts'!$F$5:$F$18,'Vent Sizing Charts'!N$5:N$18)+1&lt;0,0,LOOKUP($F169,'Vent Sizing Charts'!$F$5:$F$18,'Vent Sizing Charts'!N$5:N$18))</f>
        <v>#N/A</v>
      </c>
      <c r="R169">
        <f>'Vent Sizing'!X74</f>
        <v>0</v>
      </c>
      <c r="S169">
        <f>ROUNDUP('Vent Sizing'!T74,0)</f>
        <v>0</v>
      </c>
      <c r="T169">
        <v>-9999999</v>
      </c>
      <c r="U169" t="str">
        <f>IF($R169=15,LOOKUP($S169,'Vent Sizing Charts'!$T$38:$T$41,'Vent Sizing Charts'!V$38:V$41)+1,IF($R169=12,LOOKUP($S169,'Vent Sizing Charts'!$T$34:$T$37,'Vent Sizing Charts'!V$34:V$37)+1,IF($R169=10,LOOKUP($S169,'Vent Sizing Charts'!$T$30:$T$33,'Vent Sizing Charts'!V$30:V$33)+1,IF($R169=8,LOOKUP($S169,'Vent Sizing Charts'!$T$26:$T$29,'Vent Sizing Charts'!V$26:V$29)+1,IF($R169=6,LOOKUP($S169,'Vent Sizing Charts'!$T$22:$T$25,'Vent Sizing Charts'!V$22:V$25)+1,IF($R169=5,LOOKUP($S169,'Vent Sizing Charts'!$T$18:$T$21,'Vent Sizing Charts'!V$18:V$21)+1,IF($R169=4,LOOKUP($S169,'Vent Sizing Charts'!$T$14:$T$17,'Vent Sizing Charts'!V$14:V$17)+1,IF($R169=3,LOOKUP($S169,'Vent Sizing Charts'!$T$10:$T$13,'Vent Sizing Charts'!V$10:V$13)+1,IF($R169=2,LOOKUP($S169,'Vent Sizing Charts'!$T$8:$T$9,'Vent Sizing Charts'!V$8:V$9)+1,IF($R169=1.5,LOOKUP($S169,'Vent Sizing Charts'!$T$7,'Vent Sizing Charts'!V$7)+1,IF($R169=1.25,LOOKUP($S169,'Vent Sizing Charts'!$T$6,'Vent Sizing Charts'!V$6)+1,"ERR")))))))))))</f>
        <v>ERR</v>
      </c>
      <c r="V169" t="str">
        <f>IF($R169=15,LOOKUP($S169,'Vent Sizing Charts'!$T$38:$T$41,'Vent Sizing Charts'!W$38:W$41)+1,IF($R169=12,LOOKUP($S169,'Vent Sizing Charts'!$T$34:$T$37,'Vent Sizing Charts'!W$34:W$37)+1,IF($R169=10,LOOKUP($S169,'Vent Sizing Charts'!$T$30:$T$33,'Vent Sizing Charts'!W$30:W$33)+1,IF($R169=8,LOOKUP($S169,'Vent Sizing Charts'!$T$26:$T$29,'Vent Sizing Charts'!W$26:W$29)+1,IF($R169=6,LOOKUP($S169,'Vent Sizing Charts'!$T$22:$T$25,'Vent Sizing Charts'!W$22:W$25)+1,IF($R169=5,LOOKUP($S169,'Vent Sizing Charts'!$T$18:$T$21,'Vent Sizing Charts'!W$18:W$21)+1,IF($R169=4,LOOKUP($S169,'Vent Sizing Charts'!$T$14:$T$17,'Vent Sizing Charts'!W$14:W$17)+1,IF($R169=3,LOOKUP($S169,'Vent Sizing Charts'!$T$10:$T$13,'Vent Sizing Charts'!W$10:W$13)+1,IF($R169=2,LOOKUP($S169,'Vent Sizing Charts'!$T$8:$T$9,'Vent Sizing Charts'!W$8:W$9)+1,IF($R169=1.5,LOOKUP($S169,'Vent Sizing Charts'!$T$7,'Vent Sizing Charts'!W$7)+1,IF($R169=1.25,LOOKUP($S169,'Vent Sizing Charts'!$T$6,'Vent Sizing Charts'!W$6)+1,"ERR")))))))))))</f>
        <v>ERR</v>
      </c>
      <c r="W169" t="str">
        <f>IF($R169=15,LOOKUP($S169,'Vent Sizing Charts'!$T$38:$T$41,'Vent Sizing Charts'!X$38:X$41)+1,IF($R169=12,LOOKUP($S169,'Vent Sizing Charts'!$T$34:$T$37,'Vent Sizing Charts'!X$34:X$37)+1,IF($R169=10,LOOKUP($S169,'Vent Sizing Charts'!$T$30:$T$33,'Vent Sizing Charts'!X$30:X$33)+1,IF($R169=8,LOOKUP($S169,'Vent Sizing Charts'!$T$26:$T$29,'Vent Sizing Charts'!X$26:X$29)+1,IF($R169=6,LOOKUP($S169,'Vent Sizing Charts'!$T$22:$T$25,'Vent Sizing Charts'!X$22:X$25)+1,IF($R169=5,LOOKUP($S169,'Vent Sizing Charts'!$T$18:$T$21,'Vent Sizing Charts'!X$18:X$21)+1,IF($R169=4,LOOKUP($S169,'Vent Sizing Charts'!$T$14:$T$17,'Vent Sizing Charts'!X$14:X$17)+1,IF($R169=3,LOOKUP($S169,'Vent Sizing Charts'!$T$10:$T$13,'Vent Sizing Charts'!X$10:X$13)+1,IF($R169=2,LOOKUP($S169,'Vent Sizing Charts'!$T$8:$T$9,'Vent Sizing Charts'!X$8:X$9)+1,IF($R169=1.5,LOOKUP($S169,'Vent Sizing Charts'!$T$7,'Vent Sizing Charts'!X$7)+1,IF($R169=1.25,LOOKUP($S169,'Vent Sizing Charts'!$T$6,'Vent Sizing Charts'!X$6)+1,"ERR")))))))))))</f>
        <v>ERR</v>
      </c>
      <c r="X169" t="str">
        <f>IF($R169=15,LOOKUP($S169,'Vent Sizing Charts'!$T$38:$T$41,'Vent Sizing Charts'!Y$38:Y$41)+1,IF($R169=12,LOOKUP($S169,'Vent Sizing Charts'!$T$34:$T$37,'Vent Sizing Charts'!Y$34:Y$37)+1,IF($R169=10,LOOKUP($S169,'Vent Sizing Charts'!$T$30:$T$33,'Vent Sizing Charts'!Y$30:Y$33)+1,IF($R169=8,LOOKUP($S169,'Vent Sizing Charts'!$T$26:$T$29,'Vent Sizing Charts'!Y$26:Y$29)+1,IF($R169=6,LOOKUP($S169,'Vent Sizing Charts'!$T$22:$T$25,'Vent Sizing Charts'!Y$22:Y$25)+1,IF($R169=5,LOOKUP($S169,'Vent Sizing Charts'!$T$18:$T$21,'Vent Sizing Charts'!Y$18:Y$21)+1,IF($R169=4,LOOKUP($S169,'Vent Sizing Charts'!$T$14:$T$17,'Vent Sizing Charts'!Y$14:Y$17)+1,IF($R169=3,LOOKUP($S169,'Vent Sizing Charts'!$T$10:$T$13,'Vent Sizing Charts'!Y$10:Y$13)+1,IF($R169=2,LOOKUP($S169,'Vent Sizing Charts'!$T$8:$T$9,'Vent Sizing Charts'!Y$8:Y$9)+1,IF($R169=1.5,LOOKUP($S169,'Vent Sizing Charts'!$T$7,'Vent Sizing Charts'!Y$7)+1,IF($R169=1.25,LOOKUP($S169,'Vent Sizing Charts'!$T$6,'Vent Sizing Charts'!Y$6)+1,"ERR")))))))))))</f>
        <v>ERR</v>
      </c>
      <c r="Y169" t="str">
        <f>IF($R169=15,LOOKUP($S169,'Vent Sizing Charts'!$T$38:$T$41,'Vent Sizing Charts'!Z$38:Z$41)+1,IF($R169=12,LOOKUP($S169,'Vent Sizing Charts'!$T$34:$T$37,'Vent Sizing Charts'!Z$34:Z$37)+1,IF($R169=10,LOOKUP($S169,'Vent Sizing Charts'!$T$30:$T$33,'Vent Sizing Charts'!Z$30:Z$33)+1,IF($R169=8,LOOKUP($S169,'Vent Sizing Charts'!$T$26:$T$29,'Vent Sizing Charts'!Z$26:Z$29)+1,IF($R169=6,LOOKUP($S169,'Vent Sizing Charts'!$T$22:$T$25,'Vent Sizing Charts'!Z$22:Z$25)+1,IF($R169=5,LOOKUP($S169,'Vent Sizing Charts'!$T$18:$T$21,'Vent Sizing Charts'!Z$18:Z$21)+1,IF($R169=4,LOOKUP($S169,'Vent Sizing Charts'!$T$14:$T$17,'Vent Sizing Charts'!Z$14:Z$17)+1,IF($R169=3,LOOKUP($S169,'Vent Sizing Charts'!$T$10:$T$13,'Vent Sizing Charts'!Z$10:Z$13)+1,IF($R169=2,LOOKUP($S169,'Vent Sizing Charts'!$T$8:$T$9,'Vent Sizing Charts'!Z$8:Z$9)+1,IF($R169=1.5,LOOKUP($S169,'Vent Sizing Charts'!$T$7,'Vent Sizing Charts'!Z$7)+1,IF($R169=1.25,LOOKUP($S169,'Vent Sizing Charts'!$T$6,'Vent Sizing Charts'!Z$6)+1,"ERR")))))))))))</f>
        <v>ERR</v>
      </c>
      <c r="Z169" t="str">
        <f>IF($R169=15,LOOKUP($S169,'Vent Sizing Charts'!$T$38:$T$41,'Vent Sizing Charts'!AA$38:AA$41)+1,IF($R169=12,LOOKUP($S169,'Vent Sizing Charts'!$T$34:$T$37,'Vent Sizing Charts'!AA$34:AA$37)+1,IF($R169=10,LOOKUP($S169,'Vent Sizing Charts'!$T$30:$T$33,'Vent Sizing Charts'!AA$30:AA$33)+1,IF($R169=8,LOOKUP($S169,'Vent Sizing Charts'!$T$26:$T$29,'Vent Sizing Charts'!AA$26:AA$29)+1,IF($R169=6,LOOKUP($S169,'Vent Sizing Charts'!$T$22:$T$25,'Vent Sizing Charts'!AA$22:AA$25)+1,IF($R169=5,LOOKUP($S169,'Vent Sizing Charts'!$T$18:$T$21,'Vent Sizing Charts'!AA$18:AA$21)+1,IF($R169=4,LOOKUP($S169,'Vent Sizing Charts'!$T$14:$T$17,'Vent Sizing Charts'!AA$14:AA$17)+1,IF($R169=3,LOOKUP($S169,'Vent Sizing Charts'!$T$10:$T$13,'Vent Sizing Charts'!AA$10:AA$13)+1,IF($R169=2,LOOKUP($S169,'Vent Sizing Charts'!$T$8:$T$9,'Vent Sizing Charts'!AA$8:AA$9)+1,IF($R169=1.5,LOOKUP($S169,'Vent Sizing Charts'!$T$7,'Vent Sizing Charts'!AA$7)+1,IF($R169=1.25,LOOKUP($S169,'Vent Sizing Charts'!$T$6,'Vent Sizing Charts'!AA$6)+1,"ERR")))))))))))</f>
        <v>ERR</v>
      </c>
      <c r="AA169" t="str">
        <f>IF($R169=15,LOOKUP($S169,'Vent Sizing Charts'!$T$38:$T$41,'Vent Sizing Charts'!AB$38:AB$41)+1,IF($R169=12,LOOKUP($S169,'Vent Sizing Charts'!$T$34:$T$37,'Vent Sizing Charts'!AB$34:AB$37)+1,IF($R169=10,LOOKUP($S169,'Vent Sizing Charts'!$T$30:$T$33,'Vent Sizing Charts'!AB$30:AB$33)+1,IF($R169=8,LOOKUP($S169,'Vent Sizing Charts'!$T$26:$T$29,'Vent Sizing Charts'!AB$26:AB$29)+1,IF($R169=6,LOOKUP($S169,'Vent Sizing Charts'!$T$22:$T$25,'Vent Sizing Charts'!AB$22:AB$25)+1,IF($R169=5,LOOKUP($S169,'Vent Sizing Charts'!$T$18:$T$21,'Vent Sizing Charts'!AB$18:AB$21)+1,IF($R169=4,LOOKUP($S169,'Vent Sizing Charts'!$T$14:$T$17,'Vent Sizing Charts'!AB$14:AB$17)+1,IF($R169=3,LOOKUP($S169,'Vent Sizing Charts'!$T$10:$T$13,'Vent Sizing Charts'!AB$10:AB$13)+1,IF($R169=2,LOOKUP($S169,'Vent Sizing Charts'!$T$8:$T$9,'Vent Sizing Charts'!AB$8:AB$9)+1,IF($R169=1.5,LOOKUP($S169,'Vent Sizing Charts'!$T$7,'Vent Sizing Charts'!AB$7)+1,IF($R169=1.25,LOOKUP($S169,'Vent Sizing Charts'!$T$6,'Vent Sizing Charts'!AB$6)+1,"ERR")))))))))))</f>
        <v>ERR</v>
      </c>
      <c r="AB169" t="str">
        <f>IF($R169=15,LOOKUP($S169,'Vent Sizing Charts'!$T$38:$T$41,'Vent Sizing Charts'!AC$38:AC$41)+1,IF($R169=12,LOOKUP($S169,'Vent Sizing Charts'!$T$34:$T$37,'Vent Sizing Charts'!AC$34:AC$37)+1,IF($R169=10,LOOKUP($S169,'Vent Sizing Charts'!$T$30:$T$33,'Vent Sizing Charts'!AC$30:AC$33)+1,IF($R169=8,LOOKUP($S169,'Vent Sizing Charts'!$T$26:$T$29,'Vent Sizing Charts'!AC$26:AC$29)+1,IF($R169=6,LOOKUP($S169,'Vent Sizing Charts'!$T$22:$T$25,'Vent Sizing Charts'!AC$22:AC$25)+1,IF($R169=5,LOOKUP($S169,'Vent Sizing Charts'!$T$18:$T$21,'Vent Sizing Charts'!AC$18:AC$21)+1,IF($R169=4,LOOKUP($S169,'Vent Sizing Charts'!$T$14:$T$17,'Vent Sizing Charts'!AC$14:AC$17)+1,IF($R169=3,LOOKUP($S169,'Vent Sizing Charts'!$T$10:$T$13,'Vent Sizing Charts'!AC$10:AC$13)+1,IF($R169=2,LOOKUP($S169,'Vent Sizing Charts'!$T$8:$T$9,'Vent Sizing Charts'!AC$8:AC$9)+1,IF($R169=1.5,LOOKUP($S169,'Vent Sizing Charts'!$T$7,'Vent Sizing Charts'!AC$7)+1,IF($R169=1.25,LOOKUP($S169,'Vent Sizing Charts'!$T$6,'Vent Sizing Charts'!AC$6)+1,"ERR")))))))))))</f>
        <v>ERR</v>
      </c>
      <c r="AC169" t="str">
        <f>IF($R169=15,LOOKUP($S169,'Vent Sizing Charts'!$T$38:$T$41,'Vent Sizing Charts'!AD$38:AD$41)+1,IF($R169=12,LOOKUP($S169,'Vent Sizing Charts'!$T$34:$T$37,'Vent Sizing Charts'!AD$34:AD$37)+1,IF($R169=10,LOOKUP($S169,'Vent Sizing Charts'!$T$30:$T$33,'Vent Sizing Charts'!AD$30:AD$33)+1,IF($R169=8,LOOKUP($S169,'Vent Sizing Charts'!$T$26:$T$29,'Vent Sizing Charts'!AD$26:AD$29)+1,IF($R169=6,LOOKUP($S169,'Vent Sizing Charts'!$T$22:$T$25,'Vent Sizing Charts'!AD$22:AD$25)+1,IF($R169=5,LOOKUP($S169,'Vent Sizing Charts'!$T$18:$T$21,'Vent Sizing Charts'!AD$18:AD$21)+1,IF($R169=4,LOOKUP($S169,'Vent Sizing Charts'!$T$14:$T$17,'Vent Sizing Charts'!AD$14:AD$17)+1,IF($R169=3,LOOKUP($S169,'Vent Sizing Charts'!$T$10:$T$13,'Vent Sizing Charts'!AD$10:AD$13)+1,IF($R169=2,LOOKUP($S169,'Vent Sizing Charts'!$T$8:$T$9,'Vent Sizing Charts'!AD$8:AD$9)+1,IF($R169=1.5,LOOKUP($S169,'Vent Sizing Charts'!$T$7,'Vent Sizing Charts'!AD$7)+1,IF($R169=1.25,LOOKUP($S169,'Vent Sizing Charts'!$T$6,'Vent Sizing Charts'!AD$6)+1,"ERR")))))))))))</f>
        <v>ERR</v>
      </c>
      <c r="AD169" t="str">
        <f>IF($R169=15,LOOKUP($S169,'Vent Sizing Charts'!$T$38:$T$41,'Vent Sizing Charts'!AE$38:AE$41)+1,IF($R169=12,LOOKUP($S169,'Vent Sizing Charts'!$T$34:$T$37,'Vent Sizing Charts'!AE$34:AE$37)+1,IF($R169=10,LOOKUP($S169,'Vent Sizing Charts'!$T$30:$T$33,'Vent Sizing Charts'!AE$30:AE$33)+1,IF($R169=8,LOOKUP($S169,'Vent Sizing Charts'!$T$26:$T$29,'Vent Sizing Charts'!AE$26:AE$29)+1,IF($R169=6,LOOKUP($S169,'Vent Sizing Charts'!$T$22:$T$25,'Vent Sizing Charts'!AE$22:AE$25)+1,IF($R169=5,LOOKUP($S169,'Vent Sizing Charts'!$T$18:$T$21,'Vent Sizing Charts'!AE$18:AE$21)+1,IF($R169=4,LOOKUP($S169,'Vent Sizing Charts'!$T$14:$T$17,'Vent Sizing Charts'!AE$14:AE$17)+1,IF($R169=3,LOOKUP($S169,'Vent Sizing Charts'!$T$10:$T$13,'Vent Sizing Charts'!AE$10:AE$13)+1,IF($R169=2,LOOKUP($S169,'Vent Sizing Charts'!$T$8:$T$9,'Vent Sizing Charts'!AE$8:AE$9)+1,IF($R169=1.5,LOOKUP($S169,'Vent Sizing Charts'!$T$7,'Vent Sizing Charts'!AE$7)+1,IF($R169=1.25,LOOKUP($S169,'Vent Sizing Charts'!$T$6,'Vent Sizing Charts'!AE$6)+1,"ERR")))))))))))</f>
        <v>ERR</v>
      </c>
      <c r="AE169" t="str">
        <f>IF($R169=15,LOOKUP($S169,'Vent Sizing Charts'!$T$38:$T$41,'Vent Sizing Charts'!U$38:U$41),IF($R169=12,LOOKUP($S169,'Vent Sizing Charts'!$T$34:$T$37,'Vent Sizing Charts'!U$34:U$37),IF($R169=10,LOOKUP($S169,'Vent Sizing Charts'!$T$30:$T$33,'Vent Sizing Charts'!U$30:U$33),IF($R169=8,LOOKUP($S169,'Vent Sizing Charts'!$T$26:$T$29,'Vent Sizing Charts'!U$26:U$29),IF($R169=6,LOOKUP($S169,'Vent Sizing Charts'!$T$22:$T$25,'Vent Sizing Charts'!U$22:U$25),IF($R169=5,LOOKUP($S169,'Vent Sizing Charts'!$T$18:$T$21,'Vent Sizing Charts'!U$18:U$21),IF($R169=4,LOOKUP($S169,'Vent Sizing Charts'!$T$14:$T$17,'Vent Sizing Charts'!U$14:U$17),IF($R169=3,LOOKUP($S169,'Vent Sizing Charts'!$T$10:$T$13,'Vent Sizing Charts'!U$10:U$13),IF($R169=2,LOOKUP($S169,'Vent Sizing Charts'!$T$8:$T$9,'Vent Sizing Charts'!U$8:U$9),IF($R169=1.5,LOOKUP($S169,'Vent Sizing Charts'!$T$7,'Vent Sizing Charts'!U$7),IF($R169=1.25,LOOKUP($S169,'Vent Sizing Charts'!$T$6,'Vent Sizing Charts'!U$6),"ERR")))))))))))</f>
        <v>ERR</v>
      </c>
    </row>
    <row r="170" spans="6:31" x14ac:dyDescent="0.25">
      <c r="F170" t="str">
        <f>IF('Vent Sizing'!M155="","",'Vent Sizing'!M155)</f>
        <v/>
      </c>
      <c r="G170">
        <v>0</v>
      </c>
      <c r="H170" t="e">
        <f>IF(LOOKUP($F170,'Vent Sizing Charts'!$F$5:$F$18,'Vent Sizing Charts'!G$5:G$18)+1&lt;0,0,LOOKUP($F170,'Vent Sizing Charts'!$F$5:$F$18,'Vent Sizing Charts'!G$5:G$18))</f>
        <v>#N/A</v>
      </c>
      <c r="I170" t="e">
        <f>IF(LOOKUP($F170,'Vent Sizing Charts'!$F$5:$F$18,'Vent Sizing Charts'!H$5:H$18)+1&lt;0,0,LOOKUP($F170,'Vent Sizing Charts'!$F$5:$F$18,'Vent Sizing Charts'!H$5:H$18))</f>
        <v>#N/A</v>
      </c>
      <c r="J170" t="e">
        <f>IF(LOOKUP($F170,'Vent Sizing Charts'!$F$5:$F$18,'Vent Sizing Charts'!I$5:I$18)+1&lt;0,0,LOOKUP($F170,'Vent Sizing Charts'!$F$5:$F$18,'Vent Sizing Charts'!I$5:I$18))</f>
        <v>#N/A</v>
      </c>
      <c r="K170" t="e">
        <f>IF(LOOKUP($F170,'Vent Sizing Charts'!$F$5:$F$18,'Vent Sizing Charts'!J$5:J$18)+1&lt;0,0,LOOKUP($F170,'Vent Sizing Charts'!$F$5:$F$18,'Vent Sizing Charts'!J$5:J$18))</f>
        <v>#N/A</v>
      </c>
      <c r="L170" t="e">
        <f>IF(LOOKUP($F170,'Vent Sizing Charts'!$F$5:$F$18,'Vent Sizing Charts'!K$5:K$18)+1&lt;0,0,LOOKUP($F170,'Vent Sizing Charts'!$F$5:$F$18,'Vent Sizing Charts'!K$5:K$18))</f>
        <v>#N/A</v>
      </c>
      <c r="M170" t="e">
        <f>IF(LOOKUP($F170,'Vent Sizing Charts'!$F$5:$F$18,'Vent Sizing Charts'!L$5:L$18)+1&lt;0,0,LOOKUP($F170,'Vent Sizing Charts'!$F$5:$F$18,'Vent Sizing Charts'!L$5:L$18))</f>
        <v>#N/A</v>
      </c>
      <c r="N170" t="e">
        <f>IF(LOOKUP($F170,'Vent Sizing Charts'!$F$5:$F$18,'Vent Sizing Charts'!M$5:M$18)+1&lt;0,0,LOOKUP($F170,'Vent Sizing Charts'!$F$5:$F$18,'Vent Sizing Charts'!M$5:M$18))</f>
        <v>#N/A</v>
      </c>
      <c r="O170" t="e">
        <f>IF(LOOKUP($F170,'Vent Sizing Charts'!$F$5:$F$18,'Vent Sizing Charts'!N$5:N$18)+1&lt;0,0,LOOKUP($F170,'Vent Sizing Charts'!$F$5:$F$18,'Vent Sizing Charts'!N$5:N$18))</f>
        <v>#N/A</v>
      </c>
      <c r="R170">
        <f>'Vent Sizing'!X75</f>
        <v>0</v>
      </c>
      <c r="S170">
        <f>ROUNDUP('Vent Sizing'!T75,0)</f>
        <v>0</v>
      </c>
      <c r="T170">
        <v>-9999999</v>
      </c>
      <c r="U170" t="str">
        <f>IF($R170=15,LOOKUP($S170,'Vent Sizing Charts'!$T$38:$T$41,'Vent Sizing Charts'!V$38:V$41)+1,IF($R170=12,LOOKUP($S170,'Vent Sizing Charts'!$T$34:$T$37,'Vent Sizing Charts'!V$34:V$37)+1,IF($R170=10,LOOKUP($S170,'Vent Sizing Charts'!$T$30:$T$33,'Vent Sizing Charts'!V$30:V$33)+1,IF($R170=8,LOOKUP($S170,'Vent Sizing Charts'!$T$26:$T$29,'Vent Sizing Charts'!V$26:V$29)+1,IF($R170=6,LOOKUP($S170,'Vent Sizing Charts'!$T$22:$T$25,'Vent Sizing Charts'!V$22:V$25)+1,IF($R170=5,LOOKUP($S170,'Vent Sizing Charts'!$T$18:$T$21,'Vent Sizing Charts'!V$18:V$21)+1,IF($R170=4,LOOKUP($S170,'Vent Sizing Charts'!$T$14:$T$17,'Vent Sizing Charts'!V$14:V$17)+1,IF($R170=3,LOOKUP($S170,'Vent Sizing Charts'!$T$10:$T$13,'Vent Sizing Charts'!V$10:V$13)+1,IF($R170=2,LOOKUP($S170,'Vent Sizing Charts'!$T$8:$T$9,'Vent Sizing Charts'!V$8:V$9)+1,IF($R170=1.5,LOOKUP($S170,'Vent Sizing Charts'!$T$7,'Vent Sizing Charts'!V$7)+1,IF($R170=1.25,LOOKUP($S170,'Vent Sizing Charts'!$T$6,'Vent Sizing Charts'!V$6)+1,"ERR")))))))))))</f>
        <v>ERR</v>
      </c>
      <c r="V170" t="str">
        <f>IF($R170=15,LOOKUP($S170,'Vent Sizing Charts'!$T$38:$T$41,'Vent Sizing Charts'!W$38:W$41)+1,IF($R170=12,LOOKUP($S170,'Vent Sizing Charts'!$T$34:$T$37,'Vent Sizing Charts'!W$34:W$37)+1,IF($R170=10,LOOKUP($S170,'Vent Sizing Charts'!$T$30:$T$33,'Vent Sizing Charts'!W$30:W$33)+1,IF($R170=8,LOOKUP($S170,'Vent Sizing Charts'!$T$26:$T$29,'Vent Sizing Charts'!W$26:W$29)+1,IF($R170=6,LOOKUP($S170,'Vent Sizing Charts'!$T$22:$T$25,'Vent Sizing Charts'!W$22:W$25)+1,IF($R170=5,LOOKUP($S170,'Vent Sizing Charts'!$T$18:$T$21,'Vent Sizing Charts'!W$18:W$21)+1,IF($R170=4,LOOKUP($S170,'Vent Sizing Charts'!$T$14:$T$17,'Vent Sizing Charts'!W$14:W$17)+1,IF($R170=3,LOOKUP($S170,'Vent Sizing Charts'!$T$10:$T$13,'Vent Sizing Charts'!W$10:W$13)+1,IF($R170=2,LOOKUP($S170,'Vent Sizing Charts'!$T$8:$T$9,'Vent Sizing Charts'!W$8:W$9)+1,IF($R170=1.5,LOOKUP($S170,'Vent Sizing Charts'!$T$7,'Vent Sizing Charts'!W$7)+1,IF($R170=1.25,LOOKUP($S170,'Vent Sizing Charts'!$T$6,'Vent Sizing Charts'!W$6)+1,"ERR")))))))))))</f>
        <v>ERR</v>
      </c>
      <c r="W170" t="str">
        <f>IF($R170=15,LOOKUP($S170,'Vent Sizing Charts'!$T$38:$T$41,'Vent Sizing Charts'!X$38:X$41)+1,IF($R170=12,LOOKUP($S170,'Vent Sizing Charts'!$T$34:$T$37,'Vent Sizing Charts'!X$34:X$37)+1,IF($R170=10,LOOKUP($S170,'Vent Sizing Charts'!$T$30:$T$33,'Vent Sizing Charts'!X$30:X$33)+1,IF($R170=8,LOOKUP($S170,'Vent Sizing Charts'!$T$26:$T$29,'Vent Sizing Charts'!X$26:X$29)+1,IF($R170=6,LOOKUP($S170,'Vent Sizing Charts'!$T$22:$T$25,'Vent Sizing Charts'!X$22:X$25)+1,IF($R170=5,LOOKUP($S170,'Vent Sizing Charts'!$T$18:$T$21,'Vent Sizing Charts'!X$18:X$21)+1,IF($R170=4,LOOKUP($S170,'Vent Sizing Charts'!$T$14:$T$17,'Vent Sizing Charts'!X$14:X$17)+1,IF($R170=3,LOOKUP($S170,'Vent Sizing Charts'!$T$10:$T$13,'Vent Sizing Charts'!X$10:X$13)+1,IF($R170=2,LOOKUP($S170,'Vent Sizing Charts'!$T$8:$T$9,'Vent Sizing Charts'!X$8:X$9)+1,IF($R170=1.5,LOOKUP($S170,'Vent Sizing Charts'!$T$7,'Vent Sizing Charts'!X$7)+1,IF($R170=1.25,LOOKUP($S170,'Vent Sizing Charts'!$T$6,'Vent Sizing Charts'!X$6)+1,"ERR")))))))))))</f>
        <v>ERR</v>
      </c>
      <c r="X170" t="str">
        <f>IF($R170=15,LOOKUP($S170,'Vent Sizing Charts'!$T$38:$T$41,'Vent Sizing Charts'!Y$38:Y$41)+1,IF($R170=12,LOOKUP($S170,'Vent Sizing Charts'!$T$34:$T$37,'Vent Sizing Charts'!Y$34:Y$37)+1,IF($R170=10,LOOKUP($S170,'Vent Sizing Charts'!$T$30:$T$33,'Vent Sizing Charts'!Y$30:Y$33)+1,IF($R170=8,LOOKUP($S170,'Vent Sizing Charts'!$T$26:$T$29,'Vent Sizing Charts'!Y$26:Y$29)+1,IF($R170=6,LOOKUP($S170,'Vent Sizing Charts'!$T$22:$T$25,'Vent Sizing Charts'!Y$22:Y$25)+1,IF($R170=5,LOOKUP($S170,'Vent Sizing Charts'!$T$18:$T$21,'Vent Sizing Charts'!Y$18:Y$21)+1,IF($R170=4,LOOKUP($S170,'Vent Sizing Charts'!$T$14:$T$17,'Vent Sizing Charts'!Y$14:Y$17)+1,IF($R170=3,LOOKUP($S170,'Vent Sizing Charts'!$T$10:$T$13,'Vent Sizing Charts'!Y$10:Y$13)+1,IF($R170=2,LOOKUP($S170,'Vent Sizing Charts'!$T$8:$T$9,'Vent Sizing Charts'!Y$8:Y$9)+1,IF($R170=1.5,LOOKUP($S170,'Vent Sizing Charts'!$T$7,'Vent Sizing Charts'!Y$7)+1,IF($R170=1.25,LOOKUP($S170,'Vent Sizing Charts'!$T$6,'Vent Sizing Charts'!Y$6)+1,"ERR")))))))))))</f>
        <v>ERR</v>
      </c>
      <c r="Y170" t="str">
        <f>IF($R170=15,LOOKUP($S170,'Vent Sizing Charts'!$T$38:$T$41,'Vent Sizing Charts'!Z$38:Z$41)+1,IF($R170=12,LOOKUP($S170,'Vent Sizing Charts'!$T$34:$T$37,'Vent Sizing Charts'!Z$34:Z$37)+1,IF($R170=10,LOOKUP($S170,'Vent Sizing Charts'!$T$30:$T$33,'Vent Sizing Charts'!Z$30:Z$33)+1,IF($R170=8,LOOKUP($S170,'Vent Sizing Charts'!$T$26:$T$29,'Vent Sizing Charts'!Z$26:Z$29)+1,IF($R170=6,LOOKUP($S170,'Vent Sizing Charts'!$T$22:$T$25,'Vent Sizing Charts'!Z$22:Z$25)+1,IF($R170=5,LOOKUP($S170,'Vent Sizing Charts'!$T$18:$T$21,'Vent Sizing Charts'!Z$18:Z$21)+1,IF($R170=4,LOOKUP($S170,'Vent Sizing Charts'!$T$14:$T$17,'Vent Sizing Charts'!Z$14:Z$17)+1,IF($R170=3,LOOKUP($S170,'Vent Sizing Charts'!$T$10:$T$13,'Vent Sizing Charts'!Z$10:Z$13)+1,IF($R170=2,LOOKUP($S170,'Vent Sizing Charts'!$T$8:$T$9,'Vent Sizing Charts'!Z$8:Z$9)+1,IF($R170=1.5,LOOKUP($S170,'Vent Sizing Charts'!$T$7,'Vent Sizing Charts'!Z$7)+1,IF($R170=1.25,LOOKUP($S170,'Vent Sizing Charts'!$T$6,'Vent Sizing Charts'!Z$6)+1,"ERR")))))))))))</f>
        <v>ERR</v>
      </c>
      <c r="Z170" t="str">
        <f>IF($R170=15,LOOKUP($S170,'Vent Sizing Charts'!$T$38:$T$41,'Vent Sizing Charts'!AA$38:AA$41)+1,IF($R170=12,LOOKUP($S170,'Vent Sizing Charts'!$T$34:$T$37,'Vent Sizing Charts'!AA$34:AA$37)+1,IF($R170=10,LOOKUP($S170,'Vent Sizing Charts'!$T$30:$T$33,'Vent Sizing Charts'!AA$30:AA$33)+1,IF($R170=8,LOOKUP($S170,'Vent Sizing Charts'!$T$26:$T$29,'Vent Sizing Charts'!AA$26:AA$29)+1,IF($R170=6,LOOKUP($S170,'Vent Sizing Charts'!$T$22:$T$25,'Vent Sizing Charts'!AA$22:AA$25)+1,IF($R170=5,LOOKUP($S170,'Vent Sizing Charts'!$T$18:$T$21,'Vent Sizing Charts'!AA$18:AA$21)+1,IF($R170=4,LOOKUP($S170,'Vent Sizing Charts'!$T$14:$T$17,'Vent Sizing Charts'!AA$14:AA$17)+1,IF($R170=3,LOOKUP($S170,'Vent Sizing Charts'!$T$10:$T$13,'Vent Sizing Charts'!AA$10:AA$13)+1,IF($R170=2,LOOKUP($S170,'Vent Sizing Charts'!$T$8:$T$9,'Vent Sizing Charts'!AA$8:AA$9)+1,IF($R170=1.5,LOOKUP($S170,'Vent Sizing Charts'!$T$7,'Vent Sizing Charts'!AA$7)+1,IF($R170=1.25,LOOKUP($S170,'Vent Sizing Charts'!$T$6,'Vent Sizing Charts'!AA$6)+1,"ERR")))))))))))</f>
        <v>ERR</v>
      </c>
      <c r="AA170" t="str">
        <f>IF($R170=15,LOOKUP($S170,'Vent Sizing Charts'!$T$38:$T$41,'Vent Sizing Charts'!AB$38:AB$41)+1,IF($R170=12,LOOKUP($S170,'Vent Sizing Charts'!$T$34:$T$37,'Vent Sizing Charts'!AB$34:AB$37)+1,IF($R170=10,LOOKUP($S170,'Vent Sizing Charts'!$T$30:$T$33,'Vent Sizing Charts'!AB$30:AB$33)+1,IF($R170=8,LOOKUP($S170,'Vent Sizing Charts'!$T$26:$T$29,'Vent Sizing Charts'!AB$26:AB$29)+1,IF($R170=6,LOOKUP($S170,'Vent Sizing Charts'!$T$22:$T$25,'Vent Sizing Charts'!AB$22:AB$25)+1,IF($R170=5,LOOKUP($S170,'Vent Sizing Charts'!$T$18:$T$21,'Vent Sizing Charts'!AB$18:AB$21)+1,IF($R170=4,LOOKUP($S170,'Vent Sizing Charts'!$T$14:$T$17,'Vent Sizing Charts'!AB$14:AB$17)+1,IF($R170=3,LOOKUP($S170,'Vent Sizing Charts'!$T$10:$T$13,'Vent Sizing Charts'!AB$10:AB$13)+1,IF($R170=2,LOOKUP($S170,'Vent Sizing Charts'!$T$8:$T$9,'Vent Sizing Charts'!AB$8:AB$9)+1,IF($R170=1.5,LOOKUP($S170,'Vent Sizing Charts'!$T$7,'Vent Sizing Charts'!AB$7)+1,IF($R170=1.25,LOOKUP($S170,'Vent Sizing Charts'!$T$6,'Vent Sizing Charts'!AB$6)+1,"ERR")))))))))))</f>
        <v>ERR</v>
      </c>
      <c r="AB170" t="str">
        <f>IF($R170=15,LOOKUP($S170,'Vent Sizing Charts'!$T$38:$T$41,'Vent Sizing Charts'!AC$38:AC$41)+1,IF($R170=12,LOOKUP($S170,'Vent Sizing Charts'!$T$34:$T$37,'Vent Sizing Charts'!AC$34:AC$37)+1,IF($R170=10,LOOKUP($S170,'Vent Sizing Charts'!$T$30:$T$33,'Vent Sizing Charts'!AC$30:AC$33)+1,IF($R170=8,LOOKUP($S170,'Vent Sizing Charts'!$T$26:$T$29,'Vent Sizing Charts'!AC$26:AC$29)+1,IF($R170=6,LOOKUP($S170,'Vent Sizing Charts'!$T$22:$T$25,'Vent Sizing Charts'!AC$22:AC$25)+1,IF($R170=5,LOOKUP($S170,'Vent Sizing Charts'!$T$18:$T$21,'Vent Sizing Charts'!AC$18:AC$21)+1,IF($R170=4,LOOKUP($S170,'Vent Sizing Charts'!$T$14:$T$17,'Vent Sizing Charts'!AC$14:AC$17)+1,IF($R170=3,LOOKUP($S170,'Vent Sizing Charts'!$T$10:$T$13,'Vent Sizing Charts'!AC$10:AC$13)+1,IF($R170=2,LOOKUP($S170,'Vent Sizing Charts'!$T$8:$T$9,'Vent Sizing Charts'!AC$8:AC$9)+1,IF($R170=1.5,LOOKUP($S170,'Vent Sizing Charts'!$T$7,'Vent Sizing Charts'!AC$7)+1,IF($R170=1.25,LOOKUP($S170,'Vent Sizing Charts'!$T$6,'Vent Sizing Charts'!AC$6)+1,"ERR")))))))))))</f>
        <v>ERR</v>
      </c>
      <c r="AC170" t="str">
        <f>IF($R170=15,LOOKUP($S170,'Vent Sizing Charts'!$T$38:$T$41,'Vent Sizing Charts'!AD$38:AD$41)+1,IF($R170=12,LOOKUP($S170,'Vent Sizing Charts'!$T$34:$T$37,'Vent Sizing Charts'!AD$34:AD$37)+1,IF($R170=10,LOOKUP($S170,'Vent Sizing Charts'!$T$30:$T$33,'Vent Sizing Charts'!AD$30:AD$33)+1,IF($R170=8,LOOKUP($S170,'Vent Sizing Charts'!$T$26:$T$29,'Vent Sizing Charts'!AD$26:AD$29)+1,IF($R170=6,LOOKUP($S170,'Vent Sizing Charts'!$T$22:$T$25,'Vent Sizing Charts'!AD$22:AD$25)+1,IF($R170=5,LOOKUP($S170,'Vent Sizing Charts'!$T$18:$T$21,'Vent Sizing Charts'!AD$18:AD$21)+1,IF($R170=4,LOOKUP($S170,'Vent Sizing Charts'!$T$14:$T$17,'Vent Sizing Charts'!AD$14:AD$17)+1,IF($R170=3,LOOKUP($S170,'Vent Sizing Charts'!$T$10:$T$13,'Vent Sizing Charts'!AD$10:AD$13)+1,IF($R170=2,LOOKUP($S170,'Vent Sizing Charts'!$T$8:$T$9,'Vent Sizing Charts'!AD$8:AD$9)+1,IF($R170=1.5,LOOKUP($S170,'Vent Sizing Charts'!$T$7,'Vent Sizing Charts'!AD$7)+1,IF($R170=1.25,LOOKUP($S170,'Vent Sizing Charts'!$T$6,'Vent Sizing Charts'!AD$6)+1,"ERR")))))))))))</f>
        <v>ERR</v>
      </c>
      <c r="AD170" t="str">
        <f>IF($R170=15,LOOKUP($S170,'Vent Sizing Charts'!$T$38:$T$41,'Vent Sizing Charts'!AE$38:AE$41)+1,IF($R170=12,LOOKUP($S170,'Vent Sizing Charts'!$T$34:$T$37,'Vent Sizing Charts'!AE$34:AE$37)+1,IF($R170=10,LOOKUP($S170,'Vent Sizing Charts'!$T$30:$T$33,'Vent Sizing Charts'!AE$30:AE$33)+1,IF($R170=8,LOOKUP($S170,'Vent Sizing Charts'!$T$26:$T$29,'Vent Sizing Charts'!AE$26:AE$29)+1,IF($R170=6,LOOKUP($S170,'Vent Sizing Charts'!$T$22:$T$25,'Vent Sizing Charts'!AE$22:AE$25)+1,IF($R170=5,LOOKUP($S170,'Vent Sizing Charts'!$T$18:$T$21,'Vent Sizing Charts'!AE$18:AE$21)+1,IF($R170=4,LOOKUP($S170,'Vent Sizing Charts'!$T$14:$T$17,'Vent Sizing Charts'!AE$14:AE$17)+1,IF($R170=3,LOOKUP($S170,'Vent Sizing Charts'!$T$10:$T$13,'Vent Sizing Charts'!AE$10:AE$13)+1,IF($R170=2,LOOKUP($S170,'Vent Sizing Charts'!$T$8:$T$9,'Vent Sizing Charts'!AE$8:AE$9)+1,IF($R170=1.5,LOOKUP($S170,'Vent Sizing Charts'!$T$7,'Vent Sizing Charts'!AE$7)+1,IF($R170=1.25,LOOKUP($S170,'Vent Sizing Charts'!$T$6,'Vent Sizing Charts'!AE$6)+1,"ERR")))))))))))</f>
        <v>ERR</v>
      </c>
      <c r="AE170" t="str">
        <f>IF($R170=15,LOOKUP($S170,'Vent Sizing Charts'!$T$38:$T$41,'Vent Sizing Charts'!U$38:U$41),IF($R170=12,LOOKUP($S170,'Vent Sizing Charts'!$T$34:$T$37,'Vent Sizing Charts'!U$34:U$37),IF($R170=10,LOOKUP($S170,'Vent Sizing Charts'!$T$30:$T$33,'Vent Sizing Charts'!U$30:U$33),IF($R170=8,LOOKUP($S170,'Vent Sizing Charts'!$T$26:$T$29,'Vent Sizing Charts'!U$26:U$29),IF($R170=6,LOOKUP($S170,'Vent Sizing Charts'!$T$22:$T$25,'Vent Sizing Charts'!U$22:U$25),IF($R170=5,LOOKUP($S170,'Vent Sizing Charts'!$T$18:$T$21,'Vent Sizing Charts'!U$18:U$21),IF($R170=4,LOOKUP($S170,'Vent Sizing Charts'!$T$14:$T$17,'Vent Sizing Charts'!U$14:U$17),IF($R170=3,LOOKUP($S170,'Vent Sizing Charts'!$T$10:$T$13,'Vent Sizing Charts'!U$10:U$13),IF($R170=2,LOOKUP($S170,'Vent Sizing Charts'!$T$8:$T$9,'Vent Sizing Charts'!U$8:U$9),IF($R170=1.5,LOOKUP($S170,'Vent Sizing Charts'!$T$7,'Vent Sizing Charts'!U$7),IF($R170=1.25,LOOKUP($S170,'Vent Sizing Charts'!$T$6,'Vent Sizing Charts'!U$6),"ERR")))))))))))</f>
        <v>ERR</v>
      </c>
    </row>
    <row r="171" spans="6:31" x14ac:dyDescent="0.25">
      <c r="F171" t="str">
        <f>IF('Vent Sizing'!M156="","",'Vent Sizing'!M156)</f>
        <v/>
      </c>
      <c r="G171">
        <v>0</v>
      </c>
      <c r="H171" t="e">
        <f>IF(LOOKUP($F171,'Vent Sizing Charts'!$F$5:$F$18,'Vent Sizing Charts'!G$5:G$18)+1&lt;0,0,LOOKUP($F171,'Vent Sizing Charts'!$F$5:$F$18,'Vent Sizing Charts'!G$5:G$18))</f>
        <v>#N/A</v>
      </c>
      <c r="I171" t="e">
        <f>IF(LOOKUP($F171,'Vent Sizing Charts'!$F$5:$F$18,'Vent Sizing Charts'!H$5:H$18)+1&lt;0,0,LOOKUP($F171,'Vent Sizing Charts'!$F$5:$F$18,'Vent Sizing Charts'!H$5:H$18))</f>
        <v>#N/A</v>
      </c>
      <c r="J171" t="e">
        <f>IF(LOOKUP($F171,'Vent Sizing Charts'!$F$5:$F$18,'Vent Sizing Charts'!I$5:I$18)+1&lt;0,0,LOOKUP($F171,'Vent Sizing Charts'!$F$5:$F$18,'Vent Sizing Charts'!I$5:I$18))</f>
        <v>#N/A</v>
      </c>
      <c r="K171" t="e">
        <f>IF(LOOKUP($F171,'Vent Sizing Charts'!$F$5:$F$18,'Vent Sizing Charts'!J$5:J$18)+1&lt;0,0,LOOKUP($F171,'Vent Sizing Charts'!$F$5:$F$18,'Vent Sizing Charts'!J$5:J$18))</f>
        <v>#N/A</v>
      </c>
      <c r="L171" t="e">
        <f>IF(LOOKUP($F171,'Vent Sizing Charts'!$F$5:$F$18,'Vent Sizing Charts'!K$5:K$18)+1&lt;0,0,LOOKUP($F171,'Vent Sizing Charts'!$F$5:$F$18,'Vent Sizing Charts'!K$5:K$18))</f>
        <v>#N/A</v>
      </c>
      <c r="M171" t="e">
        <f>IF(LOOKUP($F171,'Vent Sizing Charts'!$F$5:$F$18,'Vent Sizing Charts'!L$5:L$18)+1&lt;0,0,LOOKUP($F171,'Vent Sizing Charts'!$F$5:$F$18,'Vent Sizing Charts'!L$5:L$18))</f>
        <v>#N/A</v>
      </c>
      <c r="N171" t="e">
        <f>IF(LOOKUP($F171,'Vent Sizing Charts'!$F$5:$F$18,'Vent Sizing Charts'!M$5:M$18)+1&lt;0,0,LOOKUP($F171,'Vent Sizing Charts'!$F$5:$F$18,'Vent Sizing Charts'!M$5:M$18))</f>
        <v>#N/A</v>
      </c>
      <c r="O171" t="e">
        <f>IF(LOOKUP($F171,'Vent Sizing Charts'!$F$5:$F$18,'Vent Sizing Charts'!N$5:N$18)+1&lt;0,0,LOOKUP($F171,'Vent Sizing Charts'!$F$5:$F$18,'Vent Sizing Charts'!N$5:N$18))</f>
        <v>#N/A</v>
      </c>
      <c r="R171">
        <f>'Vent Sizing'!X76</f>
        <v>0</v>
      </c>
      <c r="S171">
        <f>ROUNDUP('Vent Sizing'!T76,0)</f>
        <v>0</v>
      </c>
      <c r="T171">
        <v>-9999999</v>
      </c>
      <c r="U171" t="str">
        <f>IF($R171=15,LOOKUP($S171,'Vent Sizing Charts'!$T$38:$T$41,'Vent Sizing Charts'!V$38:V$41)+1,IF($R171=12,LOOKUP($S171,'Vent Sizing Charts'!$T$34:$T$37,'Vent Sizing Charts'!V$34:V$37)+1,IF($R171=10,LOOKUP($S171,'Vent Sizing Charts'!$T$30:$T$33,'Vent Sizing Charts'!V$30:V$33)+1,IF($R171=8,LOOKUP($S171,'Vent Sizing Charts'!$T$26:$T$29,'Vent Sizing Charts'!V$26:V$29)+1,IF($R171=6,LOOKUP($S171,'Vent Sizing Charts'!$T$22:$T$25,'Vent Sizing Charts'!V$22:V$25)+1,IF($R171=5,LOOKUP($S171,'Vent Sizing Charts'!$T$18:$T$21,'Vent Sizing Charts'!V$18:V$21)+1,IF($R171=4,LOOKUP($S171,'Vent Sizing Charts'!$T$14:$T$17,'Vent Sizing Charts'!V$14:V$17)+1,IF($R171=3,LOOKUP($S171,'Vent Sizing Charts'!$T$10:$T$13,'Vent Sizing Charts'!V$10:V$13)+1,IF($R171=2,LOOKUP($S171,'Vent Sizing Charts'!$T$8:$T$9,'Vent Sizing Charts'!V$8:V$9)+1,IF($R171=1.5,LOOKUP($S171,'Vent Sizing Charts'!$T$7,'Vent Sizing Charts'!V$7)+1,IF($R171=1.25,LOOKUP($S171,'Vent Sizing Charts'!$T$6,'Vent Sizing Charts'!V$6)+1,"ERR")))))))))))</f>
        <v>ERR</v>
      </c>
      <c r="V171" t="str">
        <f>IF($R171=15,LOOKUP($S171,'Vent Sizing Charts'!$T$38:$T$41,'Vent Sizing Charts'!W$38:W$41)+1,IF($R171=12,LOOKUP($S171,'Vent Sizing Charts'!$T$34:$T$37,'Vent Sizing Charts'!W$34:W$37)+1,IF($R171=10,LOOKUP($S171,'Vent Sizing Charts'!$T$30:$T$33,'Vent Sizing Charts'!W$30:W$33)+1,IF($R171=8,LOOKUP($S171,'Vent Sizing Charts'!$T$26:$T$29,'Vent Sizing Charts'!W$26:W$29)+1,IF($R171=6,LOOKUP($S171,'Vent Sizing Charts'!$T$22:$T$25,'Vent Sizing Charts'!W$22:W$25)+1,IF($R171=5,LOOKUP($S171,'Vent Sizing Charts'!$T$18:$T$21,'Vent Sizing Charts'!W$18:W$21)+1,IF($R171=4,LOOKUP($S171,'Vent Sizing Charts'!$T$14:$T$17,'Vent Sizing Charts'!W$14:W$17)+1,IF($R171=3,LOOKUP($S171,'Vent Sizing Charts'!$T$10:$T$13,'Vent Sizing Charts'!W$10:W$13)+1,IF($R171=2,LOOKUP($S171,'Vent Sizing Charts'!$T$8:$T$9,'Vent Sizing Charts'!W$8:W$9)+1,IF($R171=1.5,LOOKUP($S171,'Vent Sizing Charts'!$T$7,'Vent Sizing Charts'!W$7)+1,IF($R171=1.25,LOOKUP($S171,'Vent Sizing Charts'!$T$6,'Vent Sizing Charts'!W$6)+1,"ERR")))))))))))</f>
        <v>ERR</v>
      </c>
      <c r="W171" t="str">
        <f>IF($R171=15,LOOKUP($S171,'Vent Sizing Charts'!$T$38:$T$41,'Vent Sizing Charts'!X$38:X$41)+1,IF($R171=12,LOOKUP($S171,'Vent Sizing Charts'!$T$34:$T$37,'Vent Sizing Charts'!X$34:X$37)+1,IF($R171=10,LOOKUP($S171,'Vent Sizing Charts'!$T$30:$T$33,'Vent Sizing Charts'!X$30:X$33)+1,IF($R171=8,LOOKUP($S171,'Vent Sizing Charts'!$T$26:$T$29,'Vent Sizing Charts'!X$26:X$29)+1,IF($R171=6,LOOKUP($S171,'Vent Sizing Charts'!$T$22:$T$25,'Vent Sizing Charts'!X$22:X$25)+1,IF($R171=5,LOOKUP($S171,'Vent Sizing Charts'!$T$18:$T$21,'Vent Sizing Charts'!X$18:X$21)+1,IF($R171=4,LOOKUP($S171,'Vent Sizing Charts'!$T$14:$T$17,'Vent Sizing Charts'!X$14:X$17)+1,IF($R171=3,LOOKUP($S171,'Vent Sizing Charts'!$T$10:$T$13,'Vent Sizing Charts'!X$10:X$13)+1,IF($R171=2,LOOKUP($S171,'Vent Sizing Charts'!$T$8:$T$9,'Vent Sizing Charts'!X$8:X$9)+1,IF($R171=1.5,LOOKUP($S171,'Vent Sizing Charts'!$T$7,'Vent Sizing Charts'!X$7)+1,IF($R171=1.25,LOOKUP($S171,'Vent Sizing Charts'!$T$6,'Vent Sizing Charts'!X$6)+1,"ERR")))))))))))</f>
        <v>ERR</v>
      </c>
      <c r="X171" t="str">
        <f>IF($R171=15,LOOKUP($S171,'Vent Sizing Charts'!$T$38:$T$41,'Vent Sizing Charts'!Y$38:Y$41)+1,IF($R171=12,LOOKUP($S171,'Vent Sizing Charts'!$T$34:$T$37,'Vent Sizing Charts'!Y$34:Y$37)+1,IF($R171=10,LOOKUP($S171,'Vent Sizing Charts'!$T$30:$T$33,'Vent Sizing Charts'!Y$30:Y$33)+1,IF($R171=8,LOOKUP($S171,'Vent Sizing Charts'!$T$26:$T$29,'Vent Sizing Charts'!Y$26:Y$29)+1,IF($R171=6,LOOKUP($S171,'Vent Sizing Charts'!$T$22:$T$25,'Vent Sizing Charts'!Y$22:Y$25)+1,IF($R171=5,LOOKUP($S171,'Vent Sizing Charts'!$T$18:$T$21,'Vent Sizing Charts'!Y$18:Y$21)+1,IF($R171=4,LOOKUP($S171,'Vent Sizing Charts'!$T$14:$T$17,'Vent Sizing Charts'!Y$14:Y$17)+1,IF($R171=3,LOOKUP($S171,'Vent Sizing Charts'!$T$10:$T$13,'Vent Sizing Charts'!Y$10:Y$13)+1,IF($R171=2,LOOKUP($S171,'Vent Sizing Charts'!$T$8:$T$9,'Vent Sizing Charts'!Y$8:Y$9)+1,IF($R171=1.5,LOOKUP($S171,'Vent Sizing Charts'!$T$7,'Vent Sizing Charts'!Y$7)+1,IF($R171=1.25,LOOKUP($S171,'Vent Sizing Charts'!$T$6,'Vent Sizing Charts'!Y$6)+1,"ERR")))))))))))</f>
        <v>ERR</v>
      </c>
      <c r="Y171" t="str">
        <f>IF($R171=15,LOOKUP($S171,'Vent Sizing Charts'!$T$38:$T$41,'Vent Sizing Charts'!Z$38:Z$41)+1,IF($R171=12,LOOKUP($S171,'Vent Sizing Charts'!$T$34:$T$37,'Vent Sizing Charts'!Z$34:Z$37)+1,IF($R171=10,LOOKUP($S171,'Vent Sizing Charts'!$T$30:$T$33,'Vent Sizing Charts'!Z$30:Z$33)+1,IF($R171=8,LOOKUP($S171,'Vent Sizing Charts'!$T$26:$T$29,'Vent Sizing Charts'!Z$26:Z$29)+1,IF($R171=6,LOOKUP($S171,'Vent Sizing Charts'!$T$22:$T$25,'Vent Sizing Charts'!Z$22:Z$25)+1,IF($R171=5,LOOKUP($S171,'Vent Sizing Charts'!$T$18:$T$21,'Vent Sizing Charts'!Z$18:Z$21)+1,IF($R171=4,LOOKUP($S171,'Vent Sizing Charts'!$T$14:$T$17,'Vent Sizing Charts'!Z$14:Z$17)+1,IF($R171=3,LOOKUP($S171,'Vent Sizing Charts'!$T$10:$T$13,'Vent Sizing Charts'!Z$10:Z$13)+1,IF($R171=2,LOOKUP($S171,'Vent Sizing Charts'!$T$8:$T$9,'Vent Sizing Charts'!Z$8:Z$9)+1,IF($R171=1.5,LOOKUP($S171,'Vent Sizing Charts'!$T$7,'Vent Sizing Charts'!Z$7)+1,IF($R171=1.25,LOOKUP($S171,'Vent Sizing Charts'!$T$6,'Vent Sizing Charts'!Z$6)+1,"ERR")))))))))))</f>
        <v>ERR</v>
      </c>
      <c r="Z171" t="str">
        <f>IF($R171=15,LOOKUP($S171,'Vent Sizing Charts'!$T$38:$T$41,'Vent Sizing Charts'!AA$38:AA$41)+1,IF($R171=12,LOOKUP($S171,'Vent Sizing Charts'!$T$34:$T$37,'Vent Sizing Charts'!AA$34:AA$37)+1,IF($R171=10,LOOKUP($S171,'Vent Sizing Charts'!$T$30:$T$33,'Vent Sizing Charts'!AA$30:AA$33)+1,IF($R171=8,LOOKUP($S171,'Vent Sizing Charts'!$T$26:$T$29,'Vent Sizing Charts'!AA$26:AA$29)+1,IF($R171=6,LOOKUP($S171,'Vent Sizing Charts'!$T$22:$T$25,'Vent Sizing Charts'!AA$22:AA$25)+1,IF($R171=5,LOOKUP($S171,'Vent Sizing Charts'!$T$18:$T$21,'Vent Sizing Charts'!AA$18:AA$21)+1,IF($R171=4,LOOKUP($S171,'Vent Sizing Charts'!$T$14:$T$17,'Vent Sizing Charts'!AA$14:AA$17)+1,IF($R171=3,LOOKUP($S171,'Vent Sizing Charts'!$T$10:$T$13,'Vent Sizing Charts'!AA$10:AA$13)+1,IF($R171=2,LOOKUP($S171,'Vent Sizing Charts'!$T$8:$T$9,'Vent Sizing Charts'!AA$8:AA$9)+1,IF($R171=1.5,LOOKUP($S171,'Vent Sizing Charts'!$T$7,'Vent Sizing Charts'!AA$7)+1,IF($R171=1.25,LOOKUP($S171,'Vent Sizing Charts'!$T$6,'Vent Sizing Charts'!AA$6)+1,"ERR")))))))))))</f>
        <v>ERR</v>
      </c>
      <c r="AA171" t="str">
        <f>IF($R171=15,LOOKUP($S171,'Vent Sizing Charts'!$T$38:$T$41,'Vent Sizing Charts'!AB$38:AB$41)+1,IF($R171=12,LOOKUP($S171,'Vent Sizing Charts'!$T$34:$T$37,'Vent Sizing Charts'!AB$34:AB$37)+1,IF($R171=10,LOOKUP($S171,'Vent Sizing Charts'!$T$30:$T$33,'Vent Sizing Charts'!AB$30:AB$33)+1,IF($R171=8,LOOKUP($S171,'Vent Sizing Charts'!$T$26:$T$29,'Vent Sizing Charts'!AB$26:AB$29)+1,IF($R171=6,LOOKUP($S171,'Vent Sizing Charts'!$T$22:$T$25,'Vent Sizing Charts'!AB$22:AB$25)+1,IF($R171=5,LOOKUP($S171,'Vent Sizing Charts'!$T$18:$T$21,'Vent Sizing Charts'!AB$18:AB$21)+1,IF($R171=4,LOOKUP($S171,'Vent Sizing Charts'!$T$14:$T$17,'Vent Sizing Charts'!AB$14:AB$17)+1,IF($R171=3,LOOKUP($S171,'Vent Sizing Charts'!$T$10:$T$13,'Vent Sizing Charts'!AB$10:AB$13)+1,IF($R171=2,LOOKUP($S171,'Vent Sizing Charts'!$T$8:$T$9,'Vent Sizing Charts'!AB$8:AB$9)+1,IF($R171=1.5,LOOKUP($S171,'Vent Sizing Charts'!$T$7,'Vent Sizing Charts'!AB$7)+1,IF($R171=1.25,LOOKUP($S171,'Vent Sizing Charts'!$T$6,'Vent Sizing Charts'!AB$6)+1,"ERR")))))))))))</f>
        <v>ERR</v>
      </c>
      <c r="AB171" t="str">
        <f>IF($R171=15,LOOKUP($S171,'Vent Sizing Charts'!$T$38:$T$41,'Vent Sizing Charts'!AC$38:AC$41)+1,IF($R171=12,LOOKUP($S171,'Vent Sizing Charts'!$T$34:$T$37,'Vent Sizing Charts'!AC$34:AC$37)+1,IF($R171=10,LOOKUP($S171,'Vent Sizing Charts'!$T$30:$T$33,'Vent Sizing Charts'!AC$30:AC$33)+1,IF($R171=8,LOOKUP($S171,'Vent Sizing Charts'!$T$26:$T$29,'Vent Sizing Charts'!AC$26:AC$29)+1,IF($R171=6,LOOKUP($S171,'Vent Sizing Charts'!$T$22:$T$25,'Vent Sizing Charts'!AC$22:AC$25)+1,IF($R171=5,LOOKUP($S171,'Vent Sizing Charts'!$T$18:$T$21,'Vent Sizing Charts'!AC$18:AC$21)+1,IF($R171=4,LOOKUP($S171,'Vent Sizing Charts'!$T$14:$T$17,'Vent Sizing Charts'!AC$14:AC$17)+1,IF($R171=3,LOOKUP($S171,'Vent Sizing Charts'!$T$10:$T$13,'Vent Sizing Charts'!AC$10:AC$13)+1,IF($R171=2,LOOKUP($S171,'Vent Sizing Charts'!$T$8:$T$9,'Vent Sizing Charts'!AC$8:AC$9)+1,IF($R171=1.5,LOOKUP($S171,'Vent Sizing Charts'!$T$7,'Vent Sizing Charts'!AC$7)+1,IF($R171=1.25,LOOKUP($S171,'Vent Sizing Charts'!$T$6,'Vent Sizing Charts'!AC$6)+1,"ERR")))))))))))</f>
        <v>ERR</v>
      </c>
      <c r="AC171" t="str">
        <f>IF($R171=15,LOOKUP($S171,'Vent Sizing Charts'!$T$38:$T$41,'Vent Sizing Charts'!AD$38:AD$41)+1,IF($R171=12,LOOKUP($S171,'Vent Sizing Charts'!$T$34:$T$37,'Vent Sizing Charts'!AD$34:AD$37)+1,IF($R171=10,LOOKUP($S171,'Vent Sizing Charts'!$T$30:$T$33,'Vent Sizing Charts'!AD$30:AD$33)+1,IF($R171=8,LOOKUP($S171,'Vent Sizing Charts'!$T$26:$T$29,'Vent Sizing Charts'!AD$26:AD$29)+1,IF($R171=6,LOOKUP($S171,'Vent Sizing Charts'!$T$22:$T$25,'Vent Sizing Charts'!AD$22:AD$25)+1,IF($R171=5,LOOKUP($S171,'Vent Sizing Charts'!$T$18:$T$21,'Vent Sizing Charts'!AD$18:AD$21)+1,IF($R171=4,LOOKUP($S171,'Vent Sizing Charts'!$T$14:$T$17,'Vent Sizing Charts'!AD$14:AD$17)+1,IF($R171=3,LOOKUP($S171,'Vent Sizing Charts'!$T$10:$T$13,'Vent Sizing Charts'!AD$10:AD$13)+1,IF($R171=2,LOOKUP($S171,'Vent Sizing Charts'!$T$8:$T$9,'Vent Sizing Charts'!AD$8:AD$9)+1,IF($R171=1.5,LOOKUP($S171,'Vent Sizing Charts'!$T$7,'Vent Sizing Charts'!AD$7)+1,IF($R171=1.25,LOOKUP($S171,'Vent Sizing Charts'!$T$6,'Vent Sizing Charts'!AD$6)+1,"ERR")))))))))))</f>
        <v>ERR</v>
      </c>
      <c r="AD171" t="str">
        <f>IF($R171=15,LOOKUP($S171,'Vent Sizing Charts'!$T$38:$T$41,'Vent Sizing Charts'!AE$38:AE$41)+1,IF($R171=12,LOOKUP($S171,'Vent Sizing Charts'!$T$34:$T$37,'Vent Sizing Charts'!AE$34:AE$37)+1,IF($R171=10,LOOKUP($S171,'Vent Sizing Charts'!$T$30:$T$33,'Vent Sizing Charts'!AE$30:AE$33)+1,IF($R171=8,LOOKUP($S171,'Vent Sizing Charts'!$T$26:$T$29,'Vent Sizing Charts'!AE$26:AE$29)+1,IF($R171=6,LOOKUP($S171,'Vent Sizing Charts'!$T$22:$T$25,'Vent Sizing Charts'!AE$22:AE$25)+1,IF($R171=5,LOOKUP($S171,'Vent Sizing Charts'!$T$18:$T$21,'Vent Sizing Charts'!AE$18:AE$21)+1,IF($R171=4,LOOKUP($S171,'Vent Sizing Charts'!$T$14:$T$17,'Vent Sizing Charts'!AE$14:AE$17)+1,IF($R171=3,LOOKUP($S171,'Vent Sizing Charts'!$T$10:$T$13,'Vent Sizing Charts'!AE$10:AE$13)+1,IF($R171=2,LOOKUP($S171,'Vent Sizing Charts'!$T$8:$T$9,'Vent Sizing Charts'!AE$8:AE$9)+1,IF($R171=1.5,LOOKUP($S171,'Vent Sizing Charts'!$T$7,'Vent Sizing Charts'!AE$7)+1,IF($R171=1.25,LOOKUP($S171,'Vent Sizing Charts'!$T$6,'Vent Sizing Charts'!AE$6)+1,"ERR")))))))))))</f>
        <v>ERR</v>
      </c>
      <c r="AE171" t="str">
        <f>IF($R171=15,LOOKUP($S171,'Vent Sizing Charts'!$T$38:$T$41,'Vent Sizing Charts'!U$38:U$41),IF($R171=12,LOOKUP($S171,'Vent Sizing Charts'!$T$34:$T$37,'Vent Sizing Charts'!U$34:U$37),IF($R171=10,LOOKUP($S171,'Vent Sizing Charts'!$T$30:$T$33,'Vent Sizing Charts'!U$30:U$33),IF($R171=8,LOOKUP($S171,'Vent Sizing Charts'!$T$26:$T$29,'Vent Sizing Charts'!U$26:U$29),IF($R171=6,LOOKUP($S171,'Vent Sizing Charts'!$T$22:$T$25,'Vent Sizing Charts'!U$22:U$25),IF($R171=5,LOOKUP($S171,'Vent Sizing Charts'!$T$18:$T$21,'Vent Sizing Charts'!U$18:U$21),IF($R171=4,LOOKUP($S171,'Vent Sizing Charts'!$T$14:$T$17,'Vent Sizing Charts'!U$14:U$17),IF($R171=3,LOOKUP($S171,'Vent Sizing Charts'!$T$10:$T$13,'Vent Sizing Charts'!U$10:U$13),IF($R171=2,LOOKUP($S171,'Vent Sizing Charts'!$T$8:$T$9,'Vent Sizing Charts'!U$8:U$9),IF($R171=1.5,LOOKUP($S171,'Vent Sizing Charts'!$T$7,'Vent Sizing Charts'!U$7),IF($R171=1.25,LOOKUP($S171,'Vent Sizing Charts'!$T$6,'Vent Sizing Charts'!U$6),"ERR")))))))))))</f>
        <v>ERR</v>
      </c>
    </row>
    <row r="172" spans="6:31" x14ac:dyDescent="0.25">
      <c r="F172" t="str">
        <f>IF('Vent Sizing'!M157="","",'Vent Sizing'!M157)</f>
        <v/>
      </c>
      <c r="G172">
        <v>0</v>
      </c>
      <c r="H172" t="e">
        <f>IF(LOOKUP($F172,'Vent Sizing Charts'!$F$5:$F$18,'Vent Sizing Charts'!G$5:G$18)+1&lt;0,0,LOOKUP($F172,'Vent Sizing Charts'!$F$5:$F$18,'Vent Sizing Charts'!G$5:G$18))</f>
        <v>#N/A</v>
      </c>
      <c r="I172" t="e">
        <f>IF(LOOKUP($F172,'Vent Sizing Charts'!$F$5:$F$18,'Vent Sizing Charts'!H$5:H$18)+1&lt;0,0,LOOKUP($F172,'Vent Sizing Charts'!$F$5:$F$18,'Vent Sizing Charts'!H$5:H$18))</f>
        <v>#N/A</v>
      </c>
      <c r="J172" t="e">
        <f>IF(LOOKUP($F172,'Vent Sizing Charts'!$F$5:$F$18,'Vent Sizing Charts'!I$5:I$18)+1&lt;0,0,LOOKUP($F172,'Vent Sizing Charts'!$F$5:$F$18,'Vent Sizing Charts'!I$5:I$18))</f>
        <v>#N/A</v>
      </c>
      <c r="K172" t="e">
        <f>IF(LOOKUP($F172,'Vent Sizing Charts'!$F$5:$F$18,'Vent Sizing Charts'!J$5:J$18)+1&lt;0,0,LOOKUP($F172,'Vent Sizing Charts'!$F$5:$F$18,'Vent Sizing Charts'!J$5:J$18))</f>
        <v>#N/A</v>
      </c>
      <c r="L172" t="e">
        <f>IF(LOOKUP($F172,'Vent Sizing Charts'!$F$5:$F$18,'Vent Sizing Charts'!K$5:K$18)+1&lt;0,0,LOOKUP($F172,'Vent Sizing Charts'!$F$5:$F$18,'Vent Sizing Charts'!K$5:K$18))</f>
        <v>#N/A</v>
      </c>
      <c r="M172" t="e">
        <f>IF(LOOKUP($F172,'Vent Sizing Charts'!$F$5:$F$18,'Vent Sizing Charts'!L$5:L$18)+1&lt;0,0,LOOKUP($F172,'Vent Sizing Charts'!$F$5:$F$18,'Vent Sizing Charts'!L$5:L$18))</f>
        <v>#N/A</v>
      </c>
      <c r="N172" t="e">
        <f>IF(LOOKUP($F172,'Vent Sizing Charts'!$F$5:$F$18,'Vent Sizing Charts'!M$5:M$18)+1&lt;0,0,LOOKUP($F172,'Vent Sizing Charts'!$F$5:$F$18,'Vent Sizing Charts'!M$5:M$18))</f>
        <v>#N/A</v>
      </c>
      <c r="O172" t="e">
        <f>IF(LOOKUP($F172,'Vent Sizing Charts'!$F$5:$F$18,'Vent Sizing Charts'!N$5:N$18)+1&lt;0,0,LOOKUP($F172,'Vent Sizing Charts'!$F$5:$F$18,'Vent Sizing Charts'!N$5:N$18))</f>
        <v>#N/A</v>
      </c>
      <c r="R172">
        <f>'Vent Sizing'!X77</f>
        <v>0</v>
      </c>
      <c r="S172">
        <f>ROUNDUP('Vent Sizing'!T77,0)</f>
        <v>0</v>
      </c>
      <c r="T172">
        <v>-9999999</v>
      </c>
      <c r="U172" t="str">
        <f>IF($R172=15,LOOKUP($S172,'Vent Sizing Charts'!$T$38:$T$41,'Vent Sizing Charts'!V$38:V$41)+1,IF($R172=12,LOOKUP($S172,'Vent Sizing Charts'!$T$34:$T$37,'Vent Sizing Charts'!V$34:V$37)+1,IF($R172=10,LOOKUP($S172,'Vent Sizing Charts'!$T$30:$T$33,'Vent Sizing Charts'!V$30:V$33)+1,IF($R172=8,LOOKUP($S172,'Vent Sizing Charts'!$T$26:$T$29,'Vent Sizing Charts'!V$26:V$29)+1,IF($R172=6,LOOKUP($S172,'Vent Sizing Charts'!$T$22:$T$25,'Vent Sizing Charts'!V$22:V$25)+1,IF($R172=5,LOOKUP($S172,'Vent Sizing Charts'!$T$18:$T$21,'Vent Sizing Charts'!V$18:V$21)+1,IF($R172=4,LOOKUP($S172,'Vent Sizing Charts'!$T$14:$T$17,'Vent Sizing Charts'!V$14:V$17)+1,IF($R172=3,LOOKUP($S172,'Vent Sizing Charts'!$T$10:$T$13,'Vent Sizing Charts'!V$10:V$13)+1,IF($R172=2,LOOKUP($S172,'Vent Sizing Charts'!$T$8:$T$9,'Vent Sizing Charts'!V$8:V$9)+1,IF($R172=1.5,LOOKUP($S172,'Vent Sizing Charts'!$T$7,'Vent Sizing Charts'!V$7)+1,IF($R172=1.25,LOOKUP($S172,'Vent Sizing Charts'!$T$6,'Vent Sizing Charts'!V$6)+1,"ERR")))))))))))</f>
        <v>ERR</v>
      </c>
      <c r="V172" t="str">
        <f>IF($R172=15,LOOKUP($S172,'Vent Sizing Charts'!$T$38:$T$41,'Vent Sizing Charts'!W$38:W$41)+1,IF($R172=12,LOOKUP($S172,'Vent Sizing Charts'!$T$34:$T$37,'Vent Sizing Charts'!W$34:W$37)+1,IF($R172=10,LOOKUP($S172,'Vent Sizing Charts'!$T$30:$T$33,'Vent Sizing Charts'!W$30:W$33)+1,IF($R172=8,LOOKUP($S172,'Vent Sizing Charts'!$T$26:$T$29,'Vent Sizing Charts'!W$26:W$29)+1,IF($R172=6,LOOKUP($S172,'Vent Sizing Charts'!$T$22:$T$25,'Vent Sizing Charts'!W$22:W$25)+1,IF($R172=5,LOOKUP($S172,'Vent Sizing Charts'!$T$18:$T$21,'Vent Sizing Charts'!W$18:W$21)+1,IF($R172=4,LOOKUP($S172,'Vent Sizing Charts'!$T$14:$T$17,'Vent Sizing Charts'!W$14:W$17)+1,IF($R172=3,LOOKUP($S172,'Vent Sizing Charts'!$T$10:$T$13,'Vent Sizing Charts'!W$10:W$13)+1,IF($R172=2,LOOKUP($S172,'Vent Sizing Charts'!$T$8:$T$9,'Vent Sizing Charts'!W$8:W$9)+1,IF($R172=1.5,LOOKUP($S172,'Vent Sizing Charts'!$T$7,'Vent Sizing Charts'!W$7)+1,IF($R172=1.25,LOOKUP($S172,'Vent Sizing Charts'!$T$6,'Vent Sizing Charts'!W$6)+1,"ERR")))))))))))</f>
        <v>ERR</v>
      </c>
      <c r="W172" t="str">
        <f>IF($R172=15,LOOKUP($S172,'Vent Sizing Charts'!$T$38:$T$41,'Vent Sizing Charts'!X$38:X$41)+1,IF($R172=12,LOOKUP($S172,'Vent Sizing Charts'!$T$34:$T$37,'Vent Sizing Charts'!X$34:X$37)+1,IF($R172=10,LOOKUP($S172,'Vent Sizing Charts'!$T$30:$T$33,'Vent Sizing Charts'!X$30:X$33)+1,IF($R172=8,LOOKUP($S172,'Vent Sizing Charts'!$T$26:$T$29,'Vent Sizing Charts'!X$26:X$29)+1,IF($R172=6,LOOKUP($S172,'Vent Sizing Charts'!$T$22:$T$25,'Vent Sizing Charts'!X$22:X$25)+1,IF($R172=5,LOOKUP($S172,'Vent Sizing Charts'!$T$18:$T$21,'Vent Sizing Charts'!X$18:X$21)+1,IF($R172=4,LOOKUP($S172,'Vent Sizing Charts'!$T$14:$T$17,'Vent Sizing Charts'!X$14:X$17)+1,IF($R172=3,LOOKUP($S172,'Vent Sizing Charts'!$T$10:$T$13,'Vent Sizing Charts'!X$10:X$13)+1,IF($R172=2,LOOKUP($S172,'Vent Sizing Charts'!$T$8:$T$9,'Vent Sizing Charts'!X$8:X$9)+1,IF($R172=1.5,LOOKUP($S172,'Vent Sizing Charts'!$T$7,'Vent Sizing Charts'!X$7)+1,IF($R172=1.25,LOOKUP($S172,'Vent Sizing Charts'!$T$6,'Vent Sizing Charts'!X$6)+1,"ERR")))))))))))</f>
        <v>ERR</v>
      </c>
      <c r="X172" t="str">
        <f>IF($R172=15,LOOKUP($S172,'Vent Sizing Charts'!$T$38:$T$41,'Vent Sizing Charts'!Y$38:Y$41)+1,IF($R172=12,LOOKUP($S172,'Vent Sizing Charts'!$T$34:$T$37,'Vent Sizing Charts'!Y$34:Y$37)+1,IF($R172=10,LOOKUP($S172,'Vent Sizing Charts'!$T$30:$T$33,'Vent Sizing Charts'!Y$30:Y$33)+1,IF($R172=8,LOOKUP($S172,'Vent Sizing Charts'!$T$26:$T$29,'Vent Sizing Charts'!Y$26:Y$29)+1,IF($R172=6,LOOKUP($S172,'Vent Sizing Charts'!$T$22:$T$25,'Vent Sizing Charts'!Y$22:Y$25)+1,IF($R172=5,LOOKUP($S172,'Vent Sizing Charts'!$T$18:$T$21,'Vent Sizing Charts'!Y$18:Y$21)+1,IF($R172=4,LOOKUP($S172,'Vent Sizing Charts'!$T$14:$T$17,'Vent Sizing Charts'!Y$14:Y$17)+1,IF($R172=3,LOOKUP($S172,'Vent Sizing Charts'!$T$10:$T$13,'Vent Sizing Charts'!Y$10:Y$13)+1,IF($R172=2,LOOKUP($S172,'Vent Sizing Charts'!$T$8:$T$9,'Vent Sizing Charts'!Y$8:Y$9)+1,IF($R172=1.5,LOOKUP($S172,'Vent Sizing Charts'!$T$7,'Vent Sizing Charts'!Y$7)+1,IF($R172=1.25,LOOKUP($S172,'Vent Sizing Charts'!$T$6,'Vent Sizing Charts'!Y$6)+1,"ERR")))))))))))</f>
        <v>ERR</v>
      </c>
      <c r="Y172" t="str">
        <f>IF($R172=15,LOOKUP($S172,'Vent Sizing Charts'!$T$38:$T$41,'Vent Sizing Charts'!Z$38:Z$41)+1,IF($R172=12,LOOKUP($S172,'Vent Sizing Charts'!$T$34:$T$37,'Vent Sizing Charts'!Z$34:Z$37)+1,IF($R172=10,LOOKUP($S172,'Vent Sizing Charts'!$T$30:$T$33,'Vent Sizing Charts'!Z$30:Z$33)+1,IF($R172=8,LOOKUP($S172,'Vent Sizing Charts'!$T$26:$T$29,'Vent Sizing Charts'!Z$26:Z$29)+1,IF($R172=6,LOOKUP($S172,'Vent Sizing Charts'!$T$22:$T$25,'Vent Sizing Charts'!Z$22:Z$25)+1,IF($R172=5,LOOKUP($S172,'Vent Sizing Charts'!$T$18:$T$21,'Vent Sizing Charts'!Z$18:Z$21)+1,IF($R172=4,LOOKUP($S172,'Vent Sizing Charts'!$T$14:$T$17,'Vent Sizing Charts'!Z$14:Z$17)+1,IF($R172=3,LOOKUP($S172,'Vent Sizing Charts'!$T$10:$T$13,'Vent Sizing Charts'!Z$10:Z$13)+1,IF($R172=2,LOOKUP($S172,'Vent Sizing Charts'!$T$8:$T$9,'Vent Sizing Charts'!Z$8:Z$9)+1,IF($R172=1.5,LOOKUP($S172,'Vent Sizing Charts'!$T$7,'Vent Sizing Charts'!Z$7)+1,IF($R172=1.25,LOOKUP($S172,'Vent Sizing Charts'!$T$6,'Vent Sizing Charts'!Z$6)+1,"ERR")))))))))))</f>
        <v>ERR</v>
      </c>
      <c r="Z172" t="str">
        <f>IF($R172=15,LOOKUP($S172,'Vent Sizing Charts'!$T$38:$T$41,'Vent Sizing Charts'!AA$38:AA$41)+1,IF($R172=12,LOOKUP($S172,'Vent Sizing Charts'!$T$34:$T$37,'Vent Sizing Charts'!AA$34:AA$37)+1,IF($R172=10,LOOKUP($S172,'Vent Sizing Charts'!$T$30:$T$33,'Vent Sizing Charts'!AA$30:AA$33)+1,IF($R172=8,LOOKUP($S172,'Vent Sizing Charts'!$T$26:$T$29,'Vent Sizing Charts'!AA$26:AA$29)+1,IF($R172=6,LOOKUP($S172,'Vent Sizing Charts'!$T$22:$T$25,'Vent Sizing Charts'!AA$22:AA$25)+1,IF($R172=5,LOOKUP($S172,'Vent Sizing Charts'!$T$18:$T$21,'Vent Sizing Charts'!AA$18:AA$21)+1,IF($R172=4,LOOKUP($S172,'Vent Sizing Charts'!$T$14:$T$17,'Vent Sizing Charts'!AA$14:AA$17)+1,IF($R172=3,LOOKUP($S172,'Vent Sizing Charts'!$T$10:$T$13,'Vent Sizing Charts'!AA$10:AA$13)+1,IF($R172=2,LOOKUP($S172,'Vent Sizing Charts'!$T$8:$T$9,'Vent Sizing Charts'!AA$8:AA$9)+1,IF($R172=1.5,LOOKUP($S172,'Vent Sizing Charts'!$T$7,'Vent Sizing Charts'!AA$7)+1,IF($R172=1.25,LOOKUP($S172,'Vent Sizing Charts'!$T$6,'Vent Sizing Charts'!AA$6)+1,"ERR")))))))))))</f>
        <v>ERR</v>
      </c>
      <c r="AA172" t="str">
        <f>IF($R172=15,LOOKUP($S172,'Vent Sizing Charts'!$T$38:$T$41,'Vent Sizing Charts'!AB$38:AB$41)+1,IF($R172=12,LOOKUP($S172,'Vent Sizing Charts'!$T$34:$T$37,'Vent Sizing Charts'!AB$34:AB$37)+1,IF($R172=10,LOOKUP($S172,'Vent Sizing Charts'!$T$30:$T$33,'Vent Sizing Charts'!AB$30:AB$33)+1,IF($R172=8,LOOKUP($S172,'Vent Sizing Charts'!$T$26:$T$29,'Vent Sizing Charts'!AB$26:AB$29)+1,IF($R172=6,LOOKUP($S172,'Vent Sizing Charts'!$T$22:$T$25,'Vent Sizing Charts'!AB$22:AB$25)+1,IF($R172=5,LOOKUP($S172,'Vent Sizing Charts'!$T$18:$T$21,'Vent Sizing Charts'!AB$18:AB$21)+1,IF($R172=4,LOOKUP($S172,'Vent Sizing Charts'!$T$14:$T$17,'Vent Sizing Charts'!AB$14:AB$17)+1,IF($R172=3,LOOKUP($S172,'Vent Sizing Charts'!$T$10:$T$13,'Vent Sizing Charts'!AB$10:AB$13)+1,IF($R172=2,LOOKUP($S172,'Vent Sizing Charts'!$T$8:$T$9,'Vent Sizing Charts'!AB$8:AB$9)+1,IF($R172=1.5,LOOKUP($S172,'Vent Sizing Charts'!$T$7,'Vent Sizing Charts'!AB$7)+1,IF($R172=1.25,LOOKUP($S172,'Vent Sizing Charts'!$T$6,'Vent Sizing Charts'!AB$6)+1,"ERR")))))))))))</f>
        <v>ERR</v>
      </c>
      <c r="AB172" t="str">
        <f>IF($R172=15,LOOKUP($S172,'Vent Sizing Charts'!$T$38:$T$41,'Vent Sizing Charts'!AC$38:AC$41)+1,IF($R172=12,LOOKUP($S172,'Vent Sizing Charts'!$T$34:$T$37,'Vent Sizing Charts'!AC$34:AC$37)+1,IF($R172=10,LOOKUP($S172,'Vent Sizing Charts'!$T$30:$T$33,'Vent Sizing Charts'!AC$30:AC$33)+1,IF($R172=8,LOOKUP($S172,'Vent Sizing Charts'!$T$26:$T$29,'Vent Sizing Charts'!AC$26:AC$29)+1,IF($R172=6,LOOKUP($S172,'Vent Sizing Charts'!$T$22:$T$25,'Vent Sizing Charts'!AC$22:AC$25)+1,IF($R172=5,LOOKUP($S172,'Vent Sizing Charts'!$T$18:$T$21,'Vent Sizing Charts'!AC$18:AC$21)+1,IF($R172=4,LOOKUP($S172,'Vent Sizing Charts'!$T$14:$T$17,'Vent Sizing Charts'!AC$14:AC$17)+1,IF($R172=3,LOOKUP($S172,'Vent Sizing Charts'!$T$10:$T$13,'Vent Sizing Charts'!AC$10:AC$13)+1,IF($R172=2,LOOKUP($S172,'Vent Sizing Charts'!$T$8:$T$9,'Vent Sizing Charts'!AC$8:AC$9)+1,IF($R172=1.5,LOOKUP($S172,'Vent Sizing Charts'!$T$7,'Vent Sizing Charts'!AC$7)+1,IF($R172=1.25,LOOKUP($S172,'Vent Sizing Charts'!$T$6,'Vent Sizing Charts'!AC$6)+1,"ERR")))))))))))</f>
        <v>ERR</v>
      </c>
      <c r="AC172" t="str">
        <f>IF($R172=15,LOOKUP($S172,'Vent Sizing Charts'!$T$38:$T$41,'Vent Sizing Charts'!AD$38:AD$41)+1,IF($R172=12,LOOKUP($S172,'Vent Sizing Charts'!$T$34:$T$37,'Vent Sizing Charts'!AD$34:AD$37)+1,IF($R172=10,LOOKUP($S172,'Vent Sizing Charts'!$T$30:$T$33,'Vent Sizing Charts'!AD$30:AD$33)+1,IF($R172=8,LOOKUP($S172,'Vent Sizing Charts'!$T$26:$T$29,'Vent Sizing Charts'!AD$26:AD$29)+1,IF($R172=6,LOOKUP($S172,'Vent Sizing Charts'!$T$22:$T$25,'Vent Sizing Charts'!AD$22:AD$25)+1,IF($R172=5,LOOKUP($S172,'Vent Sizing Charts'!$T$18:$T$21,'Vent Sizing Charts'!AD$18:AD$21)+1,IF($R172=4,LOOKUP($S172,'Vent Sizing Charts'!$T$14:$T$17,'Vent Sizing Charts'!AD$14:AD$17)+1,IF($R172=3,LOOKUP($S172,'Vent Sizing Charts'!$T$10:$T$13,'Vent Sizing Charts'!AD$10:AD$13)+1,IF($R172=2,LOOKUP($S172,'Vent Sizing Charts'!$T$8:$T$9,'Vent Sizing Charts'!AD$8:AD$9)+1,IF($R172=1.5,LOOKUP($S172,'Vent Sizing Charts'!$T$7,'Vent Sizing Charts'!AD$7)+1,IF($R172=1.25,LOOKUP($S172,'Vent Sizing Charts'!$T$6,'Vent Sizing Charts'!AD$6)+1,"ERR")))))))))))</f>
        <v>ERR</v>
      </c>
      <c r="AD172" t="str">
        <f>IF($R172=15,LOOKUP($S172,'Vent Sizing Charts'!$T$38:$T$41,'Vent Sizing Charts'!AE$38:AE$41)+1,IF($R172=12,LOOKUP($S172,'Vent Sizing Charts'!$T$34:$T$37,'Vent Sizing Charts'!AE$34:AE$37)+1,IF($R172=10,LOOKUP($S172,'Vent Sizing Charts'!$T$30:$T$33,'Vent Sizing Charts'!AE$30:AE$33)+1,IF($R172=8,LOOKUP($S172,'Vent Sizing Charts'!$T$26:$T$29,'Vent Sizing Charts'!AE$26:AE$29)+1,IF($R172=6,LOOKUP($S172,'Vent Sizing Charts'!$T$22:$T$25,'Vent Sizing Charts'!AE$22:AE$25)+1,IF($R172=5,LOOKUP($S172,'Vent Sizing Charts'!$T$18:$T$21,'Vent Sizing Charts'!AE$18:AE$21)+1,IF($R172=4,LOOKUP($S172,'Vent Sizing Charts'!$T$14:$T$17,'Vent Sizing Charts'!AE$14:AE$17)+1,IF($R172=3,LOOKUP($S172,'Vent Sizing Charts'!$T$10:$T$13,'Vent Sizing Charts'!AE$10:AE$13)+1,IF($R172=2,LOOKUP($S172,'Vent Sizing Charts'!$T$8:$T$9,'Vent Sizing Charts'!AE$8:AE$9)+1,IF($R172=1.5,LOOKUP($S172,'Vent Sizing Charts'!$T$7,'Vent Sizing Charts'!AE$7)+1,IF($R172=1.25,LOOKUP($S172,'Vent Sizing Charts'!$T$6,'Vent Sizing Charts'!AE$6)+1,"ERR")))))))))))</f>
        <v>ERR</v>
      </c>
      <c r="AE172" t="str">
        <f>IF($R172=15,LOOKUP($S172,'Vent Sizing Charts'!$T$38:$T$41,'Vent Sizing Charts'!U$38:U$41),IF($R172=12,LOOKUP($S172,'Vent Sizing Charts'!$T$34:$T$37,'Vent Sizing Charts'!U$34:U$37),IF($R172=10,LOOKUP($S172,'Vent Sizing Charts'!$T$30:$T$33,'Vent Sizing Charts'!U$30:U$33),IF($R172=8,LOOKUP($S172,'Vent Sizing Charts'!$T$26:$T$29,'Vent Sizing Charts'!U$26:U$29),IF($R172=6,LOOKUP($S172,'Vent Sizing Charts'!$T$22:$T$25,'Vent Sizing Charts'!U$22:U$25),IF($R172=5,LOOKUP($S172,'Vent Sizing Charts'!$T$18:$T$21,'Vent Sizing Charts'!U$18:U$21),IF($R172=4,LOOKUP($S172,'Vent Sizing Charts'!$T$14:$T$17,'Vent Sizing Charts'!U$14:U$17),IF($R172=3,LOOKUP($S172,'Vent Sizing Charts'!$T$10:$T$13,'Vent Sizing Charts'!U$10:U$13),IF($R172=2,LOOKUP($S172,'Vent Sizing Charts'!$T$8:$T$9,'Vent Sizing Charts'!U$8:U$9),IF($R172=1.5,LOOKUP($S172,'Vent Sizing Charts'!$T$7,'Vent Sizing Charts'!U$7),IF($R172=1.25,LOOKUP($S172,'Vent Sizing Charts'!$T$6,'Vent Sizing Charts'!U$6),"ERR")))))))))))</f>
        <v>ERR</v>
      </c>
    </row>
    <row r="173" spans="6:31" x14ac:dyDescent="0.25">
      <c r="F173" t="str">
        <f>IF('Vent Sizing'!M158="","",'Vent Sizing'!M158)</f>
        <v/>
      </c>
      <c r="G173">
        <v>0</v>
      </c>
      <c r="H173" t="e">
        <f>IF(LOOKUP($F173,'Vent Sizing Charts'!$F$5:$F$18,'Vent Sizing Charts'!G$5:G$18)+1&lt;0,0,LOOKUP($F173,'Vent Sizing Charts'!$F$5:$F$18,'Vent Sizing Charts'!G$5:G$18))</f>
        <v>#N/A</v>
      </c>
      <c r="I173" t="e">
        <f>IF(LOOKUP($F173,'Vent Sizing Charts'!$F$5:$F$18,'Vent Sizing Charts'!H$5:H$18)+1&lt;0,0,LOOKUP($F173,'Vent Sizing Charts'!$F$5:$F$18,'Vent Sizing Charts'!H$5:H$18))</f>
        <v>#N/A</v>
      </c>
      <c r="J173" t="e">
        <f>IF(LOOKUP($F173,'Vent Sizing Charts'!$F$5:$F$18,'Vent Sizing Charts'!I$5:I$18)+1&lt;0,0,LOOKUP($F173,'Vent Sizing Charts'!$F$5:$F$18,'Vent Sizing Charts'!I$5:I$18))</f>
        <v>#N/A</v>
      </c>
      <c r="K173" t="e">
        <f>IF(LOOKUP($F173,'Vent Sizing Charts'!$F$5:$F$18,'Vent Sizing Charts'!J$5:J$18)+1&lt;0,0,LOOKUP($F173,'Vent Sizing Charts'!$F$5:$F$18,'Vent Sizing Charts'!J$5:J$18))</f>
        <v>#N/A</v>
      </c>
      <c r="L173" t="e">
        <f>IF(LOOKUP($F173,'Vent Sizing Charts'!$F$5:$F$18,'Vent Sizing Charts'!K$5:K$18)+1&lt;0,0,LOOKUP($F173,'Vent Sizing Charts'!$F$5:$F$18,'Vent Sizing Charts'!K$5:K$18))</f>
        <v>#N/A</v>
      </c>
      <c r="M173" t="e">
        <f>IF(LOOKUP($F173,'Vent Sizing Charts'!$F$5:$F$18,'Vent Sizing Charts'!L$5:L$18)+1&lt;0,0,LOOKUP($F173,'Vent Sizing Charts'!$F$5:$F$18,'Vent Sizing Charts'!L$5:L$18))</f>
        <v>#N/A</v>
      </c>
      <c r="N173" t="e">
        <f>IF(LOOKUP($F173,'Vent Sizing Charts'!$F$5:$F$18,'Vent Sizing Charts'!M$5:M$18)+1&lt;0,0,LOOKUP($F173,'Vent Sizing Charts'!$F$5:$F$18,'Vent Sizing Charts'!M$5:M$18))</f>
        <v>#N/A</v>
      </c>
      <c r="O173" t="e">
        <f>IF(LOOKUP($F173,'Vent Sizing Charts'!$F$5:$F$18,'Vent Sizing Charts'!N$5:N$18)+1&lt;0,0,LOOKUP($F173,'Vent Sizing Charts'!$F$5:$F$18,'Vent Sizing Charts'!N$5:N$18))</f>
        <v>#N/A</v>
      </c>
      <c r="R173">
        <f>'Vent Sizing'!X78</f>
        <v>0</v>
      </c>
      <c r="S173">
        <f>ROUNDUP('Vent Sizing'!T78,0)</f>
        <v>0</v>
      </c>
      <c r="T173">
        <v>-9999999</v>
      </c>
      <c r="U173" t="str">
        <f>IF($R173=15,LOOKUP($S173,'Vent Sizing Charts'!$T$38:$T$41,'Vent Sizing Charts'!V$38:V$41)+1,IF($R173=12,LOOKUP($S173,'Vent Sizing Charts'!$T$34:$T$37,'Vent Sizing Charts'!V$34:V$37)+1,IF($R173=10,LOOKUP($S173,'Vent Sizing Charts'!$T$30:$T$33,'Vent Sizing Charts'!V$30:V$33)+1,IF($R173=8,LOOKUP($S173,'Vent Sizing Charts'!$T$26:$T$29,'Vent Sizing Charts'!V$26:V$29)+1,IF($R173=6,LOOKUP($S173,'Vent Sizing Charts'!$T$22:$T$25,'Vent Sizing Charts'!V$22:V$25)+1,IF($R173=5,LOOKUP($S173,'Vent Sizing Charts'!$T$18:$T$21,'Vent Sizing Charts'!V$18:V$21)+1,IF($R173=4,LOOKUP($S173,'Vent Sizing Charts'!$T$14:$T$17,'Vent Sizing Charts'!V$14:V$17)+1,IF($R173=3,LOOKUP($S173,'Vent Sizing Charts'!$T$10:$T$13,'Vent Sizing Charts'!V$10:V$13)+1,IF($R173=2,LOOKUP($S173,'Vent Sizing Charts'!$T$8:$T$9,'Vent Sizing Charts'!V$8:V$9)+1,IF($R173=1.5,LOOKUP($S173,'Vent Sizing Charts'!$T$7,'Vent Sizing Charts'!V$7)+1,IF($R173=1.25,LOOKUP($S173,'Vent Sizing Charts'!$T$6,'Vent Sizing Charts'!V$6)+1,"ERR")))))))))))</f>
        <v>ERR</v>
      </c>
      <c r="V173" t="str">
        <f>IF($R173=15,LOOKUP($S173,'Vent Sizing Charts'!$T$38:$T$41,'Vent Sizing Charts'!W$38:W$41)+1,IF($R173=12,LOOKUP($S173,'Vent Sizing Charts'!$T$34:$T$37,'Vent Sizing Charts'!W$34:W$37)+1,IF($R173=10,LOOKUP($S173,'Vent Sizing Charts'!$T$30:$T$33,'Vent Sizing Charts'!W$30:W$33)+1,IF($R173=8,LOOKUP($S173,'Vent Sizing Charts'!$T$26:$T$29,'Vent Sizing Charts'!W$26:W$29)+1,IF($R173=6,LOOKUP($S173,'Vent Sizing Charts'!$T$22:$T$25,'Vent Sizing Charts'!W$22:W$25)+1,IF($R173=5,LOOKUP($S173,'Vent Sizing Charts'!$T$18:$T$21,'Vent Sizing Charts'!W$18:W$21)+1,IF($R173=4,LOOKUP($S173,'Vent Sizing Charts'!$T$14:$T$17,'Vent Sizing Charts'!W$14:W$17)+1,IF($R173=3,LOOKUP($S173,'Vent Sizing Charts'!$T$10:$T$13,'Vent Sizing Charts'!W$10:W$13)+1,IF($R173=2,LOOKUP($S173,'Vent Sizing Charts'!$T$8:$T$9,'Vent Sizing Charts'!W$8:W$9)+1,IF($R173=1.5,LOOKUP($S173,'Vent Sizing Charts'!$T$7,'Vent Sizing Charts'!W$7)+1,IF($R173=1.25,LOOKUP($S173,'Vent Sizing Charts'!$T$6,'Vent Sizing Charts'!W$6)+1,"ERR")))))))))))</f>
        <v>ERR</v>
      </c>
      <c r="W173" t="str">
        <f>IF($R173=15,LOOKUP($S173,'Vent Sizing Charts'!$T$38:$T$41,'Vent Sizing Charts'!X$38:X$41)+1,IF($R173=12,LOOKUP($S173,'Vent Sizing Charts'!$T$34:$T$37,'Vent Sizing Charts'!X$34:X$37)+1,IF($R173=10,LOOKUP($S173,'Vent Sizing Charts'!$T$30:$T$33,'Vent Sizing Charts'!X$30:X$33)+1,IF($R173=8,LOOKUP($S173,'Vent Sizing Charts'!$T$26:$T$29,'Vent Sizing Charts'!X$26:X$29)+1,IF($R173=6,LOOKUP($S173,'Vent Sizing Charts'!$T$22:$T$25,'Vent Sizing Charts'!X$22:X$25)+1,IF($R173=5,LOOKUP($S173,'Vent Sizing Charts'!$T$18:$T$21,'Vent Sizing Charts'!X$18:X$21)+1,IF($R173=4,LOOKUP($S173,'Vent Sizing Charts'!$T$14:$T$17,'Vent Sizing Charts'!X$14:X$17)+1,IF($R173=3,LOOKUP($S173,'Vent Sizing Charts'!$T$10:$T$13,'Vent Sizing Charts'!X$10:X$13)+1,IF($R173=2,LOOKUP($S173,'Vent Sizing Charts'!$T$8:$T$9,'Vent Sizing Charts'!X$8:X$9)+1,IF($R173=1.5,LOOKUP($S173,'Vent Sizing Charts'!$T$7,'Vent Sizing Charts'!X$7)+1,IF($R173=1.25,LOOKUP($S173,'Vent Sizing Charts'!$T$6,'Vent Sizing Charts'!X$6)+1,"ERR")))))))))))</f>
        <v>ERR</v>
      </c>
      <c r="X173" t="str">
        <f>IF($R173=15,LOOKUP($S173,'Vent Sizing Charts'!$T$38:$T$41,'Vent Sizing Charts'!Y$38:Y$41)+1,IF($R173=12,LOOKUP($S173,'Vent Sizing Charts'!$T$34:$T$37,'Vent Sizing Charts'!Y$34:Y$37)+1,IF($R173=10,LOOKUP($S173,'Vent Sizing Charts'!$T$30:$T$33,'Vent Sizing Charts'!Y$30:Y$33)+1,IF($R173=8,LOOKUP($S173,'Vent Sizing Charts'!$T$26:$T$29,'Vent Sizing Charts'!Y$26:Y$29)+1,IF($R173=6,LOOKUP($S173,'Vent Sizing Charts'!$T$22:$T$25,'Vent Sizing Charts'!Y$22:Y$25)+1,IF($R173=5,LOOKUP($S173,'Vent Sizing Charts'!$T$18:$T$21,'Vent Sizing Charts'!Y$18:Y$21)+1,IF($R173=4,LOOKUP($S173,'Vent Sizing Charts'!$T$14:$T$17,'Vent Sizing Charts'!Y$14:Y$17)+1,IF($R173=3,LOOKUP($S173,'Vent Sizing Charts'!$T$10:$T$13,'Vent Sizing Charts'!Y$10:Y$13)+1,IF($R173=2,LOOKUP($S173,'Vent Sizing Charts'!$T$8:$T$9,'Vent Sizing Charts'!Y$8:Y$9)+1,IF($R173=1.5,LOOKUP($S173,'Vent Sizing Charts'!$T$7,'Vent Sizing Charts'!Y$7)+1,IF($R173=1.25,LOOKUP($S173,'Vent Sizing Charts'!$T$6,'Vent Sizing Charts'!Y$6)+1,"ERR")))))))))))</f>
        <v>ERR</v>
      </c>
      <c r="Y173" t="str">
        <f>IF($R173=15,LOOKUP($S173,'Vent Sizing Charts'!$T$38:$T$41,'Vent Sizing Charts'!Z$38:Z$41)+1,IF($R173=12,LOOKUP($S173,'Vent Sizing Charts'!$T$34:$T$37,'Vent Sizing Charts'!Z$34:Z$37)+1,IF($R173=10,LOOKUP($S173,'Vent Sizing Charts'!$T$30:$T$33,'Vent Sizing Charts'!Z$30:Z$33)+1,IF($R173=8,LOOKUP($S173,'Vent Sizing Charts'!$T$26:$T$29,'Vent Sizing Charts'!Z$26:Z$29)+1,IF($R173=6,LOOKUP($S173,'Vent Sizing Charts'!$T$22:$T$25,'Vent Sizing Charts'!Z$22:Z$25)+1,IF($R173=5,LOOKUP($S173,'Vent Sizing Charts'!$T$18:$T$21,'Vent Sizing Charts'!Z$18:Z$21)+1,IF($R173=4,LOOKUP($S173,'Vent Sizing Charts'!$T$14:$T$17,'Vent Sizing Charts'!Z$14:Z$17)+1,IF($R173=3,LOOKUP($S173,'Vent Sizing Charts'!$T$10:$T$13,'Vent Sizing Charts'!Z$10:Z$13)+1,IF($R173=2,LOOKUP($S173,'Vent Sizing Charts'!$T$8:$T$9,'Vent Sizing Charts'!Z$8:Z$9)+1,IF($R173=1.5,LOOKUP($S173,'Vent Sizing Charts'!$T$7,'Vent Sizing Charts'!Z$7)+1,IF($R173=1.25,LOOKUP($S173,'Vent Sizing Charts'!$T$6,'Vent Sizing Charts'!Z$6)+1,"ERR")))))))))))</f>
        <v>ERR</v>
      </c>
      <c r="Z173" t="str">
        <f>IF($R173=15,LOOKUP($S173,'Vent Sizing Charts'!$T$38:$T$41,'Vent Sizing Charts'!AA$38:AA$41)+1,IF($R173=12,LOOKUP($S173,'Vent Sizing Charts'!$T$34:$T$37,'Vent Sizing Charts'!AA$34:AA$37)+1,IF($R173=10,LOOKUP($S173,'Vent Sizing Charts'!$T$30:$T$33,'Vent Sizing Charts'!AA$30:AA$33)+1,IF($R173=8,LOOKUP($S173,'Vent Sizing Charts'!$T$26:$T$29,'Vent Sizing Charts'!AA$26:AA$29)+1,IF($R173=6,LOOKUP($S173,'Vent Sizing Charts'!$T$22:$T$25,'Vent Sizing Charts'!AA$22:AA$25)+1,IF($R173=5,LOOKUP($S173,'Vent Sizing Charts'!$T$18:$T$21,'Vent Sizing Charts'!AA$18:AA$21)+1,IF($R173=4,LOOKUP($S173,'Vent Sizing Charts'!$T$14:$T$17,'Vent Sizing Charts'!AA$14:AA$17)+1,IF($R173=3,LOOKUP($S173,'Vent Sizing Charts'!$T$10:$T$13,'Vent Sizing Charts'!AA$10:AA$13)+1,IF($R173=2,LOOKUP($S173,'Vent Sizing Charts'!$T$8:$T$9,'Vent Sizing Charts'!AA$8:AA$9)+1,IF($R173=1.5,LOOKUP($S173,'Vent Sizing Charts'!$T$7,'Vent Sizing Charts'!AA$7)+1,IF($R173=1.25,LOOKUP($S173,'Vent Sizing Charts'!$T$6,'Vent Sizing Charts'!AA$6)+1,"ERR")))))))))))</f>
        <v>ERR</v>
      </c>
      <c r="AA173" t="str">
        <f>IF($R173=15,LOOKUP($S173,'Vent Sizing Charts'!$T$38:$T$41,'Vent Sizing Charts'!AB$38:AB$41)+1,IF($R173=12,LOOKUP($S173,'Vent Sizing Charts'!$T$34:$T$37,'Vent Sizing Charts'!AB$34:AB$37)+1,IF($R173=10,LOOKUP($S173,'Vent Sizing Charts'!$T$30:$T$33,'Vent Sizing Charts'!AB$30:AB$33)+1,IF($R173=8,LOOKUP($S173,'Vent Sizing Charts'!$T$26:$T$29,'Vent Sizing Charts'!AB$26:AB$29)+1,IF($R173=6,LOOKUP($S173,'Vent Sizing Charts'!$T$22:$T$25,'Vent Sizing Charts'!AB$22:AB$25)+1,IF($R173=5,LOOKUP($S173,'Vent Sizing Charts'!$T$18:$T$21,'Vent Sizing Charts'!AB$18:AB$21)+1,IF($R173=4,LOOKUP($S173,'Vent Sizing Charts'!$T$14:$T$17,'Vent Sizing Charts'!AB$14:AB$17)+1,IF($R173=3,LOOKUP($S173,'Vent Sizing Charts'!$T$10:$T$13,'Vent Sizing Charts'!AB$10:AB$13)+1,IF($R173=2,LOOKUP($S173,'Vent Sizing Charts'!$T$8:$T$9,'Vent Sizing Charts'!AB$8:AB$9)+1,IF($R173=1.5,LOOKUP($S173,'Vent Sizing Charts'!$T$7,'Vent Sizing Charts'!AB$7)+1,IF($R173=1.25,LOOKUP($S173,'Vent Sizing Charts'!$T$6,'Vent Sizing Charts'!AB$6)+1,"ERR")))))))))))</f>
        <v>ERR</v>
      </c>
      <c r="AB173" t="str">
        <f>IF($R173=15,LOOKUP($S173,'Vent Sizing Charts'!$T$38:$T$41,'Vent Sizing Charts'!AC$38:AC$41)+1,IF($R173=12,LOOKUP($S173,'Vent Sizing Charts'!$T$34:$T$37,'Vent Sizing Charts'!AC$34:AC$37)+1,IF($R173=10,LOOKUP($S173,'Vent Sizing Charts'!$T$30:$T$33,'Vent Sizing Charts'!AC$30:AC$33)+1,IF($R173=8,LOOKUP($S173,'Vent Sizing Charts'!$T$26:$T$29,'Vent Sizing Charts'!AC$26:AC$29)+1,IF($R173=6,LOOKUP($S173,'Vent Sizing Charts'!$T$22:$T$25,'Vent Sizing Charts'!AC$22:AC$25)+1,IF($R173=5,LOOKUP($S173,'Vent Sizing Charts'!$T$18:$T$21,'Vent Sizing Charts'!AC$18:AC$21)+1,IF($R173=4,LOOKUP($S173,'Vent Sizing Charts'!$T$14:$T$17,'Vent Sizing Charts'!AC$14:AC$17)+1,IF($R173=3,LOOKUP($S173,'Vent Sizing Charts'!$T$10:$T$13,'Vent Sizing Charts'!AC$10:AC$13)+1,IF($R173=2,LOOKUP($S173,'Vent Sizing Charts'!$T$8:$T$9,'Vent Sizing Charts'!AC$8:AC$9)+1,IF($R173=1.5,LOOKUP($S173,'Vent Sizing Charts'!$T$7,'Vent Sizing Charts'!AC$7)+1,IF($R173=1.25,LOOKUP($S173,'Vent Sizing Charts'!$T$6,'Vent Sizing Charts'!AC$6)+1,"ERR")))))))))))</f>
        <v>ERR</v>
      </c>
      <c r="AC173" t="str">
        <f>IF($R173=15,LOOKUP($S173,'Vent Sizing Charts'!$T$38:$T$41,'Vent Sizing Charts'!AD$38:AD$41)+1,IF($R173=12,LOOKUP($S173,'Vent Sizing Charts'!$T$34:$T$37,'Vent Sizing Charts'!AD$34:AD$37)+1,IF($R173=10,LOOKUP($S173,'Vent Sizing Charts'!$T$30:$T$33,'Vent Sizing Charts'!AD$30:AD$33)+1,IF($R173=8,LOOKUP($S173,'Vent Sizing Charts'!$T$26:$T$29,'Vent Sizing Charts'!AD$26:AD$29)+1,IF($R173=6,LOOKUP($S173,'Vent Sizing Charts'!$T$22:$T$25,'Vent Sizing Charts'!AD$22:AD$25)+1,IF($R173=5,LOOKUP($S173,'Vent Sizing Charts'!$T$18:$T$21,'Vent Sizing Charts'!AD$18:AD$21)+1,IF($R173=4,LOOKUP($S173,'Vent Sizing Charts'!$T$14:$T$17,'Vent Sizing Charts'!AD$14:AD$17)+1,IF($R173=3,LOOKUP($S173,'Vent Sizing Charts'!$T$10:$T$13,'Vent Sizing Charts'!AD$10:AD$13)+1,IF($R173=2,LOOKUP($S173,'Vent Sizing Charts'!$T$8:$T$9,'Vent Sizing Charts'!AD$8:AD$9)+1,IF($R173=1.5,LOOKUP($S173,'Vent Sizing Charts'!$T$7,'Vent Sizing Charts'!AD$7)+1,IF($R173=1.25,LOOKUP($S173,'Vent Sizing Charts'!$T$6,'Vent Sizing Charts'!AD$6)+1,"ERR")))))))))))</f>
        <v>ERR</v>
      </c>
      <c r="AD173" t="str">
        <f>IF($R173=15,LOOKUP($S173,'Vent Sizing Charts'!$T$38:$T$41,'Vent Sizing Charts'!AE$38:AE$41)+1,IF($R173=12,LOOKUP($S173,'Vent Sizing Charts'!$T$34:$T$37,'Vent Sizing Charts'!AE$34:AE$37)+1,IF($R173=10,LOOKUP($S173,'Vent Sizing Charts'!$T$30:$T$33,'Vent Sizing Charts'!AE$30:AE$33)+1,IF($R173=8,LOOKUP($S173,'Vent Sizing Charts'!$T$26:$T$29,'Vent Sizing Charts'!AE$26:AE$29)+1,IF($R173=6,LOOKUP($S173,'Vent Sizing Charts'!$T$22:$T$25,'Vent Sizing Charts'!AE$22:AE$25)+1,IF($R173=5,LOOKUP($S173,'Vent Sizing Charts'!$T$18:$T$21,'Vent Sizing Charts'!AE$18:AE$21)+1,IF($R173=4,LOOKUP($S173,'Vent Sizing Charts'!$T$14:$T$17,'Vent Sizing Charts'!AE$14:AE$17)+1,IF($R173=3,LOOKUP($S173,'Vent Sizing Charts'!$T$10:$T$13,'Vent Sizing Charts'!AE$10:AE$13)+1,IF($R173=2,LOOKUP($S173,'Vent Sizing Charts'!$T$8:$T$9,'Vent Sizing Charts'!AE$8:AE$9)+1,IF($R173=1.5,LOOKUP($S173,'Vent Sizing Charts'!$T$7,'Vent Sizing Charts'!AE$7)+1,IF($R173=1.25,LOOKUP($S173,'Vent Sizing Charts'!$T$6,'Vent Sizing Charts'!AE$6)+1,"ERR")))))))))))</f>
        <v>ERR</v>
      </c>
      <c r="AE173" t="str">
        <f>IF($R173=15,LOOKUP($S173,'Vent Sizing Charts'!$T$38:$T$41,'Vent Sizing Charts'!U$38:U$41),IF($R173=12,LOOKUP($S173,'Vent Sizing Charts'!$T$34:$T$37,'Vent Sizing Charts'!U$34:U$37),IF($R173=10,LOOKUP($S173,'Vent Sizing Charts'!$T$30:$T$33,'Vent Sizing Charts'!U$30:U$33),IF($R173=8,LOOKUP($S173,'Vent Sizing Charts'!$T$26:$T$29,'Vent Sizing Charts'!U$26:U$29),IF($R173=6,LOOKUP($S173,'Vent Sizing Charts'!$T$22:$T$25,'Vent Sizing Charts'!U$22:U$25),IF($R173=5,LOOKUP($S173,'Vent Sizing Charts'!$T$18:$T$21,'Vent Sizing Charts'!U$18:U$21),IF($R173=4,LOOKUP($S173,'Vent Sizing Charts'!$T$14:$T$17,'Vent Sizing Charts'!U$14:U$17),IF($R173=3,LOOKUP($S173,'Vent Sizing Charts'!$T$10:$T$13,'Vent Sizing Charts'!U$10:U$13),IF($R173=2,LOOKUP($S173,'Vent Sizing Charts'!$T$8:$T$9,'Vent Sizing Charts'!U$8:U$9),IF($R173=1.5,LOOKUP($S173,'Vent Sizing Charts'!$T$7,'Vent Sizing Charts'!U$7),IF($R173=1.25,LOOKUP($S173,'Vent Sizing Charts'!$T$6,'Vent Sizing Charts'!U$6),"ERR")))))))))))</f>
        <v>ERR</v>
      </c>
    </row>
    <row r="174" spans="6:31" x14ac:dyDescent="0.25">
      <c r="F174" t="str">
        <f>IF('Vent Sizing'!M159="","",'Vent Sizing'!M159)</f>
        <v/>
      </c>
      <c r="G174">
        <v>0</v>
      </c>
      <c r="H174" t="e">
        <f>IF(LOOKUP($F174,'Vent Sizing Charts'!$F$5:$F$18,'Vent Sizing Charts'!G$5:G$18)+1&lt;0,0,LOOKUP($F174,'Vent Sizing Charts'!$F$5:$F$18,'Vent Sizing Charts'!G$5:G$18))</f>
        <v>#N/A</v>
      </c>
      <c r="I174" t="e">
        <f>IF(LOOKUP($F174,'Vent Sizing Charts'!$F$5:$F$18,'Vent Sizing Charts'!H$5:H$18)+1&lt;0,0,LOOKUP($F174,'Vent Sizing Charts'!$F$5:$F$18,'Vent Sizing Charts'!H$5:H$18))</f>
        <v>#N/A</v>
      </c>
      <c r="J174" t="e">
        <f>IF(LOOKUP($F174,'Vent Sizing Charts'!$F$5:$F$18,'Vent Sizing Charts'!I$5:I$18)+1&lt;0,0,LOOKUP($F174,'Vent Sizing Charts'!$F$5:$F$18,'Vent Sizing Charts'!I$5:I$18))</f>
        <v>#N/A</v>
      </c>
      <c r="K174" t="e">
        <f>IF(LOOKUP($F174,'Vent Sizing Charts'!$F$5:$F$18,'Vent Sizing Charts'!J$5:J$18)+1&lt;0,0,LOOKUP($F174,'Vent Sizing Charts'!$F$5:$F$18,'Vent Sizing Charts'!J$5:J$18))</f>
        <v>#N/A</v>
      </c>
      <c r="L174" t="e">
        <f>IF(LOOKUP($F174,'Vent Sizing Charts'!$F$5:$F$18,'Vent Sizing Charts'!K$5:K$18)+1&lt;0,0,LOOKUP($F174,'Vent Sizing Charts'!$F$5:$F$18,'Vent Sizing Charts'!K$5:K$18))</f>
        <v>#N/A</v>
      </c>
      <c r="M174" t="e">
        <f>IF(LOOKUP($F174,'Vent Sizing Charts'!$F$5:$F$18,'Vent Sizing Charts'!L$5:L$18)+1&lt;0,0,LOOKUP($F174,'Vent Sizing Charts'!$F$5:$F$18,'Vent Sizing Charts'!L$5:L$18))</f>
        <v>#N/A</v>
      </c>
      <c r="N174" t="e">
        <f>IF(LOOKUP($F174,'Vent Sizing Charts'!$F$5:$F$18,'Vent Sizing Charts'!M$5:M$18)+1&lt;0,0,LOOKUP($F174,'Vent Sizing Charts'!$F$5:$F$18,'Vent Sizing Charts'!M$5:M$18))</f>
        <v>#N/A</v>
      </c>
      <c r="O174" t="e">
        <f>IF(LOOKUP($F174,'Vent Sizing Charts'!$F$5:$F$18,'Vent Sizing Charts'!N$5:N$18)+1&lt;0,0,LOOKUP($F174,'Vent Sizing Charts'!$F$5:$F$18,'Vent Sizing Charts'!N$5:N$18))</f>
        <v>#N/A</v>
      </c>
      <c r="R174">
        <f>'Vent Sizing'!X79</f>
        <v>0</v>
      </c>
      <c r="S174">
        <f>ROUNDUP('Vent Sizing'!T79,0)</f>
        <v>0</v>
      </c>
      <c r="T174">
        <v>-9999999</v>
      </c>
      <c r="U174" t="str">
        <f>IF($R174=15,LOOKUP($S174,'Vent Sizing Charts'!$T$38:$T$41,'Vent Sizing Charts'!V$38:V$41)+1,IF($R174=12,LOOKUP($S174,'Vent Sizing Charts'!$T$34:$T$37,'Vent Sizing Charts'!V$34:V$37)+1,IF($R174=10,LOOKUP($S174,'Vent Sizing Charts'!$T$30:$T$33,'Vent Sizing Charts'!V$30:V$33)+1,IF($R174=8,LOOKUP($S174,'Vent Sizing Charts'!$T$26:$T$29,'Vent Sizing Charts'!V$26:V$29)+1,IF($R174=6,LOOKUP($S174,'Vent Sizing Charts'!$T$22:$T$25,'Vent Sizing Charts'!V$22:V$25)+1,IF($R174=5,LOOKUP($S174,'Vent Sizing Charts'!$T$18:$T$21,'Vent Sizing Charts'!V$18:V$21)+1,IF($R174=4,LOOKUP($S174,'Vent Sizing Charts'!$T$14:$T$17,'Vent Sizing Charts'!V$14:V$17)+1,IF($R174=3,LOOKUP($S174,'Vent Sizing Charts'!$T$10:$T$13,'Vent Sizing Charts'!V$10:V$13)+1,IF($R174=2,LOOKUP($S174,'Vent Sizing Charts'!$T$8:$T$9,'Vent Sizing Charts'!V$8:V$9)+1,IF($R174=1.5,LOOKUP($S174,'Vent Sizing Charts'!$T$7,'Vent Sizing Charts'!V$7)+1,IF($R174=1.25,LOOKUP($S174,'Vent Sizing Charts'!$T$6,'Vent Sizing Charts'!V$6)+1,"ERR")))))))))))</f>
        <v>ERR</v>
      </c>
      <c r="V174" t="str">
        <f>IF($R174=15,LOOKUP($S174,'Vent Sizing Charts'!$T$38:$T$41,'Vent Sizing Charts'!W$38:W$41)+1,IF($R174=12,LOOKUP($S174,'Vent Sizing Charts'!$T$34:$T$37,'Vent Sizing Charts'!W$34:W$37)+1,IF($R174=10,LOOKUP($S174,'Vent Sizing Charts'!$T$30:$T$33,'Vent Sizing Charts'!W$30:W$33)+1,IF($R174=8,LOOKUP($S174,'Vent Sizing Charts'!$T$26:$T$29,'Vent Sizing Charts'!W$26:W$29)+1,IF($R174=6,LOOKUP($S174,'Vent Sizing Charts'!$T$22:$T$25,'Vent Sizing Charts'!W$22:W$25)+1,IF($R174=5,LOOKUP($S174,'Vent Sizing Charts'!$T$18:$T$21,'Vent Sizing Charts'!W$18:W$21)+1,IF($R174=4,LOOKUP($S174,'Vent Sizing Charts'!$T$14:$T$17,'Vent Sizing Charts'!W$14:W$17)+1,IF($R174=3,LOOKUP($S174,'Vent Sizing Charts'!$T$10:$T$13,'Vent Sizing Charts'!W$10:W$13)+1,IF($R174=2,LOOKUP($S174,'Vent Sizing Charts'!$T$8:$T$9,'Vent Sizing Charts'!W$8:W$9)+1,IF($R174=1.5,LOOKUP($S174,'Vent Sizing Charts'!$T$7,'Vent Sizing Charts'!W$7)+1,IF($R174=1.25,LOOKUP($S174,'Vent Sizing Charts'!$T$6,'Vent Sizing Charts'!W$6)+1,"ERR")))))))))))</f>
        <v>ERR</v>
      </c>
      <c r="W174" t="str">
        <f>IF($R174=15,LOOKUP($S174,'Vent Sizing Charts'!$T$38:$T$41,'Vent Sizing Charts'!X$38:X$41)+1,IF($R174=12,LOOKUP($S174,'Vent Sizing Charts'!$T$34:$T$37,'Vent Sizing Charts'!X$34:X$37)+1,IF($R174=10,LOOKUP($S174,'Vent Sizing Charts'!$T$30:$T$33,'Vent Sizing Charts'!X$30:X$33)+1,IF($R174=8,LOOKUP($S174,'Vent Sizing Charts'!$T$26:$T$29,'Vent Sizing Charts'!X$26:X$29)+1,IF($R174=6,LOOKUP($S174,'Vent Sizing Charts'!$T$22:$T$25,'Vent Sizing Charts'!X$22:X$25)+1,IF($R174=5,LOOKUP($S174,'Vent Sizing Charts'!$T$18:$T$21,'Vent Sizing Charts'!X$18:X$21)+1,IF($R174=4,LOOKUP($S174,'Vent Sizing Charts'!$T$14:$T$17,'Vent Sizing Charts'!X$14:X$17)+1,IF($R174=3,LOOKUP($S174,'Vent Sizing Charts'!$T$10:$T$13,'Vent Sizing Charts'!X$10:X$13)+1,IF($R174=2,LOOKUP($S174,'Vent Sizing Charts'!$T$8:$T$9,'Vent Sizing Charts'!X$8:X$9)+1,IF($R174=1.5,LOOKUP($S174,'Vent Sizing Charts'!$T$7,'Vent Sizing Charts'!X$7)+1,IF($R174=1.25,LOOKUP($S174,'Vent Sizing Charts'!$T$6,'Vent Sizing Charts'!X$6)+1,"ERR")))))))))))</f>
        <v>ERR</v>
      </c>
      <c r="X174" t="str">
        <f>IF($R174=15,LOOKUP($S174,'Vent Sizing Charts'!$T$38:$T$41,'Vent Sizing Charts'!Y$38:Y$41)+1,IF($R174=12,LOOKUP($S174,'Vent Sizing Charts'!$T$34:$T$37,'Vent Sizing Charts'!Y$34:Y$37)+1,IF($R174=10,LOOKUP($S174,'Vent Sizing Charts'!$T$30:$T$33,'Vent Sizing Charts'!Y$30:Y$33)+1,IF($R174=8,LOOKUP($S174,'Vent Sizing Charts'!$T$26:$T$29,'Vent Sizing Charts'!Y$26:Y$29)+1,IF($R174=6,LOOKUP($S174,'Vent Sizing Charts'!$T$22:$T$25,'Vent Sizing Charts'!Y$22:Y$25)+1,IF($R174=5,LOOKUP($S174,'Vent Sizing Charts'!$T$18:$T$21,'Vent Sizing Charts'!Y$18:Y$21)+1,IF($R174=4,LOOKUP($S174,'Vent Sizing Charts'!$T$14:$T$17,'Vent Sizing Charts'!Y$14:Y$17)+1,IF($R174=3,LOOKUP($S174,'Vent Sizing Charts'!$T$10:$T$13,'Vent Sizing Charts'!Y$10:Y$13)+1,IF($R174=2,LOOKUP($S174,'Vent Sizing Charts'!$T$8:$T$9,'Vent Sizing Charts'!Y$8:Y$9)+1,IF($R174=1.5,LOOKUP($S174,'Vent Sizing Charts'!$T$7,'Vent Sizing Charts'!Y$7)+1,IF($R174=1.25,LOOKUP($S174,'Vent Sizing Charts'!$T$6,'Vent Sizing Charts'!Y$6)+1,"ERR")))))))))))</f>
        <v>ERR</v>
      </c>
      <c r="Y174" t="str">
        <f>IF($R174=15,LOOKUP($S174,'Vent Sizing Charts'!$T$38:$T$41,'Vent Sizing Charts'!Z$38:Z$41)+1,IF($R174=12,LOOKUP($S174,'Vent Sizing Charts'!$T$34:$T$37,'Vent Sizing Charts'!Z$34:Z$37)+1,IF($R174=10,LOOKUP($S174,'Vent Sizing Charts'!$T$30:$T$33,'Vent Sizing Charts'!Z$30:Z$33)+1,IF($R174=8,LOOKUP($S174,'Vent Sizing Charts'!$T$26:$T$29,'Vent Sizing Charts'!Z$26:Z$29)+1,IF($R174=6,LOOKUP($S174,'Vent Sizing Charts'!$T$22:$T$25,'Vent Sizing Charts'!Z$22:Z$25)+1,IF($R174=5,LOOKUP($S174,'Vent Sizing Charts'!$T$18:$T$21,'Vent Sizing Charts'!Z$18:Z$21)+1,IF($R174=4,LOOKUP($S174,'Vent Sizing Charts'!$T$14:$T$17,'Vent Sizing Charts'!Z$14:Z$17)+1,IF($R174=3,LOOKUP($S174,'Vent Sizing Charts'!$T$10:$T$13,'Vent Sizing Charts'!Z$10:Z$13)+1,IF($R174=2,LOOKUP($S174,'Vent Sizing Charts'!$T$8:$T$9,'Vent Sizing Charts'!Z$8:Z$9)+1,IF($R174=1.5,LOOKUP($S174,'Vent Sizing Charts'!$T$7,'Vent Sizing Charts'!Z$7)+1,IF($R174=1.25,LOOKUP($S174,'Vent Sizing Charts'!$T$6,'Vent Sizing Charts'!Z$6)+1,"ERR")))))))))))</f>
        <v>ERR</v>
      </c>
      <c r="Z174" t="str">
        <f>IF($R174=15,LOOKUP($S174,'Vent Sizing Charts'!$T$38:$T$41,'Vent Sizing Charts'!AA$38:AA$41)+1,IF($R174=12,LOOKUP($S174,'Vent Sizing Charts'!$T$34:$T$37,'Vent Sizing Charts'!AA$34:AA$37)+1,IF($R174=10,LOOKUP($S174,'Vent Sizing Charts'!$T$30:$T$33,'Vent Sizing Charts'!AA$30:AA$33)+1,IF($R174=8,LOOKUP($S174,'Vent Sizing Charts'!$T$26:$T$29,'Vent Sizing Charts'!AA$26:AA$29)+1,IF($R174=6,LOOKUP($S174,'Vent Sizing Charts'!$T$22:$T$25,'Vent Sizing Charts'!AA$22:AA$25)+1,IF($R174=5,LOOKUP($S174,'Vent Sizing Charts'!$T$18:$T$21,'Vent Sizing Charts'!AA$18:AA$21)+1,IF($R174=4,LOOKUP($S174,'Vent Sizing Charts'!$T$14:$T$17,'Vent Sizing Charts'!AA$14:AA$17)+1,IF($R174=3,LOOKUP($S174,'Vent Sizing Charts'!$T$10:$T$13,'Vent Sizing Charts'!AA$10:AA$13)+1,IF($R174=2,LOOKUP($S174,'Vent Sizing Charts'!$T$8:$T$9,'Vent Sizing Charts'!AA$8:AA$9)+1,IF($R174=1.5,LOOKUP($S174,'Vent Sizing Charts'!$T$7,'Vent Sizing Charts'!AA$7)+1,IF($R174=1.25,LOOKUP($S174,'Vent Sizing Charts'!$T$6,'Vent Sizing Charts'!AA$6)+1,"ERR")))))))))))</f>
        <v>ERR</v>
      </c>
      <c r="AA174" t="str">
        <f>IF($R174=15,LOOKUP($S174,'Vent Sizing Charts'!$T$38:$T$41,'Vent Sizing Charts'!AB$38:AB$41)+1,IF($R174=12,LOOKUP($S174,'Vent Sizing Charts'!$T$34:$T$37,'Vent Sizing Charts'!AB$34:AB$37)+1,IF($R174=10,LOOKUP($S174,'Vent Sizing Charts'!$T$30:$T$33,'Vent Sizing Charts'!AB$30:AB$33)+1,IF($R174=8,LOOKUP($S174,'Vent Sizing Charts'!$T$26:$T$29,'Vent Sizing Charts'!AB$26:AB$29)+1,IF($R174=6,LOOKUP($S174,'Vent Sizing Charts'!$T$22:$T$25,'Vent Sizing Charts'!AB$22:AB$25)+1,IF($R174=5,LOOKUP($S174,'Vent Sizing Charts'!$T$18:$T$21,'Vent Sizing Charts'!AB$18:AB$21)+1,IF($R174=4,LOOKUP($S174,'Vent Sizing Charts'!$T$14:$T$17,'Vent Sizing Charts'!AB$14:AB$17)+1,IF($R174=3,LOOKUP($S174,'Vent Sizing Charts'!$T$10:$T$13,'Vent Sizing Charts'!AB$10:AB$13)+1,IF($R174=2,LOOKUP($S174,'Vent Sizing Charts'!$T$8:$T$9,'Vent Sizing Charts'!AB$8:AB$9)+1,IF($R174=1.5,LOOKUP($S174,'Vent Sizing Charts'!$T$7,'Vent Sizing Charts'!AB$7)+1,IF($R174=1.25,LOOKUP($S174,'Vent Sizing Charts'!$T$6,'Vent Sizing Charts'!AB$6)+1,"ERR")))))))))))</f>
        <v>ERR</v>
      </c>
      <c r="AB174" t="str">
        <f>IF($R174=15,LOOKUP($S174,'Vent Sizing Charts'!$T$38:$T$41,'Vent Sizing Charts'!AC$38:AC$41)+1,IF($R174=12,LOOKUP($S174,'Vent Sizing Charts'!$T$34:$T$37,'Vent Sizing Charts'!AC$34:AC$37)+1,IF($R174=10,LOOKUP($S174,'Vent Sizing Charts'!$T$30:$T$33,'Vent Sizing Charts'!AC$30:AC$33)+1,IF($R174=8,LOOKUP($S174,'Vent Sizing Charts'!$T$26:$T$29,'Vent Sizing Charts'!AC$26:AC$29)+1,IF($R174=6,LOOKUP($S174,'Vent Sizing Charts'!$T$22:$T$25,'Vent Sizing Charts'!AC$22:AC$25)+1,IF($R174=5,LOOKUP($S174,'Vent Sizing Charts'!$T$18:$T$21,'Vent Sizing Charts'!AC$18:AC$21)+1,IF($R174=4,LOOKUP($S174,'Vent Sizing Charts'!$T$14:$T$17,'Vent Sizing Charts'!AC$14:AC$17)+1,IF($R174=3,LOOKUP($S174,'Vent Sizing Charts'!$T$10:$T$13,'Vent Sizing Charts'!AC$10:AC$13)+1,IF($R174=2,LOOKUP($S174,'Vent Sizing Charts'!$T$8:$T$9,'Vent Sizing Charts'!AC$8:AC$9)+1,IF($R174=1.5,LOOKUP($S174,'Vent Sizing Charts'!$T$7,'Vent Sizing Charts'!AC$7)+1,IF($R174=1.25,LOOKUP($S174,'Vent Sizing Charts'!$T$6,'Vent Sizing Charts'!AC$6)+1,"ERR")))))))))))</f>
        <v>ERR</v>
      </c>
      <c r="AC174" t="str">
        <f>IF($R174=15,LOOKUP($S174,'Vent Sizing Charts'!$T$38:$T$41,'Vent Sizing Charts'!AD$38:AD$41)+1,IF($R174=12,LOOKUP($S174,'Vent Sizing Charts'!$T$34:$T$37,'Vent Sizing Charts'!AD$34:AD$37)+1,IF($R174=10,LOOKUP($S174,'Vent Sizing Charts'!$T$30:$T$33,'Vent Sizing Charts'!AD$30:AD$33)+1,IF($R174=8,LOOKUP($S174,'Vent Sizing Charts'!$T$26:$T$29,'Vent Sizing Charts'!AD$26:AD$29)+1,IF($R174=6,LOOKUP($S174,'Vent Sizing Charts'!$T$22:$T$25,'Vent Sizing Charts'!AD$22:AD$25)+1,IF($R174=5,LOOKUP($S174,'Vent Sizing Charts'!$T$18:$T$21,'Vent Sizing Charts'!AD$18:AD$21)+1,IF($R174=4,LOOKUP($S174,'Vent Sizing Charts'!$T$14:$T$17,'Vent Sizing Charts'!AD$14:AD$17)+1,IF($R174=3,LOOKUP($S174,'Vent Sizing Charts'!$T$10:$T$13,'Vent Sizing Charts'!AD$10:AD$13)+1,IF($R174=2,LOOKUP($S174,'Vent Sizing Charts'!$T$8:$T$9,'Vent Sizing Charts'!AD$8:AD$9)+1,IF($R174=1.5,LOOKUP($S174,'Vent Sizing Charts'!$T$7,'Vent Sizing Charts'!AD$7)+1,IF($R174=1.25,LOOKUP($S174,'Vent Sizing Charts'!$T$6,'Vent Sizing Charts'!AD$6)+1,"ERR")))))))))))</f>
        <v>ERR</v>
      </c>
      <c r="AD174" t="str">
        <f>IF($R174=15,LOOKUP($S174,'Vent Sizing Charts'!$T$38:$T$41,'Vent Sizing Charts'!AE$38:AE$41)+1,IF($R174=12,LOOKUP($S174,'Vent Sizing Charts'!$T$34:$T$37,'Vent Sizing Charts'!AE$34:AE$37)+1,IF($R174=10,LOOKUP($S174,'Vent Sizing Charts'!$T$30:$T$33,'Vent Sizing Charts'!AE$30:AE$33)+1,IF($R174=8,LOOKUP($S174,'Vent Sizing Charts'!$T$26:$T$29,'Vent Sizing Charts'!AE$26:AE$29)+1,IF($R174=6,LOOKUP($S174,'Vent Sizing Charts'!$T$22:$T$25,'Vent Sizing Charts'!AE$22:AE$25)+1,IF($R174=5,LOOKUP($S174,'Vent Sizing Charts'!$T$18:$T$21,'Vent Sizing Charts'!AE$18:AE$21)+1,IF($R174=4,LOOKUP($S174,'Vent Sizing Charts'!$T$14:$T$17,'Vent Sizing Charts'!AE$14:AE$17)+1,IF($R174=3,LOOKUP($S174,'Vent Sizing Charts'!$T$10:$T$13,'Vent Sizing Charts'!AE$10:AE$13)+1,IF($R174=2,LOOKUP($S174,'Vent Sizing Charts'!$T$8:$T$9,'Vent Sizing Charts'!AE$8:AE$9)+1,IF($R174=1.5,LOOKUP($S174,'Vent Sizing Charts'!$T$7,'Vent Sizing Charts'!AE$7)+1,IF($R174=1.25,LOOKUP($S174,'Vent Sizing Charts'!$T$6,'Vent Sizing Charts'!AE$6)+1,"ERR")))))))))))</f>
        <v>ERR</v>
      </c>
      <c r="AE174" t="str">
        <f>IF($R174=15,LOOKUP($S174,'Vent Sizing Charts'!$T$38:$T$41,'Vent Sizing Charts'!U$38:U$41),IF($R174=12,LOOKUP($S174,'Vent Sizing Charts'!$T$34:$T$37,'Vent Sizing Charts'!U$34:U$37),IF($R174=10,LOOKUP($S174,'Vent Sizing Charts'!$T$30:$T$33,'Vent Sizing Charts'!U$30:U$33),IF($R174=8,LOOKUP($S174,'Vent Sizing Charts'!$T$26:$T$29,'Vent Sizing Charts'!U$26:U$29),IF($R174=6,LOOKUP($S174,'Vent Sizing Charts'!$T$22:$T$25,'Vent Sizing Charts'!U$22:U$25),IF($R174=5,LOOKUP($S174,'Vent Sizing Charts'!$T$18:$T$21,'Vent Sizing Charts'!U$18:U$21),IF($R174=4,LOOKUP($S174,'Vent Sizing Charts'!$T$14:$T$17,'Vent Sizing Charts'!U$14:U$17),IF($R174=3,LOOKUP($S174,'Vent Sizing Charts'!$T$10:$T$13,'Vent Sizing Charts'!U$10:U$13),IF($R174=2,LOOKUP($S174,'Vent Sizing Charts'!$T$8:$T$9,'Vent Sizing Charts'!U$8:U$9),IF($R174=1.5,LOOKUP($S174,'Vent Sizing Charts'!$T$7,'Vent Sizing Charts'!U$7),IF($R174=1.25,LOOKUP($S174,'Vent Sizing Charts'!$T$6,'Vent Sizing Charts'!U$6),"ERR")))))))))))</f>
        <v>ERR</v>
      </c>
    </row>
    <row r="175" spans="6:31" x14ac:dyDescent="0.25">
      <c r="F175" t="str">
        <f>IF('Vent Sizing'!M160="","",'Vent Sizing'!M160)</f>
        <v/>
      </c>
      <c r="G175">
        <v>0</v>
      </c>
      <c r="H175" t="e">
        <f>IF(LOOKUP($F175,'Vent Sizing Charts'!$F$5:$F$18,'Vent Sizing Charts'!G$5:G$18)+1&lt;0,0,LOOKUP($F175,'Vent Sizing Charts'!$F$5:$F$18,'Vent Sizing Charts'!G$5:G$18))</f>
        <v>#N/A</v>
      </c>
      <c r="I175" t="e">
        <f>IF(LOOKUP($F175,'Vent Sizing Charts'!$F$5:$F$18,'Vent Sizing Charts'!H$5:H$18)+1&lt;0,0,LOOKUP($F175,'Vent Sizing Charts'!$F$5:$F$18,'Vent Sizing Charts'!H$5:H$18))</f>
        <v>#N/A</v>
      </c>
      <c r="J175" t="e">
        <f>IF(LOOKUP($F175,'Vent Sizing Charts'!$F$5:$F$18,'Vent Sizing Charts'!I$5:I$18)+1&lt;0,0,LOOKUP($F175,'Vent Sizing Charts'!$F$5:$F$18,'Vent Sizing Charts'!I$5:I$18))</f>
        <v>#N/A</v>
      </c>
      <c r="K175" t="e">
        <f>IF(LOOKUP($F175,'Vent Sizing Charts'!$F$5:$F$18,'Vent Sizing Charts'!J$5:J$18)+1&lt;0,0,LOOKUP($F175,'Vent Sizing Charts'!$F$5:$F$18,'Vent Sizing Charts'!J$5:J$18))</f>
        <v>#N/A</v>
      </c>
      <c r="L175" t="e">
        <f>IF(LOOKUP($F175,'Vent Sizing Charts'!$F$5:$F$18,'Vent Sizing Charts'!K$5:K$18)+1&lt;0,0,LOOKUP($F175,'Vent Sizing Charts'!$F$5:$F$18,'Vent Sizing Charts'!K$5:K$18))</f>
        <v>#N/A</v>
      </c>
      <c r="M175" t="e">
        <f>IF(LOOKUP($F175,'Vent Sizing Charts'!$F$5:$F$18,'Vent Sizing Charts'!L$5:L$18)+1&lt;0,0,LOOKUP($F175,'Vent Sizing Charts'!$F$5:$F$18,'Vent Sizing Charts'!L$5:L$18))</f>
        <v>#N/A</v>
      </c>
      <c r="N175" t="e">
        <f>IF(LOOKUP($F175,'Vent Sizing Charts'!$F$5:$F$18,'Vent Sizing Charts'!M$5:M$18)+1&lt;0,0,LOOKUP($F175,'Vent Sizing Charts'!$F$5:$F$18,'Vent Sizing Charts'!M$5:M$18))</f>
        <v>#N/A</v>
      </c>
      <c r="O175" t="e">
        <f>IF(LOOKUP($F175,'Vent Sizing Charts'!$F$5:$F$18,'Vent Sizing Charts'!N$5:N$18)+1&lt;0,0,LOOKUP($F175,'Vent Sizing Charts'!$F$5:$F$18,'Vent Sizing Charts'!N$5:N$18))</f>
        <v>#N/A</v>
      </c>
      <c r="R175">
        <f>'Vent Sizing'!X80</f>
        <v>0</v>
      </c>
      <c r="S175">
        <f>ROUNDUP('Vent Sizing'!T80,0)</f>
        <v>0</v>
      </c>
      <c r="T175">
        <v>-9999999</v>
      </c>
      <c r="U175" t="str">
        <f>IF($R175=15,LOOKUP($S175,'Vent Sizing Charts'!$T$38:$T$41,'Vent Sizing Charts'!V$38:V$41)+1,IF($R175=12,LOOKUP($S175,'Vent Sizing Charts'!$T$34:$T$37,'Vent Sizing Charts'!V$34:V$37)+1,IF($R175=10,LOOKUP($S175,'Vent Sizing Charts'!$T$30:$T$33,'Vent Sizing Charts'!V$30:V$33)+1,IF($R175=8,LOOKUP($S175,'Vent Sizing Charts'!$T$26:$T$29,'Vent Sizing Charts'!V$26:V$29)+1,IF($R175=6,LOOKUP($S175,'Vent Sizing Charts'!$T$22:$T$25,'Vent Sizing Charts'!V$22:V$25)+1,IF($R175=5,LOOKUP($S175,'Vent Sizing Charts'!$T$18:$T$21,'Vent Sizing Charts'!V$18:V$21)+1,IF($R175=4,LOOKUP($S175,'Vent Sizing Charts'!$T$14:$T$17,'Vent Sizing Charts'!V$14:V$17)+1,IF($R175=3,LOOKUP($S175,'Vent Sizing Charts'!$T$10:$T$13,'Vent Sizing Charts'!V$10:V$13)+1,IF($R175=2,LOOKUP($S175,'Vent Sizing Charts'!$T$8:$T$9,'Vent Sizing Charts'!V$8:V$9)+1,IF($R175=1.5,LOOKUP($S175,'Vent Sizing Charts'!$T$7,'Vent Sizing Charts'!V$7)+1,IF($R175=1.25,LOOKUP($S175,'Vent Sizing Charts'!$T$6,'Vent Sizing Charts'!V$6)+1,"ERR")))))))))))</f>
        <v>ERR</v>
      </c>
      <c r="V175" t="str">
        <f>IF($R175=15,LOOKUP($S175,'Vent Sizing Charts'!$T$38:$T$41,'Vent Sizing Charts'!W$38:W$41)+1,IF($R175=12,LOOKUP($S175,'Vent Sizing Charts'!$T$34:$T$37,'Vent Sizing Charts'!W$34:W$37)+1,IF($R175=10,LOOKUP($S175,'Vent Sizing Charts'!$T$30:$T$33,'Vent Sizing Charts'!W$30:W$33)+1,IF($R175=8,LOOKUP($S175,'Vent Sizing Charts'!$T$26:$T$29,'Vent Sizing Charts'!W$26:W$29)+1,IF($R175=6,LOOKUP($S175,'Vent Sizing Charts'!$T$22:$T$25,'Vent Sizing Charts'!W$22:W$25)+1,IF($R175=5,LOOKUP($S175,'Vent Sizing Charts'!$T$18:$T$21,'Vent Sizing Charts'!W$18:W$21)+1,IF($R175=4,LOOKUP($S175,'Vent Sizing Charts'!$T$14:$T$17,'Vent Sizing Charts'!W$14:W$17)+1,IF($R175=3,LOOKUP($S175,'Vent Sizing Charts'!$T$10:$T$13,'Vent Sizing Charts'!W$10:W$13)+1,IF($R175=2,LOOKUP($S175,'Vent Sizing Charts'!$T$8:$T$9,'Vent Sizing Charts'!W$8:W$9)+1,IF($R175=1.5,LOOKUP($S175,'Vent Sizing Charts'!$T$7,'Vent Sizing Charts'!W$7)+1,IF($R175=1.25,LOOKUP($S175,'Vent Sizing Charts'!$T$6,'Vent Sizing Charts'!W$6)+1,"ERR")))))))))))</f>
        <v>ERR</v>
      </c>
      <c r="W175" t="str">
        <f>IF($R175=15,LOOKUP($S175,'Vent Sizing Charts'!$T$38:$T$41,'Vent Sizing Charts'!X$38:X$41)+1,IF($R175=12,LOOKUP($S175,'Vent Sizing Charts'!$T$34:$T$37,'Vent Sizing Charts'!X$34:X$37)+1,IF($R175=10,LOOKUP($S175,'Vent Sizing Charts'!$T$30:$T$33,'Vent Sizing Charts'!X$30:X$33)+1,IF($R175=8,LOOKUP($S175,'Vent Sizing Charts'!$T$26:$T$29,'Vent Sizing Charts'!X$26:X$29)+1,IF($R175=6,LOOKUP($S175,'Vent Sizing Charts'!$T$22:$T$25,'Vent Sizing Charts'!X$22:X$25)+1,IF($R175=5,LOOKUP($S175,'Vent Sizing Charts'!$T$18:$T$21,'Vent Sizing Charts'!X$18:X$21)+1,IF($R175=4,LOOKUP($S175,'Vent Sizing Charts'!$T$14:$T$17,'Vent Sizing Charts'!X$14:X$17)+1,IF($R175=3,LOOKUP($S175,'Vent Sizing Charts'!$T$10:$T$13,'Vent Sizing Charts'!X$10:X$13)+1,IF($R175=2,LOOKUP($S175,'Vent Sizing Charts'!$T$8:$T$9,'Vent Sizing Charts'!X$8:X$9)+1,IF($R175=1.5,LOOKUP($S175,'Vent Sizing Charts'!$T$7,'Vent Sizing Charts'!X$7)+1,IF($R175=1.25,LOOKUP($S175,'Vent Sizing Charts'!$T$6,'Vent Sizing Charts'!X$6)+1,"ERR")))))))))))</f>
        <v>ERR</v>
      </c>
      <c r="X175" t="str">
        <f>IF($R175=15,LOOKUP($S175,'Vent Sizing Charts'!$T$38:$T$41,'Vent Sizing Charts'!Y$38:Y$41)+1,IF($R175=12,LOOKUP($S175,'Vent Sizing Charts'!$T$34:$T$37,'Vent Sizing Charts'!Y$34:Y$37)+1,IF($R175=10,LOOKUP($S175,'Vent Sizing Charts'!$T$30:$T$33,'Vent Sizing Charts'!Y$30:Y$33)+1,IF($R175=8,LOOKUP($S175,'Vent Sizing Charts'!$T$26:$T$29,'Vent Sizing Charts'!Y$26:Y$29)+1,IF($R175=6,LOOKUP($S175,'Vent Sizing Charts'!$T$22:$T$25,'Vent Sizing Charts'!Y$22:Y$25)+1,IF($R175=5,LOOKUP($S175,'Vent Sizing Charts'!$T$18:$T$21,'Vent Sizing Charts'!Y$18:Y$21)+1,IF($R175=4,LOOKUP($S175,'Vent Sizing Charts'!$T$14:$T$17,'Vent Sizing Charts'!Y$14:Y$17)+1,IF($R175=3,LOOKUP($S175,'Vent Sizing Charts'!$T$10:$T$13,'Vent Sizing Charts'!Y$10:Y$13)+1,IF($R175=2,LOOKUP($S175,'Vent Sizing Charts'!$T$8:$T$9,'Vent Sizing Charts'!Y$8:Y$9)+1,IF($R175=1.5,LOOKUP($S175,'Vent Sizing Charts'!$T$7,'Vent Sizing Charts'!Y$7)+1,IF($R175=1.25,LOOKUP($S175,'Vent Sizing Charts'!$T$6,'Vent Sizing Charts'!Y$6)+1,"ERR")))))))))))</f>
        <v>ERR</v>
      </c>
      <c r="Y175" t="str">
        <f>IF($R175=15,LOOKUP($S175,'Vent Sizing Charts'!$T$38:$T$41,'Vent Sizing Charts'!Z$38:Z$41)+1,IF($R175=12,LOOKUP($S175,'Vent Sizing Charts'!$T$34:$T$37,'Vent Sizing Charts'!Z$34:Z$37)+1,IF($R175=10,LOOKUP($S175,'Vent Sizing Charts'!$T$30:$T$33,'Vent Sizing Charts'!Z$30:Z$33)+1,IF($R175=8,LOOKUP($S175,'Vent Sizing Charts'!$T$26:$T$29,'Vent Sizing Charts'!Z$26:Z$29)+1,IF($R175=6,LOOKUP($S175,'Vent Sizing Charts'!$T$22:$T$25,'Vent Sizing Charts'!Z$22:Z$25)+1,IF($R175=5,LOOKUP($S175,'Vent Sizing Charts'!$T$18:$T$21,'Vent Sizing Charts'!Z$18:Z$21)+1,IF($R175=4,LOOKUP($S175,'Vent Sizing Charts'!$T$14:$T$17,'Vent Sizing Charts'!Z$14:Z$17)+1,IF($R175=3,LOOKUP($S175,'Vent Sizing Charts'!$T$10:$T$13,'Vent Sizing Charts'!Z$10:Z$13)+1,IF($R175=2,LOOKUP($S175,'Vent Sizing Charts'!$T$8:$T$9,'Vent Sizing Charts'!Z$8:Z$9)+1,IF($R175=1.5,LOOKUP($S175,'Vent Sizing Charts'!$T$7,'Vent Sizing Charts'!Z$7)+1,IF($R175=1.25,LOOKUP($S175,'Vent Sizing Charts'!$T$6,'Vent Sizing Charts'!Z$6)+1,"ERR")))))))))))</f>
        <v>ERR</v>
      </c>
      <c r="Z175" t="str">
        <f>IF($R175=15,LOOKUP($S175,'Vent Sizing Charts'!$T$38:$T$41,'Vent Sizing Charts'!AA$38:AA$41)+1,IF($R175=12,LOOKUP($S175,'Vent Sizing Charts'!$T$34:$T$37,'Vent Sizing Charts'!AA$34:AA$37)+1,IF($R175=10,LOOKUP($S175,'Vent Sizing Charts'!$T$30:$T$33,'Vent Sizing Charts'!AA$30:AA$33)+1,IF($R175=8,LOOKUP($S175,'Vent Sizing Charts'!$T$26:$T$29,'Vent Sizing Charts'!AA$26:AA$29)+1,IF($R175=6,LOOKUP($S175,'Vent Sizing Charts'!$T$22:$T$25,'Vent Sizing Charts'!AA$22:AA$25)+1,IF($R175=5,LOOKUP($S175,'Vent Sizing Charts'!$T$18:$T$21,'Vent Sizing Charts'!AA$18:AA$21)+1,IF($R175=4,LOOKUP($S175,'Vent Sizing Charts'!$T$14:$T$17,'Vent Sizing Charts'!AA$14:AA$17)+1,IF($R175=3,LOOKUP($S175,'Vent Sizing Charts'!$T$10:$T$13,'Vent Sizing Charts'!AA$10:AA$13)+1,IF($R175=2,LOOKUP($S175,'Vent Sizing Charts'!$T$8:$T$9,'Vent Sizing Charts'!AA$8:AA$9)+1,IF($R175=1.5,LOOKUP($S175,'Vent Sizing Charts'!$T$7,'Vent Sizing Charts'!AA$7)+1,IF($R175=1.25,LOOKUP($S175,'Vent Sizing Charts'!$T$6,'Vent Sizing Charts'!AA$6)+1,"ERR")))))))))))</f>
        <v>ERR</v>
      </c>
      <c r="AA175" t="str">
        <f>IF($R175=15,LOOKUP($S175,'Vent Sizing Charts'!$T$38:$T$41,'Vent Sizing Charts'!AB$38:AB$41)+1,IF($R175=12,LOOKUP($S175,'Vent Sizing Charts'!$T$34:$T$37,'Vent Sizing Charts'!AB$34:AB$37)+1,IF($R175=10,LOOKUP($S175,'Vent Sizing Charts'!$T$30:$T$33,'Vent Sizing Charts'!AB$30:AB$33)+1,IF($R175=8,LOOKUP($S175,'Vent Sizing Charts'!$T$26:$T$29,'Vent Sizing Charts'!AB$26:AB$29)+1,IF($R175=6,LOOKUP($S175,'Vent Sizing Charts'!$T$22:$T$25,'Vent Sizing Charts'!AB$22:AB$25)+1,IF($R175=5,LOOKUP($S175,'Vent Sizing Charts'!$T$18:$T$21,'Vent Sizing Charts'!AB$18:AB$21)+1,IF($R175=4,LOOKUP($S175,'Vent Sizing Charts'!$T$14:$T$17,'Vent Sizing Charts'!AB$14:AB$17)+1,IF($R175=3,LOOKUP($S175,'Vent Sizing Charts'!$T$10:$T$13,'Vent Sizing Charts'!AB$10:AB$13)+1,IF($R175=2,LOOKUP($S175,'Vent Sizing Charts'!$T$8:$T$9,'Vent Sizing Charts'!AB$8:AB$9)+1,IF($R175=1.5,LOOKUP($S175,'Vent Sizing Charts'!$T$7,'Vent Sizing Charts'!AB$7)+1,IF($R175=1.25,LOOKUP($S175,'Vent Sizing Charts'!$T$6,'Vent Sizing Charts'!AB$6)+1,"ERR")))))))))))</f>
        <v>ERR</v>
      </c>
      <c r="AB175" t="str">
        <f>IF($R175=15,LOOKUP($S175,'Vent Sizing Charts'!$T$38:$T$41,'Vent Sizing Charts'!AC$38:AC$41)+1,IF($R175=12,LOOKUP($S175,'Vent Sizing Charts'!$T$34:$T$37,'Vent Sizing Charts'!AC$34:AC$37)+1,IF($R175=10,LOOKUP($S175,'Vent Sizing Charts'!$T$30:$T$33,'Vent Sizing Charts'!AC$30:AC$33)+1,IF($R175=8,LOOKUP($S175,'Vent Sizing Charts'!$T$26:$T$29,'Vent Sizing Charts'!AC$26:AC$29)+1,IF($R175=6,LOOKUP($S175,'Vent Sizing Charts'!$T$22:$T$25,'Vent Sizing Charts'!AC$22:AC$25)+1,IF($R175=5,LOOKUP($S175,'Vent Sizing Charts'!$T$18:$T$21,'Vent Sizing Charts'!AC$18:AC$21)+1,IF($R175=4,LOOKUP($S175,'Vent Sizing Charts'!$T$14:$T$17,'Vent Sizing Charts'!AC$14:AC$17)+1,IF($R175=3,LOOKUP($S175,'Vent Sizing Charts'!$T$10:$T$13,'Vent Sizing Charts'!AC$10:AC$13)+1,IF($R175=2,LOOKUP($S175,'Vent Sizing Charts'!$T$8:$T$9,'Vent Sizing Charts'!AC$8:AC$9)+1,IF($R175=1.5,LOOKUP($S175,'Vent Sizing Charts'!$T$7,'Vent Sizing Charts'!AC$7)+1,IF($R175=1.25,LOOKUP($S175,'Vent Sizing Charts'!$T$6,'Vent Sizing Charts'!AC$6)+1,"ERR")))))))))))</f>
        <v>ERR</v>
      </c>
      <c r="AC175" t="str">
        <f>IF($R175=15,LOOKUP($S175,'Vent Sizing Charts'!$T$38:$T$41,'Vent Sizing Charts'!AD$38:AD$41)+1,IF($R175=12,LOOKUP($S175,'Vent Sizing Charts'!$T$34:$T$37,'Vent Sizing Charts'!AD$34:AD$37)+1,IF($R175=10,LOOKUP($S175,'Vent Sizing Charts'!$T$30:$T$33,'Vent Sizing Charts'!AD$30:AD$33)+1,IF($R175=8,LOOKUP($S175,'Vent Sizing Charts'!$T$26:$T$29,'Vent Sizing Charts'!AD$26:AD$29)+1,IF($R175=6,LOOKUP($S175,'Vent Sizing Charts'!$T$22:$T$25,'Vent Sizing Charts'!AD$22:AD$25)+1,IF($R175=5,LOOKUP($S175,'Vent Sizing Charts'!$T$18:$T$21,'Vent Sizing Charts'!AD$18:AD$21)+1,IF($R175=4,LOOKUP($S175,'Vent Sizing Charts'!$T$14:$T$17,'Vent Sizing Charts'!AD$14:AD$17)+1,IF($R175=3,LOOKUP($S175,'Vent Sizing Charts'!$T$10:$T$13,'Vent Sizing Charts'!AD$10:AD$13)+1,IF($R175=2,LOOKUP($S175,'Vent Sizing Charts'!$T$8:$T$9,'Vent Sizing Charts'!AD$8:AD$9)+1,IF($R175=1.5,LOOKUP($S175,'Vent Sizing Charts'!$T$7,'Vent Sizing Charts'!AD$7)+1,IF($R175=1.25,LOOKUP($S175,'Vent Sizing Charts'!$T$6,'Vent Sizing Charts'!AD$6)+1,"ERR")))))))))))</f>
        <v>ERR</v>
      </c>
      <c r="AD175" t="str">
        <f>IF($R175=15,LOOKUP($S175,'Vent Sizing Charts'!$T$38:$T$41,'Vent Sizing Charts'!AE$38:AE$41)+1,IF($R175=12,LOOKUP($S175,'Vent Sizing Charts'!$T$34:$T$37,'Vent Sizing Charts'!AE$34:AE$37)+1,IF($R175=10,LOOKUP($S175,'Vent Sizing Charts'!$T$30:$T$33,'Vent Sizing Charts'!AE$30:AE$33)+1,IF($R175=8,LOOKUP($S175,'Vent Sizing Charts'!$T$26:$T$29,'Vent Sizing Charts'!AE$26:AE$29)+1,IF($R175=6,LOOKUP($S175,'Vent Sizing Charts'!$T$22:$T$25,'Vent Sizing Charts'!AE$22:AE$25)+1,IF($R175=5,LOOKUP($S175,'Vent Sizing Charts'!$T$18:$T$21,'Vent Sizing Charts'!AE$18:AE$21)+1,IF($R175=4,LOOKUP($S175,'Vent Sizing Charts'!$T$14:$T$17,'Vent Sizing Charts'!AE$14:AE$17)+1,IF($R175=3,LOOKUP($S175,'Vent Sizing Charts'!$T$10:$T$13,'Vent Sizing Charts'!AE$10:AE$13)+1,IF($R175=2,LOOKUP($S175,'Vent Sizing Charts'!$T$8:$T$9,'Vent Sizing Charts'!AE$8:AE$9)+1,IF($R175=1.5,LOOKUP($S175,'Vent Sizing Charts'!$T$7,'Vent Sizing Charts'!AE$7)+1,IF($R175=1.25,LOOKUP($S175,'Vent Sizing Charts'!$T$6,'Vent Sizing Charts'!AE$6)+1,"ERR")))))))))))</f>
        <v>ERR</v>
      </c>
      <c r="AE175" t="str">
        <f>IF($R175=15,LOOKUP($S175,'Vent Sizing Charts'!$T$38:$T$41,'Vent Sizing Charts'!U$38:U$41),IF($R175=12,LOOKUP($S175,'Vent Sizing Charts'!$T$34:$T$37,'Vent Sizing Charts'!U$34:U$37),IF($R175=10,LOOKUP($S175,'Vent Sizing Charts'!$T$30:$T$33,'Vent Sizing Charts'!U$30:U$33),IF($R175=8,LOOKUP($S175,'Vent Sizing Charts'!$T$26:$T$29,'Vent Sizing Charts'!U$26:U$29),IF($R175=6,LOOKUP($S175,'Vent Sizing Charts'!$T$22:$T$25,'Vent Sizing Charts'!U$22:U$25),IF($R175=5,LOOKUP($S175,'Vent Sizing Charts'!$T$18:$T$21,'Vent Sizing Charts'!U$18:U$21),IF($R175=4,LOOKUP($S175,'Vent Sizing Charts'!$T$14:$T$17,'Vent Sizing Charts'!U$14:U$17),IF($R175=3,LOOKUP($S175,'Vent Sizing Charts'!$T$10:$T$13,'Vent Sizing Charts'!U$10:U$13),IF($R175=2,LOOKUP($S175,'Vent Sizing Charts'!$T$8:$T$9,'Vent Sizing Charts'!U$8:U$9),IF($R175=1.5,LOOKUP($S175,'Vent Sizing Charts'!$T$7,'Vent Sizing Charts'!U$7),IF($R175=1.25,LOOKUP($S175,'Vent Sizing Charts'!$T$6,'Vent Sizing Charts'!U$6),"ERR")))))))))))</f>
        <v>ERR</v>
      </c>
    </row>
    <row r="176" spans="6:31" x14ac:dyDescent="0.25">
      <c r="F176" t="str">
        <f>IF('Vent Sizing'!M161="","",'Vent Sizing'!M161)</f>
        <v/>
      </c>
      <c r="G176">
        <v>0</v>
      </c>
      <c r="H176" t="e">
        <f>IF(LOOKUP($F176,'Vent Sizing Charts'!$F$5:$F$18,'Vent Sizing Charts'!G$5:G$18)+1&lt;0,0,LOOKUP($F176,'Vent Sizing Charts'!$F$5:$F$18,'Vent Sizing Charts'!G$5:G$18))</f>
        <v>#N/A</v>
      </c>
      <c r="I176" t="e">
        <f>IF(LOOKUP($F176,'Vent Sizing Charts'!$F$5:$F$18,'Vent Sizing Charts'!H$5:H$18)+1&lt;0,0,LOOKUP($F176,'Vent Sizing Charts'!$F$5:$F$18,'Vent Sizing Charts'!H$5:H$18))</f>
        <v>#N/A</v>
      </c>
      <c r="J176" t="e">
        <f>IF(LOOKUP($F176,'Vent Sizing Charts'!$F$5:$F$18,'Vent Sizing Charts'!I$5:I$18)+1&lt;0,0,LOOKUP($F176,'Vent Sizing Charts'!$F$5:$F$18,'Vent Sizing Charts'!I$5:I$18))</f>
        <v>#N/A</v>
      </c>
      <c r="K176" t="e">
        <f>IF(LOOKUP($F176,'Vent Sizing Charts'!$F$5:$F$18,'Vent Sizing Charts'!J$5:J$18)+1&lt;0,0,LOOKUP($F176,'Vent Sizing Charts'!$F$5:$F$18,'Vent Sizing Charts'!J$5:J$18))</f>
        <v>#N/A</v>
      </c>
      <c r="L176" t="e">
        <f>IF(LOOKUP($F176,'Vent Sizing Charts'!$F$5:$F$18,'Vent Sizing Charts'!K$5:K$18)+1&lt;0,0,LOOKUP($F176,'Vent Sizing Charts'!$F$5:$F$18,'Vent Sizing Charts'!K$5:K$18))</f>
        <v>#N/A</v>
      </c>
      <c r="M176" t="e">
        <f>IF(LOOKUP($F176,'Vent Sizing Charts'!$F$5:$F$18,'Vent Sizing Charts'!L$5:L$18)+1&lt;0,0,LOOKUP($F176,'Vent Sizing Charts'!$F$5:$F$18,'Vent Sizing Charts'!L$5:L$18))</f>
        <v>#N/A</v>
      </c>
      <c r="N176" t="e">
        <f>IF(LOOKUP($F176,'Vent Sizing Charts'!$F$5:$F$18,'Vent Sizing Charts'!M$5:M$18)+1&lt;0,0,LOOKUP($F176,'Vent Sizing Charts'!$F$5:$F$18,'Vent Sizing Charts'!M$5:M$18))</f>
        <v>#N/A</v>
      </c>
      <c r="O176" t="e">
        <f>IF(LOOKUP($F176,'Vent Sizing Charts'!$F$5:$F$18,'Vent Sizing Charts'!N$5:N$18)+1&lt;0,0,LOOKUP($F176,'Vent Sizing Charts'!$F$5:$F$18,'Vent Sizing Charts'!N$5:N$18))</f>
        <v>#N/A</v>
      </c>
      <c r="R176">
        <f>'Vent Sizing'!X81</f>
        <v>0</v>
      </c>
      <c r="S176">
        <f>ROUNDUP('Vent Sizing'!T81,0)</f>
        <v>0</v>
      </c>
      <c r="T176">
        <v>-9999999</v>
      </c>
      <c r="U176" t="str">
        <f>IF($R176=15,LOOKUP($S176,'Vent Sizing Charts'!$T$38:$T$41,'Vent Sizing Charts'!V$38:V$41)+1,IF($R176=12,LOOKUP($S176,'Vent Sizing Charts'!$T$34:$T$37,'Vent Sizing Charts'!V$34:V$37)+1,IF($R176=10,LOOKUP($S176,'Vent Sizing Charts'!$T$30:$T$33,'Vent Sizing Charts'!V$30:V$33)+1,IF($R176=8,LOOKUP($S176,'Vent Sizing Charts'!$T$26:$T$29,'Vent Sizing Charts'!V$26:V$29)+1,IF($R176=6,LOOKUP($S176,'Vent Sizing Charts'!$T$22:$T$25,'Vent Sizing Charts'!V$22:V$25)+1,IF($R176=5,LOOKUP($S176,'Vent Sizing Charts'!$T$18:$T$21,'Vent Sizing Charts'!V$18:V$21)+1,IF($R176=4,LOOKUP($S176,'Vent Sizing Charts'!$T$14:$T$17,'Vent Sizing Charts'!V$14:V$17)+1,IF($R176=3,LOOKUP($S176,'Vent Sizing Charts'!$T$10:$T$13,'Vent Sizing Charts'!V$10:V$13)+1,IF($R176=2,LOOKUP($S176,'Vent Sizing Charts'!$T$8:$T$9,'Vent Sizing Charts'!V$8:V$9)+1,IF($R176=1.5,LOOKUP($S176,'Vent Sizing Charts'!$T$7,'Vent Sizing Charts'!V$7)+1,IF($R176=1.25,LOOKUP($S176,'Vent Sizing Charts'!$T$6,'Vent Sizing Charts'!V$6)+1,"ERR")))))))))))</f>
        <v>ERR</v>
      </c>
      <c r="V176" t="str">
        <f>IF($R176=15,LOOKUP($S176,'Vent Sizing Charts'!$T$38:$T$41,'Vent Sizing Charts'!W$38:W$41)+1,IF($R176=12,LOOKUP($S176,'Vent Sizing Charts'!$T$34:$T$37,'Vent Sizing Charts'!W$34:W$37)+1,IF($R176=10,LOOKUP($S176,'Vent Sizing Charts'!$T$30:$T$33,'Vent Sizing Charts'!W$30:W$33)+1,IF($R176=8,LOOKUP($S176,'Vent Sizing Charts'!$T$26:$T$29,'Vent Sizing Charts'!W$26:W$29)+1,IF($R176=6,LOOKUP($S176,'Vent Sizing Charts'!$T$22:$T$25,'Vent Sizing Charts'!W$22:W$25)+1,IF($R176=5,LOOKUP($S176,'Vent Sizing Charts'!$T$18:$T$21,'Vent Sizing Charts'!W$18:W$21)+1,IF($R176=4,LOOKUP($S176,'Vent Sizing Charts'!$T$14:$T$17,'Vent Sizing Charts'!W$14:W$17)+1,IF($R176=3,LOOKUP($S176,'Vent Sizing Charts'!$T$10:$T$13,'Vent Sizing Charts'!W$10:W$13)+1,IF($R176=2,LOOKUP($S176,'Vent Sizing Charts'!$T$8:$T$9,'Vent Sizing Charts'!W$8:W$9)+1,IF($R176=1.5,LOOKUP($S176,'Vent Sizing Charts'!$T$7,'Vent Sizing Charts'!W$7)+1,IF($R176=1.25,LOOKUP($S176,'Vent Sizing Charts'!$T$6,'Vent Sizing Charts'!W$6)+1,"ERR")))))))))))</f>
        <v>ERR</v>
      </c>
      <c r="W176" t="str">
        <f>IF($R176=15,LOOKUP($S176,'Vent Sizing Charts'!$T$38:$T$41,'Vent Sizing Charts'!X$38:X$41)+1,IF($R176=12,LOOKUP($S176,'Vent Sizing Charts'!$T$34:$T$37,'Vent Sizing Charts'!X$34:X$37)+1,IF($R176=10,LOOKUP($S176,'Vent Sizing Charts'!$T$30:$T$33,'Vent Sizing Charts'!X$30:X$33)+1,IF($R176=8,LOOKUP($S176,'Vent Sizing Charts'!$T$26:$T$29,'Vent Sizing Charts'!X$26:X$29)+1,IF($R176=6,LOOKUP($S176,'Vent Sizing Charts'!$T$22:$T$25,'Vent Sizing Charts'!X$22:X$25)+1,IF($R176=5,LOOKUP($S176,'Vent Sizing Charts'!$T$18:$T$21,'Vent Sizing Charts'!X$18:X$21)+1,IF($R176=4,LOOKUP($S176,'Vent Sizing Charts'!$T$14:$T$17,'Vent Sizing Charts'!X$14:X$17)+1,IF($R176=3,LOOKUP($S176,'Vent Sizing Charts'!$T$10:$T$13,'Vent Sizing Charts'!X$10:X$13)+1,IF($R176=2,LOOKUP($S176,'Vent Sizing Charts'!$T$8:$T$9,'Vent Sizing Charts'!X$8:X$9)+1,IF($R176=1.5,LOOKUP($S176,'Vent Sizing Charts'!$T$7,'Vent Sizing Charts'!X$7)+1,IF($R176=1.25,LOOKUP($S176,'Vent Sizing Charts'!$T$6,'Vent Sizing Charts'!X$6)+1,"ERR")))))))))))</f>
        <v>ERR</v>
      </c>
      <c r="X176" t="str">
        <f>IF($R176=15,LOOKUP($S176,'Vent Sizing Charts'!$T$38:$T$41,'Vent Sizing Charts'!Y$38:Y$41)+1,IF($R176=12,LOOKUP($S176,'Vent Sizing Charts'!$T$34:$T$37,'Vent Sizing Charts'!Y$34:Y$37)+1,IF($R176=10,LOOKUP($S176,'Vent Sizing Charts'!$T$30:$T$33,'Vent Sizing Charts'!Y$30:Y$33)+1,IF($R176=8,LOOKUP($S176,'Vent Sizing Charts'!$T$26:$T$29,'Vent Sizing Charts'!Y$26:Y$29)+1,IF($R176=6,LOOKUP($S176,'Vent Sizing Charts'!$T$22:$T$25,'Vent Sizing Charts'!Y$22:Y$25)+1,IF($R176=5,LOOKUP($S176,'Vent Sizing Charts'!$T$18:$T$21,'Vent Sizing Charts'!Y$18:Y$21)+1,IF($R176=4,LOOKUP($S176,'Vent Sizing Charts'!$T$14:$T$17,'Vent Sizing Charts'!Y$14:Y$17)+1,IF($R176=3,LOOKUP($S176,'Vent Sizing Charts'!$T$10:$T$13,'Vent Sizing Charts'!Y$10:Y$13)+1,IF($R176=2,LOOKUP($S176,'Vent Sizing Charts'!$T$8:$T$9,'Vent Sizing Charts'!Y$8:Y$9)+1,IF($R176=1.5,LOOKUP($S176,'Vent Sizing Charts'!$T$7,'Vent Sizing Charts'!Y$7)+1,IF($R176=1.25,LOOKUP($S176,'Vent Sizing Charts'!$T$6,'Vent Sizing Charts'!Y$6)+1,"ERR")))))))))))</f>
        <v>ERR</v>
      </c>
      <c r="Y176" t="str">
        <f>IF($R176=15,LOOKUP($S176,'Vent Sizing Charts'!$T$38:$T$41,'Vent Sizing Charts'!Z$38:Z$41)+1,IF($R176=12,LOOKUP($S176,'Vent Sizing Charts'!$T$34:$T$37,'Vent Sizing Charts'!Z$34:Z$37)+1,IF($R176=10,LOOKUP($S176,'Vent Sizing Charts'!$T$30:$T$33,'Vent Sizing Charts'!Z$30:Z$33)+1,IF($R176=8,LOOKUP($S176,'Vent Sizing Charts'!$T$26:$T$29,'Vent Sizing Charts'!Z$26:Z$29)+1,IF($R176=6,LOOKUP($S176,'Vent Sizing Charts'!$T$22:$T$25,'Vent Sizing Charts'!Z$22:Z$25)+1,IF($R176=5,LOOKUP($S176,'Vent Sizing Charts'!$T$18:$T$21,'Vent Sizing Charts'!Z$18:Z$21)+1,IF($R176=4,LOOKUP($S176,'Vent Sizing Charts'!$T$14:$T$17,'Vent Sizing Charts'!Z$14:Z$17)+1,IF($R176=3,LOOKUP($S176,'Vent Sizing Charts'!$T$10:$T$13,'Vent Sizing Charts'!Z$10:Z$13)+1,IF($R176=2,LOOKUP($S176,'Vent Sizing Charts'!$T$8:$T$9,'Vent Sizing Charts'!Z$8:Z$9)+1,IF($R176=1.5,LOOKUP($S176,'Vent Sizing Charts'!$T$7,'Vent Sizing Charts'!Z$7)+1,IF($R176=1.25,LOOKUP($S176,'Vent Sizing Charts'!$T$6,'Vent Sizing Charts'!Z$6)+1,"ERR")))))))))))</f>
        <v>ERR</v>
      </c>
      <c r="Z176" t="str">
        <f>IF($R176=15,LOOKUP($S176,'Vent Sizing Charts'!$T$38:$T$41,'Vent Sizing Charts'!AA$38:AA$41)+1,IF($R176=12,LOOKUP($S176,'Vent Sizing Charts'!$T$34:$T$37,'Vent Sizing Charts'!AA$34:AA$37)+1,IF($R176=10,LOOKUP($S176,'Vent Sizing Charts'!$T$30:$T$33,'Vent Sizing Charts'!AA$30:AA$33)+1,IF($R176=8,LOOKUP($S176,'Vent Sizing Charts'!$T$26:$T$29,'Vent Sizing Charts'!AA$26:AA$29)+1,IF($R176=6,LOOKUP($S176,'Vent Sizing Charts'!$T$22:$T$25,'Vent Sizing Charts'!AA$22:AA$25)+1,IF($R176=5,LOOKUP($S176,'Vent Sizing Charts'!$T$18:$T$21,'Vent Sizing Charts'!AA$18:AA$21)+1,IF($R176=4,LOOKUP($S176,'Vent Sizing Charts'!$T$14:$T$17,'Vent Sizing Charts'!AA$14:AA$17)+1,IF($R176=3,LOOKUP($S176,'Vent Sizing Charts'!$T$10:$T$13,'Vent Sizing Charts'!AA$10:AA$13)+1,IF($R176=2,LOOKUP($S176,'Vent Sizing Charts'!$T$8:$T$9,'Vent Sizing Charts'!AA$8:AA$9)+1,IF($R176=1.5,LOOKUP($S176,'Vent Sizing Charts'!$T$7,'Vent Sizing Charts'!AA$7)+1,IF($R176=1.25,LOOKUP($S176,'Vent Sizing Charts'!$T$6,'Vent Sizing Charts'!AA$6)+1,"ERR")))))))))))</f>
        <v>ERR</v>
      </c>
      <c r="AA176" t="str">
        <f>IF($R176=15,LOOKUP($S176,'Vent Sizing Charts'!$T$38:$T$41,'Vent Sizing Charts'!AB$38:AB$41)+1,IF($R176=12,LOOKUP($S176,'Vent Sizing Charts'!$T$34:$T$37,'Vent Sizing Charts'!AB$34:AB$37)+1,IF($R176=10,LOOKUP($S176,'Vent Sizing Charts'!$T$30:$T$33,'Vent Sizing Charts'!AB$30:AB$33)+1,IF($R176=8,LOOKUP($S176,'Vent Sizing Charts'!$T$26:$T$29,'Vent Sizing Charts'!AB$26:AB$29)+1,IF($R176=6,LOOKUP($S176,'Vent Sizing Charts'!$T$22:$T$25,'Vent Sizing Charts'!AB$22:AB$25)+1,IF($R176=5,LOOKUP($S176,'Vent Sizing Charts'!$T$18:$T$21,'Vent Sizing Charts'!AB$18:AB$21)+1,IF($R176=4,LOOKUP($S176,'Vent Sizing Charts'!$T$14:$T$17,'Vent Sizing Charts'!AB$14:AB$17)+1,IF($R176=3,LOOKUP($S176,'Vent Sizing Charts'!$T$10:$T$13,'Vent Sizing Charts'!AB$10:AB$13)+1,IF($R176=2,LOOKUP($S176,'Vent Sizing Charts'!$T$8:$T$9,'Vent Sizing Charts'!AB$8:AB$9)+1,IF($R176=1.5,LOOKUP($S176,'Vent Sizing Charts'!$T$7,'Vent Sizing Charts'!AB$7)+1,IF($R176=1.25,LOOKUP($S176,'Vent Sizing Charts'!$T$6,'Vent Sizing Charts'!AB$6)+1,"ERR")))))))))))</f>
        <v>ERR</v>
      </c>
      <c r="AB176" t="str">
        <f>IF($R176=15,LOOKUP($S176,'Vent Sizing Charts'!$T$38:$T$41,'Vent Sizing Charts'!AC$38:AC$41)+1,IF($R176=12,LOOKUP($S176,'Vent Sizing Charts'!$T$34:$T$37,'Vent Sizing Charts'!AC$34:AC$37)+1,IF($R176=10,LOOKUP($S176,'Vent Sizing Charts'!$T$30:$T$33,'Vent Sizing Charts'!AC$30:AC$33)+1,IF($R176=8,LOOKUP($S176,'Vent Sizing Charts'!$T$26:$T$29,'Vent Sizing Charts'!AC$26:AC$29)+1,IF($R176=6,LOOKUP($S176,'Vent Sizing Charts'!$T$22:$T$25,'Vent Sizing Charts'!AC$22:AC$25)+1,IF($R176=5,LOOKUP($S176,'Vent Sizing Charts'!$T$18:$T$21,'Vent Sizing Charts'!AC$18:AC$21)+1,IF($R176=4,LOOKUP($S176,'Vent Sizing Charts'!$T$14:$T$17,'Vent Sizing Charts'!AC$14:AC$17)+1,IF($R176=3,LOOKUP($S176,'Vent Sizing Charts'!$T$10:$T$13,'Vent Sizing Charts'!AC$10:AC$13)+1,IF($R176=2,LOOKUP($S176,'Vent Sizing Charts'!$T$8:$T$9,'Vent Sizing Charts'!AC$8:AC$9)+1,IF($R176=1.5,LOOKUP($S176,'Vent Sizing Charts'!$T$7,'Vent Sizing Charts'!AC$7)+1,IF($R176=1.25,LOOKUP($S176,'Vent Sizing Charts'!$T$6,'Vent Sizing Charts'!AC$6)+1,"ERR")))))))))))</f>
        <v>ERR</v>
      </c>
      <c r="AC176" t="str">
        <f>IF($R176=15,LOOKUP($S176,'Vent Sizing Charts'!$T$38:$T$41,'Vent Sizing Charts'!AD$38:AD$41)+1,IF($R176=12,LOOKUP($S176,'Vent Sizing Charts'!$T$34:$T$37,'Vent Sizing Charts'!AD$34:AD$37)+1,IF($R176=10,LOOKUP($S176,'Vent Sizing Charts'!$T$30:$T$33,'Vent Sizing Charts'!AD$30:AD$33)+1,IF($R176=8,LOOKUP($S176,'Vent Sizing Charts'!$T$26:$T$29,'Vent Sizing Charts'!AD$26:AD$29)+1,IF($R176=6,LOOKUP($S176,'Vent Sizing Charts'!$T$22:$T$25,'Vent Sizing Charts'!AD$22:AD$25)+1,IF($R176=5,LOOKUP($S176,'Vent Sizing Charts'!$T$18:$T$21,'Vent Sizing Charts'!AD$18:AD$21)+1,IF($R176=4,LOOKUP($S176,'Vent Sizing Charts'!$T$14:$T$17,'Vent Sizing Charts'!AD$14:AD$17)+1,IF($R176=3,LOOKUP($S176,'Vent Sizing Charts'!$T$10:$T$13,'Vent Sizing Charts'!AD$10:AD$13)+1,IF($R176=2,LOOKUP($S176,'Vent Sizing Charts'!$T$8:$T$9,'Vent Sizing Charts'!AD$8:AD$9)+1,IF($R176=1.5,LOOKUP($S176,'Vent Sizing Charts'!$T$7,'Vent Sizing Charts'!AD$7)+1,IF($R176=1.25,LOOKUP($S176,'Vent Sizing Charts'!$T$6,'Vent Sizing Charts'!AD$6)+1,"ERR")))))))))))</f>
        <v>ERR</v>
      </c>
      <c r="AD176" t="str">
        <f>IF($R176=15,LOOKUP($S176,'Vent Sizing Charts'!$T$38:$T$41,'Vent Sizing Charts'!AE$38:AE$41)+1,IF($R176=12,LOOKUP($S176,'Vent Sizing Charts'!$T$34:$T$37,'Vent Sizing Charts'!AE$34:AE$37)+1,IF($R176=10,LOOKUP($S176,'Vent Sizing Charts'!$T$30:$T$33,'Vent Sizing Charts'!AE$30:AE$33)+1,IF($R176=8,LOOKUP($S176,'Vent Sizing Charts'!$T$26:$T$29,'Vent Sizing Charts'!AE$26:AE$29)+1,IF($R176=6,LOOKUP($S176,'Vent Sizing Charts'!$T$22:$T$25,'Vent Sizing Charts'!AE$22:AE$25)+1,IF($R176=5,LOOKUP($S176,'Vent Sizing Charts'!$T$18:$T$21,'Vent Sizing Charts'!AE$18:AE$21)+1,IF($R176=4,LOOKUP($S176,'Vent Sizing Charts'!$T$14:$T$17,'Vent Sizing Charts'!AE$14:AE$17)+1,IF($R176=3,LOOKUP($S176,'Vent Sizing Charts'!$T$10:$T$13,'Vent Sizing Charts'!AE$10:AE$13)+1,IF($R176=2,LOOKUP($S176,'Vent Sizing Charts'!$T$8:$T$9,'Vent Sizing Charts'!AE$8:AE$9)+1,IF($R176=1.5,LOOKUP($S176,'Vent Sizing Charts'!$T$7,'Vent Sizing Charts'!AE$7)+1,IF($R176=1.25,LOOKUP($S176,'Vent Sizing Charts'!$T$6,'Vent Sizing Charts'!AE$6)+1,"ERR")))))))))))</f>
        <v>ERR</v>
      </c>
      <c r="AE176" t="str">
        <f>IF($R176=15,LOOKUP($S176,'Vent Sizing Charts'!$T$38:$T$41,'Vent Sizing Charts'!U$38:U$41),IF($R176=12,LOOKUP($S176,'Vent Sizing Charts'!$T$34:$T$37,'Vent Sizing Charts'!U$34:U$37),IF($R176=10,LOOKUP($S176,'Vent Sizing Charts'!$T$30:$T$33,'Vent Sizing Charts'!U$30:U$33),IF($R176=8,LOOKUP($S176,'Vent Sizing Charts'!$T$26:$T$29,'Vent Sizing Charts'!U$26:U$29),IF($R176=6,LOOKUP($S176,'Vent Sizing Charts'!$T$22:$T$25,'Vent Sizing Charts'!U$22:U$25),IF($R176=5,LOOKUP($S176,'Vent Sizing Charts'!$T$18:$T$21,'Vent Sizing Charts'!U$18:U$21),IF($R176=4,LOOKUP($S176,'Vent Sizing Charts'!$T$14:$T$17,'Vent Sizing Charts'!U$14:U$17),IF($R176=3,LOOKUP($S176,'Vent Sizing Charts'!$T$10:$T$13,'Vent Sizing Charts'!U$10:U$13),IF($R176=2,LOOKUP($S176,'Vent Sizing Charts'!$T$8:$T$9,'Vent Sizing Charts'!U$8:U$9),IF($R176=1.5,LOOKUP($S176,'Vent Sizing Charts'!$T$7,'Vent Sizing Charts'!U$7),IF($R176=1.25,LOOKUP($S176,'Vent Sizing Charts'!$T$6,'Vent Sizing Charts'!U$6),"ERR")))))))))))</f>
        <v>ERR</v>
      </c>
    </row>
    <row r="177" spans="6:31" x14ac:dyDescent="0.25">
      <c r="F177" t="str">
        <f>IF('Vent Sizing'!M162="","",'Vent Sizing'!M162)</f>
        <v/>
      </c>
      <c r="G177">
        <v>0</v>
      </c>
      <c r="H177" t="e">
        <f>IF(LOOKUP($F177,'Vent Sizing Charts'!$F$5:$F$18,'Vent Sizing Charts'!G$5:G$18)+1&lt;0,0,LOOKUP($F177,'Vent Sizing Charts'!$F$5:$F$18,'Vent Sizing Charts'!G$5:G$18))</f>
        <v>#N/A</v>
      </c>
      <c r="I177" t="e">
        <f>IF(LOOKUP($F177,'Vent Sizing Charts'!$F$5:$F$18,'Vent Sizing Charts'!H$5:H$18)+1&lt;0,0,LOOKUP($F177,'Vent Sizing Charts'!$F$5:$F$18,'Vent Sizing Charts'!H$5:H$18))</f>
        <v>#N/A</v>
      </c>
      <c r="J177" t="e">
        <f>IF(LOOKUP($F177,'Vent Sizing Charts'!$F$5:$F$18,'Vent Sizing Charts'!I$5:I$18)+1&lt;0,0,LOOKUP($F177,'Vent Sizing Charts'!$F$5:$F$18,'Vent Sizing Charts'!I$5:I$18))</f>
        <v>#N/A</v>
      </c>
      <c r="K177" t="e">
        <f>IF(LOOKUP($F177,'Vent Sizing Charts'!$F$5:$F$18,'Vent Sizing Charts'!J$5:J$18)+1&lt;0,0,LOOKUP($F177,'Vent Sizing Charts'!$F$5:$F$18,'Vent Sizing Charts'!J$5:J$18))</f>
        <v>#N/A</v>
      </c>
      <c r="L177" t="e">
        <f>IF(LOOKUP($F177,'Vent Sizing Charts'!$F$5:$F$18,'Vent Sizing Charts'!K$5:K$18)+1&lt;0,0,LOOKUP($F177,'Vent Sizing Charts'!$F$5:$F$18,'Vent Sizing Charts'!K$5:K$18))</f>
        <v>#N/A</v>
      </c>
      <c r="M177" t="e">
        <f>IF(LOOKUP($F177,'Vent Sizing Charts'!$F$5:$F$18,'Vent Sizing Charts'!L$5:L$18)+1&lt;0,0,LOOKUP($F177,'Vent Sizing Charts'!$F$5:$F$18,'Vent Sizing Charts'!L$5:L$18))</f>
        <v>#N/A</v>
      </c>
      <c r="N177" t="e">
        <f>IF(LOOKUP($F177,'Vent Sizing Charts'!$F$5:$F$18,'Vent Sizing Charts'!M$5:M$18)+1&lt;0,0,LOOKUP($F177,'Vent Sizing Charts'!$F$5:$F$18,'Vent Sizing Charts'!M$5:M$18))</f>
        <v>#N/A</v>
      </c>
      <c r="O177" t="e">
        <f>IF(LOOKUP($F177,'Vent Sizing Charts'!$F$5:$F$18,'Vent Sizing Charts'!N$5:N$18)+1&lt;0,0,LOOKUP($F177,'Vent Sizing Charts'!$F$5:$F$18,'Vent Sizing Charts'!N$5:N$18))</f>
        <v>#N/A</v>
      </c>
      <c r="R177">
        <f>'Vent Sizing'!X82</f>
        <v>0</v>
      </c>
      <c r="S177">
        <f>ROUNDUP('Vent Sizing'!T82,0)</f>
        <v>0</v>
      </c>
      <c r="T177">
        <v>-9999999</v>
      </c>
      <c r="U177" t="str">
        <f>IF($R177=15,LOOKUP($S177,'Vent Sizing Charts'!$T$38:$T$41,'Vent Sizing Charts'!V$38:V$41)+1,IF($R177=12,LOOKUP($S177,'Vent Sizing Charts'!$T$34:$T$37,'Vent Sizing Charts'!V$34:V$37)+1,IF($R177=10,LOOKUP($S177,'Vent Sizing Charts'!$T$30:$T$33,'Vent Sizing Charts'!V$30:V$33)+1,IF($R177=8,LOOKUP($S177,'Vent Sizing Charts'!$T$26:$T$29,'Vent Sizing Charts'!V$26:V$29)+1,IF($R177=6,LOOKUP($S177,'Vent Sizing Charts'!$T$22:$T$25,'Vent Sizing Charts'!V$22:V$25)+1,IF($R177=5,LOOKUP($S177,'Vent Sizing Charts'!$T$18:$T$21,'Vent Sizing Charts'!V$18:V$21)+1,IF($R177=4,LOOKUP($S177,'Vent Sizing Charts'!$T$14:$T$17,'Vent Sizing Charts'!V$14:V$17)+1,IF($R177=3,LOOKUP($S177,'Vent Sizing Charts'!$T$10:$T$13,'Vent Sizing Charts'!V$10:V$13)+1,IF($R177=2,LOOKUP($S177,'Vent Sizing Charts'!$T$8:$T$9,'Vent Sizing Charts'!V$8:V$9)+1,IF($R177=1.5,LOOKUP($S177,'Vent Sizing Charts'!$T$7,'Vent Sizing Charts'!V$7)+1,IF($R177=1.25,LOOKUP($S177,'Vent Sizing Charts'!$T$6,'Vent Sizing Charts'!V$6)+1,"ERR")))))))))))</f>
        <v>ERR</v>
      </c>
      <c r="V177" t="str">
        <f>IF($R177=15,LOOKUP($S177,'Vent Sizing Charts'!$T$38:$T$41,'Vent Sizing Charts'!W$38:W$41)+1,IF($R177=12,LOOKUP($S177,'Vent Sizing Charts'!$T$34:$T$37,'Vent Sizing Charts'!W$34:W$37)+1,IF($R177=10,LOOKUP($S177,'Vent Sizing Charts'!$T$30:$T$33,'Vent Sizing Charts'!W$30:W$33)+1,IF($R177=8,LOOKUP($S177,'Vent Sizing Charts'!$T$26:$T$29,'Vent Sizing Charts'!W$26:W$29)+1,IF($R177=6,LOOKUP($S177,'Vent Sizing Charts'!$T$22:$T$25,'Vent Sizing Charts'!W$22:W$25)+1,IF($R177=5,LOOKUP($S177,'Vent Sizing Charts'!$T$18:$T$21,'Vent Sizing Charts'!W$18:W$21)+1,IF($R177=4,LOOKUP($S177,'Vent Sizing Charts'!$T$14:$T$17,'Vent Sizing Charts'!W$14:W$17)+1,IF($R177=3,LOOKUP($S177,'Vent Sizing Charts'!$T$10:$T$13,'Vent Sizing Charts'!W$10:W$13)+1,IF($R177=2,LOOKUP($S177,'Vent Sizing Charts'!$T$8:$T$9,'Vent Sizing Charts'!W$8:W$9)+1,IF($R177=1.5,LOOKUP($S177,'Vent Sizing Charts'!$T$7,'Vent Sizing Charts'!W$7)+1,IF($R177=1.25,LOOKUP($S177,'Vent Sizing Charts'!$T$6,'Vent Sizing Charts'!W$6)+1,"ERR")))))))))))</f>
        <v>ERR</v>
      </c>
      <c r="W177" t="str">
        <f>IF($R177=15,LOOKUP($S177,'Vent Sizing Charts'!$T$38:$T$41,'Vent Sizing Charts'!X$38:X$41)+1,IF($R177=12,LOOKUP($S177,'Vent Sizing Charts'!$T$34:$T$37,'Vent Sizing Charts'!X$34:X$37)+1,IF($R177=10,LOOKUP($S177,'Vent Sizing Charts'!$T$30:$T$33,'Vent Sizing Charts'!X$30:X$33)+1,IF($R177=8,LOOKUP($S177,'Vent Sizing Charts'!$T$26:$T$29,'Vent Sizing Charts'!X$26:X$29)+1,IF($R177=6,LOOKUP($S177,'Vent Sizing Charts'!$T$22:$T$25,'Vent Sizing Charts'!X$22:X$25)+1,IF($R177=5,LOOKUP($S177,'Vent Sizing Charts'!$T$18:$T$21,'Vent Sizing Charts'!X$18:X$21)+1,IF($R177=4,LOOKUP($S177,'Vent Sizing Charts'!$T$14:$T$17,'Vent Sizing Charts'!X$14:X$17)+1,IF($R177=3,LOOKUP($S177,'Vent Sizing Charts'!$T$10:$T$13,'Vent Sizing Charts'!X$10:X$13)+1,IF($R177=2,LOOKUP($S177,'Vent Sizing Charts'!$T$8:$T$9,'Vent Sizing Charts'!X$8:X$9)+1,IF($R177=1.5,LOOKUP($S177,'Vent Sizing Charts'!$T$7,'Vent Sizing Charts'!X$7)+1,IF($R177=1.25,LOOKUP($S177,'Vent Sizing Charts'!$T$6,'Vent Sizing Charts'!X$6)+1,"ERR")))))))))))</f>
        <v>ERR</v>
      </c>
      <c r="X177" t="str">
        <f>IF($R177=15,LOOKUP($S177,'Vent Sizing Charts'!$T$38:$T$41,'Vent Sizing Charts'!Y$38:Y$41)+1,IF($R177=12,LOOKUP($S177,'Vent Sizing Charts'!$T$34:$T$37,'Vent Sizing Charts'!Y$34:Y$37)+1,IF($R177=10,LOOKUP($S177,'Vent Sizing Charts'!$T$30:$T$33,'Vent Sizing Charts'!Y$30:Y$33)+1,IF($R177=8,LOOKUP($S177,'Vent Sizing Charts'!$T$26:$T$29,'Vent Sizing Charts'!Y$26:Y$29)+1,IF($R177=6,LOOKUP($S177,'Vent Sizing Charts'!$T$22:$T$25,'Vent Sizing Charts'!Y$22:Y$25)+1,IF($R177=5,LOOKUP($S177,'Vent Sizing Charts'!$T$18:$T$21,'Vent Sizing Charts'!Y$18:Y$21)+1,IF($R177=4,LOOKUP($S177,'Vent Sizing Charts'!$T$14:$T$17,'Vent Sizing Charts'!Y$14:Y$17)+1,IF($R177=3,LOOKUP($S177,'Vent Sizing Charts'!$T$10:$T$13,'Vent Sizing Charts'!Y$10:Y$13)+1,IF($R177=2,LOOKUP($S177,'Vent Sizing Charts'!$T$8:$T$9,'Vent Sizing Charts'!Y$8:Y$9)+1,IF($R177=1.5,LOOKUP($S177,'Vent Sizing Charts'!$T$7,'Vent Sizing Charts'!Y$7)+1,IF($R177=1.25,LOOKUP($S177,'Vent Sizing Charts'!$T$6,'Vent Sizing Charts'!Y$6)+1,"ERR")))))))))))</f>
        <v>ERR</v>
      </c>
      <c r="Y177" t="str">
        <f>IF($R177=15,LOOKUP($S177,'Vent Sizing Charts'!$T$38:$T$41,'Vent Sizing Charts'!Z$38:Z$41)+1,IF($R177=12,LOOKUP($S177,'Vent Sizing Charts'!$T$34:$T$37,'Vent Sizing Charts'!Z$34:Z$37)+1,IF($R177=10,LOOKUP($S177,'Vent Sizing Charts'!$T$30:$T$33,'Vent Sizing Charts'!Z$30:Z$33)+1,IF($R177=8,LOOKUP($S177,'Vent Sizing Charts'!$T$26:$T$29,'Vent Sizing Charts'!Z$26:Z$29)+1,IF($R177=6,LOOKUP($S177,'Vent Sizing Charts'!$T$22:$T$25,'Vent Sizing Charts'!Z$22:Z$25)+1,IF($R177=5,LOOKUP($S177,'Vent Sizing Charts'!$T$18:$T$21,'Vent Sizing Charts'!Z$18:Z$21)+1,IF($R177=4,LOOKUP($S177,'Vent Sizing Charts'!$T$14:$T$17,'Vent Sizing Charts'!Z$14:Z$17)+1,IF($R177=3,LOOKUP($S177,'Vent Sizing Charts'!$T$10:$T$13,'Vent Sizing Charts'!Z$10:Z$13)+1,IF($R177=2,LOOKUP($S177,'Vent Sizing Charts'!$T$8:$T$9,'Vent Sizing Charts'!Z$8:Z$9)+1,IF($R177=1.5,LOOKUP($S177,'Vent Sizing Charts'!$T$7,'Vent Sizing Charts'!Z$7)+1,IF($R177=1.25,LOOKUP($S177,'Vent Sizing Charts'!$T$6,'Vent Sizing Charts'!Z$6)+1,"ERR")))))))))))</f>
        <v>ERR</v>
      </c>
      <c r="Z177" t="str">
        <f>IF($R177=15,LOOKUP($S177,'Vent Sizing Charts'!$T$38:$T$41,'Vent Sizing Charts'!AA$38:AA$41)+1,IF($R177=12,LOOKUP($S177,'Vent Sizing Charts'!$T$34:$T$37,'Vent Sizing Charts'!AA$34:AA$37)+1,IF($R177=10,LOOKUP($S177,'Vent Sizing Charts'!$T$30:$T$33,'Vent Sizing Charts'!AA$30:AA$33)+1,IF($R177=8,LOOKUP($S177,'Vent Sizing Charts'!$T$26:$T$29,'Vent Sizing Charts'!AA$26:AA$29)+1,IF($R177=6,LOOKUP($S177,'Vent Sizing Charts'!$T$22:$T$25,'Vent Sizing Charts'!AA$22:AA$25)+1,IF($R177=5,LOOKUP($S177,'Vent Sizing Charts'!$T$18:$T$21,'Vent Sizing Charts'!AA$18:AA$21)+1,IF($R177=4,LOOKUP($S177,'Vent Sizing Charts'!$T$14:$T$17,'Vent Sizing Charts'!AA$14:AA$17)+1,IF($R177=3,LOOKUP($S177,'Vent Sizing Charts'!$T$10:$T$13,'Vent Sizing Charts'!AA$10:AA$13)+1,IF($R177=2,LOOKUP($S177,'Vent Sizing Charts'!$T$8:$T$9,'Vent Sizing Charts'!AA$8:AA$9)+1,IF($R177=1.5,LOOKUP($S177,'Vent Sizing Charts'!$T$7,'Vent Sizing Charts'!AA$7)+1,IF($R177=1.25,LOOKUP($S177,'Vent Sizing Charts'!$T$6,'Vent Sizing Charts'!AA$6)+1,"ERR")))))))))))</f>
        <v>ERR</v>
      </c>
      <c r="AA177" t="str">
        <f>IF($R177=15,LOOKUP($S177,'Vent Sizing Charts'!$T$38:$T$41,'Vent Sizing Charts'!AB$38:AB$41)+1,IF($R177=12,LOOKUP($S177,'Vent Sizing Charts'!$T$34:$T$37,'Vent Sizing Charts'!AB$34:AB$37)+1,IF($R177=10,LOOKUP($S177,'Vent Sizing Charts'!$T$30:$T$33,'Vent Sizing Charts'!AB$30:AB$33)+1,IF($R177=8,LOOKUP($S177,'Vent Sizing Charts'!$T$26:$T$29,'Vent Sizing Charts'!AB$26:AB$29)+1,IF($R177=6,LOOKUP($S177,'Vent Sizing Charts'!$T$22:$T$25,'Vent Sizing Charts'!AB$22:AB$25)+1,IF($R177=5,LOOKUP($S177,'Vent Sizing Charts'!$T$18:$T$21,'Vent Sizing Charts'!AB$18:AB$21)+1,IF($R177=4,LOOKUP($S177,'Vent Sizing Charts'!$T$14:$T$17,'Vent Sizing Charts'!AB$14:AB$17)+1,IF($R177=3,LOOKUP($S177,'Vent Sizing Charts'!$T$10:$T$13,'Vent Sizing Charts'!AB$10:AB$13)+1,IF($R177=2,LOOKUP($S177,'Vent Sizing Charts'!$T$8:$T$9,'Vent Sizing Charts'!AB$8:AB$9)+1,IF($R177=1.5,LOOKUP($S177,'Vent Sizing Charts'!$T$7,'Vent Sizing Charts'!AB$7)+1,IF($R177=1.25,LOOKUP($S177,'Vent Sizing Charts'!$T$6,'Vent Sizing Charts'!AB$6)+1,"ERR")))))))))))</f>
        <v>ERR</v>
      </c>
      <c r="AB177" t="str">
        <f>IF($R177=15,LOOKUP($S177,'Vent Sizing Charts'!$T$38:$T$41,'Vent Sizing Charts'!AC$38:AC$41)+1,IF($R177=12,LOOKUP($S177,'Vent Sizing Charts'!$T$34:$T$37,'Vent Sizing Charts'!AC$34:AC$37)+1,IF($R177=10,LOOKUP($S177,'Vent Sizing Charts'!$T$30:$T$33,'Vent Sizing Charts'!AC$30:AC$33)+1,IF($R177=8,LOOKUP($S177,'Vent Sizing Charts'!$T$26:$T$29,'Vent Sizing Charts'!AC$26:AC$29)+1,IF($R177=6,LOOKUP($S177,'Vent Sizing Charts'!$T$22:$T$25,'Vent Sizing Charts'!AC$22:AC$25)+1,IF($R177=5,LOOKUP($S177,'Vent Sizing Charts'!$T$18:$T$21,'Vent Sizing Charts'!AC$18:AC$21)+1,IF($R177=4,LOOKUP($S177,'Vent Sizing Charts'!$T$14:$T$17,'Vent Sizing Charts'!AC$14:AC$17)+1,IF($R177=3,LOOKUP($S177,'Vent Sizing Charts'!$T$10:$T$13,'Vent Sizing Charts'!AC$10:AC$13)+1,IF($R177=2,LOOKUP($S177,'Vent Sizing Charts'!$T$8:$T$9,'Vent Sizing Charts'!AC$8:AC$9)+1,IF($R177=1.5,LOOKUP($S177,'Vent Sizing Charts'!$T$7,'Vent Sizing Charts'!AC$7)+1,IF($R177=1.25,LOOKUP($S177,'Vent Sizing Charts'!$T$6,'Vent Sizing Charts'!AC$6)+1,"ERR")))))))))))</f>
        <v>ERR</v>
      </c>
      <c r="AC177" t="str">
        <f>IF($R177=15,LOOKUP($S177,'Vent Sizing Charts'!$T$38:$T$41,'Vent Sizing Charts'!AD$38:AD$41)+1,IF($R177=12,LOOKUP($S177,'Vent Sizing Charts'!$T$34:$T$37,'Vent Sizing Charts'!AD$34:AD$37)+1,IF($R177=10,LOOKUP($S177,'Vent Sizing Charts'!$T$30:$T$33,'Vent Sizing Charts'!AD$30:AD$33)+1,IF($R177=8,LOOKUP($S177,'Vent Sizing Charts'!$T$26:$T$29,'Vent Sizing Charts'!AD$26:AD$29)+1,IF($R177=6,LOOKUP($S177,'Vent Sizing Charts'!$T$22:$T$25,'Vent Sizing Charts'!AD$22:AD$25)+1,IF($R177=5,LOOKUP($S177,'Vent Sizing Charts'!$T$18:$T$21,'Vent Sizing Charts'!AD$18:AD$21)+1,IF($R177=4,LOOKUP($S177,'Vent Sizing Charts'!$T$14:$T$17,'Vent Sizing Charts'!AD$14:AD$17)+1,IF($R177=3,LOOKUP($S177,'Vent Sizing Charts'!$T$10:$T$13,'Vent Sizing Charts'!AD$10:AD$13)+1,IF($R177=2,LOOKUP($S177,'Vent Sizing Charts'!$T$8:$T$9,'Vent Sizing Charts'!AD$8:AD$9)+1,IF($R177=1.5,LOOKUP($S177,'Vent Sizing Charts'!$T$7,'Vent Sizing Charts'!AD$7)+1,IF($R177=1.25,LOOKUP($S177,'Vent Sizing Charts'!$T$6,'Vent Sizing Charts'!AD$6)+1,"ERR")))))))))))</f>
        <v>ERR</v>
      </c>
      <c r="AD177" t="str">
        <f>IF($R177=15,LOOKUP($S177,'Vent Sizing Charts'!$T$38:$T$41,'Vent Sizing Charts'!AE$38:AE$41)+1,IF($R177=12,LOOKUP($S177,'Vent Sizing Charts'!$T$34:$T$37,'Vent Sizing Charts'!AE$34:AE$37)+1,IF($R177=10,LOOKUP($S177,'Vent Sizing Charts'!$T$30:$T$33,'Vent Sizing Charts'!AE$30:AE$33)+1,IF($R177=8,LOOKUP($S177,'Vent Sizing Charts'!$T$26:$T$29,'Vent Sizing Charts'!AE$26:AE$29)+1,IF($R177=6,LOOKUP($S177,'Vent Sizing Charts'!$T$22:$T$25,'Vent Sizing Charts'!AE$22:AE$25)+1,IF($R177=5,LOOKUP($S177,'Vent Sizing Charts'!$T$18:$T$21,'Vent Sizing Charts'!AE$18:AE$21)+1,IF($R177=4,LOOKUP($S177,'Vent Sizing Charts'!$T$14:$T$17,'Vent Sizing Charts'!AE$14:AE$17)+1,IF($R177=3,LOOKUP($S177,'Vent Sizing Charts'!$T$10:$T$13,'Vent Sizing Charts'!AE$10:AE$13)+1,IF($R177=2,LOOKUP($S177,'Vent Sizing Charts'!$T$8:$T$9,'Vent Sizing Charts'!AE$8:AE$9)+1,IF($R177=1.5,LOOKUP($S177,'Vent Sizing Charts'!$T$7,'Vent Sizing Charts'!AE$7)+1,IF($R177=1.25,LOOKUP($S177,'Vent Sizing Charts'!$T$6,'Vent Sizing Charts'!AE$6)+1,"ERR")))))))))))</f>
        <v>ERR</v>
      </c>
      <c r="AE177" t="str">
        <f>IF($R177=15,LOOKUP($S177,'Vent Sizing Charts'!$T$38:$T$41,'Vent Sizing Charts'!U$38:U$41),IF($R177=12,LOOKUP($S177,'Vent Sizing Charts'!$T$34:$T$37,'Vent Sizing Charts'!U$34:U$37),IF($R177=10,LOOKUP($S177,'Vent Sizing Charts'!$T$30:$T$33,'Vent Sizing Charts'!U$30:U$33),IF($R177=8,LOOKUP($S177,'Vent Sizing Charts'!$T$26:$T$29,'Vent Sizing Charts'!U$26:U$29),IF($R177=6,LOOKUP($S177,'Vent Sizing Charts'!$T$22:$T$25,'Vent Sizing Charts'!U$22:U$25),IF($R177=5,LOOKUP($S177,'Vent Sizing Charts'!$T$18:$T$21,'Vent Sizing Charts'!U$18:U$21),IF($R177=4,LOOKUP($S177,'Vent Sizing Charts'!$T$14:$T$17,'Vent Sizing Charts'!U$14:U$17),IF($R177=3,LOOKUP($S177,'Vent Sizing Charts'!$T$10:$T$13,'Vent Sizing Charts'!U$10:U$13),IF($R177=2,LOOKUP($S177,'Vent Sizing Charts'!$T$8:$T$9,'Vent Sizing Charts'!U$8:U$9),IF($R177=1.5,LOOKUP($S177,'Vent Sizing Charts'!$T$7,'Vent Sizing Charts'!U$7),IF($R177=1.25,LOOKUP($S177,'Vent Sizing Charts'!$T$6,'Vent Sizing Charts'!U$6),"ERR")))))))))))</f>
        <v>ERR</v>
      </c>
    </row>
    <row r="178" spans="6:31" x14ac:dyDescent="0.25">
      <c r="F178" t="str">
        <f>IF('Vent Sizing'!M163="","",'Vent Sizing'!M163)</f>
        <v/>
      </c>
      <c r="G178">
        <v>0</v>
      </c>
      <c r="H178" t="e">
        <f>IF(LOOKUP($F178,'Vent Sizing Charts'!$F$5:$F$18,'Vent Sizing Charts'!G$5:G$18)+1&lt;0,0,LOOKUP($F178,'Vent Sizing Charts'!$F$5:$F$18,'Vent Sizing Charts'!G$5:G$18))</f>
        <v>#N/A</v>
      </c>
      <c r="I178" t="e">
        <f>IF(LOOKUP($F178,'Vent Sizing Charts'!$F$5:$F$18,'Vent Sizing Charts'!H$5:H$18)+1&lt;0,0,LOOKUP($F178,'Vent Sizing Charts'!$F$5:$F$18,'Vent Sizing Charts'!H$5:H$18))</f>
        <v>#N/A</v>
      </c>
      <c r="J178" t="e">
        <f>IF(LOOKUP($F178,'Vent Sizing Charts'!$F$5:$F$18,'Vent Sizing Charts'!I$5:I$18)+1&lt;0,0,LOOKUP($F178,'Vent Sizing Charts'!$F$5:$F$18,'Vent Sizing Charts'!I$5:I$18))</f>
        <v>#N/A</v>
      </c>
      <c r="K178" t="e">
        <f>IF(LOOKUP($F178,'Vent Sizing Charts'!$F$5:$F$18,'Vent Sizing Charts'!J$5:J$18)+1&lt;0,0,LOOKUP($F178,'Vent Sizing Charts'!$F$5:$F$18,'Vent Sizing Charts'!J$5:J$18))</f>
        <v>#N/A</v>
      </c>
      <c r="L178" t="e">
        <f>IF(LOOKUP($F178,'Vent Sizing Charts'!$F$5:$F$18,'Vent Sizing Charts'!K$5:K$18)+1&lt;0,0,LOOKUP($F178,'Vent Sizing Charts'!$F$5:$F$18,'Vent Sizing Charts'!K$5:K$18))</f>
        <v>#N/A</v>
      </c>
      <c r="M178" t="e">
        <f>IF(LOOKUP($F178,'Vent Sizing Charts'!$F$5:$F$18,'Vent Sizing Charts'!L$5:L$18)+1&lt;0,0,LOOKUP($F178,'Vent Sizing Charts'!$F$5:$F$18,'Vent Sizing Charts'!L$5:L$18))</f>
        <v>#N/A</v>
      </c>
      <c r="N178" t="e">
        <f>IF(LOOKUP($F178,'Vent Sizing Charts'!$F$5:$F$18,'Vent Sizing Charts'!M$5:M$18)+1&lt;0,0,LOOKUP($F178,'Vent Sizing Charts'!$F$5:$F$18,'Vent Sizing Charts'!M$5:M$18))</f>
        <v>#N/A</v>
      </c>
      <c r="O178" t="e">
        <f>IF(LOOKUP($F178,'Vent Sizing Charts'!$F$5:$F$18,'Vent Sizing Charts'!N$5:N$18)+1&lt;0,0,LOOKUP($F178,'Vent Sizing Charts'!$F$5:$F$18,'Vent Sizing Charts'!N$5:N$18))</f>
        <v>#N/A</v>
      </c>
      <c r="R178">
        <f>'Vent Sizing'!X83</f>
        <v>0</v>
      </c>
      <c r="S178">
        <f>ROUNDUP('Vent Sizing'!T83,0)</f>
        <v>0</v>
      </c>
      <c r="T178">
        <v>-9999999</v>
      </c>
      <c r="U178" t="str">
        <f>IF($R178=15,LOOKUP($S178,'Vent Sizing Charts'!$T$38:$T$41,'Vent Sizing Charts'!V$38:V$41)+1,IF($R178=12,LOOKUP($S178,'Vent Sizing Charts'!$T$34:$T$37,'Vent Sizing Charts'!V$34:V$37)+1,IF($R178=10,LOOKUP($S178,'Vent Sizing Charts'!$T$30:$T$33,'Vent Sizing Charts'!V$30:V$33)+1,IF($R178=8,LOOKUP($S178,'Vent Sizing Charts'!$T$26:$T$29,'Vent Sizing Charts'!V$26:V$29)+1,IF($R178=6,LOOKUP($S178,'Vent Sizing Charts'!$T$22:$T$25,'Vent Sizing Charts'!V$22:V$25)+1,IF($R178=5,LOOKUP($S178,'Vent Sizing Charts'!$T$18:$T$21,'Vent Sizing Charts'!V$18:V$21)+1,IF($R178=4,LOOKUP($S178,'Vent Sizing Charts'!$T$14:$T$17,'Vent Sizing Charts'!V$14:V$17)+1,IF($R178=3,LOOKUP($S178,'Vent Sizing Charts'!$T$10:$T$13,'Vent Sizing Charts'!V$10:V$13)+1,IF($R178=2,LOOKUP($S178,'Vent Sizing Charts'!$T$8:$T$9,'Vent Sizing Charts'!V$8:V$9)+1,IF($R178=1.5,LOOKUP($S178,'Vent Sizing Charts'!$T$7,'Vent Sizing Charts'!V$7)+1,IF($R178=1.25,LOOKUP($S178,'Vent Sizing Charts'!$T$6,'Vent Sizing Charts'!V$6)+1,"ERR")))))))))))</f>
        <v>ERR</v>
      </c>
      <c r="V178" t="str">
        <f>IF($R178=15,LOOKUP($S178,'Vent Sizing Charts'!$T$38:$T$41,'Vent Sizing Charts'!W$38:W$41)+1,IF($R178=12,LOOKUP($S178,'Vent Sizing Charts'!$T$34:$T$37,'Vent Sizing Charts'!W$34:W$37)+1,IF($R178=10,LOOKUP($S178,'Vent Sizing Charts'!$T$30:$T$33,'Vent Sizing Charts'!W$30:W$33)+1,IF($R178=8,LOOKUP($S178,'Vent Sizing Charts'!$T$26:$T$29,'Vent Sizing Charts'!W$26:W$29)+1,IF($R178=6,LOOKUP($S178,'Vent Sizing Charts'!$T$22:$T$25,'Vent Sizing Charts'!W$22:W$25)+1,IF($R178=5,LOOKUP($S178,'Vent Sizing Charts'!$T$18:$T$21,'Vent Sizing Charts'!W$18:W$21)+1,IF($R178=4,LOOKUP($S178,'Vent Sizing Charts'!$T$14:$T$17,'Vent Sizing Charts'!W$14:W$17)+1,IF($R178=3,LOOKUP($S178,'Vent Sizing Charts'!$T$10:$T$13,'Vent Sizing Charts'!W$10:W$13)+1,IF($R178=2,LOOKUP($S178,'Vent Sizing Charts'!$T$8:$T$9,'Vent Sizing Charts'!W$8:W$9)+1,IF($R178=1.5,LOOKUP($S178,'Vent Sizing Charts'!$T$7,'Vent Sizing Charts'!W$7)+1,IF($R178=1.25,LOOKUP($S178,'Vent Sizing Charts'!$T$6,'Vent Sizing Charts'!W$6)+1,"ERR")))))))))))</f>
        <v>ERR</v>
      </c>
      <c r="W178" t="str">
        <f>IF($R178=15,LOOKUP($S178,'Vent Sizing Charts'!$T$38:$T$41,'Vent Sizing Charts'!X$38:X$41)+1,IF($R178=12,LOOKUP($S178,'Vent Sizing Charts'!$T$34:$T$37,'Vent Sizing Charts'!X$34:X$37)+1,IF($R178=10,LOOKUP($S178,'Vent Sizing Charts'!$T$30:$T$33,'Vent Sizing Charts'!X$30:X$33)+1,IF($R178=8,LOOKUP($S178,'Vent Sizing Charts'!$T$26:$T$29,'Vent Sizing Charts'!X$26:X$29)+1,IF($R178=6,LOOKUP($S178,'Vent Sizing Charts'!$T$22:$T$25,'Vent Sizing Charts'!X$22:X$25)+1,IF($R178=5,LOOKUP($S178,'Vent Sizing Charts'!$T$18:$T$21,'Vent Sizing Charts'!X$18:X$21)+1,IF($R178=4,LOOKUP($S178,'Vent Sizing Charts'!$T$14:$T$17,'Vent Sizing Charts'!X$14:X$17)+1,IF($R178=3,LOOKUP($S178,'Vent Sizing Charts'!$T$10:$T$13,'Vent Sizing Charts'!X$10:X$13)+1,IF($R178=2,LOOKUP($S178,'Vent Sizing Charts'!$T$8:$T$9,'Vent Sizing Charts'!X$8:X$9)+1,IF($R178=1.5,LOOKUP($S178,'Vent Sizing Charts'!$T$7,'Vent Sizing Charts'!X$7)+1,IF($R178=1.25,LOOKUP($S178,'Vent Sizing Charts'!$T$6,'Vent Sizing Charts'!X$6)+1,"ERR")))))))))))</f>
        <v>ERR</v>
      </c>
      <c r="X178" t="str">
        <f>IF($R178=15,LOOKUP($S178,'Vent Sizing Charts'!$T$38:$T$41,'Vent Sizing Charts'!Y$38:Y$41)+1,IF($R178=12,LOOKUP($S178,'Vent Sizing Charts'!$T$34:$T$37,'Vent Sizing Charts'!Y$34:Y$37)+1,IF($R178=10,LOOKUP($S178,'Vent Sizing Charts'!$T$30:$T$33,'Vent Sizing Charts'!Y$30:Y$33)+1,IF($R178=8,LOOKUP($S178,'Vent Sizing Charts'!$T$26:$T$29,'Vent Sizing Charts'!Y$26:Y$29)+1,IF($R178=6,LOOKUP($S178,'Vent Sizing Charts'!$T$22:$T$25,'Vent Sizing Charts'!Y$22:Y$25)+1,IF($R178=5,LOOKUP($S178,'Vent Sizing Charts'!$T$18:$T$21,'Vent Sizing Charts'!Y$18:Y$21)+1,IF($R178=4,LOOKUP($S178,'Vent Sizing Charts'!$T$14:$T$17,'Vent Sizing Charts'!Y$14:Y$17)+1,IF($R178=3,LOOKUP($S178,'Vent Sizing Charts'!$T$10:$T$13,'Vent Sizing Charts'!Y$10:Y$13)+1,IF($R178=2,LOOKUP($S178,'Vent Sizing Charts'!$T$8:$T$9,'Vent Sizing Charts'!Y$8:Y$9)+1,IF($R178=1.5,LOOKUP($S178,'Vent Sizing Charts'!$T$7,'Vent Sizing Charts'!Y$7)+1,IF($R178=1.25,LOOKUP($S178,'Vent Sizing Charts'!$T$6,'Vent Sizing Charts'!Y$6)+1,"ERR")))))))))))</f>
        <v>ERR</v>
      </c>
      <c r="Y178" t="str">
        <f>IF($R178=15,LOOKUP($S178,'Vent Sizing Charts'!$T$38:$T$41,'Vent Sizing Charts'!Z$38:Z$41)+1,IF($R178=12,LOOKUP($S178,'Vent Sizing Charts'!$T$34:$T$37,'Vent Sizing Charts'!Z$34:Z$37)+1,IF($R178=10,LOOKUP($S178,'Vent Sizing Charts'!$T$30:$T$33,'Vent Sizing Charts'!Z$30:Z$33)+1,IF($R178=8,LOOKUP($S178,'Vent Sizing Charts'!$T$26:$T$29,'Vent Sizing Charts'!Z$26:Z$29)+1,IF($R178=6,LOOKUP($S178,'Vent Sizing Charts'!$T$22:$T$25,'Vent Sizing Charts'!Z$22:Z$25)+1,IF($R178=5,LOOKUP($S178,'Vent Sizing Charts'!$T$18:$T$21,'Vent Sizing Charts'!Z$18:Z$21)+1,IF($R178=4,LOOKUP($S178,'Vent Sizing Charts'!$T$14:$T$17,'Vent Sizing Charts'!Z$14:Z$17)+1,IF($R178=3,LOOKUP($S178,'Vent Sizing Charts'!$T$10:$T$13,'Vent Sizing Charts'!Z$10:Z$13)+1,IF($R178=2,LOOKUP($S178,'Vent Sizing Charts'!$T$8:$T$9,'Vent Sizing Charts'!Z$8:Z$9)+1,IF($R178=1.5,LOOKUP($S178,'Vent Sizing Charts'!$T$7,'Vent Sizing Charts'!Z$7)+1,IF($R178=1.25,LOOKUP($S178,'Vent Sizing Charts'!$T$6,'Vent Sizing Charts'!Z$6)+1,"ERR")))))))))))</f>
        <v>ERR</v>
      </c>
      <c r="Z178" t="str">
        <f>IF($R178=15,LOOKUP($S178,'Vent Sizing Charts'!$T$38:$T$41,'Vent Sizing Charts'!AA$38:AA$41)+1,IF($R178=12,LOOKUP($S178,'Vent Sizing Charts'!$T$34:$T$37,'Vent Sizing Charts'!AA$34:AA$37)+1,IF($R178=10,LOOKUP($S178,'Vent Sizing Charts'!$T$30:$T$33,'Vent Sizing Charts'!AA$30:AA$33)+1,IF($R178=8,LOOKUP($S178,'Vent Sizing Charts'!$T$26:$T$29,'Vent Sizing Charts'!AA$26:AA$29)+1,IF($R178=6,LOOKUP($S178,'Vent Sizing Charts'!$T$22:$T$25,'Vent Sizing Charts'!AA$22:AA$25)+1,IF($R178=5,LOOKUP($S178,'Vent Sizing Charts'!$T$18:$T$21,'Vent Sizing Charts'!AA$18:AA$21)+1,IF($R178=4,LOOKUP($S178,'Vent Sizing Charts'!$T$14:$T$17,'Vent Sizing Charts'!AA$14:AA$17)+1,IF($R178=3,LOOKUP($S178,'Vent Sizing Charts'!$T$10:$T$13,'Vent Sizing Charts'!AA$10:AA$13)+1,IF($R178=2,LOOKUP($S178,'Vent Sizing Charts'!$T$8:$T$9,'Vent Sizing Charts'!AA$8:AA$9)+1,IF($R178=1.5,LOOKUP($S178,'Vent Sizing Charts'!$T$7,'Vent Sizing Charts'!AA$7)+1,IF($R178=1.25,LOOKUP($S178,'Vent Sizing Charts'!$T$6,'Vent Sizing Charts'!AA$6)+1,"ERR")))))))))))</f>
        <v>ERR</v>
      </c>
      <c r="AA178" t="str">
        <f>IF($R178=15,LOOKUP($S178,'Vent Sizing Charts'!$T$38:$T$41,'Vent Sizing Charts'!AB$38:AB$41)+1,IF($R178=12,LOOKUP($S178,'Vent Sizing Charts'!$T$34:$T$37,'Vent Sizing Charts'!AB$34:AB$37)+1,IF($R178=10,LOOKUP($S178,'Vent Sizing Charts'!$T$30:$T$33,'Vent Sizing Charts'!AB$30:AB$33)+1,IF($R178=8,LOOKUP($S178,'Vent Sizing Charts'!$T$26:$T$29,'Vent Sizing Charts'!AB$26:AB$29)+1,IF($R178=6,LOOKUP($S178,'Vent Sizing Charts'!$T$22:$T$25,'Vent Sizing Charts'!AB$22:AB$25)+1,IF($R178=5,LOOKUP($S178,'Vent Sizing Charts'!$T$18:$T$21,'Vent Sizing Charts'!AB$18:AB$21)+1,IF($R178=4,LOOKUP($S178,'Vent Sizing Charts'!$T$14:$T$17,'Vent Sizing Charts'!AB$14:AB$17)+1,IF($R178=3,LOOKUP($S178,'Vent Sizing Charts'!$T$10:$T$13,'Vent Sizing Charts'!AB$10:AB$13)+1,IF($R178=2,LOOKUP($S178,'Vent Sizing Charts'!$T$8:$T$9,'Vent Sizing Charts'!AB$8:AB$9)+1,IF($R178=1.5,LOOKUP($S178,'Vent Sizing Charts'!$T$7,'Vent Sizing Charts'!AB$7)+1,IF($R178=1.25,LOOKUP($S178,'Vent Sizing Charts'!$T$6,'Vent Sizing Charts'!AB$6)+1,"ERR")))))))))))</f>
        <v>ERR</v>
      </c>
      <c r="AB178" t="str">
        <f>IF($R178=15,LOOKUP($S178,'Vent Sizing Charts'!$T$38:$T$41,'Vent Sizing Charts'!AC$38:AC$41)+1,IF($R178=12,LOOKUP($S178,'Vent Sizing Charts'!$T$34:$T$37,'Vent Sizing Charts'!AC$34:AC$37)+1,IF($R178=10,LOOKUP($S178,'Vent Sizing Charts'!$T$30:$T$33,'Vent Sizing Charts'!AC$30:AC$33)+1,IF($R178=8,LOOKUP($S178,'Vent Sizing Charts'!$T$26:$T$29,'Vent Sizing Charts'!AC$26:AC$29)+1,IF($R178=6,LOOKUP($S178,'Vent Sizing Charts'!$T$22:$T$25,'Vent Sizing Charts'!AC$22:AC$25)+1,IF($R178=5,LOOKUP($S178,'Vent Sizing Charts'!$T$18:$T$21,'Vent Sizing Charts'!AC$18:AC$21)+1,IF($R178=4,LOOKUP($S178,'Vent Sizing Charts'!$T$14:$T$17,'Vent Sizing Charts'!AC$14:AC$17)+1,IF($R178=3,LOOKUP($S178,'Vent Sizing Charts'!$T$10:$T$13,'Vent Sizing Charts'!AC$10:AC$13)+1,IF($R178=2,LOOKUP($S178,'Vent Sizing Charts'!$T$8:$T$9,'Vent Sizing Charts'!AC$8:AC$9)+1,IF($R178=1.5,LOOKUP($S178,'Vent Sizing Charts'!$T$7,'Vent Sizing Charts'!AC$7)+1,IF($R178=1.25,LOOKUP($S178,'Vent Sizing Charts'!$T$6,'Vent Sizing Charts'!AC$6)+1,"ERR")))))))))))</f>
        <v>ERR</v>
      </c>
      <c r="AC178" t="str">
        <f>IF($R178=15,LOOKUP($S178,'Vent Sizing Charts'!$T$38:$T$41,'Vent Sizing Charts'!AD$38:AD$41)+1,IF($R178=12,LOOKUP($S178,'Vent Sizing Charts'!$T$34:$T$37,'Vent Sizing Charts'!AD$34:AD$37)+1,IF($R178=10,LOOKUP($S178,'Vent Sizing Charts'!$T$30:$T$33,'Vent Sizing Charts'!AD$30:AD$33)+1,IF($R178=8,LOOKUP($S178,'Vent Sizing Charts'!$T$26:$T$29,'Vent Sizing Charts'!AD$26:AD$29)+1,IF($R178=6,LOOKUP($S178,'Vent Sizing Charts'!$T$22:$T$25,'Vent Sizing Charts'!AD$22:AD$25)+1,IF($R178=5,LOOKUP($S178,'Vent Sizing Charts'!$T$18:$T$21,'Vent Sizing Charts'!AD$18:AD$21)+1,IF($R178=4,LOOKUP($S178,'Vent Sizing Charts'!$T$14:$T$17,'Vent Sizing Charts'!AD$14:AD$17)+1,IF($R178=3,LOOKUP($S178,'Vent Sizing Charts'!$T$10:$T$13,'Vent Sizing Charts'!AD$10:AD$13)+1,IF($R178=2,LOOKUP($S178,'Vent Sizing Charts'!$T$8:$T$9,'Vent Sizing Charts'!AD$8:AD$9)+1,IF($R178=1.5,LOOKUP($S178,'Vent Sizing Charts'!$T$7,'Vent Sizing Charts'!AD$7)+1,IF($R178=1.25,LOOKUP($S178,'Vent Sizing Charts'!$T$6,'Vent Sizing Charts'!AD$6)+1,"ERR")))))))))))</f>
        <v>ERR</v>
      </c>
      <c r="AD178" t="str">
        <f>IF($R178=15,LOOKUP($S178,'Vent Sizing Charts'!$T$38:$T$41,'Vent Sizing Charts'!AE$38:AE$41)+1,IF($R178=12,LOOKUP($S178,'Vent Sizing Charts'!$T$34:$T$37,'Vent Sizing Charts'!AE$34:AE$37)+1,IF($R178=10,LOOKUP($S178,'Vent Sizing Charts'!$T$30:$T$33,'Vent Sizing Charts'!AE$30:AE$33)+1,IF($R178=8,LOOKUP($S178,'Vent Sizing Charts'!$T$26:$T$29,'Vent Sizing Charts'!AE$26:AE$29)+1,IF($R178=6,LOOKUP($S178,'Vent Sizing Charts'!$T$22:$T$25,'Vent Sizing Charts'!AE$22:AE$25)+1,IF($R178=5,LOOKUP($S178,'Vent Sizing Charts'!$T$18:$T$21,'Vent Sizing Charts'!AE$18:AE$21)+1,IF($R178=4,LOOKUP($S178,'Vent Sizing Charts'!$T$14:$T$17,'Vent Sizing Charts'!AE$14:AE$17)+1,IF($R178=3,LOOKUP($S178,'Vent Sizing Charts'!$T$10:$T$13,'Vent Sizing Charts'!AE$10:AE$13)+1,IF($R178=2,LOOKUP($S178,'Vent Sizing Charts'!$T$8:$T$9,'Vent Sizing Charts'!AE$8:AE$9)+1,IF($R178=1.5,LOOKUP($S178,'Vent Sizing Charts'!$T$7,'Vent Sizing Charts'!AE$7)+1,IF($R178=1.25,LOOKUP($S178,'Vent Sizing Charts'!$T$6,'Vent Sizing Charts'!AE$6)+1,"ERR")))))))))))</f>
        <v>ERR</v>
      </c>
      <c r="AE178" t="str">
        <f>IF($R178=15,LOOKUP($S178,'Vent Sizing Charts'!$T$38:$T$41,'Vent Sizing Charts'!U$38:U$41),IF($R178=12,LOOKUP($S178,'Vent Sizing Charts'!$T$34:$T$37,'Vent Sizing Charts'!U$34:U$37),IF($R178=10,LOOKUP($S178,'Vent Sizing Charts'!$T$30:$T$33,'Vent Sizing Charts'!U$30:U$33),IF($R178=8,LOOKUP($S178,'Vent Sizing Charts'!$T$26:$T$29,'Vent Sizing Charts'!U$26:U$29),IF($R178=6,LOOKUP($S178,'Vent Sizing Charts'!$T$22:$T$25,'Vent Sizing Charts'!U$22:U$25),IF($R178=5,LOOKUP($S178,'Vent Sizing Charts'!$T$18:$T$21,'Vent Sizing Charts'!U$18:U$21),IF($R178=4,LOOKUP($S178,'Vent Sizing Charts'!$T$14:$T$17,'Vent Sizing Charts'!U$14:U$17),IF($R178=3,LOOKUP($S178,'Vent Sizing Charts'!$T$10:$T$13,'Vent Sizing Charts'!U$10:U$13),IF($R178=2,LOOKUP($S178,'Vent Sizing Charts'!$T$8:$T$9,'Vent Sizing Charts'!U$8:U$9),IF($R178=1.5,LOOKUP($S178,'Vent Sizing Charts'!$T$7,'Vent Sizing Charts'!U$7),IF($R178=1.25,LOOKUP($S178,'Vent Sizing Charts'!$T$6,'Vent Sizing Charts'!U$6),"ERR")))))))))))</f>
        <v>ERR</v>
      </c>
    </row>
    <row r="179" spans="6:31" x14ac:dyDescent="0.25">
      <c r="F179" t="str">
        <f>IF('Vent Sizing'!M164="","",'Vent Sizing'!M164)</f>
        <v/>
      </c>
      <c r="G179">
        <v>0</v>
      </c>
      <c r="H179" t="e">
        <f>IF(LOOKUP($F179,'Vent Sizing Charts'!$F$5:$F$18,'Vent Sizing Charts'!G$5:G$18)+1&lt;0,0,LOOKUP($F179,'Vent Sizing Charts'!$F$5:$F$18,'Vent Sizing Charts'!G$5:G$18))</f>
        <v>#N/A</v>
      </c>
      <c r="I179" t="e">
        <f>IF(LOOKUP($F179,'Vent Sizing Charts'!$F$5:$F$18,'Vent Sizing Charts'!H$5:H$18)+1&lt;0,0,LOOKUP($F179,'Vent Sizing Charts'!$F$5:$F$18,'Vent Sizing Charts'!H$5:H$18))</f>
        <v>#N/A</v>
      </c>
      <c r="J179" t="e">
        <f>IF(LOOKUP($F179,'Vent Sizing Charts'!$F$5:$F$18,'Vent Sizing Charts'!I$5:I$18)+1&lt;0,0,LOOKUP($F179,'Vent Sizing Charts'!$F$5:$F$18,'Vent Sizing Charts'!I$5:I$18))</f>
        <v>#N/A</v>
      </c>
      <c r="K179" t="e">
        <f>IF(LOOKUP($F179,'Vent Sizing Charts'!$F$5:$F$18,'Vent Sizing Charts'!J$5:J$18)+1&lt;0,0,LOOKUP($F179,'Vent Sizing Charts'!$F$5:$F$18,'Vent Sizing Charts'!J$5:J$18))</f>
        <v>#N/A</v>
      </c>
      <c r="L179" t="e">
        <f>IF(LOOKUP($F179,'Vent Sizing Charts'!$F$5:$F$18,'Vent Sizing Charts'!K$5:K$18)+1&lt;0,0,LOOKUP($F179,'Vent Sizing Charts'!$F$5:$F$18,'Vent Sizing Charts'!K$5:K$18))</f>
        <v>#N/A</v>
      </c>
      <c r="M179" t="e">
        <f>IF(LOOKUP($F179,'Vent Sizing Charts'!$F$5:$F$18,'Vent Sizing Charts'!L$5:L$18)+1&lt;0,0,LOOKUP($F179,'Vent Sizing Charts'!$F$5:$F$18,'Vent Sizing Charts'!L$5:L$18))</f>
        <v>#N/A</v>
      </c>
      <c r="N179" t="e">
        <f>IF(LOOKUP($F179,'Vent Sizing Charts'!$F$5:$F$18,'Vent Sizing Charts'!M$5:M$18)+1&lt;0,0,LOOKUP($F179,'Vent Sizing Charts'!$F$5:$F$18,'Vent Sizing Charts'!M$5:M$18))</f>
        <v>#N/A</v>
      </c>
      <c r="O179" t="e">
        <f>IF(LOOKUP($F179,'Vent Sizing Charts'!$F$5:$F$18,'Vent Sizing Charts'!N$5:N$18)+1&lt;0,0,LOOKUP($F179,'Vent Sizing Charts'!$F$5:$F$18,'Vent Sizing Charts'!N$5:N$18))</f>
        <v>#N/A</v>
      </c>
      <c r="R179">
        <f>'Vent Sizing'!X84</f>
        <v>0</v>
      </c>
      <c r="S179">
        <f>ROUNDUP('Vent Sizing'!T84,0)</f>
        <v>0</v>
      </c>
      <c r="T179">
        <v>-9999999</v>
      </c>
      <c r="U179" t="str">
        <f>IF($R179=15,LOOKUP($S179,'Vent Sizing Charts'!$T$38:$T$41,'Vent Sizing Charts'!V$38:V$41)+1,IF($R179=12,LOOKUP($S179,'Vent Sizing Charts'!$T$34:$T$37,'Vent Sizing Charts'!V$34:V$37)+1,IF($R179=10,LOOKUP($S179,'Vent Sizing Charts'!$T$30:$T$33,'Vent Sizing Charts'!V$30:V$33)+1,IF($R179=8,LOOKUP($S179,'Vent Sizing Charts'!$T$26:$T$29,'Vent Sizing Charts'!V$26:V$29)+1,IF($R179=6,LOOKUP($S179,'Vent Sizing Charts'!$T$22:$T$25,'Vent Sizing Charts'!V$22:V$25)+1,IF($R179=5,LOOKUP($S179,'Vent Sizing Charts'!$T$18:$T$21,'Vent Sizing Charts'!V$18:V$21)+1,IF($R179=4,LOOKUP($S179,'Vent Sizing Charts'!$T$14:$T$17,'Vent Sizing Charts'!V$14:V$17)+1,IF($R179=3,LOOKUP($S179,'Vent Sizing Charts'!$T$10:$T$13,'Vent Sizing Charts'!V$10:V$13)+1,IF($R179=2,LOOKUP($S179,'Vent Sizing Charts'!$T$8:$T$9,'Vent Sizing Charts'!V$8:V$9)+1,IF($R179=1.5,LOOKUP($S179,'Vent Sizing Charts'!$T$7,'Vent Sizing Charts'!V$7)+1,IF($R179=1.25,LOOKUP($S179,'Vent Sizing Charts'!$T$6,'Vent Sizing Charts'!V$6)+1,"ERR")))))))))))</f>
        <v>ERR</v>
      </c>
      <c r="V179" t="str">
        <f>IF($R179=15,LOOKUP($S179,'Vent Sizing Charts'!$T$38:$T$41,'Vent Sizing Charts'!W$38:W$41)+1,IF($R179=12,LOOKUP($S179,'Vent Sizing Charts'!$T$34:$T$37,'Vent Sizing Charts'!W$34:W$37)+1,IF($R179=10,LOOKUP($S179,'Vent Sizing Charts'!$T$30:$T$33,'Vent Sizing Charts'!W$30:W$33)+1,IF($R179=8,LOOKUP($S179,'Vent Sizing Charts'!$T$26:$T$29,'Vent Sizing Charts'!W$26:W$29)+1,IF($R179=6,LOOKUP($S179,'Vent Sizing Charts'!$T$22:$T$25,'Vent Sizing Charts'!W$22:W$25)+1,IF($R179=5,LOOKUP($S179,'Vent Sizing Charts'!$T$18:$T$21,'Vent Sizing Charts'!W$18:W$21)+1,IF($R179=4,LOOKUP($S179,'Vent Sizing Charts'!$T$14:$T$17,'Vent Sizing Charts'!W$14:W$17)+1,IF($R179=3,LOOKUP($S179,'Vent Sizing Charts'!$T$10:$T$13,'Vent Sizing Charts'!W$10:W$13)+1,IF($R179=2,LOOKUP($S179,'Vent Sizing Charts'!$T$8:$T$9,'Vent Sizing Charts'!W$8:W$9)+1,IF($R179=1.5,LOOKUP($S179,'Vent Sizing Charts'!$T$7,'Vent Sizing Charts'!W$7)+1,IF($R179=1.25,LOOKUP($S179,'Vent Sizing Charts'!$T$6,'Vent Sizing Charts'!W$6)+1,"ERR")))))))))))</f>
        <v>ERR</v>
      </c>
      <c r="W179" t="str">
        <f>IF($R179=15,LOOKUP($S179,'Vent Sizing Charts'!$T$38:$T$41,'Vent Sizing Charts'!X$38:X$41)+1,IF($R179=12,LOOKUP($S179,'Vent Sizing Charts'!$T$34:$T$37,'Vent Sizing Charts'!X$34:X$37)+1,IF($R179=10,LOOKUP($S179,'Vent Sizing Charts'!$T$30:$T$33,'Vent Sizing Charts'!X$30:X$33)+1,IF($R179=8,LOOKUP($S179,'Vent Sizing Charts'!$T$26:$T$29,'Vent Sizing Charts'!X$26:X$29)+1,IF($R179=6,LOOKUP($S179,'Vent Sizing Charts'!$T$22:$T$25,'Vent Sizing Charts'!X$22:X$25)+1,IF($R179=5,LOOKUP($S179,'Vent Sizing Charts'!$T$18:$T$21,'Vent Sizing Charts'!X$18:X$21)+1,IF($R179=4,LOOKUP($S179,'Vent Sizing Charts'!$T$14:$T$17,'Vent Sizing Charts'!X$14:X$17)+1,IF($R179=3,LOOKUP($S179,'Vent Sizing Charts'!$T$10:$T$13,'Vent Sizing Charts'!X$10:X$13)+1,IF($R179=2,LOOKUP($S179,'Vent Sizing Charts'!$T$8:$T$9,'Vent Sizing Charts'!X$8:X$9)+1,IF($R179=1.5,LOOKUP($S179,'Vent Sizing Charts'!$T$7,'Vent Sizing Charts'!X$7)+1,IF($R179=1.25,LOOKUP($S179,'Vent Sizing Charts'!$T$6,'Vent Sizing Charts'!X$6)+1,"ERR")))))))))))</f>
        <v>ERR</v>
      </c>
      <c r="X179" t="str">
        <f>IF($R179=15,LOOKUP($S179,'Vent Sizing Charts'!$T$38:$T$41,'Vent Sizing Charts'!Y$38:Y$41)+1,IF($R179=12,LOOKUP($S179,'Vent Sizing Charts'!$T$34:$T$37,'Vent Sizing Charts'!Y$34:Y$37)+1,IF($R179=10,LOOKUP($S179,'Vent Sizing Charts'!$T$30:$T$33,'Vent Sizing Charts'!Y$30:Y$33)+1,IF($R179=8,LOOKUP($S179,'Vent Sizing Charts'!$T$26:$T$29,'Vent Sizing Charts'!Y$26:Y$29)+1,IF($R179=6,LOOKUP($S179,'Vent Sizing Charts'!$T$22:$T$25,'Vent Sizing Charts'!Y$22:Y$25)+1,IF($R179=5,LOOKUP($S179,'Vent Sizing Charts'!$T$18:$T$21,'Vent Sizing Charts'!Y$18:Y$21)+1,IF($R179=4,LOOKUP($S179,'Vent Sizing Charts'!$T$14:$T$17,'Vent Sizing Charts'!Y$14:Y$17)+1,IF($R179=3,LOOKUP($S179,'Vent Sizing Charts'!$T$10:$T$13,'Vent Sizing Charts'!Y$10:Y$13)+1,IF($R179=2,LOOKUP($S179,'Vent Sizing Charts'!$T$8:$T$9,'Vent Sizing Charts'!Y$8:Y$9)+1,IF($R179=1.5,LOOKUP($S179,'Vent Sizing Charts'!$T$7,'Vent Sizing Charts'!Y$7)+1,IF($R179=1.25,LOOKUP($S179,'Vent Sizing Charts'!$T$6,'Vent Sizing Charts'!Y$6)+1,"ERR")))))))))))</f>
        <v>ERR</v>
      </c>
      <c r="Y179" t="str">
        <f>IF($R179=15,LOOKUP($S179,'Vent Sizing Charts'!$T$38:$T$41,'Vent Sizing Charts'!Z$38:Z$41)+1,IF($R179=12,LOOKUP($S179,'Vent Sizing Charts'!$T$34:$T$37,'Vent Sizing Charts'!Z$34:Z$37)+1,IF($R179=10,LOOKUP($S179,'Vent Sizing Charts'!$T$30:$T$33,'Vent Sizing Charts'!Z$30:Z$33)+1,IF($R179=8,LOOKUP($S179,'Vent Sizing Charts'!$T$26:$T$29,'Vent Sizing Charts'!Z$26:Z$29)+1,IF($R179=6,LOOKUP($S179,'Vent Sizing Charts'!$T$22:$T$25,'Vent Sizing Charts'!Z$22:Z$25)+1,IF($R179=5,LOOKUP($S179,'Vent Sizing Charts'!$T$18:$T$21,'Vent Sizing Charts'!Z$18:Z$21)+1,IF($R179=4,LOOKUP($S179,'Vent Sizing Charts'!$T$14:$T$17,'Vent Sizing Charts'!Z$14:Z$17)+1,IF($R179=3,LOOKUP($S179,'Vent Sizing Charts'!$T$10:$T$13,'Vent Sizing Charts'!Z$10:Z$13)+1,IF($R179=2,LOOKUP($S179,'Vent Sizing Charts'!$T$8:$T$9,'Vent Sizing Charts'!Z$8:Z$9)+1,IF($R179=1.5,LOOKUP($S179,'Vent Sizing Charts'!$T$7,'Vent Sizing Charts'!Z$7)+1,IF($R179=1.25,LOOKUP($S179,'Vent Sizing Charts'!$T$6,'Vent Sizing Charts'!Z$6)+1,"ERR")))))))))))</f>
        <v>ERR</v>
      </c>
      <c r="Z179" t="str">
        <f>IF($R179=15,LOOKUP($S179,'Vent Sizing Charts'!$T$38:$T$41,'Vent Sizing Charts'!AA$38:AA$41)+1,IF($R179=12,LOOKUP($S179,'Vent Sizing Charts'!$T$34:$T$37,'Vent Sizing Charts'!AA$34:AA$37)+1,IF($R179=10,LOOKUP($S179,'Vent Sizing Charts'!$T$30:$T$33,'Vent Sizing Charts'!AA$30:AA$33)+1,IF($R179=8,LOOKUP($S179,'Vent Sizing Charts'!$T$26:$T$29,'Vent Sizing Charts'!AA$26:AA$29)+1,IF($R179=6,LOOKUP($S179,'Vent Sizing Charts'!$T$22:$T$25,'Vent Sizing Charts'!AA$22:AA$25)+1,IF($R179=5,LOOKUP($S179,'Vent Sizing Charts'!$T$18:$T$21,'Vent Sizing Charts'!AA$18:AA$21)+1,IF($R179=4,LOOKUP($S179,'Vent Sizing Charts'!$T$14:$T$17,'Vent Sizing Charts'!AA$14:AA$17)+1,IF($R179=3,LOOKUP($S179,'Vent Sizing Charts'!$T$10:$T$13,'Vent Sizing Charts'!AA$10:AA$13)+1,IF($R179=2,LOOKUP($S179,'Vent Sizing Charts'!$T$8:$T$9,'Vent Sizing Charts'!AA$8:AA$9)+1,IF($R179=1.5,LOOKUP($S179,'Vent Sizing Charts'!$T$7,'Vent Sizing Charts'!AA$7)+1,IF($R179=1.25,LOOKUP($S179,'Vent Sizing Charts'!$T$6,'Vent Sizing Charts'!AA$6)+1,"ERR")))))))))))</f>
        <v>ERR</v>
      </c>
      <c r="AA179" t="str">
        <f>IF($R179=15,LOOKUP($S179,'Vent Sizing Charts'!$T$38:$T$41,'Vent Sizing Charts'!AB$38:AB$41)+1,IF($R179=12,LOOKUP($S179,'Vent Sizing Charts'!$T$34:$T$37,'Vent Sizing Charts'!AB$34:AB$37)+1,IF($R179=10,LOOKUP($S179,'Vent Sizing Charts'!$T$30:$T$33,'Vent Sizing Charts'!AB$30:AB$33)+1,IF($R179=8,LOOKUP($S179,'Vent Sizing Charts'!$T$26:$T$29,'Vent Sizing Charts'!AB$26:AB$29)+1,IF($R179=6,LOOKUP($S179,'Vent Sizing Charts'!$T$22:$T$25,'Vent Sizing Charts'!AB$22:AB$25)+1,IF($R179=5,LOOKUP($S179,'Vent Sizing Charts'!$T$18:$T$21,'Vent Sizing Charts'!AB$18:AB$21)+1,IF($R179=4,LOOKUP($S179,'Vent Sizing Charts'!$T$14:$T$17,'Vent Sizing Charts'!AB$14:AB$17)+1,IF($R179=3,LOOKUP($S179,'Vent Sizing Charts'!$T$10:$T$13,'Vent Sizing Charts'!AB$10:AB$13)+1,IF($R179=2,LOOKUP($S179,'Vent Sizing Charts'!$T$8:$T$9,'Vent Sizing Charts'!AB$8:AB$9)+1,IF($R179=1.5,LOOKUP($S179,'Vent Sizing Charts'!$T$7,'Vent Sizing Charts'!AB$7)+1,IF($R179=1.25,LOOKUP($S179,'Vent Sizing Charts'!$T$6,'Vent Sizing Charts'!AB$6)+1,"ERR")))))))))))</f>
        <v>ERR</v>
      </c>
      <c r="AB179" t="str">
        <f>IF($R179=15,LOOKUP($S179,'Vent Sizing Charts'!$T$38:$T$41,'Vent Sizing Charts'!AC$38:AC$41)+1,IF($R179=12,LOOKUP($S179,'Vent Sizing Charts'!$T$34:$T$37,'Vent Sizing Charts'!AC$34:AC$37)+1,IF($R179=10,LOOKUP($S179,'Vent Sizing Charts'!$T$30:$T$33,'Vent Sizing Charts'!AC$30:AC$33)+1,IF($R179=8,LOOKUP($S179,'Vent Sizing Charts'!$T$26:$T$29,'Vent Sizing Charts'!AC$26:AC$29)+1,IF($R179=6,LOOKUP($S179,'Vent Sizing Charts'!$T$22:$T$25,'Vent Sizing Charts'!AC$22:AC$25)+1,IF($R179=5,LOOKUP($S179,'Vent Sizing Charts'!$T$18:$T$21,'Vent Sizing Charts'!AC$18:AC$21)+1,IF($R179=4,LOOKUP($S179,'Vent Sizing Charts'!$T$14:$T$17,'Vent Sizing Charts'!AC$14:AC$17)+1,IF($R179=3,LOOKUP($S179,'Vent Sizing Charts'!$T$10:$T$13,'Vent Sizing Charts'!AC$10:AC$13)+1,IF($R179=2,LOOKUP($S179,'Vent Sizing Charts'!$T$8:$T$9,'Vent Sizing Charts'!AC$8:AC$9)+1,IF($R179=1.5,LOOKUP($S179,'Vent Sizing Charts'!$T$7,'Vent Sizing Charts'!AC$7)+1,IF($R179=1.25,LOOKUP($S179,'Vent Sizing Charts'!$T$6,'Vent Sizing Charts'!AC$6)+1,"ERR")))))))))))</f>
        <v>ERR</v>
      </c>
      <c r="AC179" t="str">
        <f>IF($R179=15,LOOKUP($S179,'Vent Sizing Charts'!$T$38:$T$41,'Vent Sizing Charts'!AD$38:AD$41)+1,IF($R179=12,LOOKUP($S179,'Vent Sizing Charts'!$T$34:$T$37,'Vent Sizing Charts'!AD$34:AD$37)+1,IF($R179=10,LOOKUP($S179,'Vent Sizing Charts'!$T$30:$T$33,'Vent Sizing Charts'!AD$30:AD$33)+1,IF($R179=8,LOOKUP($S179,'Vent Sizing Charts'!$T$26:$T$29,'Vent Sizing Charts'!AD$26:AD$29)+1,IF($R179=6,LOOKUP($S179,'Vent Sizing Charts'!$T$22:$T$25,'Vent Sizing Charts'!AD$22:AD$25)+1,IF($R179=5,LOOKUP($S179,'Vent Sizing Charts'!$T$18:$T$21,'Vent Sizing Charts'!AD$18:AD$21)+1,IF($R179=4,LOOKUP($S179,'Vent Sizing Charts'!$T$14:$T$17,'Vent Sizing Charts'!AD$14:AD$17)+1,IF($R179=3,LOOKUP($S179,'Vent Sizing Charts'!$T$10:$T$13,'Vent Sizing Charts'!AD$10:AD$13)+1,IF($R179=2,LOOKUP($S179,'Vent Sizing Charts'!$T$8:$T$9,'Vent Sizing Charts'!AD$8:AD$9)+1,IF($R179=1.5,LOOKUP($S179,'Vent Sizing Charts'!$T$7,'Vent Sizing Charts'!AD$7)+1,IF($R179=1.25,LOOKUP($S179,'Vent Sizing Charts'!$T$6,'Vent Sizing Charts'!AD$6)+1,"ERR")))))))))))</f>
        <v>ERR</v>
      </c>
      <c r="AD179" t="str">
        <f>IF($R179=15,LOOKUP($S179,'Vent Sizing Charts'!$T$38:$T$41,'Vent Sizing Charts'!AE$38:AE$41)+1,IF($R179=12,LOOKUP($S179,'Vent Sizing Charts'!$T$34:$T$37,'Vent Sizing Charts'!AE$34:AE$37)+1,IF($R179=10,LOOKUP($S179,'Vent Sizing Charts'!$T$30:$T$33,'Vent Sizing Charts'!AE$30:AE$33)+1,IF($R179=8,LOOKUP($S179,'Vent Sizing Charts'!$T$26:$T$29,'Vent Sizing Charts'!AE$26:AE$29)+1,IF($R179=6,LOOKUP($S179,'Vent Sizing Charts'!$T$22:$T$25,'Vent Sizing Charts'!AE$22:AE$25)+1,IF($R179=5,LOOKUP($S179,'Vent Sizing Charts'!$T$18:$T$21,'Vent Sizing Charts'!AE$18:AE$21)+1,IF($R179=4,LOOKUP($S179,'Vent Sizing Charts'!$T$14:$T$17,'Vent Sizing Charts'!AE$14:AE$17)+1,IF($R179=3,LOOKUP($S179,'Vent Sizing Charts'!$T$10:$T$13,'Vent Sizing Charts'!AE$10:AE$13)+1,IF($R179=2,LOOKUP($S179,'Vent Sizing Charts'!$T$8:$T$9,'Vent Sizing Charts'!AE$8:AE$9)+1,IF($R179=1.5,LOOKUP($S179,'Vent Sizing Charts'!$T$7,'Vent Sizing Charts'!AE$7)+1,IF($R179=1.25,LOOKUP($S179,'Vent Sizing Charts'!$T$6,'Vent Sizing Charts'!AE$6)+1,"ERR")))))))))))</f>
        <v>ERR</v>
      </c>
      <c r="AE179" t="str">
        <f>IF($R179=15,LOOKUP($S179,'Vent Sizing Charts'!$T$38:$T$41,'Vent Sizing Charts'!U$38:U$41),IF($R179=12,LOOKUP($S179,'Vent Sizing Charts'!$T$34:$T$37,'Vent Sizing Charts'!U$34:U$37),IF($R179=10,LOOKUP($S179,'Vent Sizing Charts'!$T$30:$T$33,'Vent Sizing Charts'!U$30:U$33),IF($R179=8,LOOKUP($S179,'Vent Sizing Charts'!$T$26:$T$29,'Vent Sizing Charts'!U$26:U$29),IF($R179=6,LOOKUP($S179,'Vent Sizing Charts'!$T$22:$T$25,'Vent Sizing Charts'!U$22:U$25),IF($R179=5,LOOKUP($S179,'Vent Sizing Charts'!$T$18:$T$21,'Vent Sizing Charts'!U$18:U$21),IF($R179=4,LOOKUP($S179,'Vent Sizing Charts'!$T$14:$T$17,'Vent Sizing Charts'!U$14:U$17),IF($R179=3,LOOKUP($S179,'Vent Sizing Charts'!$T$10:$T$13,'Vent Sizing Charts'!U$10:U$13),IF($R179=2,LOOKUP($S179,'Vent Sizing Charts'!$T$8:$T$9,'Vent Sizing Charts'!U$8:U$9),IF($R179=1.5,LOOKUP($S179,'Vent Sizing Charts'!$T$7,'Vent Sizing Charts'!U$7),IF($R179=1.25,LOOKUP($S179,'Vent Sizing Charts'!$T$6,'Vent Sizing Charts'!U$6),"ERR")))))))))))</f>
        <v>ERR</v>
      </c>
    </row>
    <row r="180" spans="6:31" x14ac:dyDescent="0.25">
      <c r="F180" t="str">
        <f>IF('Vent Sizing'!M165="","",'Vent Sizing'!M165)</f>
        <v/>
      </c>
      <c r="G180">
        <v>0</v>
      </c>
      <c r="H180" t="e">
        <f>IF(LOOKUP($F180,'Vent Sizing Charts'!$F$5:$F$18,'Vent Sizing Charts'!G$5:G$18)+1&lt;0,0,LOOKUP($F180,'Vent Sizing Charts'!$F$5:$F$18,'Vent Sizing Charts'!G$5:G$18))</f>
        <v>#N/A</v>
      </c>
      <c r="I180" t="e">
        <f>IF(LOOKUP($F180,'Vent Sizing Charts'!$F$5:$F$18,'Vent Sizing Charts'!H$5:H$18)+1&lt;0,0,LOOKUP($F180,'Vent Sizing Charts'!$F$5:$F$18,'Vent Sizing Charts'!H$5:H$18))</f>
        <v>#N/A</v>
      </c>
      <c r="J180" t="e">
        <f>IF(LOOKUP($F180,'Vent Sizing Charts'!$F$5:$F$18,'Vent Sizing Charts'!I$5:I$18)+1&lt;0,0,LOOKUP($F180,'Vent Sizing Charts'!$F$5:$F$18,'Vent Sizing Charts'!I$5:I$18))</f>
        <v>#N/A</v>
      </c>
      <c r="K180" t="e">
        <f>IF(LOOKUP($F180,'Vent Sizing Charts'!$F$5:$F$18,'Vent Sizing Charts'!J$5:J$18)+1&lt;0,0,LOOKUP($F180,'Vent Sizing Charts'!$F$5:$F$18,'Vent Sizing Charts'!J$5:J$18))</f>
        <v>#N/A</v>
      </c>
      <c r="L180" t="e">
        <f>IF(LOOKUP($F180,'Vent Sizing Charts'!$F$5:$F$18,'Vent Sizing Charts'!K$5:K$18)+1&lt;0,0,LOOKUP($F180,'Vent Sizing Charts'!$F$5:$F$18,'Vent Sizing Charts'!K$5:K$18))</f>
        <v>#N/A</v>
      </c>
      <c r="M180" t="e">
        <f>IF(LOOKUP($F180,'Vent Sizing Charts'!$F$5:$F$18,'Vent Sizing Charts'!L$5:L$18)+1&lt;0,0,LOOKUP($F180,'Vent Sizing Charts'!$F$5:$F$18,'Vent Sizing Charts'!L$5:L$18))</f>
        <v>#N/A</v>
      </c>
      <c r="N180" t="e">
        <f>IF(LOOKUP($F180,'Vent Sizing Charts'!$F$5:$F$18,'Vent Sizing Charts'!M$5:M$18)+1&lt;0,0,LOOKUP($F180,'Vent Sizing Charts'!$F$5:$F$18,'Vent Sizing Charts'!M$5:M$18))</f>
        <v>#N/A</v>
      </c>
      <c r="O180" t="e">
        <f>IF(LOOKUP($F180,'Vent Sizing Charts'!$F$5:$F$18,'Vent Sizing Charts'!N$5:N$18)+1&lt;0,0,LOOKUP($F180,'Vent Sizing Charts'!$F$5:$F$18,'Vent Sizing Charts'!N$5:N$18))</f>
        <v>#N/A</v>
      </c>
      <c r="R180">
        <f>'Vent Sizing'!X85</f>
        <v>0</v>
      </c>
      <c r="S180">
        <f>ROUNDUP('Vent Sizing'!T85,0)</f>
        <v>0</v>
      </c>
      <c r="T180">
        <v>-9999999</v>
      </c>
      <c r="U180" t="str">
        <f>IF($R180=15,LOOKUP($S180,'Vent Sizing Charts'!$T$38:$T$41,'Vent Sizing Charts'!V$38:V$41)+1,IF($R180=12,LOOKUP($S180,'Vent Sizing Charts'!$T$34:$T$37,'Vent Sizing Charts'!V$34:V$37)+1,IF($R180=10,LOOKUP($S180,'Vent Sizing Charts'!$T$30:$T$33,'Vent Sizing Charts'!V$30:V$33)+1,IF($R180=8,LOOKUP($S180,'Vent Sizing Charts'!$T$26:$T$29,'Vent Sizing Charts'!V$26:V$29)+1,IF($R180=6,LOOKUP($S180,'Vent Sizing Charts'!$T$22:$T$25,'Vent Sizing Charts'!V$22:V$25)+1,IF($R180=5,LOOKUP($S180,'Vent Sizing Charts'!$T$18:$T$21,'Vent Sizing Charts'!V$18:V$21)+1,IF($R180=4,LOOKUP($S180,'Vent Sizing Charts'!$T$14:$T$17,'Vent Sizing Charts'!V$14:V$17)+1,IF($R180=3,LOOKUP($S180,'Vent Sizing Charts'!$T$10:$T$13,'Vent Sizing Charts'!V$10:V$13)+1,IF($R180=2,LOOKUP($S180,'Vent Sizing Charts'!$T$8:$T$9,'Vent Sizing Charts'!V$8:V$9)+1,IF($R180=1.5,LOOKUP($S180,'Vent Sizing Charts'!$T$7,'Vent Sizing Charts'!V$7)+1,IF($R180=1.25,LOOKUP($S180,'Vent Sizing Charts'!$T$6,'Vent Sizing Charts'!V$6)+1,"ERR")))))))))))</f>
        <v>ERR</v>
      </c>
      <c r="V180" t="str">
        <f>IF($R180=15,LOOKUP($S180,'Vent Sizing Charts'!$T$38:$T$41,'Vent Sizing Charts'!W$38:W$41)+1,IF($R180=12,LOOKUP($S180,'Vent Sizing Charts'!$T$34:$T$37,'Vent Sizing Charts'!W$34:W$37)+1,IF($R180=10,LOOKUP($S180,'Vent Sizing Charts'!$T$30:$T$33,'Vent Sizing Charts'!W$30:W$33)+1,IF($R180=8,LOOKUP($S180,'Vent Sizing Charts'!$T$26:$T$29,'Vent Sizing Charts'!W$26:W$29)+1,IF($R180=6,LOOKUP($S180,'Vent Sizing Charts'!$T$22:$T$25,'Vent Sizing Charts'!W$22:W$25)+1,IF($R180=5,LOOKUP($S180,'Vent Sizing Charts'!$T$18:$T$21,'Vent Sizing Charts'!W$18:W$21)+1,IF($R180=4,LOOKUP($S180,'Vent Sizing Charts'!$T$14:$T$17,'Vent Sizing Charts'!W$14:W$17)+1,IF($R180=3,LOOKUP($S180,'Vent Sizing Charts'!$T$10:$T$13,'Vent Sizing Charts'!W$10:W$13)+1,IF($R180=2,LOOKUP($S180,'Vent Sizing Charts'!$T$8:$T$9,'Vent Sizing Charts'!W$8:W$9)+1,IF($R180=1.5,LOOKUP($S180,'Vent Sizing Charts'!$T$7,'Vent Sizing Charts'!W$7)+1,IF($R180=1.25,LOOKUP($S180,'Vent Sizing Charts'!$T$6,'Vent Sizing Charts'!W$6)+1,"ERR")))))))))))</f>
        <v>ERR</v>
      </c>
      <c r="W180" t="str">
        <f>IF($R180=15,LOOKUP($S180,'Vent Sizing Charts'!$T$38:$T$41,'Vent Sizing Charts'!X$38:X$41)+1,IF($R180=12,LOOKUP($S180,'Vent Sizing Charts'!$T$34:$T$37,'Vent Sizing Charts'!X$34:X$37)+1,IF($R180=10,LOOKUP($S180,'Vent Sizing Charts'!$T$30:$T$33,'Vent Sizing Charts'!X$30:X$33)+1,IF($R180=8,LOOKUP($S180,'Vent Sizing Charts'!$T$26:$T$29,'Vent Sizing Charts'!X$26:X$29)+1,IF($R180=6,LOOKUP($S180,'Vent Sizing Charts'!$T$22:$T$25,'Vent Sizing Charts'!X$22:X$25)+1,IF($R180=5,LOOKUP($S180,'Vent Sizing Charts'!$T$18:$T$21,'Vent Sizing Charts'!X$18:X$21)+1,IF($R180=4,LOOKUP($S180,'Vent Sizing Charts'!$T$14:$T$17,'Vent Sizing Charts'!X$14:X$17)+1,IF($R180=3,LOOKUP($S180,'Vent Sizing Charts'!$T$10:$T$13,'Vent Sizing Charts'!X$10:X$13)+1,IF($R180=2,LOOKUP($S180,'Vent Sizing Charts'!$T$8:$T$9,'Vent Sizing Charts'!X$8:X$9)+1,IF($R180=1.5,LOOKUP($S180,'Vent Sizing Charts'!$T$7,'Vent Sizing Charts'!X$7)+1,IF($R180=1.25,LOOKUP($S180,'Vent Sizing Charts'!$T$6,'Vent Sizing Charts'!X$6)+1,"ERR")))))))))))</f>
        <v>ERR</v>
      </c>
      <c r="X180" t="str">
        <f>IF($R180=15,LOOKUP($S180,'Vent Sizing Charts'!$T$38:$T$41,'Vent Sizing Charts'!Y$38:Y$41)+1,IF($R180=12,LOOKUP($S180,'Vent Sizing Charts'!$T$34:$T$37,'Vent Sizing Charts'!Y$34:Y$37)+1,IF($R180=10,LOOKUP($S180,'Vent Sizing Charts'!$T$30:$T$33,'Vent Sizing Charts'!Y$30:Y$33)+1,IF($R180=8,LOOKUP($S180,'Vent Sizing Charts'!$T$26:$T$29,'Vent Sizing Charts'!Y$26:Y$29)+1,IF($R180=6,LOOKUP($S180,'Vent Sizing Charts'!$T$22:$T$25,'Vent Sizing Charts'!Y$22:Y$25)+1,IF($R180=5,LOOKUP($S180,'Vent Sizing Charts'!$T$18:$T$21,'Vent Sizing Charts'!Y$18:Y$21)+1,IF($R180=4,LOOKUP($S180,'Vent Sizing Charts'!$T$14:$T$17,'Vent Sizing Charts'!Y$14:Y$17)+1,IF($R180=3,LOOKUP($S180,'Vent Sizing Charts'!$T$10:$T$13,'Vent Sizing Charts'!Y$10:Y$13)+1,IF($R180=2,LOOKUP($S180,'Vent Sizing Charts'!$T$8:$T$9,'Vent Sizing Charts'!Y$8:Y$9)+1,IF($R180=1.5,LOOKUP($S180,'Vent Sizing Charts'!$T$7,'Vent Sizing Charts'!Y$7)+1,IF($R180=1.25,LOOKUP($S180,'Vent Sizing Charts'!$T$6,'Vent Sizing Charts'!Y$6)+1,"ERR")))))))))))</f>
        <v>ERR</v>
      </c>
      <c r="Y180" t="str">
        <f>IF($R180=15,LOOKUP($S180,'Vent Sizing Charts'!$T$38:$T$41,'Vent Sizing Charts'!Z$38:Z$41)+1,IF($R180=12,LOOKUP($S180,'Vent Sizing Charts'!$T$34:$T$37,'Vent Sizing Charts'!Z$34:Z$37)+1,IF($R180=10,LOOKUP($S180,'Vent Sizing Charts'!$T$30:$T$33,'Vent Sizing Charts'!Z$30:Z$33)+1,IF($R180=8,LOOKUP($S180,'Vent Sizing Charts'!$T$26:$T$29,'Vent Sizing Charts'!Z$26:Z$29)+1,IF($R180=6,LOOKUP($S180,'Vent Sizing Charts'!$T$22:$T$25,'Vent Sizing Charts'!Z$22:Z$25)+1,IF($R180=5,LOOKUP($S180,'Vent Sizing Charts'!$T$18:$T$21,'Vent Sizing Charts'!Z$18:Z$21)+1,IF($R180=4,LOOKUP($S180,'Vent Sizing Charts'!$T$14:$T$17,'Vent Sizing Charts'!Z$14:Z$17)+1,IF($R180=3,LOOKUP($S180,'Vent Sizing Charts'!$T$10:$T$13,'Vent Sizing Charts'!Z$10:Z$13)+1,IF($R180=2,LOOKUP($S180,'Vent Sizing Charts'!$T$8:$T$9,'Vent Sizing Charts'!Z$8:Z$9)+1,IF($R180=1.5,LOOKUP($S180,'Vent Sizing Charts'!$T$7,'Vent Sizing Charts'!Z$7)+1,IF($R180=1.25,LOOKUP($S180,'Vent Sizing Charts'!$T$6,'Vent Sizing Charts'!Z$6)+1,"ERR")))))))))))</f>
        <v>ERR</v>
      </c>
      <c r="Z180" t="str">
        <f>IF($R180=15,LOOKUP($S180,'Vent Sizing Charts'!$T$38:$T$41,'Vent Sizing Charts'!AA$38:AA$41)+1,IF($R180=12,LOOKUP($S180,'Vent Sizing Charts'!$T$34:$T$37,'Vent Sizing Charts'!AA$34:AA$37)+1,IF($R180=10,LOOKUP($S180,'Vent Sizing Charts'!$T$30:$T$33,'Vent Sizing Charts'!AA$30:AA$33)+1,IF($R180=8,LOOKUP($S180,'Vent Sizing Charts'!$T$26:$T$29,'Vent Sizing Charts'!AA$26:AA$29)+1,IF($R180=6,LOOKUP($S180,'Vent Sizing Charts'!$T$22:$T$25,'Vent Sizing Charts'!AA$22:AA$25)+1,IF($R180=5,LOOKUP($S180,'Vent Sizing Charts'!$T$18:$T$21,'Vent Sizing Charts'!AA$18:AA$21)+1,IF($R180=4,LOOKUP($S180,'Vent Sizing Charts'!$T$14:$T$17,'Vent Sizing Charts'!AA$14:AA$17)+1,IF($R180=3,LOOKUP($S180,'Vent Sizing Charts'!$T$10:$T$13,'Vent Sizing Charts'!AA$10:AA$13)+1,IF($R180=2,LOOKUP($S180,'Vent Sizing Charts'!$T$8:$T$9,'Vent Sizing Charts'!AA$8:AA$9)+1,IF($R180=1.5,LOOKUP($S180,'Vent Sizing Charts'!$T$7,'Vent Sizing Charts'!AA$7)+1,IF($R180=1.25,LOOKUP($S180,'Vent Sizing Charts'!$T$6,'Vent Sizing Charts'!AA$6)+1,"ERR")))))))))))</f>
        <v>ERR</v>
      </c>
      <c r="AA180" t="str">
        <f>IF($R180=15,LOOKUP($S180,'Vent Sizing Charts'!$T$38:$T$41,'Vent Sizing Charts'!AB$38:AB$41)+1,IF($R180=12,LOOKUP($S180,'Vent Sizing Charts'!$T$34:$T$37,'Vent Sizing Charts'!AB$34:AB$37)+1,IF($R180=10,LOOKUP($S180,'Vent Sizing Charts'!$T$30:$T$33,'Vent Sizing Charts'!AB$30:AB$33)+1,IF($R180=8,LOOKUP($S180,'Vent Sizing Charts'!$T$26:$T$29,'Vent Sizing Charts'!AB$26:AB$29)+1,IF($R180=6,LOOKUP($S180,'Vent Sizing Charts'!$T$22:$T$25,'Vent Sizing Charts'!AB$22:AB$25)+1,IF($R180=5,LOOKUP($S180,'Vent Sizing Charts'!$T$18:$T$21,'Vent Sizing Charts'!AB$18:AB$21)+1,IF($R180=4,LOOKUP($S180,'Vent Sizing Charts'!$T$14:$T$17,'Vent Sizing Charts'!AB$14:AB$17)+1,IF($R180=3,LOOKUP($S180,'Vent Sizing Charts'!$T$10:$T$13,'Vent Sizing Charts'!AB$10:AB$13)+1,IF($R180=2,LOOKUP($S180,'Vent Sizing Charts'!$T$8:$T$9,'Vent Sizing Charts'!AB$8:AB$9)+1,IF($R180=1.5,LOOKUP($S180,'Vent Sizing Charts'!$T$7,'Vent Sizing Charts'!AB$7)+1,IF($R180=1.25,LOOKUP($S180,'Vent Sizing Charts'!$T$6,'Vent Sizing Charts'!AB$6)+1,"ERR")))))))))))</f>
        <v>ERR</v>
      </c>
      <c r="AB180" t="str">
        <f>IF($R180=15,LOOKUP($S180,'Vent Sizing Charts'!$T$38:$T$41,'Vent Sizing Charts'!AC$38:AC$41)+1,IF($R180=12,LOOKUP($S180,'Vent Sizing Charts'!$T$34:$T$37,'Vent Sizing Charts'!AC$34:AC$37)+1,IF($R180=10,LOOKUP($S180,'Vent Sizing Charts'!$T$30:$T$33,'Vent Sizing Charts'!AC$30:AC$33)+1,IF($R180=8,LOOKUP($S180,'Vent Sizing Charts'!$T$26:$T$29,'Vent Sizing Charts'!AC$26:AC$29)+1,IF($R180=6,LOOKUP($S180,'Vent Sizing Charts'!$T$22:$T$25,'Vent Sizing Charts'!AC$22:AC$25)+1,IF($R180=5,LOOKUP($S180,'Vent Sizing Charts'!$T$18:$T$21,'Vent Sizing Charts'!AC$18:AC$21)+1,IF($R180=4,LOOKUP($S180,'Vent Sizing Charts'!$T$14:$T$17,'Vent Sizing Charts'!AC$14:AC$17)+1,IF($R180=3,LOOKUP($S180,'Vent Sizing Charts'!$T$10:$T$13,'Vent Sizing Charts'!AC$10:AC$13)+1,IF($R180=2,LOOKUP($S180,'Vent Sizing Charts'!$T$8:$T$9,'Vent Sizing Charts'!AC$8:AC$9)+1,IF($R180=1.5,LOOKUP($S180,'Vent Sizing Charts'!$T$7,'Vent Sizing Charts'!AC$7)+1,IF($R180=1.25,LOOKUP($S180,'Vent Sizing Charts'!$T$6,'Vent Sizing Charts'!AC$6)+1,"ERR")))))))))))</f>
        <v>ERR</v>
      </c>
      <c r="AC180" t="str">
        <f>IF($R180=15,LOOKUP($S180,'Vent Sizing Charts'!$T$38:$T$41,'Vent Sizing Charts'!AD$38:AD$41)+1,IF($R180=12,LOOKUP($S180,'Vent Sizing Charts'!$T$34:$T$37,'Vent Sizing Charts'!AD$34:AD$37)+1,IF($R180=10,LOOKUP($S180,'Vent Sizing Charts'!$T$30:$T$33,'Vent Sizing Charts'!AD$30:AD$33)+1,IF($R180=8,LOOKUP($S180,'Vent Sizing Charts'!$T$26:$T$29,'Vent Sizing Charts'!AD$26:AD$29)+1,IF($R180=6,LOOKUP($S180,'Vent Sizing Charts'!$T$22:$T$25,'Vent Sizing Charts'!AD$22:AD$25)+1,IF($R180=5,LOOKUP($S180,'Vent Sizing Charts'!$T$18:$T$21,'Vent Sizing Charts'!AD$18:AD$21)+1,IF($R180=4,LOOKUP($S180,'Vent Sizing Charts'!$T$14:$T$17,'Vent Sizing Charts'!AD$14:AD$17)+1,IF($R180=3,LOOKUP($S180,'Vent Sizing Charts'!$T$10:$T$13,'Vent Sizing Charts'!AD$10:AD$13)+1,IF($R180=2,LOOKUP($S180,'Vent Sizing Charts'!$T$8:$T$9,'Vent Sizing Charts'!AD$8:AD$9)+1,IF($R180=1.5,LOOKUP($S180,'Vent Sizing Charts'!$T$7,'Vent Sizing Charts'!AD$7)+1,IF($R180=1.25,LOOKUP($S180,'Vent Sizing Charts'!$T$6,'Vent Sizing Charts'!AD$6)+1,"ERR")))))))))))</f>
        <v>ERR</v>
      </c>
      <c r="AD180" t="str">
        <f>IF($R180=15,LOOKUP($S180,'Vent Sizing Charts'!$T$38:$T$41,'Vent Sizing Charts'!AE$38:AE$41)+1,IF($R180=12,LOOKUP($S180,'Vent Sizing Charts'!$T$34:$T$37,'Vent Sizing Charts'!AE$34:AE$37)+1,IF($R180=10,LOOKUP($S180,'Vent Sizing Charts'!$T$30:$T$33,'Vent Sizing Charts'!AE$30:AE$33)+1,IF($R180=8,LOOKUP($S180,'Vent Sizing Charts'!$T$26:$T$29,'Vent Sizing Charts'!AE$26:AE$29)+1,IF($R180=6,LOOKUP($S180,'Vent Sizing Charts'!$T$22:$T$25,'Vent Sizing Charts'!AE$22:AE$25)+1,IF($R180=5,LOOKUP($S180,'Vent Sizing Charts'!$T$18:$T$21,'Vent Sizing Charts'!AE$18:AE$21)+1,IF($R180=4,LOOKUP($S180,'Vent Sizing Charts'!$T$14:$T$17,'Vent Sizing Charts'!AE$14:AE$17)+1,IF($R180=3,LOOKUP($S180,'Vent Sizing Charts'!$T$10:$T$13,'Vent Sizing Charts'!AE$10:AE$13)+1,IF($R180=2,LOOKUP($S180,'Vent Sizing Charts'!$T$8:$T$9,'Vent Sizing Charts'!AE$8:AE$9)+1,IF($R180=1.5,LOOKUP($S180,'Vent Sizing Charts'!$T$7,'Vent Sizing Charts'!AE$7)+1,IF($R180=1.25,LOOKUP($S180,'Vent Sizing Charts'!$T$6,'Vent Sizing Charts'!AE$6)+1,"ERR")))))))))))</f>
        <v>ERR</v>
      </c>
      <c r="AE180" t="str">
        <f>IF($R180=15,LOOKUP($S180,'Vent Sizing Charts'!$T$38:$T$41,'Vent Sizing Charts'!U$38:U$41),IF($R180=12,LOOKUP($S180,'Vent Sizing Charts'!$T$34:$T$37,'Vent Sizing Charts'!U$34:U$37),IF($R180=10,LOOKUP($S180,'Vent Sizing Charts'!$T$30:$T$33,'Vent Sizing Charts'!U$30:U$33),IF($R180=8,LOOKUP($S180,'Vent Sizing Charts'!$T$26:$T$29,'Vent Sizing Charts'!U$26:U$29),IF($R180=6,LOOKUP($S180,'Vent Sizing Charts'!$T$22:$T$25,'Vent Sizing Charts'!U$22:U$25),IF($R180=5,LOOKUP($S180,'Vent Sizing Charts'!$T$18:$T$21,'Vent Sizing Charts'!U$18:U$21),IF($R180=4,LOOKUP($S180,'Vent Sizing Charts'!$T$14:$T$17,'Vent Sizing Charts'!U$14:U$17),IF($R180=3,LOOKUP($S180,'Vent Sizing Charts'!$T$10:$T$13,'Vent Sizing Charts'!U$10:U$13),IF($R180=2,LOOKUP($S180,'Vent Sizing Charts'!$T$8:$T$9,'Vent Sizing Charts'!U$8:U$9),IF($R180=1.5,LOOKUP($S180,'Vent Sizing Charts'!$T$7,'Vent Sizing Charts'!U$7),IF($R180=1.25,LOOKUP($S180,'Vent Sizing Charts'!$T$6,'Vent Sizing Charts'!U$6),"ERR")))))))))))</f>
        <v>ERR</v>
      </c>
    </row>
    <row r="181" spans="6:31" x14ac:dyDescent="0.25">
      <c r="F181" t="str">
        <f>IF('Vent Sizing'!M166="","",'Vent Sizing'!M166)</f>
        <v/>
      </c>
      <c r="G181">
        <v>0</v>
      </c>
      <c r="H181" t="e">
        <f>IF(LOOKUP($F181,'Vent Sizing Charts'!$F$5:$F$18,'Vent Sizing Charts'!G$5:G$18)+1&lt;0,0,LOOKUP($F181,'Vent Sizing Charts'!$F$5:$F$18,'Vent Sizing Charts'!G$5:G$18))</f>
        <v>#N/A</v>
      </c>
      <c r="I181" t="e">
        <f>IF(LOOKUP($F181,'Vent Sizing Charts'!$F$5:$F$18,'Vent Sizing Charts'!H$5:H$18)+1&lt;0,0,LOOKUP($F181,'Vent Sizing Charts'!$F$5:$F$18,'Vent Sizing Charts'!H$5:H$18))</f>
        <v>#N/A</v>
      </c>
      <c r="J181" t="e">
        <f>IF(LOOKUP($F181,'Vent Sizing Charts'!$F$5:$F$18,'Vent Sizing Charts'!I$5:I$18)+1&lt;0,0,LOOKUP($F181,'Vent Sizing Charts'!$F$5:$F$18,'Vent Sizing Charts'!I$5:I$18))</f>
        <v>#N/A</v>
      </c>
      <c r="K181" t="e">
        <f>IF(LOOKUP($F181,'Vent Sizing Charts'!$F$5:$F$18,'Vent Sizing Charts'!J$5:J$18)+1&lt;0,0,LOOKUP($F181,'Vent Sizing Charts'!$F$5:$F$18,'Vent Sizing Charts'!J$5:J$18))</f>
        <v>#N/A</v>
      </c>
      <c r="L181" t="e">
        <f>IF(LOOKUP($F181,'Vent Sizing Charts'!$F$5:$F$18,'Vent Sizing Charts'!K$5:K$18)+1&lt;0,0,LOOKUP($F181,'Vent Sizing Charts'!$F$5:$F$18,'Vent Sizing Charts'!K$5:K$18))</f>
        <v>#N/A</v>
      </c>
      <c r="M181" t="e">
        <f>IF(LOOKUP($F181,'Vent Sizing Charts'!$F$5:$F$18,'Vent Sizing Charts'!L$5:L$18)+1&lt;0,0,LOOKUP($F181,'Vent Sizing Charts'!$F$5:$F$18,'Vent Sizing Charts'!L$5:L$18))</f>
        <v>#N/A</v>
      </c>
      <c r="N181" t="e">
        <f>IF(LOOKUP($F181,'Vent Sizing Charts'!$F$5:$F$18,'Vent Sizing Charts'!M$5:M$18)+1&lt;0,0,LOOKUP($F181,'Vent Sizing Charts'!$F$5:$F$18,'Vent Sizing Charts'!M$5:M$18))</f>
        <v>#N/A</v>
      </c>
      <c r="O181" t="e">
        <f>IF(LOOKUP($F181,'Vent Sizing Charts'!$F$5:$F$18,'Vent Sizing Charts'!N$5:N$18)+1&lt;0,0,LOOKUP($F181,'Vent Sizing Charts'!$F$5:$F$18,'Vent Sizing Charts'!N$5:N$18))</f>
        <v>#N/A</v>
      </c>
      <c r="R181">
        <f>'Vent Sizing'!X86</f>
        <v>0</v>
      </c>
      <c r="S181">
        <f>ROUNDUP('Vent Sizing'!T86,0)</f>
        <v>0</v>
      </c>
      <c r="T181">
        <v>-9999999</v>
      </c>
      <c r="U181" t="str">
        <f>IF($R181=15,LOOKUP($S181,'Vent Sizing Charts'!$T$38:$T$41,'Vent Sizing Charts'!V$38:V$41)+1,IF($R181=12,LOOKUP($S181,'Vent Sizing Charts'!$T$34:$T$37,'Vent Sizing Charts'!V$34:V$37)+1,IF($R181=10,LOOKUP($S181,'Vent Sizing Charts'!$T$30:$T$33,'Vent Sizing Charts'!V$30:V$33)+1,IF($R181=8,LOOKUP($S181,'Vent Sizing Charts'!$T$26:$T$29,'Vent Sizing Charts'!V$26:V$29)+1,IF($R181=6,LOOKUP($S181,'Vent Sizing Charts'!$T$22:$T$25,'Vent Sizing Charts'!V$22:V$25)+1,IF($R181=5,LOOKUP($S181,'Vent Sizing Charts'!$T$18:$T$21,'Vent Sizing Charts'!V$18:V$21)+1,IF($R181=4,LOOKUP($S181,'Vent Sizing Charts'!$T$14:$T$17,'Vent Sizing Charts'!V$14:V$17)+1,IF($R181=3,LOOKUP($S181,'Vent Sizing Charts'!$T$10:$T$13,'Vent Sizing Charts'!V$10:V$13)+1,IF($R181=2,LOOKUP($S181,'Vent Sizing Charts'!$T$8:$T$9,'Vent Sizing Charts'!V$8:V$9)+1,IF($R181=1.5,LOOKUP($S181,'Vent Sizing Charts'!$T$7,'Vent Sizing Charts'!V$7)+1,IF($R181=1.25,LOOKUP($S181,'Vent Sizing Charts'!$T$6,'Vent Sizing Charts'!V$6)+1,"ERR")))))))))))</f>
        <v>ERR</v>
      </c>
      <c r="V181" t="str">
        <f>IF($R181=15,LOOKUP($S181,'Vent Sizing Charts'!$T$38:$T$41,'Vent Sizing Charts'!W$38:W$41)+1,IF($R181=12,LOOKUP($S181,'Vent Sizing Charts'!$T$34:$T$37,'Vent Sizing Charts'!W$34:W$37)+1,IF($R181=10,LOOKUP($S181,'Vent Sizing Charts'!$T$30:$T$33,'Vent Sizing Charts'!W$30:W$33)+1,IF($R181=8,LOOKUP($S181,'Vent Sizing Charts'!$T$26:$T$29,'Vent Sizing Charts'!W$26:W$29)+1,IF($R181=6,LOOKUP($S181,'Vent Sizing Charts'!$T$22:$T$25,'Vent Sizing Charts'!W$22:W$25)+1,IF($R181=5,LOOKUP($S181,'Vent Sizing Charts'!$T$18:$T$21,'Vent Sizing Charts'!W$18:W$21)+1,IF($R181=4,LOOKUP($S181,'Vent Sizing Charts'!$T$14:$T$17,'Vent Sizing Charts'!W$14:W$17)+1,IF($R181=3,LOOKUP($S181,'Vent Sizing Charts'!$T$10:$T$13,'Vent Sizing Charts'!W$10:W$13)+1,IF($R181=2,LOOKUP($S181,'Vent Sizing Charts'!$T$8:$T$9,'Vent Sizing Charts'!W$8:W$9)+1,IF($R181=1.5,LOOKUP($S181,'Vent Sizing Charts'!$T$7,'Vent Sizing Charts'!W$7)+1,IF($R181=1.25,LOOKUP($S181,'Vent Sizing Charts'!$T$6,'Vent Sizing Charts'!W$6)+1,"ERR")))))))))))</f>
        <v>ERR</v>
      </c>
      <c r="W181" t="str">
        <f>IF($R181=15,LOOKUP($S181,'Vent Sizing Charts'!$T$38:$T$41,'Vent Sizing Charts'!X$38:X$41)+1,IF($R181=12,LOOKUP($S181,'Vent Sizing Charts'!$T$34:$T$37,'Vent Sizing Charts'!X$34:X$37)+1,IF($R181=10,LOOKUP($S181,'Vent Sizing Charts'!$T$30:$T$33,'Vent Sizing Charts'!X$30:X$33)+1,IF($R181=8,LOOKUP($S181,'Vent Sizing Charts'!$T$26:$T$29,'Vent Sizing Charts'!X$26:X$29)+1,IF($R181=6,LOOKUP($S181,'Vent Sizing Charts'!$T$22:$T$25,'Vent Sizing Charts'!X$22:X$25)+1,IF($R181=5,LOOKUP($S181,'Vent Sizing Charts'!$T$18:$T$21,'Vent Sizing Charts'!X$18:X$21)+1,IF($R181=4,LOOKUP($S181,'Vent Sizing Charts'!$T$14:$T$17,'Vent Sizing Charts'!X$14:X$17)+1,IF($R181=3,LOOKUP($S181,'Vent Sizing Charts'!$T$10:$T$13,'Vent Sizing Charts'!X$10:X$13)+1,IF($R181=2,LOOKUP($S181,'Vent Sizing Charts'!$T$8:$T$9,'Vent Sizing Charts'!X$8:X$9)+1,IF($R181=1.5,LOOKUP($S181,'Vent Sizing Charts'!$T$7,'Vent Sizing Charts'!X$7)+1,IF($R181=1.25,LOOKUP($S181,'Vent Sizing Charts'!$T$6,'Vent Sizing Charts'!X$6)+1,"ERR")))))))))))</f>
        <v>ERR</v>
      </c>
      <c r="X181" t="str">
        <f>IF($R181=15,LOOKUP($S181,'Vent Sizing Charts'!$T$38:$T$41,'Vent Sizing Charts'!Y$38:Y$41)+1,IF($R181=12,LOOKUP($S181,'Vent Sizing Charts'!$T$34:$T$37,'Vent Sizing Charts'!Y$34:Y$37)+1,IF($R181=10,LOOKUP($S181,'Vent Sizing Charts'!$T$30:$T$33,'Vent Sizing Charts'!Y$30:Y$33)+1,IF($R181=8,LOOKUP($S181,'Vent Sizing Charts'!$T$26:$T$29,'Vent Sizing Charts'!Y$26:Y$29)+1,IF($R181=6,LOOKUP($S181,'Vent Sizing Charts'!$T$22:$T$25,'Vent Sizing Charts'!Y$22:Y$25)+1,IF($R181=5,LOOKUP($S181,'Vent Sizing Charts'!$T$18:$T$21,'Vent Sizing Charts'!Y$18:Y$21)+1,IF($R181=4,LOOKUP($S181,'Vent Sizing Charts'!$T$14:$T$17,'Vent Sizing Charts'!Y$14:Y$17)+1,IF($R181=3,LOOKUP($S181,'Vent Sizing Charts'!$T$10:$T$13,'Vent Sizing Charts'!Y$10:Y$13)+1,IF($R181=2,LOOKUP($S181,'Vent Sizing Charts'!$T$8:$T$9,'Vent Sizing Charts'!Y$8:Y$9)+1,IF($R181=1.5,LOOKUP($S181,'Vent Sizing Charts'!$T$7,'Vent Sizing Charts'!Y$7)+1,IF($R181=1.25,LOOKUP($S181,'Vent Sizing Charts'!$T$6,'Vent Sizing Charts'!Y$6)+1,"ERR")))))))))))</f>
        <v>ERR</v>
      </c>
      <c r="Y181" t="str">
        <f>IF($R181=15,LOOKUP($S181,'Vent Sizing Charts'!$T$38:$T$41,'Vent Sizing Charts'!Z$38:Z$41)+1,IF($R181=12,LOOKUP($S181,'Vent Sizing Charts'!$T$34:$T$37,'Vent Sizing Charts'!Z$34:Z$37)+1,IF($R181=10,LOOKUP($S181,'Vent Sizing Charts'!$T$30:$T$33,'Vent Sizing Charts'!Z$30:Z$33)+1,IF($R181=8,LOOKUP($S181,'Vent Sizing Charts'!$T$26:$T$29,'Vent Sizing Charts'!Z$26:Z$29)+1,IF($R181=6,LOOKUP($S181,'Vent Sizing Charts'!$T$22:$T$25,'Vent Sizing Charts'!Z$22:Z$25)+1,IF($R181=5,LOOKUP($S181,'Vent Sizing Charts'!$T$18:$T$21,'Vent Sizing Charts'!Z$18:Z$21)+1,IF($R181=4,LOOKUP($S181,'Vent Sizing Charts'!$T$14:$T$17,'Vent Sizing Charts'!Z$14:Z$17)+1,IF($R181=3,LOOKUP($S181,'Vent Sizing Charts'!$T$10:$T$13,'Vent Sizing Charts'!Z$10:Z$13)+1,IF($R181=2,LOOKUP($S181,'Vent Sizing Charts'!$T$8:$T$9,'Vent Sizing Charts'!Z$8:Z$9)+1,IF($R181=1.5,LOOKUP($S181,'Vent Sizing Charts'!$T$7,'Vent Sizing Charts'!Z$7)+1,IF($R181=1.25,LOOKUP($S181,'Vent Sizing Charts'!$T$6,'Vent Sizing Charts'!Z$6)+1,"ERR")))))))))))</f>
        <v>ERR</v>
      </c>
      <c r="Z181" t="str">
        <f>IF($R181=15,LOOKUP($S181,'Vent Sizing Charts'!$T$38:$T$41,'Vent Sizing Charts'!AA$38:AA$41)+1,IF($R181=12,LOOKUP($S181,'Vent Sizing Charts'!$T$34:$T$37,'Vent Sizing Charts'!AA$34:AA$37)+1,IF($R181=10,LOOKUP($S181,'Vent Sizing Charts'!$T$30:$T$33,'Vent Sizing Charts'!AA$30:AA$33)+1,IF($R181=8,LOOKUP($S181,'Vent Sizing Charts'!$T$26:$T$29,'Vent Sizing Charts'!AA$26:AA$29)+1,IF($R181=6,LOOKUP($S181,'Vent Sizing Charts'!$T$22:$T$25,'Vent Sizing Charts'!AA$22:AA$25)+1,IF($R181=5,LOOKUP($S181,'Vent Sizing Charts'!$T$18:$T$21,'Vent Sizing Charts'!AA$18:AA$21)+1,IF($R181=4,LOOKUP($S181,'Vent Sizing Charts'!$T$14:$T$17,'Vent Sizing Charts'!AA$14:AA$17)+1,IF($R181=3,LOOKUP($S181,'Vent Sizing Charts'!$T$10:$T$13,'Vent Sizing Charts'!AA$10:AA$13)+1,IF($R181=2,LOOKUP($S181,'Vent Sizing Charts'!$T$8:$T$9,'Vent Sizing Charts'!AA$8:AA$9)+1,IF($R181=1.5,LOOKUP($S181,'Vent Sizing Charts'!$T$7,'Vent Sizing Charts'!AA$7)+1,IF($R181=1.25,LOOKUP($S181,'Vent Sizing Charts'!$T$6,'Vent Sizing Charts'!AA$6)+1,"ERR")))))))))))</f>
        <v>ERR</v>
      </c>
      <c r="AA181" t="str">
        <f>IF($R181=15,LOOKUP($S181,'Vent Sizing Charts'!$T$38:$T$41,'Vent Sizing Charts'!AB$38:AB$41)+1,IF($R181=12,LOOKUP($S181,'Vent Sizing Charts'!$T$34:$T$37,'Vent Sizing Charts'!AB$34:AB$37)+1,IF($R181=10,LOOKUP($S181,'Vent Sizing Charts'!$T$30:$T$33,'Vent Sizing Charts'!AB$30:AB$33)+1,IF($R181=8,LOOKUP($S181,'Vent Sizing Charts'!$T$26:$T$29,'Vent Sizing Charts'!AB$26:AB$29)+1,IF($R181=6,LOOKUP($S181,'Vent Sizing Charts'!$T$22:$T$25,'Vent Sizing Charts'!AB$22:AB$25)+1,IF($R181=5,LOOKUP($S181,'Vent Sizing Charts'!$T$18:$T$21,'Vent Sizing Charts'!AB$18:AB$21)+1,IF($R181=4,LOOKUP($S181,'Vent Sizing Charts'!$T$14:$T$17,'Vent Sizing Charts'!AB$14:AB$17)+1,IF($R181=3,LOOKUP($S181,'Vent Sizing Charts'!$T$10:$T$13,'Vent Sizing Charts'!AB$10:AB$13)+1,IF($R181=2,LOOKUP($S181,'Vent Sizing Charts'!$T$8:$T$9,'Vent Sizing Charts'!AB$8:AB$9)+1,IF($R181=1.5,LOOKUP($S181,'Vent Sizing Charts'!$T$7,'Vent Sizing Charts'!AB$7)+1,IF($R181=1.25,LOOKUP($S181,'Vent Sizing Charts'!$T$6,'Vent Sizing Charts'!AB$6)+1,"ERR")))))))))))</f>
        <v>ERR</v>
      </c>
      <c r="AB181" t="str">
        <f>IF($R181=15,LOOKUP($S181,'Vent Sizing Charts'!$T$38:$T$41,'Vent Sizing Charts'!AC$38:AC$41)+1,IF($R181=12,LOOKUP($S181,'Vent Sizing Charts'!$T$34:$T$37,'Vent Sizing Charts'!AC$34:AC$37)+1,IF($R181=10,LOOKUP($S181,'Vent Sizing Charts'!$T$30:$T$33,'Vent Sizing Charts'!AC$30:AC$33)+1,IF($R181=8,LOOKUP($S181,'Vent Sizing Charts'!$T$26:$T$29,'Vent Sizing Charts'!AC$26:AC$29)+1,IF($R181=6,LOOKUP($S181,'Vent Sizing Charts'!$T$22:$T$25,'Vent Sizing Charts'!AC$22:AC$25)+1,IF($R181=5,LOOKUP($S181,'Vent Sizing Charts'!$T$18:$T$21,'Vent Sizing Charts'!AC$18:AC$21)+1,IF($R181=4,LOOKUP($S181,'Vent Sizing Charts'!$T$14:$T$17,'Vent Sizing Charts'!AC$14:AC$17)+1,IF($R181=3,LOOKUP($S181,'Vent Sizing Charts'!$T$10:$T$13,'Vent Sizing Charts'!AC$10:AC$13)+1,IF($R181=2,LOOKUP($S181,'Vent Sizing Charts'!$T$8:$T$9,'Vent Sizing Charts'!AC$8:AC$9)+1,IF($R181=1.5,LOOKUP($S181,'Vent Sizing Charts'!$T$7,'Vent Sizing Charts'!AC$7)+1,IF($R181=1.25,LOOKUP($S181,'Vent Sizing Charts'!$T$6,'Vent Sizing Charts'!AC$6)+1,"ERR")))))))))))</f>
        <v>ERR</v>
      </c>
      <c r="AC181" t="str">
        <f>IF($R181=15,LOOKUP($S181,'Vent Sizing Charts'!$T$38:$T$41,'Vent Sizing Charts'!AD$38:AD$41)+1,IF($R181=12,LOOKUP($S181,'Vent Sizing Charts'!$T$34:$T$37,'Vent Sizing Charts'!AD$34:AD$37)+1,IF($R181=10,LOOKUP($S181,'Vent Sizing Charts'!$T$30:$T$33,'Vent Sizing Charts'!AD$30:AD$33)+1,IF($R181=8,LOOKUP($S181,'Vent Sizing Charts'!$T$26:$T$29,'Vent Sizing Charts'!AD$26:AD$29)+1,IF($R181=6,LOOKUP($S181,'Vent Sizing Charts'!$T$22:$T$25,'Vent Sizing Charts'!AD$22:AD$25)+1,IF($R181=5,LOOKUP($S181,'Vent Sizing Charts'!$T$18:$T$21,'Vent Sizing Charts'!AD$18:AD$21)+1,IF($R181=4,LOOKUP($S181,'Vent Sizing Charts'!$T$14:$T$17,'Vent Sizing Charts'!AD$14:AD$17)+1,IF($R181=3,LOOKUP($S181,'Vent Sizing Charts'!$T$10:$T$13,'Vent Sizing Charts'!AD$10:AD$13)+1,IF($R181=2,LOOKUP($S181,'Vent Sizing Charts'!$T$8:$T$9,'Vent Sizing Charts'!AD$8:AD$9)+1,IF($R181=1.5,LOOKUP($S181,'Vent Sizing Charts'!$T$7,'Vent Sizing Charts'!AD$7)+1,IF($R181=1.25,LOOKUP($S181,'Vent Sizing Charts'!$T$6,'Vent Sizing Charts'!AD$6)+1,"ERR")))))))))))</f>
        <v>ERR</v>
      </c>
      <c r="AD181" t="str">
        <f>IF($R181=15,LOOKUP($S181,'Vent Sizing Charts'!$T$38:$T$41,'Vent Sizing Charts'!AE$38:AE$41)+1,IF($R181=12,LOOKUP($S181,'Vent Sizing Charts'!$T$34:$T$37,'Vent Sizing Charts'!AE$34:AE$37)+1,IF($R181=10,LOOKUP($S181,'Vent Sizing Charts'!$T$30:$T$33,'Vent Sizing Charts'!AE$30:AE$33)+1,IF($R181=8,LOOKUP($S181,'Vent Sizing Charts'!$T$26:$T$29,'Vent Sizing Charts'!AE$26:AE$29)+1,IF($R181=6,LOOKUP($S181,'Vent Sizing Charts'!$T$22:$T$25,'Vent Sizing Charts'!AE$22:AE$25)+1,IF($R181=5,LOOKUP($S181,'Vent Sizing Charts'!$T$18:$T$21,'Vent Sizing Charts'!AE$18:AE$21)+1,IF($R181=4,LOOKUP($S181,'Vent Sizing Charts'!$T$14:$T$17,'Vent Sizing Charts'!AE$14:AE$17)+1,IF($R181=3,LOOKUP($S181,'Vent Sizing Charts'!$T$10:$T$13,'Vent Sizing Charts'!AE$10:AE$13)+1,IF($R181=2,LOOKUP($S181,'Vent Sizing Charts'!$T$8:$T$9,'Vent Sizing Charts'!AE$8:AE$9)+1,IF($R181=1.5,LOOKUP($S181,'Vent Sizing Charts'!$T$7,'Vent Sizing Charts'!AE$7)+1,IF($R181=1.25,LOOKUP($S181,'Vent Sizing Charts'!$T$6,'Vent Sizing Charts'!AE$6)+1,"ERR")))))))))))</f>
        <v>ERR</v>
      </c>
      <c r="AE181" t="str">
        <f>IF($R181=15,LOOKUP($S181,'Vent Sizing Charts'!$T$38:$T$41,'Vent Sizing Charts'!U$38:U$41),IF($R181=12,LOOKUP($S181,'Vent Sizing Charts'!$T$34:$T$37,'Vent Sizing Charts'!U$34:U$37),IF($R181=10,LOOKUP($S181,'Vent Sizing Charts'!$T$30:$T$33,'Vent Sizing Charts'!U$30:U$33),IF($R181=8,LOOKUP($S181,'Vent Sizing Charts'!$T$26:$T$29,'Vent Sizing Charts'!U$26:U$29),IF($R181=6,LOOKUP($S181,'Vent Sizing Charts'!$T$22:$T$25,'Vent Sizing Charts'!U$22:U$25),IF($R181=5,LOOKUP($S181,'Vent Sizing Charts'!$T$18:$T$21,'Vent Sizing Charts'!U$18:U$21),IF($R181=4,LOOKUP($S181,'Vent Sizing Charts'!$T$14:$T$17,'Vent Sizing Charts'!U$14:U$17),IF($R181=3,LOOKUP($S181,'Vent Sizing Charts'!$T$10:$T$13,'Vent Sizing Charts'!U$10:U$13),IF($R181=2,LOOKUP($S181,'Vent Sizing Charts'!$T$8:$T$9,'Vent Sizing Charts'!U$8:U$9),IF($R181=1.5,LOOKUP($S181,'Vent Sizing Charts'!$T$7,'Vent Sizing Charts'!U$7),IF($R181=1.25,LOOKUP($S181,'Vent Sizing Charts'!$T$6,'Vent Sizing Charts'!U$6),"ERR")))))))))))</f>
        <v>ERR</v>
      </c>
    </row>
    <row r="182" spans="6:31" x14ac:dyDescent="0.25">
      <c r="F182" t="str">
        <f>IF('Vent Sizing'!M167="","",'Vent Sizing'!M167)</f>
        <v/>
      </c>
      <c r="G182">
        <v>0</v>
      </c>
      <c r="H182" t="e">
        <f>IF(LOOKUP($F182,'Vent Sizing Charts'!$F$5:$F$18,'Vent Sizing Charts'!G$5:G$18)+1&lt;0,0,LOOKUP($F182,'Vent Sizing Charts'!$F$5:$F$18,'Vent Sizing Charts'!G$5:G$18))</f>
        <v>#N/A</v>
      </c>
      <c r="I182" t="e">
        <f>IF(LOOKUP($F182,'Vent Sizing Charts'!$F$5:$F$18,'Vent Sizing Charts'!H$5:H$18)+1&lt;0,0,LOOKUP($F182,'Vent Sizing Charts'!$F$5:$F$18,'Vent Sizing Charts'!H$5:H$18))</f>
        <v>#N/A</v>
      </c>
      <c r="J182" t="e">
        <f>IF(LOOKUP($F182,'Vent Sizing Charts'!$F$5:$F$18,'Vent Sizing Charts'!I$5:I$18)+1&lt;0,0,LOOKUP($F182,'Vent Sizing Charts'!$F$5:$F$18,'Vent Sizing Charts'!I$5:I$18))</f>
        <v>#N/A</v>
      </c>
      <c r="K182" t="e">
        <f>IF(LOOKUP($F182,'Vent Sizing Charts'!$F$5:$F$18,'Vent Sizing Charts'!J$5:J$18)+1&lt;0,0,LOOKUP($F182,'Vent Sizing Charts'!$F$5:$F$18,'Vent Sizing Charts'!J$5:J$18))</f>
        <v>#N/A</v>
      </c>
      <c r="L182" t="e">
        <f>IF(LOOKUP($F182,'Vent Sizing Charts'!$F$5:$F$18,'Vent Sizing Charts'!K$5:K$18)+1&lt;0,0,LOOKUP($F182,'Vent Sizing Charts'!$F$5:$F$18,'Vent Sizing Charts'!K$5:K$18))</f>
        <v>#N/A</v>
      </c>
      <c r="M182" t="e">
        <f>IF(LOOKUP($F182,'Vent Sizing Charts'!$F$5:$F$18,'Vent Sizing Charts'!L$5:L$18)+1&lt;0,0,LOOKUP($F182,'Vent Sizing Charts'!$F$5:$F$18,'Vent Sizing Charts'!L$5:L$18))</f>
        <v>#N/A</v>
      </c>
      <c r="N182" t="e">
        <f>IF(LOOKUP($F182,'Vent Sizing Charts'!$F$5:$F$18,'Vent Sizing Charts'!M$5:M$18)+1&lt;0,0,LOOKUP($F182,'Vent Sizing Charts'!$F$5:$F$18,'Vent Sizing Charts'!M$5:M$18))</f>
        <v>#N/A</v>
      </c>
      <c r="O182" t="e">
        <f>IF(LOOKUP($F182,'Vent Sizing Charts'!$F$5:$F$18,'Vent Sizing Charts'!N$5:N$18)+1&lt;0,0,LOOKUP($F182,'Vent Sizing Charts'!$F$5:$F$18,'Vent Sizing Charts'!N$5:N$18))</f>
        <v>#N/A</v>
      </c>
      <c r="R182">
        <f>'Vent Sizing'!X87</f>
        <v>0</v>
      </c>
      <c r="S182">
        <f>ROUNDUP('Vent Sizing'!T87,0)</f>
        <v>0</v>
      </c>
      <c r="T182">
        <v>-9999999</v>
      </c>
      <c r="U182" t="str">
        <f>IF($R182=15,LOOKUP($S182,'Vent Sizing Charts'!$T$38:$T$41,'Vent Sizing Charts'!V$38:V$41)+1,IF($R182=12,LOOKUP($S182,'Vent Sizing Charts'!$T$34:$T$37,'Vent Sizing Charts'!V$34:V$37)+1,IF($R182=10,LOOKUP($S182,'Vent Sizing Charts'!$T$30:$T$33,'Vent Sizing Charts'!V$30:V$33)+1,IF($R182=8,LOOKUP($S182,'Vent Sizing Charts'!$T$26:$T$29,'Vent Sizing Charts'!V$26:V$29)+1,IF($R182=6,LOOKUP($S182,'Vent Sizing Charts'!$T$22:$T$25,'Vent Sizing Charts'!V$22:V$25)+1,IF($R182=5,LOOKUP($S182,'Vent Sizing Charts'!$T$18:$T$21,'Vent Sizing Charts'!V$18:V$21)+1,IF($R182=4,LOOKUP($S182,'Vent Sizing Charts'!$T$14:$T$17,'Vent Sizing Charts'!V$14:V$17)+1,IF($R182=3,LOOKUP($S182,'Vent Sizing Charts'!$T$10:$T$13,'Vent Sizing Charts'!V$10:V$13)+1,IF($R182=2,LOOKUP($S182,'Vent Sizing Charts'!$T$8:$T$9,'Vent Sizing Charts'!V$8:V$9)+1,IF($R182=1.5,LOOKUP($S182,'Vent Sizing Charts'!$T$7,'Vent Sizing Charts'!V$7)+1,IF($R182=1.25,LOOKUP($S182,'Vent Sizing Charts'!$T$6,'Vent Sizing Charts'!V$6)+1,"ERR")))))))))))</f>
        <v>ERR</v>
      </c>
      <c r="V182" t="str">
        <f>IF($R182=15,LOOKUP($S182,'Vent Sizing Charts'!$T$38:$T$41,'Vent Sizing Charts'!W$38:W$41)+1,IF($R182=12,LOOKUP($S182,'Vent Sizing Charts'!$T$34:$T$37,'Vent Sizing Charts'!W$34:W$37)+1,IF($R182=10,LOOKUP($S182,'Vent Sizing Charts'!$T$30:$T$33,'Vent Sizing Charts'!W$30:W$33)+1,IF($R182=8,LOOKUP($S182,'Vent Sizing Charts'!$T$26:$T$29,'Vent Sizing Charts'!W$26:W$29)+1,IF($R182=6,LOOKUP($S182,'Vent Sizing Charts'!$T$22:$T$25,'Vent Sizing Charts'!W$22:W$25)+1,IF($R182=5,LOOKUP($S182,'Vent Sizing Charts'!$T$18:$T$21,'Vent Sizing Charts'!W$18:W$21)+1,IF($R182=4,LOOKUP($S182,'Vent Sizing Charts'!$T$14:$T$17,'Vent Sizing Charts'!W$14:W$17)+1,IF($R182=3,LOOKUP($S182,'Vent Sizing Charts'!$T$10:$T$13,'Vent Sizing Charts'!W$10:W$13)+1,IF($R182=2,LOOKUP($S182,'Vent Sizing Charts'!$T$8:$T$9,'Vent Sizing Charts'!W$8:W$9)+1,IF($R182=1.5,LOOKUP($S182,'Vent Sizing Charts'!$T$7,'Vent Sizing Charts'!W$7)+1,IF($R182=1.25,LOOKUP($S182,'Vent Sizing Charts'!$T$6,'Vent Sizing Charts'!W$6)+1,"ERR")))))))))))</f>
        <v>ERR</v>
      </c>
      <c r="W182" t="str">
        <f>IF($R182=15,LOOKUP($S182,'Vent Sizing Charts'!$T$38:$T$41,'Vent Sizing Charts'!X$38:X$41)+1,IF($R182=12,LOOKUP($S182,'Vent Sizing Charts'!$T$34:$T$37,'Vent Sizing Charts'!X$34:X$37)+1,IF($R182=10,LOOKUP($S182,'Vent Sizing Charts'!$T$30:$T$33,'Vent Sizing Charts'!X$30:X$33)+1,IF($R182=8,LOOKUP($S182,'Vent Sizing Charts'!$T$26:$T$29,'Vent Sizing Charts'!X$26:X$29)+1,IF($R182=6,LOOKUP($S182,'Vent Sizing Charts'!$T$22:$T$25,'Vent Sizing Charts'!X$22:X$25)+1,IF($R182=5,LOOKUP($S182,'Vent Sizing Charts'!$T$18:$T$21,'Vent Sizing Charts'!X$18:X$21)+1,IF($R182=4,LOOKUP($S182,'Vent Sizing Charts'!$T$14:$T$17,'Vent Sizing Charts'!X$14:X$17)+1,IF($R182=3,LOOKUP($S182,'Vent Sizing Charts'!$T$10:$T$13,'Vent Sizing Charts'!X$10:X$13)+1,IF($R182=2,LOOKUP($S182,'Vent Sizing Charts'!$T$8:$T$9,'Vent Sizing Charts'!X$8:X$9)+1,IF($R182=1.5,LOOKUP($S182,'Vent Sizing Charts'!$T$7,'Vent Sizing Charts'!X$7)+1,IF($R182=1.25,LOOKUP($S182,'Vent Sizing Charts'!$T$6,'Vent Sizing Charts'!X$6)+1,"ERR")))))))))))</f>
        <v>ERR</v>
      </c>
      <c r="X182" t="str">
        <f>IF($R182=15,LOOKUP($S182,'Vent Sizing Charts'!$T$38:$T$41,'Vent Sizing Charts'!Y$38:Y$41)+1,IF($R182=12,LOOKUP($S182,'Vent Sizing Charts'!$T$34:$T$37,'Vent Sizing Charts'!Y$34:Y$37)+1,IF($R182=10,LOOKUP($S182,'Vent Sizing Charts'!$T$30:$T$33,'Vent Sizing Charts'!Y$30:Y$33)+1,IF($R182=8,LOOKUP($S182,'Vent Sizing Charts'!$T$26:$T$29,'Vent Sizing Charts'!Y$26:Y$29)+1,IF($R182=6,LOOKUP($S182,'Vent Sizing Charts'!$T$22:$T$25,'Vent Sizing Charts'!Y$22:Y$25)+1,IF($R182=5,LOOKUP($S182,'Vent Sizing Charts'!$T$18:$T$21,'Vent Sizing Charts'!Y$18:Y$21)+1,IF($R182=4,LOOKUP($S182,'Vent Sizing Charts'!$T$14:$T$17,'Vent Sizing Charts'!Y$14:Y$17)+1,IF($R182=3,LOOKUP($S182,'Vent Sizing Charts'!$T$10:$T$13,'Vent Sizing Charts'!Y$10:Y$13)+1,IF($R182=2,LOOKUP($S182,'Vent Sizing Charts'!$T$8:$T$9,'Vent Sizing Charts'!Y$8:Y$9)+1,IF($R182=1.5,LOOKUP($S182,'Vent Sizing Charts'!$T$7,'Vent Sizing Charts'!Y$7)+1,IF($R182=1.25,LOOKUP($S182,'Vent Sizing Charts'!$T$6,'Vent Sizing Charts'!Y$6)+1,"ERR")))))))))))</f>
        <v>ERR</v>
      </c>
      <c r="Y182" t="str">
        <f>IF($R182=15,LOOKUP($S182,'Vent Sizing Charts'!$T$38:$T$41,'Vent Sizing Charts'!Z$38:Z$41)+1,IF($R182=12,LOOKUP($S182,'Vent Sizing Charts'!$T$34:$T$37,'Vent Sizing Charts'!Z$34:Z$37)+1,IF($R182=10,LOOKUP($S182,'Vent Sizing Charts'!$T$30:$T$33,'Vent Sizing Charts'!Z$30:Z$33)+1,IF($R182=8,LOOKUP($S182,'Vent Sizing Charts'!$T$26:$T$29,'Vent Sizing Charts'!Z$26:Z$29)+1,IF($R182=6,LOOKUP($S182,'Vent Sizing Charts'!$T$22:$T$25,'Vent Sizing Charts'!Z$22:Z$25)+1,IF($R182=5,LOOKUP($S182,'Vent Sizing Charts'!$T$18:$T$21,'Vent Sizing Charts'!Z$18:Z$21)+1,IF($R182=4,LOOKUP($S182,'Vent Sizing Charts'!$T$14:$T$17,'Vent Sizing Charts'!Z$14:Z$17)+1,IF($R182=3,LOOKUP($S182,'Vent Sizing Charts'!$T$10:$T$13,'Vent Sizing Charts'!Z$10:Z$13)+1,IF($R182=2,LOOKUP($S182,'Vent Sizing Charts'!$T$8:$T$9,'Vent Sizing Charts'!Z$8:Z$9)+1,IF($R182=1.5,LOOKUP($S182,'Vent Sizing Charts'!$T$7,'Vent Sizing Charts'!Z$7)+1,IF($R182=1.25,LOOKUP($S182,'Vent Sizing Charts'!$T$6,'Vent Sizing Charts'!Z$6)+1,"ERR")))))))))))</f>
        <v>ERR</v>
      </c>
      <c r="Z182" t="str">
        <f>IF($R182=15,LOOKUP($S182,'Vent Sizing Charts'!$T$38:$T$41,'Vent Sizing Charts'!AA$38:AA$41)+1,IF($R182=12,LOOKUP($S182,'Vent Sizing Charts'!$T$34:$T$37,'Vent Sizing Charts'!AA$34:AA$37)+1,IF($R182=10,LOOKUP($S182,'Vent Sizing Charts'!$T$30:$T$33,'Vent Sizing Charts'!AA$30:AA$33)+1,IF($R182=8,LOOKUP($S182,'Vent Sizing Charts'!$T$26:$T$29,'Vent Sizing Charts'!AA$26:AA$29)+1,IF($R182=6,LOOKUP($S182,'Vent Sizing Charts'!$T$22:$T$25,'Vent Sizing Charts'!AA$22:AA$25)+1,IF($R182=5,LOOKUP($S182,'Vent Sizing Charts'!$T$18:$T$21,'Vent Sizing Charts'!AA$18:AA$21)+1,IF($R182=4,LOOKUP($S182,'Vent Sizing Charts'!$T$14:$T$17,'Vent Sizing Charts'!AA$14:AA$17)+1,IF($R182=3,LOOKUP($S182,'Vent Sizing Charts'!$T$10:$T$13,'Vent Sizing Charts'!AA$10:AA$13)+1,IF($R182=2,LOOKUP($S182,'Vent Sizing Charts'!$T$8:$T$9,'Vent Sizing Charts'!AA$8:AA$9)+1,IF($R182=1.5,LOOKUP($S182,'Vent Sizing Charts'!$T$7,'Vent Sizing Charts'!AA$7)+1,IF($R182=1.25,LOOKUP($S182,'Vent Sizing Charts'!$T$6,'Vent Sizing Charts'!AA$6)+1,"ERR")))))))))))</f>
        <v>ERR</v>
      </c>
      <c r="AA182" t="str">
        <f>IF($R182=15,LOOKUP($S182,'Vent Sizing Charts'!$T$38:$T$41,'Vent Sizing Charts'!AB$38:AB$41)+1,IF($R182=12,LOOKUP($S182,'Vent Sizing Charts'!$T$34:$T$37,'Vent Sizing Charts'!AB$34:AB$37)+1,IF($R182=10,LOOKUP($S182,'Vent Sizing Charts'!$T$30:$T$33,'Vent Sizing Charts'!AB$30:AB$33)+1,IF($R182=8,LOOKUP($S182,'Vent Sizing Charts'!$T$26:$T$29,'Vent Sizing Charts'!AB$26:AB$29)+1,IF($R182=6,LOOKUP($S182,'Vent Sizing Charts'!$T$22:$T$25,'Vent Sizing Charts'!AB$22:AB$25)+1,IF($R182=5,LOOKUP($S182,'Vent Sizing Charts'!$T$18:$T$21,'Vent Sizing Charts'!AB$18:AB$21)+1,IF($R182=4,LOOKUP($S182,'Vent Sizing Charts'!$T$14:$T$17,'Vent Sizing Charts'!AB$14:AB$17)+1,IF($R182=3,LOOKUP($S182,'Vent Sizing Charts'!$T$10:$T$13,'Vent Sizing Charts'!AB$10:AB$13)+1,IF($R182=2,LOOKUP($S182,'Vent Sizing Charts'!$T$8:$T$9,'Vent Sizing Charts'!AB$8:AB$9)+1,IF($R182=1.5,LOOKUP($S182,'Vent Sizing Charts'!$T$7,'Vent Sizing Charts'!AB$7)+1,IF($R182=1.25,LOOKUP($S182,'Vent Sizing Charts'!$T$6,'Vent Sizing Charts'!AB$6)+1,"ERR")))))))))))</f>
        <v>ERR</v>
      </c>
      <c r="AB182" t="str">
        <f>IF($R182=15,LOOKUP($S182,'Vent Sizing Charts'!$T$38:$T$41,'Vent Sizing Charts'!AC$38:AC$41)+1,IF($R182=12,LOOKUP($S182,'Vent Sizing Charts'!$T$34:$T$37,'Vent Sizing Charts'!AC$34:AC$37)+1,IF($R182=10,LOOKUP($S182,'Vent Sizing Charts'!$T$30:$T$33,'Vent Sizing Charts'!AC$30:AC$33)+1,IF($R182=8,LOOKUP($S182,'Vent Sizing Charts'!$T$26:$T$29,'Vent Sizing Charts'!AC$26:AC$29)+1,IF($R182=6,LOOKUP($S182,'Vent Sizing Charts'!$T$22:$T$25,'Vent Sizing Charts'!AC$22:AC$25)+1,IF($R182=5,LOOKUP($S182,'Vent Sizing Charts'!$T$18:$T$21,'Vent Sizing Charts'!AC$18:AC$21)+1,IF($R182=4,LOOKUP($S182,'Vent Sizing Charts'!$T$14:$T$17,'Vent Sizing Charts'!AC$14:AC$17)+1,IF($R182=3,LOOKUP($S182,'Vent Sizing Charts'!$T$10:$T$13,'Vent Sizing Charts'!AC$10:AC$13)+1,IF($R182=2,LOOKUP($S182,'Vent Sizing Charts'!$T$8:$T$9,'Vent Sizing Charts'!AC$8:AC$9)+1,IF($R182=1.5,LOOKUP($S182,'Vent Sizing Charts'!$T$7,'Vent Sizing Charts'!AC$7)+1,IF($R182=1.25,LOOKUP($S182,'Vent Sizing Charts'!$T$6,'Vent Sizing Charts'!AC$6)+1,"ERR")))))))))))</f>
        <v>ERR</v>
      </c>
      <c r="AC182" t="str">
        <f>IF($R182=15,LOOKUP($S182,'Vent Sizing Charts'!$T$38:$T$41,'Vent Sizing Charts'!AD$38:AD$41)+1,IF($R182=12,LOOKUP($S182,'Vent Sizing Charts'!$T$34:$T$37,'Vent Sizing Charts'!AD$34:AD$37)+1,IF($R182=10,LOOKUP($S182,'Vent Sizing Charts'!$T$30:$T$33,'Vent Sizing Charts'!AD$30:AD$33)+1,IF($R182=8,LOOKUP($S182,'Vent Sizing Charts'!$T$26:$T$29,'Vent Sizing Charts'!AD$26:AD$29)+1,IF($R182=6,LOOKUP($S182,'Vent Sizing Charts'!$T$22:$T$25,'Vent Sizing Charts'!AD$22:AD$25)+1,IF($R182=5,LOOKUP($S182,'Vent Sizing Charts'!$T$18:$T$21,'Vent Sizing Charts'!AD$18:AD$21)+1,IF($R182=4,LOOKUP($S182,'Vent Sizing Charts'!$T$14:$T$17,'Vent Sizing Charts'!AD$14:AD$17)+1,IF($R182=3,LOOKUP($S182,'Vent Sizing Charts'!$T$10:$T$13,'Vent Sizing Charts'!AD$10:AD$13)+1,IF($R182=2,LOOKUP($S182,'Vent Sizing Charts'!$T$8:$T$9,'Vent Sizing Charts'!AD$8:AD$9)+1,IF($R182=1.5,LOOKUP($S182,'Vent Sizing Charts'!$T$7,'Vent Sizing Charts'!AD$7)+1,IF($R182=1.25,LOOKUP($S182,'Vent Sizing Charts'!$T$6,'Vent Sizing Charts'!AD$6)+1,"ERR")))))))))))</f>
        <v>ERR</v>
      </c>
      <c r="AD182" t="str">
        <f>IF($R182=15,LOOKUP($S182,'Vent Sizing Charts'!$T$38:$T$41,'Vent Sizing Charts'!AE$38:AE$41)+1,IF($R182=12,LOOKUP($S182,'Vent Sizing Charts'!$T$34:$T$37,'Vent Sizing Charts'!AE$34:AE$37)+1,IF($R182=10,LOOKUP($S182,'Vent Sizing Charts'!$T$30:$T$33,'Vent Sizing Charts'!AE$30:AE$33)+1,IF($R182=8,LOOKUP($S182,'Vent Sizing Charts'!$T$26:$T$29,'Vent Sizing Charts'!AE$26:AE$29)+1,IF($R182=6,LOOKUP($S182,'Vent Sizing Charts'!$T$22:$T$25,'Vent Sizing Charts'!AE$22:AE$25)+1,IF($R182=5,LOOKUP($S182,'Vent Sizing Charts'!$T$18:$T$21,'Vent Sizing Charts'!AE$18:AE$21)+1,IF($R182=4,LOOKUP($S182,'Vent Sizing Charts'!$T$14:$T$17,'Vent Sizing Charts'!AE$14:AE$17)+1,IF($R182=3,LOOKUP($S182,'Vent Sizing Charts'!$T$10:$T$13,'Vent Sizing Charts'!AE$10:AE$13)+1,IF($R182=2,LOOKUP($S182,'Vent Sizing Charts'!$T$8:$T$9,'Vent Sizing Charts'!AE$8:AE$9)+1,IF($R182=1.5,LOOKUP($S182,'Vent Sizing Charts'!$T$7,'Vent Sizing Charts'!AE$7)+1,IF($R182=1.25,LOOKUP($S182,'Vent Sizing Charts'!$T$6,'Vent Sizing Charts'!AE$6)+1,"ERR")))))))))))</f>
        <v>ERR</v>
      </c>
      <c r="AE182" t="str">
        <f>IF($R182=15,LOOKUP($S182,'Vent Sizing Charts'!$T$38:$T$41,'Vent Sizing Charts'!U$38:U$41),IF($R182=12,LOOKUP($S182,'Vent Sizing Charts'!$T$34:$T$37,'Vent Sizing Charts'!U$34:U$37),IF($R182=10,LOOKUP($S182,'Vent Sizing Charts'!$T$30:$T$33,'Vent Sizing Charts'!U$30:U$33),IF($R182=8,LOOKUP($S182,'Vent Sizing Charts'!$T$26:$T$29,'Vent Sizing Charts'!U$26:U$29),IF($R182=6,LOOKUP($S182,'Vent Sizing Charts'!$T$22:$T$25,'Vent Sizing Charts'!U$22:U$25),IF($R182=5,LOOKUP($S182,'Vent Sizing Charts'!$T$18:$T$21,'Vent Sizing Charts'!U$18:U$21),IF($R182=4,LOOKUP($S182,'Vent Sizing Charts'!$T$14:$T$17,'Vent Sizing Charts'!U$14:U$17),IF($R182=3,LOOKUP($S182,'Vent Sizing Charts'!$T$10:$T$13,'Vent Sizing Charts'!U$10:U$13),IF($R182=2,LOOKUP($S182,'Vent Sizing Charts'!$T$8:$T$9,'Vent Sizing Charts'!U$8:U$9),IF($R182=1.5,LOOKUP($S182,'Vent Sizing Charts'!$T$7,'Vent Sizing Charts'!U$7),IF($R182=1.25,LOOKUP($S182,'Vent Sizing Charts'!$T$6,'Vent Sizing Charts'!U$6),"ERR")))))))))))</f>
        <v>ERR</v>
      </c>
    </row>
    <row r="183" spans="6:31" x14ac:dyDescent="0.25">
      <c r="F183" t="str">
        <f>IF('Vent Sizing'!M168="","",'Vent Sizing'!M168)</f>
        <v/>
      </c>
      <c r="G183">
        <v>0</v>
      </c>
      <c r="H183" t="e">
        <f>IF(LOOKUP($F183,'Vent Sizing Charts'!$F$5:$F$18,'Vent Sizing Charts'!G$5:G$18)+1&lt;0,0,LOOKUP($F183,'Vent Sizing Charts'!$F$5:$F$18,'Vent Sizing Charts'!G$5:G$18))</f>
        <v>#N/A</v>
      </c>
      <c r="I183" t="e">
        <f>IF(LOOKUP($F183,'Vent Sizing Charts'!$F$5:$F$18,'Vent Sizing Charts'!H$5:H$18)+1&lt;0,0,LOOKUP($F183,'Vent Sizing Charts'!$F$5:$F$18,'Vent Sizing Charts'!H$5:H$18))</f>
        <v>#N/A</v>
      </c>
      <c r="J183" t="e">
        <f>IF(LOOKUP($F183,'Vent Sizing Charts'!$F$5:$F$18,'Vent Sizing Charts'!I$5:I$18)+1&lt;0,0,LOOKUP($F183,'Vent Sizing Charts'!$F$5:$F$18,'Vent Sizing Charts'!I$5:I$18))</f>
        <v>#N/A</v>
      </c>
      <c r="K183" t="e">
        <f>IF(LOOKUP($F183,'Vent Sizing Charts'!$F$5:$F$18,'Vent Sizing Charts'!J$5:J$18)+1&lt;0,0,LOOKUP($F183,'Vent Sizing Charts'!$F$5:$F$18,'Vent Sizing Charts'!J$5:J$18))</f>
        <v>#N/A</v>
      </c>
      <c r="L183" t="e">
        <f>IF(LOOKUP($F183,'Vent Sizing Charts'!$F$5:$F$18,'Vent Sizing Charts'!K$5:K$18)+1&lt;0,0,LOOKUP($F183,'Vent Sizing Charts'!$F$5:$F$18,'Vent Sizing Charts'!K$5:K$18))</f>
        <v>#N/A</v>
      </c>
      <c r="M183" t="e">
        <f>IF(LOOKUP($F183,'Vent Sizing Charts'!$F$5:$F$18,'Vent Sizing Charts'!L$5:L$18)+1&lt;0,0,LOOKUP($F183,'Vent Sizing Charts'!$F$5:$F$18,'Vent Sizing Charts'!L$5:L$18))</f>
        <v>#N/A</v>
      </c>
      <c r="N183" t="e">
        <f>IF(LOOKUP($F183,'Vent Sizing Charts'!$F$5:$F$18,'Vent Sizing Charts'!M$5:M$18)+1&lt;0,0,LOOKUP($F183,'Vent Sizing Charts'!$F$5:$F$18,'Vent Sizing Charts'!M$5:M$18))</f>
        <v>#N/A</v>
      </c>
      <c r="O183" t="e">
        <f>IF(LOOKUP($F183,'Vent Sizing Charts'!$F$5:$F$18,'Vent Sizing Charts'!N$5:N$18)+1&lt;0,0,LOOKUP($F183,'Vent Sizing Charts'!$F$5:$F$18,'Vent Sizing Charts'!N$5:N$18))</f>
        <v>#N/A</v>
      </c>
      <c r="R183">
        <f>'Vent Sizing'!X88</f>
        <v>0</v>
      </c>
      <c r="S183">
        <f>ROUNDUP('Vent Sizing'!T88,0)</f>
        <v>0</v>
      </c>
      <c r="T183">
        <v>-9999999</v>
      </c>
      <c r="U183" t="str">
        <f>IF($R183=15,LOOKUP($S183,'Vent Sizing Charts'!$T$38:$T$41,'Vent Sizing Charts'!V$38:V$41)+1,IF($R183=12,LOOKUP($S183,'Vent Sizing Charts'!$T$34:$T$37,'Vent Sizing Charts'!V$34:V$37)+1,IF($R183=10,LOOKUP($S183,'Vent Sizing Charts'!$T$30:$T$33,'Vent Sizing Charts'!V$30:V$33)+1,IF($R183=8,LOOKUP($S183,'Vent Sizing Charts'!$T$26:$T$29,'Vent Sizing Charts'!V$26:V$29)+1,IF($R183=6,LOOKUP($S183,'Vent Sizing Charts'!$T$22:$T$25,'Vent Sizing Charts'!V$22:V$25)+1,IF($R183=5,LOOKUP($S183,'Vent Sizing Charts'!$T$18:$T$21,'Vent Sizing Charts'!V$18:V$21)+1,IF($R183=4,LOOKUP($S183,'Vent Sizing Charts'!$T$14:$T$17,'Vent Sizing Charts'!V$14:V$17)+1,IF($R183=3,LOOKUP($S183,'Vent Sizing Charts'!$T$10:$T$13,'Vent Sizing Charts'!V$10:V$13)+1,IF($R183=2,LOOKUP($S183,'Vent Sizing Charts'!$T$8:$T$9,'Vent Sizing Charts'!V$8:V$9)+1,IF($R183=1.5,LOOKUP($S183,'Vent Sizing Charts'!$T$7,'Vent Sizing Charts'!V$7)+1,IF($R183=1.25,LOOKUP($S183,'Vent Sizing Charts'!$T$6,'Vent Sizing Charts'!V$6)+1,"ERR")))))))))))</f>
        <v>ERR</v>
      </c>
      <c r="V183" t="str">
        <f>IF($R183=15,LOOKUP($S183,'Vent Sizing Charts'!$T$38:$T$41,'Vent Sizing Charts'!W$38:W$41)+1,IF($R183=12,LOOKUP($S183,'Vent Sizing Charts'!$T$34:$T$37,'Vent Sizing Charts'!W$34:W$37)+1,IF($R183=10,LOOKUP($S183,'Vent Sizing Charts'!$T$30:$T$33,'Vent Sizing Charts'!W$30:W$33)+1,IF($R183=8,LOOKUP($S183,'Vent Sizing Charts'!$T$26:$T$29,'Vent Sizing Charts'!W$26:W$29)+1,IF($R183=6,LOOKUP($S183,'Vent Sizing Charts'!$T$22:$T$25,'Vent Sizing Charts'!W$22:W$25)+1,IF($R183=5,LOOKUP($S183,'Vent Sizing Charts'!$T$18:$T$21,'Vent Sizing Charts'!W$18:W$21)+1,IF($R183=4,LOOKUP($S183,'Vent Sizing Charts'!$T$14:$T$17,'Vent Sizing Charts'!W$14:W$17)+1,IF($R183=3,LOOKUP($S183,'Vent Sizing Charts'!$T$10:$T$13,'Vent Sizing Charts'!W$10:W$13)+1,IF($R183=2,LOOKUP($S183,'Vent Sizing Charts'!$T$8:$T$9,'Vent Sizing Charts'!W$8:W$9)+1,IF($R183=1.5,LOOKUP($S183,'Vent Sizing Charts'!$T$7,'Vent Sizing Charts'!W$7)+1,IF($R183=1.25,LOOKUP($S183,'Vent Sizing Charts'!$T$6,'Vent Sizing Charts'!W$6)+1,"ERR")))))))))))</f>
        <v>ERR</v>
      </c>
      <c r="W183" t="str">
        <f>IF($R183=15,LOOKUP($S183,'Vent Sizing Charts'!$T$38:$T$41,'Vent Sizing Charts'!X$38:X$41)+1,IF($R183=12,LOOKUP($S183,'Vent Sizing Charts'!$T$34:$T$37,'Vent Sizing Charts'!X$34:X$37)+1,IF($R183=10,LOOKUP($S183,'Vent Sizing Charts'!$T$30:$T$33,'Vent Sizing Charts'!X$30:X$33)+1,IF($R183=8,LOOKUP($S183,'Vent Sizing Charts'!$T$26:$T$29,'Vent Sizing Charts'!X$26:X$29)+1,IF($R183=6,LOOKUP($S183,'Vent Sizing Charts'!$T$22:$T$25,'Vent Sizing Charts'!X$22:X$25)+1,IF($R183=5,LOOKUP($S183,'Vent Sizing Charts'!$T$18:$T$21,'Vent Sizing Charts'!X$18:X$21)+1,IF($R183=4,LOOKUP($S183,'Vent Sizing Charts'!$T$14:$T$17,'Vent Sizing Charts'!X$14:X$17)+1,IF($R183=3,LOOKUP($S183,'Vent Sizing Charts'!$T$10:$T$13,'Vent Sizing Charts'!X$10:X$13)+1,IF($R183=2,LOOKUP($S183,'Vent Sizing Charts'!$T$8:$T$9,'Vent Sizing Charts'!X$8:X$9)+1,IF($R183=1.5,LOOKUP($S183,'Vent Sizing Charts'!$T$7,'Vent Sizing Charts'!X$7)+1,IF($R183=1.25,LOOKUP($S183,'Vent Sizing Charts'!$T$6,'Vent Sizing Charts'!X$6)+1,"ERR")))))))))))</f>
        <v>ERR</v>
      </c>
      <c r="X183" t="str">
        <f>IF($R183=15,LOOKUP($S183,'Vent Sizing Charts'!$T$38:$T$41,'Vent Sizing Charts'!Y$38:Y$41)+1,IF($R183=12,LOOKUP($S183,'Vent Sizing Charts'!$T$34:$T$37,'Vent Sizing Charts'!Y$34:Y$37)+1,IF($R183=10,LOOKUP($S183,'Vent Sizing Charts'!$T$30:$T$33,'Vent Sizing Charts'!Y$30:Y$33)+1,IF($R183=8,LOOKUP($S183,'Vent Sizing Charts'!$T$26:$T$29,'Vent Sizing Charts'!Y$26:Y$29)+1,IF($R183=6,LOOKUP($S183,'Vent Sizing Charts'!$T$22:$T$25,'Vent Sizing Charts'!Y$22:Y$25)+1,IF($R183=5,LOOKUP($S183,'Vent Sizing Charts'!$T$18:$T$21,'Vent Sizing Charts'!Y$18:Y$21)+1,IF($R183=4,LOOKUP($S183,'Vent Sizing Charts'!$T$14:$T$17,'Vent Sizing Charts'!Y$14:Y$17)+1,IF($R183=3,LOOKUP($S183,'Vent Sizing Charts'!$T$10:$T$13,'Vent Sizing Charts'!Y$10:Y$13)+1,IF($R183=2,LOOKUP($S183,'Vent Sizing Charts'!$T$8:$T$9,'Vent Sizing Charts'!Y$8:Y$9)+1,IF($R183=1.5,LOOKUP($S183,'Vent Sizing Charts'!$T$7,'Vent Sizing Charts'!Y$7)+1,IF($R183=1.25,LOOKUP($S183,'Vent Sizing Charts'!$T$6,'Vent Sizing Charts'!Y$6)+1,"ERR")))))))))))</f>
        <v>ERR</v>
      </c>
      <c r="Y183" t="str">
        <f>IF($R183=15,LOOKUP($S183,'Vent Sizing Charts'!$T$38:$T$41,'Vent Sizing Charts'!Z$38:Z$41)+1,IF($R183=12,LOOKUP($S183,'Vent Sizing Charts'!$T$34:$T$37,'Vent Sizing Charts'!Z$34:Z$37)+1,IF($R183=10,LOOKUP($S183,'Vent Sizing Charts'!$T$30:$T$33,'Vent Sizing Charts'!Z$30:Z$33)+1,IF($R183=8,LOOKUP($S183,'Vent Sizing Charts'!$T$26:$T$29,'Vent Sizing Charts'!Z$26:Z$29)+1,IF($R183=6,LOOKUP($S183,'Vent Sizing Charts'!$T$22:$T$25,'Vent Sizing Charts'!Z$22:Z$25)+1,IF($R183=5,LOOKUP($S183,'Vent Sizing Charts'!$T$18:$T$21,'Vent Sizing Charts'!Z$18:Z$21)+1,IF($R183=4,LOOKUP($S183,'Vent Sizing Charts'!$T$14:$T$17,'Vent Sizing Charts'!Z$14:Z$17)+1,IF($R183=3,LOOKUP($S183,'Vent Sizing Charts'!$T$10:$T$13,'Vent Sizing Charts'!Z$10:Z$13)+1,IF($R183=2,LOOKUP($S183,'Vent Sizing Charts'!$T$8:$T$9,'Vent Sizing Charts'!Z$8:Z$9)+1,IF($R183=1.5,LOOKUP($S183,'Vent Sizing Charts'!$T$7,'Vent Sizing Charts'!Z$7)+1,IF($R183=1.25,LOOKUP($S183,'Vent Sizing Charts'!$T$6,'Vent Sizing Charts'!Z$6)+1,"ERR")))))))))))</f>
        <v>ERR</v>
      </c>
      <c r="Z183" t="str">
        <f>IF($R183=15,LOOKUP($S183,'Vent Sizing Charts'!$T$38:$T$41,'Vent Sizing Charts'!AA$38:AA$41)+1,IF($R183=12,LOOKUP($S183,'Vent Sizing Charts'!$T$34:$T$37,'Vent Sizing Charts'!AA$34:AA$37)+1,IF($R183=10,LOOKUP($S183,'Vent Sizing Charts'!$T$30:$T$33,'Vent Sizing Charts'!AA$30:AA$33)+1,IF($R183=8,LOOKUP($S183,'Vent Sizing Charts'!$T$26:$T$29,'Vent Sizing Charts'!AA$26:AA$29)+1,IF($R183=6,LOOKUP($S183,'Vent Sizing Charts'!$T$22:$T$25,'Vent Sizing Charts'!AA$22:AA$25)+1,IF($R183=5,LOOKUP($S183,'Vent Sizing Charts'!$T$18:$T$21,'Vent Sizing Charts'!AA$18:AA$21)+1,IF($R183=4,LOOKUP($S183,'Vent Sizing Charts'!$T$14:$T$17,'Vent Sizing Charts'!AA$14:AA$17)+1,IF($R183=3,LOOKUP($S183,'Vent Sizing Charts'!$T$10:$T$13,'Vent Sizing Charts'!AA$10:AA$13)+1,IF($R183=2,LOOKUP($S183,'Vent Sizing Charts'!$T$8:$T$9,'Vent Sizing Charts'!AA$8:AA$9)+1,IF($R183=1.5,LOOKUP($S183,'Vent Sizing Charts'!$T$7,'Vent Sizing Charts'!AA$7)+1,IF($R183=1.25,LOOKUP($S183,'Vent Sizing Charts'!$T$6,'Vent Sizing Charts'!AA$6)+1,"ERR")))))))))))</f>
        <v>ERR</v>
      </c>
      <c r="AA183" t="str">
        <f>IF($R183=15,LOOKUP($S183,'Vent Sizing Charts'!$T$38:$T$41,'Vent Sizing Charts'!AB$38:AB$41)+1,IF($R183=12,LOOKUP($S183,'Vent Sizing Charts'!$T$34:$T$37,'Vent Sizing Charts'!AB$34:AB$37)+1,IF($R183=10,LOOKUP($S183,'Vent Sizing Charts'!$T$30:$T$33,'Vent Sizing Charts'!AB$30:AB$33)+1,IF($R183=8,LOOKUP($S183,'Vent Sizing Charts'!$T$26:$T$29,'Vent Sizing Charts'!AB$26:AB$29)+1,IF($R183=6,LOOKUP($S183,'Vent Sizing Charts'!$T$22:$T$25,'Vent Sizing Charts'!AB$22:AB$25)+1,IF($R183=5,LOOKUP($S183,'Vent Sizing Charts'!$T$18:$T$21,'Vent Sizing Charts'!AB$18:AB$21)+1,IF($R183=4,LOOKUP($S183,'Vent Sizing Charts'!$T$14:$T$17,'Vent Sizing Charts'!AB$14:AB$17)+1,IF($R183=3,LOOKUP($S183,'Vent Sizing Charts'!$T$10:$T$13,'Vent Sizing Charts'!AB$10:AB$13)+1,IF($R183=2,LOOKUP($S183,'Vent Sizing Charts'!$T$8:$T$9,'Vent Sizing Charts'!AB$8:AB$9)+1,IF($R183=1.5,LOOKUP($S183,'Vent Sizing Charts'!$T$7,'Vent Sizing Charts'!AB$7)+1,IF($R183=1.25,LOOKUP($S183,'Vent Sizing Charts'!$T$6,'Vent Sizing Charts'!AB$6)+1,"ERR")))))))))))</f>
        <v>ERR</v>
      </c>
      <c r="AB183" t="str">
        <f>IF($R183=15,LOOKUP($S183,'Vent Sizing Charts'!$T$38:$T$41,'Vent Sizing Charts'!AC$38:AC$41)+1,IF($R183=12,LOOKUP($S183,'Vent Sizing Charts'!$T$34:$T$37,'Vent Sizing Charts'!AC$34:AC$37)+1,IF($R183=10,LOOKUP($S183,'Vent Sizing Charts'!$T$30:$T$33,'Vent Sizing Charts'!AC$30:AC$33)+1,IF($R183=8,LOOKUP($S183,'Vent Sizing Charts'!$T$26:$T$29,'Vent Sizing Charts'!AC$26:AC$29)+1,IF($R183=6,LOOKUP($S183,'Vent Sizing Charts'!$T$22:$T$25,'Vent Sizing Charts'!AC$22:AC$25)+1,IF($R183=5,LOOKUP($S183,'Vent Sizing Charts'!$T$18:$T$21,'Vent Sizing Charts'!AC$18:AC$21)+1,IF($R183=4,LOOKUP($S183,'Vent Sizing Charts'!$T$14:$T$17,'Vent Sizing Charts'!AC$14:AC$17)+1,IF($R183=3,LOOKUP($S183,'Vent Sizing Charts'!$T$10:$T$13,'Vent Sizing Charts'!AC$10:AC$13)+1,IF($R183=2,LOOKUP($S183,'Vent Sizing Charts'!$T$8:$T$9,'Vent Sizing Charts'!AC$8:AC$9)+1,IF($R183=1.5,LOOKUP($S183,'Vent Sizing Charts'!$T$7,'Vent Sizing Charts'!AC$7)+1,IF($R183=1.25,LOOKUP($S183,'Vent Sizing Charts'!$T$6,'Vent Sizing Charts'!AC$6)+1,"ERR")))))))))))</f>
        <v>ERR</v>
      </c>
      <c r="AC183" t="str">
        <f>IF($R183=15,LOOKUP($S183,'Vent Sizing Charts'!$T$38:$T$41,'Vent Sizing Charts'!AD$38:AD$41)+1,IF($R183=12,LOOKUP($S183,'Vent Sizing Charts'!$T$34:$T$37,'Vent Sizing Charts'!AD$34:AD$37)+1,IF($R183=10,LOOKUP($S183,'Vent Sizing Charts'!$T$30:$T$33,'Vent Sizing Charts'!AD$30:AD$33)+1,IF($R183=8,LOOKUP($S183,'Vent Sizing Charts'!$T$26:$T$29,'Vent Sizing Charts'!AD$26:AD$29)+1,IF($R183=6,LOOKUP($S183,'Vent Sizing Charts'!$T$22:$T$25,'Vent Sizing Charts'!AD$22:AD$25)+1,IF($R183=5,LOOKUP($S183,'Vent Sizing Charts'!$T$18:$T$21,'Vent Sizing Charts'!AD$18:AD$21)+1,IF($R183=4,LOOKUP($S183,'Vent Sizing Charts'!$T$14:$T$17,'Vent Sizing Charts'!AD$14:AD$17)+1,IF($R183=3,LOOKUP($S183,'Vent Sizing Charts'!$T$10:$T$13,'Vent Sizing Charts'!AD$10:AD$13)+1,IF($R183=2,LOOKUP($S183,'Vent Sizing Charts'!$T$8:$T$9,'Vent Sizing Charts'!AD$8:AD$9)+1,IF($R183=1.5,LOOKUP($S183,'Vent Sizing Charts'!$T$7,'Vent Sizing Charts'!AD$7)+1,IF($R183=1.25,LOOKUP($S183,'Vent Sizing Charts'!$T$6,'Vent Sizing Charts'!AD$6)+1,"ERR")))))))))))</f>
        <v>ERR</v>
      </c>
      <c r="AD183" t="str">
        <f>IF($R183=15,LOOKUP($S183,'Vent Sizing Charts'!$T$38:$T$41,'Vent Sizing Charts'!AE$38:AE$41)+1,IF($R183=12,LOOKUP($S183,'Vent Sizing Charts'!$T$34:$T$37,'Vent Sizing Charts'!AE$34:AE$37)+1,IF($R183=10,LOOKUP($S183,'Vent Sizing Charts'!$T$30:$T$33,'Vent Sizing Charts'!AE$30:AE$33)+1,IF($R183=8,LOOKUP($S183,'Vent Sizing Charts'!$T$26:$T$29,'Vent Sizing Charts'!AE$26:AE$29)+1,IF($R183=6,LOOKUP($S183,'Vent Sizing Charts'!$T$22:$T$25,'Vent Sizing Charts'!AE$22:AE$25)+1,IF($R183=5,LOOKUP($S183,'Vent Sizing Charts'!$T$18:$T$21,'Vent Sizing Charts'!AE$18:AE$21)+1,IF($R183=4,LOOKUP($S183,'Vent Sizing Charts'!$T$14:$T$17,'Vent Sizing Charts'!AE$14:AE$17)+1,IF($R183=3,LOOKUP($S183,'Vent Sizing Charts'!$T$10:$T$13,'Vent Sizing Charts'!AE$10:AE$13)+1,IF($R183=2,LOOKUP($S183,'Vent Sizing Charts'!$T$8:$T$9,'Vent Sizing Charts'!AE$8:AE$9)+1,IF($R183=1.5,LOOKUP($S183,'Vent Sizing Charts'!$T$7,'Vent Sizing Charts'!AE$7)+1,IF($R183=1.25,LOOKUP($S183,'Vent Sizing Charts'!$T$6,'Vent Sizing Charts'!AE$6)+1,"ERR")))))))))))</f>
        <v>ERR</v>
      </c>
      <c r="AE183" t="str">
        <f>IF($R183=15,LOOKUP($S183,'Vent Sizing Charts'!$T$38:$T$41,'Vent Sizing Charts'!U$38:U$41),IF($R183=12,LOOKUP($S183,'Vent Sizing Charts'!$T$34:$T$37,'Vent Sizing Charts'!U$34:U$37),IF($R183=10,LOOKUP($S183,'Vent Sizing Charts'!$T$30:$T$33,'Vent Sizing Charts'!U$30:U$33),IF($R183=8,LOOKUP($S183,'Vent Sizing Charts'!$T$26:$T$29,'Vent Sizing Charts'!U$26:U$29),IF($R183=6,LOOKUP($S183,'Vent Sizing Charts'!$T$22:$T$25,'Vent Sizing Charts'!U$22:U$25),IF($R183=5,LOOKUP($S183,'Vent Sizing Charts'!$T$18:$T$21,'Vent Sizing Charts'!U$18:U$21),IF($R183=4,LOOKUP($S183,'Vent Sizing Charts'!$T$14:$T$17,'Vent Sizing Charts'!U$14:U$17),IF($R183=3,LOOKUP($S183,'Vent Sizing Charts'!$T$10:$T$13,'Vent Sizing Charts'!U$10:U$13),IF($R183=2,LOOKUP($S183,'Vent Sizing Charts'!$T$8:$T$9,'Vent Sizing Charts'!U$8:U$9),IF($R183=1.5,LOOKUP($S183,'Vent Sizing Charts'!$T$7,'Vent Sizing Charts'!U$7),IF($R183=1.25,LOOKUP($S183,'Vent Sizing Charts'!$T$6,'Vent Sizing Charts'!U$6),"ERR")))))))))))</f>
        <v>ERR</v>
      </c>
    </row>
    <row r="184" spans="6:31" x14ac:dyDescent="0.25">
      <c r="F184" t="str">
        <f>IF('Vent Sizing'!M169="","",'Vent Sizing'!M169)</f>
        <v/>
      </c>
      <c r="G184">
        <v>0</v>
      </c>
      <c r="H184" t="e">
        <f>IF(LOOKUP($F184,'Vent Sizing Charts'!$F$5:$F$18,'Vent Sizing Charts'!G$5:G$18)+1&lt;0,0,LOOKUP($F184,'Vent Sizing Charts'!$F$5:$F$18,'Vent Sizing Charts'!G$5:G$18))</f>
        <v>#N/A</v>
      </c>
      <c r="I184" t="e">
        <f>IF(LOOKUP($F184,'Vent Sizing Charts'!$F$5:$F$18,'Vent Sizing Charts'!H$5:H$18)+1&lt;0,0,LOOKUP($F184,'Vent Sizing Charts'!$F$5:$F$18,'Vent Sizing Charts'!H$5:H$18))</f>
        <v>#N/A</v>
      </c>
      <c r="J184" t="e">
        <f>IF(LOOKUP($F184,'Vent Sizing Charts'!$F$5:$F$18,'Vent Sizing Charts'!I$5:I$18)+1&lt;0,0,LOOKUP($F184,'Vent Sizing Charts'!$F$5:$F$18,'Vent Sizing Charts'!I$5:I$18))</f>
        <v>#N/A</v>
      </c>
      <c r="K184" t="e">
        <f>IF(LOOKUP($F184,'Vent Sizing Charts'!$F$5:$F$18,'Vent Sizing Charts'!J$5:J$18)+1&lt;0,0,LOOKUP($F184,'Vent Sizing Charts'!$F$5:$F$18,'Vent Sizing Charts'!J$5:J$18))</f>
        <v>#N/A</v>
      </c>
      <c r="L184" t="e">
        <f>IF(LOOKUP($F184,'Vent Sizing Charts'!$F$5:$F$18,'Vent Sizing Charts'!K$5:K$18)+1&lt;0,0,LOOKUP($F184,'Vent Sizing Charts'!$F$5:$F$18,'Vent Sizing Charts'!K$5:K$18))</f>
        <v>#N/A</v>
      </c>
      <c r="M184" t="e">
        <f>IF(LOOKUP($F184,'Vent Sizing Charts'!$F$5:$F$18,'Vent Sizing Charts'!L$5:L$18)+1&lt;0,0,LOOKUP($F184,'Vent Sizing Charts'!$F$5:$F$18,'Vent Sizing Charts'!L$5:L$18))</f>
        <v>#N/A</v>
      </c>
      <c r="N184" t="e">
        <f>IF(LOOKUP($F184,'Vent Sizing Charts'!$F$5:$F$18,'Vent Sizing Charts'!M$5:M$18)+1&lt;0,0,LOOKUP($F184,'Vent Sizing Charts'!$F$5:$F$18,'Vent Sizing Charts'!M$5:M$18))</f>
        <v>#N/A</v>
      </c>
      <c r="O184" t="e">
        <f>IF(LOOKUP($F184,'Vent Sizing Charts'!$F$5:$F$18,'Vent Sizing Charts'!N$5:N$18)+1&lt;0,0,LOOKUP($F184,'Vent Sizing Charts'!$F$5:$F$18,'Vent Sizing Charts'!N$5:N$18))</f>
        <v>#N/A</v>
      </c>
      <c r="R184">
        <f>'Vent Sizing'!X89</f>
        <v>0</v>
      </c>
      <c r="S184">
        <f>ROUNDUP('Vent Sizing'!T89,0)</f>
        <v>0</v>
      </c>
      <c r="T184">
        <v>-9999999</v>
      </c>
      <c r="U184" t="str">
        <f>IF($R184=15,LOOKUP($S184,'Vent Sizing Charts'!$T$38:$T$41,'Vent Sizing Charts'!V$38:V$41)+1,IF($R184=12,LOOKUP($S184,'Vent Sizing Charts'!$T$34:$T$37,'Vent Sizing Charts'!V$34:V$37)+1,IF($R184=10,LOOKUP($S184,'Vent Sizing Charts'!$T$30:$T$33,'Vent Sizing Charts'!V$30:V$33)+1,IF($R184=8,LOOKUP($S184,'Vent Sizing Charts'!$T$26:$T$29,'Vent Sizing Charts'!V$26:V$29)+1,IF($R184=6,LOOKUP($S184,'Vent Sizing Charts'!$T$22:$T$25,'Vent Sizing Charts'!V$22:V$25)+1,IF($R184=5,LOOKUP($S184,'Vent Sizing Charts'!$T$18:$T$21,'Vent Sizing Charts'!V$18:V$21)+1,IF($R184=4,LOOKUP($S184,'Vent Sizing Charts'!$T$14:$T$17,'Vent Sizing Charts'!V$14:V$17)+1,IF($R184=3,LOOKUP($S184,'Vent Sizing Charts'!$T$10:$T$13,'Vent Sizing Charts'!V$10:V$13)+1,IF($R184=2,LOOKUP($S184,'Vent Sizing Charts'!$T$8:$T$9,'Vent Sizing Charts'!V$8:V$9)+1,IF($R184=1.5,LOOKUP($S184,'Vent Sizing Charts'!$T$7,'Vent Sizing Charts'!V$7)+1,IF($R184=1.25,LOOKUP($S184,'Vent Sizing Charts'!$T$6,'Vent Sizing Charts'!V$6)+1,"ERR")))))))))))</f>
        <v>ERR</v>
      </c>
      <c r="V184" t="str">
        <f>IF($R184=15,LOOKUP($S184,'Vent Sizing Charts'!$T$38:$T$41,'Vent Sizing Charts'!W$38:W$41)+1,IF($R184=12,LOOKUP($S184,'Vent Sizing Charts'!$T$34:$T$37,'Vent Sizing Charts'!W$34:W$37)+1,IF($R184=10,LOOKUP($S184,'Vent Sizing Charts'!$T$30:$T$33,'Vent Sizing Charts'!W$30:W$33)+1,IF($R184=8,LOOKUP($S184,'Vent Sizing Charts'!$T$26:$T$29,'Vent Sizing Charts'!W$26:W$29)+1,IF($R184=6,LOOKUP($S184,'Vent Sizing Charts'!$T$22:$T$25,'Vent Sizing Charts'!W$22:W$25)+1,IF($R184=5,LOOKUP($S184,'Vent Sizing Charts'!$T$18:$T$21,'Vent Sizing Charts'!W$18:W$21)+1,IF($R184=4,LOOKUP($S184,'Vent Sizing Charts'!$T$14:$T$17,'Vent Sizing Charts'!W$14:W$17)+1,IF($R184=3,LOOKUP($S184,'Vent Sizing Charts'!$T$10:$T$13,'Vent Sizing Charts'!W$10:W$13)+1,IF($R184=2,LOOKUP($S184,'Vent Sizing Charts'!$T$8:$T$9,'Vent Sizing Charts'!W$8:W$9)+1,IF($R184=1.5,LOOKUP($S184,'Vent Sizing Charts'!$T$7,'Vent Sizing Charts'!W$7)+1,IF($R184=1.25,LOOKUP($S184,'Vent Sizing Charts'!$T$6,'Vent Sizing Charts'!W$6)+1,"ERR")))))))))))</f>
        <v>ERR</v>
      </c>
      <c r="W184" t="str">
        <f>IF($R184=15,LOOKUP($S184,'Vent Sizing Charts'!$T$38:$T$41,'Vent Sizing Charts'!X$38:X$41)+1,IF($R184=12,LOOKUP($S184,'Vent Sizing Charts'!$T$34:$T$37,'Vent Sizing Charts'!X$34:X$37)+1,IF($R184=10,LOOKUP($S184,'Vent Sizing Charts'!$T$30:$T$33,'Vent Sizing Charts'!X$30:X$33)+1,IF($R184=8,LOOKUP($S184,'Vent Sizing Charts'!$T$26:$T$29,'Vent Sizing Charts'!X$26:X$29)+1,IF($R184=6,LOOKUP($S184,'Vent Sizing Charts'!$T$22:$T$25,'Vent Sizing Charts'!X$22:X$25)+1,IF($R184=5,LOOKUP($S184,'Vent Sizing Charts'!$T$18:$T$21,'Vent Sizing Charts'!X$18:X$21)+1,IF($R184=4,LOOKUP($S184,'Vent Sizing Charts'!$T$14:$T$17,'Vent Sizing Charts'!X$14:X$17)+1,IF($R184=3,LOOKUP($S184,'Vent Sizing Charts'!$T$10:$T$13,'Vent Sizing Charts'!X$10:X$13)+1,IF($R184=2,LOOKUP($S184,'Vent Sizing Charts'!$T$8:$T$9,'Vent Sizing Charts'!X$8:X$9)+1,IF($R184=1.5,LOOKUP($S184,'Vent Sizing Charts'!$T$7,'Vent Sizing Charts'!X$7)+1,IF($R184=1.25,LOOKUP($S184,'Vent Sizing Charts'!$T$6,'Vent Sizing Charts'!X$6)+1,"ERR")))))))))))</f>
        <v>ERR</v>
      </c>
      <c r="X184" t="str">
        <f>IF($R184=15,LOOKUP($S184,'Vent Sizing Charts'!$T$38:$T$41,'Vent Sizing Charts'!Y$38:Y$41)+1,IF($R184=12,LOOKUP($S184,'Vent Sizing Charts'!$T$34:$T$37,'Vent Sizing Charts'!Y$34:Y$37)+1,IF($R184=10,LOOKUP($S184,'Vent Sizing Charts'!$T$30:$T$33,'Vent Sizing Charts'!Y$30:Y$33)+1,IF($R184=8,LOOKUP($S184,'Vent Sizing Charts'!$T$26:$T$29,'Vent Sizing Charts'!Y$26:Y$29)+1,IF($R184=6,LOOKUP($S184,'Vent Sizing Charts'!$T$22:$T$25,'Vent Sizing Charts'!Y$22:Y$25)+1,IF($R184=5,LOOKUP($S184,'Vent Sizing Charts'!$T$18:$T$21,'Vent Sizing Charts'!Y$18:Y$21)+1,IF($R184=4,LOOKUP($S184,'Vent Sizing Charts'!$T$14:$T$17,'Vent Sizing Charts'!Y$14:Y$17)+1,IF($R184=3,LOOKUP($S184,'Vent Sizing Charts'!$T$10:$T$13,'Vent Sizing Charts'!Y$10:Y$13)+1,IF($R184=2,LOOKUP($S184,'Vent Sizing Charts'!$T$8:$T$9,'Vent Sizing Charts'!Y$8:Y$9)+1,IF($R184=1.5,LOOKUP($S184,'Vent Sizing Charts'!$T$7,'Vent Sizing Charts'!Y$7)+1,IF($R184=1.25,LOOKUP($S184,'Vent Sizing Charts'!$T$6,'Vent Sizing Charts'!Y$6)+1,"ERR")))))))))))</f>
        <v>ERR</v>
      </c>
      <c r="Y184" t="str">
        <f>IF($R184=15,LOOKUP($S184,'Vent Sizing Charts'!$T$38:$T$41,'Vent Sizing Charts'!Z$38:Z$41)+1,IF($R184=12,LOOKUP($S184,'Vent Sizing Charts'!$T$34:$T$37,'Vent Sizing Charts'!Z$34:Z$37)+1,IF($R184=10,LOOKUP($S184,'Vent Sizing Charts'!$T$30:$T$33,'Vent Sizing Charts'!Z$30:Z$33)+1,IF($R184=8,LOOKUP($S184,'Vent Sizing Charts'!$T$26:$T$29,'Vent Sizing Charts'!Z$26:Z$29)+1,IF($R184=6,LOOKUP($S184,'Vent Sizing Charts'!$T$22:$T$25,'Vent Sizing Charts'!Z$22:Z$25)+1,IF($R184=5,LOOKUP($S184,'Vent Sizing Charts'!$T$18:$T$21,'Vent Sizing Charts'!Z$18:Z$21)+1,IF($R184=4,LOOKUP($S184,'Vent Sizing Charts'!$T$14:$T$17,'Vent Sizing Charts'!Z$14:Z$17)+1,IF($R184=3,LOOKUP($S184,'Vent Sizing Charts'!$T$10:$T$13,'Vent Sizing Charts'!Z$10:Z$13)+1,IF($R184=2,LOOKUP($S184,'Vent Sizing Charts'!$T$8:$T$9,'Vent Sizing Charts'!Z$8:Z$9)+1,IF($R184=1.5,LOOKUP($S184,'Vent Sizing Charts'!$T$7,'Vent Sizing Charts'!Z$7)+1,IF($R184=1.25,LOOKUP($S184,'Vent Sizing Charts'!$T$6,'Vent Sizing Charts'!Z$6)+1,"ERR")))))))))))</f>
        <v>ERR</v>
      </c>
      <c r="Z184" t="str">
        <f>IF($R184=15,LOOKUP($S184,'Vent Sizing Charts'!$T$38:$T$41,'Vent Sizing Charts'!AA$38:AA$41)+1,IF($R184=12,LOOKUP($S184,'Vent Sizing Charts'!$T$34:$T$37,'Vent Sizing Charts'!AA$34:AA$37)+1,IF($R184=10,LOOKUP($S184,'Vent Sizing Charts'!$T$30:$T$33,'Vent Sizing Charts'!AA$30:AA$33)+1,IF($R184=8,LOOKUP($S184,'Vent Sizing Charts'!$T$26:$T$29,'Vent Sizing Charts'!AA$26:AA$29)+1,IF($R184=6,LOOKUP($S184,'Vent Sizing Charts'!$T$22:$T$25,'Vent Sizing Charts'!AA$22:AA$25)+1,IF($R184=5,LOOKUP($S184,'Vent Sizing Charts'!$T$18:$T$21,'Vent Sizing Charts'!AA$18:AA$21)+1,IF($R184=4,LOOKUP($S184,'Vent Sizing Charts'!$T$14:$T$17,'Vent Sizing Charts'!AA$14:AA$17)+1,IF($R184=3,LOOKUP($S184,'Vent Sizing Charts'!$T$10:$T$13,'Vent Sizing Charts'!AA$10:AA$13)+1,IF($R184=2,LOOKUP($S184,'Vent Sizing Charts'!$T$8:$T$9,'Vent Sizing Charts'!AA$8:AA$9)+1,IF($R184=1.5,LOOKUP($S184,'Vent Sizing Charts'!$T$7,'Vent Sizing Charts'!AA$7)+1,IF($R184=1.25,LOOKUP($S184,'Vent Sizing Charts'!$T$6,'Vent Sizing Charts'!AA$6)+1,"ERR")))))))))))</f>
        <v>ERR</v>
      </c>
      <c r="AA184" t="str">
        <f>IF($R184=15,LOOKUP($S184,'Vent Sizing Charts'!$T$38:$T$41,'Vent Sizing Charts'!AB$38:AB$41)+1,IF($R184=12,LOOKUP($S184,'Vent Sizing Charts'!$T$34:$T$37,'Vent Sizing Charts'!AB$34:AB$37)+1,IF($R184=10,LOOKUP($S184,'Vent Sizing Charts'!$T$30:$T$33,'Vent Sizing Charts'!AB$30:AB$33)+1,IF($R184=8,LOOKUP($S184,'Vent Sizing Charts'!$T$26:$T$29,'Vent Sizing Charts'!AB$26:AB$29)+1,IF($R184=6,LOOKUP($S184,'Vent Sizing Charts'!$T$22:$T$25,'Vent Sizing Charts'!AB$22:AB$25)+1,IF($R184=5,LOOKUP($S184,'Vent Sizing Charts'!$T$18:$T$21,'Vent Sizing Charts'!AB$18:AB$21)+1,IF($R184=4,LOOKUP($S184,'Vent Sizing Charts'!$T$14:$T$17,'Vent Sizing Charts'!AB$14:AB$17)+1,IF($R184=3,LOOKUP($S184,'Vent Sizing Charts'!$T$10:$T$13,'Vent Sizing Charts'!AB$10:AB$13)+1,IF($R184=2,LOOKUP($S184,'Vent Sizing Charts'!$T$8:$T$9,'Vent Sizing Charts'!AB$8:AB$9)+1,IF($R184=1.5,LOOKUP($S184,'Vent Sizing Charts'!$T$7,'Vent Sizing Charts'!AB$7)+1,IF($R184=1.25,LOOKUP($S184,'Vent Sizing Charts'!$T$6,'Vent Sizing Charts'!AB$6)+1,"ERR")))))))))))</f>
        <v>ERR</v>
      </c>
      <c r="AB184" t="str">
        <f>IF($R184=15,LOOKUP($S184,'Vent Sizing Charts'!$T$38:$T$41,'Vent Sizing Charts'!AC$38:AC$41)+1,IF($R184=12,LOOKUP($S184,'Vent Sizing Charts'!$T$34:$T$37,'Vent Sizing Charts'!AC$34:AC$37)+1,IF($R184=10,LOOKUP($S184,'Vent Sizing Charts'!$T$30:$T$33,'Vent Sizing Charts'!AC$30:AC$33)+1,IF($R184=8,LOOKUP($S184,'Vent Sizing Charts'!$T$26:$T$29,'Vent Sizing Charts'!AC$26:AC$29)+1,IF($R184=6,LOOKUP($S184,'Vent Sizing Charts'!$T$22:$T$25,'Vent Sizing Charts'!AC$22:AC$25)+1,IF($R184=5,LOOKUP($S184,'Vent Sizing Charts'!$T$18:$T$21,'Vent Sizing Charts'!AC$18:AC$21)+1,IF($R184=4,LOOKUP($S184,'Vent Sizing Charts'!$T$14:$T$17,'Vent Sizing Charts'!AC$14:AC$17)+1,IF($R184=3,LOOKUP($S184,'Vent Sizing Charts'!$T$10:$T$13,'Vent Sizing Charts'!AC$10:AC$13)+1,IF($R184=2,LOOKUP($S184,'Vent Sizing Charts'!$T$8:$T$9,'Vent Sizing Charts'!AC$8:AC$9)+1,IF($R184=1.5,LOOKUP($S184,'Vent Sizing Charts'!$T$7,'Vent Sizing Charts'!AC$7)+1,IF($R184=1.25,LOOKUP($S184,'Vent Sizing Charts'!$T$6,'Vent Sizing Charts'!AC$6)+1,"ERR")))))))))))</f>
        <v>ERR</v>
      </c>
      <c r="AC184" t="str">
        <f>IF($R184=15,LOOKUP($S184,'Vent Sizing Charts'!$T$38:$T$41,'Vent Sizing Charts'!AD$38:AD$41)+1,IF($R184=12,LOOKUP($S184,'Vent Sizing Charts'!$T$34:$T$37,'Vent Sizing Charts'!AD$34:AD$37)+1,IF($R184=10,LOOKUP($S184,'Vent Sizing Charts'!$T$30:$T$33,'Vent Sizing Charts'!AD$30:AD$33)+1,IF($R184=8,LOOKUP($S184,'Vent Sizing Charts'!$T$26:$T$29,'Vent Sizing Charts'!AD$26:AD$29)+1,IF($R184=6,LOOKUP($S184,'Vent Sizing Charts'!$T$22:$T$25,'Vent Sizing Charts'!AD$22:AD$25)+1,IF($R184=5,LOOKUP($S184,'Vent Sizing Charts'!$T$18:$T$21,'Vent Sizing Charts'!AD$18:AD$21)+1,IF($R184=4,LOOKUP($S184,'Vent Sizing Charts'!$T$14:$T$17,'Vent Sizing Charts'!AD$14:AD$17)+1,IF($R184=3,LOOKUP($S184,'Vent Sizing Charts'!$T$10:$T$13,'Vent Sizing Charts'!AD$10:AD$13)+1,IF($R184=2,LOOKUP($S184,'Vent Sizing Charts'!$T$8:$T$9,'Vent Sizing Charts'!AD$8:AD$9)+1,IF($R184=1.5,LOOKUP($S184,'Vent Sizing Charts'!$T$7,'Vent Sizing Charts'!AD$7)+1,IF($R184=1.25,LOOKUP($S184,'Vent Sizing Charts'!$T$6,'Vent Sizing Charts'!AD$6)+1,"ERR")))))))))))</f>
        <v>ERR</v>
      </c>
      <c r="AD184" t="str">
        <f>IF($R184=15,LOOKUP($S184,'Vent Sizing Charts'!$T$38:$T$41,'Vent Sizing Charts'!AE$38:AE$41)+1,IF($R184=12,LOOKUP($S184,'Vent Sizing Charts'!$T$34:$T$37,'Vent Sizing Charts'!AE$34:AE$37)+1,IF($R184=10,LOOKUP($S184,'Vent Sizing Charts'!$T$30:$T$33,'Vent Sizing Charts'!AE$30:AE$33)+1,IF($R184=8,LOOKUP($S184,'Vent Sizing Charts'!$T$26:$T$29,'Vent Sizing Charts'!AE$26:AE$29)+1,IF($R184=6,LOOKUP($S184,'Vent Sizing Charts'!$T$22:$T$25,'Vent Sizing Charts'!AE$22:AE$25)+1,IF($R184=5,LOOKUP($S184,'Vent Sizing Charts'!$T$18:$T$21,'Vent Sizing Charts'!AE$18:AE$21)+1,IF($R184=4,LOOKUP($S184,'Vent Sizing Charts'!$T$14:$T$17,'Vent Sizing Charts'!AE$14:AE$17)+1,IF($R184=3,LOOKUP($S184,'Vent Sizing Charts'!$T$10:$T$13,'Vent Sizing Charts'!AE$10:AE$13)+1,IF($R184=2,LOOKUP($S184,'Vent Sizing Charts'!$T$8:$T$9,'Vent Sizing Charts'!AE$8:AE$9)+1,IF($R184=1.5,LOOKUP($S184,'Vent Sizing Charts'!$T$7,'Vent Sizing Charts'!AE$7)+1,IF($R184=1.25,LOOKUP($S184,'Vent Sizing Charts'!$T$6,'Vent Sizing Charts'!AE$6)+1,"ERR")))))))))))</f>
        <v>ERR</v>
      </c>
      <c r="AE184" t="str">
        <f>IF($R184=15,LOOKUP($S184,'Vent Sizing Charts'!$T$38:$T$41,'Vent Sizing Charts'!U$38:U$41),IF($R184=12,LOOKUP($S184,'Vent Sizing Charts'!$T$34:$T$37,'Vent Sizing Charts'!U$34:U$37),IF($R184=10,LOOKUP($S184,'Vent Sizing Charts'!$T$30:$T$33,'Vent Sizing Charts'!U$30:U$33),IF($R184=8,LOOKUP($S184,'Vent Sizing Charts'!$T$26:$T$29,'Vent Sizing Charts'!U$26:U$29),IF($R184=6,LOOKUP($S184,'Vent Sizing Charts'!$T$22:$T$25,'Vent Sizing Charts'!U$22:U$25),IF($R184=5,LOOKUP($S184,'Vent Sizing Charts'!$T$18:$T$21,'Vent Sizing Charts'!U$18:U$21),IF($R184=4,LOOKUP($S184,'Vent Sizing Charts'!$T$14:$T$17,'Vent Sizing Charts'!U$14:U$17),IF($R184=3,LOOKUP($S184,'Vent Sizing Charts'!$T$10:$T$13,'Vent Sizing Charts'!U$10:U$13),IF($R184=2,LOOKUP($S184,'Vent Sizing Charts'!$T$8:$T$9,'Vent Sizing Charts'!U$8:U$9),IF($R184=1.5,LOOKUP($S184,'Vent Sizing Charts'!$T$7,'Vent Sizing Charts'!U$7),IF($R184=1.25,LOOKUP($S184,'Vent Sizing Charts'!$T$6,'Vent Sizing Charts'!U$6),"ERR")))))))))))</f>
        <v>ERR</v>
      </c>
    </row>
    <row r="185" spans="6:31" x14ac:dyDescent="0.25">
      <c r="F185" t="str">
        <f>IF('Vent Sizing'!M170="","",'Vent Sizing'!M170)</f>
        <v/>
      </c>
      <c r="G185">
        <v>0</v>
      </c>
      <c r="H185" t="e">
        <f>IF(LOOKUP($F185,'Vent Sizing Charts'!$F$5:$F$18,'Vent Sizing Charts'!G$5:G$18)+1&lt;0,0,LOOKUP($F185,'Vent Sizing Charts'!$F$5:$F$18,'Vent Sizing Charts'!G$5:G$18))</f>
        <v>#N/A</v>
      </c>
      <c r="I185" t="e">
        <f>IF(LOOKUP($F185,'Vent Sizing Charts'!$F$5:$F$18,'Vent Sizing Charts'!H$5:H$18)+1&lt;0,0,LOOKUP($F185,'Vent Sizing Charts'!$F$5:$F$18,'Vent Sizing Charts'!H$5:H$18))</f>
        <v>#N/A</v>
      </c>
      <c r="J185" t="e">
        <f>IF(LOOKUP($F185,'Vent Sizing Charts'!$F$5:$F$18,'Vent Sizing Charts'!I$5:I$18)+1&lt;0,0,LOOKUP($F185,'Vent Sizing Charts'!$F$5:$F$18,'Vent Sizing Charts'!I$5:I$18))</f>
        <v>#N/A</v>
      </c>
      <c r="K185" t="e">
        <f>IF(LOOKUP($F185,'Vent Sizing Charts'!$F$5:$F$18,'Vent Sizing Charts'!J$5:J$18)+1&lt;0,0,LOOKUP($F185,'Vent Sizing Charts'!$F$5:$F$18,'Vent Sizing Charts'!J$5:J$18))</f>
        <v>#N/A</v>
      </c>
      <c r="L185" t="e">
        <f>IF(LOOKUP($F185,'Vent Sizing Charts'!$F$5:$F$18,'Vent Sizing Charts'!K$5:K$18)+1&lt;0,0,LOOKUP($F185,'Vent Sizing Charts'!$F$5:$F$18,'Vent Sizing Charts'!K$5:K$18))</f>
        <v>#N/A</v>
      </c>
      <c r="M185" t="e">
        <f>IF(LOOKUP($F185,'Vent Sizing Charts'!$F$5:$F$18,'Vent Sizing Charts'!L$5:L$18)+1&lt;0,0,LOOKUP($F185,'Vent Sizing Charts'!$F$5:$F$18,'Vent Sizing Charts'!L$5:L$18))</f>
        <v>#N/A</v>
      </c>
      <c r="N185" t="e">
        <f>IF(LOOKUP($F185,'Vent Sizing Charts'!$F$5:$F$18,'Vent Sizing Charts'!M$5:M$18)+1&lt;0,0,LOOKUP($F185,'Vent Sizing Charts'!$F$5:$F$18,'Vent Sizing Charts'!M$5:M$18))</f>
        <v>#N/A</v>
      </c>
      <c r="O185" t="e">
        <f>IF(LOOKUP($F185,'Vent Sizing Charts'!$F$5:$F$18,'Vent Sizing Charts'!N$5:N$18)+1&lt;0,0,LOOKUP($F185,'Vent Sizing Charts'!$F$5:$F$18,'Vent Sizing Charts'!N$5:N$18))</f>
        <v>#N/A</v>
      </c>
      <c r="R185">
        <f>'Vent Sizing'!X90</f>
        <v>0</v>
      </c>
      <c r="S185">
        <f>ROUNDUP('Vent Sizing'!T90,0)</f>
        <v>0</v>
      </c>
      <c r="T185">
        <v>-9999999</v>
      </c>
      <c r="U185" t="str">
        <f>IF($R185=15,LOOKUP($S185,'Vent Sizing Charts'!$T$38:$T$41,'Vent Sizing Charts'!V$38:V$41)+1,IF($R185=12,LOOKUP($S185,'Vent Sizing Charts'!$T$34:$T$37,'Vent Sizing Charts'!V$34:V$37)+1,IF($R185=10,LOOKUP($S185,'Vent Sizing Charts'!$T$30:$T$33,'Vent Sizing Charts'!V$30:V$33)+1,IF($R185=8,LOOKUP($S185,'Vent Sizing Charts'!$T$26:$T$29,'Vent Sizing Charts'!V$26:V$29)+1,IF($R185=6,LOOKUP($S185,'Vent Sizing Charts'!$T$22:$T$25,'Vent Sizing Charts'!V$22:V$25)+1,IF($R185=5,LOOKUP($S185,'Vent Sizing Charts'!$T$18:$T$21,'Vent Sizing Charts'!V$18:V$21)+1,IF($R185=4,LOOKUP($S185,'Vent Sizing Charts'!$T$14:$T$17,'Vent Sizing Charts'!V$14:V$17)+1,IF($R185=3,LOOKUP($S185,'Vent Sizing Charts'!$T$10:$T$13,'Vent Sizing Charts'!V$10:V$13)+1,IF($R185=2,LOOKUP($S185,'Vent Sizing Charts'!$T$8:$T$9,'Vent Sizing Charts'!V$8:V$9)+1,IF($R185=1.5,LOOKUP($S185,'Vent Sizing Charts'!$T$7,'Vent Sizing Charts'!V$7)+1,IF($R185=1.25,LOOKUP($S185,'Vent Sizing Charts'!$T$6,'Vent Sizing Charts'!V$6)+1,"ERR")))))))))))</f>
        <v>ERR</v>
      </c>
      <c r="V185" t="str">
        <f>IF($R185=15,LOOKUP($S185,'Vent Sizing Charts'!$T$38:$T$41,'Vent Sizing Charts'!W$38:W$41)+1,IF($R185=12,LOOKUP($S185,'Vent Sizing Charts'!$T$34:$T$37,'Vent Sizing Charts'!W$34:W$37)+1,IF($R185=10,LOOKUP($S185,'Vent Sizing Charts'!$T$30:$T$33,'Vent Sizing Charts'!W$30:W$33)+1,IF($R185=8,LOOKUP($S185,'Vent Sizing Charts'!$T$26:$T$29,'Vent Sizing Charts'!W$26:W$29)+1,IF($R185=6,LOOKUP($S185,'Vent Sizing Charts'!$T$22:$T$25,'Vent Sizing Charts'!W$22:W$25)+1,IF($R185=5,LOOKUP($S185,'Vent Sizing Charts'!$T$18:$T$21,'Vent Sizing Charts'!W$18:W$21)+1,IF($R185=4,LOOKUP($S185,'Vent Sizing Charts'!$T$14:$T$17,'Vent Sizing Charts'!W$14:W$17)+1,IF($R185=3,LOOKUP($S185,'Vent Sizing Charts'!$T$10:$T$13,'Vent Sizing Charts'!W$10:W$13)+1,IF($R185=2,LOOKUP($S185,'Vent Sizing Charts'!$T$8:$T$9,'Vent Sizing Charts'!W$8:W$9)+1,IF($R185=1.5,LOOKUP($S185,'Vent Sizing Charts'!$T$7,'Vent Sizing Charts'!W$7)+1,IF($R185=1.25,LOOKUP($S185,'Vent Sizing Charts'!$T$6,'Vent Sizing Charts'!W$6)+1,"ERR")))))))))))</f>
        <v>ERR</v>
      </c>
      <c r="W185" t="str">
        <f>IF($R185=15,LOOKUP($S185,'Vent Sizing Charts'!$T$38:$T$41,'Vent Sizing Charts'!X$38:X$41)+1,IF($R185=12,LOOKUP($S185,'Vent Sizing Charts'!$T$34:$T$37,'Vent Sizing Charts'!X$34:X$37)+1,IF($R185=10,LOOKUP($S185,'Vent Sizing Charts'!$T$30:$T$33,'Vent Sizing Charts'!X$30:X$33)+1,IF($R185=8,LOOKUP($S185,'Vent Sizing Charts'!$T$26:$T$29,'Vent Sizing Charts'!X$26:X$29)+1,IF($R185=6,LOOKUP($S185,'Vent Sizing Charts'!$T$22:$T$25,'Vent Sizing Charts'!X$22:X$25)+1,IF($R185=5,LOOKUP($S185,'Vent Sizing Charts'!$T$18:$T$21,'Vent Sizing Charts'!X$18:X$21)+1,IF($R185=4,LOOKUP($S185,'Vent Sizing Charts'!$T$14:$T$17,'Vent Sizing Charts'!X$14:X$17)+1,IF($R185=3,LOOKUP($S185,'Vent Sizing Charts'!$T$10:$T$13,'Vent Sizing Charts'!X$10:X$13)+1,IF($R185=2,LOOKUP($S185,'Vent Sizing Charts'!$T$8:$T$9,'Vent Sizing Charts'!X$8:X$9)+1,IF($R185=1.5,LOOKUP($S185,'Vent Sizing Charts'!$T$7,'Vent Sizing Charts'!X$7)+1,IF($R185=1.25,LOOKUP($S185,'Vent Sizing Charts'!$T$6,'Vent Sizing Charts'!X$6)+1,"ERR")))))))))))</f>
        <v>ERR</v>
      </c>
      <c r="X185" t="str">
        <f>IF($R185=15,LOOKUP($S185,'Vent Sizing Charts'!$T$38:$T$41,'Vent Sizing Charts'!Y$38:Y$41)+1,IF($R185=12,LOOKUP($S185,'Vent Sizing Charts'!$T$34:$T$37,'Vent Sizing Charts'!Y$34:Y$37)+1,IF($R185=10,LOOKUP($S185,'Vent Sizing Charts'!$T$30:$T$33,'Vent Sizing Charts'!Y$30:Y$33)+1,IF($R185=8,LOOKUP($S185,'Vent Sizing Charts'!$T$26:$T$29,'Vent Sizing Charts'!Y$26:Y$29)+1,IF($R185=6,LOOKUP($S185,'Vent Sizing Charts'!$T$22:$T$25,'Vent Sizing Charts'!Y$22:Y$25)+1,IF($R185=5,LOOKUP($S185,'Vent Sizing Charts'!$T$18:$T$21,'Vent Sizing Charts'!Y$18:Y$21)+1,IF($R185=4,LOOKUP($S185,'Vent Sizing Charts'!$T$14:$T$17,'Vent Sizing Charts'!Y$14:Y$17)+1,IF($R185=3,LOOKUP($S185,'Vent Sizing Charts'!$T$10:$T$13,'Vent Sizing Charts'!Y$10:Y$13)+1,IF($R185=2,LOOKUP($S185,'Vent Sizing Charts'!$T$8:$T$9,'Vent Sizing Charts'!Y$8:Y$9)+1,IF($R185=1.5,LOOKUP($S185,'Vent Sizing Charts'!$T$7,'Vent Sizing Charts'!Y$7)+1,IF($R185=1.25,LOOKUP($S185,'Vent Sizing Charts'!$T$6,'Vent Sizing Charts'!Y$6)+1,"ERR")))))))))))</f>
        <v>ERR</v>
      </c>
      <c r="Y185" t="str">
        <f>IF($R185=15,LOOKUP($S185,'Vent Sizing Charts'!$T$38:$T$41,'Vent Sizing Charts'!Z$38:Z$41)+1,IF($R185=12,LOOKUP($S185,'Vent Sizing Charts'!$T$34:$T$37,'Vent Sizing Charts'!Z$34:Z$37)+1,IF($R185=10,LOOKUP($S185,'Vent Sizing Charts'!$T$30:$T$33,'Vent Sizing Charts'!Z$30:Z$33)+1,IF($R185=8,LOOKUP($S185,'Vent Sizing Charts'!$T$26:$T$29,'Vent Sizing Charts'!Z$26:Z$29)+1,IF($R185=6,LOOKUP($S185,'Vent Sizing Charts'!$T$22:$T$25,'Vent Sizing Charts'!Z$22:Z$25)+1,IF($R185=5,LOOKUP($S185,'Vent Sizing Charts'!$T$18:$T$21,'Vent Sizing Charts'!Z$18:Z$21)+1,IF($R185=4,LOOKUP($S185,'Vent Sizing Charts'!$T$14:$T$17,'Vent Sizing Charts'!Z$14:Z$17)+1,IF($R185=3,LOOKUP($S185,'Vent Sizing Charts'!$T$10:$T$13,'Vent Sizing Charts'!Z$10:Z$13)+1,IF($R185=2,LOOKUP($S185,'Vent Sizing Charts'!$T$8:$T$9,'Vent Sizing Charts'!Z$8:Z$9)+1,IF($R185=1.5,LOOKUP($S185,'Vent Sizing Charts'!$T$7,'Vent Sizing Charts'!Z$7)+1,IF($R185=1.25,LOOKUP($S185,'Vent Sizing Charts'!$T$6,'Vent Sizing Charts'!Z$6)+1,"ERR")))))))))))</f>
        <v>ERR</v>
      </c>
      <c r="Z185" t="str">
        <f>IF($R185=15,LOOKUP($S185,'Vent Sizing Charts'!$T$38:$T$41,'Vent Sizing Charts'!AA$38:AA$41)+1,IF($R185=12,LOOKUP($S185,'Vent Sizing Charts'!$T$34:$T$37,'Vent Sizing Charts'!AA$34:AA$37)+1,IF($R185=10,LOOKUP($S185,'Vent Sizing Charts'!$T$30:$T$33,'Vent Sizing Charts'!AA$30:AA$33)+1,IF($R185=8,LOOKUP($S185,'Vent Sizing Charts'!$T$26:$T$29,'Vent Sizing Charts'!AA$26:AA$29)+1,IF($R185=6,LOOKUP($S185,'Vent Sizing Charts'!$T$22:$T$25,'Vent Sizing Charts'!AA$22:AA$25)+1,IF($R185=5,LOOKUP($S185,'Vent Sizing Charts'!$T$18:$T$21,'Vent Sizing Charts'!AA$18:AA$21)+1,IF($R185=4,LOOKUP($S185,'Vent Sizing Charts'!$T$14:$T$17,'Vent Sizing Charts'!AA$14:AA$17)+1,IF($R185=3,LOOKUP($S185,'Vent Sizing Charts'!$T$10:$T$13,'Vent Sizing Charts'!AA$10:AA$13)+1,IF($R185=2,LOOKUP($S185,'Vent Sizing Charts'!$T$8:$T$9,'Vent Sizing Charts'!AA$8:AA$9)+1,IF($R185=1.5,LOOKUP($S185,'Vent Sizing Charts'!$T$7,'Vent Sizing Charts'!AA$7)+1,IF($R185=1.25,LOOKUP($S185,'Vent Sizing Charts'!$T$6,'Vent Sizing Charts'!AA$6)+1,"ERR")))))))))))</f>
        <v>ERR</v>
      </c>
      <c r="AA185" t="str">
        <f>IF($R185=15,LOOKUP($S185,'Vent Sizing Charts'!$T$38:$T$41,'Vent Sizing Charts'!AB$38:AB$41)+1,IF($R185=12,LOOKUP($S185,'Vent Sizing Charts'!$T$34:$T$37,'Vent Sizing Charts'!AB$34:AB$37)+1,IF($R185=10,LOOKUP($S185,'Vent Sizing Charts'!$T$30:$T$33,'Vent Sizing Charts'!AB$30:AB$33)+1,IF($R185=8,LOOKUP($S185,'Vent Sizing Charts'!$T$26:$T$29,'Vent Sizing Charts'!AB$26:AB$29)+1,IF($R185=6,LOOKUP($S185,'Vent Sizing Charts'!$T$22:$T$25,'Vent Sizing Charts'!AB$22:AB$25)+1,IF($R185=5,LOOKUP($S185,'Vent Sizing Charts'!$T$18:$T$21,'Vent Sizing Charts'!AB$18:AB$21)+1,IF($R185=4,LOOKUP($S185,'Vent Sizing Charts'!$T$14:$T$17,'Vent Sizing Charts'!AB$14:AB$17)+1,IF($R185=3,LOOKUP($S185,'Vent Sizing Charts'!$T$10:$T$13,'Vent Sizing Charts'!AB$10:AB$13)+1,IF($R185=2,LOOKUP($S185,'Vent Sizing Charts'!$T$8:$T$9,'Vent Sizing Charts'!AB$8:AB$9)+1,IF($R185=1.5,LOOKUP($S185,'Vent Sizing Charts'!$T$7,'Vent Sizing Charts'!AB$7)+1,IF($R185=1.25,LOOKUP($S185,'Vent Sizing Charts'!$T$6,'Vent Sizing Charts'!AB$6)+1,"ERR")))))))))))</f>
        <v>ERR</v>
      </c>
      <c r="AB185" t="str">
        <f>IF($R185=15,LOOKUP($S185,'Vent Sizing Charts'!$T$38:$T$41,'Vent Sizing Charts'!AC$38:AC$41)+1,IF($R185=12,LOOKUP($S185,'Vent Sizing Charts'!$T$34:$T$37,'Vent Sizing Charts'!AC$34:AC$37)+1,IF($R185=10,LOOKUP($S185,'Vent Sizing Charts'!$T$30:$T$33,'Vent Sizing Charts'!AC$30:AC$33)+1,IF($R185=8,LOOKUP($S185,'Vent Sizing Charts'!$T$26:$T$29,'Vent Sizing Charts'!AC$26:AC$29)+1,IF($R185=6,LOOKUP($S185,'Vent Sizing Charts'!$T$22:$T$25,'Vent Sizing Charts'!AC$22:AC$25)+1,IF($R185=5,LOOKUP($S185,'Vent Sizing Charts'!$T$18:$T$21,'Vent Sizing Charts'!AC$18:AC$21)+1,IF($R185=4,LOOKUP($S185,'Vent Sizing Charts'!$T$14:$T$17,'Vent Sizing Charts'!AC$14:AC$17)+1,IF($R185=3,LOOKUP($S185,'Vent Sizing Charts'!$T$10:$T$13,'Vent Sizing Charts'!AC$10:AC$13)+1,IF($R185=2,LOOKUP($S185,'Vent Sizing Charts'!$T$8:$T$9,'Vent Sizing Charts'!AC$8:AC$9)+1,IF($R185=1.5,LOOKUP($S185,'Vent Sizing Charts'!$T$7,'Vent Sizing Charts'!AC$7)+1,IF($R185=1.25,LOOKUP($S185,'Vent Sizing Charts'!$T$6,'Vent Sizing Charts'!AC$6)+1,"ERR")))))))))))</f>
        <v>ERR</v>
      </c>
      <c r="AC185" t="str">
        <f>IF($R185=15,LOOKUP($S185,'Vent Sizing Charts'!$T$38:$T$41,'Vent Sizing Charts'!AD$38:AD$41)+1,IF($R185=12,LOOKUP($S185,'Vent Sizing Charts'!$T$34:$T$37,'Vent Sizing Charts'!AD$34:AD$37)+1,IF($R185=10,LOOKUP($S185,'Vent Sizing Charts'!$T$30:$T$33,'Vent Sizing Charts'!AD$30:AD$33)+1,IF($R185=8,LOOKUP($S185,'Vent Sizing Charts'!$T$26:$T$29,'Vent Sizing Charts'!AD$26:AD$29)+1,IF($R185=6,LOOKUP($S185,'Vent Sizing Charts'!$T$22:$T$25,'Vent Sizing Charts'!AD$22:AD$25)+1,IF($R185=5,LOOKUP($S185,'Vent Sizing Charts'!$T$18:$T$21,'Vent Sizing Charts'!AD$18:AD$21)+1,IF($R185=4,LOOKUP($S185,'Vent Sizing Charts'!$T$14:$T$17,'Vent Sizing Charts'!AD$14:AD$17)+1,IF($R185=3,LOOKUP($S185,'Vent Sizing Charts'!$T$10:$T$13,'Vent Sizing Charts'!AD$10:AD$13)+1,IF($R185=2,LOOKUP($S185,'Vent Sizing Charts'!$T$8:$T$9,'Vent Sizing Charts'!AD$8:AD$9)+1,IF($R185=1.5,LOOKUP($S185,'Vent Sizing Charts'!$T$7,'Vent Sizing Charts'!AD$7)+1,IF($R185=1.25,LOOKUP($S185,'Vent Sizing Charts'!$T$6,'Vent Sizing Charts'!AD$6)+1,"ERR")))))))))))</f>
        <v>ERR</v>
      </c>
      <c r="AD185" t="str">
        <f>IF($R185=15,LOOKUP($S185,'Vent Sizing Charts'!$T$38:$T$41,'Vent Sizing Charts'!AE$38:AE$41)+1,IF($R185=12,LOOKUP($S185,'Vent Sizing Charts'!$T$34:$T$37,'Vent Sizing Charts'!AE$34:AE$37)+1,IF($R185=10,LOOKUP($S185,'Vent Sizing Charts'!$T$30:$T$33,'Vent Sizing Charts'!AE$30:AE$33)+1,IF($R185=8,LOOKUP($S185,'Vent Sizing Charts'!$T$26:$T$29,'Vent Sizing Charts'!AE$26:AE$29)+1,IF($R185=6,LOOKUP($S185,'Vent Sizing Charts'!$T$22:$T$25,'Vent Sizing Charts'!AE$22:AE$25)+1,IF($R185=5,LOOKUP($S185,'Vent Sizing Charts'!$T$18:$T$21,'Vent Sizing Charts'!AE$18:AE$21)+1,IF($R185=4,LOOKUP($S185,'Vent Sizing Charts'!$T$14:$T$17,'Vent Sizing Charts'!AE$14:AE$17)+1,IF($R185=3,LOOKUP($S185,'Vent Sizing Charts'!$T$10:$T$13,'Vent Sizing Charts'!AE$10:AE$13)+1,IF($R185=2,LOOKUP($S185,'Vent Sizing Charts'!$T$8:$T$9,'Vent Sizing Charts'!AE$8:AE$9)+1,IF($R185=1.5,LOOKUP($S185,'Vent Sizing Charts'!$T$7,'Vent Sizing Charts'!AE$7)+1,IF($R185=1.25,LOOKUP($S185,'Vent Sizing Charts'!$T$6,'Vent Sizing Charts'!AE$6)+1,"ERR")))))))))))</f>
        <v>ERR</v>
      </c>
      <c r="AE185" t="str">
        <f>IF($R185=15,LOOKUP($S185,'Vent Sizing Charts'!$T$38:$T$41,'Vent Sizing Charts'!U$38:U$41),IF($R185=12,LOOKUP($S185,'Vent Sizing Charts'!$T$34:$T$37,'Vent Sizing Charts'!U$34:U$37),IF($R185=10,LOOKUP($S185,'Vent Sizing Charts'!$T$30:$T$33,'Vent Sizing Charts'!U$30:U$33),IF($R185=8,LOOKUP($S185,'Vent Sizing Charts'!$T$26:$T$29,'Vent Sizing Charts'!U$26:U$29),IF($R185=6,LOOKUP($S185,'Vent Sizing Charts'!$T$22:$T$25,'Vent Sizing Charts'!U$22:U$25),IF($R185=5,LOOKUP($S185,'Vent Sizing Charts'!$T$18:$T$21,'Vent Sizing Charts'!U$18:U$21),IF($R185=4,LOOKUP($S185,'Vent Sizing Charts'!$T$14:$T$17,'Vent Sizing Charts'!U$14:U$17),IF($R185=3,LOOKUP($S185,'Vent Sizing Charts'!$T$10:$T$13,'Vent Sizing Charts'!U$10:U$13),IF($R185=2,LOOKUP($S185,'Vent Sizing Charts'!$T$8:$T$9,'Vent Sizing Charts'!U$8:U$9),IF($R185=1.5,LOOKUP($S185,'Vent Sizing Charts'!$T$7,'Vent Sizing Charts'!U$7),IF($R185=1.25,LOOKUP($S185,'Vent Sizing Charts'!$T$6,'Vent Sizing Charts'!U$6),"ERR")))))))))))</f>
        <v>ERR</v>
      </c>
    </row>
    <row r="186" spans="6:31" x14ac:dyDescent="0.25">
      <c r="F186" t="str">
        <f>IF('Vent Sizing'!M171="","",'Vent Sizing'!M171)</f>
        <v/>
      </c>
      <c r="G186">
        <v>0</v>
      </c>
      <c r="H186" t="e">
        <f>IF(LOOKUP($F186,'Vent Sizing Charts'!$F$5:$F$18,'Vent Sizing Charts'!G$5:G$18)+1&lt;0,0,LOOKUP($F186,'Vent Sizing Charts'!$F$5:$F$18,'Vent Sizing Charts'!G$5:G$18))</f>
        <v>#N/A</v>
      </c>
      <c r="I186" t="e">
        <f>IF(LOOKUP($F186,'Vent Sizing Charts'!$F$5:$F$18,'Vent Sizing Charts'!H$5:H$18)+1&lt;0,0,LOOKUP($F186,'Vent Sizing Charts'!$F$5:$F$18,'Vent Sizing Charts'!H$5:H$18))</f>
        <v>#N/A</v>
      </c>
      <c r="J186" t="e">
        <f>IF(LOOKUP($F186,'Vent Sizing Charts'!$F$5:$F$18,'Vent Sizing Charts'!I$5:I$18)+1&lt;0,0,LOOKUP($F186,'Vent Sizing Charts'!$F$5:$F$18,'Vent Sizing Charts'!I$5:I$18))</f>
        <v>#N/A</v>
      </c>
      <c r="K186" t="e">
        <f>IF(LOOKUP($F186,'Vent Sizing Charts'!$F$5:$F$18,'Vent Sizing Charts'!J$5:J$18)+1&lt;0,0,LOOKUP($F186,'Vent Sizing Charts'!$F$5:$F$18,'Vent Sizing Charts'!J$5:J$18))</f>
        <v>#N/A</v>
      </c>
      <c r="L186" t="e">
        <f>IF(LOOKUP($F186,'Vent Sizing Charts'!$F$5:$F$18,'Vent Sizing Charts'!K$5:K$18)+1&lt;0,0,LOOKUP($F186,'Vent Sizing Charts'!$F$5:$F$18,'Vent Sizing Charts'!K$5:K$18))</f>
        <v>#N/A</v>
      </c>
      <c r="M186" t="e">
        <f>IF(LOOKUP($F186,'Vent Sizing Charts'!$F$5:$F$18,'Vent Sizing Charts'!L$5:L$18)+1&lt;0,0,LOOKUP($F186,'Vent Sizing Charts'!$F$5:$F$18,'Vent Sizing Charts'!L$5:L$18))</f>
        <v>#N/A</v>
      </c>
      <c r="N186" t="e">
        <f>IF(LOOKUP($F186,'Vent Sizing Charts'!$F$5:$F$18,'Vent Sizing Charts'!M$5:M$18)+1&lt;0,0,LOOKUP($F186,'Vent Sizing Charts'!$F$5:$F$18,'Vent Sizing Charts'!M$5:M$18))</f>
        <v>#N/A</v>
      </c>
      <c r="O186" t="e">
        <f>IF(LOOKUP($F186,'Vent Sizing Charts'!$F$5:$F$18,'Vent Sizing Charts'!N$5:N$18)+1&lt;0,0,LOOKUP($F186,'Vent Sizing Charts'!$F$5:$F$18,'Vent Sizing Charts'!N$5:N$18))</f>
        <v>#N/A</v>
      </c>
      <c r="R186">
        <f>'Vent Sizing'!X91</f>
        <v>0</v>
      </c>
      <c r="S186">
        <f>ROUNDUP('Vent Sizing'!T91,0)</f>
        <v>0</v>
      </c>
      <c r="T186">
        <v>-9999999</v>
      </c>
      <c r="U186" t="str">
        <f>IF($R186=15,LOOKUP($S186,'Vent Sizing Charts'!$T$38:$T$41,'Vent Sizing Charts'!V$38:V$41)+1,IF($R186=12,LOOKUP($S186,'Vent Sizing Charts'!$T$34:$T$37,'Vent Sizing Charts'!V$34:V$37)+1,IF($R186=10,LOOKUP($S186,'Vent Sizing Charts'!$T$30:$T$33,'Vent Sizing Charts'!V$30:V$33)+1,IF($R186=8,LOOKUP($S186,'Vent Sizing Charts'!$T$26:$T$29,'Vent Sizing Charts'!V$26:V$29)+1,IF($R186=6,LOOKUP($S186,'Vent Sizing Charts'!$T$22:$T$25,'Vent Sizing Charts'!V$22:V$25)+1,IF($R186=5,LOOKUP($S186,'Vent Sizing Charts'!$T$18:$T$21,'Vent Sizing Charts'!V$18:V$21)+1,IF($R186=4,LOOKUP($S186,'Vent Sizing Charts'!$T$14:$T$17,'Vent Sizing Charts'!V$14:V$17)+1,IF($R186=3,LOOKUP($S186,'Vent Sizing Charts'!$T$10:$T$13,'Vent Sizing Charts'!V$10:V$13)+1,IF($R186=2,LOOKUP($S186,'Vent Sizing Charts'!$T$8:$T$9,'Vent Sizing Charts'!V$8:V$9)+1,IF($R186=1.5,LOOKUP($S186,'Vent Sizing Charts'!$T$7,'Vent Sizing Charts'!V$7)+1,IF($R186=1.25,LOOKUP($S186,'Vent Sizing Charts'!$T$6,'Vent Sizing Charts'!V$6)+1,"ERR")))))))))))</f>
        <v>ERR</v>
      </c>
      <c r="V186" t="str">
        <f>IF($R186=15,LOOKUP($S186,'Vent Sizing Charts'!$T$38:$T$41,'Vent Sizing Charts'!W$38:W$41)+1,IF($R186=12,LOOKUP($S186,'Vent Sizing Charts'!$T$34:$T$37,'Vent Sizing Charts'!W$34:W$37)+1,IF($R186=10,LOOKUP($S186,'Vent Sizing Charts'!$T$30:$T$33,'Vent Sizing Charts'!W$30:W$33)+1,IF($R186=8,LOOKUP($S186,'Vent Sizing Charts'!$T$26:$T$29,'Vent Sizing Charts'!W$26:W$29)+1,IF($R186=6,LOOKUP($S186,'Vent Sizing Charts'!$T$22:$T$25,'Vent Sizing Charts'!W$22:W$25)+1,IF($R186=5,LOOKUP($S186,'Vent Sizing Charts'!$T$18:$T$21,'Vent Sizing Charts'!W$18:W$21)+1,IF($R186=4,LOOKUP($S186,'Vent Sizing Charts'!$T$14:$T$17,'Vent Sizing Charts'!W$14:W$17)+1,IF($R186=3,LOOKUP($S186,'Vent Sizing Charts'!$T$10:$T$13,'Vent Sizing Charts'!W$10:W$13)+1,IF($R186=2,LOOKUP($S186,'Vent Sizing Charts'!$T$8:$T$9,'Vent Sizing Charts'!W$8:W$9)+1,IF($R186=1.5,LOOKUP($S186,'Vent Sizing Charts'!$T$7,'Vent Sizing Charts'!W$7)+1,IF($R186=1.25,LOOKUP($S186,'Vent Sizing Charts'!$T$6,'Vent Sizing Charts'!W$6)+1,"ERR")))))))))))</f>
        <v>ERR</v>
      </c>
      <c r="W186" t="str">
        <f>IF($R186=15,LOOKUP($S186,'Vent Sizing Charts'!$T$38:$T$41,'Vent Sizing Charts'!X$38:X$41)+1,IF($R186=12,LOOKUP($S186,'Vent Sizing Charts'!$T$34:$T$37,'Vent Sizing Charts'!X$34:X$37)+1,IF($R186=10,LOOKUP($S186,'Vent Sizing Charts'!$T$30:$T$33,'Vent Sizing Charts'!X$30:X$33)+1,IF($R186=8,LOOKUP($S186,'Vent Sizing Charts'!$T$26:$T$29,'Vent Sizing Charts'!X$26:X$29)+1,IF($R186=6,LOOKUP($S186,'Vent Sizing Charts'!$T$22:$T$25,'Vent Sizing Charts'!X$22:X$25)+1,IF($R186=5,LOOKUP($S186,'Vent Sizing Charts'!$T$18:$T$21,'Vent Sizing Charts'!X$18:X$21)+1,IF($R186=4,LOOKUP($S186,'Vent Sizing Charts'!$T$14:$T$17,'Vent Sizing Charts'!X$14:X$17)+1,IF($R186=3,LOOKUP($S186,'Vent Sizing Charts'!$T$10:$T$13,'Vent Sizing Charts'!X$10:X$13)+1,IF($R186=2,LOOKUP($S186,'Vent Sizing Charts'!$T$8:$T$9,'Vent Sizing Charts'!X$8:X$9)+1,IF($R186=1.5,LOOKUP($S186,'Vent Sizing Charts'!$T$7,'Vent Sizing Charts'!X$7)+1,IF($R186=1.25,LOOKUP($S186,'Vent Sizing Charts'!$T$6,'Vent Sizing Charts'!X$6)+1,"ERR")))))))))))</f>
        <v>ERR</v>
      </c>
      <c r="X186" t="str">
        <f>IF($R186=15,LOOKUP($S186,'Vent Sizing Charts'!$T$38:$T$41,'Vent Sizing Charts'!Y$38:Y$41)+1,IF($R186=12,LOOKUP($S186,'Vent Sizing Charts'!$T$34:$T$37,'Vent Sizing Charts'!Y$34:Y$37)+1,IF($R186=10,LOOKUP($S186,'Vent Sizing Charts'!$T$30:$T$33,'Vent Sizing Charts'!Y$30:Y$33)+1,IF($R186=8,LOOKUP($S186,'Vent Sizing Charts'!$T$26:$T$29,'Vent Sizing Charts'!Y$26:Y$29)+1,IF($R186=6,LOOKUP($S186,'Vent Sizing Charts'!$T$22:$T$25,'Vent Sizing Charts'!Y$22:Y$25)+1,IF($R186=5,LOOKUP($S186,'Vent Sizing Charts'!$T$18:$T$21,'Vent Sizing Charts'!Y$18:Y$21)+1,IF($R186=4,LOOKUP($S186,'Vent Sizing Charts'!$T$14:$T$17,'Vent Sizing Charts'!Y$14:Y$17)+1,IF($R186=3,LOOKUP($S186,'Vent Sizing Charts'!$T$10:$T$13,'Vent Sizing Charts'!Y$10:Y$13)+1,IF($R186=2,LOOKUP($S186,'Vent Sizing Charts'!$T$8:$T$9,'Vent Sizing Charts'!Y$8:Y$9)+1,IF($R186=1.5,LOOKUP($S186,'Vent Sizing Charts'!$T$7,'Vent Sizing Charts'!Y$7)+1,IF($R186=1.25,LOOKUP($S186,'Vent Sizing Charts'!$T$6,'Vent Sizing Charts'!Y$6)+1,"ERR")))))))))))</f>
        <v>ERR</v>
      </c>
      <c r="Y186" t="str">
        <f>IF($R186=15,LOOKUP($S186,'Vent Sizing Charts'!$T$38:$T$41,'Vent Sizing Charts'!Z$38:Z$41)+1,IF($R186=12,LOOKUP($S186,'Vent Sizing Charts'!$T$34:$T$37,'Vent Sizing Charts'!Z$34:Z$37)+1,IF($R186=10,LOOKUP($S186,'Vent Sizing Charts'!$T$30:$T$33,'Vent Sizing Charts'!Z$30:Z$33)+1,IF($R186=8,LOOKUP($S186,'Vent Sizing Charts'!$T$26:$T$29,'Vent Sizing Charts'!Z$26:Z$29)+1,IF($R186=6,LOOKUP($S186,'Vent Sizing Charts'!$T$22:$T$25,'Vent Sizing Charts'!Z$22:Z$25)+1,IF($R186=5,LOOKUP($S186,'Vent Sizing Charts'!$T$18:$T$21,'Vent Sizing Charts'!Z$18:Z$21)+1,IF($R186=4,LOOKUP($S186,'Vent Sizing Charts'!$T$14:$T$17,'Vent Sizing Charts'!Z$14:Z$17)+1,IF($R186=3,LOOKUP($S186,'Vent Sizing Charts'!$T$10:$T$13,'Vent Sizing Charts'!Z$10:Z$13)+1,IF($R186=2,LOOKUP($S186,'Vent Sizing Charts'!$T$8:$T$9,'Vent Sizing Charts'!Z$8:Z$9)+1,IF($R186=1.5,LOOKUP($S186,'Vent Sizing Charts'!$T$7,'Vent Sizing Charts'!Z$7)+1,IF($R186=1.25,LOOKUP($S186,'Vent Sizing Charts'!$T$6,'Vent Sizing Charts'!Z$6)+1,"ERR")))))))))))</f>
        <v>ERR</v>
      </c>
      <c r="Z186" t="str">
        <f>IF($R186=15,LOOKUP($S186,'Vent Sizing Charts'!$T$38:$T$41,'Vent Sizing Charts'!AA$38:AA$41)+1,IF($R186=12,LOOKUP($S186,'Vent Sizing Charts'!$T$34:$T$37,'Vent Sizing Charts'!AA$34:AA$37)+1,IF($R186=10,LOOKUP($S186,'Vent Sizing Charts'!$T$30:$T$33,'Vent Sizing Charts'!AA$30:AA$33)+1,IF($R186=8,LOOKUP($S186,'Vent Sizing Charts'!$T$26:$T$29,'Vent Sizing Charts'!AA$26:AA$29)+1,IF($R186=6,LOOKUP($S186,'Vent Sizing Charts'!$T$22:$T$25,'Vent Sizing Charts'!AA$22:AA$25)+1,IF($R186=5,LOOKUP($S186,'Vent Sizing Charts'!$T$18:$T$21,'Vent Sizing Charts'!AA$18:AA$21)+1,IF($R186=4,LOOKUP($S186,'Vent Sizing Charts'!$T$14:$T$17,'Vent Sizing Charts'!AA$14:AA$17)+1,IF($R186=3,LOOKUP($S186,'Vent Sizing Charts'!$T$10:$T$13,'Vent Sizing Charts'!AA$10:AA$13)+1,IF($R186=2,LOOKUP($S186,'Vent Sizing Charts'!$T$8:$T$9,'Vent Sizing Charts'!AA$8:AA$9)+1,IF($R186=1.5,LOOKUP($S186,'Vent Sizing Charts'!$T$7,'Vent Sizing Charts'!AA$7)+1,IF($R186=1.25,LOOKUP($S186,'Vent Sizing Charts'!$T$6,'Vent Sizing Charts'!AA$6)+1,"ERR")))))))))))</f>
        <v>ERR</v>
      </c>
      <c r="AA186" t="str">
        <f>IF($R186=15,LOOKUP($S186,'Vent Sizing Charts'!$T$38:$T$41,'Vent Sizing Charts'!AB$38:AB$41)+1,IF($R186=12,LOOKUP($S186,'Vent Sizing Charts'!$T$34:$T$37,'Vent Sizing Charts'!AB$34:AB$37)+1,IF($R186=10,LOOKUP($S186,'Vent Sizing Charts'!$T$30:$T$33,'Vent Sizing Charts'!AB$30:AB$33)+1,IF($R186=8,LOOKUP($S186,'Vent Sizing Charts'!$T$26:$T$29,'Vent Sizing Charts'!AB$26:AB$29)+1,IF($R186=6,LOOKUP($S186,'Vent Sizing Charts'!$T$22:$T$25,'Vent Sizing Charts'!AB$22:AB$25)+1,IF($R186=5,LOOKUP($S186,'Vent Sizing Charts'!$T$18:$T$21,'Vent Sizing Charts'!AB$18:AB$21)+1,IF($R186=4,LOOKUP($S186,'Vent Sizing Charts'!$T$14:$T$17,'Vent Sizing Charts'!AB$14:AB$17)+1,IF($R186=3,LOOKUP($S186,'Vent Sizing Charts'!$T$10:$T$13,'Vent Sizing Charts'!AB$10:AB$13)+1,IF($R186=2,LOOKUP($S186,'Vent Sizing Charts'!$T$8:$T$9,'Vent Sizing Charts'!AB$8:AB$9)+1,IF($R186=1.5,LOOKUP($S186,'Vent Sizing Charts'!$T$7,'Vent Sizing Charts'!AB$7)+1,IF($R186=1.25,LOOKUP($S186,'Vent Sizing Charts'!$T$6,'Vent Sizing Charts'!AB$6)+1,"ERR")))))))))))</f>
        <v>ERR</v>
      </c>
      <c r="AB186" t="str">
        <f>IF($R186=15,LOOKUP($S186,'Vent Sizing Charts'!$T$38:$T$41,'Vent Sizing Charts'!AC$38:AC$41)+1,IF($R186=12,LOOKUP($S186,'Vent Sizing Charts'!$T$34:$T$37,'Vent Sizing Charts'!AC$34:AC$37)+1,IF($R186=10,LOOKUP($S186,'Vent Sizing Charts'!$T$30:$T$33,'Vent Sizing Charts'!AC$30:AC$33)+1,IF($R186=8,LOOKUP($S186,'Vent Sizing Charts'!$T$26:$T$29,'Vent Sizing Charts'!AC$26:AC$29)+1,IF($R186=6,LOOKUP($S186,'Vent Sizing Charts'!$T$22:$T$25,'Vent Sizing Charts'!AC$22:AC$25)+1,IF($R186=5,LOOKUP($S186,'Vent Sizing Charts'!$T$18:$T$21,'Vent Sizing Charts'!AC$18:AC$21)+1,IF($R186=4,LOOKUP($S186,'Vent Sizing Charts'!$T$14:$T$17,'Vent Sizing Charts'!AC$14:AC$17)+1,IF($R186=3,LOOKUP($S186,'Vent Sizing Charts'!$T$10:$T$13,'Vent Sizing Charts'!AC$10:AC$13)+1,IF($R186=2,LOOKUP($S186,'Vent Sizing Charts'!$T$8:$T$9,'Vent Sizing Charts'!AC$8:AC$9)+1,IF($R186=1.5,LOOKUP($S186,'Vent Sizing Charts'!$T$7,'Vent Sizing Charts'!AC$7)+1,IF($R186=1.25,LOOKUP($S186,'Vent Sizing Charts'!$T$6,'Vent Sizing Charts'!AC$6)+1,"ERR")))))))))))</f>
        <v>ERR</v>
      </c>
      <c r="AC186" t="str">
        <f>IF($R186=15,LOOKUP($S186,'Vent Sizing Charts'!$T$38:$T$41,'Vent Sizing Charts'!AD$38:AD$41)+1,IF($R186=12,LOOKUP($S186,'Vent Sizing Charts'!$T$34:$T$37,'Vent Sizing Charts'!AD$34:AD$37)+1,IF($R186=10,LOOKUP($S186,'Vent Sizing Charts'!$T$30:$T$33,'Vent Sizing Charts'!AD$30:AD$33)+1,IF($R186=8,LOOKUP($S186,'Vent Sizing Charts'!$T$26:$T$29,'Vent Sizing Charts'!AD$26:AD$29)+1,IF($R186=6,LOOKUP($S186,'Vent Sizing Charts'!$T$22:$T$25,'Vent Sizing Charts'!AD$22:AD$25)+1,IF($R186=5,LOOKUP($S186,'Vent Sizing Charts'!$T$18:$T$21,'Vent Sizing Charts'!AD$18:AD$21)+1,IF($R186=4,LOOKUP($S186,'Vent Sizing Charts'!$T$14:$T$17,'Vent Sizing Charts'!AD$14:AD$17)+1,IF($R186=3,LOOKUP($S186,'Vent Sizing Charts'!$T$10:$T$13,'Vent Sizing Charts'!AD$10:AD$13)+1,IF($R186=2,LOOKUP($S186,'Vent Sizing Charts'!$T$8:$T$9,'Vent Sizing Charts'!AD$8:AD$9)+1,IF($R186=1.5,LOOKUP($S186,'Vent Sizing Charts'!$T$7,'Vent Sizing Charts'!AD$7)+1,IF($R186=1.25,LOOKUP($S186,'Vent Sizing Charts'!$T$6,'Vent Sizing Charts'!AD$6)+1,"ERR")))))))))))</f>
        <v>ERR</v>
      </c>
      <c r="AD186" t="str">
        <f>IF($R186=15,LOOKUP($S186,'Vent Sizing Charts'!$T$38:$T$41,'Vent Sizing Charts'!AE$38:AE$41)+1,IF($R186=12,LOOKUP($S186,'Vent Sizing Charts'!$T$34:$T$37,'Vent Sizing Charts'!AE$34:AE$37)+1,IF($R186=10,LOOKUP($S186,'Vent Sizing Charts'!$T$30:$T$33,'Vent Sizing Charts'!AE$30:AE$33)+1,IF($R186=8,LOOKUP($S186,'Vent Sizing Charts'!$T$26:$T$29,'Vent Sizing Charts'!AE$26:AE$29)+1,IF($R186=6,LOOKUP($S186,'Vent Sizing Charts'!$T$22:$T$25,'Vent Sizing Charts'!AE$22:AE$25)+1,IF($R186=5,LOOKUP($S186,'Vent Sizing Charts'!$T$18:$T$21,'Vent Sizing Charts'!AE$18:AE$21)+1,IF($R186=4,LOOKUP($S186,'Vent Sizing Charts'!$T$14:$T$17,'Vent Sizing Charts'!AE$14:AE$17)+1,IF($R186=3,LOOKUP($S186,'Vent Sizing Charts'!$T$10:$T$13,'Vent Sizing Charts'!AE$10:AE$13)+1,IF($R186=2,LOOKUP($S186,'Vent Sizing Charts'!$T$8:$T$9,'Vent Sizing Charts'!AE$8:AE$9)+1,IF($R186=1.5,LOOKUP($S186,'Vent Sizing Charts'!$T$7,'Vent Sizing Charts'!AE$7)+1,IF($R186=1.25,LOOKUP($S186,'Vent Sizing Charts'!$T$6,'Vent Sizing Charts'!AE$6)+1,"ERR")))))))))))</f>
        <v>ERR</v>
      </c>
      <c r="AE186" t="str">
        <f>IF($R186=15,LOOKUP($S186,'Vent Sizing Charts'!$T$38:$T$41,'Vent Sizing Charts'!U$38:U$41),IF($R186=12,LOOKUP($S186,'Vent Sizing Charts'!$T$34:$T$37,'Vent Sizing Charts'!U$34:U$37),IF($R186=10,LOOKUP($S186,'Vent Sizing Charts'!$T$30:$T$33,'Vent Sizing Charts'!U$30:U$33),IF($R186=8,LOOKUP($S186,'Vent Sizing Charts'!$T$26:$T$29,'Vent Sizing Charts'!U$26:U$29),IF($R186=6,LOOKUP($S186,'Vent Sizing Charts'!$T$22:$T$25,'Vent Sizing Charts'!U$22:U$25),IF($R186=5,LOOKUP($S186,'Vent Sizing Charts'!$T$18:$T$21,'Vent Sizing Charts'!U$18:U$21),IF($R186=4,LOOKUP($S186,'Vent Sizing Charts'!$T$14:$T$17,'Vent Sizing Charts'!U$14:U$17),IF($R186=3,LOOKUP($S186,'Vent Sizing Charts'!$T$10:$T$13,'Vent Sizing Charts'!U$10:U$13),IF($R186=2,LOOKUP($S186,'Vent Sizing Charts'!$T$8:$T$9,'Vent Sizing Charts'!U$8:U$9),IF($R186=1.5,LOOKUP($S186,'Vent Sizing Charts'!$T$7,'Vent Sizing Charts'!U$7),IF($R186=1.25,LOOKUP($S186,'Vent Sizing Charts'!$T$6,'Vent Sizing Charts'!U$6),"ERR")))))))))))</f>
        <v>ERR</v>
      </c>
    </row>
    <row r="187" spans="6:31" x14ac:dyDescent="0.25">
      <c r="F187" t="str">
        <f>IF('Vent Sizing'!M172="","",'Vent Sizing'!M172)</f>
        <v/>
      </c>
      <c r="G187">
        <v>0</v>
      </c>
      <c r="H187" t="e">
        <f>IF(LOOKUP($F187,'Vent Sizing Charts'!$F$5:$F$18,'Vent Sizing Charts'!G$5:G$18)+1&lt;0,0,LOOKUP($F187,'Vent Sizing Charts'!$F$5:$F$18,'Vent Sizing Charts'!G$5:G$18))</f>
        <v>#N/A</v>
      </c>
      <c r="I187" t="e">
        <f>IF(LOOKUP($F187,'Vent Sizing Charts'!$F$5:$F$18,'Vent Sizing Charts'!H$5:H$18)+1&lt;0,0,LOOKUP($F187,'Vent Sizing Charts'!$F$5:$F$18,'Vent Sizing Charts'!H$5:H$18))</f>
        <v>#N/A</v>
      </c>
      <c r="J187" t="e">
        <f>IF(LOOKUP($F187,'Vent Sizing Charts'!$F$5:$F$18,'Vent Sizing Charts'!I$5:I$18)+1&lt;0,0,LOOKUP($F187,'Vent Sizing Charts'!$F$5:$F$18,'Vent Sizing Charts'!I$5:I$18))</f>
        <v>#N/A</v>
      </c>
      <c r="K187" t="e">
        <f>IF(LOOKUP($F187,'Vent Sizing Charts'!$F$5:$F$18,'Vent Sizing Charts'!J$5:J$18)+1&lt;0,0,LOOKUP($F187,'Vent Sizing Charts'!$F$5:$F$18,'Vent Sizing Charts'!J$5:J$18))</f>
        <v>#N/A</v>
      </c>
      <c r="L187" t="e">
        <f>IF(LOOKUP($F187,'Vent Sizing Charts'!$F$5:$F$18,'Vent Sizing Charts'!K$5:K$18)+1&lt;0,0,LOOKUP($F187,'Vent Sizing Charts'!$F$5:$F$18,'Vent Sizing Charts'!K$5:K$18))</f>
        <v>#N/A</v>
      </c>
      <c r="M187" t="e">
        <f>IF(LOOKUP($F187,'Vent Sizing Charts'!$F$5:$F$18,'Vent Sizing Charts'!L$5:L$18)+1&lt;0,0,LOOKUP($F187,'Vent Sizing Charts'!$F$5:$F$18,'Vent Sizing Charts'!L$5:L$18))</f>
        <v>#N/A</v>
      </c>
      <c r="N187" t="e">
        <f>IF(LOOKUP($F187,'Vent Sizing Charts'!$F$5:$F$18,'Vent Sizing Charts'!M$5:M$18)+1&lt;0,0,LOOKUP($F187,'Vent Sizing Charts'!$F$5:$F$18,'Vent Sizing Charts'!M$5:M$18))</f>
        <v>#N/A</v>
      </c>
      <c r="O187" t="e">
        <f>IF(LOOKUP($F187,'Vent Sizing Charts'!$F$5:$F$18,'Vent Sizing Charts'!N$5:N$18)+1&lt;0,0,LOOKUP($F187,'Vent Sizing Charts'!$F$5:$F$18,'Vent Sizing Charts'!N$5:N$18))</f>
        <v>#N/A</v>
      </c>
      <c r="R187">
        <f>'Vent Sizing'!X92</f>
        <v>0</v>
      </c>
      <c r="S187">
        <f>ROUNDUP('Vent Sizing'!T92,0)</f>
        <v>0</v>
      </c>
      <c r="T187">
        <v>-9999999</v>
      </c>
      <c r="U187" t="str">
        <f>IF($R187=15,LOOKUP($S187,'Vent Sizing Charts'!$T$38:$T$41,'Vent Sizing Charts'!V$38:V$41)+1,IF($R187=12,LOOKUP($S187,'Vent Sizing Charts'!$T$34:$T$37,'Vent Sizing Charts'!V$34:V$37)+1,IF($R187=10,LOOKUP($S187,'Vent Sizing Charts'!$T$30:$T$33,'Vent Sizing Charts'!V$30:V$33)+1,IF($R187=8,LOOKUP($S187,'Vent Sizing Charts'!$T$26:$T$29,'Vent Sizing Charts'!V$26:V$29)+1,IF($R187=6,LOOKUP($S187,'Vent Sizing Charts'!$T$22:$T$25,'Vent Sizing Charts'!V$22:V$25)+1,IF($R187=5,LOOKUP($S187,'Vent Sizing Charts'!$T$18:$T$21,'Vent Sizing Charts'!V$18:V$21)+1,IF($R187=4,LOOKUP($S187,'Vent Sizing Charts'!$T$14:$T$17,'Vent Sizing Charts'!V$14:V$17)+1,IF($R187=3,LOOKUP($S187,'Vent Sizing Charts'!$T$10:$T$13,'Vent Sizing Charts'!V$10:V$13)+1,IF($R187=2,LOOKUP($S187,'Vent Sizing Charts'!$T$8:$T$9,'Vent Sizing Charts'!V$8:V$9)+1,IF($R187=1.5,LOOKUP($S187,'Vent Sizing Charts'!$T$7,'Vent Sizing Charts'!V$7)+1,IF($R187=1.25,LOOKUP($S187,'Vent Sizing Charts'!$T$6,'Vent Sizing Charts'!V$6)+1,"ERR")))))))))))</f>
        <v>ERR</v>
      </c>
      <c r="V187" t="str">
        <f>IF($R187=15,LOOKUP($S187,'Vent Sizing Charts'!$T$38:$T$41,'Vent Sizing Charts'!W$38:W$41)+1,IF($R187=12,LOOKUP($S187,'Vent Sizing Charts'!$T$34:$T$37,'Vent Sizing Charts'!W$34:W$37)+1,IF($R187=10,LOOKUP($S187,'Vent Sizing Charts'!$T$30:$T$33,'Vent Sizing Charts'!W$30:W$33)+1,IF($R187=8,LOOKUP($S187,'Vent Sizing Charts'!$T$26:$T$29,'Vent Sizing Charts'!W$26:W$29)+1,IF($R187=6,LOOKUP($S187,'Vent Sizing Charts'!$T$22:$T$25,'Vent Sizing Charts'!W$22:W$25)+1,IF($R187=5,LOOKUP($S187,'Vent Sizing Charts'!$T$18:$T$21,'Vent Sizing Charts'!W$18:W$21)+1,IF($R187=4,LOOKUP($S187,'Vent Sizing Charts'!$T$14:$T$17,'Vent Sizing Charts'!W$14:W$17)+1,IF($R187=3,LOOKUP($S187,'Vent Sizing Charts'!$T$10:$T$13,'Vent Sizing Charts'!W$10:W$13)+1,IF($R187=2,LOOKUP($S187,'Vent Sizing Charts'!$T$8:$T$9,'Vent Sizing Charts'!W$8:W$9)+1,IF($R187=1.5,LOOKUP($S187,'Vent Sizing Charts'!$T$7,'Vent Sizing Charts'!W$7)+1,IF($R187=1.25,LOOKUP($S187,'Vent Sizing Charts'!$T$6,'Vent Sizing Charts'!W$6)+1,"ERR")))))))))))</f>
        <v>ERR</v>
      </c>
      <c r="W187" t="str">
        <f>IF($R187=15,LOOKUP($S187,'Vent Sizing Charts'!$T$38:$T$41,'Vent Sizing Charts'!X$38:X$41)+1,IF($R187=12,LOOKUP($S187,'Vent Sizing Charts'!$T$34:$T$37,'Vent Sizing Charts'!X$34:X$37)+1,IF($R187=10,LOOKUP($S187,'Vent Sizing Charts'!$T$30:$T$33,'Vent Sizing Charts'!X$30:X$33)+1,IF($R187=8,LOOKUP($S187,'Vent Sizing Charts'!$T$26:$T$29,'Vent Sizing Charts'!X$26:X$29)+1,IF($R187=6,LOOKUP($S187,'Vent Sizing Charts'!$T$22:$T$25,'Vent Sizing Charts'!X$22:X$25)+1,IF($R187=5,LOOKUP($S187,'Vent Sizing Charts'!$T$18:$T$21,'Vent Sizing Charts'!X$18:X$21)+1,IF($R187=4,LOOKUP($S187,'Vent Sizing Charts'!$T$14:$T$17,'Vent Sizing Charts'!X$14:X$17)+1,IF($R187=3,LOOKUP($S187,'Vent Sizing Charts'!$T$10:$T$13,'Vent Sizing Charts'!X$10:X$13)+1,IF($R187=2,LOOKUP($S187,'Vent Sizing Charts'!$T$8:$T$9,'Vent Sizing Charts'!X$8:X$9)+1,IF($R187=1.5,LOOKUP($S187,'Vent Sizing Charts'!$T$7,'Vent Sizing Charts'!X$7)+1,IF($R187=1.25,LOOKUP($S187,'Vent Sizing Charts'!$T$6,'Vent Sizing Charts'!X$6)+1,"ERR")))))))))))</f>
        <v>ERR</v>
      </c>
      <c r="X187" t="str">
        <f>IF($R187=15,LOOKUP($S187,'Vent Sizing Charts'!$T$38:$T$41,'Vent Sizing Charts'!Y$38:Y$41)+1,IF($R187=12,LOOKUP($S187,'Vent Sizing Charts'!$T$34:$T$37,'Vent Sizing Charts'!Y$34:Y$37)+1,IF($R187=10,LOOKUP($S187,'Vent Sizing Charts'!$T$30:$T$33,'Vent Sizing Charts'!Y$30:Y$33)+1,IF($R187=8,LOOKUP($S187,'Vent Sizing Charts'!$T$26:$T$29,'Vent Sizing Charts'!Y$26:Y$29)+1,IF($R187=6,LOOKUP($S187,'Vent Sizing Charts'!$T$22:$T$25,'Vent Sizing Charts'!Y$22:Y$25)+1,IF($R187=5,LOOKUP($S187,'Vent Sizing Charts'!$T$18:$T$21,'Vent Sizing Charts'!Y$18:Y$21)+1,IF($R187=4,LOOKUP($S187,'Vent Sizing Charts'!$T$14:$T$17,'Vent Sizing Charts'!Y$14:Y$17)+1,IF($R187=3,LOOKUP($S187,'Vent Sizing Charts'!$T$10:$T$13,'Vent Sizing Charts'!Y$10:Y$13)+1,IF($R187=2,LOOKUP($S187,'Vent Sizing Charts'!$T$8:$T$9,'Vent Sizing Charts'!Y$8:Y$9)+1,IF($R187=1.5,LOOKUP($S187,'Vent Sizing Charts'!$T$7,'Vent Sizing Charts'!Y$7)+1,IF($R187=1.25,LOOKUP($S187,'Vent Sizing Charts'!$T$6,'Vent Sizing Charts'!Y$6)+1,"ERR")))))))))))</f>
        <v>ERR</v>
      </c>
      <c r="Y187" t="str">
        <f>IF($R187=15,LOOKUP($S187,'Vent Sizing Charts'!$T$38:$T$41,'Vent Sizing Charts'!Z$38:Z$41)+1,IF($R187=12,LOOKUP($S187,'Vent Sizing Charts'!$T$34:$T$37,'Vent Sizing Charts'!Z$34:Z$37)+1,IF($R187=10,LOOKUP($S187,'Vent Sizing Charts'!$T$30:$T$33,'Vent Sizing Charts'!Z$30:Z$33)+1,IF($R187=8,LOOKUP($S187,'Vent Sizing Charts'!$T$26:$T$29,'Vent Sizing Charts'!Z$26:Z$29)+1,IF($R187=6,LOOKUP($S187,'Vent Sizing Charts'!$T$22:$T$25,'Vent Sizing Charts'!Z$22:Z$25)+1,IF($R187=5,LOOKUP($S187,'Vent Sizing Charts'!$T$18:$T$21,'Vent Sizing Charts'!Z$18:Z$21)+1,IF($R187=4,LOOKUP($S187,'Vent Sizing Charts'!$T$14:$T$17,'Vent Sizing Charts'!Z$14:Z$17)+1,IF($R187=3,LOOKUP($S187,'Vent Sizing Charts'!$T$10:$T$13,'Vent Sizing Charts'!Z$10:Z$13)+1,IF($R187=2,LOOKUP($S187,'Vent Sizing Charts'!$T$8:$T$9,'Vent Sizing Charts'!Z$8:Z$9)+1,IF($R187=1.5,LOOKUP($S187,'Vent Sizing Charts'!$T$7,'Vent Sizing Charts'!Z$7)+1,IF($R187=1.25,LOOKUP($S187,'Vent Sizing Charts'!$T$6,'Vent Sizing Charts'!Z$6)+1,"ERR")))))))))))</f>
        <v>ERR</v>
      </c>
      <c r="Z187" t="str">
        <f>IF($R187=15,LOOKUP($S187,'Vent Sizing Charts'!$T$38:$T$41,'Vent Sizing Charts'!AA$38:AA$41)+1,IF($R187=12,LOOKUP($S187,'Vent Sizing Charts'!$T$34:$T$37,'Vent Sizing Charts'!AA$34:AA$37)+1,IF($R187=10,LOOKUP($S187,'Vent Sizing Charts'!$T$30:$T$33,'Vent Sizing Charts'!AA$30:AA$33)+1,IF($R187=8,LOOKUP($S187,'Vent Sizing Charts'!$T$26:$T$29,'Vent Sizing Charts'!AA$26:AA$29)+1,IF($R187=6,LOOKUP($S187,'Vent Sizing Charts'!$T$22:$T$25,'Vent Sizing Charts'!AA$22:AA$25)+1,IF($R187=5,LOOKUP($S187,'Vent Sizing Charts'!$T$18:$T$21,'Vent Sizing Charts'!AA$18:AA$21)+1,IF($R187=4,LOOKUP($S187,'Vent Sizing Charts'!$T$14:$T$17,'Vent Sizing Charts'!AA$14:AA$17)+1,IF($R187=3,LOOKUP($S187,'Vent Sizing Charts'!$T$10:$T$13,'Vent Sizing Charts'!AA$10:AA$13)+1,IF($R187=2,LOOKUP($S187,'Vent Sizing Charts'!$T$8:$T$9,'Vent Sizing Charts'!AA$8:AA$9)+1,IF($R187=1.5,LOOKUP($S187,'Vent Sizing Charts'!$T$7,'Vent Sizing Charts'!AA$7)+1,IF($R187=1.25,LOOKUP($S187,'Vent Sizing Charts'!$T$6,'Vent Sizing Charts'!AA$6)+1,"ERR")))))))))))</f>
        <v>ERR</v>
      </c>
      <c r="AA187" t="str">
        <f>IF($R187=15,LOOKUP($S187,'Vent Sizing Charts'!$T$38:$T$41,'Vent Sizing Charts'!AB$38:AB$41)+1,IF($R187=12,LOOKUP($S187,'Vent Sizing Charts'!$T$34:$T$37,'Vent Sizing Charts'!AB$34:AB$37)+1,IF($R187=10,LOOKUP($S187,'Vent Sizing Charts'!$T$30:$T$33,'Vent Sizing Charts'!AB$30:AB$33)+1,IF($R187=8,LOOKUP($S187,'Vent Sizing Charts'!$T$26:$T$29,'Vent Sizing Charts'!AB$26:AB$29)+1,IF($R187=6,LOOKUP($S187,'Vent Sizing Charts'!$T$22:$T$25,'Vent Sizing Charts'!AB$22:AB$25)+1,IF($R187=5,LOOKUP($S187,'Vent Sizing Charts'!$T$18:$T$21,'Vent Sizing Charts'!AB$18:AB$21)+1,IF($R187=4,LOOKUP($S187,'Vent Sizing Charts'!$T$14:$T$17,'Vent Sizing Charts'!AB$14:AB$17)+1,IF($R187=3,LOOKUP($S187,'Vent Sizing Charts'!$T$10:$T$13,'Vent Sizing Charts'!AB$10:AB$13)+1,IF($R187=2,LOOKUP($S187,'Vent Sizing Charts'!$T$8:$T$9,'Vent Sizing Charts'!AB$8:AB$9)+1,IF($R187=1.5,LOOKUP($S187,'Vent Sizing Charts'!$T$7,'Vent Sizing Charts'!AB$7)+1,IF($R187=1.25,LOOKUP($S187,'Vent Sizing Charts'!$T$6,'Vent Sizing Charts'!AB$6)+1,"ERR")))))))))))</f>
        <v>ERR</v>
      </c>
      <c r="AB187" t="str">
        <f>IF($R187=15,LOOKUP($S187,'Vent Sizing Charts'!$T$38:$T$41,'Vent Sizing Charts'!AC$38:AC$41)+1,IF($R187=12,LOOKUP($S187,'Vent Sizing Charts'!$T$34:$T$37,'Vent Sizing Charts'!AC$34:AC$37)+1,IF($R187=10,LOOKUP($S187,'Vent Sizing Charts'!$T$30:$T$33,'Vent Sizing Charts'!AC$30:AC$33)+1,IF($R187=8,LOOKUP($S187,'Vent Sizing Charts'!$T$26:$T$29,'Vent Sizing Charts'!AC$26:AC$29)+1,IF($R187=6,LOOKUP($S187,'Vent Sizing Charts'!$T$22:$T$25,'Vent Sizing Charts'!AC$22:AC$25)+1,IF($R187=5,LOOKUP($S187,'Vent Sizing Charts'!$T$18:$T$21,'Vent Sizing Charts'!AC$18:AC$21)+1,IF($R187=4,LOOKUP($S187,'Vent Sizing Charts'!$T$14:$T$17,'Vent Sizing Charts'!AC$14:AC$17)+1,IF($R187=3,LOOKUP($S187,'Vent Sizing Charts'!$T$10:$T$13,'Vent Sizing Charts'!AC$10:AC$13)+1,IF($R187=2,LOOKUP($S187,'Vent Sizing Charts'!$T$8:$T$9,'Vent Sizing Charts'!AC$8:AC$9)+1,IF($R187=1.5,LOOKUP($S187,'Vent Sizing Charts'!$T$7,'Vent Sizing Charts'!AC$7)+1,IF($R187=1.25,LOOKUP($S187,'Vent Sizing Charts'!$T$6,'Vent Sizing Charts'!AC$6)+1,"ERR")))))))))))</f>
        <v>ERR</v>
      </c>
      <c r="AC187" t="str">
        <f>IF($R187=15,LOOKUP($S187,'Vent Sizing Charts'!$T$38:$T$41,'Vent Sizing Charts'!AD$38:AD$41)+1,IF($R187=12,LOOKUP($S187,'Vent Sizing Charts'!$T$34:$T$37,'Vent Sizing Charts'!AD$34:AD$37)+1,IF($R187=10,LOOKUP($S187,'Vent Sizing Charts'!$T$30:$T$33,'Vent Sizing Charts'!AD$30:AD$33)+1,IF($R187=8,LOOKUP($S187,'Vent Sizing Charts'!$T$26:$T$29,'Vent Sizing Charts'!AD$26:AD$29)+1,IF($R187=6,LOOKUP($S187,'Vent Sizing Charts'!$T$22:$T$25,'Vent Sizing Charts'!AD$22:AD$25)+1,IF($R187=5,LOOKUP($S187,'Vent Sizing Charts'!$T$18:$T$21,'Vent Sizing Charts'!AD$18:AD$21)+1,IF($R187=4,LOOKUP($S187,'Vent Sizing Charts'!$T$14:$T$17,'Vent Sizing Charts'!AD$14:AD$17)+1,IF($R187=3,LOOKUP($S187,'Vent Sizing Charts'!$T$10:$T$13,'Vent Sizing Charts'!AD$10:AD$13)+1,IF($R187=2,LOOKUP($S187,'Vent Sizing Charts'!$T$8:$T$9,'Vent Sizing Charts'!AD$8:AD$9)+1,IF($R187=1.5,LOOKUP($S187,'Vent Sizing Charts'!$T$7,'Vent Sizing Charts'!AD$7)+1,IF($R187=1.25,LOOKUP($S187,'Vent Sizing Charts'!$T$6,'Vent Sizing Charts'!AD$6)+1,"ERR")))))))))))</f>
        <v>ERR</v>
      </c>
      <c r="AD187" t="str">
        <f>IF($R187=15,LOOKUP($S187,'Vent Sizing Charts'!$T$38:$T$41,'Vent Sizing Charts'!AE$38:AE$41)+1,IF($R187=12,LOOKUP($S187,'Vent Sizing Charts'!$T$34:$T$37,'Vent Sizing Charts'!AE$34:AE$37)+1,IF($R187=10,LOOKUP($S187,'Vent Sizing Charts'!$T$30:$T$33,'Vent Sizing Charts'!AE$30:AE$33)+1,IF($R187=8,LOOKUP($S187,'Vent Sizing Charts'!$T$26:$T$29,'Vent Sizing Charts'!AE$26:AE$29)+1,IF($R187=6,LOOKUP($S187,'Vent Sizing Charts'!$T$22:$T$25,'Vent Sizing Charts'!AE$22:AE$25)+1,IF($R187=5,LOOKUP($S187,'Vent Sizing Charts'!$T$18:$T$21,'Vent Sizing Charts'!AE$18:AE$21)+1,IF($R187=4,LOOKUP($S187,'Vent Sizing Charts'!$T$14:$T$17,'Vent Sizing Charts'!AE$14:AE$17)+1,IF($R187=3,LOOKUP($S187,'Vent Sizing Charts'!$T$10:$T$13,'Vent Sizing Charts'!AE$10:AE$13)+1,IF($R187=2,LOOKUP($S187,'Vent Sizing Charts'!$T$8:$T$9,'Vent Sizing Charts'!AE$8:AE$9)+1,IF($R187=1.5,LOOKUP($S187,'Vent Sizing Charts'!$T$7,'Vent Sizing Charts'!AE$7)+1,IF($R187=1.25,LOOKUP($S187,'Vent Sizing Charts'!$T$6,'Vent Sizing Charts'!AE$6)+1,"ERR")))))))))))</f>
        <v>ERR</v>
      </c>
      <c r="AE187" t="str">
        <f>IF($R187=15,LOOKUP($S187,'Vent Sizing Charts'!$T$38:$T$41,'Vent Sizing Charts'!U$38:U$41),IF($R187=12,LOOKUP($S187,'Vent Sizing Charts'!$T$34:$T$37,'Vent Sizing Charts'!U$34:U$37),IF($R187=10,LOOKUP($S187,'Vent Sizing Charts'!$T$30:$T$33,'Vent Sizing Charts'!U$30:U$33),IF($R187=8,LOOKUP($S187,'Vent Sizing Charts'!$T$26:$T$29,'Vent Sizing Charts'!U$26:U$29),IF($R187=6,LOOKUP($S187,'Vent Sizing Charts'!$T$22:$T$25,'Vent Sizing Charts'!U$22:U$25),IF($R187=5,LOOKUP($S187,'Vent Sizing Charts'!$T$18:$T$21,'Vent Sizing Charts'!U$18:U$21),IF($R187=4,LOOKUP($S187,'Vent Sizing Charts'!$T$14:$T$17,'Vent Sizing Charts'!U$14:U$17),IF($R187=3,LOOKUP($S187,'Vent Sizing Charts'!$T$10:$T$13,'Vent Sizing Charts'!U$10:U$13),IF($R187=2,LOOKUP($S187,'Vent Sizing Charts'!$T$8:$T$9,'Vent Sizing Charts'!U$8:U$9),IF($R187=1.5,LOOKUP($S187,'Vent Sizing Charts'!$T$7,'Vent Sizing Charts'!U$7),IF($R187=1.25,LOOKUP($S187,'Vent Sizing Charts'!$T$6,'Vent Sizing Charts'!U$6),"ERR")))))))))))</f>
        <v>ERR</v>
      </c>
    </row>
    <row r="188" spans="6:31" x14ac:dyDescent="0.25">
      <c r="F188" t="str">
        <f>IF('Vent Sizing'!M173="","",'Vent Sizing'!M173)</f>
        <v/>
      </c>
      <c r="G188">
        <v>0</v>
      </c>
      <c r="H188" t="e">
        <f>IF(LOOKUP($F188,'Vent Sizing Charts'!$F$5:$F$18,'Vent Sizing Charts'!G$5:G$18)+1&lt;0,0,LOOKUP($F188,'Vent Sizing Charts'!$F$5:$F$18,'Vent Sizing Charts'!G$5:G$18))</f>
        <v>#N/A</v>
      </c>
      <c r="I188" t="e">
        <f>IF(LOOKUP($F188,'Vent Sizing Charts'!$F$5:$F$18,'Vent Sizing Charts'!H$5:H$18)+1&lt;0,0,LOOKUP($F188,'Vent Sizing Charts'!$F$5:$F$18,'Vent Sizing Charts'!H$5:H$18))</f>
        <v>#N/A</v>
      </c>
      <c r="J188" t="e">
        <f>IF(LOOKUP($F188,'Vent Sizing Charts'!$F$5:$F$18,'Vent Sizing Charts'!I$5:I$18)+1&lt;0,0,LOOKUP($F188,'Vent Sizing Charts'!$F$5:$F$18,'Vent Sizing Charts'!I$5:I$18))</f>
        <v>#N/A</v>
      </c>
      <c r="K188" t="e">
        <f>IF(LOOKUP($F188,'Vent Sizing Charts'!$F$5:$F$18,'Vent Sizing Charts'!J$5:J$18)+1&lt;0,0,LOOKUP($F188,'Vent Sizing Charts'!$F$5:$F$18,'Vent Sizing Charts'!J$5:J$18))</f>
        <v>#N/A</v>
      </c>
      <c r="L188" t="e">
        <f>IF(LOOKUP($F188,'Vent Sizing Charts'!$F$5:$F$18,'Vent Sizing Charts'!K$5:K$18)+1&lt;0,0,LOOKUP($F188,'Vent Sizing Charts'!$F$5:$F$18,'Vent Sizing Charts'!K$5:K$18))</f>
        <v>#N/A</v>
      </c>
      <c r="M188" t="e">
        <f>IF(LOOKUP($F188,'Vent Sizing Charts'!$F$5:$F$18,'Vent Sizing Charts'!L$5:L$18)+1&lt;0,0,LOOKUP($F188,'Vent Sizing Charts'!$F$5:$F$18,'Vent Sizing Charts'!L$5:L$18))</f>
        <v>#N/A</v>
      </c>
      <c r="N188" t="e">
        <f>IF(LOOKUP($F188,'Vent Sizing Charts'!$F$5:$F$18,'Vent Sizing Charts'!M$5:M$18)+1&lt;0,0,LOOKUP($F188,'Vent Sizing Charts'!$F$5:$F$18,'Vent Sizing Charts'!M$5:M$18))</f>
        <v>#N/A</v>
      </c>
      <c r="O188" t="e">
        <f>IF(LOOKUP($F188,'Vent Sizing Charts'!$F$5:$F$18,'Vent Sizing Charts'!N$5:N$18)+1&lt;0,0,LOOKUP($F188,'Vent Sizing Charts'!$F$5:$F$18,'Vent Sizing Charts'!N$5:N$18))</f>
        <v>#N/A</v>
      </c>
      <c r="R188">
        <f>'Vent Sizing'!X93</f>
        <v>0</v>
      </c>
      <c r="S188">
        <f>ROUNDUP('Vent Sizing'!T93,0)</f>
        <v>0</v>
      </c>
      <c r="T188">
        <v>-9999999</v>
      </c>
      <c r="U188" t="str">
        <f>IF($R188=15,LOOKUP($S188,'Vent Sizing Charts'!$T$38:$T$41,'Vent Sizing Charts'!V$38:V$41)+1,IF($R188=12,LOOKUP($S188,'Vent Sizing Charts'!$T$34:$T$37,'Vent Sizing Charts'!V$34:V$37)+1,IF($R188=10,LOOKUP($S188,'Vent Sizing Charts'!$T$30:$T$33,'Vent Sizing Charts'!V$30:V$33)+1,IF($R188=8,LOOKUP($S188,'Vent Sizing Charts'!$T$26:$T$29,'Vent Sizing Charts'!V$26:V$29)+1,IF($R188=6,LOOKUP($S188,'Vent Sizing Charts'!$T$22:$T$25,'Vent Sizing Charts'!V$22:V$25)+1,IF($R188=5,LOOKUP($S188,'Vent Sizing Charts'!$T$18:$T$21,'Vent Sizing Charts'!V$18:V$21)+1,IF($R188=4,LOOKUP($S188,'Vent Sizing Charts'!$T$14:$T$17,'Vent Sizing Charts'!V$14:V$17)+1,IF($R188=3,LOOKUP($S188,'Vent Sizing Charts'!$T$10:$T$13,'Vent Sizing Charts'!V$10:V$13)+1,IF($R188=2,LOOKUP($S188,'Vent Sizing Charts'!$T$8:$T$9,'Vent Sizing Charts'!V$8:V$9)+1,IF($R188=1.5,LOOKUP($S188,'Vent Sizing Charts'!$T$7,'Vent Sizing Charts'!V$7)+1,IF($R188=1.25,LOOKUP($S188,'Vent Sizing Charts'!$T$6,'Vent Sizing Charts'!V$6)+1,"ERR")))))))))))</f>
        <v>ERR</v>
      </c>
      <c r="V188" t="str">
        <f>IF($R188=15,LOOKUP($S188,'Vent Sizing Charts'!$T$38:$T$41,'Vent Sizing Charts'!W$38:W$41)+1,IF($R188=12,LOOKUP($S188,'Vent Sizing Charts'!$T$34:$T$37,'Vent Sizing Charts'!W$34:W$37)+1,IF($R188=10,LOOKUP($S188,'Vent Sizing Charts'!$T$30:$T$33,'Vent Sizing Charts'!W$30:W$33)+1,IF($R188=8,LOOKUP($S188,'Vent Sizing Charts'!$T$26:$T$29,'Vent Sizing Charts'!W$26:W$29)+1,IF($R188=6,LOOKUP($S188,'Vent Sizing Charts'!$T$22:$T$25,'Vent Sizing Charts'!W$22:W$25)+1,IF($R188=5,LOOKUP($S188,'Vent Sizing Charts'!$T$18:$T$21,'Vent Sizing Charts'!W$18:W$21)+1,IF($R188=4,LOOKUP($S188,'Vent Sizing Charts'!$T$14:$T$17,'Vent Sizing Charts'!W$14:W$17)+1,IF($R188=3,LOOKUP($S188,'Vent Sizing Charts'!$T$10:$T$13,'Vent Sizing Charts'!W$10:W$13)+1,IF($R188=2,LOOKUP($S188,'Vent Sizing Charts'!$T$8:$T$9,'Vent Sizing Charts'!W$8:W$9)+1,IF($R188=1.5,LOOKUP($S188,'Vent Sizing Charts'!$T$7,'Vent Sizing Charts'!W$7)+1,IF($R188=1.25,LOOKUP($S188,'Vent Sizing Charts'!$T$6,'Vent Sizing Charts'!W$6)+1,"ERR")))))))))))</f>
        <v>ERR</v>
      </c>
      <c r="W188" t="str">
        <f>IF($R188=15,LOOKUP($S188,'Vent Sizing Charts'!$T$38:$T$41,'Vent Sizing Charts'!X$38:X$41)+1,IF($R188=12,LOOKUP($S188,'Vent Sizing Charts'!$T$34:$T$37,'Vent Sizing Charts'!X$34:X$37)+1,IF($R188=10,LOOKUP($S188,'Vent Sizing Charts'!$T$30:$T$33,'Vent Sizing Charts'!X$30:X$33)+1,IF($R188=8,LOOKUP($S188,'Vent Sizing Charts'!$T$26:$T$29,'Vent Sizing Charts'!X$26:X$29)+1,IF($R188=6,LOOKUP($S188,'Vent Sizing Charts'!$T$22:$T$25,'Vent Sizing Charts'!X$22:X$25)+1,IF($R188=5,LOOKUP($S188,'Vent Sizing Charts'!$T$18:$T$21,'Vent Sizing Charts'!X$18:X$21)+1,IF($R188=4,LOOKUP($S188,'Vent Sizing Charts'!$T$14:$T$17,'Vent Sizing Charts'!X$14:X$17)+1,IF($R188=3,LOOKUP($S188,'Vent Sizing Charts'!$T$10:$T$13,'Vent Sizing Charts'!X$10:X$13)+1,IF($R188=2,LOOKUP($S188,'Vent Sizing Charts'!$T$8:$T$9,'Vent Sizing Charts'!X$8:X$9)+1,IF($R188=1.5,LOOKUP($S188,'Vent Sizing Charts'!$T$7,'Vent Sizing Charts'!X$7)+1,IF($R188=1.25,LOOKUP($S188,'Vent Sizing Charts'!$T$6,'Vent Sizing Charts'!X$6)+1,"ERR")))))))))))</f>
        <v>ERR</v>
      </c>
      <c r="X188" t="str">
        <f>IF($R188=15,LOOKUP($S188,'Vent Sizing Charts'!$T$38:$T$41,'Vent Sizing Charts'!Y$38:Y$41)+1,IF($R188=12,LOOKUP($S188,'Vent Sizing Charts'!$T$34:$T$37,'Vent Sizing Charts'!Y$34:Y$37)+1,IF($R188=10,LOOKUP($S188,'Vent Sizing Charts'!$T$30:$T$33,'Vent Sizing Charts'!Y$30:Y$33)+1,IF($R188=8,LOOKUP($S188,'Vent Sizing Charts'!$T$26:$T$29,'Vent Sizing Charts'!Y$26:Y$29)+1,IF($R188=6,LOOKUP($S188,'Vent Sizing Charts'!$T$22:$T$25,'Vent Sizing Charts'!Y$22:Y$25)+1,IF($R188=5,LOOKUP($S188,'Vent Sizing Charts'!$T$18:$T$21,'Vent Sizing Charts'!Y$18:Y$21)+1,IF($R188=4,LOOKUP($S188,'Vent Sizing Charts'!$T$14:$T$17,'Vent Sizing Charts'!Y$14:Y$17)+1,IF($R188=3,LOOKUP($S188,'Vent Sizing Charts'!$T$10:$T$13,'Vent Sizing Charts'!Y$10:Y$13)+1,IF($R188=2,LOOKUP($S188,'Vent Sizing Charts'!$T$8:$T$9,'Vent Sizing Charts'!Y$8:Y$9)+1,IF($R188=1.5,LOOKUP($S188,'Vent Sizing Charts'!$T$7,'Vent Sizing Charts'!Y$7)+1,IF($R188=1.25,LOOKUP($S188,'Vent Sizing Charts'!$T$6,'Vent Sizing Charts'!Y$6)+1,"ERR")))))))))))</f>
        <v>ERR</v>
      </c>
      <c r="Y188" t="str">
        <f>IF($R188=15,LOOKUP($S188,'Vent Sizing Charts'!$T$38:$T$41,'Vent Sizing Charts'!Z$38:Z$41)+1,IF($R188=12,LOOKUP($S188,'Vent Sizing Charts'!$T$34:$T$37,'Vent Sizing Charts'!Z$34:Z$37)+1,IF($R188=10,LOOKUP($S188,'Vent Sizing Charts'!$T$30:$T$33,'Vent Sizing Charts'!Z$30:Z$33)+1,IF($R188=8,LOOKUP($S188,'Vent Sizing Charts'!$T$26:$T$29,'Vent Sizing Charts'!Z$26:Z$29)+1,IF($R188=6,LOOKUP($S188,'Vent Sizing Charts'!$T$22:$T$25,'Vent Sizing Charts'!Z$22:Z$25)+1,IF($R188=5,LOOKUP($S188,'Vent Sizing Charts'!$T$18:$T$21,'Vent Sizing Charts'!Z$18:Z$21)+1,IF($R188=4,LOOKUP($S188,'Vent Sizing Charts'!$T$14:$T$17,'Vent Sizing Charts'!Z$14:Z$17)+1,IF($R188=3,LOOKUP($S188,'Vent Sizing Charts'!$T$10:$T$13,'Vent Sizing Charts'!Z$10:Z$13)+1,IF($R188=2,LOOKUP($S188,'Vent Sizing Charts'!$T$8:$T$9,'Vent Sizing Charts'!Z$8:Z$9)+1,IF($R188=1.5,LOOKUP($S188,'Vent Sizing Charts'!$T$7,'Vent Sizing Charts'!Z$7)+1,IF($R188=1.25,LOOKUP($S188,'Vent Sizing Charts'!$T$6,'Vent Sizing Charts'!Z$6)+1,"ERR")))))))))))</f>
        <v>ERR</v>
      </c>
      <c r="Z188" t="str">
        <f>IF($R188=15,LOOKUP($S188,'Vent Sizing Charts'!$T$38:$T$41,'Vent Sizing Charts'!AA$38:AA$41)+1,IF($R188=12,LOOKUP($S188,'Vent Sizing Charts'!$T$34:$T$37,'Vent Sizing Charts'!AA$34:AA$37)+1,IF($R188=10,LOOKUP($S188,'Vent Sizing Charts'!$T$30:$T$33,'Vent Sizing Charts'!AA$30:AA$33)+1,IF($R188=8,LOOKUP($S188,'Vent Sizing Charts'!$T$26:$T$29,'Vent Sizing Charts'!AA$26:AA$29)+1,IF($R188=6,LOOKUP($S188,'Vent Sizing Charts'!$T$22:$T$25,'Vent Sizing Charts'!AA$22:AA$25)+1,IF($R188=5,LOOKUP($S188,'Vent Sizing Charts'!$T$18:$T$21,'Vent Sizing Charts'!AA$18:AA$21)+1,IF($R188=4,LOOKUP($S188,'Vent Sizing Charts'!$T$14:$T$17,'Vent Sizing Charts'!AA$14:AA$17)+1,IF($R188=3,LOOKUP($S188,'Vent Sizing Charts'!$T$10:$T$13,'Vent Sizing Charts'!AA$10:AA$13)+1,IF($R188=2,LOOKUP($S188,'Vent Sizing Charts'!$T$8:$T$9,'Vent Sizing Charts'!AA$8:AA$9)+1,IF($R188=1.5,LOOKUP($S188,'Vent Sizing Charts'!$T$7,'Vent Sizing Charts'!AA$7)+1,IF($R188=1.25,LOOKUP($S188,'Vent Sizing Charts'!$T$6,'Vent Sizing Charts'!AA$6)+1,"ERR")))))))))))</f>
        <v>ERR</v>
      </c>
      <c r="AA188" t="str">
        <f>IF($R188=15,LOOKUP($S188,'Vent Sizing Charts'!$T$38:$T$41,'Vent Sizing Charts'!AB$38:AB$41)+1,IF($R188=12,LOOKUP($S188,'Vent Sizing Charts'!$T$34:$T$37,'Vent Sizing Charts'!AB$34:AB$37)+1,IF($R188=10,LOOKUP($S188,'Vent Sizing Charts'!$T$30:$T$33,'Vent Sizing Charts'!AB$30:AB$33)+1,IF($R188=8,LOOKUP($S188,'Vent Sizing Charts'!$T$26:$T$29,'Vent Sizing Charts'!AB$26:AB$29)+1,IF($R188=6,LOOKUP($S188,'Vent Sizing Charts'!$T$22:$T$25,'Vent Sizing Charts'!AB$22:AB$25)+1,IF($R188=5,LOOKUP($S188,'Vent Sizing Charts'!$T$18:$T$21,'Vent Sizing Charts'!AB$18:AB$21)+1,IF($R188=4,LOOKUP($S188,'Vent Sizing Charts'!$T$14:$T$17,'Vent Sizing Charts'!AB$14:AB$17)+1,IF($R188=3,LOOKUP($S188,'Vent Sizing Charts'!$T$10:$T$13,'Vent Sizing Charts'!AB$10:AB$13)+1,IF($R188=2,LOOKUP($S188,'Vent Sizing Charts'!$T$8:$T$9,'Vent Sizing Charts'!AB$8:AB$9)+1,IF($R188=1.5,LOOKUP($S188,'Vent Sizing Charts'!$T$7,'Vent Sizing Charts'!AB$7)+1,IF($R188=1.25,LOOKUP($S188,'Vent Sizing Charts'!$T$6,'Vent Sizing Charts'!AB$6)+1,"ERR")))))))))))</f>
        <v>ERR</v>
      </c>
      <c r="AB188" t="str">
        <f>IF($R188=15,LOOKUP($S188,'Vent Sizing Charts'!$T$38:$T$41,'Vent Sizing Charts'!AC$38:AC$41)+1,IF($R188=12,LOOKUP($S188,'Vent Sizing Charts'!$T$34:$T$37,'Vent Sizing Charts'!AC$34:AC$37)+1,IF($R188=10,LOOKUP($S188,'Vent Sizing Charts'!$T$30:$T$33,'Vent Sizing Charts'!AC$30:AC$33)+1,IF($R188=8,LOOKUP($S188,'Vent Sizing Charts'!$T$26:$T$29,'Vent Sizing Charts'!AC$26:AC$29)+1,IF($R188=6,LOOKUP($S188,'Vent Sizing Charts'!$T$22:$T$25,'Vent Sizing Charts'!AC$22:AC$25)+1,IF($R188=5,LOOKUP($S188,'Vent Sizing Charts'!$T$18:$T$21,'Vent Sizing Charts'!AC$18:AC$21)+1,IF($R188=4,LOOKUP($S188,'Vent Sizing Charts'!$T$14:$T$17,'Vent Sizing Charts'!AC$14:AC$17)+1,IF($R188=3,LOOKUP($S188,'Vent Sizing Charts'!$T$10:$T$13,'Vent Sizing Charts'!AC$10:AC$13)+1,IF($R188=2,LOOKUP($S188,'Vent Sizing Charts'!$T$8:$T$9,'Vent Sizing Charts'!AC$8:AC$9)+1,IF($R188=1.5,LOOKUP($S188,'Vent Sizing Charts'!$T$7,'Vent Sizing Charts'!AC$7)+1,IF($R188=1.25,LOOKUP($S188,'Vent Sizing Charts'!$T$6,'Vent Sizing Charts'!AC$6)+1,"ERR")))))))))))</f>
        <v>ERR</v>
      </c>
      <c r="AC188" t="str">
        <f>IF($R188=15,LOOKUP($S188,'Vent Sizing Charts'!$T$38:$T$41,'Vent Sizing Charts'!AD$38:AD$41)+1,IF($R188=12,LOOKUP($S188,'Vent Sizing Charts'!$T$34:$T$37,'Vent Sizing Charts'!AD$34:AD$37)+1,IF($R188=10,LOOKUP($S188,'Vent Sizing Charts'!$T$30:$T$33,'Vent Sizing Charts'!AD$30:AD$33)+1,IF($R188=8,LOOKUP($S188,'Vent Sizing Charts'!$T$26:$T$29,'Vent Sizing Charts'!AD$26:AD$29)+1,IF($R188=6,LOOKUP($S188,'Vent Sizing Charts'!$T$22:$T$25,'Vent Sizing Charts'!AD$22:AD$25)+1,IF($R188=5,LOOKUP($S188,'Vent Sizing Charts'!$T$18:$T$21,'Vent Sizing Charts'!AD$18:AD$21)+1,IF($R188=4,LOOKUP($S188,'Vent Sizing Charts'!$T$14:$T$17,'Vent Sizing Charts'!AD$14:AD$17)+1,IF($R188=3,LOOKUP($S188,'Vent Sizing Charts'!$T$10:$T$13,'Vent Sizing Charts'!AD$10:AD$13)+1,IF($R188=2,LOOKUP($S188,'Vent Sizing Charts'!$T$8:$T$9,'Vent Sizing Charts'!AD$8:AD$9)+1,IF($R188=1.5,LOOKUP($S188,'Vent Sizing Charts'!$T$7,'Vent Sizing Charts'!AD$7)+1,IF($R188=1.25,LOOKUP($S188,'Vent Sizing Charts'!$T$6,'Vent Sizing Charts'!AD$6)+1,"ERR")))))))))))</f>
        <v>ERR</v>
      </c>
      <c r="AD188" t="str">
        <f>IF($R188=15,LOOKUP($S188,'Vent Sizing Charts'!$T$38:$T$41,'Vent Sizing Charts'!AE$38:AE$41)+1,IF($R188=12,LOOKUP($S188,'Vent Sizing Charts'!$T$34:$T$37,'Vent Sizing Charts'!AE$34:AE$37)+1,IF($R188=10,LOOKUP($S188,'Vent Sizing Charts'!$T$30:$T$33,'Vent Sizing Charts'!AE$30:AE$33)+1,IF($R188=8,LOOKUP($S188,'Vent Sizing Charts'!$T$26:$T$29,'Vent Sizing Charts'!AE$26:AE$29)+1,IF($R188=6,LOOKUP($S188,'Vent Sizing Charts'!$T$22:$T$25,'Vent Sizing Charts'!AE$22:AE$25)+1,IF($R188=5,LOOKUP($S188,'Vent Sizing Charts'!$T$18:$T$21,'Vent Sizing Charts'!AE$18:AE$21)+1,IF($R188=4,LOOKUP($S188,'Vent Sizing Charts'!$T$14:$T$17,'Vent Sizing Charts'!AE$14:AE$17)+1,IF($R188=3,LOOKUP($S188,'Vent Sizing Charts'!$T$10:$T$13,'Vent Sizing Charts'!AE$10:AE$13)+1,IF($R188=2,LOOKUP($S188,'Vent Sizing Charts'!$T$8:$T$9,'Vent Sizing Charts'!AE$8:AE$9)+1,IF($R188=1.5,LOOKUP($S188,'Vent Sizing Charts'!$T$7,'Vent Sizing Charts'!AE$7)+1,IF($R188=1.25,LOOKUP($S188,'Vent Sizing Charts'!$T$6,'Vent Sizing Charts'!AE$6)+1,"ERR")))))))))))</f>
        <v>ERR</v>
      </c>
      <c r="AE188" t="str">
        <f>IF($R188=15,LOOKUP($S188,'Vent Sizing Charts'!$T$38:$T$41,'Vent Sizing Charts'!U$38:U$41),IF($R188=12,LOOKUP($S188,'Vent Sizing Charts'!$T$34:$T$37,'Vent Sizing Charts'!U$34:U$37),IF($R188=10,LOOKUP($S188,'Vent Sizing Charts'!$T$30:$T$33,'Vent Sizing Charts'!U$30:U$33),IF($R188=8,LOOKUP($S188,'Vent Sizing Charts'!$T$26:$T$29,'Vent Sizing Charts'!U$26:U$29),IF($R188=6,LOOKUP($S188,'Vent Sizing Charts'!$T$22:$T$25,'Vent Sizing Charts'!U$22:U$25),IF($R188=5,LOOKUP($S188,'Vent Sizing Charts'!$T$18:$T$21,'Vent Sizing Charts'!U$18:U$21),IF($R188=4,LOOKUP($S188,'Vent Sizing Charts'!$T$14:$T$17,'Vent Sizing Charts'!U$14:U$17),IF($R188=3,LOOKUP($S188,'Vent Sizing Charts'!$T$10:$T$13,'Vent Sizing Charts'!U$10:U$13),IF($R188=2,LOOKUP($S188,'Vent Sizing Charts'!$T$8:$T$9,'Vent Sizing Charts'!U$8:U$9),IF($R188=1.5,LOOKUP($S188,'Vent Sizing Charts'!$T$7,'Vent Sizing Charts'!U$7),IF($R188=1.25,LOOKUP($S188,'Vent Sizing Charts'!$T$6,'Vent Sizing Charts'!U$6),"ERR")))))))))))</f>
        <v>ERR</v>
      </c>
    </row>
    <row r="189" spans="6:31" x14ac:dyDescent="0.25">
      <c r="F189" t="str">
        <f>IF('Vent Sizing'!M174="","",'Vent Sizing'!M174)</f>
        <v/>
      </c>
      <c r="G189">
        <v>0</v>
      </c>
      <c r="H189" t="e">
        <f>IF(LOOKUP($F189,'Vent Sizing Charts'!$F$5:$F$18,'Vent Sizing Charts'!G$5:G$18)+1&lt;0,0,LOOKUP($F189,'Vent Sizing Charts'!$F$5:$F$18,'Vent Sizing Charts'!G$5:G$18))</f>
        <v>#N/A</v>
      </c>
      <c r="I189" t="e">
        <f>IF(LOOKUP($F189,'Vent Sizing Charts'!$F$5:$F$18,'Vent Sizing Charts'!H$5:H$18)+1&lt;0,0,LOOKUP($F189,'Vent Sizing Charts'!$F$5:$F$18,'Vent Sizing Charts'!H$5:H$18))</f>
        <v>#N/A</v>
      </c>
      <c r="J189" t="e">
        <f>IF(LOOKUP($F189,'Vent Sizing Charts'!$F$5:$F$18,'Vent Sizing Charts'!I$5:I$18)+1&lt;0,0,LOOKUP($F189,'Vent Sizing Charts'!$F$5:$F$18,'Vent Sizing Charts'!I$5:I$18))</f>
        <v>#N/A</v>
      </c>
      <c r="K189" t="e">
        <f>IF(LOOKUP($F189,'Vent Sizing Charts'!$F$5:$F$18,'Vent Sizing Charts'!J$5:J$18)+1&lt;0,0,LOOKUP($F189,'Vent Sizing Charts'!$F$5:$F$18,'Vent Sizing Charts'!J$5:J$18))</f>
        <v>#N/A</v>
      </c>
      <c r="L189" t="e">
        <f>IF(LOOKUP($F189,'Vent Sizing Charts'!$F$5:$F$18,'Vent Sizing Charts'!K$5:K$18)+1&lt;0,0,LOOKUP($F189,'Vent Sizing Charts'!$F$5:$F$18,'Vent Sizing Charts'!K$5:K$18))</f>
        <v>#N/A</v>
      </c>
      <c r="M189" t="e">
        <f>IF(LOOKUP($F189,'Vent Sizing Charts'!$F$5:$F$18,'Vent Sizing Charts'!L$5:L$18)+1&lt;0,0,LOOKUP($F189,'Vent Sizing Charts'!$F$5:$F$18,'Vent Sizing Charts'!L$5:L$18))</f>
        <v>#N/A</v>
      </c>
      <c r="N189" t="e">
        <f>IF(LOOKUP($F189,'Vent Sizing Charts'!$F$5:$F$18,'Vent Sizing Charts'!M$5:M$18)+1&lt;0,0,LOOKUP($F189,'Vent Sizing Charts'!$F$5:$F$18,'Vent Sizing Charts'!M$5:M$18))</f>
        <v>#N/A</v>
      </c>
      <c r="O189" t="e">
        <f>IF(LOOKUP($F189,'Vent Sizing Charts'!$F$5:$F$18,'Vent Sizing Charts'!N$5:N$18)+1&lt;0,0,LOOKUP($F189,'Vent Sizing Charts'!$F$5:$F$18,'Vent Sizing Charts'!N$5:N$18))</f>
        <v>#N/A</v>
      </c>
      <c r="R189">
        <f>'Vent Sizing'!X94</f>
        <v>0</v>
      </c>
      <c r="S189">
        <f>ROUNDUP('Vent Sizing'!T94,0)</f>
        <v>0</v>
      </c>
      <c r="T189">
        <v>-9999999</v>
      </c>
      <c r="U189" t="str">
        <f>IF($R189=15,LOOKUP($S189,'Vent Sizing Charts'!$T$38:$T$41,'Vent Sizing Charts'!V$38:V$41)+1,IF($R189=12,LOOKUP($S189,'Vent Sizing Charts'!$T$34:$T$37,'Vent Sizing Charts'!V$34:V$37)+1,IF($R189=10,LOOKUP($S189,'Vent Sizing Charts'!$T$30:$T$33,'Vent Sizing Charts'!V$30:V$33)+1,IF($R189=8,LOOKUP($S189,'Vent Sizing Charts'!$T$26:$T$29,'Vent Sizing Charts'!V$26:V$29)+1,IF($R189=6,LOOKUP($S189,'Vent Sizing Charts'!$T$22:$T$25,'Vent Sizing Charts'!V$22:V$25)+1,IF($R189=5,LOOKUP($S189,'Vent Sizing Charts'!$T$18:$T$21,'Vent Sizing Charts'!V$18:V$21)+1,IF($R189=4,LOOKUP($S189,'Vent Sizing Charts'!$T$14:$T$17,'Vent Sizing Charts'!V$14:V$17)+1,IF($R189=3,LOOKUP($S189,'Vent Sizing Charts'!$T$10:$T$13,'Vent Sizing Charts'!V$10:V$13)+1,IF($R189=2,LOOKUP($S189,'Vent Sizing Charts'!$T$8:$T$9,'Vent Sizing Charts'!V$8:V$9)+1,IF($R189=1.5,LOOKUP($S189,'Vent Sizing Charts'!$T$7,'Vent Sizing Charts'!V$7)+1,IF($R189=1.25,LOOKUP($S189,'Vent Sizing Charts'!$T$6,'Vent Sizing Charts'!V$6)+1,"ERR")))))))))))</f>
        <v>ERR</v>
      </c>
      <c r="V189" t="str">
        <f>IF($R189=15,LOOKUP($S189,'Vent Sizing Charts'!$T$38:$T$41,'Vent Sizing Charts'!W$38:W$41)+1,IF($R189=12,LOOKUP($S189,'Vent Sizing Charts'!$T$34:$T$37,'Vent Sizing Charts'!W$34:W$37)+1,IF($R189=10,LOOKUP($S189,'Vent Sizing Charts'!$T$30:$T$33,'Vent Sizing Charts'!W$30:W$33)+1,IF($R189=8,LOOKUP($S189,'Vent Sizing Charts'!$T$26:$T$29,'Vent Sizing Charts'!W$26:W$29)+1,IF($R189=6,LOOKUP($S189,'Vent Sizing Charts'!$T$22:$T$25,'Vent Sizing Charts'!W$22:W$25)+1,IF($R189=5,LOOKUP($S189,'Vent Sizing Charts'!$T$18:$T$21,'Vent Sizing Charts'!W$18:W$21)+1,IF($R189=4,LOOKUP($S189,'Vent Sizing Charts'!$T$14:$T$17,'Vent Sizing Charts'!W$14:W$17)+1,IF($R189=3,LOOKUP($S189,'Vent Sizing Charts'!$T$10:$T$13,'Vent Sizing Charts'!W$10:W$13)+1,IF($R189=2,LOOKUP($S189,'Vent Sizing Charts'!$T$8:$T$9,'Vent Sizing Charts'!W$8:W$9)+1,IF($R189=1.5,LOOKUP($S189,'Vent Sizing Charts'!$T$7,'Vent Sizing Charts'!W$7)+1,IF($R189=1.25,LOOKUP($S189,'Vent Sizing Charts'!$T$6,'Vent Sizing Charts'!W$6)+1,"ERR")))))))))))</f>
        <v>ERR</v>
      </c>
      <c r="W189" t="str">
        <f>IF($R189=15,LOOKUP($S189,'Vent Sizing Charts'!$T$38:$T$41,'Vent Sizing Charts'!X$38:X$41)+1,IF($R189=12,LOOKUP($S189,'Vent Sizing Charts'!$T$34:$T$37,'Vent Sizing Charts'!X$34:X$37)+1,IF($R189=10,LOOKUP($S189,'Vent Sizing Charts'!$T$30:$T$33,'Vent Sizing Charts'!X$30:X$33)+1,IF($R189=8,LOOKUP($S189,'Vent Sizing Charts'!$T$26:$T$29,'Vent Sizing Charts'!X$26:X$29)+1,IF($R189=6,LOOKUP($S189,'Vent Sizing Charts'!$T$22:$T$25,'Vent Sizing Charts'!X$22:X$25)+1,IF($R189=5,LOOKUP($S189,'Vent Sizing Charts'!$T$18:$T$21,'Vent Sizing Charts'!X$18:X$21)+1,IF($R189=4,LOOKUP($S189,'Vent Sizing Charts'!$T$14:$T$17,'Vent Sizing Charts'!X$14:X$17)+1,IF($R189=3,LOOKUP($S189,'Vent Sizing Charts'!$T$10:$T$13,'Vent Sizing Charts'!X$10:X$13)+1,IF($R189=2,LOOKUP($S189,'Vent Sizing Charts'!$T$8:$T$9,'Vent Sizing Charts'!X$8:X$9)+1,IF($R189=1.5,LOOKUP($S189,'Vent Sizing Charts'!$T$7,'Vent Sizing Charts'!X$7)+1,IF($R189=1.25,LOOKUP($S189,'Vent Sizing Charts'!$T$6,'Vent Sizing Charts'!X$6)+1,"ERR")))))))))))</f>
        <v>ERR</v>
      </c>
      <c r="X189" t="str">
        <f>IF($R189=15,LOOKUP($S189,'Vent Sizing Charts'!$T$38:$T$41,'Vent Sizing Charts'!Y$38:Y$41)+1,IF($R189=12,LOOKUP($S189,'Vent Sizing Charts'!$T$34:$T$37,'Vent Sizing Charts'!Y$34:Y$37)+1,IF($R189=10,LOOKUP($S189,'Vent Sizing Charts'!$T$30:$T$33,'Vent Sizing Charts'!Y$30:Y$33)+1,IF($R189=8,LOOKUP($S189,'Vent Sizing Charts'!$T$26:$T$29,'Vent Sizing Charts'!Y$26:Y$29)+1,IF($R189=6,LOOKUP($S189,'Vent Sizing Charts'!$T$22:$T$25,'Vent Sizing Charts'!Y$22:Y$25)+1,IF($R189=5,LOOKUP($S189,'Vent Sizing Charts'!$T$18:$T$21,'Vent Sizing Charts'!Y$18:Y$21)+1,IF($R189=4,LOOKUP($S189,'Vent Sizing Charts'!$T$14:$T$17,'Vent Sizing Charts'!Y$14:Y$17)+1,IF($R189=3,LOOKUP($S189,'Vent Sizing Charts'!$T$10:$T$13,'Vent Sizing Charts'!Y$10:Y$13)+1,IF($R189=2,LOOKUP($S189,'Vent Sizing Charts'!$T$8:$T$9,'Vent Sizing Charts'!Y$8:Y$9)+1,IF($R189=1.5,LOOKUP($S189,'Vent Sizing Charts'!$T$7,'Vent Sizing Charts'!Y$7)+1,IF($R189=1.25,LOOKUP($S189,'Vent Sizing Charts'!$T$6,'Vent Sizing Charts'!Y$6)+1,"ERR")))))))))))</f>
        <v>ERR</v>
      </c>
      <c r="Y189" t="str">
        <f>IF($R189=15,LOOKUP($S189,'Vent Sizing Charts'!$T$38:$T$41,'Vent Sizing Charts'!Z$38:Z$41)+1,IF($R189=12,LOOKUP($S189,'Vent Sizing Charts'!$T$34:$T$37,'Vent Sizing Charts'!Z$34:Z$37)+1,IF($R189=10,LOOKUP($S189,'Vent Sizing Charts'!$T$30:$T$33,'Vent Sizing Charts'!Z$30:Z$33)+1,IF($R189=8,LOOKUP($S189,'Vent Sizing Charts'!$T$26:$T$29,'Vent Sizing Charts'!Z$26:Z$29)+1,IF($R189=6,LOOKUP($S189,'Vent Sizing Charts'!$T$22:$T$25,'Vent Sizing Charts'!Z$22:Z$25)+1,IF($R189=5,LOOKUP($S189,'Vent Sizing Charts'!$T$18:$T$21,'Vent Sizing Charts'!Z$18:Z$21)+1,IF($R189=4,LOOKUP($S189,'Vent Sizing Charts'!$T$14:$T$17,'Vent Sizing Charts'!Z$14:Z$17)+1,IF($R189=3,LOOKUP($S189,'Vent Sizing Charts'!$T$10:$T$13,'Vent Sizing Charts'!Z$10:Z$13)+1,IF($R189=2,LOOKUP($S189,'Vent Sizing Charts'!$T$8:$T$9,'Vent Sizing Charts'!Z$8:Z$9)+1,IF($R189=1.5,LOOKUP($S189,'Vent Sizing Charts'!$T$7,'Vent Sizing Charts'!Z$7)+1,IF($R189=1.25,LOOKUP($S189,'Vent Sizing Charts'!$T$6,'Vent Sizing Charts'!Z$6)+1,"ERR")))))))))))</f>
        <v>ERR</v>
      </c>
      <c r="Z189" t="str">
        <f>IF($R189=15,LOOKUP($S189,'Vent Sizing Charts'!$T$38:$T$41,'Vent Sizing Charts'!AA$38:AA$41)+1,IF($R189=12,LOOKUP($S189,'Vent Sizing Charts'!$T$34:$T$37,'Vent Sizing Charts'!AA$34:AA$37)+1,IF($R189=10,LOOKUP($S189,'Vent Sizing Charts'!$T$30:$T$33,'Vent Sizing Charts'!AA$30:AA$33)+1,IF($R189=8,LOOKUP($S189,'Vent Sizing Charts'!$T$26:$T$29,'Vent Sizing Charts'!AA$26:AA$29)+1,IF($R189=6,LOOKUP($S189,'Vent Sizing Charts'!$T$22:$T$25,'Vent Sizing Charts'!AA$22:AA$25)+1,IF($R189=5,LOOKUP($S189,'Vent Sizing Charts'!$T$18:$T$21,'Vent Sizing Charts'!AA$18:AA$21)+1,IF($R189=4,LOOKUP($S189,'Vent Sizing Charts'!$T$14:$T$17,'Vent Sizing Charts'!AA$14:AA$17)+1,IF($R189=3,LOOKUP($S189,'Vent Sizing Charts'!$T$10:$T$13,'Vent Sizing Charts'!AA$10:AA$13)+1,IF($R189=2,LOOKUP($S189,'Vent Sizing Charts'!$T$8:$T$9,'Vent Sizing Charts'!AA$8:AA$9)+1,IF($R189=1.5,LOOKUP($S189,'Vent Sizing Charts'!$T$7,'Vent Sizing Charts'!AA$7)+1,IF($R189=1.25,LOOKUP($S189,'Vent Sizing Charts'!$T$6,'Vent Sizing Charts'!AA$6)+1,"ERR")))))))))))</f>
        <v>ERR</v>
      </c>
      <c r="AA189" t="str">
        <f>IF($R189=15,LOOKUP($S189,'Vent Sizing Charts'!$T$38:$T$41,'Vent Sizing Charts'!AB$38:AB$41)+1,IF($R189=12,LOOKUP($S189,'Vent Sizing Charts'!$T$34:$T$37,'Vent Sizing Charts'!AB$34:AB$37)+1,IF($R189=10,LOOKUP($S189,'Vent Sizing Charts'!$T$30:$T$33,'Vent Sizing Charts'!AB$30:AB$33)+1,IF($R189=8,LOOKUP($S189,'Vent Sizing Charts'!$T$26:$T$29,'Vent Sizing Charts'!AB$26:AB$29)+1,IF($R189=6,LOOKUP($S189,'Vent Sizing Charts'!$T$22:$T$25,'Vent Sizing Charts'!AB$22:AB$25)+1,IF($R189=5,LOOKUP($S189,'Vent Sizing Charts'!$T$18:$T$21,'Vent Sizing Charts'!AB$18:AB$21)+1,IF($R189=4,LOOKUP($S189,'Vent Sizing Charts'!$T$14:$T$17,'Vent Sizing Charts'!AB$14:AB$17)+1,IF($R189=3,LOOKUP($S189,'Vent Sizing Charts'!$T$10:$T$13,'Vent Sizing Charts'!AB$10:AB$13)+1,IF($R189=2,LOOKUP($S189,'Vent Sizing Charts'!$T$8:$T$9,'Vent Sizing Charts'!AB$8:AB$9)+1,IF($R189=1.5,LOOKUP($S189,'Vent Sizing Charts'!$T$7,'Vent Sizing Charts'!AB$7)+1,IF($R189=1.25,LOOKUP($S189,'Vent Sizing Charts'!$T$6,'Vent Sizing Charts'!AB$6)+1,"ERR")))))))))))</f>
        <v>ERR</v>
      </c>
      <c r="AB189" t="str">
        <f>IF($R189=15,LOOKUP($S189,'Vent Sizing Charts'!$T$38:$T$41,'Vent Sizing Charts'!AC$38:AC$41)+1,IF($R189=12,LOOKUP($S189,'Vent Sizing Charts'!$T$34:$T$37,'Vent Sizing Charts'!AC$34:AC$37)+1,IF($R189=10,LOOKUP($S189,'Vent Sizing Charts'!$T$30:$T$33,'Vent Sizing Charts'!AC$30:AC$33)+1,IF($R189=8,LOOKUP($S189,'Vent Sizing Charts'!$T$26:$T$29,'Vent Sizing Charts'!AC$26:AC$29)+1,IF($R189=6,LOOKUP($S189,'Vent Sizing Charts'!$T$22:$T$25,'Vent Sizing Charts'!AC$22:AC$25)+1,IF($R189=5,LOOKUP($S189,'Vent Sizing Charts'!$T$18:$T$21,'Vent Sizing Charts'!AC$18:AC$21)+1,IF($R189=4,LOOKUP($S189,'Vent Sizing Charts'!$T$14:$T$17,'Vent Sizing Charts'!AC$14:AC$17)+1,IF($R189=3,LOOKUP($S189,'Vent Sizing Charts'!$T$10:$T$13,'Vent Sizing Charts'!AC$10:AC$13)+1,IF($R189=2,LOOKUP($S189,'Vent Sizing Charts'!$T$8:$T$9,'Vent Sizing Charts'!AC$8:AC$9)+1,IF($R189=1.5,LOOKUP($S189,'Vent Sizing Charts'!$T$7,'Vent Sizing Charts'!AC$7)+1,IF($R189=1.25,LOOKUP($S189,'Vent Sizing Charts'!$T$6,'Vent Sizing Charts'!AC$6)+1,"ERR")))))))))))</f>
        <v>ERR</v>
      </c>
      <c r="AC189" t="str">
        <f>IF($R189=15,LOOKUP($S189,'Vent Sizing Charts'!$T$38:$T$41,'Vent Sizing Charts'!AD$38:AD$41)+1,IF($R189=12,LOOKUP($S189,'Vent Sizing Charts'!$T$34:$T$37,'Vent Sizing Charts'!AD$34:AD$37)+1,IF($R189=10,LOOKUP($S189,'Vent Sizing Charts'!$T$30:$T$33,'Vent Sizing Charts'!AD$30:AD$33)+1,IF($R189=8,LOOKUP($S189,'Vent Sizing Charts'!$T$26:$T$29,'Vent Sizing Charts'!AD$26:AD$29)+1,IF($R189=6,LOOKUP($S189,'Vent Sizing Charts'!$T$22:$T$25,'Vent Sizing Charts'!AD$22:AD$25)+1,IF($R189=5,LOOKUP($S189,'Vent Sizing Charts'!$T$18:$T$21,'Vent Sizing Charts'!AD$18:AD$21)+1,IF($R189=4,LOOKUP($S189,'Vent Sizing Charts'!$T$14:$T$17,'Vent Sizing Charts'!AD$14:AD$17)+1,IF($R189=3,LOOKUP($S189,'Vent Sizing Charts'!$T$10:$T$13,'Vent Sizing Charts'!AD$10:AD$13)+1,IF($R189=2,LOOKUP($S189,'Vent Sizing Charts'!$T$8:$T$9,'Vent Sizing Charts'!AD$8:AD$9)+1,IF($R189=1.5,LOOKUP($S189,'Vent Sizing Charts'!$T$7,'Vent Sizing Charts'!AD$7)+1,IF($R189=1.25,LOOKUP($S189,'Vent Sizing Charts'!$T$6,'Vent Sizing Charts'!AD$6)+1,"ERR")))))))))))</f>
        <v>ERR</v>
      </c>
      <c r="AD189" t="str">
        <f>IF($R189=15,LOOKUP($S189,'Vent Sizing Charts'!$T$38:$T$41,'Vent Sizing Charts'!AE$38:AE$41)+1,IF($R189=12,LOOKUP($S189,'Vent Sizing Charts'!$T$34:$T$37,'Vent Sizing Charts'!AE$34:AE$37)+1,IF($R189=10,LOOKUP($S189,'Vent Sizing Charts'!$T$30:$T$33,'Vent Sizing Charts'!AE$30:AE$33)+1,IF($R189=8,LOOKUP($S189,'Vent Sizing Charts'!$T$26:$T$29,'Vent Sizing Charts'!AE$26:AE$29)+1,IF($R189=6,LOOKUP($S189,'Vent Sizing Charts'!$T$22:$T$25,'Vent Sizing Charts'!AE$22:AE$25)+1,IF($R189=5,LOOKUP($S189,'Vent Sizing Charts'!$T$18:$T$21,'Vent Sizing Charts'!AE$18:AE$21)+1,IF($R189=4,LOOKUP($S189,'Vent Sizing Charts'!$T$14:$T$17,'Vent Sizing Charts'!AE$14:AE$17)+1,IF($R189=3,LOOKUP($S189,'Vent Sizing Charts'!$T$10:$T$13,'Vent Sizing Charts'!AE$10:AE$13)+1,IF($R189=2,LOOKUP($S189,'Vent Sizing Charts'!$T$8:$T$9,'Vent Sizing Charts'!AE$8:AE$9)+1,IF($R189=1.5,LOOKUP($S189,'Vent Sizing Charts'!$T$7,'Vent Sizing Charts'!AE$7)+1,IF($R189=1.25,LOOKUP($S189,'Vent Sizing Charts'!$T$6,'Vent Sizing Charts'!AE$6)+1,"ERR")))))))))))</f>
        <v>ERR</v>
      </c>
      <c r="AE189" t="str">
        <f>IF($R189=15,LOOKUP($S189,'Vent Sizing Charts'!$T$38:$T$41,'Vent Sizing Charts'!U$38:U$41),IF($R189=12,LOOKUP($S189,'Vent Sizing Charts'!$T$34:$T$37,'Vent Sizing Charts'!U$34:U$37),IF($R189=10,LOOKUP($S189,'Vent Sizing Charts'!$T$30:$T$33,'Vent Sizing Charts'!U$30:U$33),IF($R189=8,LOOKUP($S189,'Vent Sizing Charts'!$T$26:$T$29,'Vent Sizing Charts'!U$26:U$29),IF($R189=6,LOOKUP($S189,'Vent Sizing Charts'!$T$22:$T$25,'Vent Sizing Charts'!U$22:U$25),IF($R189=5,LOOKUP($S189,'Vent Sizing Charts'!$T$18:$T$21,'Vent Sizing Charts'!U$18:U$21),IF($R189=4,LOOKUP($S189,'Vent Sizing Charts'!$T$14:$T$17,'Vent Sizing Charts'!U$14:U$17),IF($R189=3,LOOKUP($S189,'Vent Sizing Charts'!$T$10:$T$13,'Vent Sizing Charts'!U$10:U$13),IF($R189=2,LOOKUP($S189,'Vent Sizing Charts'!$T$8:$T$9,'Vent Sizing Charts'!U$8:U$9),IF($R189=1.5,LOOKUP($S189,'Vent Sizing Charts'!$T$7,'Vent Sizing Charts'!U$7),IF($R189=1.25,LOOKUP($S189,'Vent Sizing Charts'!$T$6,'Vent Sizing Charts'!U$6),"ERR")))))))))))</f>
        <v>ERR</v>
      </c>
    </row>
    <row r="190" spans="6:31" x14ac:dyDescent="0.25">
      <c r="F190" t="str">
        <f>IF('Vent Sizing'!M175="","",'Vent Sizing'!M175)</f>
        <v/>
      </c>
      <c r="G190">
        <v>0</v>
      </c>
      <c r="H190" t="e">
        <f>IF(LOOKUP($F190,'Vent Sizing Charts'!$F$5:$F$18,'Vent Sizing Charts'!G$5:G$18)+1&lt;0,0,LOOKUP($F190,'Vent Sizing Charts'!$F$5:$F$18,'Vent Sizing Charts'!G$5:G$18))</f>
        <v>#N/A</v>
      </c>
      <c r="I190" t="e">
        <f>IF(LOOKUP($F190,'Vent Sizing Charts'!$F$5:$F$18,'Vent Sizing Charts'!H$5:H$18)+1&lt;0,0,LOOKUP($F190,'Vent Sizing Charts'!$F$5:$F$18,'Vent Sizing Charts'!H$5:H$18))</f>
        <v>#N/A</v>
      </c>
      <c r="J190" t="e">
        <f>IF(LOOKUP($F190,'Vent Sizing Charts'!$F$5:$F$18,'Vent Sizing Charts'!I$5:I$18)+1&lt;0,0,LOOKUP($F190,'Vent Sizing Charts'!$F$5:$F$18,'Vent Sizing Charts'!I$5:I$18))</f>
        <v>#N/A</v>
      </c>
      <c r="K190" t="e">
        <f>IF(LOOKUP($F190,'Vent Sizing Charts'!$F$5:$F$18,'Vent Sizing Charts'!J$5:J$18)+1&lt;0,0,LOOKUP($F190,'Vent Sizing Charts'!$F$5:$F$18,'Vent Sizing Charts'!J$5:J$18))</f>
        <v>#N/A</v>
      </c>
      <c r="L190" t="e">
        <f>IF(LOOKUP($F190,'Vent Sizing Charts'!$F$5:$F$18,'Vent Sizing Charts'!K$5:K$18)+1&lt;0,0,LOOKUP($F190,'Vent Sizing Charts'!$F$5:$F$18,'Vent Sizing Charts'!K$5:K$18))</f>
        <v>#N/A</v>
      </c>
      <c r="M190" t="e">
        <f>IF(LOOKUP($F190,'Vent Sizing Charts'!$F$5:$F$18,'Vent Sizing Charts'!L$5:L$18)+1&lt;0,0,LOOKUP($F190,'Vent Sizing Charts'!$F$5:$F$18,'Vent Sizing Charts'!L$5:L$18))</f>
        <v>#N/A</v>
      </c>
      <c r="N190" t="e">
        <f>IF(LOOKUP($F190,'Vent Sizing Charts'!$F$5:$F$18,'Vent Sizing Charts'!M$5:M$18)+1&lt;0,0,LOOKUP($F190,'Vent Sizing Charts'!$F$5:$F$18,'Vent Sizing Charts'!M$5:M$18))</f>
        <v>#N/A</v>
      </c>
      <c r="O190" t="e">
        <f>IF(LOOKUP($F190,'Vent Sizing Charts'!$F$5:$F$18,'Vent Sizing Charts'!N$5:N$18)+1&lt;0,0,LOOKUP($F190,'Vent Sizing Charts'!$F$5:$F$18,'Vent Sizing Charts'!N$5:N$18))</f>
        <v>#N/A</v>
      </c>
      <c r="R190">
        <f>'Vent Sizing'!X95</f>
        <v>0</v>
      </c>
      <c r="S190">
        <f>ROUNDUP('Vent Sizing'!T95,0)</f>
        <v>0</v>
      </c>
      <c r="T190">
        <v>-9999999</v>
      </c>
      <c r="U190" t="str">
        <f>IF($R190=15,LOOKUP($S190,'Vent Sizing Charts'!$T$38:$T$41,'Vent Sizing Charts'!V$38:V$41)+1,IF($R190=12,LOOKUP($S190,'Vent Sizing Charts'!$T$34:$T$37,'Vent Sizing Charts'!V$34:V$37)+1,IF($R190=10,LOOKUP($S190,'Vent Sizing Charts'!$T$30:$T$33,'Vent Sizing Charts'!V$30:V$33)+1,IF($R190=8,LOOKUP($S190,'Vent Sizing Charts'!$T$26:$T$29,'Vent Sizing Charts'!V$26:V$29)+1,IF($R190=6,LOOKUP($S190,'Vent Sizing Charts'!$T$22:$T$25,'Vent Sizing Charts'!V$22:V$25)+1,IF($R190=5,LOOKUP($S190,'Vent Sizing Charts'!$T$18:$T$21,'Vent Sizing Charts'!V$18:V$21)+1,IF($R190=4,LOOKUP($S190,'Vent Sizing Charts'!$T$14:$T$17,'Vent Sizing Charts'!V$14:V$17)+1,IF($R190=3,LOOKUP($S190,'Vent Sizing Charts'!$T$10:$T$13,'Vent Sizing Charts'!V$10:V$13)+1,IF($R190=2,LOOKUP($S190,'Vent Sizing Charts'!$T$8:$T$9,'Vent Sizing Charts'!V$8:V$9)+1,IF($R190=1.5,LOOKUP($S190,'Vent Sizing Charts'!$T$7,'Vent Sizing Charts'!V$7)+1,IF($R190=1.25,LOOKUP($S190,'Vent Sizing Charts'!$T$6,'Vent Sizing Charts'!V$6)+1,"ERR")))))))))))</f>
        <v>ERR</v>
      </c>
      <c r="V190" t="str">
        <f>IF($R190=15,LOOKUP($S190,'Vent Sizing Charts'!$T$38:$T$41,'Vent Sizing Charts'!W$38:W$41)+1,IF($R190=12,LOOKUP($S190,'Vent Sizing Charts'!$T$34:$T$37,'Vent Sizing Charts'!W$34:W$37)+1,IF($R190=10,LOOKUP($S190,'Vent Sizing Charts'!$T$30:$T$33,'Vent Sizing Charts'!W$30:W$33)+1,IF($R190=8,LOOKUP($S190,'Vent Sizing Charts'!$T$26:$T$29,'Vent Sizing Charts'!W$26:W$29)+1,IF($R190=6,LOOKUP($S190,'Vent Sizing Charts'!$T$22:$T$25,'Vent Sizing Charts'!W$22:W$25)+1,IF($R190=5,LOOKUP($S190,'Vent Sizing Charts'!$T$18:$T$21,'Vent Sizing Charts'!W$18:W$21)+1,IF($R190=4,LOOKUP($S190,'Vent Sizing Charts'!$T$14:$T$17,'Vent Sizing Charts'!W$14:W$17)+1,IF($R190=3,LOOKUP($S190,'Vent Sizing Charts'!$T$10:$T$13,'Vent Sizing Charts'!W$10:W$13)+1,IF($R190=2,LOOKUP($S190,'Vent Sizing Charts'!$T$8:$T$9,'Vent Sizing Charts'!W$8:W$9)+1,IF($R190=1.5,LOOKUP($S190,'Vent Sizing Charts'!$T$7,'Vent Sizing Charts'!W$7)+1,IF($R190=1.25,LOOKUP($S190,'Vent Sizing Charts'!$T$6,'Vent Sizing Charts'!W$6)+1,"ERR")))))))))))</f>
        <v>ERR</v>
      </c>
      <c r="W190" t="str">
        <f>IF($R190=15,LOOKUP($S190,'Vent Sizing Charts'!$T$38:$T$41,'Vent Sizing Charts'!X$38:X$41)+1,IF($R190=12,LOOKUP($S190,'Vent Sizing Charts'!$T$34:$T$37,'Vent Sizing Charts'!X$34:X$37)+1,IF($R190=10,LOOKUP($S190,'Vent Sizing Charts'!$T$30:$T$33,'Vent Sizing Charts'!X$30:X$33)+1,IF($R190=8,LOOKUP($S190,'Vent Sizing Charts'!$T$26:$T$29,'Vent Sizing Charts'!X$26:X$29)+1,IF($R190=6,LOOKUP($S190,'Vent Sizing Charts'!$T$22:$T$25,'Vent Sizing Charts'!X$22:X$25)+1,IF($R190=5,LOOKUP($S190,'Vent Sizing Charts'!$T$18:$T$21,'Vent Sizing Charts'!X$18:X$21)+1,IF($R190=4,LOOKUP($S190,'Vent Sizing Charts'!$T$14:$T$17,'Vent Sizing Charts'!X$14:X$17)+1,IF($R190=3,LOOKUP($S190,'Vent Sizing Charts'!$T$10:$T$13,'Vent Sizing Charts'!X$10:X$13)+1,IF($R190=2,LOOKUP($S190,'Vent Sizing Charts'!$T$8:$T$9,'Vent Sizing Charts'!X$8:X$9)+1,IF($R190=1.5,LOOKUP($S190,'Vent Sizing Charts'!$T$7,'Vent Sizing Charts'!X$7)+1,IF($R190=1.25,LOOKUP($S190,'Vent Sizing Charts'!$T$6,'Vent Sizing Charts'!X$6)+1,"ERR")))))))))))</f>
        <v>ERR</v>
      </c>
      <c r="X190" t="str">
        <f>IF($R190=15,LOOKUP($S190,'Vent Sizing Charts'!$T$38:$T$41,'Vent Sizing Charts'!Y$38:Y$41)+1,IF($R190=12,LOOKUP($S190,'Vent Sizing Charts'!$T$34:$T$37,'Vent Sizing Charts'!Y$34:Y$37)+1,IF($R190=10,LOOKUP($S190,'Vent Sizing Charts'!$T$30:$T$33,'Vent Sizing Charts'!Y$30:Y$33)+1,IF($R190=8,LOOKUP($S190,'Vent Sizing Charts'!$T$26:$T$29,'Vent Sizing Charts'!Y$26:Y$29)+1,IF($R190=6,LOOKUP($S190,'Vent Sizing Charts'!$T$22:$T$25,'Vent Sizing Charts'!Y$22:Y$25)+1,IF($R190=5,LOOKUP($S190,'Vent Sizing Charts'!$T$18:$T$21,'Vent Sizing Charts'!Y$18:Y$21)+1,IF($R190=4,LOOKUP($S190,'Vent Sizing Charts'!$T$14:$T$17,'Vent Sizing Charts'!Y$14:Y$17)+1,IF($R190=3,LOOKUP($S190,'Vent Sizing Charts'!$T$10:$T$13,'Vent Sizing Charts'!Y$10:Y$13)+1,IF($R190=2,LOOKUP($S190,'Vent Sizing Charts'!$T$8:$T$9,'Vent Sizing Charts'!Y$8:Y$9)+1,IF($R190=1.5,LOOKUP($S190,'Vent Sizing Charts'!$T$7,'Vent Sizing Charts'!Y$7)+1,IF($R190=1.25,LOOKUP($S190,'Vent Sizing Charts'!$T$6,'Vent Sizing Charts'!Y$6)+1,"ERR")))))))))))</f>
        <v>ERR</v>
      </c>
      <c r="Y190" t="str">
        <f>IF($R190=15,LOOKUP($S190,'Vent Sizing Charts'!$T$38:$T$41,'Vent Sizing Charts'!Z$38:Z$41)+1,IF($R190=12,LOOKUP($S190,'Vent Sizing Charts'!$T$34:$T$37,'Vent Sizing Charts'!Z$34:Z$37)+1,IF($R190=10,LOOKUP($S190,'Vent Sizing Charts'!$T$30:$T$33,'Vent Sizing Charts'!Z$30:Z$33)+1,IF($R190=8,LOOKUP($S190,'Vent Sizing Charts'!$T$26:$T$29,'Vent Sizing Charts'!Z$26:Z$29)+1,IF($R190=6,LOOKUP($S190,'Vent Sizing Charts'!$T$22:$T$25,'Vent Sizing Charts'!Z$22:Z$25)+1,IF($R190=5,LOOKUP($S190,'Vent Sizing Charts'!$T$18:$T$21,'Vent Sizing Charts'!Z$18:Z$21)+1,IF($R190=4,LOOKUP($S190,'Vent Sizing Charts'!$T$14:$T$17,'Vent Sizing Charts'!Z$14:Z$17)+1,IF($R190=3,LOOKUP($S190,'Vent Sizing Charts'!$T$10:$T$13,'Vent Sizing Charts'!Z$10:Z$13)+1,IF($R190=2,LOOKUP($S190,'Vent Sizing Charts'!$T$8:$T$9,'Vent Sizing Charts'!Z$8:Z$9)+1,IF($R190=1.5,LOOKUP($S190,'Vent Sizing Charts'!$T$7,'Vent Sizing Charts'!Z$7)+1,IF($R190=1.25,LOOKUP($S190,'Vent Sizing Charts'!$T$6,'Vent Sizing Charts'!Z$6)+1,"ERR")))))))))))</f>
        <v>ERR</v>
      </c>
      <c r="Z190" t="str">
        <f>IF($R190=15,LOOKUP($S190,'Vent Sizing Charts'!$T$38:$T$41,'Vent Sizing Charts'!AA$38:AA$41)+1,IF($R190=12,LOOKUP($S190,'Vent Sizing Charts'!$T$34:$T$37,'Vent Sizing Charts'!AA$34:AA$37)+1,IF($R190=10,LOOKUP($S190,'Vent Sizing Charts'!$T$30:$T$33,'Vent Sizing Charts'!AA$30:AA$33)+1,IF($R190=8,LOOKUP($S190,'Vent Sizing Charts'!$T$26:$T$29,'Vent Sizing Charts'!AA$26:AA$29)+1,IF($R190=6,LOOKUP($S190,'Vent Sizing Charts'!$T$22:$T$25,'Vent Sizing Charts'!AA$22:AA$25)+1,IF($R190=5,LOOKUP($S190,'Vent Sizing Charts'!$T$18:$T$21,'Vent Sizing Charts'!AA$18:AA$21)+1,IF($R190=4,LOOKUP($S190,'Vent Sizing Charts'!$T$14:$T$17,'Vent Sizing Charts'!AA$14:AA$17)+1,IF($R190=3,LOOKUP($S190,'Vent Sizing Charts'!$T$10:$T$13,'Vent Sizing Charts'!AA$10:AA$13)+1,IF($R190=2,LOOKUP($S190,'Vent Sizing Charts'!$T$8:$T$9,'Vent Sizing Charts'!AA$8:AA$9)+1,IF($R190=1.5,LOOKUP($S190,'Vent Sizing Charts'!$T$7,'Vent Sizing Charts'!AA$7)+1,IF($R190=1.25,LOOKUP($S190,'Vent Sizing Charts'!$T$6,'Vent Sizing Charts'!AA$6)+1,"ERR")))))))))))</f>
        <v>ERR</v>
      </c>
      <c r="AA190" t="str">
        <f>IF($R190=15,LOOKUP($S190,'Vent Sizing Charts'!$T$38:$T$41,'Vent Sizing Charts'!AB$38:AB$41)+1,IF($R190=12,LOOKUP($S190,'Vent Sizing Charts'!$T$34:$T$37,'Vent Sizing Charts'!AB$34:AB$37)+1,IF($R190=10,LOOKUP($S190,'Vent Sizing Charts'!$T$30:$T$33,'Vent Sizing Charts'!AB$30:AB$33)+1,IF($R190=8,LOOKUP($S190,'Vent Sizing Charts'!$T$26:$T$29,'Vent Sizing Charts'!AB$26:AB$29)+1,IF($R190=6,LOOKUP($S190,'Vent Sizing Charts'!$T$22:$T$25,'Vent Sizing Charts'!AB$22:AB$25)+1,IF($R190=5,LOOKUP($S190,'Vent Sizing Charts'!$T$18:$T$21,'Vent Sizing Charts'!AB$18:AB$21)+1,IF($R190=4,LOOKUP($S190,'Vent Sizing Charts'!$T$14:$T$17,'Vent Sizing Charts'!AB$14:AB$17)+1,IF($R190=3,LOOKUP($S190,'Vent Sizing Charts'!$T$10:$T$13,'Vent Sizing Charts'!AB$10:AB$13)+1,IF($R190=2,LOOKUP($S190,'Vent Sizing Charts'!$T$8:$T$9,'Vent Sizing Charts'!AB$8:AB$9)+1,IF($R190=1.5,LOOKUP($S190,'Vent Sizing Charts'!$T$7,'Vent Sizing Charts'!AB$7)+1,IF($R190=1.25,LOOKUP($S190,'Vent Sizing Charts'!$T$6,'Vent Sizing Charts'!AB$6)+1,"ERR")))))))))))</f>
        <v>ERR</v>
      </c>
      <c r="AB190" t="str">
        <f>IF($R190=15,LOOKUP($S190,'Vent Sizing Charts'!$T$38:$T$41,'Vent Sizing Charts'!AC$38:AC$41)+1,IF($R190=12,LOOKUP($S190,'Vent Sizing Charts'!$T$34:$T$37,'Vent Sizing Charts'!AC$34:AC$37)+1,IF($R190=10,LOOKUP($S190,'Vent Sizing Charts'!$T$30:$T$33,'Vent Sizing Charts'!AC$30:AC$33)+1,IF($R190=8,LOOKUP($S190,'Vent Sizing Charts'!$T$26:$T$29,'Vent Sizing Charts'!AC$26:AC$29)+1,IF($R190=6,LOOKUP($S190,'Vent Sizing Charts'!$T$22:$T$25,'Vent Sizing Charts'!AC$22:AC$25)+1,IF($R190=5,LOOKUP($S190,'Vent Sizing Charts'!$T$18:$T$21,'Vent Sizing Charts'!AC$18:AC$21)+1,IF($R190=4,LOOKUP($S190,'Vent Sizing Charts'!$T$14:$T$17,'Vent Sizing Charts'!AC$14:AC$17)+1,IF($R190=3,LOOKUP($S190,'Vent Sizing Charts'!$T$10:$T$13,'Vent Sizing Charts'!AC$10:AC$13)+1,IF($R190=2,LOOKUP($S190,'Vent Sizing Charts'!$T$8:$T$9,'Vent Sizing Charts'!AC$8:AC$9)+1,IF($R190=1.5,LOOKUP($S190,'Vent Sizing Charts'!$T$7,'Vent Sizing Charts'!AC$7)+1,IF($R190=1.25,LOOKUP($S190,'Vent Sizing Charts'!$T$6,'Vent Sizing Charts'!AC$6)+1,"ERR")))))))))))</f>
        <v>ERR</v>
      </c>
      <c r="AC190" t="str">
        <f>IF($R190=15,LOOKUP($S190,'Vent Sizing Charts'!$T$38:$T$41,'Vent Sizing Charts'!AD$38:AD$41)+1,IF($R190=12,LOOKUP($S190,'Vent Sizing Charts'!$T$34:$T$37,'Vent Sizing Charts'!AD$34:AD$37)+1,IF($R190=10,LOOKUP($S190,'Vent Sizing Charts'!$T$30:$T$33,'Vent Sizing Charts'!AD$30:AD$33)+1,IF($R190=8,LOOKUP($S190,'Vent Sizing Charts'!$T$26:$T$29,'Vent Sizing Charts'!AD$26:AD$29)+1,IF($R190=6,LOOKUP($S190,'Vent Sizing Charts'!$T$22:$T$25,'Vent Sizing Charts'!AD$22:AD$25)+1,IF($R190=5,LOOKUP($S190,'Vent Sizing Charts'!$T$18:$T$21,'Vent Sizing Charts'!AD$18:AD$21)+1,IF($R190=4,LOOKUP($S190,'Vent Sizing Charts'!$T$14:$T$17,'Vent Sizing Charts'!AD$14:AD$17)+1,IF($R190=3,LOOKUP($S190,'Vent Sizing Charts'!$T$10:$T$13,'Vent Sizing Charts'!AD$10:AD$13)+1,IF($R190=2,LOOKUP($S190,'Vent Sizing Charts'!$T$8:$T$9,'Vent Sizing Charts'!AD$8:AD$9)+1,IF($R190=1.5,LOOKUP($S190,'Vent Sizing Charts'!$T$7,'Vent Sizing Charts'!AD$7)+1,IF($R190=1.25,LOOKUP($S190,'Vent Sizing Charts'!$T$6,'Vent Sizing Charts'!AD$6)+1,"ERR")))))))))))</f>
        <v>ERR</v>
      </c>
      <c r="AD190" t="str">
        <f>IF($R190=15,LOOKUP($S190,'Vent Sizing Charts'!$T$38:$T$41,'Vent Sizing Charts'!AE$38:AE$41)+1,IF($R190=12,LOOKUP($S190,'Vent Sizing Charts'!$T$34:$T$37,'Vent Sizing Charts'!AE$34:AE$37)+1,IF($R190=10,LOOKUP($S190,'Vent Sizing Charts'!$T$30:$T$33,'Vent Sizing Charts'!AE$30:AE$33)+1,IF($R190=8,LOOKUP($S190,'Vent Sizing Charts'!$T$26:$T$29,'Vent Sizing Charts'!AE$26:AE$29)+1,IF($R190=6,LOOKUP($S190,'Vent Sizing Charts'!$T$22:$T$25,'Vent Sizing Charts'!AE$22:AE$25)+1,IF($R190=5,LOOKUP($S190,'Vent Sizing Charts'!$T$18:$T$21,'Vent Sizing Charts'!AE$18:AE$21)+1,IF($R190=4,LOOKUP($S190,'Vent Sizing Charts'!$T$14:$T$17,'Vent Sizing Charts'!AE$14:AE$17)+1,IF($R190=3,LOOKUP($S190,'Vent Sizing Charts'!$T$10:$T$13,'Vent Sizing Charts'!AE$10:AE$13)+1,IF($R190=2,LOOKUP($S190,'Vent Sizing Charts'!$T$8:$T$9,'Vent Sizing Charts'!AE$8:AE$9)+1,IF($R190=1.5,LOOKUP($S190,'Vent Sizing Charts'!$T$7,'Vent Sizing Charts'!AE$7)+1,IF($R190=1.25,LOOKUP($S190,'Vent Sizing Charts'!$T$6,'Vent Sizing Charts'!AE$6)+1,"ERR")))))))))))</f>
        <v>ERR</v>
      </c>
      <c r="AE190" t="str">
        <f>IF($R190=15,LOOKUP($S190,'Vent Sizing Charts'!$T$38:$T$41,'Vent Sizing Charts'!U$38:U$41),IF($R190=12,LOOKUP($S190,'Vent Sizing Charts'!$T$34:$T$37,'Vent Sizing Charts'!U$34:U$37),IF($R190=10,LOOKUP($S190,'Vent Sizing Charts'!$T$30:$T$33,'Vent Sizing Charts'!U$30:U$33),IF($R190=8,LOOKUP($S190,'Vent Sizing Charts'!$T$26:$T$29,'Vent Sizing Charts'!U$26:U$29),IF($R190=6,LOOKUP($S190,'Vent Sizing Charts'!$T$22:$T$25,'Vent Sizing Charts'!U$22:U$25),IF($R190=5,LOOKUP($S190,'Vent Sizing Charts'!$T$18:$T$21,'Vent Sizing Charts'!U$18:U$21),IF($R190=4,LOOKUP($S190,'Vent Sizing Charts'!$T$14:$T$17,'Vent Sizing Charts'!U$14:U$17),IF($R190=3,LOOKUP($S190,'Vent Sizing Charts'!$T$10:$T$13,'Vent Sizing Charts'!U$10:U$13),IF($R190=2,LOOKUP($S190,'Vent Sizing Charts'!$T$8:$T$9,'Vent Sizing Charts'!U$8:U$9),IF($R190=1.5,LOOKUP($S190,'Vent Sizing Charts'!$T$7,'Vent Sizing Charts'!U$7),IF($R190=1.25,LOOKUP($S190,'Vent Sizing Charts'!$T$6,'Vent Sizing Charts'!U$6),"ERR")))))))))))</f>
        <v>ERR</v>
      </c>
    </row>
    <row r="191" spans="6:31" x14ac:dyDescent="0.25">
      <c r="F191" t="str">
        <f>IF('Vent Sizing'!M176="","",'Vent Sizing'!M176)</f>
        <v/>
      </c>
      <c r="G191">
        <v>0</v>
      </c>
      <c r="H191" t="e">
        <f>IF(LOOKUP($F191,'Vent Sizing Charts'!$F$5:$F$18,'Vent Sizing Charts'!G$5:G$18)+1&lt;0,0,LOOKUP($F191,'Vent Sizing Charts'!$F$5:$F$18,'Vent Sizing Charts'!G$5:G$18))</f>
        <v>#N/A</v>
      </c>
      <c r="I191" t="e">
        <f>IF(LOOKUP($F191,'Vent Sizing Charts'!$F$5:$F$18,'Vent Sizing Charts'!H$5:H$18)+1&lt;0,0,LOOKUP($F191,'Vent Sizing Charts'!$F$5:$F$18,'Vent Sizing Charts'!H$5:H$18))</f>
        <v>#N/A</v>
      </c>
      <c r="J191" t="e">
        <f>IF(LOOKUP($F191,'Vent Sizing Charts'!$F$5:$F$18,'Vent Sizing Charts'!I$5:I$18)+1&lt;0,0,LOOKUP($F191,'Vent Sizing Charts'!$F$5:$F$18,'Vent Sizing Charts'!I$5:I$18))</f>
        <v>#N/A</v>
      </c>
      <c r="K191" t="e">
        <f>IF(LOOKUP($F191,'Vent Sizing Charts'!$F$5:$F$18,'Vent Sizing Charts'!J$5:J$18)+1&lt;0,0,LOOKUP($F191,'Vent Sizing Charts'!$F$5:$F$18,'Vent Sizing Charts'!J$5:J$18))</f>
        <v>#N/A</v>
      </c>
      <c r="L191" t="e">
        <f>IF(LOOKUP($F191,'Vent Sizing Charts'!$F$5:$F$18,'Vent Sizing Charts'!K$5:K$18)+1&lt;0,0,LOOKUP($F191,'Vent Sizing Charts'!$F$5:$F$18,'Vent Sizing Charts'!K$5:K$18))</f>
        <v>#N/A</v>
      </c>
      <c r="M191" t="e">
        <f>IF(LOOKUP($F191,'Vent Sizing Charts'!$F$5:$F$18,'Vent Sizing Charts'!L$5:L$18)+1&lt;0,0,LOOKUP($F191,'Vent Sizing Charts'!$F$5:$F$18,'Vent Sizing Charts'!L$5:L$18))</f>
        <v>#N/A</v>
      </c>
      <c r="N191" t="e">
        <f>IF(LOOKUP($F191,'Vent Sizing Charts'!$F$5:$F$18,'Vent Sizing Charts'!M$5:M$18)+1&lt;0,0,LOOKUP($F191,'Vent Sizing Charts'!$F$5:$F$18,'Vent Sizing Charts'!M$5:M$18))</f>
        <v>#N/A</v>
      </c>
      <c r="O191" t="e">
        <f>IF(LOOKUP($F191,'Vent Sizing Charts'!$F$5:$F$18,'Vent Sizing Charts'!N$5:N$18)+1&lt;0,0,LOOKUP($F191,'Vent Sizing Charts'!$F$5:$F$18,'Vent Sizing Charts'!N$5:N$18))</f>
        <v>#N/A</v>
      </c>
      <c r="R191">
        <f>'Vent Sizing'!X96</f>
        <v>0</v>
      </c>
      <c r="S191">
        <f>ROUNDUP('Vent Sizing'!T96,0)</f>
        <v>0</v>
      </c>
      <c r="T191">
        <v>-9999999</v>
      </c>
      <c r="U191" t="str">
        <f>IF($R191=15,LOOKUP($S191,'Vent Sizing Charts'!$T$38:$T$41,'Vent Sizing Charts'!V$38:V$41)+1,IF($R191=12,LOOKUP($S191,'Vent Sizing Charts'!$T$34:$T$37,'Vent Sizing Charts'!V$34:V$37)+1,IF($R191=10,LOOKUP($S191,'Vent Sizing Charts'!$T$30:$T$33,'Vent Sizing Charts'!V$30:V$33)+1,IF($R191=8,LOOKUP($S191,'Vent Sizing Charts'!$T$26:$T$29,'Vent Sizing Charts'!V$26:V$29)+1,IF($R191=6,LOOKUP($S191,'Vent Sizing Charts'!$T$22:$T$25,'Vent Sizing Charts'!V$22:V$25)+1,IF($R191=5,LOOKUP($S191,'Vent Sizing Charts'!$T$18:$T$21,'Vent Sizing Charts'!V$18:V$21)+1,IF($R191=4,LOOKUP($S191,'Vent Sizing Charts'!$T$14:$T$17,'Vent Sizing Charts'!V$14:V$17)+1,IF($R191=3,LOOKUP($S191,'Vent Sizing Charts'!$T$10:$T$13,'Vent Sizing Charts'!V$10:V$13)+1,IF($R191=2,LOOKUP($S191,'Vent Sizing Charts'!$T$8:$T$9,'Vent Sizing Charts'!V$8:V$9)+1,IF($R191=1.5,LOOKUP($S191,'Vent Sizing Charts'!$T$7,'Vent Sizing Charts'!V$7)+1,IF($R191=1.25,LOOKUP($S191,'Vent Sizing Charts'!$T$6,'Vent Sizing Charts'!V$6)+1,"ERR")))))))))))</f>
        <v>ERR</v>
      </c>
      <c r="V191" t="str">
        <f>IF($R191=15,LOOKUP($S191,'Vent Sizing Charts'!$T$38:$T$41,'Vent Sizing Charts'!W$38:W$41)+1,IF($R191=12,LOOKUP($S191,'Vent Sizing Charts'!$T$34:$T$37,'Vent Sizing Charts'!W$34:W$37)+1,IF($R191=10,LOOKUP($S191,'Vent Sizing Charts'!$T$30:$T$33,'Vent Sizing Charts'!W$30:W$33)+1,IF($R191=8,LOOKUP($S191,'Vent Sizing Charts'!$T$26:$T$29,'Vent Sizing Charts'!W$26:W$29)+1,IF($R191=6,LOOKUP($S191,'Vent Sizing Charts'!$T$22:$T$25,'Vent Sizing Charts'!W$22:W$25)+1,IF($R191=5,LOOKUP($S191,'Vent Sizing Charts'!$T$18:$T$21,'Vent Sizing Charts'!W$18:W$21)+1,IF($R191=4,LOOKUP($S191,'Vent Sizing Charts'!$T$14:$T$17,'Vent Sizing Charts'!W$14:W$17)+1,IF($R191=3,LOOKUP($S191,'Vent Sizing Charts'!$T$10:$T$13,'Vent Sizing Charts'!W$10:W$13)+1,IF($R191=2,LOOKUP($S191,'Vent Sizing Charts'!$T$8:$T$9,'Vent Sizing Charts'!W$8:W$9)+1,IF($R191=1.5,LOOKUP($S191,'Vent Sizing Charts'!$T$7,'Vent Sizing Charts'!W$7)+1,IF($R191=1.25,LOOKUP($S191,'Vent Sizing Charts'!$T$6,'Vent Sizing Charts'!W$6)+1,"ERR")))))))))))</f>
        <v>ERR</v>
      </c>
      <c r="W191" t="str">
        <f>IF($R191=15,LOOKUP($S191,'Vent Sizing Charts'!$T$38:$T$41,'Vent Sizing Charts'!X$38:X$41)+1,IF($R191=12,LOOKUP($S191,'Vent Sizing Charts'!$T$34:$T$37,'Vent Sizing Charts'!X$34:X$37)+1,IF($R191=10,LOOKUP($S191,'Vent Sizing Charts'!$T$30:$T$33,'Vent Sizing Charts'!X$30:X$33)+1,IF($R191=8,LOOKUP($S191,'Vent Sizing Charts'!$T$26:$T$29,'Vent Sizing Charts'!X$26:X$29)+1,IF($R191=6,LOOKUP($S191,'Vent Sizing Charts'!$T$22:$T$25,'Vent Sizing Charts'!X$22:X$25)+1,IF($R191=5,LOOKUP($S191,'Vent Sizing Charts'!$T$18:$T$21,'Vent Sizing Charts'!X$18:X$21)+1,IF($R191=4,LOOKUP($S191,'Vent Sizing Charts'!$T$14:$T$17,'Vent Sizing Charts'!X$14:X$17)+1,IF($R191=3,LOOKUP($S191,'Vent Sizing Charts'!$T$10:$T$13,'Vent Sizing Charts'!X$10:X$13)+1,IF($R191=2,LOOKUP($S191,'Vent Sizing Charts'!$T$8:$T$9,'Vent Sizing Charts'!X$8:X$9)+1,IF($R191=1.5,LOOKUP($S191,'Vent Sizing Charts'!$T$7,'Vent Sizing Charts'!X$7)+1,IF($R191=1.25,LOOKUP($S191,'Vent Sizing Charts'!$T$6,'Vent Sizing Charts'!X$6)+1,"ERR")))))))))))</f>
        <v>ERR</v>
      </c>
      <c r="X191" t="str">
        <f>IF($R191=15,LOOKUP($S191,'Vent Sizing Charts'!$T$38:$T$41,'Vent Sizing Charts'!Y$38:Y$41)+1,IF($R191=12,LOOKUP($S191,'Vent Sizing Charts'!$T$34:$T$37,'Vent Sizing Charts'!Y$34:Y$37)+1,IF($R191=10,LOOKUP($S191,'Vent Sizing Charts'!$T$30:$T$33,'Vent Sizing Charts'!Y$30:Y$33)+1,IF($R191=8,LOOKUP($S191,'Vent Sizing Charts'!$T$26:$T$29,'Vent Sizing Charts'!Y$26:Y$29)+1,IF($R191=6,LOOKUP($S191,'Vent Sizing Charts'!$T$22:$T$25,'Vent Sizing Charts'!Y$22:Y$25)+1,IF($R191=5,LOOKUP($S191,'Vent Sizing Charts'!$T$18:$T$21,'Vent Sizing Charts'!Y$18:Y$21)+1,IF($R191=4,LOOKUP($S191,'Vent Sizing Charts'!$T$14:$T$17,'Vent Sizing Charts'!Y$14:Y$17)+1,IF($R191=3,LOOKUP($S191,'Vent Sizing Charts'!$T$10:$T$13,'Vent Sizing Charts'!Y$10:Y$13)+1,IF($R191=2,LOOKUP($S191,'Vent Sizing Charts'!$T$8:$T$9,'Vent Sizing Charts'!Y$8:Y$9)+1,IF($R191=1.5,LOOKUP($S191,'Vent Sizing Charts'!$T$7,'Vent Sizing Charts'!Y$7)+1,IF($R191=1.25,LOOKUP($S191,'Vent Sizing Charts'!$T$6,'Vent Sizing Charts'!Y$6)+1,"ERR")))))))))))</f>
        <v>ERR</v>
      </c>
      <c r="Y191" t="str">
        <f>IF($R191=15,LOOKUP($S191,'Vent Sizing Charts'!$T$38:$T$41,'Vent Sizing Charts'!Z$38:Z$41)+1,IF($R191=12,LOOKUP($S191,'Vent Sizing Charts'!$T$34:$T$37,'Vent Sizing Charts'!Z$34:Z$37)+1,IF($R191=10,LOOKUP($S191,'Vent Sizing Charts'!$T$30:$T$33,'Vent Sizing Charts'!Z$30:Z$33)+1,IF($R191=8,LOOKUP($S191,'Vent Sizing Charts'!$T$26:$T$29,'Vent Sizing Charts'!Z$26:Z$29)+1,IF($R191=6,LOOKUP($S191,'Vent Sizing Charts'!$T$22:$T$25,'Vent Sizing Charts'!Z$22:Z$25)+1,IF($R191=5,LOOKUP($S191,'Vent Sizing Charts'!$T$18:$T$21,'Vent Sizing Charts'!Z$18:Z$21)+1,IF($R191=4,LOOKUP($S191,'Vent Sizing Charts'!$T$14:$T$17,'Vent Sizing Charts'!Z$14:Z$17)+1,IF($R191=3,LOOKUP($S191,'Vent Sizing Charts'!$T$10:$T$13,'Vent Sizing Charts'!Z$10:Z$13)+1,IF($R191=2,LOOKUP($S191,'Vent Sizing Charts'!$T$8:$T$9,'Vent Sizing Charts'!Z$8:Z$9)+1,IF($R191=1.5,LOOKUP($S191,'Vent Sizing Charts'!$T$7,'Vent Sizing Charts'!Z$7)+1,IF($R191=1.25,LOOKUP($S191,'Vent Sizing Charts'!$T$6,'Vent Sizing Charts'!Z$6)+1,"ERR")))))))))))</f>
        <v>ERR</v>
      </c>
      <c r="Z191" t="str">
        <f>IF($R191=15,LOOKUP($S191,'Vent Sizing Charts'!$T$38:$T$41,'Vent Sizing Charts'!AA$38:AA$41)+1,IF($R191=12,LOOKUP($S191,'Vent Sizing Charts'!$T$34:$T$37,'Vent Sizing Charts'!AA$34:AA$37)+1,IF($R191=10,LOOKUP($S191,'Vent Sizing Charts'!$T$30:$T$33,'Vent Sizing Charts'!AA$30:AA$33)+1,IF($R191=8,LOOKUP($S191,'Vent Sizing Charts'!$T$26:$T$29,'Vent Sizing Charts'!AA$26:AA$29)+1,IF($R191=6,LOOKUP($S191,'Vent Sizing Charts'!$T$22:$T$25,'Vent Sizing Charts'!AA$22:AA$25)+1,IF($R191=5,LOOKUP($S191,'Vent Sizing Charts'!$T$18:$T$21,'Vent Sizing Charts'!AA$18:AA$21)+1,IF($R191=4,LOOKUP($S191,'Vent Sizing Charts'!$T$14:$T$17,'Vent Sizing Charts'!AA$14:AA$17)+1,IF($R191=3,LOOKUP($S191,'Vent Sizing Charts'!$T$10:$T$13,'Vent Sizing Charts'!AA$10:AA$13)+1,IF($R191=2,LOOKUP($S191,'Vent Sizing Charts'!$T$8:$T$9,'Vent Sizing Charts'!AA$8:AA$9)+1,IF($R191=1.5,LOOKUP($S191,'Vent Sizing Charts'!$T$7,'Vent Sizing Charts'!AA$7)+1,IF($R191=1.25,LOOKUP($S191,'Vent Sizing Charts'!$T$6,'Vent Sizing Charts'!AA$6)+1,"ERR")))))))))))</f>
        <v>ERR</v>
      </c>
      <c r="AA191" t="str">
        <f>IF($R191=15,LOOKUP($S191,'Vent Sizing Charts'!$T$38:$T$41,'Vent Sizing Charts'!AB$38:AB$41)+1,IF($R191=12,LOOKUP($S191,'Vent Sizing Charts'!$T$34:$T$37,'Vent Sizing Charts'!AB$34:AB$37)+1,IF($R191=10,LOOKUP($S191,'Vent Sizing Charts'!$T$30:$T$33,'Vent Sizing Charts'!AB$30:AB$33)+1,IF($R191=8,LOOKUP($S191,'Vent Sizing Charts'!$T$26:$T$29,'Vent Sizing Charts'!AB$26:AB$29)+1,IF($R191=6,LOOKUP($S191,'Vent Sizing Charts'!$T$22:$T$25,'Vent Sizing Charts'!AB$22:AB$25)+1,IF($R191=5,LOOKUP($S191,'Vent Sizing Charts'!$T$18:$T$21,'Vent Sizing Charts'!AB$18:AB$21)+1,IF($R191=4,LOOKUP($S191,'Vent Sizing Charts'!$T$14:$T$17,'Vent Sizing Charts'!AB$14:AB$17)+1,IF($R191=3,LOOKUP($S191,'Vent Sizing Charts'!$T$10:$T$13,'Vent Sizing Charts'!AB$10:AB$13)+1,IF($R191=2,LOOKUP($S191,'Vent Sizing Charts'!$T$8:$T$9,'Vent Sizing Charts'!AB$8:AB$9)+1,IF($R191=1.5,LOOKUP($S191,'Vent Sizing Charts'!$T$7,'Vent Sizing Charts'!AB$7)+1,IF($R191=1.25,LOOKUP($S191,'Vent Sizing Charts'!$T$6,'Vent Sizing Charts'!AB$6)+1,"ERR")))))))))))</f>
        <v>ERR</v>
      </c>
      <c r="AB191" t="str">
        <f>IF($R191=15,LOOKUP($S191,'Vent Sizing Charts'!$T$38:$T$41,'Vent Sizing Charts'!AC$38:AC$41)+1,IF($R191=12,LOOKUP($S191,'Vent Sizing Charts'!$T$34:$T$37,'Vent Sizing Charts'!AC$34:AC$37)+1,IF($R191=10,LOOKUP($S191,'Vent Sizing Charts'!$T$30:$T$33,'Vent Sizing Charts'!AC$30:AC$33)+1,IF($R191=8,LOOKUP($S191,'Vent Sizing Charts'!$T$26:$T$29,'Vent Sizing Charts'!AC$26:AC$29)+1,IF($R191=6,LOOKUP($S191,'Vent Sizing Charts'!$T$22:$T$25,'Vent Sizing Charts'!AC$22:AC$25)+1,IF($R191=5,LOOKUP($S191,'Vent Sizing Charts'!$T$18:$T$21,'Vent Sizing Charts'!AC$18:AC$21)+1,IF($R191=4,LOOKUP($S191,'Vent Sizing Charts'!$T$14:$T$17,'Vent Sizing Charts'!AC$14:AC$17)+1,IF($R191=3,LOOKUP($S191,'Vent Sizing Charts'!$T$10:$T$13,'Vent Sizing Charts'!AC$10:AC$13)+1,IF($R191=2,LOOKUP($S191,'Vent Sizing Charts'!$T$8:$T$9,'Vent Sizing Charts'!AC$8:AC$9)+1,IF($R191=1.5,LOOKUP($S191,'Vent Sizing Charts'!$T$7,'Vent Sizing Charts'!AC$7)+1,IF($R191=1.25,LOOKUP($S191,'Vent Sizing Charts'!$T$6,'Vent Sizing Charts'!AC$6)+1,"ERR")))))))))))</f>
        <v>ERR</v>
      </c>
      <c r="AC191" t="str">
        <f>IF($R191=15,LOOKUP($S191,'Vent Sizing Charts'!$T$38:$T$41,'Vent Sizing Charts'!AD$38:AD$41)+1,IF($R191=12,LOOKUP($S191,'Vent Sizing Charts'!$T$34:$T$37,'Vent Sizing Charts'!AD$34:AD$37)+1,IF($R191=10,LOOKUP($S191,'Vent Sizing Charts'!$T$30:$T$33,'Vent Sizing Charts'!AD$30:AD$33)+1,IF($R191=8,LOOKUP($S191,'Vent Sizing Charts'!$T$26:$T$29,'Vent Sizing Charts'!AD$26:AD$29)+1,IF($R191=6,LOOKUP($S191,'Vent Sizing Charts'!$T$22:$T$25,'Vent Sizing Charts'!AD$22:AD$25)+1,IF($R191=5,LOOKUP($S191,'Vent Sizing Charts'!$T$18:$T$21,'Vent Sizing Charts'!AD$18:AD$21)+1,IF($R191=4,LOOKUP($S191,'Vent Sizing Charts'!$T$14:$T$17,'Vent Sizing Charts'!AD$14:AD$17)+1,IF($R191=3,LOOKUP($S191,'Vent Sizing Charts'!$T$10:$T$13,'Vent Sizing Charts'!AD$10:AD$13)+1,IF($R191=2,LOOKUP($S191,'Vent Sizing Charts'!$T$8:$T$9,'Vent Sizing Charts'!AD$8:AD$9)+1,IF($R191=1.5,LOOKUP($S191,'Vent Sizing Charts'!$T$7,'Vent Sizing Charts'!AD$7)+1,IF($R191=1.25,LOOKUP($S191,'Vent Sizing Charts'!$T$6,'Vent Sizing Charts'!AD$6)+1,"ERR")))))))))))</f>
        <v>ERR</v>
      </c>
      <c r="AD191" t="str">
        <f>IF($R191=15,LOOKUP($S191,'Vent Sizing Charts'!$T$38:$T$41,'Vent Sizing Charts'!AE$38:AE$41)+1,IF($R191=12,LOOKUP($S191,'Vent Sizing Charts'!$T$34:$T$37,'Vent Sizing Charts'!AE$34:AE$37)+1,IF($R191=10,LOOKUP($S191,'Vent Sizing Charts'!$T$30:$T$33,'Vent Sizing Charts'!AE$30:AE$33)+1,IF($R191=8,LOOKUP($S191,'Vent Sizing Charts'!$T$26:$T$29,'Vent Sizing Charts'!AE$26:AE$29)+1,IF($R191=6,LOOKUP($S191,'Vent Sizing Charts'!$T$22:$T$25,'Vent Sizing Charts'!AE$22:AE$25)+1,IF($R191=5,LOOKUP($S191,'Vent Sizing Charts'!$T$18:$T$21,'Vent Sizing Charts'!AE$18:AE$21)+1,IF($R191=4,LOOKUP($S191,'Vent Sizing Charts'!$T$14:$T$17,'Vent Sizing Charts'!AE$14:AE$17)+1,IF($R191=3,LOOKUP($S191,'Vent Sizing Charts'!$T$10:$T$13,'Vent Sizing Charts'!AE$10:AE$13)+1,IF($R191=2,LOOKUP($S191,'Vent Sizing Charts'!$T$8:$T$9,'Vent Sizing Charts'!AE$8:AE$9)+1,IF($R191=1.5,LOOKUP($S191,'Vent Sizing Charts'!$T$7,'Vent Sizing Charts'!AE$7)+1,IF($R191=1.25,LOOKUP($S191,'Vent Sizing Charts'!$T$6,'Vent Sizing Charts'!AE$6)+1,"ERR")))))))))))</f>
        <v>ERR</v>
      </c>
      <c r="AE191" t="str">
        <f>IF($R191=15,LOOKUP($S191,'Vent Sizing Charts'!$T$38:$T$41,'Vent Sizing Charts'!U$38:U$41),IF($R191=12,LOOKUP($S191,'Vent Sizing Charts'!$T$34:$T$37,'Vent Sizing Charts'!U$34:U$37),IF($R191=10,LOOKUP($S191,'Vent Sizing Charts'!$T$30:$T$33,'Vent Sizing Charts'!U$30:U$33),IF($R191=8,LOOKUP($S191,'Vent Sizing Charts'!$T$26:$T$29,'Vent Sizing Charts'!U$26:U$29),IF($R191=6,LOOKUP($S191,'Vent Sizing Charts'!$T$22:$T$25,'Vent Sizing Charts'!U$22:U$25),IF($R191=5,LOOKUP($S191,'Vent Sizing Charts'!$T$18:$T$21,'Vent Sizing Charts'!U$18:U$21),IF($R191=4,LOOKUP($S191,'Vent Sizing Charts'!$T$14:$T$17,'Vent Sizing Charts'!U$14:U$17),IF($R191=3,LOOKUP($S191,'Vent Sizing Charts'!$T$10:$T$13,'Vent Sizing Charts'!U$10:U$13),IF($R191=2,LOOKUP($S191,'Vent Sizing Charts'!$T$8:$T$9,'Vent Sizing Charts'!U$8:U$9),IF($R191=1.5,LOOKUP($S191,'Vent Sizing Charts'!$T$7,'Vent Sizing Charts'!U$7),IF($R191=1.25,LOOKUP($S191,'Vent Sizing Charts'!$T$6,'Vent Sizing Charts'!U$6),"ERR")))))))))))</f>
        <v>ERR</v>
      </c>
    </row>
    <row r="192" spans="6:31" x14ac:dyDescent="0.25">
      <c r="F192" t="str">
        <f>IF('Vent Sizing'!M177="","",'Vent Sizing'!M177)</f>
        <v/>
      </c>
      <c r="G192">
        <v>0</v>
      </c>
      <c r="H192" t="e">
        <f>IF(LOOKUP($F192,'Vent Sizing Charts'!$F$5:$F$18,'Vent Sizing Charts'!G$5:G$18)+1&lt;0,0,LOOKUP($F192,'Vent Sizing Charts'!$F$5:$F$18,'Vent Sizing Charts'!G$5:G$18))</f>
        <v>#N/A</v>
      </c>
      <c r="I192" t="e">
        <f>IF(LOOKUP($F192,'Vent Sizing Charts'!$F$5:$F$18,'Vent Sizing Charts'!H$5:H$18)+1&lt;0,0,LOOKUP($F192,'Vent Sizing Charts'!$F$5:$F$18,'Vent Sizing Charts'!H$5:H$18))</f>
        <v>#N/A</v>
      </c>
      <c r="J192" t="e">
        <f>IF(LOOKUP($F192,'Vent Sizing Charts'!$F$5:$F$18,'Vent Sizing Charts'!I$5:I$18)+1&lt;0,0,LOOKUP($F192,'Vent Sizing Charts'!$F$5:$F$18,'Vent Sizing Charts'!I$5:I$18))</f>
        <v>#N/A</v>
      </c>
      <c r="K192" t="e">
        <f>IF(LOOKUP($F192,'Vent Sizing Charts'!$F$5:$F$18,'Vent Sizing Charts'!J$5:J$18)+1&lt;0,0,LOOKUP($F192,'Vent Sizing Charts'!$F$5:$F$18,'Vent Sizing Charts'!J$5:J$18))</f>
        <v>#N/A</v>
      </c>
      <c r="L192" t="e">
        <f>IF(LOOKUP($F192,'Vent Sizing Charts'!$F$5:$F$18,'Vent Sizing Charts'!K$5:K$18)+1&lt;0,0,LOOKUP($F192,'Vent Sizing Charts'!$F$5:$F$18,'Vent Sizing Charts'!K$5:K$18))</f>
        <v>#N/A</v>
      </c>
      <c r="M192" t="e">
        <f>IF(LOOKUP($F192,'Vent Sizing Charts'!$F$5:$F$18,'Vent Sizing Charts'!L$5:L$18)+1&lt;0,0,LOOKUP($F192,'Vent Sizing Charts'!$F$5:$F$18,'Vent Sizing Charts'!L$5:L$18))</f>
        <v>#N/A</v>
      </c>
      <c r="N192" t="e">
        <f>IF(LOOKUP($F192,'Vent Sizing Charts'!$F$5:$F$18,'Vent Sizing Charts'!M$5:M$18)+1&lt;0,0,LOOKUP($F192,'Vent Sizing Charts'!$F$5:$F$18,'Vent Sizing Charts'!M$5:M$18))</f>
        <v>#N/A</v>
      </c>
      <c r="O192" t="e">
        <f>IF(LOOKUP($F192,'Vent Sizing Charts'!$F$5:$F$18,'Vent Sizing Charts'!N$5:N$18)+1&lt;0,0,LOOKUP($F192,'Vent Sizing Charts'!$F$5:$F$18,'Vent Sizing Charts'!N$5:N$18))</f>
        <v>#N/A</v>
      </c>
      <c r="R192">
        <f>'Vent Sizing'!X97</f>
        <v>0</v>
      </c>
      <c r="S192">
        <f>ROUNDUP('Vent Sizing'!T97,0)</f>
        <v>0</v>
      </c>
      <c r="T192">
        <v>-9999999</v>
      </c>
      <c r="U192" t="str">
        <f>IF($R192=15,LOOKUP($S192,'Vent Sizing Charts'!$T$38:$T$41,'Vent Sizing Charts'!V$38:V$41)+1,IF($R192=12,LOOKUP($S192,'Vent Sizing Charts'!$T$34:$T$37,'Vent Sizing Charts'!V$34:V$37)+1,IF($R192=10,LOOKUP($S192,'Vent Sizing Charts'!$T$30:$T$33,'Vent Sizing Charts'!V$30:V$33)+1,IF($R192=8,LOOKUP($S192,'Vent Sizing Charts'!$T$26:$T$29,'Vent Sizing Charts'!V$26:V$29)+1,IF($R192=6,LOOKUP($S192,'Vent Sizing Charts'!$T$22:$T$25,'Vent Sizing Charts'!V$22:V$25)+1,IF($R192=5,LOOKUP($S192,'Vent Sizing Charts'!$T$18:$T$21,'Vent Sizing Charts'!V$18:V$21)+1,IF($R192=4,LOOKUP($S192,'Vent Sizing Charts'!$T$14:$T$17,'Vent Sizing Charts'!V$14:V$17)+1,IF($R192=3,LOOKUP($S192,'Vent Sizing Charts'!$T$10:$T$13,'Vent Sizing Charts'!V$10:V$13)+1,IF($R192=2,LOOKUP($S192,'Vent Sizing Charts'!$T$8:$T$9,'Vent Sizing Charts'!V$8:V$9)+1,IF($R192=1.5,LOOKUP($S192,'Vent Sizing Charts'!$T$7,'Vent Sizing Charts'!V$7)+1,IF($R192=1.25,LOOKUP($S192,'Vent Sizing Charts'!$T$6,'Vent Sizing Charts'!V$6)+1,"ERR")))))))))))</f>
        <v>ERR</v>
      </c>
      <c r="V192" t="str">
        <f>IF($R192=15,LOOKUP($S192,'Vent Sizing Charts'!$T$38:$T$41,'Vent Sizing Charts'!W$38:W$41)+1,IF($R192=12,LOOKUP($S192,'Vent Sizing Charts'!$T$34:$T$37,'Vent Sizing Charts'!W$34:W$37)+1,IF($R192=10,LOOKUP($S192,'Vent Sizing Charts'!$T$30:$T$33,'Vent Sizing Charts'!W$30:W$33)+1,IF($R192=8,LOOKUP($S192,'Vent Sizing Charts'!$T$26:$T$29,'Vent Sizing Charts'!W$26:W$29)+1,IF($R192=6,LOOKUP($S192,'Vent Sizing Charts'!$T$22:$T$25,'Vent Sizing Charts'!W$22:W$25)+1,IF($R192=5,LOOKUP($S192,'Vent Sizing Charts'!$T$18:$T$21,'Vent Sizing Charts'!W$18:W$21)+1,IF($R192=4,LOOKUP($S192,'Vent Sizing Charts'!$T$14:$T$17,'Vent Sizing Charts'!W$14:W$17)+1,IF($R192=3,LOOKUP($S192,'Vent Sizing Charts'!$T$10:$T$13,'Vent Sizing Charts'!W$10:W$13)+1,IF($R192=2,LOOKUP($S192,'Vent Sizing Charts'!$T$8:$T$9,'Vent Sizing Charts'!W$8:W$9)+1,IF($R192=1.5,LOOKUP($S192,'Vent Sizing Charts'!$T$7,'Vent Sizing Charts'!W$7)+1,IF($R192=1.25,LOOKUP($S192,'Vent Sizing Charts'!$T$6,'Vent Sizing Charts'!W$6)+1,"ERR")))))))))))</f>
        <v>ERR</v>
      </c>
      <c r="W192" t="str">
        <f>IF($R192=15,LOOKUP($S192,'Vent Sizing Charts'!$T$38:$T$41,'Vent Sizing Charts'!X$38:X$41)+1,IF($R192=12,LOOKUP($S192,'Vent Sizing Charts'!$T$34:$T$37,'Vent Sizing Charts'!X$34:X$37)+1,IF($R192=10,LOOKUP($S192,'Vent Sizing Charts'!$T$30:$T$33,'Vent Sizing Charts'!X$30:X$33)+1,IF($R192=8,LOOKUP($S192,'Vent Sizing Charts'!$T$26:$T$29,'Vent Sizing Charts'!X$26:X$29)+1,IF($R192=6,LOOKUP($S192,'Vent Sizing Charts'!$T$22:$T$25,'Vent Sizing Charts'!X$22:X$25)+1,IF($R192=5,LOOKUP($S192,'Vent Sizing Charts'!$T$18:$T$21,'Vent Sizing Charts'!X$18:X$21)+1,IF($R192=4,LOOKUP($S192,'Vent Sizing Charts'!$T$14:$T$17,'Vent Sizing Charts'!X$14:X$17)+1,IF($R192=3,LOOKUP($S192,'Vent Sizing Charts'!$T$10:$T$13,'Vent Sizing Charts'!X$10:X$13)+1,IF($R192=2,LOOKUP($S192,'Vent Sizing Charts'!$T$8:$T$9,'Vent Sizing Charts'!X$8:X$9)+1,IF($R192=1.5,LOOKUP($S192,'Vent Sizing Charts'!$T$7,'Vent Sizing Charts'!X$7)+1,IF($R192=1.25,LOOKUP($S192,'Vent Sizing Charts'!$T$6,'Vent Sizing Charts'!X$6)+1,"ERR")))))))))))</f>
        <v>ERR</v>
      </c>
      <c r="X192" t="str">
        <f>IF($R192=15,LOOKUP($S192,'Vent Sizing Charts'!$T$38:$T$41,'Vent Sizing Charts'!Y$38:Y$41)+1,IF($R192=12,LOOKUP($S192,'Vent Sizing Charts'!$T$34:$T$37,'Vent Sizing Charts'!Y$34:Y$37)+1,IF($R192=10,LOOKUP($S192,'Vent Sizing Charts'!$T$30:$T$33,'Vent Sizing Charts'!Y$30:Y$33)+1,IF($R192=8,LOOKUP($S192,'Vent Sizing Charts'!$T$26:$T$29,'Vent Sizing Charts'!Y$26:Y$29)+1,IF($R192=6,LOOKUP($S192,'Vent Sizing Charts'!$T$22:$T$25,'Vent Sizing Charts'!Y$22:Y$25)+1,IF($R192=5,LOOKUP($S192,'Vent Sizing Charts'!$T$18:$T$21,'Vent Sizing Charts'!Y$18:Y$21)+1,IF($R192=4,LOOKUP($S192,'Vent Sizing Charts'!$T$14:$T$17,'Vent Sizing Charts'!Y$14:Y$17)+1,IF($R192=3,LOOKUP($S192,'Vent Sizing Charts'!$T$10:$T$13,'Vent Sizing Charts'!Y$10:Y$13)+1,IF($R192=2,LOOKUP($S192,'Vent Sizing Charts'!$T$8:$T$9,'Vent Sizing Charts'!Y$8:Y$9)+1,IF($R192=1.5,LOOKUP($S192,'Vent Sizing Charts'!$T$7,'Vent Sizing Charts'!Y$7)+1,IF($R192=1.25,LOOKUP($S192,'Vent Sizing Charts'!$T$6,'Vent Sizing Charts'!Y$6)+1,"ERR")))))))))))</f>
        <v>ERR</v>
      </c>
      <c r="Y192" t="str">
        <f>IF($R192=15,LOOKUP($S192,'Vent Sizing Charts'!$T$38:$T$41,'Vent Sizing Charts'!Z$38:Z$41)+1,IF($R192=12,LOOKUP($S192,'Vent Sizing Charts'!$T$34:$T$37,'Vent Sizing Charts'!Z$34:Z$37)+1,IF($R192=10,LOOKUP($S192,'Vent Sizing Charts'!$T$30:$T$33,'Vent Sizing Charts'!Z$30:Z$33)+1,IF($R192=8,LOOKUP($S192,'Vent Sizing Charts'!$T$26:$T$29,'Vent Sizing Charts'!Z$26:Z$29)+1,IF($R192=6,LOOKUP($S192,'Vent Sizing Charts'!$T$22:$T$25,'Vent Sizing Charts'!Z$22:Z$25)+1,IF($R192=5,LOOKUP($S192,'Vent Sizing Charts'!$T$18:$T$21,'Vent Sizing Charts'!Z$18:Z$21)+1,IF($R192=4,LOOKUP($S192,'Vent Sizing Charts'!$T$14:$T$17,'Vent Sizing Charts'!Z$14:Z$17)+1,IF($R192=3,LOOKUP($S192,'Vent Sizing Charts'!$T$10:$T$13,'Vent Sizing Charts'!Z$10:Z$13)+1,IF($R192=2,LOOKUP($S192,'Vent Sizing Charts'!$T$8:$T$9,'Vent Sizing Charts'!Z$8:Z$9)+1,IF($R192=1.5,LOOKUP($S192,'Vent Sizing Charts'!$T$7,'Vent Sizing Charts'!Z$7)+1,IF($R192=1.25,LOOKUP($S192,'Vent Sizing Charts'!$T$6,'Vent Sizing Charts'!Z$6)+1,"ERR")))))))))))</f>
        <v>ERR</v>
      </c>
      <c r="Z192" t="str">
        <f>IF($R192=15,LOOKUP($S192,'Vent Sizing Charts'!$T$38:$T$41,'Vent Sizing Charts'!AA$38:AA$41)+1,IF($R192=12,LOOKUP($S192,'Vent Sizing Charts'!$T$34:$T$37,'Vent Sizing Charts'!AA$34:AA$37)+1,IF($R192=10,LOOKUP($S192,'Vent Sizing Charts'!$T$30:$T$33,'Vent Sizing Charts'!AA$30:AA$33)+1,IF($R192=8,LOOKUP($S192,'Vent Sizing Charts'!$T$26:$T$29,'Vent Sizing Charts'!AA$26:AA$29)+1,IF($R192=6,LOOKUP($S192,'Vent Sizing Charts'!$T$22:$T$25,'Vent Sizing Charts'!AA$22:AA$25)+1,IF($R192=5,LOOKUP($S192,'Vent Sizing Charts'!$T$18:$T$21,'Vent Sizing Charts'!AA$18:AA$21)+1,IF($R192=4,LOOKUP($S192,'Vent Sizing Charts'!$T$14:$T$17,'Vent Sizing Charts'!AA$14:AA$17)+1,IF($R192=3,LOOKUP($S192,'Vent Sizing Charts'!$T$10:$T$13,'Vent Sizing Charts'!AA$10:AA$13)+1,IF($R192=2,LOOKUP($S192,'Vent Sizing Charts'!$T$8:$T$9,'Vent Sizing Charts'!AA$8:AA$9)+1,IF($R192=1.5,LOOKUP($S192,'Vent Sizing Charts'!$T$7,'Vent Sizing Charts'!AA$7)+1,IF($R192=1.25,LOOKUP($S192,'Vent Sizing Charts'!$T$6,'Vent Sizing Charts'!AA$6)+1,"ERR")))))))))))</f>
        <v>ERR</v>
      </c>
      <c r="AA192" t="str">
        <f>IF($R192=15,LOOKUP($S192,'Vent Sizing Charts'!$T$38:$T$41,'Vent Sizing Charts'!AB$38:AB$41)+1,IF($R192=12,LOOKUP($S192,'Vent Sizing Charts'!$T$34:$T$37,'Vent Sizing Charts'!AB$34:AB$37)+1,IF($R192=10,LOOKUP($S192,'Vent Sizing Charts'!$T$30:$T$33,'Vent Sizing Charts'!AB$30:AB$33)+1,IF($R192=8,LOOKUP($S192,'Vent Sizing Charts'!$T$26:$T$29,'Vent Sizing Charts'!AB$26:AB$29)+1,IF($R192=6,LOOKUP($S192,'Vent Sizing Charts'!$T$22:$T$25,'Vent Sizing Charts'!AB$22:AB$25)+1,IF($R192=5,LOOKUP($S192,'Vent Sizing Charts'!$T$18:$T$21,'Vent Sizing Charts'!AB$18:AB$21)+1,IF($R192=4,LOOKUP($S192,'Vent Sizing Charts'!$T$14:$T$17,'Vent Sizing Charts'!AB$14:AB$17)+1,IF($R192=3,LOOKUP($S192,'Vent Sizing Charts'!$T$10:$T$13,'Vent Sizing Charts'!AB$10:AB$13)+1,IF($R192=2,LOOKUP($S192,'Vent Sizing Charts'!$T$8:$T$9,'Vent Sizing Charts'!AB$8:AB$9)+1,IF($R192=1.5,LOOKUP($S192,'Vent Sizing Charts'!$T$7,'Vent Sizing Charts'!AB$7)+1,IF($R192=1.25,LOOKUP($S192,'Vent Sizing Charts'!$T$6,'Vent Sizing Charts'!AB$6)+1,"ERR")))))))))))</f>
        <v>ERR</v>
      </c>
      <c r="AB192" t="str">
        <f>IF($R192=15,LOOKUP($S192,'Vent Sizing Charts'!$T$38:$T$41,'Vent Sizing Charts'!AC$38:AC$41)+1,IF($R192=12,LOOKUP($S192,'Vent Sizing Charts'!$T$34:$T$37,'Vent Sizing Charts'!AC$34:AC$37)+1,IF($R192=10,LOOKUP($S192,'Vent Sizing Charts'!$T$30:$T$33,'Vent Sizing Charts'!AC$30:AC$33)+1,IF($R192=8,LOOKUP($S192,'Vent Sizing Charts'!$T$26:$T$29,'Vent Sizing Charts'!AC$26:AC$29)+1,IF($R192=6,LOOKUP($S192,'Vent Sizing Charts'!$T$22:$T$25,'Vent Sizing Charts'!AC$22:AC$25)+1,IF($R192=5,LOOKUP($S192,'Vent Sizing Charts'!$T$18:$T$21,'Vent Sizing Charts'!AC$18:AC$21)+1,IF($R192=4,LOOKUP($S192,'Vent Sizing Charts'!$T$14:$T$17,'Vent Sizing Charts'!AC$14:AC$17)+1,IF($R192=3,LOOKUP($S192,'Vent Sizing Charts'!$T$10:$T$13,'Vent Sizing Charts'!AC$10:AC$13)+1,IF($R192=2,LOOKUP($S192,'Vent Sizing Charts'!$T$8:$T$9,'Vent Sizing Charts'!AC$8:AC$9)+1,IF($R192=1.5,LOOKUP($S192,'Vent Sizing Charts'!$T$7,'Vent Sizing Charts'!AC$7)+1,IF($R192=1.25,LOOKUP($S192,'Vent Sizing Charts'!$T$6,'Vent Sizing Charts'!AC$6)+1,"ERR")))))))))))</f>
        <v>ERR</v>
      </c>
      <c r="AC192" t="str">
        <f>IF($R192=15,LOOKUP($S192,'Vent Sizing Charts'!$T$38:$T$41,'Vent Sizing Charts'!AD$38:AD$41)+1,IF($R192=12,LOOKUP($S192,'Vent Sizing Charts'!$T$34:$T$37,'Vent Sizing Charts'!AD$34:AD$37)+1,IF($R192=10,LOOKUP($S192,'Vent Sizing Charts'!$T$30:$T$33,'Vent Sizing Charts'!AD$30:AD$33)+1,IF($R192=8,LOOKUP($S192,'Vent Sizing Charts'!$T$26:$T$29,'Vent Sizing Charts'!AD$26:AD$29)+1,IF($R192=6,LOOKUP($S192,'Vent Sizing Charts'!$T$22:$T$25,'Vent Sizing Charts'!AD$22:AD$25)+1,IF($R192=5,LOOKUP($S192,'Vent Sizing Charts'!$T$18:$T$21,'Vent Sizing Charts'!AD$18:AD$21)+1,IF($R192=4,LOOKUP($S192,'Vent Sizing Charts'!$T$14:$T$17,'Vent Sizing Charts'!AD$14:AD$17)+1,IF($R192=3,LOOKUP($S192,'Vent Sizing Charts'!$T$10:$T$13,'Vent Sizing Charts'!AD$10:AD$13)+1,IF($R192=2,LOOKUP($S192,'Vent Sizing Charts'!$T$8:$T$9,'Vent Sizing Charts'!AD$8:AD$9)+1,IF($R192=1.5,LOOKUP($S192,'Vent Sizing Charts'!$T$7,'Vent Sizing Charts'!AD$7)+1,IF($R192=1.25,LOOKUP($S192,'Vent Sizing Charts'!$T$6,'Vent Sizing Charts'!AD$6)+1,"ERR")))))))))))</f>
        <v>ERR</v>
      </c>
      <c r="AD192" t="str">
        <f>IF($R192=15,LOOKUP($S192,'Vent Sizing Charts'!$T$38:$T$41,'Vent Sizing Charts'!AE$38:AE$41)+1,IF($R192=12,LOOKUP($S192,'Vent Sizing Charts'!$T$34:$T$37,'Vent Sizing Charts'!AE$34:AE$37)+1,IF($R192=10,LOOKUP($S192,'Vent Sizing Charts'!$T$30:$T$33,'Vent Sizing Charts'!AE$30:AE$33)+1,IF($R192=8,LOOKUP($S192,'Vent Sizing Charts'!$T$26:$T$29,'Vent Sizing Charts'!AE$26:AE$29)+1,IF($R192=6,LOOKUP($S192,'Vent Sizing Charts'!$T$22:$T$25,'Vent Sizing Charts'!AE$22:AE$25)+1,IF($R192=5,LOOKUP($S192,'Vent Sizing Charts'!$T$18:$T$21,'Vent Sizing Charts'!AE$18:AE$21)+1,IF($R192=4,LOOKUP($S192,'Vent Sizing Charts'!$T$14:$T$17,'Vent Sizing Charts'!AE$14:AE$17)+1,IF($R192=3,LOOKUP($S192,'Vent Sizing Charts'!$T$10:$T$13,'Vent Sizing Charts'!AE$10:AE$13)+1,IF($R192=2,LOOKUP($S192,'Vent Sizing Charts'!$T$8:$T$9,'Vent Sizing Charts'!AE$8:AE$9)+1,IF($R192=1.5,LOOKUP($S192,'Vent Sizing Charts'!$T$7,'Vent Sizing Charts'!AE$7)+1,IF($R192=1.25,LOOKUP($S192,'Vent Sizing Charts'!$T$6,'Vent Sizing Charts'!AE$6)+1,"ERR")))))))))))</f>
        <v>ERR</v>
      </c>
      <c r="AE192" t="str">
        <f>IF($R192=15,LOOKUP($S192,'Vent Sizing Charts'!$T$38:$T$41,'Vent Sizing Charts'!U$38:U$41),IF($R192=12,LOOKUP($S192,'Vent Sizing Charts'!$T$34:$T$37,'Vent Sizing Charts'!U$34:U$37),IF($R192=10,LOOKUP($S192,'Vent Sizing Charts'!$T$30:$T$33,'Vent Sizing Charts'!U$30:U$33),IF($R192=8,LOOKUP($S192,'Vent Sizing Charts'!$T$26:$T$29,'Vent Sizing Charts'!U$26:U$29),IF($R192=6,LOOKUP($S192,'Vent Sizing Charts'!$T$22:$T$25,'Vent Sizing Charts'!U$22:U$25),IF($R192=5,LOOKUP($S192,'Vent Sizing Charts'!$T$18:$T$21,'Vent Sizing Charts'!U$18:U$21),IF($R192=4,LOOKUP($S192,'Vent Sizing Charts'!$T$14:$T$17,'Vent Sizing Charts'!U$14:U$17),IF($R192=3,LOOKUP($S192,'Vent Sizing Charts'!$T$10:$T$13,'Vent Sizing Charts'!U$10:U$13),IF($R192=2,LOOKUP($S192,'Vent Sizing Charts'!$T$8:$T$9,'Vent Sizing Charts'!U$8:U$9),IF($R192=1.5,LOOKUP($S192,'Vent Sizing Charts'!$T$7,'Vent Sizing Charts'!U$7),IF($R192=1.25,LOOKUP($S192,'Vent Sizing Charts'!$T$6,'Vent Sizing Charts'!U$6),"ERR")))))))))))</f>
        <v>ERR</v>
      </c>
    </row>
    <row r="193" spans="6:31" x14ac:dyDescent="0.25">
      <c r="F193" t="str">
        <f>IF('Vent Sizing'!M178="","",'Vent Sizing'!M178)</f>
        <v/>
      </c>
      <c r="G193">
        <v>0</v>
      </c>
      <c r="H193" t="e">
        <f>IF(LOOKUP($F193,'Vent Sizing Charts'!$F$5:$F$18,'Vent Sizing Charts'!G$5:G$18)+1&lt;0,0,LOOKUP($F193,'Vent Sizing Charts'!$F$5:$F$18,'Vent Sizing Charts'!G$5:G$18))</f>
        <v>#N/A</v>
      </c>
      <c r="I193" t="e">
        <f>IF(LOOKUP($F193,'Vent Sizing Charts'!$F$5:$F$18,'Vent Sizing Charts'!H$5:H$18)+1&lt;0,0,LOOKUP($F193,'Vent Sizing Charts'!$F$5:$F$18,'Vent Sizing Charts'!H$5:H$18))</f>
        <v>#N/A</v>
      </c>
      <c r="J193" t="e">
        <f>IF(LOOKUP($F193,'Vent Sizing Charts'!$F$5:$F$18,'Vent Sizing Charts'!I$5:I$18)+1&lt;0,0,LOOKUP($F193,'Vent Sizing Charts'!$F$5:$F$18,'Vent Sizing Charts'!I$5:I$18))</f>
        <v>#N/A</v>
      </c>
      <c r="K193" t="e">
        <f>IF(LOOKUP($F193,'Vent Sizing Charts'!$F$5:$F$18,'Vent Sizing Charts'!J$5:J$18)+1&lt;0,0,LOOKUP($F193,'Vent Sizing Charts'!$F$5:$F$18,'Vent Sizing Charts'!J$5:J$18))</f>
        <v>#N/A</v>
      </c>
      <c r="L193" t="e">
        <f>IF(LOOKUP($F193,'Vent Sizing Charts'!$F$5:$F$18,'Vent Sizing Charts'!K$5:K$18)+1&lt;0,0,LOOKUP($F193,'Vent Sizing Charts'!$F$5:$F$18,'Vent Sizing Charts'!K$5:K$18))</f>
        <v>#N/A</v>
      </c>
      <c r="M193" t="e">
        <f>IF(LOOKUP($F193,'Vent Sizing Charts'!$F$5:$F$18,'Vent Sizing Charts'!L$5:L$18)+1&lt;0,0,LOOKUP($F193,'Vent Sizing Charts'!$F$5:$F$18,'Vent Sizing Charts'!L$5:L$18))</f>
        <v>#N/A</v>
      </c>
      <c r="N193" t="e">
        <f>IF(LOOKUP($F193,'Vent Sizing Charts'!$F$5:$F$18,'Vent Sizing Charts'!M$5:M$18)+1&lt;0,0,LOOKUP($F193,'Vent Sizing Charts'!$F$5:$F$18,'Vent Sizing Charts'!M$5:M$18))</f>
        <v>#N/A</v>
      </c>
      <c r="O193" t="e">
        <f>IF(LOOKUP($F193,'Vent Sizing Charts'!$F$5:$F$18,'Vent Sizing Charts'!N$5:N$18)+1&lt;0,0,LOOKUP($F193,'Vent Sizing Charts'!$F$5:$F$18,'Vent Sizing Charts'!N$5:N$18))</f>
        <v>#N/A</v>
      </c>
      <c r="R193">
        <f>'Vent Sizing'!X98</f>
        <v>0</v>
      </c>
      <c r="S193">
        <f>ROUNDUP('Vent Sizing'!T98,0)</f>
        <v>0</v>
      </c>
      <c r="T193">
        <v>-9999999</v>
      </c>
      <c r="U193" t="str">
        <f>IF($R193=15,LOOKUP($S193,'Vent Sizing Charts'!$T$38:$T$41,'Vent Sizing Charts'!V$38:V$41)+1,IF($R193=12,LOOKUP($S193,'Vent Sizing Charts'!$T$34:$T$37,'Vent Sizing Charts'!V$34:V$37)+1,IF($R193=10,LOOKUP($S193,'Vent Sizing Charts'!$T$30:$T$33,'Vent Sizing Charts'!V$30:V$33)+1,IF($R193=8,LOOKUP($S193,'Vent Sizing Charts'!$T$26:$T$29,'Vent Sizing Charts'!V$26:V$29)+1,IF($R193=6,LOOKUP($S193,'Vent Sizing Charts'!$T$22:$T$25,'Vent Sizing Charts'!V$22:V$25)+1,IF($R193=5,LOOKUP($S193,'Vent Sizing Charts'!$T$18:$T$21,'Vent Sizing Charts'!V$18:V$21)+1,IF($R193=4,LOOKUP($S193,'Vent Sizing Charts'!$T$14:$T$17,'Vent Sizing Charts'!V$14:V$17)+1,IF($R193=3,LOOKUP($S193,'Vent Sizing Charts'!$T$10:$T$13,'Vent Sizing Charts'!V$10:V$13)+1,IF($R193=2,LOOKUP($S193,'Vent Sizing Charts'!$T$8:$T$9,'Vent Sizing Charts'!V$8:V$9)+1,IF($R193=1.5,LOOKUP($S193,'Vent Sizing Charts'!$T$7,'Vent Sizing Charts'!V$7)+1,IF($R193=1.25,LOOKUP($S193,'Vent Sizing Charts'!$T$6,'Vent Sizing Charts'!V$6)+1,"ERR")))))))))))</f>
        <v>ERR</v>
      </c>
      <c r="V193" t="str">
        <f>IF($R193=15,LOOKUP($S193,'Vent Sizing Charts'!$T$38:$T$41,'Vent Sizing Charts'!W$38:W$41)+1,IF($R193=12,LOOKUP($S193,'Vent Sizing Charts'!$T$34:$T$37,'Vent Sizing Charts'!W$34:W$37)+1,IF($R193=10,LOOKUP($S193,'Vent Sizing Charts'!$T$30:$T$33,'Vent Sizing Charts'!W$30:W$33)+1,IF($R193=8,LOOKUP($S193,'Vent Sizing Charts'!$T$26:$T$29,'Vent Sizing Charts'!W$26:W$29)+1,IF($R193=6,LOOKUP($S193,'Vent Sizing Charts'!$T$22:$T$25,'Vent Sizing Charts'!W$22:W$25)+1,IF($R193=5,LOOKUP($S193,'Vent Sizing Charts'!$T$18:$T$21,'Vent Sizing Charts'!W$18:W$21)+1,IF($R193=4,LOOKUP($S193,'Vent Sizing Charts'!$T$14:$T$17,'Vent Sizing Charts'!W$14:W$17)+1,IF($R193=3,LOOKUP($S193,'Vent Sizing Charts'!$T$10:$T$13,'Vent Sizing Charts'!W$10:W$13)+1,IF($R193=2,LOOKUP($S193,'Vent Sizing Charts'!$T$8:$T$9,'Vent Sizing Charts'!W$8:W$9)+1,IF($R193=1.5,LOOKUP($S193,'Vent Sizing Charts'!$T$7,'Vent Sizing Charts'!W$7)+1,IF($R193=1.25,LOOKUP($S193,'Vent Sizing Charts'!$T$6,'Vent Sizing Charts'!W$6)+1,"ERR")))))))))))</f>
        <v>ERR</v>
      </c>
      <c r="W193" t="str">
        <f>IF($R193=15,LOOKUP($S193,'Vent Sizing Charts'!$T$38:$T$41,'Vent Sizing Charts'!X$38:X$41)+1,IF($R193=12,LOOKUP($S193,'Vent Sizing Charts'!$T$34:$T$37,'Vent Sizing Charts'!X$34:X$37)+1,IF($R193=10,LOOKUP($S193,'Vent Sizing Charts'!$T$30:$T$33,'Vent Sizing Charts'!X$30:X$33)+1,IF($R193=8,LOOKUP($S193,'Vent Sizing Charts'!$T$26:$T$29,'Vent Sizing Charts'!X$26:X$29)+1,IF($R193=6,LOOKUP($S193,'Vent Sizing Charts'!$T$22:$T$25,'Vent Sizing Charts'!X$22:X$25)+1,IF($R193=5,LOOKUP($S193,'Vent Sizing Charts'!$T$18:$T$21,'Vent Sizing Charts'!X$18:X$21)+1,IF($R193=4,LOOKUP($S193,'Vent Sizing Charts'!$T$14:$T$17,'Vent Sizing Charts'!X$14:X$17)+1,IF($R193=3,LOOKUP($S193,'Vent Sizing Charts'!$T$10:$T$13,'Vent Sizing Charts'!X$10:X$13)+1,IF($R193=2,LOOKUP($S193,'Vent Sizing Charts'!$T$8:$T$9,'Vent Sizing Charts'!X$8:X$9)+1,IF($R193=1.5,LOOKUP($S193,'Vent Sizing Charts'!$T$7,'Vent Sizing Charts'!X$7)+1,IF($R193=1.25,LOOKUP($S193,'Vent Sizing Charts'!$T$6,'Vent Sizing Charts'!X$6)+1,"ERR")))))))))))</f>
        <v>ERR</v>
      </c>
      <c r="X193" t="str">
        <f>IF($R193=15,LOOKUP($S193,'Vent Sizing Charts'!$T$38:$T$41,'Vent Sizing Charts'!Y$38:Y$41)+1,IF($R193=12,LOOKUP($S193,'Vent Sizing Charts'!$T$34:$T$37,'Vent Sizing Charts'!Y$34:Y$37)+1,IF($R193=10,LOOKUP($S193,'Vent Sizing Charts'!$T$30:$T$33,'Vent Sizing Charts'!Y$30:Y$33)+1,IF($R193=8,LOOKUP($S193,'Vent Sizing Charts'!$T$26:$T$29,'Vent Sizing Charts'!Y$26:Y$29)+1,IF($R193=6,LOOKUP($S193,'Vent Sizing Charts'!$T$22:$T$25,'Vent Sizing Charts'!Y$22:Y$25)+1,IF($R193=5,LOOKUP($S193,'Vent Sizing Charts'!$T$18:$T$21,'Vent Sizing Charts'!Y$18:Y$21)+1,IF($R193=4,LOOKUP($S193,'Vent Sizing Charts'!$T$14:$T$17,'Vent Sizing Charts'!Y$14:Y$17)+1,IF($R193=3,LOOKUP($S193,'Vent Sizing Charts'!$T$10:$T$13,'Vent Sizing Charts'!Y$10:Y$13)+1,IF($R193=2,LOOKUP($S193,'Vent Sizing Charts'!$T$8:$T$9,'Vent Sizing Charts'!Y$8:Y$9)+1,IF($R193=1.5,LOOKUP($S193,'Vent Sizing Charts'!$T$7,'Vent Sizing Charts'!Y$7)+1,IF($R193=1.25,LOOKUP($S193,'Vent Sizing Charts'!$T$6,'Vent Sizing Charts'!Y$6)+1,"ERR")))))))))))</f>
        <v>ERR</v>
      </c>
      <c r="Y193" t="str">
        <f>IF($R193=15,LOOKUP($S193,'Vent Sizing Charts'!$T$38:$T$41,'Vent Sizing Charts'!Z$38:Z$41)+1,IF($R193=12,LOOKUP($S193,'Vent Sizing Charts'!$T$34:$T$37,'Vent Sizing Charts'!Z$34:Z$37)+1,IF($R193=10,LOOKUP($S193,'Vent Sizing Charts'!$T$30:$T$33,'Vent Sizing Charts'!Z$30:Z$33)+1,IF($R193=8,LOOKUP($S193,'Vent Sizing Charts'!$T$26:$T$29,'Vent Sizing Charts'!Z$26:Z$29)+1,IF($R193=6,LOOKUP($S193,'Vent Sizing Charts'!$T$22:$T$25,'Vent Sizing Charts'!Z$22:Z$25)+1,IF($R193=5,LOOKUP($S193,'Vent Sizing Charts'!$T$18:$T$21,'Vent Sizing Charts'!Z$18:Z$21)+1,IF($R193=4,LOOKUP($S193,'Vent Sizing Charts'!$T$14:$T$17,'Vent Sizing Charts'!Z$14:Z$17)+1,IF($R193=3,LOOKUP($S193,'Vent Sizing Charts'!$T$10:$T$13,'Vent Sizing Charts'!Z$10:Z$13)+1,IF($R193=2,LOOKUP($S193,'Vent Sizing Charts'!$T$8:$T$9,'Vent Sizing Charts'!Z$8:Z$9)+1,IF($R193=1.5,LOOKUP($S193,'Vent Sizing Charts'!$T$7,'Vent Sizing Charts'!Z$7)+1,IF($R193=1.25,LOOKUP($S193,'Vent Sizing Charts'!$T$6,'Vent Sizing Charts'!Z$6)+1,"ERR")))))))))))</f>
        <v>ERR</v>
      </c>
      <c r="Z193" t="str">
        <f>IF($R193=15,LOOKUP($S193,'Vent Sizing Charts'!$T$38:$T$41,'Vent Sizing Charts'!AA$38:AA$41)+1,IF($R193=12,LOOKUP($S193,'Vent Sizing Charts'!$T$34:$T$37,'Vent Sizing Charts'!AA$34:AA$37)+1,IF($R193=10,LOOKUP($S193,'Vent Sizing Charts'!$T$30:$T$33,'Vent Sizing Charts'!AA$30:AA$33)+1,IF($R193=8,LOOKUP($S193,'Vent Sizing Charts'!$T$26:$T$29,'Vent Sizing Charts'!AA$26:AA$29)+1,IF($R193=6,LOOKUP($S193,'Vent Sizing Charts'!$T$22:$T$25,'Vent Sizing Charts'!AA$22:AA$25)+1,IF($R193=5,LOOKUP($S193,'Vent Sizing Charts'!$T$18:$T$21,'Vent Sizing Charts'!AA$18:AA$21)+1,IF($R193=4,LOOKUP($S193,'Vent Sizing Charts'!$T$14:$T$17,'Vent Sizing Charts'!AA$14:AA$17)+1,IF($R193=3,LOOKUP($S193,'Vent Sizing Charts'!$T$10:$T$13,'Vent Sizing Charts'!AA$10:AA$13)+1,IF($R193=2,LOOKUP($S193,'Vent Sizing Charts'!$T$8:$T$9,'Vent Sizing Charts'!AA$8:AA$9)+1,IF($R193=1.5,LOOKUP($S193,'Vent Sizing Charts'!$T$7,'Vent Sizing Charts'!AA$7)+1,IF($R193=1.25,LOOKUP($S193,'Vent Sizing Charts'!$T$6,'Vent Sizing Charts'!AA$6)+1,"ERR")))))))))))</f>
        <v>ERR</v>
      </c>
      <c r="AA193" t="str">
        <f>IF($R193=15,LOOKUP($S193,'Vent Sizing Charts'!$T$38:$T$41,'Vent Sizing Charts'!AB$38:AB$41)+1,IF($R193=12,LOOKUP($S193,'Vent Sizing Charts'!$T$34:$T$37,'Vent Sizing Charts'!AB$34:AB$37)+1,IF($R193=10,LOOKUP($S193,'Vent Sizing Charts'!$T$30:$T$33,'Vent Sizing Charts'!AB$30:AB$33)+1,IF($R193=8,LOOKUP($S193,'Vent Sizing Charts'!$T$26:$T$29,'Vent Sizing Charts'!AB$26:AB$29)+1,IF($R193=6,LOOKUP($S193,'Vent Sizing Charts'!$T$22:$T$25,'Vent Sizing Charts'!AB$22:AB$25)+1,IF($R193=5,LOOKUP($S193,'Vent Sizing Charts'!$T$18:$T$21,'Vent Sizing Charts'!AB$18:AB$21)+1,IF($R193=4,LOOKUP($S193,'Vent Sizing Charts'!$T$14:$T$17,'Vent Sizing Charts'!AB$14:AB$17)+1,IF($R193=3,LOOKUP($S193,'Vent Sizing Charts'!$T$10:$T$13,'Vent Sizing Charts'!AB$10:AB$13)+1,IF($R193=2,LOOKUP($S193,'Vent Sizing Charts'!$T$8:$T$9,'Vent Sizing Charts'!AB$8:AB$9)+1,IF($R193=1.5,LOOKUP($S193,'Vent Sizing Charts'!$T$7,'Vent Sizing Charts'!AB$7)+1,IF($R193=1.25,LOOKUP($S193,'Vent Sizing Charts'!$T$6,'Vent Sizing Charts'!AB$6)+1,"ERR")))))))))))</f>
        <v>ERR</v>
      </c>
      <c r="AB193" t="str">
        <f>IF($R193=15,LOOKUP($S193,'Vent Sizing Charts'!$T$38:$T$41,'Vent Sizing Charts'!AC$38:AC$41)+1,IF($R193=12,LOOKUP($S193,'Vent Sizing Charts'!$T$34:$T$37,'Vent Sizing Charts'!AC$34:AC$37)+1,IF($R193=10,LOOKUP($S193,'Vent Sizing Charts'!$T$30:$T$33,'Vent Sizing Charts'!AC$30:AC$33)+1,IF($R193=8,LOOKUP($S193,'Vent Sizing Charts'!$T$26:$T$29,'Vent Sizing Charts'!AC$26:AC$29)+1,IF($R193=6,LOOKUP($S193,'Vent Sizing Charts'!$T$22:$T$25,'Vent Sizing Charts'!AC$22:AC$25)+1,IF($R193=5,LOOKUP($S193,'Vent Sizing Charts'!$T$18:$T$21,'Vent Sizing Charts'!AC$18:AC$21)+1,IF($R193=4,LOOKUP($S193,'Vent Sizing Charts'!$T$14:$T$17,'Vent Sizing Charts'!AC$14:AC$17)+1,IF($R193=3,LOOKUP($S193,'Vent Sizing Charts'!$T$10:$T$13,'Vent Sizing Charts'!AC$10:AC$13)+1,IF($R193=2,LOOKUP($S193,'Vent Sizing Charts'!$T$8:$T$9,'Vent Sizing Charts'!AC$8:AC$9)+1,IF($R193=1.5,LOOKUP($S193,'Vent Sizing Charts'!$T$7,'Vent Sizing Charts'!AC$7)+1,IF($R193=1.25,LOOKUP($S193,'Vent Sizing Charts'!$T$6,'Vent Sizing Charts'!AC$6)+1,"ERR")))))))))))</f>
        <v>ERR</v>
      </c>
      <c r="AC193" t="str">
        <f>IF($R193=15,LOOKUP($S193,'Vent Sizing Charts'!$T$38:$T$41,'Vent Sizing Charts'!AD$38:AD$41)+1,IF($R193=12,LOOKUP($S193,'Vent Sizing Charts'!$T$34:$T$37,'Vent Sizing Charts'!AD$34:AD$37)+1,IF($R193=10,LOOKUP($S193,'Vent Sizing Charts'!$T$30:$T$33,'Vent Sizing Charts'!AD$30:AD$33)+1,IF($R193=8,LOOKUP($S193,'Vent Sizing Charts'!$T$26:$T$29,'Vent Sizing Charts'!AD$26:AD$29)+1,IF($R193=6,LOOKUP($S193,'Vent Sizing Charts'!$T$22:$T$25,'Vent Sizing Charts'!AD$22:AD$25)+1,IF($R193=5,LOOKUP($S193,'Vent Sizing Charts'!$T$18:$T$21,'Vent Sizing Charts'!AD$18:AD$21)+1,IF($R193=4,LOOKUP($S193,'Vent Sizing Charts'!$T$14:$T$17,'Vent Sizing Charts'!AD$14:AD$17)+1,IF($R193=3,LOOKUP($S193,'Vent Sizing Charts'!$T$10:$T$13,'Vent Sizing Charts'!AD$10:AD$13)+1,IF($R193=2,LOOKUP($S193,'Vent Sizing Charts'!$T$8:$T$9,'Vent Sizing Charts'!AD$8:AD$9)+1,IF($R193=1.5,LOOKUP($S193,'Vent Sizing Charts'!$T$7,'Vent Sizing Charts'!AD$7)+1,IF($R193=1.25,LOOKUP($S193,'Vent Sizing Charts'!$T$6,'Vent Sizing Charts'!AD$6)+1,"ERR")))))))))))</f>
        <v>ERR</v>
      </c>
      <c r="AD193" t="str">
        <f>IF($R193=15,LOOKUP($S193,'Vent Sizing Charts'!$T$38:$T$41,'Vent Sizing Charts'!AE$38:AE$41)+1,IF($R193=12,LOOKUP($S193,'Vent Sizing Charts'!$T$34:$T$37,'Vent Sizing Charts'!AE$34:AE$37)+1,IF($R193=10,LOOKUP($S193,'Vent Sizing Charts'!$T$30:$T$33,'Vent Sizing Charts'!AE$30:AE$33)+1,IF($R193=8,LOOKUP($S193,'Vent Sizing Charts'!$T$26:$T$29,'Vent Sizing Charts'!AE$26:AE$29)+1,IF($R193=6,LOOKUP($S193,'Vent Sizing Charts'!$T$22:$T$25,'Vent Sizing Charts'!AE$22:AE$25)+1,IF($R193=5,LOOKUP($S193,'Vent Sizing Charts'!$T$18:$T$21,'Vent Sizing Charts'!AE$18:AE$21)+1,IF($R193=4,LOOKUP($S193,'Vent Sizing Charts'!$T$14:$T$17,'Vent Sizing Charts'!AE$14:AE$17)+1,IF($R193=3,LOOKUP($S193,'Vent Sizing Charts'!$T$10:$T$13,'Vent Sizing Charts'!AE$10:AE$13)+1,IF($R193=2,LOOKUP($S193,'Vent Sizing Charts'!$T$8:$T$9,'Vent Sizing Charts'!AE$8:AE$9)+1,IF($R193=1.5,LOOKUP($S193,'Vent Sizing Charts'!$T$7,'Vent Sizing Charts'!AE$7)+1,IF($R193=1.25,LOOKUP($S193,'Vent Sizing Charts'!$T$6,'Vent Sizing Charts'!AE$6)+1,"ERR")))))))))))</f>
        <v>ERR</v>
      </c>
      <c r="AE193" t="str">
        <f>IF($R193=15,LOOKUP($S193,'Vent Sizing Charts'!$T$38:$T$41,'Vent Sizing Charts'!U$38:U$41),IF($R193=12,LOOKUP($S193,'Vent Sizing Charts'!$T$34:$T$37,'Vent Sizing Charts'!U$34:U$37),IF($R193=10,LOOKUP($S193,'Vent Sizing Charts'!$T$30:$T$33,'Vent Sizing Charts'!U$30:U$33),IF($R193=8,LOOKUP($S193,'Vent Sizing Charts'!$T$26:$T$29,'Vent Sizing Charts'!U$26:U$29),IF($R193=6,LOOKUP($S193,'Vent Sizing Charts'!$T$22:$T$25,'Vent Sizing Charts'!U$22:U$25),IF($R193=5,LOOKUP($S193,'Vent Sizing Charts'!$T$18:$T$21,'Vent Sizing Charts'!U$18:U$21),IF($R193=4,LOOKUP($S193,'Vent Sizing Charts'!$T$14:$T$17,'Vent Sizing Charts'!U$14:U$17),IF($R193=3,LOOKUP($S193,'Vent Sizing Charts'!$T$10:$T$13,'Vent Sizing Charts'!U$10:U$13),IF($R193=2,LOOKUP($S193,'Vent Sizing Charts'!$T$8:$T$9,'Vent Sizing Charts'!U$8:U$9),IF($R193=1.5,LOOKUP($S193,'Vent Sizing Charts'!$T$7,'Vent Sizing Charts'!U$7),IF($R193=1.25,LOOKUP($S193,'Vent Sizing Charts'!$T$6,'Vent Sizing Charts'!U$6),"ERR")))))))))))</f>
        <v>ERR</v>
      </c>
    </row>
    <row r="194" spans="6:31" x14ac:dyDescent="0.25">
      <c r="F194" t="str">
        <f>IF('Vent Sizing'!M179="","",'Vent Sizing'!M179)</f>
        <v/>
      </c>
      <c r="G194">
        <v>0</v>
      </c>
      <c r="H194" t="e">
        <f>IF(LOOKUP($F194,'Vent Sizing Charts'!$F$5:$F$18,'Vent Sizing Charts'!G$5:G$18)+1&lt;0,0,LOOKUP($F194,'Vent Sizing Charts'!$F$5:$F$18,'Vent Sizing Charts'!G$5:G$18))</f>
        <v>#N/A</v>
      </c>
      <c r="I194" t="e">
        <f>IF(LOOKUP($F194,'Vent Sizing Charts'!$F$5:$F$18,'Vent Sizing Charts'!H$5:H$18)+1&lt;0,0,LOOKUP($F194,'Vent Sizing Charts'!$F$5:$F$18,'Vent Sizing Charts'!H$5:H$18))</f>
        <v>#N/A</v>
      </c>
      <c r="J194" t="e">
        <f>IF(LOOKUP($F194,'Vent Sizing Charts'!$F$5:$F$18,'Vent Sizing Charts'!I$5:I$18)+1&lt;0,0,LOOKUP($F194,'Vent Sizing Charts'!$F$5:$F$18,'Vent Sizing Charts'!I$5:I$18))</f>
        <v>#N/A</v>
      </c>
      <c r="K194" t="e">
        <f>IF(LOOKUP($F194,'Vent Sizing Charts'!$F$5:$F$18,'Vent Sizing Charts'!J$5:J$18)+1&lt;0,0,LOOKUP($F194,'Vent Sizing Charts'!$F$5:$F$18,'Vent Sizing Charts'!J$5:J$18))</f>
        <v>#N/A</v>
      </c>
      <c r="L194" t="e">
        <f>IF(LOOKUP($F194,'Vent Sizing Charts'!$F$5:$F$18,'Vent Sizing Charts'!K$5:K$18)+1&lt;0,0,LOOKUP($F194,'Vent Sizing Charts'!$F$5:$F$18,'Vent Sizing Charts'!K$5:K$18))</f>
        <v>#N/A</v>
      </c>
      <c r="M194" t="e">
        <f>IF(LOOKUP($F194,'Vent Sizing Charts'!$F$5:$F$18,'Vent Sizing Charts'!L$5:L$18)+1&lt;0,0,LOOKUP($F194,'Vent Sizing Charts'!$F$5:$F$18,'Vent Sizing Charts'!L$5:L$18))</f>
        <v>#N/A</v>
      </c>
      <c r="N194" t="e">
        <f>IF(LOOKUP($F194,'Vent Sizing Charts'!$F$5:$F$18,'Vent Sizing Charts'!M$5:M$18)+1&lt;0,0,LOOKUP($F194,'Vent Sizing Charts'!$F$5:$F$18,'Vent Sizing Charts'!M$5:M$18))</f>
        <v>#N/A</v>
      </c>
      <c r="O194" t="e">
        <f>IF(LOOKUP($F194,'Vent Sizing Charts'!$F$5:$F$18,'Vent Sizing Charts'!N$5:N$18)+1&lt;0,0,LOOKUP($F194,'Vent Sizing Charts'!$F$5:$F$18,'Vent Sizing Charts'!N$5:N$18))</f>
        <v>#N/A</v>
      </c>
      <c r="R194">
        <f>'Vent Sizing'!X99</f>
        <v>0</v>
      </c>
      <c r="S194">
        <f>ROUNDUP('Vent Sizing'!T99,0)</f>
        <v>0</v>
      </c>
      <c r="T194">
        <v>-9999999</v>
      </c>
      <c r="U194" t="str">
        <f>IF($R194=15,LOOKUP($S194,'Vent Sizing Charts'!$T$38:$T$41,'Vent Sizing Charts'!V$38:V$41)+1,IF($R194=12,LOOKUP($S194,'Vent Sizing Charts'!$T$34:$T$37,'Vent Sizing Charts'!V$34:V$37)+1,IF($R194=10,LOOKUP($S194,'Vent Sizing Charts'!$T$30:$T$33,'Vent Sizing Charts'!V$30:V$33)+1,IF($R194=8,LOOKUP($S194,'Vent Sizing Charts'!$T$26:$T$29,'Vent Sizing Charts'!V$26:V$29)+1,IF($R194=6,LOOKUP($S194,'Vent Sizing Charts'!$T$22:$T$25,'Vent Sizing Charts'!V$22:V$25)+1,IF($R194=5,LOOKUP($S194,'Vent Sizing Charts'!$T$18:$T$21,'Vent Sizing Charts'!V$18:V$21)+1,IF($R194=4,LOOKUP($S194,'Vent Sizing Charts'!$T$14:$T$17,'Vent Sizing Charts'!V$14:V$17)+1,IF($R194=3,LOOKUP($S194,'Vent Sizing Charts'!$T$10:$T$13,'Vent Sizing Charts'!V$10:V$13)+1,IF($R194=2,LOOKUP($S194,'Vent Sizing Charts'!$T$8:$T$9,'Vent Sizing Charts'!V$8:V$9)+1,IF($R194=1.5,LOOKUP($S194,'Vent Sizing Charts'!$T$7,'Vent Sizing Charts'!V$7)+1,IF($R194=1.25,LOOKUP($S194,'Vent Sizing Charts'!$T$6,'Vent Sizing Charts'!V$6)+1,"ERR")))))))))))</f>
        <v>ERR</v>
      </c>
      <c r="V194" t="str">
        <f>IF($R194=15,LOOKUP($S194,'Vent Sizing Charts'!$T$38:$T$41,'Vent Sizing Charts'!W$38:W$41)+1,IF($R194=12,LOOKUP($S194,'Vent Sizing Charts'!$T$34:$T$37,'Vent Sizing Charts'!W$34:W$37)+1,IF($R194=10,LOOKUP($S194,'Vent Sizing Charts'!$T$30:$T$33,'Vent Sizing Charts'!W$30:W$33)+1,IF($R194=8,LOOKUP($S194,'Vent Sizing Charts'!$T$26:$T$29,'Vent Sizing Charts'!W$26:W$29)+1,IF($R194=6,LOOKUP($S194,'Vent Sizing Charts'!$T$22:$T$25,'Vent Sizing Charts'!W$22:W$25)+1,IF($R194=5,LOOKUP($S194,'Vent Sizing Charts'!$T$18:$T$21,'Vent Sizing Charts'!W$18:W$21)+1,IF($R194=4,LOOKUP($S194,'Vent Sizing Charts'!$T$14:$T$17,'Vent Sizing Charts'!W$14:W$17)+1,IF($R194=3,LOOKUP($S194,'Vent Sizing Charts'!$T$10:$T$13,'Vent Sizing Charts'!W$10:W$13)+1,IF($R194=2,LOOKUP($S194,'Vent Sizing Charts'!$T$8:$T$9,'Vent Sizing Charts'!W$8:W$9)+1,IF($R194=1.5,LOOKUP($S194,'Vent Sizing Charts'!$T$7,'Vent Sizing Charts'!W$7)+1,IF($R194=1.25,LOOKUP($S194,'Vent Sizing Charts'!$T$6,'Vent Sizing Charts'!W$6)+1,"ERR")))))))))))</f>
        <v>ERR</v>
      </c>
      <c r="W194" t="str">
        <f>IF($R194=15,LOOKUP($S194,'Vent Sizing Charts'!$T$38:$T$41,'Vent Sizing Charts'!X$38:X$41)+1,IF($R194=12,LOOKUP($S194,'Vent Sizing Charts'!$T$34:$T$37,'Vent Sizing Charts'!X$34:X$37)+1,IF($R194=10,LOOKUP($S194,'Vent Sizing Charts'!$T$30:$T$33,'Vent Sizing Charts'!X$30:X$33)+1,IF($R194=8,LOOKUP($S194,'Vent Sizing Charts'!$T$26:$T$29,'Vent Sizing Charts'!X$26:X$29)+1,IF($R194=6,LOOKUP($S194,'Vent Sizing Charts'!$T$22:$T$25,'Vent Sizing Charts'!X$22:X$25)+1,IF($R194=5,LOOKUP($S194,'Vent Sizing Charts'!$T$18:$T$21,'Vent Sizing Charts'!X$18:X$21)+1,IF($R194=4,LOOKUP($S194,'Vent Sizing Charts'!$T$14:$T$17,'Vent Sizing Charts'!X$14:X$17)+1,IF($R194=3,LOOKUP($S194,'Vent Sizing Charts'!$T$10:$T$13,'Vent Sizing Charts'!X$10:X$13)+1,IF($R194=2,LOOKUP($S194,'Vent Sizing Charts'!$T$8:$T$9,'Vent Sizing Charts'!X$8:X$9)+1,IF($R194=1.5,LOOKUP($S194,'Vent Sizing Charts'!$T$7,'Vent Sizing Charts'!X$7)+1,IF($R194=1.25,LOOKUP($S194,'Vent Sizing Charts'!$T$6,'Vent Sizing Charts'!X$6)+1,"ERR")))))))))))</f>
        <v>ERR</v>
      </c>
      <c r="X194" t="str">
        <f>IF($R194=15,LOOKUP($S194,'Vent Sizing Charts'!$T$38:$T$41,'Vent Sizing Charts'!Y$38:Y$41)+1,IF($R194=12,LOOKUP($S194,'Vent Sizing Charts'!$T$34:$T$37,'Vent Sizing Charts'!Y$34:Y$37)+1,IF($R194=10,LOOKUP($S194,'Vent Sizing Charts'!$T$30:$T$33,'Vent Sizing Charts'!Y$30:Y$33)+1,IF($R194=8,LOOKUP($S194,'Vent Sizing Charts'!$T$26:$T$29,'Vent Sizing Charts'!Y$26:Y$29)+1,IF($R194=6,LOOKUP($S194,'Vent Sizing Charts'!$T$22:$T$25,'Vent Sizing Charts'!Y$22:Y$25)+1,IF($R194=5,LOOKUP($S194,'Vent Sizing Charts'!$T$18:$T$21,'Vent Sizing Charts'!Y$18:Y$21)+1,IF($R194=4,LOOKUP($S194,'Vent Sizing Charts'!$T$14:$T$17,'Vent Sizing Charts'!Y$14:Y$17)+1,IF($R194=3,LOOKUP($S194,'Vent Sizing Charts'!$T$10:$T$13,'Vent Sizing Charts'!Y$10:Y$13)+1,IF($R194=2,LOOKUP($S194,'Vent Sizing Charts'!$T$8:$T$9,'Vent Sizing Charts'!Y$8:Y$9)+1,IF($R194=1.5,LOOKUP($S194,'Vent Sizing Charts'!$T$7,'Vent Sizing Charts'!Y$7)+1,IF($R194=1.25,LOOKUP($S194,'Vent Sizing Charts'!$T$6,'Vent Sizing Charts'!Y$6)+1,"ERR")))))))))))</f>
        <v>ERR</v>
      </c>
      <c r="Y194" t="str">
        <f>IF($R194=15,LOOKUP($S194,'Vent Sizing Charts'!$T$38:$T$41,'Vent Sizing Charts'!Z$38:Z$41)+1,IF($R194=12,LOOKUP($S194,'Vent Sizing Charts'!$T$34:$T$37,'Vent Sizing Charts'!Z$34:Z$37)+1,IF($R194=10,LOOKUP($S194,'Vent Sizing Charts'!$T$30:$T$33,'Vent Sizing Charts'!Z$30:Z$33)+1,IF($R194=8,LOOKUP($S194,'Vent Sizing Charts'!$T$26:$T$29,'Vent Sizing Charts'!Z$26:Z$29)+1,IF($R194=6,LOOKUP($S194,'Vent Sizing Charts'!$T$22:$T$25,'Vent Sizing Charts'!Z$22:Z$25)+1,IF($R194=5,LOOKUP($S194,'Vent Sizing Charts'!$T$18:$T$21,'Vent Sizing Charts'!Z$18:Z$21)+1,IF($R194=4,LOOKUP($S194,'Vent Sizing Charts'!$T$14:$T$17,'Vent Sizing Charts'!Z$14:Z$17)+1,IF($R194=3,LOOKUP($S194,'Vent Sizing Charts'!$T$10:$T$13,'Vent Sizing Charts'!Z$10:Z$13)+1,IF($R194=2,LOOKUP($S194,'Vent Sizing Charts'!$T$8:$T$9,'Vent Sizing Charts'!Z$8:Z$9)+1,IF($R194=1.5,LOOKUP($S194,'Vent Sizing Charts'!$T$7,'Vent Sizing Charts'!Z$7)+1,IF($R194=1.25,LOOKUP($S194,'Vent Sizing Charts'!$T$6,'Vent Sizing Charts'!Z$6)+1,"ERR")))))))))))</f>
        <v>ERR</v>
      </c>
      <c r="Z194" t="str">
        <f>IF($R194=15,LOOKUP($S194,'Vent Sizing Charts'!$T$38:$T$41,'Vent Sizing Charts'!AA$38:AA$41)+1,IF($R194=12,LOOKUP($S194,'Vent Sizing Charts'!$T$34:$T$37,'Vent Sizing Charts'!AA$34:AA$37)+1,IF($R194=10,LOOKUP($S194,'Vent Sizing Charts'!$T$30:$T$33,'Vent Sizing Charts'!AA$30:AA$33)+1,IF($R194=8,LOOKUP($S194,'Vent Sizing Charts'!$T$26:$T$29,'Vent Sizing Charts'!AA$26:AA$29)+1,IF($R194=6,LOOKUP($S194,'Vent Sizing Charts'!$T$22:$T$25,'Vent Sizing Charts'!AA$22:AA$25)+1,IF($R194=5,LOOKUP($S194,'Vent Sizing Charts'!$T$18:$T$21,'Vent Sizing Charts'!AA$18:AA$21)+1,IF($R194=4,LOOKUP($S194,'Vent Sizing Charts'!$T$14:$T$17,'Vent Sizing Charts'!AA$14:AA$17)+1,IF($R194=3,LOOKUP($S194,'Vent Sizing Charts'!$T$10:$T$13,'Vent Sizing Charts'!AA$10:AA$13)+1,IF($R194=2,LOOKUP($S194,'Vent Sizing Charts'!$T$8:$T$9,'Vent Sizing Charts'!AA$8:AA$9)+1,IF($R194=1.5,LOOKUP($S194,'Vent Sizing Charts'!$T$7,'Vent Sizing Charts'!AA$7)+1,IF($R194=1.25,LOOKUP($S194,'Vent Sizing Charts'!$T$6,'Vent Sizing Charts'!AA$6)+1,"ERR")))))))))))</f>
        <v>ERR</v>
      </c>
      <c r="AA194" t="str">
        <f>IF($R194=15,LOOKUP($S194,'Vent Sizing Charts'!$T$38:$T$41,'Vent Sizing Charts'!AB$38:AB$41)+1,IF($R194=12,LOOKUP($S194,'Vent Sizing Charts'!$T$34:$T$37,'Vent Sizing Charts'!AB$34:AB$37)+1,IF($R194=10,LOOKUP($S194,'Vent Sizing Charts'!$T$30:$T$33,'Vent Sizing Charts'!AB$30:AB$33)+1,IF($R194=8,LOOKUP($S194,'Vent Sizing Charts'!$T$26:$T$29,'Vent Sizing Charts'!AB$26:AB$29)+1,IF($R194=6,LOOKUP($S194,'Vent Sizing Charts'!$T$22:$T$25,'Vent Sizing Charts'!AB$22:AB$25)+1,IF($R194=5,LOOKUP($S194,'Vent Sizing Charts'!$T$18:$T$21,'Vent Sizing Charts'!AB$18:AB$21)+1,IF($R194=4,LOOKUP($S194,'Vent Sizing Charts'!$T$14:$T$17,'Vent Sizing Charts'!AB$14:AB$17)+1,IF($R194=3,LOOKUP($S194,'Vent Sizing Charts'!$T$10:$T$13,'Vent Sizing Charts'!AB$10:AB$13)+1,IF($R194=2,LOOKUP($S194,'Vent Sizing Charts'!$T$8:$T$9,'Vent Sizing Charts'!AB$8:AB$9)+1,IF($R194=1.5,LOOKUP($S194,'Vent Sizing Charts'!$T$7,'Vent Sizing Charts'!AB$7)+1,IF($R194=1.25,LOOKUP($S194,'Vent Sizing Charts'!$T$6,'Vent Sizing Charts'!AB$6)+1,"ERR")))))))))))</f>
        <v>ERR</v>
      </c>
      <c r="AB194" t="str">
        <f>IF($R194=15,LOOKUP($S194,'Vent Sizing Charts'!$T$38:$T$41,'Vent Sizing Charts'!AC$38:AC$41)+1,IF($R194=12,LOOKUP($S194,'Vent Sizing Charts'!$T$34:$T$37,'Vent Sizing Charts'!AC$34:AC$37)+1,IF($R194=10,LOOKUP($S194,'Vent Sizing Charts'!$T$30:$T$33,'Vent Sizing Charts'!AC$30:AC$33)+1,IF($R194=8,LOOKUP($S194,'Vent Sizing Charts'!$T$26:$T$29,'Vent Sizing Charts'!AC$26:AC$29)+1,IF($R194=6,LOOKUP($S194,'Vent Sizing Charts'!$T$22:$T$25,'Vent Sizing Charts'!AC$22:AC$25)+1,IF($R194=5,LOOKUP($S194,'Vent Sizing Charts'!$T$18:$T$21,'Vent Sizing Charts'!AC$18:AC$21)+1,IF($R194=4,LOOKUP($S194,'Vent Sizing Charts'!$T$14:$T$17,'Vent Sizing Charts'!AC$14:AC$17)+1,IF($R194=3,LOOKUP($S194,'Vent Sizing Charts'!$T$10:$T$13,'Vent Sizing Charts'!AC$10:AC$13)+1,IF($R194=2,LOOKUP($S194,'Vent Sizing Charts'!$T$8:$T$9,'Vent Sizing Charts'!AC$8:AC$9)+1,IF($R194=1.5,LOOKUP($S194,'Vent Sizing Charts'!$T$7,'Vent Sizing Charts'!AC$7)+1,IF($R194=1.25,LOOKUP($S194,'Vent Sizing Charts'!$T$6,'Vent Sizing Charts'!AC$6)+1,"ERR")))))))))))</f>
        <v>ERR</v>
      </c>
      <c r="AC194" t="str">
        <f>IF($R194=15,LOOKUP($S194,'Vent Sizing Charts'!$T$38:$T$41,'Vent Sizing Charts'!AD$38:AD$41)+1,IF($R194=12,LOOKUP($S194,'Vent Sizing Charts'!$T$34:$T$37,'Vent Sizing Charts'!AD$34:AD$37)+1,IF($R194=10,LOOKUP($S194,'Vent Sizing Charts'!$T$30:$T$33,'Vent Sizing Charts'!AD$30:AD$33)+1,IF($R194=8,LOOKUP($S194,'Vent Sizing Charts'!$T$26:$T$29,'Vent Sizing Charts'!AD$26:AD$29)+1,IF($R194=6,LOOKUP($S194,'Vent Sizing Charts'!$T$22:$T$25,'Vent Sizing Charts'!AD$22:AD$25)+1,IF($R194=5,LOOKUP($S194,'Vent Sizing Charts'!$T$18:$T$21,'Vent Sizing Charts'!AD$18:AD$21)+1,IF($R194=4,LOOKUP($S194,'Vent Sizing Charts'!$T$14:$T$17,'Vent Sizing Charts'!AD$14:AD$17)+1,IF($R194=3,LOOKUP($S194,'Vent Sizing Charts'!$T$10:$T$13,'Vent Sizing Charts'!AD$10:AD$13)+1,IF($R194=2,LOOKUP($S194,'Vent Sizing Charts'!$T$8:$T$9,'Vent Sizing Charts'!AD$8:AD$9)+1,IF($R194=1.5,LOOKUP($S194,'Vent Sizing Charts'!$T$7,'Vent Sizing Charts'!AD$7)+1,IF($R194=1.25,LOOKUP($S194,'Vent Sizing Charts'!$T$6,'Vent Sizing Charts'!AD$6)+1,"ERR")))))))))))</f>
        <v>ERR</v>
      </c>
      <c r="AD194" t="str">
        <f>IF($R194=15,LOOKUP($S194,'Vent Sizing Charts'!$T$38:$T$41,'Vent Sizing Charts'!AE$38:AE$41)+1,IF($R194=12,LOOKUP($S194,'Vent Sizing Charts'!$T$34:$T$37,'Vent Sizing Charts'!AE$34:AE$37)+1,IF($R194=10,LOOKUP($S194,'Vent Sizing Charts'!$T$30:$T$33,'Vent Sizing Charts'!AE$30:AE$33)+1,IF($R194=8,LOOKUP($S194,'Vent Sizing Charts'!$T$26:$T$29,'Vent Sizing Charts'!AE$26:AE$29)+1,IF($R194=6,LOOKUP($S194,'Vent Sizing Charts'!$T$22:$T$25,'Vent Sizing Charts'!AE$22:AE$25)+1,IF($R194=5,LOOKUP($S194,'Vent Sizing Charts'!$T$18:$T$21,'Vent Sizing Charts'!AE$18:AE$21)+1,IF($R194=4,LOOKUP($S194,'Vent Sizing Charts'!$T$14:$T$17,'Vent Sizing Charts'!AE$14:AE$17)+1,IF($R194=3,LOOKUP($S194,'Vent Sizing Charts'!$T$10:$T$13,'Vent Sizing Charts'!AE$10:AE$13)+1,IF($R194=2,LOOKUP($S194,'Vent Sizing Charts'!$T$8:$T$9,'Vent Sizing Charts'!AE$8:AE$9)+1,IF($R194=1.5,LOOKUP($S194,'Vent Sizing Charts'!$T$7,'Vent Sizing Charts'!AE$7)+1,IF($R194=1.25,LOOKUP($S194,'Vent Sizing Charts'!$T$6,'Vent Sizing Charts'!AE$6)+1,"ERR")))))))))))</f>
        <v>ERR</v>
      </c>
      <c r="AE194" t="str">
        <f>IF($R194=15,LOOKUP($S194,'Vent Sizing Charts'!$T$38:$T$41,'Vent Sizing Charts'!U$38:U$41),IF($R194=12,LOOKUP($S194,'Vent Sizing Charts'!$T$34:$T$37,'Vent Sizing Charts'!U$34:U$37),IF($R194=10,LOOKUP($S194,'Vent Sizing Charts'!$T$30:$T$33,'Vent Sizing Charts'!U$30:U$33),IF($R194=8,LOOKUP($S194,'Vent Sizing Charts'!$T$26:$T$29,'Vent Sizing Charts'!U$26:U$29),IF($R194=6,LOOKUP($S194,'Vent Sizing Charts'!$T$22:$T$25,'Vent Sizing Charts'!U$22:U$25),IF($R194=5,LOOKUP($S194,'Vent Sizing Charts'!$T$18:$T$21,'Vent Sizing Charts'!U$18:U$21),IF($R194=4,LOOKUP($S194,'Vent Sizing Charts'!$T$14:$T$17,'Vent Sizing Charts'!U$14:U$17),IF($R194=3,LOOKUP($S194,'Vent Sizing Charts'!$T$10:$T$13,'Vent Sizing Charts'!U$10:U$13),IF($R194=2,LOOKUP($S194,'Vent Sizing Charts'!$T$8:$T$9,'Vent Sizing Charts'!U$8:U$9),IF($R194=1.5,LOOKUP($S194,'Vent Sizing Charts'!$T$7,'Vent Sizing Charts'!U$7),IF($R194=1.25,LOOKUP($S194,'Vent Sizing Charts'!$T$6,'Vent Sizing Charts'!U$6),"ERR")))))))))))</f>
        <v>ERR</v>
      </c>
    </row>
    <row r="195" spans="6:31" x14ac:dyDescent="0.25">
      <c r="F195" t="str">
        <f>IF('Vent Sizing'!M180="","",'Vent Sizing'!M180)</f>
        <v/>
      </c>
      <c r="G195">
        <v>0</v>
      </c>
      <c r="H195" t="e">
        <f>IF(LOOKUP($F195,'Vent Sizing Charts'!$F$5:$F$18,'Vent Sizing Charts'!G$5:G$18)+1&lt;0,0,LOOKUP($F195,'Vent Sizing Charts'!$F$5:$F$18,'Vent Sizing Charts'!G$5:G$18))</f>
        <v>#N/A</v>
      </c>
      <c r="I195" t="e">
        <f>IF(LOOKUP($F195,'Vent Sizing Charts'!$F$5:$F$18,'Vent Sizing Charts'!H$5:H$18)+1&lt;0,0,LOOKUP($F195,'Vent Sizing Charts'!$F$5:$F$18,'Vent Sizing Charts'!H$5:H$18))</f>
        <v>#N/A</v>
      </c>
      <c r="J195" t="e">
        <f>IF(LOOKUP($F195,'Vent Sizing Charts'!$F$5:$F$18,'Vent Sizing Charts'!I$5:I$18)+1&lt;0,0,LOOKUP($F195,'Vent Sizing Charts'!$F$5:$F$18,'Vent Sizing Charts'!I$5:I$18))</f>
        <v>#N/A</v>
      </c>
      <c r="K195" t="e">
        <f>IF(LOOKUP($F195,'Vent Sizing Charts'!$F$5:$F$18,'Vent Sizing Charts'!J$5:J$18)+1&lt;0,0,LOOKUP($F195,'Vent Sizing Charts'!$F$5:$F$18,'Vent Sizing Charts'!J$5:J$18))</f>
        <v>#N/A</v>
      </c>
      <c r="L195" t="e">
        <f>IF(LOOKUP($F195,'Vent Sizing Charts'!$F$5:$F$18,'Vent Sizing Charts'!K$5:K$18)+1&lt;0,0,LOOKUP($F195,'Vent Sizing Charts'!$F$5:$F$18,'Vent Sizing Charts'!K$5:K$18))</f>
        <v>#N/A</v>
      </c>
      <c r="M195" t="e">
        <f>IF(LOOKUP($F195,'Vent Sizing Charts'!$F$5:$F$18,'Vent Sizing Charts'!L$5:L$18)+1&lt;0,0,LOOKUP($F195,'Vent Sizing Charts'!$F$5:$F$18,'Vent Sizing Charts'!L$5:L$18))</f>
        <v>#N/A</v>
      </c>
      <c r="N195" t="e">
        <f>IF(LOOKUP($F195,'Vent Sizing Charts'!$F$5:$F$18,'Vent Sizing Charts'!M$5:M$18)+1&lt;0,0,LOOKUP($F195,'Vent Sizing Charts'!$F$5:$F$18,'Vent Sizing Charts'!M$5:M$18))</f>
        <v>#N/A</v>
      </c>
      <c r="O195" t="e">
        <f>IF(LOOKUP($F195,'Vent Sizing Charts'!$F$5:$F$18,'Vent Sizing Charts'!N$5:N$18)+1&lt;0,0,LOOKUP($F195,'Vent Sizing Charts'!$F$5:$F$18,'Vent Sizing Charts'!N$5:N$18))</f>
        <v>#N/A</v>
      </c>
      <c r="R195">
        <f>'Vent Sizing'!X100</f>
        <v>0</v>
      </c>
      <c r="S195">
        <f>ROUNDUP('Vent Sizing'!T100,0)</f>
        <v>0</v>
      </c>
      <c r="T195">
        <v>-9999999</v>
      </c>
      <c r="U195" t="str">
        <f>IF($R195=15,LOOKUP($S195,'Vent Sizing Charts'!$T$38:$T$41,'Vent Sizing Charts'!V$38:V$41)+1,IF($R195=12,LOOKUP($S195,'Vent Sizing Charts'!$T$34:$T$37,'Vent Sizing Charts'!V$34:V$37)+1,IF($R195=10,LOOKUP($S195,'Vent Sizing Charts'!$T$30:$T$33,'Vent Sizing Charts'!V$30:V$33)+1,IF($R195=8,LOOKUP($S195,'Vent Sizing Charts'!$T$26:$T$29,'Vent Sizing Charts'!V$26:V$29)+1,IF($R195=6,LOOKUP($S195,'Vent Sizing Charts'!$T$22:$T$25,'Vent Sizing Charts'!V$22:V$25)+1,IF($R195=5,LOOKUP($S195,'Vent Sizing Charts'!$T$18:$T$21,'Vent Sizing Charts'!V$18:V$21)+1,IF($R195=4,LOOKUP($S195,'Vent Sizing Charts'!$T$14:$T$17,'Vent Sizing Charts'!V$14:V$17)+1,IF($R195=3,LOOKUP($S195,'Vent Sizing Charts'!$T$10:$T$13,'Vent Sizing Charts'!V$10:V$13)+1,IF($R195=2,LOOKUP($S195,'Vent Sizing Charts'!$T$8:$T$9,'Vent Sizing Charts'!V$8:V$9)+1,IF($R195=1.5,LOOKUP($S195,'Vent Sizing Charts'!$T$7,'Vent Sizing Charts'!V$7)+1,IF($R195=1.25,LOOKUP($S195,'Vent Sizing Charts'!$T$6,'Vent Sizing Charts'!V$6)+1,"ERR")))))))))))</f>
        <v>ERR</v>
      </c>
      <c r="V195" t="str">
        <f>IF($R195=15,LOOKUP($S195,'Vent Sizing Charts'!$T$38:$T$41,'Vent Sizing Charts'!W$38:W$41)+1,IF($R195=12,LOOKUP($S195,'Vent Sizing Charts'!$T$34:$T$37,'Vent Sizing Charts'!W$34:W$37)+1,IF($R195=10,LOOKUP($S195,'Vent Sizing Charts'!$T$30:$T$33,'Vent Sizing Charts'!W$30:W$33)+1,IF($R195=8,LOOKUP($S195,'Vent Sizing Charts'!$T$26:$T$29,'Vent Sizing Charts'!W$26:W$29)+1,IF($R195=6,LOOKUP($S195,'Vent Sizing Charts'!$T$22:$T$25,'Vent Sizing Charts'!W$22:W$25)+1,IF($R195=5,LOOKUP($S195,'Vent Sizing Charts'!$T$18:$T$21,'Vent Sizing Charts'!W$18:W$21)+1,IF($R195=4,LOOKUP($S195,'Vent Sizing Charts'!$T$14:$T$17,'Vent Sizing Charts'!W$14:W$17)+1,IF($R195=3,LOOKUP($S195,'Vent Sizing Charts'!$T$10:$T$13,'Vent Sizing Charts'!W$10:W$13)+1,IF($R195=2,LOOKUP($S195,'Vent Sizing Charts'!$T$8:$T$9,'Vent Sizing Charts'!W$8:W$9)+1,IF($R195=1.5,LOOKUP($S195,'Vent Sizing Charts'!$T$7,'Vent Sizing Charts'!W$7)+1,IF($R195=1.25,LOOKUP($S195,'Vent Sizing Charts'!$T$6,'Vent Sizing Charts'!W$6)+1,"ERR")))))))))))</f>
        <v>ERR</v>
      </c>
      <c r="W195" t="str">
        <f>IF($R195=15,LOOKUP($S195,'Vent Sizing Charts'!$T$38:$T$41,'Vent Sizing Charts'!X$38:X$41)+1,IF($R195=12,LOOKUP($S195,'Vent Sizing Charts'!$T$34:$T$37,'Vent Sizing Charts'!X$34:X$37)+1,IF($R195=10,LOOKUP($S195,'Vent Sizing Charts'!$T$30:$T$33,'Vent Sizing Charts'!X$30:X$33)+1,IF($R195=8,LOOKUP($S195,'Vent Sizing Charts'!$T$26:$T$29,'Vent Sizing Charts'!X$26:X$29)+1,IF($R195=6,LOOKUP($S195,'Vent Sizing Charts'!$T$22:$T$25,'Vent Sizing Charts'!X$22:X$25)+1,IF($R195=5,LOOKUP($S195,'Vent Sizing Charts'!$T$18:$T$21,'Vent Sizing Charts'!X$18:X$21)+1,IF($R195=4,LOOKUP($S195,'Vent Sizing Charts'!$T$14:$T$17,'Vent Sizing Charts'!X$14:X$17)+1,IF($R195=3,LOOKUP($S195,'Vent Sizing Charts'!$T$10:$T$13,'Vent Sizing Charts'!X$10:X$13)+1,IF($R195=2,LOOKUP($S195,'Vent Sizing Charts'!$T$8:$T$9,'Vent Sizing Charts'!X$8:X$9)+1,IF($R195=1.5,LOOKUP($S195,'Vent Sizing Charts'!$T$7,'Vent Sizing Charts'!X$7)+1,IF($R195=1.25,LOOKUP($S195,'Vent Sizing Charts'!$T$6,'Vent Sizing Charts'!X$6)+1,"ERR")))))))))))</f>
        <v>ERR</v>
      </c>
      <c r="X195" t="str">
        <f>IF($R195=15,LOOKUP($S195,'Vent Sizing Charts'!$T$38:$T$41,'Vent Sizing Charts'!Y$38:Y$41)+1,IF($R195=12,LOOKUP($S195,'Vent Sizing Charts'!$T$34:$T$37,'Vent Sizing Charts'!Y$34:Y$37)+1,IF($R195=10,LOOKUP($S195,'Vent Sizing Charts'!$T$30:$T$33,'Vent Sizing Charts'!Y$30:Y$33)+1,IF($R195=8,LOOKUP($S195,'Vent Sizing Charts'!$T$26:$T$29,'Vent Sizing Charts'!Y$26:Y$29)+1,IF($R195=6,LOOKUP($S195,'Vent Sizing Charts'!$T$22:$T$25,'Vent Sizing Charts'!Y$22:Y$25)+1,IF($R195=5,LOOKUP($S195,'Vent Sizing Charts'!$T$18:$T$21,'Vent Sizing Charts'!Y$18:Y$21)+1,IF($R195=4,LOOKUP($S195,'Vent Sizing Charts'!$T$14:$T$17,'Vent Sizing Charts'!Y$14:Y$17)+1,IF($R195=3,LOOKUP($S195,'Vent Sizing Charts'!$T$10:$T$13,'Vent Sizing Charts'!Y$10:Y$13)+1,IF($R195=2,LOOKUP($S195,'Vent Sizing Charts'!$T$8:$T$9,'Vent Sizing Charts'!Y$8:Y$9)+1,IF($R195=1.5,LOOKUP($S195,'Vent Sizing Charts'!$T$7,'Vent Sizing Charts'!Y$7)+1,IF($R195=1.25,LOOKUP($S195,'Vent Sizing Charts'!$T$6,'Vent Sizing Charts'!Y$6)+1,"ERR")))))))))))</f>
        <v>ERR</v>
      </c>
      <c r="Y195" t="str">
        <f>IF($R195=15,LOOKUP($S195,'Vent Sizing Charts'!$T$38:$T$41,'Vent Sizing Charts'!Z$38:Z$41)+1,IF($R195=12,LOOKUP($S195,'Vent Sizing Charts'!$T$34:$T$37,'Vent Sizing Charts'!Z$34:Z$37)+1,IF($R195=10,LOOKUP($S195,'Vent Sizing Charts'!$T$30:$T$33,'Vent Sizing Charts'!Z$30:Z$33)+1,IF($R195=8,LOOKUP($S195,'Vent Sizing Charts'!$T$26:$T$29,'Vent Sizing Charts'!Z$26:Z$29)+1,IF($R195=6,LOOKUP($S195,'Vent Sizing Charts'!$T$22:$T$25,'Vent Sizing Charts'!Z$22:Z$25)+1,IF($R195=5,LOOKUP($S195,'Vent Sizing Charts'!$T$18:$T$21,'Vent Sizing Charts'!Z$18:Z$21)+1,IF($R195=4,LOOKUP($S195,'Vent Sizing Charts'!$T$14:$T$17,'Vent Sizing Charts'!Z$14:Z$17)+1,IF($R195=3,LOOKUP($S195,'Vent Sizing Charts'!$T$10:$T$13,'Vent Sizing Charts'!Z$10:Z$13)+1,IF($R195=2,LOOKUP($S195,'Vent Sizing Charts'!$T$8:$T$9,'Vent Sizing Charts'!Z$8:Z$9)+1,IF($R195=1.5,LOOKUP($S195,'Vent Sizing Charts'!$T$7,'Vent Sizing Charts'!Z$7)+1,IF($R195=1.25,LOOKUP($S195,'Vent Sizing Charts'!$T$6,'Vent Sizing Charts'!Z$6)+1,"ERR")))))))))))</f>
        <v>ERR</v>
      </c>
      <c r="Z195" t="str">
        <f>IF($R195=15,LOOKUP($S195,'Vent Sizing Charts'!$T$38:$T$41,'Vent Sizing Charts'!AA$38:AA$41)+1,IF($R195=12,LOOKUP($S195,'Vent Sizing Charts'!$T$34:$T$37,'Vent Sizing Charts'!AA$34:AA$37)+1,IF($R195=10,LOOKUP($S195,'Vent Sizing Charts'!$T$30:$T$33,'Vent Sizing Charts'!AA$30:AA$33)+1,IF($R195=8,LOOKUP($S195,'Vent Sizing Charts'!$T$26:$T$29,'Vent Sizing Charts'!AA$26:AA$29)+1,IF($R195=6,LOOKUP($S195,'Vent Sizing Charts'!$T$22:$T$25,'Vent Sizing Charts'!AA$22:AA$25)+1,IF($R195=5,LOOKUP($S195,'Vent Sizing Charts'!$T$18:$T$21,'Vent Sizing Charts'!AA$18:AA$21)+1,IF($R195=4,LOOKUP($S195,'Vent Sizing Charts'!$T$14:$T$17,'Vent Sizing Charts'!AA$14:AA$17)+1,IF($R195=3,LOOKUP($S195,'Vent Sizing Charts'!$T$10:$T$13,'Vent Sizing Charts'!AA$10:AA$13)+1,IF($R195=2,LOOKUP($S195,'Vent Sizing Charts'!$T$8:$T$9,'Vent Sizing Charts'!AA$8:AA$9)+1,IF($R195=1.5,LOOKUP($S195,'Vent Sizing Charts'!$T$7,'Vent Sizing Charts'!AA$7)+1,IF($R195=1.25,LOOKUP($S195,'Vent Sizing Charts'!$T$6,'Vent Sizing Charts'!AA$6)+1,"ERR")))))))))))</f>
        <v>ERR</v>
      </c>
      <c r="AA195" t="str">
        <f>IF($R195=15,LOOKUP($S195,'Vent Sizing Charts'!$T$38:$T$41,'Vent Sizing Charts'!AB$38:AB$41)+1,IF($R195=12,LOOKUP($S195,'Vent Sizing Charts'!$T$34:$T$37,'Vent Sizing Charts'!AB$34:AB$37)+1,IF($R195=10,LOOKUP($S195,'Vent Sizing Charts'!$T$30:$T$33,'Vent Sizing Charts'!AB$30:AB$33)+1,IF($R195=8,LOOKUP($S195,'Vent Sizing Charts'!$T$26:$T$29,'Vent Sizing Charts'!AB$26:AB$29)+1,IF($R195=6,LOOKUP($S195,'Vent Sizing Charts'!$T$22:$T$25,'Vent Sizing Charts'!AB$22:AB$25)+1,IF($R195=5,LOOKUP($S195,'Vent Sizing Charts'!$T$18:$T$21,'Vent Sizing Charts'!AB$18:AB$21)+1,IF($R195=4,LOOKUP($S195,'Vent Sizing Charts'!$T$14:$T$17,'Vent Sizing Charts'!AB$14:AB$17)+1,IF($R195=3,LOOKUP($S195,'Vent Sizing Charts'!$T$10:$T$13,'Vent Sizing Charts'!AB$10:AB$13)+1,IF($R195=2,LOOKUP($S195,'Vent Sizing Charts'!$T$8:$T$9,'Vent Sizing Charts'!AB$8:AB$9)+1,IF($R195=1.5,LOOKUP($S195,'Vent Sizing Charts'!$T$7,'Vent Sizing Charts'!AB$7)+1,IF($R195=1.25,LOOKUP($S195,'Vent Sizing Charts'!$T$6,'Vent Sizing Charts'!AB$6)+1,"ERR")))))))))))</f>
        <v>ERR</v>
      </c>
      <c r="AB195" t="str">
        <f>IF($R195=15,LOOKUP($S195,'Vent Sizing Charts'!$T$38:$T$41,'Vent Sizing Charts'!AC$38:AC$41)+1,IF($R195=12,LOOKUP($S195,'Vent Sizing Charts'!$T$34:$T$37,'Vent Sizing Charts'!AC$34:AC$37)+1,IF($R195=10,LOOKUP($S195,'Vent Sizing Charts'!$T$30:$T$33,'Vent Sizing Charts'!AC$30:AC$33)+1,IF($R195=8,LOOKUP($S195,'Vent Sizing Charts'!$T$26:$T$29,'Vent Sizing Charts'!AC$26:AC$29)+1,IF($R195=6,LOOKUP($S195,'Vent Sizing Charts'!$T$22:$T$25,'Vent Sizing Charts'!AC$22:AC$25)+1,IF($R195=5,LOOKUP($S195,'Vent Sizing Charts'!$T$18:$T$21,'Vent Sizing Charts'!AC$18:AC$21)+1,IF($R195=4,LOOKUP($S195,'Vent Sizing Charts'!$T$14:$T$17,'Vent Sizing Charts'!AC$14:AC$17)+1,IF($R195=3,LOOKUP($S195,'Vent Sizing Charts'!$T$10:$T$13,'Vent Sizing Charts'!AC$10:AC$13)+1,IF($R195=2,LOOKUP($S195,'Vent Sizing Charts'!$T$8:$T$9,'Vent Sizing Charts'!AC$8:AC$9)+1,IF($R195=1.5,LOOKUP($S195,'Vent Sizing Charts'!$T$7,'Vent Sizing Charts'!AC$7)+1,IF($R195=1.25,LOOKUP($S195,'Vent Sizing Charts'!$T$6,'Vent Sizing Charts'!AC$6)+1,"ERR")))))))))))</f>
        <v>ERR</v>
      </c>
      <c r="AC195" t="str">
        <f>IF($R195=15,LOOKUP($S195,'Vent Sizing Charts'!$T$38:$T$41,'Vent Sizing Charts'!AD$38:AD$41)+1,IF($R195=12,LOOKUP($S195,'Vent Sizing Charts'!$T$34:$T$37,'Vent Sizing Charts'!AD$34:AD$37)+1,IF($R195=10,LOOKUP($S195,'Vent Sizing Charts'!$T$30:$T$33,'Vent Sizing Charts'!AD$30:AD$33)+1,IF($R195=8,LOOKUP($S195,'Vent Sizing Charts'!$T$26:$T$29,'Vent Sizing Charts'!AD$26:AD$29)+1,IF($R195=6,LOOKUP($S195,'Vent Sizing Charts'!$T$22:$T$25,'Vent Sizing Charts'!AD$22:AD$25)+1,IF($R195=5,LOOKUP($S195,'Vent Sizing Charts'!$T$18:$T$21,'Vent Sizing Charts'!AD$18:AD$21)+1,IF($R195=4,LOOKUP($S195,'Vent Sizing Charts'!$T$14:$T$17,'Vent Sizing Charts'!AD$14:AD$17)+1,IF($R195=3,LOOKUP($S195,'Vent Sizing Charts'!$T$10:$T$13,'Vent Sizing Charts'!AD$10:AD$13)+1,IF($R195=2,LOOKUP($S195,'Vent Sizing Charts'!$T$8:$T$9,'Vent Sizing Charts'!AD$8:AD$9)+1,IF($R195=1.5,LOOKUP($S195,'Vent Sizing Charts'!$T$7,'Vent Sizing Charts'!AD$7)+1,IF($R195=1.25,LOOKUP($S195,'Vent Sizing Charts'!$T$6,'Vent Sizing Charts'!AD$6)+1,"ERR")))))))))))</f>
        <v>ERR</v>
      </c>
      <c r="AD195" t="str">
        <f>IF($R195=15,LOOKUP($S195,'Vent Sizing Charts'!$T$38:$T$41,'Vent Sizing Charts'!AE$38:AE$41)+1,IF($R195=12,LOOKUP($S195,'Vent Sizing Charts'!$T$34:$T$37,'Vent Sizing Charts'!AE$34:AE$37)+1,IF($R195=10,LOOKUP($S195,'Vent Sizing Charts'!$T$30:$T$33,'Vent Sizing Charts'!AE$30:AE$33)+1,IF($R195=8,LOOKUP($S195,'Vent Sizing Charts'!$T$26:$T$29,'Vent Sizing Charts'!AE$26:AE$29)+1,IF($R195=6,LOOKUP($S195,'Vent Sizing Charts'!$T$22:$T$25,'Vent Sizing Charts'!AE$22:AE$25)+1,IF($R195=5,LOOKUP($S195,'Vent Sizing Charts'!$T$18:$T$21,'Vent Sizing Charts'!AE$18:AE$21)+1,IF($R195=4,LOOKUP($S195,'Vent Sizing Charts'!$T$14:$T$17,'Vent Sizing Charts'!AE$14:AE$17)+1,IF($R195=3,LOOKUP($S195,'Vent Sizing Charts'!$T$10:$T$13,'Vent Sizing Charts'!AE$10:AE$13)+1,IF($R195=2,LOOKUP($S195,'Vent Sizing Charts'!$T$8:$T$9,'Vent Sizing Charts'!AE$8:AE$9)+1,IF($R195=1.5,LOOKUP($S195,'Vent Sizing Charts'!$T$7,'Vent Sizing Charts'!AE$7)+1,IF($R195=1.25,LOOKUP($S195,'Vent Sizing Charts'!$T$6,'Vent Sizing Charts'!AE$6)+1,"ERR")))))))))))</f>
        <v>ERR</v>
      </c>
      <c r="AE195" t="str">
        <f>IF($R195=15,LOOKUP($S195,'Vent Sizing Charts'!$T$38:$T$41,'Vent Sizing Charts'!U$38:U$41),IF($R195=12,LOOKUP($S195,'Vent Sizing Charts'!$T$34:$T$37,'Vent Sizing Charts'!U$34:U$37),IF($R195=10,LOOKUP($S195,'Vent Sizing Charts'!$T$30:$T$33,'Vent Sizing Charts'!U$30:U$33),IF($R195=8,LOOKUP($S195,'Vent Sizing Charts'!$T$26:$T$29,'Vent Sizing Charts'!U$26:U$29),IF($R195=6,LOOKUP($S195,'Vent Sizing Charts'!$T$22:$T$25,'Vent Sizing Charts'!U$22:U$25),IF($R195=5,LOOKUP($S195,'Vent Sizing Charts'!$T$18:$T$21,'Vent Sizing Charts'!U$18:U$21),IF($R195=4,LOOKUP($S195,'Vent Sizing Charts'!$T$14:$T$17,'Vent Sizing Charts'!U$14:U$17),IF($R195=3,LOOKUP($S195,'Vent Sizing Charts'!$T$10:$T$13,'Vent Sizing Charts'!U$10:U$13),IF($R195=2,LOOKUP($S195,'Vent Sizing Charts'!$T$8:$T$9,'Vent Sizing Charts'!U$8:U$9),IF($R195=1.5,LOOKUP($S195,'Vent Sizing Charts'!$T$7,'Vent Sizing Charts'!U$7),IF($R195=1.25,LOOKUP($S195,'Vent Sizing Charts'!$T$6,'Vent Sizing Charts'!U$6),"ERR")))))))))))</f>
        <v>ERR</v>
      </c>
    </row>
    <row r="196" spans="6:31" x14ac:dyDescent="0.25">
      <c r="F196" t="str">
        <f>IF('Vent Sizing'!M181="","",'Vent Sizing'!M181)</f>
        <v/>
      </c>
      <c r="G196">
        <v>0</v>
      </c>
      <c r="H196" t="e">
        <f>IF(LOOKUP($F196,'Vent Sizing Charts'!$F$5:$F$18,'Vent Sizing Charts'!G$5:G$18)+1&lt;0,0,LOOKUP($F196,'Vent Sizing Charts'!$F$5:$F$18,'Vent Sizing Charts'!G$5:G$18))</f>
        <v>#N/A</v>
      </c>
      <c r="I196" t="e">
        <f>IF(LOOKUP($F196,'Vent Sizing Charts'!$F$5:$F$18,'Vent Sizing Charts'!H$5:H$18)+1&lt;0,0,LOOKUP($F196,'Vent Sizing Charts'!$F$5:$F$18,'Vent Sizing Charts'!H$5:H$18))</f>
        <v>#N/A</v>
      </c>
      <c r="J196" t="e">
        <f>IF(LOOKUP($F196,'Vent Sizing Charts'!$F$5:$F$18,'Vent Sizing Charts'!I$5:I$18)+1&lt;0,0,LOOKUP($F196,'Vent Sizing Charts'!$F$5:$F$18,'Vent Sizing Charts'!I$5:I$18))</f>
        <v>#N/A</v>
      </c>
      <c r="K196" t="e">
        <f>IF(LOOKUP($F196,'Vent Sizing Charts'!$F$5:$F$18,'Vent Sizing Charts'!J$5:J$18)+1&lt;0,0,LOOKUP($F196,'Vent Sizing Charts'!$F$5:$F$18,'Vent Sizing Charts'!J$5:J$18))</f>
        <v>#N/A</v>
      </c>
      <c r="L196" t="e">
        <f>IF(LOOKUP($F196,'Vent Sizing Charts'!$F$5:$F$18,'Vent Sizing Charts'!K$5:K$18)+1&lt;0,0,LOOKUP($F196,'Vent Sizing Charts'!$F$5:$F$18,'Vent Sizing Charts'!K$5:K$18))</f>
        <v>#N/A</v>
      </c>
      <c r="M196" t="e">
        <f>IF(LOOKUP($F196,'Vent Sizing Charts'!$F$5:$F$18,'Vent Sizing Charts'!L$5:L$18)+1&lt;0,0,LOOKUP($F196,'Vent Sizing Charts'!$F$5:$F$18,'Vent Sizing Charts'!L$5:L$18))</f>
        <v>#N/A</v>
      </c>
      <c r="N196" t="e">
        <f>IF(LOOKUP($F196,'Vent Sizing Charts'!$F$5:$F$18,'Vent Sizing Charts'!M$5:M$18)+1&lt;0,0,LOOKUP($F196,'Vent Sizing Charts'!$F$5:$F$18,'Vent Sizing Charts'!M$5:M$18))</f>
        <v>#N/A</v>
      </c>
      <c r="O196" t="e">
        <f>IF(LOOKUP($F196,'Vent Sizing Charts'!$F$5:$F$18,'Vent Sizing Charts'!N$5:N$18)+1&lt;0,0,LOOKUP($F196,'Vent Sizing Charts'!$F$5:$F$18,'Vent Sizing Charts'!N$5:N$18))</f>
        <v>#N/A</v>
      </c>
      <c r="R196">
        <f>'Vent Sizing'!X101</f>
        <v>0</v>
      </c>
      <c r="S196">
        <f>ROUNDUP('Vent Sizing'!T101,0)</f>
        <v>0</v>
      </c>
      <c r="T196">
        <v>-9999999</v>
      </c>
      <c r="U196" t="str">
        <f>IF($R196=15,LOOKUP($S196,'Vent Sizing Charts'!$T$38:$T$41,'Vent Sizing Charts'!V$38:V$41)+1,IF($R196=12,LOOKUP($S196,'Vent Sizing Charts'!$T$34:$T$37,'Vent Sizing Charts'!V$34:V$37)+1,IF($R196=10,LOOKUP($S196,'Vent Sizing Charts'!$T$30:$T$33,'Vent Sizing Charts'!V$30:V$33)+1,IF($R196=8,LOOKUP($S196,'Vent Sizing Charts'!$T$26:$T$29,'Vent Sizing Charts'!V$26:V$29)+1,IF($R196=6,LOOKUP($S196,'Vent Sizing Charts'!$T$22:$T$25,'Vent Sizing Charts'!V$22:V$25)+1,IF($R196=5,LOOKUP($S196,'Vent Sizing Charts'!$T$18:$T$21,'Vent Sizing Charts'!V$18:V$21)+1,IF($R196=4,LOOKUP($S196,'Vent Sizing Charts'!$T$14:$T$17,'Vent Sizing Charts'!V$14:V$17)+1,IF($R196=3,LOOKUP($S196,'Vent Sizing Charts'!$T$10:$T$13,'Vent Sizing Charts'!V$10:V$13)+1,IF($R196=2,LOOKUP($S196,'Vent Sizing Charts'!$T$8:$T$9,'Vent Sizing Charts'!V$8:V$9)+1,IF($R196=1.5,LOOKUP($S196,'Vent Sizing Charts'!$T$7,'Vent Sizing Charts'!V$7)+1,IF($R196=1.25,LOOKUP($S196,'Vent Sizing Charts'!$T$6,'Vent Sizing Charts'!V$6)+1,"ERR")))))))))))</f>
        <v>ERR</v>
      </c>
      <c r="V196" t="str">
        <f>IF($R196=15,LOOKUP($S196,'Vent Sizing Charts'!$T$38:$T$41,'Vent Sizing Charts'!W$38:W$41)+1,IF($R196=12,LOOKUP($S196,'Vent Sizing Charts'!$T$34:$T$37,'Vent Sizing Charts'!W$34:W$37)+1,IF($R196=10,LOOKUP($S196,'Vent Sizing Charts'!$T$30:$T$33,'Vent Sizing Charts'!W$30:W$33)+1,IF($R196=8,LOOKUP($S196,'Vent Sizing Charts'!$T$26:$T$29,'Vent Sizing Charts'!W$26:W$29)+1,IF($R196=6,LOOKUP($S196,'Vent Sizing Charts'!$T$22:$T$25,'Vent Sizing Charts'!W$22:W$25)+1,IF($R196=5,LOOKUP($S196,'Vent Sizing Charts'!$T$18:$T$21,'Vent Sizing Charts'!W$18:W$21)+1,IF($R196=4,LOOKUP($S196,'Vent Sizing Charts'!$T$14:$T$17,'Vent Sizing Charts'!W$14:W$17)+1,IF($R196=3,LOOKUP($S196,'Vent Sizing Charts'!$T$10:$T$13,'Vent Sizing Charts'!W$10:W$13)+1,IF($R196=2,LOOKUP($S196,'Vent Sizing Charts'!$T$8:$T$9,'Vent Sizing Charts'!W$8:W$9)+1,IF($R196=1.5,LOOKUP($S196,'Vent Sizing Charts'!$T$7,'Vent Sizing Charts'!W$7)+1,IF($R196=1.25,LOOKUP($S196,'Vent Sizing Charts'!$T$6,'Vent Sizing Charts'!W$6)+1,"ERR")))))))))))</f>
        <v>ERR</v>
      </c>
      <c r="W196" t="str">
        <f>IF($R196=15,LOOKUP($S196,'Vent Sizing Charts'!$T$38:$T$41,'Vent Sizing Charts'!X$38:X$41)+1,IF($R196=12,LOOKUP($S196,'Vent Sizing Charts'!$T$34:$T$37,'Vent Sizing Charts'!X$34:X$37)+1,IF($R196=10,LOOKUP($S196,'Vent Sizing Charts'!$T$30:$T$33,'Vent Sizing Charts'!X$30:X$33)+1,IF($R196=8,LOOKUP($S196,'Vent Sizing Charts'!$T$26:$T$29,'Vent Sizing Charts'!X$26:X$29)+1,IF($R196=6,LOOKUP($S196,'Vent Sizing Charts'!$T$22:$T$25,'Vent Sizing Charts'!X$22:X$25)+1,IF($R196=5,LOOKUP($S196,'Vent Sizing Charts'!$T$18:$T$21,'Vent Sizing Charts'!X$18:X$21)+1,IF($R196=4,LOOKUP($S196,'Vent Sizing Charts'!$T$14:$T$17,'Vent Sizing Charts'!X$14:X$17)+1,IF($R196=3,LOOKUP($S196,'Vent Sizing Charts'!$T$10:$T$13,'Vent Sizing Charts'!X$10:X$13)+1,IF($R196=2,LOOKUP($S196,'Vent Sizing Charts'!$T$8:$T$9,'Vent Sizing Charts'!X$8:X$9)+1,IF($R196=1.5,LOOKUP($S196,'Vent Sizing Charts'!$T$7,'Vent Sizing Charts'!X$7)+1,IF($R196=1.25,LOOKUP($S196,'Vent Sizing Charts'!$T$6,'Vent Sizing Charts'!X$6)+1,"ERR")))))))))))</f>
        <v>ERR</v>
      </c>
      <c r="X196" t="str">
        <f>IF($R196=15,LOOKUP($S196,'Vent Sizing Charts'!$T$38:$T$41,'Vent Sizing Charts'!Y$38:Y$41)+1,IF($R196=12,LOOKUP($S196,'Vent Sizing Charts'!$T$34:$T$37,'Vent Sizing Charts'!Y$34:Y$37)+1,IF($R196=10,LOOKUP($S196,'Vent Sizing Charts'!$T$30:$T$33,'Vent Sizing Charts'!Y$30:Y$33)+1,IF($R196=8,LOOKUP($S196,'Vent Sizing Charts'!$T$26:$T$29,'Vent Sizing Charts'!Y$26:Y$29)+1,IF($R196=6,LOOKUP($S196,'Vent Sizing Charts'!$T$22:$T$25,'Vent Sizing Charts'!Y$22:Y$25)+1,IF($R196=5,LOOKUP($S196,'Vent Sizing Charts'!$T$18:$T$21,'Vent Sizing Charts'!Y$18:Y$21)+1,IF($R196=4,LOOKUP($S196,'Vent Sizing Charts'!$T$14:$T$17,'Vent Sizing Charts'!Y$14:Y$17)+1,IF($R196=3,LOOKUP($S196,'Vent Sizing Charts'!$T$10:$T$13,'Vent Sizing Charts'!Y$10:Y$13)+1,IF($R196=2,LOOKUP($S196,'Vent Sizing Charts'!$T$8:$T$9,'Vent Sizing Charts'!Y$8:Y$9)+1,IF($R196=1.5,LOOKUP($S196,'Vent Sizing Charts'!$T$7,'Vent Sizing Charts'!Y$7)+1,IF($R196=1.25,LOOKUP($S196,'Vent Sizing Charts'!$T$6,'Vent Sizing Charts'!Y$6)+1,"ERR")))))))))))</f>
        <v>ERR</v>
      </c>
      <c r="Y196" t="str">
        <f>IF($R196=15,LOOKUP($S196,'Vent Sizing Charts'!$T$38:$T$41,'Vent Sizing Charts'!Z$38:Z$41)+1,IF($R196=12,LOOKUP($S196,'Vent Sizing Charts'!$T$34:$T$37,'Vent Sizing Charts'!Z$34:Z$37)+1,IF($R196=10,LOOKUP($S196,'Vent Sizing Charts'!$T$30:$T$33,'Vent Sizing Charts'!Z$30:Z$33)+1,IF($R196=8,LOOKUP($S196,'Vent Sizing Charts'!$T$26:$T$29,'Vent Sizing Charts'!Z$26:Z$29)+1,IF($R196=6,LOOKUP($S196,'Vent Sizing Charts'!$T$22:$T$25,'Vent Sizing Charts'!Z$22:Z$25)+1,IF($R196=5,LOOKUP($S196,'Vent Sizing Charts'!$T$18:$T$21,'Vent Sizing Charts'!Z$18:Z$21)+1,IF($R196=4,LOOKUP($S196,'Vent Sizing Charts'!$T$14:$T$17,'Vent Sizing Charts'!Z$14:Z$17)+1,IF($R196=3,LOOKUP($S196,'Vent Sizing Charts'!$T$10:$T$13,'Vent Sizing Charts'!Z$10:Z$13)+1,IF($R196=2,LOOKUP($S196,'Vent Sizing Charts'!$T$8:$T$9,'Vent Sizing Charts'!Z$8:Z$9)+1,IF($R196=1.5,LOOKUP($S196,'Vent Sizing Charts'!$T$7,'Vent Sizing Charts'!Z$7)+1,IF($R196=1.25,LOOKUP($S196,'Vent Sizing Charts'!$T$6,'Vent Sizing Charts'!Z$6)+1,"ERR")))))))))))</f>
        <v>ERR</v>
      </c>
      <c r="Z196" t="str">
        <f>IF($R196=15,LOOKUP($S196,'Vent Sizing Charts'!$T$38:$T$41,'Vent Sizing Charts'!AA$38:AA$41)+1,IF($R196=12,LOOKUP($S196,'Vent Sizing Charts'!$T$34:$T$37,'Vent Sizing Charts'!AA$34:AA$37)+1,IF($R196=10,LOOKUP($S196,'Vent Sizing Charts'!$T$30:$T$33,'Vent Sizing Charts'!AA$30:AA$33)+1,IF($R196=8,LOOKUP($S196,'Vent Sizing Charts'!$T$26:$T$29,'Vent Sizing Charts'!AA$26:AA$29)+1,IF($R196=6,LOOKUP($S196,'Vent Sizing Charts'!$T$22:$T$25,'Vent Sizing Charts'!AA$22:AA$25)+1,IF($R196=5,LOOKUP($S196,'Vent Sizing Charts'!$T$18:$T$21,'Vent Sizing Charts'!AA$18:AA$21)+1,IF($R196=4,LOOKUP($S196,'Vent Sizing Charts'!$T$14:$T$17,'Vent Sizing Charts'!AA$14:AA$17)+1,IF($R196=3,LOOKUP($S196,'Vent Sizing Charts'!$T$10:$T$13,'Vent Sizing Charts'!AA$10:AA$13)+1,IF($R196=2,LOOKUP($S196,'Vent Sizing Charts'!$T$8:$T$9,'Vent Sizing Charts'!AA$8:AA$9)+1,IF($R196=1.5,LOOKUP($S196,'Vent Sizing Charts'!$T$7,'Vent Sizing Charts'!AA$7)+1,IF($R196=1.25,LOOKUP($S196,'Vent Sizing Charts'!$T$6,'Vent Sizing Charts'!AA$6)+1,"ERR")))))))))))</f>
        <v>ERR</v>
      </c>
      <c r="AA196" t="str">
        <f>IF($R196=15,LOOKUP($S196,'Vent Sizing Charts'!$T$38:$T$41,'Vent Sizing Charts'!AB$38:AB$41)+1,IF($R196=12,LOOKUP($S196,'Vent Sizing Charts'!$T$34:$T$37,'Vent Sizing Charts'!AB$34:AB$37)+1,IF($R196=10,LOOKUP($S196,'Vent Sizing Charts'!$T$30:$T$33,'Vent Sizing Charts'!AB$30:AB$33)+1,IF($R196=8,LOOKUP($S196,'Vent Sizing Charts'!$T$26:$T$29,'Vent Sizing Charts'!AB$26:AB$29)+1,IF($R196=6,LOOKUP($S196,'Vent Sizing Charts'!$T$22:$T$25,'Vent Sizing Charts'!AB$22:AB$25)+1,IF($R196=5,LOOKUP($S196,'Vent Sizing Charts'!$T$18:$T$21,'Vent Sizing Charts'!AB$18:AB$21)+1,IF($R196=4,LOOKUP($S196,'Vent Sizing Charts'!$T$14:$T$17,'Vent Sizing Charts'!AB$14:AB$17)+1,IF($R196=3,LOOKUP($S196,'Vent Sizing Charts'!$T$10:$T$13,'Vent Sizing Charts'!AB$10:AB$13)+1,IF($R196=2,LOOKUP($S196,'Vent Sizing Charts'!$T$8:$T$9,'Vent Sizing Charts'!AB$8:AB$9)+1,IF($R196=1.5,LOOKUP($S196,'Vent Sizing Charts'!$T$7,'Vent Sizing Charts'!AB$7)+1,IF($R196=1.25,LOOKUP($S196,'Vent Sizing Charts'!$T$6,'Vent Sizing Charts'!AB$6)+1,"ERR")))))))))))</f>
        <v>ERR</v>
      </c>
      <c r="AB196" t="str">
        <f>IF($R196=15,LOOKUP($S196,'Vent Sizing Charts'!$T$38:$T$41,'Vent Sizing Charts'!AC$38:AC$41)+1,IF($R196=12,LOOKUP($S196,'Vent Sizing Charts'!$T$34:$T$37,'Vent Sizing Charts'!AC$34:AC$37)+1,IF($R196=10,LOOKUP($S196,'Vent Sizing Charts'!$T$30:$T$33,'Vent Sizing Charts'!AC$30:AC$33)+1,IF($R196=8,LOOKUP($S196,'Vent Sizing Charts'!$T$26:$T$29,'Vent Sizing Charts'!AC$26:AC$29)+1,IF($R196=6,LOOKUP($S196,'Vent Sizing Charts'!$T$22:$T$25,'Vent Sizing Charts'!AC$22:AC$25)+1,IF($R196=5,LOOKUP($S196,'Vent Sizing Charts'!$T$18:$T$21,'Vent Sizing Charts'!AC$18:AC$21)+1,IF($R196=4,LOOKUP($S196,'Vent Sizing Charts'!$T$14:$T$17,'Vent Sizing Charts'!AC$14:AC$17)+1,IF($R196=3,LOOKUP($S196,'Vent Sizing Charts'!$T$10:$T$13,'Vent Sizing Charts'!AC$10:AC$13)+1,IF($R196=2,LOOKUP($S196,'Vent Sizing Charts'!$T$8:$T$9,'Vent Sizing Charts'!AC$8:AC$9)+1,IF($R196=1.5,LOOKUP($S196,'Vent Sizing Charts'!$T$7,'Vent Sizing Charts'!AC$7)+1,IF($R196=1.25,LOOKUP($S196,'Vent Sizing Charts'!$T$6,'Vent Sizing Charts'!AC$6)+1,"ERR")))))))))))</f>
        <v>ERR</v>
      </c>
      <c r="AC196" t="str">
        <f>IF($R196=15,LOOKUP($S196,'Vent Sizing Charts'!$T$38:$T$41,'Vent Sizing Charts'!AD$38:AD$41)+1,IF($R196=12,LOOKUP($S196,'Vent Sizing Charts'!$T$34:$T$37,'Vent Sizing Charts'!AD$34:AD$37)+1,IF($R196=10,LOOKUP($S196,'Vent Sizing Charts'!$T$30:$T$33,'Vent Sizing Charts'!AD$30:AD$33)+1,IF($R196=8,LOOKUP($S196,'Vent Sizing Charts'!$T$26:$T$29,'Vent Sizing Charts'!AD$26:AD$29)+1,IF($R196=6,LOOKUP($S196,'Vent Sizing Charts'!$T$22:$T$25,'Vent Sizing Charts'!AD$22:AD$25)+1,IF($R196=5,LOOKUP($S196,'Vent Sizing Charts'!$T$18:$T$21,'Vent Sizing Charts'!AD$18:AD$21)+1,IF($R196=4,LOOKUP($S196,'Vent Sizing Charts'!$T$14:$T$17,'Vent Sizing Charts'!AD$14:AD$17)+1,IF($R196=3,LOOKUP($S196,'Vent Sizing Charts'!$T$10:$T$13,'Vent Sizing Charts'!AD$10:AD$13)+1,IF($R196=2,LOOKUP($S196,'Vent Sizing Charts'!$T$8:$T$9,'Vent Sizing Charts'!AD$8:AD$9)+1,IF($R196=1.5,LOOKUP($S196,'Vent Sizing Charts'!$T$7,'Vent Sizing Charts'!AD$7)+1,IF($R196=1.25,LOOKUP($S196,'Vent Sizing Charts'!$T$6,'Vent Sizing Charts'!AD$6)+1,"ERR")))))))))))</f>
        <v>ERR</v>
      </c>
      <c r="AD196" t="str">
        <f>IF($R196=15,LOOKUP($S196,'Vent Sizing Charts'!$T$38:$T$41,'Vent Sizing Charts'!AE$38:AE$41)+1,IF($R196=12,LOOKUP($S196,'Vent Sizing Charts'!$T$34:$T$37,'Vent Sizing Charts'!AE$34:AE$37)+1,IF($R196=10,LOOKUP($S196,'Vent Sizing Charts'!$T$30:$T$33,'Vent Sizing Charts'!AE$30:AE$33)+1,IF($R196=8,LOOKUP($S196,'Vent Sizing Charts'!$T$26:$T$29,'Vent Sizing Charts'!AE$26:AE$29)+1,IF($R196=6,LOOKUP($S196,'Vent Sizing Charts'!$T$22:$T$25,'Vent Sizing Charts'!AE$22:AE$25)+1,IF($R196=5,LOOKUP($S196,'Vent Sizing Charts'!$T$18:$T$21,'Vent Sizing Charts'!AE$18:AE$21)+1,IF($R196=4,LOOKUP($S196,'Vent Sizing Charts'!$T$14:$T$17,'Vent Sizing Charts'!AE$14:AE$17)+1,IF($R196=3,LOOKUP($S196,'Vent Sizing Charts'!$T$10:$T$13,'Vent Sizing Charts'!AE$10:AE$13)+1,IF($R196=2,LOOKUP($S196,'Vent Sizing Charts'!$T$8:$T$9,'Vent Sizing Charts'!AE$8:AE$9)+1,IF($R196=1.5,LOOKUP($S196,'Vent Sizing Charts'!$T$7,'Vent Sizing Charts'!AE$7)+1,IF($R196=1.25,LOOKUP($S196,'Vent Sizing Charts'!$T$6,'Vent Sizing Charts'!AE$6)+1,"ERR")))))))))))</f>
        <v>ERR</v>
      </c>
      <c r="AE196" t="str">
        <f>IF($R196=15,LOOKUP($S196,'Vent Sizing Charts'!$T$38:$T$41,'Vent Sizing Charts'!U$38:U$41),IF($R196=12,LOOKUP($S196,'Vent Sizing Charts'!$T$34:$T$37,'Vent Sizing Charts'!U$34:U$37),IF($R196=10,LOOKUP($S196,'Vent Sizing Charts'!$T$30:$T$33,'Vent Sizing Charts'!U$30:U$33),IF($R196=8,LOOKUP($S196,'Vent Sizing Charts'!$T$26:$T$29,'Vent Sizing Charts'!U$26:U$29),IF($R196=6,LOOKUP($S196,'Vent Sizing Charts'!$T$22:$T$25,'Vent Sizing Charts'!U$22:U$25),IF($R196=5,LOOKUP($S196,'Vent Sizing Charts'!$T$18:$T$21,'Vent Sizing Charts'!U$18:U$21),IF($R196=4,LOOKUP($S196,'Vent Sizing Charts'!$T$14:$T$17,'Vent Sizing Charts'!U$14:U$17),IF($R196=3,LOOKUP($S196,'Vent Sizing Charts'!$T$10:$T$13,'Vent Sizing Charts'!U$10:U$13),IF($R196=2,LOOKUP($S196,'Vent Sizing Charts'!$T$8:$T$9,'Vent Sizing Charts'!U$8:U$9),IF($R196=1.5,LOOKUP($S196,'Vent Sizing Charts'!$T$7,'Vent Sizing Charts'!U$7),IF($R196=1.25,LOOKUP($S196,'Vent Sizing Charts'!$T$6,'Vent Sizing Charts'!U$6),"ERR")))))))))))</f>
        <v>ERR</v>
      </c>
    </row>
    <row r="197" spans="6:31" x14ac:dyDescent="0.25">
      <c r="F197" t="str">
        <f>IF('Vent Sizing'!M182="","",'Vent Sizing'!M182)</f>
        <v/>
      </c>
      <c r="G197">
        <v>0</v>
      </c>
      <c r="H197" t="e">
        <f>IF(LOOKUP($F197,'Vent Sizing Charts'!$F$5:$F$18,'Vent Sizing Charts'!G$5:G$18)+1&lt;0,0,LOOKUP($F197,'Vent Sizing Charts'!$F$5:$F$18,'Vent Sizing Charts'!G$5:G$18))</f>
        <v>#N/A</v>
      </c>
      <c r="I197" t="e">
        <f>IF(LOOKUP($F197,'Vent Sizing Charts'!$F$5:$F$18,'Vent Sizing Charts'!H$5:H$18)+1&lt;0,0,LOOKUP($F197,'Vent Sizing Charts'!$F$5:$F$18,'Vent Sizing Charts'!H$5:H$18))</f>
        <v>#N/A</v>
      </c>
      <c r="J197" t="e">
        <f>IF(LOOKUP($F197,'Vent Sizing Charts'!$F$5:$F$18,'Vent Sizing Charts'!I$5:I$18)+1&lt;0,0,LOOKUP($F197,'Vent Sizing Charts'!$F$5:$F$18,'Vent Sizing Charts'!I$5:I$18))</f>
        <v>#N/A</v>
      </c>
      <c r="K197" t="e">
        <f>IF(LOOKUP($F197,'Vent Sizing Charts'!$F$5:$F$18,'Vent Sizing Charts'!J$5:J$18)+1&lt;0,0,LOOKUP($F197,'Vent Sizing Charts'!$F$5:$F$18,'Vent Sizing Charts'!J$5:J$18))</f>
        <v>#N/A</v>
      </c>
      <c r="L197" t="e">
        <f>IF(LOOKUP($F197,'Vent Sizing Charts'!$F$5:$F$18,'Vent Sizing Charts'!K$5:K$18)+1&lt;0,0,LOOKUP($F197,'Vent Sizing Charts'!$F$5:$F$18,'Vent Sizing Charts'!K$5:K$18))</f>
        <v>#N/A</v>
      </c>
      <c r="M197" t="e">
        <f>IF(LOOKUP($F197,'Vent Sizing Charts'!$F$5:$F$18,'Vent Sizing Charts'!L$5:L$18)+1&lt;0,0,LOOKUP($F197,'Vent Sizing Charts'!$F$5:$F$18,'Vent Sizing Charts'!L$5:L$18))</f>
        <v>#N/A</v>
      </c>
      <c r="N197" t="e">
        <f>IF(LOOKUP($F197,'Vent Sizing Charts'!$F$5:$F$18,'Vent Sizing Charts'!M$5:M$18)+1&lt;0,0,LOOKUP($F197,'Vent Sizing Charts'!$F$5:$F$18,'Vent Sizing Charts'!M$5:M$18))</f>
        <v>#N/A</v>
      </c>
      <c r="O197" t="e">
        <f>IF(LOOKUP($F197,'Vent Sizing Charts'!$F$5:$F$18,'Vent Sizing Charts'!N$5:N$18)+1&lt;0,0,LOOKUP($F197,'Vent Sizing Charts'!$F$5:$F$18,'Vent Sizing Charts'!N$5:N$18))</f>
        <v>#N/A</v>
      </c>
      <c r="R197">
        <f>'Vent Sizing'!X102</f>
        <v>0</v>
      </c>
      <c r="S197">
        <f>ROUNDUP('Vent Sizing'!T102,0)</f>
        <v>0</v>
      </c>
      <c r="T197">
        <v>-9999999</v>
      </c>
      <c r="U197" t="str">
        <f>IF($R197=15,LOOKUP($S197,'Vent Sizing Charts'!$T$38:$T$41,'Vent Sizing Charts'!V$38:V$41)+1,IF($R197=12,LOOKUP($S197,'Vent Sizing Charts'!$T$34:$T$37,'Vent Sizing Charts'!V$34:V$37)+1,IF($R197=10,LOOKUP($S197,'Vent Sizing Charts'!$T$30:$T$33,'Vent Sizing Charts'!V$30:V$33)+1,IF($R197=8,LOOKUP($S197,'Vent Sizing Charts'!$T$26:$T$29,'Vent Sizing Charts'!V$26:V$29)+1,IF($R197=6,LOOKUP($S197,'Vent Sizing Charts'!$T$22:$T$25,'Vent Sizing Charts'!V$22:V$25)+1,IF($R197=5,LOOKUP($S197,'Vent Sizing Charts'!$T$18:$T$21,'Vent Sizing Charts'!V$18:V$21)+1,IF($R197=4,LOOKUP($S197,'Vent Sizing Charts'!$T$14:$T$17,'Vent Sizing Charts'!V$14:V$17)+1,IF($R197=3,LOOKUP($S197,'Vent Sizing Charts'!$T$10:$T$13,'Vent Sizing Charts'!V$10:V$13)+1,IF($R197=2,LOOKUP($S197,'Vent Sizing Charts'!$T$8:$T$9,'Vent Sizing Charts'!V$8:V$9)+1,IF($R197=1.5,LOOKUP($S197,'Vent Sizing Charts'!$T$7,'Vent Sizing Charts'!V$7)+1,IF($R197=1.25,LOOKUP($S197,'Vent Sizing Charts'!$T$6,'Vent Sizing Charts'!V$6)+1,"ERR")))))))))))</f>
        <v>ERR</v>
      </c>
      <c r="V197" t="str">
        <f>IF($R197=15,LOOKUP($S197,'Vent Sizing Charts'!$T$38:$T$41,'Vent Sizing Charts'!W$38:W$41)+1,IF($R197=12,LOOKUP($S197,'Vent Sizing Charts'!$T$34:$T$37,'Vent Sizing Charts'!W$34:W$37)+1,IF($R197=10,LOOKUP($S197,'Vent Sizing Charts'!$T$30:$T$33,'Vent Sizing Charts'!W$30:W$33)+1,IF($R197=8,LOOKUP($S197,'Vent Sizing Charts'!$T$26:$T$29,'Vent Sizing Charts'!W$26:W$29)+1,IF($R197=6,LOOKUP($S197,'Vent Sizing Charts'!$T$22:$T$25,'Vent Sizing Charts'!W$22:W$25)+1,IF($R197=5,LOOKUP($S197,'Vent Sizing Charts'!$T$18:$T$21,'Vent Sizing Charts'!W$18:W$21)+1,IF($R197=4,LOOKUP($S197,'Vent Sizing Charts'!$T$14:$T$17,'Vent Sizing Charts'!W$14:W$17)+1,IF($R197=3,LOOKUP($S197,'Vent Sizing Charts'!$T$10:$T$13,'Vent Sizing Charts'!W$10:W$13)+1,IF($R197=2,LOOKUP($S197,'Vent Sizing Charts'!$T$8:$T$9,'Vent Sizing Charts'!W$8:W$9)+1,IF($R197=1.5,LOOKUP($S197,'Vent Sizing Charts'!$T$7,'Vent Sizing Charts'!W$7)+1,IF($R197=1.25,LOOKUP($S197,'Vent Sizing Charts'!$T$6,'Vent Sizing Charts'!W$6)+1,"ERR")))))))))))</f>
        <v>ERR</v>
      </c>
      <c r="W197" t="str">
        <f>IF($R197=15,LOOKUP($S197,'Vent Sizing Charts'!$T$38:$T$41,'Vent Sizing Charts'!X$38:X$41)+1,IF($R197=12,LOOKUP($S197,'Vent Sizing Charts'!$T$34:$T$37,'Vent Sizing Charts'!X$34:X$37)+1,IF($R197=10,LOOKUP($S197,'Vent Sizing Charts'!$T$30:$T$33,'Vent Sizing Charts'!X$30:X$33)+1,IF($R197=8,LOOKUP($S197,'Vent Sizing Charts'!$T$26:$T$29,'Vent Sizing Charts'!X$26:X$29)+1,IF($R197=6,LOOKUP($S197,'Vent Sizing Charts'!$T$22:$T$25,'Vent Sizing Charts'!X$22:X$25)+1,IF($R197=5,LOOKUP($S197,'Vent Sizing Charts'!$T$18:$T$21,'Vent Sizing Charts'!X$18:X$21)+1,IF($R197=4,LOOKUP($S197,'Vent Sizing Charts'!$T$14:$T$17,'Vent Sizing Charts'!X$14:X$17)+1,IF($R197=3,LOOKUP($S197,'Vent Sizing Charts'!$T$10:$T$13,'Vent Sizing Charts'!X$10:X$13)+1,IF($R197=2,LOOKUP($S197,'Vent Sizing Charts'!$T$8:$T$9,'Vent Sizing Charts'!X$8:X$9)+1,IF($R197=1.5,LOOKUP($S197,'Vent Sizing Charts'!$T$7,'Vent Sizing Charts'!X$7)+1,IF($R197=1.25,LOOKUP($S197,'Vent Sizing Charts'!$T$6,'Vent Sizing Charts'!X$6)+1,"ERR")))))))))))</f>
        <v>ERR</v>
      </c>
      <c r="X197" t="str">
        <f>IF($R197=15,LOOKUP($S197,'Vent Sizing Charts'!$T$38:$T$41,'Vent Sizing Charts'!Y$38:Y$41)+1,IF($R197=12,LOOKUP($S197,'Vent Sizing Charts'!$T$34:$T$37,'Vent Sizing Charts'!Y$34:Y$37)+1,IF($R197=10,LOOKUP($S197,'Vent Sizing Charts'!$T$30:$T$33,'Vent Sizing Charts'!Y$30:Y$33)+1,IF($R197=8,LOOKUP($S197,'Vent Sizing Charts'!$T$26:$T$29,'Vent Sizing Charts'!Y$26:Y$29)+1,IF($R197=6,LOOKUP($S197,'Vent Sizing Charts'!$T$22:$T$25,'Vent Sizing Charts'!Y$22:Y$25)+1,IF($R197=5,LOOKUP($S197,'Vent Sizing Charts'!$T$18:$T$21,'Vent Sizing Charts'!Y$18:Y$21)+1,IF($R197=4,LOOKUP($S197,'Vent Sizing Charts'!$T$14:$T$17,'Vent Sizing Charts'!Y$14:Y$17)+1,IF($R197=3,LOOKUP($S197,'Vent Sizing Charts'!$T$10:$T$13,'Vent Sizing Charts'!Y$10:Y$13)+1,IF($R197=2,LOOKUP($S197,'Vent Sizing Charts'!$T$8:$T$9,'Vent Sizing Charts'!Y$8:Y$9)+1,IF($R197=1.5,LOOKUP($S197,'Vent Sizing Charts'!$T$7,'Vent Sizing Charts'!Y$7)+1,IF($R197=1.25,LOOKUP($S197,'Vent Sizing Charts'!$T$6,'Vent Sizing Charts'!Y$6)+1,"ERR")))))))))))</f>
        <v>ERR</v>
      </c>
      <c r="Y197" t="str">
        <f>IF($R197=15,LOOKUP($S197,'Vent Sizing Charts'!$T$38:$T$41,'Vent Sizing Charts'!Z$38:Z$41)+1,IF($R197=12,LOOKUP($S197,'Vent Sizing Charts'!$T$34:$T$37,'Vent Sizing Charts'!Z$34:Z$37)+1,IF($R197=10,LOOKUP($S197,'Vent Sizing Charts'!$T$30:$T$33,'Vent Sizing Charts'!Z$30:Z$33)+1,IF($R197=8,LOOKUP($S197,'Vent Sizing Charts'!$T$26:$T$29,'Vent Sizing Charts'!Z$26:Z$29)+1,IF($R197=6,LOOKUP($S197,'Vent Sizing Charts'!$T$22:$T$25,'Vent Sizing Charts'!Z$22:Z$25)+1,IF($R197=5,LOOKUP($S197,'Vent Sizing Charts'!$T$18:$T$21,'Vent Sizing Charts'!Z$18:Z$21)+1,IF($R197=4,LOOKUP($S197,'Vent Sizing Charts'!$T$14:$T$17,'Vent Sizing Charts'!Z$14:Z$17)+1,IF($R197=3,LOOKUP($S197,'Vent Sizing Charts'!$T$10:$T$13,'Vent Sizing Charts'!Z$10:Z$13)+1,IF($R197=2,LOOKUP($S197,'Vent Sizing Charts'!$T$8:$T$9,'Vent Sizing Charts'!Z$8:Z$9)+1,IF($R197=1.5,LOOKUP($S197,'Vent Sizing Charts'!$T$7,'Vent Sizing Charts'!Z$7)+1,IF($R197=1.25,LOOKUP($S197,'Vent Sizing Charts'!$T$6,'Vent Sizing Charts'!Z$6)+1,"ERR")))))))))))</f>
        <v>ERR</v>
      </c>
      <c r="Z197" t="str">
        <f>IF($R197=15,LOOKUP($S197,'Vent Sizing Charts'!$T$38:$T$41,'Vent Sizing Charts'!AA$38:AA$41)+1,IF($R197=12,LOOKUP($S197,'Vent Sizing Charts'!$T$34:$T$37,'Vent Sizing Charts'!AA$34:AA$37)+1,IF($R197=10,LOOKUP($S197,'Vent Sizing Charts'!$T$30:$T$33,'Vent Sizing Charts'!AA$30:AA$33)+1,IF($R197=8,LOOKUP($S197,'Vent Sizing Charts'!$T$26:$T$29,'Vent Sizing Charts'!AA$26:AA$29)+1,IF($R197=6,LOOKUP($S197,'Vent Sizing Charts'!$T$22:$T$25,'Vent Sizing Charts'!AA$22:AA$25)+1,IF($R197=5,LOOKUP($S197,'Vent Sizing Charts'!$T$18:$T$21,'Vent Sizing Charts'!AA$18:AA$21)+1,IF($R197=4,LOOKUP($S197,'Vent Sizing Charts'!$T$14:$T$17,'Vent Sizing Charts'!AA$14:AA$17)+1,IF($R197=3,LOOKUP($S197,'Vent Sizing Charts'!$T$10:$T$13,'Vent Sizing Charts'!AA$10:AA$13)+1,IF($R197=2,LOOKUP($S197,'Vent Sizing Charts'!$T$8:$T$9,'Vent Sizing Charts'!AA$8:AA$9)+1,IF($R197=1.5,LOOKUP($S197,'Vent Sizing Charts'!$T$7,'Vent Sizing Charts'!AA$7)+1,IF($R197=1.25,LOOKUP($S197,'Vent Sizing Charts'!$T$6,'Vent Sizing Charts'!AA$6)+1,"ERR")))))))))))</f>
        <v>ERR</v>
      </c>
      <c r="AA197" t="str">
        <f>IF($R197=15,LOOKUP($S197,'Vent Sizing Charts'!$T$38:$T$41,'Vent Sizing Charts'!AB$38:AB$41)+1,IF($R197=12,LOOKUP($S197,'Vent Sizing Charts'!$T$34:$T$37,'Vent Sizing Charts'!AB$34:AB$37)+1,IF($R197=10,LOOKUP($S197,'Vent Sizing Charts'!$T$30:$T$33,'Vent Sizing Charts'!AB$30:AB$33)+1,IF($R197=8,LOOKUP($S197,'Vent Sizing Charts'!$T$26:$T$29,'Vent Sizing Charts'!AB$26:AB$29)+1,IF($R197=6,LOOKUP($S197,'Vent Sizing Charts'!$T$22:$T$25,'Vent Sizing Charts'!AB$22:AB$25)+1,IF($R197=5,LOOKUP($S197,'Vent Sizing Charts'!$T$18:$T$21,'Vent Sizing Charts'!AB$18:AB$21)+1,IF($R197=4,LOOKUP($S197,'Vent Sizing Charts'!$T$14:$T$17,'Vent Sizing Charts'!AB$14:AB$17)+1,IF($R197=3,LOOKUP($S197,'Vent Sizing Charts'!$T$10:$T$13,'Vent Sizing Charts'!AB$10:AB$13)+1,IF($R197=2,LOOKUP($S197,'Vent Sizing Charts'!$T$8:$T$9,'Vent Sizing Charts'!AB$8:AB$9)+1,IF($R197=1.5,LOOKUP($S197,'Vent Sizing Charts'!$T$7,'Vent Sizing Charts'!AB$7)+1,IF($R197=1.25,LOOKUP($S197,'Vent Sizing Charts'!$T$6,'Vent Sizing Charts'!AB$6)+1,"ERR")))))))))))</f>
        <v>ERR</v>
      </c>
      <c r="AB197" t="str">
        <f>IF($R197=15,LOOKUP($S197,'Vent Sizing Charts'!$T$38:$T$41,'Vent Sizing Charts'!AC$38:AC$41)+1,IF($R197=12,LOOKUP($S197,'Vent Sizing Charts'!$T$34:$T$37,'Vent Sizing Charts'!AC$34:AC$37)+1,IF($R197=10,LOOKUP($S197,'Vent Sizing Charts'!$T$30:$T$33,'Vent Sizing Charts'!AC$30:AC$33)+1,IF($R197=8,LOOKUP($S197,'Vent Sizing Charts'!$T$26:$T$29,'Vent Sizing Charts'!AC$26:AC$29)+1,IF($R197=6,LOOKUP($S197,'Vent Sizing Charts'!$T$22:$T$25,'Vent Sizing Charts'!AC$22:AC$25)+1,IF($R197=5,LOOKUP($S197,'Vent Sizing Charts'!$T$18:$T$21,'Vent Sizing Charts'!AC$18:AC$21)+1,IF($R197=4,LOOKUP($S197,'Vent Sizing Charts'!$T$14:$T$17,'Vent Sizing Charts'!AC$14:AC$17)+1,IF($R197=3,LOOKUP($S197,'Vent Sizing Charts'!$T$10:$T$13,'Vent Sizing Charts'!AC$10:AC$13)+1,IF($R197=2,LOOKUP($S197,'Vent Sizing Charts'!$T$8:$T$9,'Vent Sizing Charts'!AC$8:AC$9)+1,IF($R197=1.5,LOOKUP($S197,'Vent Sizing Charts'!$T$7,'Vent Sizing Charts'!AC$7)+1,IF($R197=1.25,LOOKUP($S197,'Vent Sizing Charts'!$T$6,'Vent Sizing Charts'!AC$6)+1,"ERR")))))))))))</f>
        <v>ERR</v>
      </c>
      <c r="AC197" t="str">
        <f>IF($R197=15,LOOKUP($S197,'Vent Sizing Charts'!$T$38:$T$41,'Vent Sizing Charts'!AD$38:AD$41)+1,IF($R197=12,LOOKUP($S197,'Vent Sizing Charts'!$T$34:$T$37,'Vent Sizing Charts'!AD$34:AD$37)+1,IF($R197=10,LOOKUP($S197,'Vent Sizing Charts'!$T$30:$T$33,'Vent Sizing Charts'!AD$30:AD$33)+1,IF($R197=8,LOOKUP($S197,'Vent Sizing Charts'!$T$26:$T$29,'Vent Sizing Charts'!AD$26:AD$29)+1,IF($R197=6,LOOKUP($S197,'Vent Sizing Charts'!$T$22:$T$25,'Vent Sizing Charts'!AD$22:AD$25)+1,IF($R197=5,LOOKUP($S197,'Vent Sizing Charts'!$T$18:$T$21,'Vent Sizing Charts'!AD$18:AD$21)+1,IF($R197=4,LOOKUP($S197,'Vent Sizing Charts'!$T$14:$T$17,'Vent Sizing Charts'!AD$14:AD$17)+1,IF($R197=3,LOOKUP($S197,'Vent Sizing Charts'!$T$10:$T$13,'Vent Sizing Charts'!AD$10:AD$13)+1,IF($R197=2,LOOKUP($S197,'Vent Sizing Charts'!$T$8:$T$9,'Vent Sizing Charts'!AD$8:AD$9)+1,IF($R197=1.5,LOOKUP($S197,'Vent Sizing Charts'!$T$7,'Vent Sizing Charts'!AD$7)+1,IF($R197=1.25,LOOKUP($S197,'Vent Sizing Charts'!$T$6,'Vent Sizing Charts'!AD$6)+1,"ERR")))))))))))</f>
        <v>ERR</v>
      </c>
      <c r="AD197" t="str">
        <f>IF($R197=15,LOOKUP($S197,'Vent Sizing Charts'!$T$38:$T$41,'Vent Sizing Charts'!AE$38:AE$41)+1,IF($R197=12,LOOKUP($S197,'Vent Sizing Charts'!$T$34:$T$37,'Vent Sizing Charts'!AE$34:AE$37)+1,IF($R197=10,LOOKUP($S197,'Vent Sizing Charts'!$T$30:$T$33,'Vent Sizing Charts'!AE$30:AE$33)+1,IF($R197=8,LOOKUP($S197,'Vent Sizing Charts'!$T$26:$T$29,'Vent Sizing Charts'!AE$26:AE$29)+1,IF($R197=6,LOOKUP($S197,'Vent Sizing Charts'!$T$22:$T$25,'Vent Sizing Charts'!AE$22:AE$25)+1,IF($R197=5,LOOKUP($S197,'Vent Sizing Charts'!$T$18:$T$21,'Vent Sizing Charts'!AE$18:AE$21)+1,IF($R197=4,LOOKUP($S197,'Vent Sizing Charts'!$T$14:$T$17,'Vent Sizing Charts'!AE$14:AE$17)+1,IF($R197=3,LOOKUP($S197,'Vent Sizing Charts'!$T$10:$T$13,'Vent Sizing Charts'!AE$10:AE$13)+1,IF($R197=2,LOOKUP($S197,'Vent Sizing Charts'!$T$8:$T$9,'Vent Sizing Charts'!AE$8:AE$9)+1,IF($R197=1.5,LOOKUP($S197,'Vent Sizing Charts'!$T$7,'Vent Sizing Charts'!AE$7)+1,IF($R197=1.25,LOOKUP($S197,'Vent Sizing Charts'!$T$6,'Vent Sizing Charts'!AE$6)+1,"ERR")))))))))))</f>
        <v>ERR</v>
      </c>
      <c r="AE197" t="str">
        <f>IF($R197=15,LOOKUP($S197,'Vent Sizing Charts'!$T$38:$T$41,'Vent Sizing Charts'!U$38:U$41),IF($R197=12,LOOKUP($S197,'Vent Sizing Charts'!$T$34:$T$37,'Vent Sizing Charts'!U$34:U$37),IF($R197=10,LOOKUP($S197,'Vent Sizing Charts'!$T$30:$T$33,'Vent Sizing Charts'!U$30:U$33),IF($R197=8,LOOKUP($S197,'Vent Sizing Charts'!$T$26:$T$29,'Vent Sizing Charts'!U$26:U$29),IF($R197=6,LOOKUP($S197,'Vent Sizing Charts'!$T$22:$T$25,'Vent Sizing Charts'!U$22:U$25),IF($R197=5,LOOKUP($S197,'Vent Sizing Charts'!$T$18:$T$21,'Vent Sizing Charts'!U$18:U$21),IF($R197=4,LOOKUP($S197,'Vent Sizing Charts'!$T$14:$T$17,'Vent Sizing Charts'!U$14:U$17),IF($R197=3,LOOKUP($S197,'Vent Sizing Charts'!$T$10:$T$13,'Vent Sizing Charts'!U$10:U$13),IF($R197=2,LOOKUP($S197,'Vent Sizing Charts'!$T$8:$T$9,'Vent Sizing Charts'!U$8:U$9),IF($R197=1.5,LOOKUP($S197,'Vent Sizing Charts'!$T$7,'Vent Sizing Charts'!U$7),IF($R197=1.25,LOOKUP($S197,'Vent Sizing Charts'!$T$6,'Vent Sizing Charts'!U$6),"ERR")))))))))))</f>
        <v>ERR</v>
      </c>
    </row>
    <row r="198" spans="6:31" x14ac:dyDescent="0.25">
      <c r="F198" t="str">
        <f>IF('Vent Sizing'!M183="","",'Vent Sizing'!M183)</f>
        <v/>
      </c>
      <c r="G198">
        <v>0</v>
      </c>
      <c r="H198" t="e">
        <f>IF(LOOKUP($F198,'Vent Sizing Charts'!$F$5:$F$18,'Vent Sizing Charts'!G$5:G$18)+1&lt;0,0,LOOKUP($F198,'Vent Sizing Charts'!$F$5:$F$18,'Vent Sizing Charts'!G$5:G$18))</f>
        <v>#N/A</v>
      </c>
      <c r="I198" t="e">
        <f>IF(LOOKUP($F198,'Vent Sizing Charts'!$F$5:$F$18,'Vent Sizing Charts'!H$5:H$18)+1&lt;0,0,LOOKUP($F198,'Vent Sizing Charts'!$F$5:$F$18,'Vent Sizing Charts'!H$5:H$18))</f>
        <v>#N/A</v>
      </c>
      <c r="J198" t="e">
        <f>IF(LOOKUP($F198,'Vent Sizing Charts'!$F$5:$F$18,'Vent Sizing Charts'!I$5:I$18)+1&lt;0,0,LOOKUP($F198,'Vent Sizing Charts'!$F$5:$F$18,'Vent Sizing Charts'!I$5:I$18))</f>
        <v>#N/A</v>
      </c>
      <c r="K198" t="e">
        <f>IF(LOOKUP($F198,'Vent Sizing Charts'!$F$5:$F$18,'Vent Sizing Charts'!J$5:J$18)+1&lt;0,0,LOOKUP($F198,'Vent Sizing Charts'!$F$5:$F$18,'Vent Sizing Charts'!J$5:J$18))</f>
        <v>#N/A</v>
      </c>
      <c r="L198" t="e">
        <f>IF(LOOKUP($F198,'Vent Sizing Charts'!$F$5:$F$18,'Vent Sizing Charts'!K$5:K$18)+1&lt;0,0,LOOKUP($F198,'Vent Sizing Charts'!$F$5:$F$18,'Vent Sizing Charts'!K$5:K$18))</f>
        <v>#N/A</v>
      </c>
      <c r="M198" t="e">
        <f>IF(LOOKUP($F198,'Vent Sizing Charts'!$F$5:$F$18,'Vent Sizing Charts'!L$5:L$18)+1&lt;0,0,LOOKUP($F198,'Vent Sizing Charts'!$F$5:$F$18,'Vent Sizing Charts'!L$5:L$18))</f>
        <v>#N/A</v>
      </c>
      <c r="N198" t="e">
        <f>IF(LOOKUP($F198,'Vent Sizing Charts'!$F$5:$F$18,'Vent Sizing Charts'!M$5:M$18)+1&lt;0,0,LOOKUP($F198,'Vent Sizing Charts'!$F$5:$F$18,'Vent Sizing Charts'!M$5:M$18))</f>
        <v>#N/A</v>
      </c>
      <c r="O198" t="e">
        <f>IF(LOOKUP($F198,'Vent Sizing Charts'!$F$5:$F$18,'Vent Sizing Charts'!N$5:N$18)+1&lt;0,0,LOOKUP($F198,'Vent Sizing Charts'!$F$5:$F$18,'Vent Sizing Charts'!N$5:N$18))</f>
        <v>#N/A</v>
      </c>
      <c r="R198">
        <f>'Vent Sizing'!X103</f>
        <v>0</v>
      </c>
      <c r="S198">
        <f>ROUNDUP('Vent Sizing'!T103,0)</f>
        <v>0</v>
      </c>
      <c r="T198">
        <v>-9999999</v>
      </c>
      <c r="U198" t="str">
        <f>IF($R198=15,LOOKUP($S198,'Vent Sizing Charts'!$T$38:$T$41,'Vent Sizing Charts'!V$38:V$41)+1,IF($R198=12,LOOKUP($S198,'Vent Sizing Charts'!$T$34:$T$37,'Vent Sizing Charts'!V$34:V$37)+1,IF($R198=10,LOOKUP($S198,'Vent Sizing Charts'!$T$30:$T$33,'Vent Sizing Charts'!V$30:V$33)+1,IF($R198=8,LOOKUP($S198,'Vent Sizing Charts'!$T$26:$T$29,'Vent Sizing Charts'!V$26:V$29)+1,IF($R198=6,LOOKUP($S198,'Vent Sizing Charts'!$T$22:$T$25,'Vent Sizing Charts'!V$22:V$25)+1,IF($R198=5,LOOKUP($S198,'Vent Sizing Charts'!$T$18:$T$21,'Vent Sizing Charts'!V$18:V$21)+1,IF($R198=4,LOOKUP($S198,'Vent Sizing Charts'!$T$14:$T$17,'Vent Sizing Charts'!V$14:V$17)+1,IF($R198=3,LOOKUP($S198,'Vent Sizing Charts'!$T$10:$T$13,'Vent Sizing Charts'!V$10:V$13)+1,IF($R198=2,LOOKUP($S198,'Vent Sizing Charts'!$T$8:$T$9,'Vent Sizing Charts'!V$8:V$9)+1,IF($R198=1.5,LOOKUP($S198,'Vent Sizing Charts'!$T$7,'Vent Sizing Charts'!V$7)+1,IF($R198=1.25,LOOKUP($S198,'Vent Sizing Charts'!$T$6,'Vent Sizing Charts'!V$6)+1,"ERR")))))))))))</f>
        <v>ERR</v>
      </c>
      <c r="V198" t="str">
        <f>IF($R198=15,LOOKUP($S198,'Vent Sizing Charts'!$T$38:$T$41,'Vent Sizing Charts'!W$38:W$41)+1,IF($R198=12,LOOKUP($S198,'Vent Sizing Charts'!$T$34:$T$37,'Vent Sizing Charts'!W$34:W$37)+1,IF($R198=10,LOOKUP($S198,'Vent Sizing Charts'!$T$30:$T$33,'Vent Sizing Charts'!W$30:W$33)+1,IF($R198=8,LOOKUP($S198,'Vent Sizing Charts'!$T$26:$T$29,'Vent Sizing Charts'!W$26:W$29)+1,IF($R198=6,LOOKUP($S198,'Vent Sizing Charts'!$T$22:$T$25,'Vent Sizing Charts'!W$22:W$25)+1,IF($R198=5,LOOKUP($S198,'Vent Sizing Charts'!$T$18:$T$21,'Vent Sizing Charts'!W$18:W$21)+1,IF($R198=4,LOOKUP($S198,'Vent Sizing Charts'!$T$14:$T$17,'Vent Sizing Charts'!W$14:W$17)+1,IF($R198=3,LOOKUP($S198,'Vent Sizing Charts'!$T$10:$T$13,'Vent Sizing Charts'!W$10:W$13)+1,IF($R198=2,LOOKUP($S198,'Vent Sizing Charts'!$T$8:$T$9,'Vent Sizing Charts'!W$8:W$9)+1,IF($R198=1.5,LOOKUP($S198,'Vent Sizing Charts'!$T$7,'Vent Sizing Charts'!W$7)+1,IF($R198=1.25,LOOKUP($S198,'Vent Sizing Charts'!$T$6,'Vent Sizing Charts'!W$6)+1,"ERR")))))))))))</f>
        <v>ERR</v>
      </c>
      <c r="W198" t="str">
        <f>IF($R198=15,LOOKUP($S198,'Vent Sizing Charts'!$T$38:$T$41,'Vent Sizing Charts'!X$38:X$41)+1,IF($R198=12,LOOKUP($S198,'Vent Sizing Charts'!$T$34:$T$37,'Vent Sizing Charts'!X$34:X$37)+1,IF($R198=10,LOOKUP($S198,'Vent Sizing Charts'!$T$30:$T$33,'Vent Sizing Charts'!X$30:X$33)+1,IF($R198=8,LOOKUP($S198,'Vent Sizing Charts'!$T$26:$T$29,'Vent Sizing Charts'!X$26:X$29)+1,IF($R198=6,LOOKUP($S198,'Vent Sizing Charts'!$T$22:$T$25,'Vent Sizing Charts'!X$22:X$25)+1,IF($R198=5,LOOKUP($S198,'Vent Sizing Charts'!$T$18:$T$21,'Vent Sizing Charts'!X$18:X$21)+1,IF($R198=4,LOOKUP($S198,'Vent Sizing Charts'!$T$14:$T$17,'Vent Sizing Charts'!X$14:X$17)+1,IF($R198=3,LOOKUP($S198,'Vent Sizing Charts'!$T$10:$T$13,'Vent Sizing Charts'!X$10:X$13)+1,IF($R198=2,LOOKUP($S198,'Vent Sizing Charts'!$T$8:$T$9,'Vent Sizing Charts'!X$8:X$9)+1,IF($R198=1.5,LOOKUP($S198,'Vent Sizing Charts'!$T$7,'Vent Sizing Charts'!X$7)+1,IF($R198=1.25,LOOKUP($S198,'Vent Sizing Charts'!$T$6,'Vent Sizing Charts'!X$6)+1,"ERR")))))))))))</f>
        <v>ERR</v>
      </c>
      <c r="X198" t="str">
        <f>IF($R198=15,LOOKUP($S198,'Vent Sizing Charts'!$T$38:$T$41,'Vent Sizing Charts'!Y$38:Y$41)+1,IF($R198=12,LOOKUP($S198,'Vent Sizing Charts'!$T$34:$T$37,'Vent Sizing Charts'!Y$34:Y$37)+1,IF($R198=10,LOOKUP($S198,'Vent Sizing Charts'!$T$30:$T$33,'Vent Sizing Charts'!Y$30:Y$33)+1,IF($R198=8,LOOKUP($S198,'Vent Sizing Charts'!$T$26:$T$29,'Vent Sizing Charts'!Y$26:Y$29)+1,IF($R198=6,LOOKUP($S198,'Vent Sizing Charts'!$T$22:$T$25,'Vent Sizing Charts'!Y$22:Y$25)+1,IF($R198=5,LOOKUP($S198,'Vent Sizing Charts'!$T$18:$T$21,'Vent Sizing Charts'!Y$18:Y$21)+1,IF($R198=4,LOOKUP($S198,'Vent Sizing Charts'!$T$14:$T$17,'Vent Sizing Charts'!Y$14:Y$17)+1,IF($R198=3,LOOKUP($S198,'Vent Sizing Charts'!$T$10:$T$13,'Vent Sizing Charts'!Y$10:Y$13)+1,IF($R198=2,LOOKUP($S198,'Vent Sizing Charts'!$T$8:$T$9,'Vent Sizing Charts'!Y$8:Y$9)+1,IF($R198=1.5,LOOKUP($S198,'Vent Sizing Charts'!$T$7,'Vent Sizing Charts'!Y$7)+1,IF($R198=1.25,LOOKUP($S198,'Vent Sizing Charts'!$T$6,'Vent Sizing Charts'!Y$6)+1,"ERR")))))))))))</f>
        <v>ERR</v>
      </c>
      <c r="Y198" t="str">
        <f>IF($R198=15,LOOKUP($S198,'Vent Sizing Charts'!$T$38:$T$41,'Vent Sizing Charts'!Z$38:Z$41)+1,IF($R198=12,LOOKUP($S198,'Vent Sizing Charts'!$T$34:$T$37,'Vent Sizing Charts'!Z$34:Z$37)+1,IF($R198=10,LOOKUP($S198,'Vent Sizing Charts'!$T$30:$T$33,'Vent Sizing Charts'!Z$30:Z$33)+1,IF($R198=8,LOOKUP($S198,'Vent Sizing Charts'!$T$26:$T$29,'Vent Sizing Charts'!Z$26:Z$29)+1,IF($R198=6,LOOKUP($S198,'Vent Sizing Charts'!$T$22:$T$25,'Vent Sizing Charts'!Z$22:Z$25)+1,IF($R198=5,LOOKUP($S198,'Vent Sizing Charts'!$T$18:$T$21,'Vent Sizing Charts'!Z$18:Z$21)+1,IF($R198=4,LOOKUP($S198,'Vent Sizing Charts'!$T$14:$T$17,'Vent Sizing Charts'!Z$14:Z$17)+1,IF($R198=3,LOOKUP($S198,'Vent Sizing Charts'!$T$10:$T$13,'Vent Sizing Charts'!Z$10:Z$13)+1,IF($R198=2,LOOKUP($S198,'Vent Sizing Charts'!$T$8:$T$9,'Vent Sizing Charts'!Z$8:Z$9)+1,IF($R198=1.5,LOOKUP($S198,'Vent Sizing Charts'!$T$7,'Vent Sizing Charts'!Z$7)+1,IF($R198=1.25,LOOKUP($S198,'Vent Sizing Charts'!$T$6,'Vent Sizing Charts'!Z$6)+1,"ERR")))))))))))</f>
        <v>ERR</v>
      </c>
      <c r="Z198" t="str">
        <f>IF($R198=15,LOOKUP($S198,'Vent Sizing Charts'!$T$38:$T$41,'Vent Sizing Charts'!AA$38:AA$41)+1,IF($R198=12,LOOKUP($S198,'Vent Sizing Charts'!$T$34:$T$37,'Vent Sizing Charts'!AA$34:AA$37)+1,IF($R198=10,LOOKUP($S198,'Vent Sizing Charts'!$T$30:$T$33,'Vent Sizing Charts'!AA$30:AA$33)+1,IF($R198=8,LOOKUP($S198,'Vent Sizing Charts'!$T$26:$T$29,'Vent Sizing Charts'!AA$26:AA$29)+1,IF($R198=6,LOOKUP($S198,'Vent Sizing Charts'!$T$22:$T$25,'Vent Sizing Charts'!AA$22:AA$25)+1,IF($R198=5,LOOKUP($S198,'Vent Sizing Charts'!$T$18:$T$21,'Vent Sizing Charts'!AA$18:AA$21)+1,IF($R198=4,LOOKUP($S198,'Vent Sizing Charts'!$T$14:$T$17,'Vent Sizing Charts'!AA$14:AA$17)+1,IF($R198=3,LOOKUP($S198,'Vent Sizing Charts'!$T$10:$T$13,'Vent Sizing Charts'!AA$10:AA$13)+1,IF($R198=2,LOOKUP($S198,'Vent Sizing Charts'!$T$8:$T$9,'Vent Sizing Charts'!AA$8:AA$9)+1,IF($R198=1.5,LOOKUP($S198,'Vent Sizing Charts'!$T$7,'Vent Sizing Charts'!AA$7)+1,IF($R198=1.25,LOOKUP($S198,'Vent Sizing Charts'!$T$6,'Vent Sizing Charts'!AA$6)+1,"ERR")))))))))))</f>
        <v>ERR</v>
      </c>
      <c r="AA198" t="str">
        <f>IF($R198=15,LOOKUP($S198,'Vent Sizing Charts'!$T$38:$T$41,'Vent Sizing Charts'!AB$38:AB$41)+1,IF($R198=12,LOOKUP($S198,'Vent Sizing Charts'!$T$34:$T$37,'Vent Sizing Charts'!AB$34:AB$37)+1,IF($R198=10,LOOKUP($S198,'Vent Sizing Charts'!$T$30:$T$33,'Vent Sizing Charts'!AB$30:AB$33)+1,IF($R198=8,LOOKUP($S198,'Vent Sizing Charts'!$T$26:$T$29,'Vent Sizing Charts'!AB$26:AB$29)+1,IF($R198=6,LOOKUP($S198,'Vent Sizing Charts'!$T$22:$T$25,'Vent Sizing Charts'!AB$22:AB$25)+1,IF($R198=5,LOOKUP($S198,'Vent Sizing Charts'!$T$18:$T$21,'Vent Sizing Charts'!AB$18:AB$21)+1,IF($R198=4,LOOKUP($S198,'Vent Sizing Charts'!$T$14:$T$17,'Vent Sizing Charts'!AB$14:AB$17)+1,IF($R198=3,LOOKUP($S198,'Vent Sizing Charts'!$T$10:$T$13,'Vent Sizing Charts'!AB$10:AB$13)+1,IF($R198=2,LOOKUP($S198,'Vent Sizing Charts'!$T$8:$T$9,'Vent Sizing Charts'!AB$8:AB$9)+1,IF($R198=1.5,LOOKUP($S198,'Vent Sizing Charts'!$T$7,'Vent Sizing Charts'!AB$7)+1,IF($R198=1.25,LOOKUP($S198,'Vent Sizing Charts'!$T$6,'Vent Sizing Charts'!AB$6)+1,"ERR")))))))))))</f>
        <v>ERR</v>
      </c>
      <c r="AB198" t="str">
        <f>IF($R198=15,LOOKUP($S198,'Vent Sizing Charts'!$T$38:$T$41,'Vent Sizing Charts'!AC$38:AC$41)+1,IF($R198=12,LOOKUP($S198,'Vent Sizing Charts'!$T$34:$T$37,'Vent Sizing Charts'!AC$34:AC$37)+1,IF($R198=10,LOOKUP($S198,'Vent Sizing Charts'!$T$30:$T$33,'Vent Sizing Charts'!AC$30:AC$33)+1,IF($R198=8,LOOKUP($S198,'Vent Sizing Charts'!$T$26:$T$29,'Vent Sizing Charts'!AC$26:AC$29)+1,IF($R198=6,LOOKUP($S198,'Vent Sizing Charts'!$T$22:$T$25,'Vent Sizing Charts'!AC$22:AC$25)+1,IF($R198=5,LOOKUP($S198,'Vent Sizing Charts'!$T$18:$T$21,'Vent Sizing Charts'!AC$18:AC$21)+1,IF($R198=4,LOOKUP($S198,'Vent Sizing Charts'!$T$14:$T$17,'Vent Sizing Charts'!AC$14:AC$17)+1,IF($R198=3,LOOKUP($S198,'Vent Sizing Charts'!$T$10:$T$13,'Vent Sizing Charts'!AC$10:AC$13)+1,IF($R198=2,LOOKUP($S198,'Vent Sizing Charts'!$T$8:$T$9,'Vent Sizing Charts'!AC$8:AC$9)+1,IF($R198=1.5,LOOKUP($S198,'Vent Sizing Charts'!$T$7,'Vent Sizing Charts'!AC$7)+1,IF($R198=1.25,LOOKUP($S198,'Vent Sizing Charts'!$T$6,'Vent Sizing Charts'!AC$6)+1,"ERR")))))))))))</f>
        <v>ERR</v>
      </c>
      <c r="AC198" t="str">
        <f>IF($R198=15,LOOKUP($S198,'Vent Sizing Charts'!$T$38:$T$41,'Vent Sizing Charts'!AD$38:AD$41)+1,IF($R198=12,LOOKUP($S198,'Vent Sizing Charts'!$T$34:$T$37,'Vent Sizing Charts'!AD$34:AD$37)+1,IF($R198=10,LOOKUP($S198,'Vent Sizing Charts'!$T$30:$T$33,'Vent Sizing Charts'!AD$30:AD$33)+1,IF($R198=8,LOOKUP($S198,'Vent Sizing Charts'!$T$26:$T$29,'Vent Sizing Charts'!AD$26:AD$29)+1,IF($R198=6,LOOKUP($S198,'Vent Sizing Charts'!$T$22:$T$25,'Vent Sizing Charts'!AD$22:AD$25)+1,IF($R198=5,LOOKUP($S198,'Vent Sizing Charts'!$T$18:$T$21,'Vent Sizing Charts'!AD$18:AD$21)+1,IF($R198=4,LOOKUP($S198,'Vent Sizing Charts'!$T$14:$T$17,'Vent Sizing Charts'!AD$14:AD$17)+1,IF($R198=3,LOOKUP($S198,'Vent Sizing Charts'!$T$10:$T$13,'Vent Sizing Charts'!AD$10:AD$13)+1,IF($R198=2,LOOKUP($S198,'Vent Sizing Charts'!$T$8:$T$9,'Vent Sizing Charts'!AD$8:AD$9)+1,IF($R198=1.5,LOOKUP($S198,'Vent Sizing Charts'!$T$7,'Vent Sizing Charts'!AD$7)+1,IF($R198=1.25,LOOKUP($S198,'Vent Sizing Charts'!$T$6,'Vent Sizing Charts'!AD$6)+1,"ERR")))))))))))</f>
        <v>ERR</v>
      </c>
      <c r="AD198" t="str">
        <f>IF($R198=15,LOOKUP($S198,'Vent Sizing Charts'!$T$38:$T$41,'Vent Sizing Charts'!AE$38:AE$41)+1,IF($R198=12,LOOKUP($S198,'Vent Sizing Charts'!$T$34:$T$37,'Vent Sizing Charts'!AE$34:AE$37)+1,IF($R198=10,LOOKUP($S198,'Vent Sizing Charts'!$T$30:$T$33,'Vent Sizing Charts'!AE$30:AE$33)+1,IF($R198=8,LOOKUP($S198,'Vent Sizing Charts'!$T$26:$T$29,'Vent Sizing Charts'!AE$26:AE$29)+1,IF($R198=6,LOOKUP($S198,'Vent Sizing Charts'!$T$22:$T$25,'Vent Sizing Charts'!AE$22:AE$25)+1,IF($R198=5,LOOKUP($S198,'Vent Sizing Charts'!$T$18:$T$21,'Vent Sizing Charts'!AE$18:AE$21)+1,IF($R198=4,LOOKUP($S198,'Vent Sizing Charts'!$T$14:$T$17,'Vent Sizing Charts'!AE$14:AE$17)+1,IF($R198=3,LOOKUP($S198,'Vent Sizing Charts'!$T$10:$T$13,'Vent Sizing Charts'!AE$10:AE$13)+1,IF($R198=2,LOOKUP($S198,'Vent Sizing Charts'!$T$8:$T$9,'Vent Sizing Charts'!AE$8:AE$9)+1,IF($R198=1.5,LOOKUP($S198,'Vent Sizing Charts'!$T$7,'Vent Sizing Charts'!AE$7)+1,IF($R198=1.25,LOOKUP($S198,'Vent Sizing Charts'!$T$6,'Vent Sizing Charts'!AE$6)+1,"ERR")))))))))))</f>
        <v>ERR</v>
      </c>
      <c r="AE198" t="str">
        <f>IF($R198=15,LOOKUP($S198,'Vent Sizing Charts'!$T$38:$T$41,'Vent Sizing Charts'!U$38:U$41),IF($R198=12,LOOKUP($S198,'Vent Sizing Charts'!$T$34:$T$37,'Vent Sizing Charts'!U$34:U$37),IF($R198=10,LOOKUP($S198,'Vent Sizing Charts'!$T$30:$T$33,'Vent Sizing Charts'!U$30:U$33),IF($R198=8,LOOKUP($S198,'Vent Sizing Charts'!$T$26:$T$29,'Vent Sizing Charts'!U$26:U$29),IF($R198=6,LOOKUP($S198,'Vent Sizing Charts'!$T$22:$T$25,'Vent Sizing Charts'!U$22:U$25),IF($R198=5,LOOKUP($S198,'Vent Sizing Charts'!$T$18:$T$21,'Vent Sizing Charts'!U$18:U$21),IF($R198=4,LOOKUP($S198,'Vent Sizing Charts'!$T$14:$T$17,'Vent Sizing Charts'!U$14:U$17),IF($R198=3,LOOKUP($S198,'Vent Sizing Charts'!$T$10:$T$13,'Vent Sizing Charts'!U$10:U$13),IF($R198=2,LOOKUP($S198,'Vent Sizing Charts'!$T$8:$T$9,'Vent Sizing Charts'!U$8:U$9),IF($R198=1.5,LOOKUP($S198,'Vent Sizing Charts'!$T$7,'Vent Sizing Charts'!U$7),IF($R198=1.25,LOOKUP($S198,'Vent Sizing Charts'!$T$6,'Vent Sizing Charts'!U$6),"ERR")))))))))))</f>
        <v>ERR</v>
      </c>
    </row>
    <row r="199" spans="6:31" x14ac:dyDescent="0.25">
      <c r="F199" t="str">
        <f>IF('Vent Sizing'!M184="","",'Vent Sizing'!M184)</f>
        <v/>
      </c>
      <c r="G199">
        <v>0</v>
      </c>
      <c r="H199" t="e">
        <f>IF(LOOKUP($F199,'Vent Sizing Charts'!$F$5:$F$18,'Vent Sizing Charts'!G$5:G$18)+1&lt;0,0,LOOKUP($F199,'Vent Sizing Charts'!$F$5:$F$18,'Vent Sizing Charts'!G$5:G$18))</f>
        <v>#N/A</v>
      </c>
      <c r="I199" t="e">
        <f>IF(LOOKUP($F199,'Vent Sizing Charts'!$F$5:$F$18,'Vent Sizing Charts'!H$5:H$18)+1&lt;0,0,LOOKUP($F199,'Vent Sizing Charts'!$F$5:$F$18,'Vent Sizing Charts'!H$5:H$18))</f>
        <v>#N/A</v>
      </c>
      <c r="J199" t="e">
        <f>IF(LOOKUP($F199,'Vent Sizing Charts'!$F$5:$F$18,'Vent Sizing Charts'!I$5:I$18)+1&lt;0,0,LOOKUP($F199,'Vent Sizing Charts'!$F$5:$F$18,'Vent Sizing Charts'!I$5:I$18))</f>
        <v>#N/A</v>
      </c>
      <c r="K199" t="e">
        <f>IF(LOOKUP($F199,'Vent Sizing Charts'!$F$5:$F$18,'Vent Sizing Charts'!J$5:J$18)+1&lt;0,0,LOOKUP($F199,'Vent Sizing Charts'!$F$5:$F$18,'Vent Sizing Charts'!J$5:J$18))</f>
        <v>#N/A</v>
      </c>
      <c r="L199" t="e">
        <f>IF(LOOKUP($F199,'Vent Sizing Charts'!$F$5:$F$18,'Vent Sizing Charts'!K$5:K$18)+1&lt;0,0,LOOKUP($F199,'Vent Sizing Charts'!$F$5:$F$18,'Vent Sizing Charts'!K$5:K$18))</f>
        <v>#N/A</v>
      </c>
      <c r="M199" t="e">
        <f>IF(LOOKUP($F199,'Vent Sizing Charts'!$F$5:$F$18,'Vent Sizing Charts'!L$5:L$18)+1&lt;0,0,LOOKUP($F199,'Vent Sizing Charts'!$F$5:$F$18,'Vent Sizing Charts'!L$5:L$18))</f>
        <v>#N/A</v>
      </c>
      <c r="N199" t="e">
        <f>IF(LOOKUP($F199,'Vent Sizing Charts'!$F$5:$F$18,'Vent Sizing Charts'!M$5:M$18)+1&lt;0,0,LOOKUP($F199,'Vent Sizing Charts'!$F$5:$F$18,'Vent Sizing Charts'!M$5:M$18))</f>
        <v>#N/A</v>
      </c>
      <c r="O199" t="e">
        <f>IF(LOOKUP($F199,'Vent Sizing Charts'!$F$5:$F$18,'Vent Sizing Charts'!N$5:N$18)+1&lt;0,0,LOOKUP($F199,'Vent Sizing Charts'!$F$5:$F$18,'Vent Sizing Charts'!N$5:N$18))</f>
        <v>#N/A</v>
      </c>
      <c r="R199">
        <f>'Vent Sizing'!X104</f>
        <v>0</v>
      </c>
      <c r="S199">
        <f>ROUNDUP('Vent Sizing'!T104,0)</f>
        <v>0</v>
      </c>
      <c r="T199">
        <v>-9999999</v>
      </c>
      <c r="U199" t="str">
        <f>IF($R199=15,LOOKUP($S199,'Vent Sizing Charts'!$T$38:$T$41,'Vent Sizing Charts'!V$38:V$41)+1,IF($R199=12,LOOKUP($S199,'Vent Sizing Charts'!$T$34:$T$37,'Vent Sizing Charts'!V$34:V$37)+1,IF($R199=10,LOOKUP($S199,'Vent Sizing Charts'!$T$30:$T$33,'Vent Sizing Charts'!V$30:V$33)+1,IF($R199=8,LOOKUP($S199,'Vent Sizing Charts'!$T$26:$T$29,'Vent Sizing Charts'!V$26:V$29)+1,IF($R199=6,LOOKUP($S199,'Vent Sizing Charts'!$T$22:$T$25,'Vent Sizing Charts'!V$22:V$25)+1,IF($R199=5,LOOKUP($S199,'Vent Sizing Charts'!$T$18:$T$21,'Vent Sizing Charts'!V$18:V$21)+1,IF($R199=4,LOOKUP($S199,'Vent Sizing Charts'!$T$14:$T$17,'Vent Sizing Charts'!V$14:V$17)+1,IF($R199=3,LOOKUP($S199,'Vent Sizing Charts'!$T$10:$T$13,'Vent Sizing Charts'!V$10:V$13)+1,IF($R199=2,LOOKUP($S199,'Vent Sizing Charts'!$T$8:$T$9,'Vent Sizing Charts'!V$8:V$9)+1,IF($R199=1.5,LOOKUP($S199,'Vent Sizing Charts'!$T$7,'Vent Sizing Charts'!V$7)+1,IF($R199=1.25,LOOKUP($S199,'Vent Sizing Charts'!$T$6,'Vent Sizing Charts'!V$6)+1,"ERR")))))))))))</f>
        <v>ERR</v>
      </c>
      <c r="V199" t="str">
        <f>IF($R199=15,LOOKUP($S199,'Vent Sizing Charts'!$T$38:$T$41,'Vent Sizing Charts'!W$38:W$41)+1,IF($R199=12,LOOKUP($S199,'Vent Sizing Charts'!$T$34:$T$37,'Vent Sizing Charts'!W$34:W$37)+1,IF($R199=10,LOOKUP($S199,'Vent Sizing Charts'!$T$30:$T$33,'Vent Sizing Charts'!W$30:W$33)+1,IF($R199=8,LOOKUP($S199,'Vent Sizing Charts'!$T$26:$T$29,'Vent Sizing Charts'!W$26:W$29)+1,IF($R199=6,LOOKUP($S199,'Vent Sizing Charts'!$T$22:$T$25,'Vent Sizing Charts'!W$22:W$25)+1,IF($R199=5,LOOKUP($S199,'Vent Sizing Charts'!$T$18:$T$21,'Vent Sizing Charts'!W$18:W$21)+1,IF($R199=4,LOOKUP($S199,'Vent Sizing Charts'!$T$14:$T$17,'Vent Sizing Charts'!W$14:W$17)+1,IF($R199=3,LOOKUP($S199,'Vent Sizing Charts'!$T$10:$T$13,'Vent Sizing Charts'!W$10:W$13)+1,IF($R199=2,LOOKUP($S199,'Vent Sizing Charts'!$T$8:$T$9,'Vent Sizing Charts'!W$8:W$9)+1,IF($R199=1.5,LOOKUP($S199,'Vent Sizing Charts'!$T$7,'Vent Sizing Charts'!W$7)+1,IF($R199=1.25,LOOKUP($S199,'Vent Sizing Charts'!$T$6,'Vent Sizing Charts'!W$6)+1,"ERR")))))))))))</f>
        <v>ERR</v>
      </c>
      <c r="W199" t="str">
        <f>IF($R199=15,LOOKUP($S199,'Vent Sizing Charts'!$T$38:$T$41,'Vent Sizing Charts'!X$38:X$41)+1,IF($R199=12,LOOKUP($S199,'Vent Sizing Charts'!$T$34:$T$37,'Vent Sizing Charts'!X$34:X$37)+1,IF($R199=10,LOOKUP($S199,'Vent Sizing Charts'!$T$30:$T$33,'Vent Sizing Charts'!X$30:X$33)+1,IF($R199=8,LOOKUP($S199,'Vent Sizing Charts'!$T$26:$T$29,'Vent Sizing Charts'!X$26:X$29)+1,IF($R199=6,LOOKUP($S199,'Vent Sizing Charts'!$T$22:$T$25,'Vent Sizing Charts'!X$22:X$25)+1,IF($R199=5,LOOKUP($S199,'Vent Sizing Charts'!$T$18:$T$21,'Vent Sizing Charts'!X$18:X$21)+1,IF($R199=4,LOOKUP($S199,'Vent Sizing Charts'!$T$14:$T$17,'Vent Sizing Charts'!X$14:X$17)+1,IF($R199=3,LOOKUP($S199,'Vent Sizing Charts'!$T$10:$T$13,'Vent Sizing Charts'!X$10:X$13)+1,IF($R199=2,LOOKUP($S199,'Vent Sizing Charts'!$T$8:$T$9,'Vent Sizing Charts'!X$8:X$9)+1,IF($R199=1.5,LOOKUP($S199,'Vent Sizing Charts'!$T$7,'Vent Sizing Charts'!X$7)+1,IF($R199=1.25,LOOKUP($S199,'Vent Sizing Charts'!$T$6,'Vent Sizing Charts'!X$6)+1,"ERR")))))))))))</f>
        <v>ERR</v>
      </c>
      <c r="X199" t="str">
        <f>IF($R199=15,LOOKUP($S199,'Vent Sizing Charts'!$T$38:$T$41,'Vent Sizing Charts'!Y$38:Y$41)+1,IF($R199=12,LOOKUP($S199,'Vent Sizing Charts'!$T$34:$T$37,'Vent Sizing Charts'!Y$34:Y$37)+1,IF($R199=10,LOOKUP($S199,'Vent Sizing Charts'!$T$30:$T$33,'Vent Sizing Charts'!Y$30:Y$33)+1,IF($R199=8,LOOKUP($S199,'Vent Sizing Charts'!$T$26:$T$29,'Vent Sizing Charts'!Y$26:Y$29)+1,IF($R199=6,LOOKUP($S199,'Vent Sizing Charts'!$T$22:$T$25,'Vent Sizing Charts'!Y$22:Y$25)+1,IF($R199=5,LOOKUP($S199,'Vent Sizing Charts'!$T$18:$T$21,'Vent Sizing Charts'!Y$18:Y$21)+1,IF($R199=4,LOOKUP($S199,'Vent Sizing Charts'!$T$14:$T$17,'Vent Sizing Charts'!Y$14:Y$17)+1,IF($R199=3,LOOKUP($S199,'Vent Sizing Charts'!$T$10:$T$13,'Vent Sizing Charts'!Y$10:Y$13)+1,IF($R199=2,LOOKUP($S199,'Vent Sizing Charts'!$T$8:$T$9,'Vent Sizing Charts'!Y$8:Y$9)+1,IF($R199=1.5,LOOKUP($S199,'Vent Sizing Charts'!$T$7,'Vent Sizing Charts'!Y$7)+1,IF($R199=1.25,LOOKUP($S199,'Vent Sizing Charts'!$T$6,'Vent Sizing Charts'!Y$6)+1,"ERR")))))))))))</f>
        <v>ERR</v>
      </c>
      <c r="Y199" t="str">
        <f>IF($R199=15,LOOKUP($S199,'Vent Sizing Charts'!$T$38:$T$41,'Vent Sizing Charts'!Z$38:Z$41)+1,IF($R199=12,LOOKUP($S199,'Vent Sizing Charts'!$T$34:$T$37,'Vent Sizing Charts'!Z$34:Z$37)+1,IF($R199=10,LOOKUP($S199,'Vent Sizing Charts'!$T$30:$T$33,'Vent Sizing Charts'!Z$30:Z$33)+1,IF($R199=8,LOOKUP($S199,'Vent Sizing Charts'!$T$26:$T$29,'Vent Sizing Charts'!Z$26:Z$29)+1,IF($R199=6,LOOKUP($S199,'Vent Sizing Charts'!$T$22:$T$25,'Vent Sizing Charts'!Z$22:Z$25)+1,IF($R199=5,LOOKUP($S199,'Vent Sizing Charts'!$T$18:$T$21,'Vent Sizing Charts'!Z$18:Z$21)+1,IF($R199=4,LOOKUP($S199,'Vent Sizing Charts'!$T$14:$T$17,'Vent Sizing Charts'!Z$14:Z$17)+1,IF($R199=3,LOOKUP($S199,'Vent Sizing Charts'!$T$10:$T$13,'Vent Sizing Charts'!Z$10:Z$13)+1,IF($R199=2,LOOKUP($S199,'Vent Sizing Charts'!$T$8:$T$9,'Vent Sizing Charts'!Z$8:Z$9)+1,IF($R199=1.5,LOOKUP($S199,'Vent Sizing Charts'!$T$7,'Vent Sizing Charts'!Z$7)+1,IF($R199=1.25,LOOKUP($S199,'Vent Sizing Charts'!$T$6,'Vent Sizing Charts'!Z$6)+1,"ERR")))))))))))</f>
        <v>ERR</v>
      </c>
      <c r="Z199" t="str">
        <f>IF($R199=15,LOOKUP($S199,'Vent Sizing Charts'!$T$38:$T$41,'Vent Sizing Charts'!AA$38:AA$41)+1,IF($R199=12,LOOKUP($S199,'Vent Sizing Charts'!$T$34:$T$37,'Vent Sizing Charts'!AA$34:AA$37)+1,IF($R199=10,LOOKUP($S199,'Vent Sizing Charts'!$T$30:$T$33,'Vent Sizing Charts'!AA$30:AA$33)+1,IF($R199=8,LOOKUP($S199,'Vent Sizing Charts'!$T$26:$T$29,'Vent Sizing Charts'!AA$26:AA$29)+1,IF($R199=6,LOOKUP($S199,'Vent Sizing Charts'!$T$22:$T$25,'Vent Sizing Charts'!AA$22:AA$25)+1,IF($R199=5,LOOKUP($S199,'Vent Sizing Charts'!$T$18:$T$21,'Vent Sizing Charts'!AA$18:AA$21)+1,IF($R199=4,LOOKUP($S199,'Vent Sizing Charts'!$T$14:$T$17,'Vent Sizing Charts'!AA$14:AA$17)+1,IF($R199=3,LOOKUP($S199,'Vent Sizing Charts'!$T$10:$T$13,'Vent Sizing Charts'!AA$10:AA$13)+1,IF($R199=2,LOOKUP($S199,'Vent Sizing Charts'!$T$8:$T$9,'Vent Sizing Charts'!AA$8:AA$9)+1,IF($R199=1.5,LOOKUP($S199,'Vent Sizing Charts'!$T$7,'Vent Sizing Charts'!AA$7)+1,IF($R199=1.25,LOOKUP($S199,'Vent Sizing Charts'!$T$6,'Vent Sizing Charts'!AA$6)+1,"ERR")))))))))))</f>
        <v>ERR</v>
      </c>
      <c r="AA199" t="str">
        <f>IF($R199=15,LOOKUP($S199,'Vent Sizing Charts'!$T$38:$T$41,'Vent Sizing Charts'!AB$38:AB$41)+1,IF($R199=12,LOOKUP($S199,'Vent Sizing Charts'!$T$34:$T$37,'Vent Sizing Charts'!AB$34:AB$37)+1,IF($R199=10,LOOKUP($S199,'Vent Sizing Charts'!$T$30:$T$33,'Vent Sizing Charts'!AB$30:AB$33)+1,IF($R199=8,LOOKUP($S199,'Vent Sizing Charts'!$T$26:$T$29,'Vent Sizing Charts'!AB$26:AB$29)+1,IF($R199=6,LOOKUP($S199,'Vent Sizing Charts'!$T$22:$T$25,'Vent Sizing Charts'!AB$22:AB$25)+1,IF($R199=5,LOOKUP($S199,'Vent Sizing Charts'!$T$18:$T$21,'Vent Sizing Charts'!AB$18:AB$21)+1,IF($R199=4,LOOKUP($S199,'Vent Sizing Charts'!$T$14:$T$17,'Vent Sizing Charts'!AB$14:AB$17)+1,IF($R199=3,LOOKUP($S199,'Vent Sizing Charts'!$T$10:$T$13,'Vent Sizing Charts'!AB$10:AB$13)+1,IF($R199=2,LOOKUP($S199,'Vent Sizing Charts'!$T$8:$T$9,'Vent Sizing Charts'!AB$8:AB$9)+1,IF($R199=1.5,LOOKUP($S199,'Vent Sizing Charts'!$T$7,'Vent Sizing Charts'!AB$7)+1,IF($R199=1.25,LOOKUP($S199,'Vent Sizing Charts'!$T$6,'Vent Sizing Charts'!AB$6)+1,"ERR")))))))))))</f>
        <v>ERR</v>
      </c>
      <c r="AB199" t="str">
        <f>IF($R199=15,LOOKUP($S199,'Vent Sizing Charts'!$T$38:$T$41,'Vent Sizing Charts'!AC$38:AC$41)+1,IF($R199=12,LOOKUP($S199,'Vent Sizing Charts'!$T$34:$T$37,'Vent Sizing Charts'!AC$34:AC$37)+1,IF($R199=10,LOOKUP($S199,'Vent Sizing Charts'!$T$30:$T$33,'Vent Sizing Charts'!AC$30:AC$33)+1,IF($R199=8,LOOKUP($S199,'Vent Sizing Charts'!$T$26:$T$29,'Vent Sizing Charts'!AC$26:AC$29)+1,IF($R199=6,LOOKUP($S199,'Vent Sizing Charts'!$T$22:$T$25,'Vent Sizing Charts'!AC$22:AC$25)+1,IF($R199=5,LOOKUP($S199,'Vent Sizing Charts'!$T$18:$T$21,'Vent Sizing Charts'!AC$18:AC$21)+1,IF($R199=4,LOOKUP($S199,'Vent Sizing Charts'!$T$14:$T$17,'Vent Sizing Charts'!AC$14:AC$17)+1,IF($R199=3,LOOKUP($S199,'Vent Sizing Charts'!$T$10:$T$13,'Vent Sizing Charts'!AC$10:AC$13)+1,IF($R199=2,LOOKUP($S199,'Vent Sizing Charts'!$T$8:$T$9,'Vent Sizing Charts'!AC$8:AC$9)+1,IF($R199=1.5,LOOKUP($S199,'Vent Sizing Charts'!$T$7,'Vent Sizing Charts'!AC$7)+1,IF($R199=1.25,LOOKUP($S199,'Vent Sizing Charts'!$T$6,'Vent Sizing Charts'!AC$6)+1,"ERR")))))))))))</f>
        <v>ERR</v>
      </c>
      <c r="AC199" t="str">
        <f>IF($R199=15,LOOKUP($S199,'Vent Sizing Charts'!$T$38:$T$41,'Vent Sizing Charts'!AD$38:AD$41)+1,IF($R199=12,LOOKUP($S199,'Vent Sizing Charts'!$T$34:$T$37,'Vent Sizing Charts'!AD$34:AD$37)+1,IF($R199=10,LOOKUP($S199,'Vent Sizing Charts'!$T$30:$T$33,'Vent Sizing Charts'!AD$30:AD$33)+1,IF($R199=8,LOOKUP($S199,'Vent Sizing Charts'!$T$26:$T$29,'Vent Sizing Charts'!AD$26:AD$29)+1,IF($R199=6,LOOKUP($S199,'Vent Sizing Charts'!$T$22:$T$25,'Vent Sizing Charts'!AD$22:AD$25)+1,IF($R199=5,LOOKUP($S199,'Vent Sizing Charts'!$T$18:$T$21,'Vent Sizing Charts'!AD$18:AD$21)+1,IF($R199=4,LOOKUP($S199,'Vent Sizing Charts'!$T$14:$T$17,'Vent Sizing Charts'!AD$14:AD$17)+1,IF($R199=3,LOOKUP($S199,'Vent Sizing Charts'!$T$10:$T$13,'Vent Sizing Charts'!AD$10:AD$13)+1,IF($R199=2,LOOKUP($S199,'Vent Sizing Charts'!$T$8:$T$9,'Vent Sizing Charts'!AD$8:AD$9)+1,IF($R199=1.5,LOOKUP($S199,'Vent Sizing Charts'!$T$7,'Vent Sizing Charts'!AD$7)+1,IF($R199=1.25,LOOKUP($S199,'Vent Sizing Charts'!$T$6,'Vent Sizing Charts'!AD$6)+1,"ERR")))))))))))</f>
        <v>ERR</v>
      </c>
      <c r="AD199" t="str">
        <f>IF($R199=15,LOOKUP($S199,'Vent Sizing Charts'!$T$38:$T$41,'Vent Sizing Charts'!AE$38:AE$41)+1,IF($R199=12,LOOKUP($S199,'Vent Sizing Charts'!$T$34:$T$37,'Vent Sizing Charts'!AE$34:AE$37)+1,IF($R199=10,LOOKUP($S199,'Vent Sizing Charts'!$T$30:$T$33,'Vent Sizing Charts'!AE$30:AE$33)+1,IF($R199=8,LOOKUP($S199,'Vent Sizing Charts'!$T$26:$T$29,'Vent Sizing Charts'!AE$26:AE$29)+1,IF($R199=6,LOOKUP($S199,'Vent Sizing Charts'!$T$22:$T$25,'Vent Sizing Charts'!AE$22:AE$25)+1,IF($R199=5,LOOKUP($S199,'Vent Sizing Charts'!$T$18:$T$21,'Vent Sizing Charts'!AE$18:AE$21)+1,IF($R199=4,LOOKUP($S199,'Vent Sizing Charts'!$T$14:$T$17,'Vent Sizing Charts'!AE$14:AE$17)+1,IF($R199=3,LOOKUP($S199,'Vent Sizing Charts'!$T$10:$T$13,'Vent Sizing Charts'!AE$10:AE$13)+1,IF($R199=2,LOOKUP($S199,'Vent Sizing Charts'!$T$8:$T$9,'Vent Sizing Charts'!AE$8:AE$9)+1,IF($R199=1.5,LOOKUP($S199,'Vent Sizing Charts'!$T$7,'Vent Sizing Charts'!AE$7)+1,IF($R199=1.25,LOOKUP($S199,'Vent Sizing Charts'!$T$6,'Vent Sizing Charts'!AE$6)+1,"ERR")))))))))))</f>
        <v>ERR</v>
      </c>
      <c r="AE199" t="str">
        <f>IF($R199=15,LOOKUP($S199,'Vent Sizing Charts'!$T$38:$T$41,'Vent Sizing Charts'!U$38:U$41),IF($R199=12,LOOKUP($S199,'Vent Sizing Charts'!$T$34:$T$37,'Vent Sizing Charts'!U$34:U$37),IF($R199=10,LOOKUP($S199,'Vent Sizing Charts'!$T$30:$T$33,'Vent Sizing Charts'!U$30:U$33),IF($R199=8,LOOKUP($S199,'Vent Sizing Charts'!$T$26:$T$29,'Vent Sizing Charts'!U$26:U$29),IF($R199=6,LOOKUP($S199,'Vent Sizing Charts'!$T$22:$T$25,'Vent Sizing Charts'!U$22:U$25),IF($R199=5,LOOKUP($S199,'Vent Sizing Charts'!$T$18:$T$21,'Vent Sizing Charts'!U$18:U$21),IF($R199=4,LOOKUP($S199,'Vent Sizing Charts'!$T$14:$T$17,'Vent Sizing Charts'!U$14:U$17),IF($R199=3,LOOKUP($S199,'Vent Sizing Charts'!$T$10:$T$13,'Vent Sizing Charts'!U$10:U$13),IF($R199=2,LOOKUP($S199,'Vent Sizing Charts'!$T$8:$T$9,'Vent Sizing Charts'!U$8:U$9),IF($R199=1.5,LOOKUP($S199,'Vent Sizing Charts'!$T$7,'Vent Sizing Charts'!U$7),IF($R199=1.25,LOOKUP($S199,'Vent Sizing Charts'!$T$6,'Vent Sizing Charts'!U$6),"ERR")))))))))))</f>
        <v>ERR</v>
      </c>
    </row>
    <row r="200" spans="6:31" x14ac:dyDescent="0.25">
      <c r="F200" t="str">
        <f>IF('Vent Sizing'!M185="","",'Vent Sizing'!M185)</f>
        <v/>
      </c>
      <c r="G200">
        <v>0</v>
      </c>
      <c r="H200" t="e">
        <f>IF(LOOKUP($F200,'Vent Sizing Charts'!$F$5:$F$18,'Vent Sizing Charts'!G$5:G$18)+1&lt;0,0,LOOKUP($F200,'Vent Sizing Charts'!$F$5:$F$18,'Vent Sizing Charts'!G$5:G$18))</f>
        <v>#N/A</v>
      </c>
      <c r="I200" t="e">
        <f>IF(LOOKUP($F200,'Vent Sizing Charts'!$F$5:$F$18,'Vent Sizing Charts'!H$5:H$18)+1&lt;0,0,LOOKUP($F200,'Vent Sizing Charts'!$F$5:$F$18,'Vent Sizing Charts'!H$5:H$18))</f>
        <v>#N/A</v>
      </c>
      <c r="J200" t="e">
        <f>IF(LOOKUP($F200,'Vent Sizing Charts'!$F$5:$F$18,'Vent Sizing Charts'!I$5:I$18)+1&lt;0,0,LOOKUP($F200,'Vent Sizing Charts'!$F$5:$F$18,'Vent Sizing Charts'!I$5:I$18))</f>
        <v>#N/A</v>
      </c>
      <c r="K200" t="e">
        <f>IF(LOOKUP($F200,'Vent Sizing Charts'!$F$5:$F$18,'Vent Sizing Charts'!J$5:J$18)+1&lt;0,0,LOOKUP($F200,'Vent Sizing Charts'!$F$5:$F$18,'Vent Sizing Charts'!J$5:J$18))</f>
        <v>#N/A</v>
      </c>
      <c r="L200" t="e">
        <f>IF(LOOKUP($F200,'Vent Sizing Charts'!$F$5:$F$18,'Vent Sizing Charts'!K$5:K$18)+1&lt;0,0,LOOKUP($F200,'Vent Sizing Charts'!$F$5:$F$18,'Vent Sizing Charts'!K$5:K$18))</f>
        <v>#N/A</v>
      </c>
      <c r="M200" t="e">
        <f>IF(LOOKUP($F200,'Vent Sizing Charts'!$F$5:$F$18,'Vent Sizing Charts'!L$5:L$18)+1&lt;0,0,LOOKUP($F200,'Vent Sizing Charts'!$F$5:$F$18,'Vent Sizing Charts'!L$5:L$18))</f>
        <v>#N/A</v>
      </c>
      <c r="N200" t="e">
        <f>IF(LOOKUP($F200,'Vent Sizing Charts'!$F$5:$F$18,'Vent Sizing Charts'!M$5:M$18)+1&lt;0,0,LOOKUP($F200,'Vent Sizing Charts'!$F$5:$F$18,'Vent Sizing Charts'!M$5:M$18))</f>
        <v>#N/A</v>
      </c>
      <c r="O200" t="e">
        <f>IF(LOOKUP($F200,'Vent Sizing Charts'!$F$5:$F$18,'Vent Sizing Charts'!N$5:N$18)+1&lt;0,0,LOOKUP($F200,'Vent Sizing Charts'!$F$5:$F$18,'Vent Sizing Charts'!N$5:N$18))</f>
        <v>#N/A</v>
      </c>
      <c r="R200">
        <f>'Vent Sizing'!X105</f>
        <v>0</v>
      </c>
      <c r="S200">
        <f>ROUNDUP('Vent Sizing'!T105,0)</f>
        <v>0</v>
      </c>
      <c r="T200">
        <v>-9999999</v>
      </c>
      <c r="U200" t="str">
        <f>IF($R200=15,LOOKUP($S200,'Vent Sizing Charts'!$T$38:$T$41,'Vent Sizing Charts'!V$38:V$41)+1,IF($R200=12,LOOKUP($S200,'Vent Sizing Charts'!$T$34:$T$37,'Vent Sizing Charts'!V$34:V$37)+1,IF($R200=10,LOOKUP($S200,'Vent Sizing Charts'!$T$30:$T$33,'Vent Sizing Charts'!V$30:V$33)+1,IF($R200=8,LOOKUP($S200,'Vent Sizing Charts'!$T$26:$T$29,'Vent Sizing Charts'!V$26:V$29)+1,IF($R200=6,LOOKUP($S200,'Vent Sizing Charts'!$T$22:$T$25,'Vent Sizing Charts'!V$22:V$25)+1,IF($R200=5,LOOKUP($S200,'Vent Sizing Charts'!$T$18:$T$21,'Vent Sizing Charts'!V$18:V$21)+1,IF($R200=4,LOOKUP($S200,'Vent Sizing Charts'!$T$14:$T$17,'Vent Sizing Charts'!V$14:V$17)+1,IF($R200=3,LOOKUP($S200,'Vent Sizing Charts'!$T$10:$T$13,'Vent Sizing Charts'!V$10:V$13)+1,IF($R200=2,LOOKUP($S200,'Vent Sizing Charts'!$T$8:$T$9,'Vent Sizing Charts'!V$8:V$9)+1,IF($R200=1.5,LOOKUP($S200,'Vent Sizing Charts'!$T$7,'Vent Sizing Charts'!V$7)+1,IF($R200=1.25,LOOKUP($S200,'Vent Sizing Charts'!$T$6,'Vent Sizing Charts'!V$6)+1,"ERR")))))))))))</f>
        <v>ERR</v>
      </c>
      <c r="V200" t="str">
        <f>IF($R200=15,LOOKUP($S200,'Vent Sizing Charts'!$T$38:$T$41,'Vent Sizing Charts'!W$38:W$41)+1,IF($R200=12,LOOKUP($S200,'Vent Sizing Charts'!$T$34:$T$37,'Vent Sizing Charts'!W$34:W$37)+1,IF($R200=10,LOOKUP($S200,'Vent Sizing Charts'!$T$30:$T$33,'Vent Sizing Charts'!W$30:W$33)+1,IF($R200=8,LOOKUP($S200,'Vent Sizing Charts'!$T$26:$T$29,'Vent Sizing Charts'!W$26:W$29)+1,IF($R200=6,LOOKUP($S200,'Vent Sizing Charts'!$T$22:$T$25,'Vent Sizing Charts'!W$22:W$25)+1,IF($R200=5,LOOKUP($S200,'Vent Sizing Charts'!$T$18:$T$21,'Vent Sizing Charts'!W$18:W$21)+1,IF($R200=4,LOOKUP($S200,'Vent Sizing Charts'!$T$14:$T$17,'Vent Sizing Charts'!W$14:W$17)+1,IF($R200=3,LOOKUP($S200,'Vent Sizing Charts'!$T$10:$T$13,'Vent Sizing Charts'!W$10:W$13)+1,IF($R200=2,LOOKUP($S200,'Vent Sizing Charts'!$T$8:$T$9,'Vent Sizing Charts'!W$8:W$9)+1,IF($R200=1.5,LOOKUP($S200,'Vent Sizing Charts'!$T$7,'Vent Sizing Charts'!W$7)+1,IF($R200=1.25,LOOKUP($S200,'Vent Sizing Charts'!$T$6,'Vent Sizing Charts'!W$6)+1,"ERR")))))))))))</f>
        <v>ERR</v>
      </c>
      <c r="W200" t="str">
        <f>IF($R200=15,LOOKUP($S200,'Vent Sizing Charts'!$T$38:$T$41,'Vent Sizing Charts'!X$38:X$41)+1,IF($R200=12,LOOKUP($S200,'Vent Sizing Charts'!$T$34:$T$37,'Vent Sizing Charts'!X$34:X$37)+1,IF($R200=10,LOOKUP($S200,'Vent Sizing Charts'!$T$30:$T$33,'Vent Sizing Charts'!X$30:X$33)+1,IF($R200=8,LOOKUP($S200,'Vent Sizing Charts'!$T$26:$T$29,'Vent Sizing Charts'!X$26:X$29)+1,IF($R200=6,LOOKUP($S200,'Vent Sizing Charts'!$T$22:$T$25,'Vent Sizing Charts'!X$22:X$25)+1,IF($R200=5,LOOKUP($S200,'Vent Sizing Charts'!$T$18:$T$21,'Vent Sizing Charts'!X$18:X$21)+1,IF($R200=4,LOOKUP($S200,'Vent Sizing Charts'!$T$14:$T$17,'Vent Sizing Charts'!X$14:X$17)+1,IF($R200=3,LOOKUP($S200,'Vent Sizing Charts'!$T$10:$T$13,'Vent Sizing Charts'!X$10:X$13)+1,IF($R200=2,LOOKUP($S200,'Vent Sizing Charts'!$T$8:$T$9,'Vent Sizing Charts'!X$8:X$9)+1,IF($R200=1.5,LOOKUP($S200,'Vent Sizing Charts'!$T$7,'Vent Sizing Charts'!X$7)+1,IF($R200=1.25,LOOKUP($S200,'Vent Sizing Charts'!$T$6,'Vent Sizing Charts'!X$6)+1,"ERR")))))))))))</f>
        <v>ERR</v>
      </c>
      <c r="X200" t="str">
        <f>IF($R200=15,LOOKUP($S200,'Vent Sizing Charts'!$T$38:$T$41,'Vent Sizing Charts'!Y$38:Y$41)+1,IF($R200=12,LOOKUP($S200,'Vent Sizing Charts'!$T$34:$T$37,'Vent Sizing Charts'!Y$34:Y$37)+1,IF($R200=10,LOOKUP($S200,'Vent Sizing Charts'!$T$30:$T$33,'Vent Sizing Charts'!Y$30:Y$33)+1,IF($R200=8,LOOKUP($S200,'Vent Sizing Charts'!$T$26:$T$29,'Vent Sizing Charts'!Y$26:Y$29)+1,IF($R200=6,LOOKUP($S200,'Vent Sizing Charts'!$T$22:$T$25,'Vent Sizing Charts'!Y$22:Y$25)+1,IF($R200=5,LOOKUP($S200,'Vent Sizing Charts'!$T$18:$T$21,'Vent Sizing Charts'!Y$18:Y$21)+1,IF($R200=4,LOOKUP($S200,'Vent Sizing Charts'!$T$14:$T$17,'Vent Sizing Charts'!Y$14:Y$17)+1,IF($R200=3,LOOKUP($S200,'Vent Sizing Charts'!$T$10:$T$13,'Vent Sizing Charts'!Y$10:Y$13)+1,IF($R200=2,LOOKUP($S200,'Vent Sizing Charts'!$T$8:$T$9,'Vent Sizing Charts'!Y$8:Y$9)+1,IF($R200=1.5,LOOKUP($S200,'Vent Sizing Charts'!$T$7,'Vent Sizing Charts'!Y$7)+1,IF($R200=1.25,LOOKUP($S200,'Vent Sizing Charts'!$T$6,'Vent Sizing Charts'!Y$6)+1,"ERR")))))))))))</f>
        <v>ERR</v>
      </c>
      <c r="Y200" t="str">
        <f>IF($R200=15,LOOKUP($S200,'Vent Sizing Charts'!$T$38:$T$41,'Vent Sizing Charts'!Z$38:Z$41)+1,IF($R200=12,LOOKUP($S200,'Vent Sizing Charts'!$T$34:$T$37,'Vent Sizing Charts'!Z$34:Z$37)+1,IF($R200=10,LOOKUP($S200,'Vent Sizing Charts'!$T$30:$T$33,'Vent Sizing Charts'!Z$30:Z$33)+1,IF($R200=8,LOOKUP($S200,'Vent Sizing Charts'!$T$26:$T$29,'Vent Sizing Charts'!Z$26:Z$29)+1,IF($R200=6,LOOKUP($S200,'Vent Sizing Charts'!$T$22:$T$25,'Vent Sizing Charts'!Z$22:Z$25)+1,IF($R200=5,LOOKUP($S200,'Vent Sizing Charts'!$T$18:$T$21,'Vent Sizing Charts'!Z$18:Z$21)+1,IF($R200=4,LOOKUP($S200,'Vent Sizing Charts'!$T$14:$T$17,'Vent Sizing Charts'!Z$14:Z$17)+1,IF($R200=3,LOOKUP($S200,'Vent Sizing Charts'!$T$10:$T$13,'Vent Sizing Charts'!Z$10:Z$13)+1,IF($R200=2,LOOKUP($S200,'Vent Sizing Charts'!$T$8:$T$9,'Vent Sizing Charts'!Z$8:Z$9)+1,IF($R200=1.5,LOOKUP($S200,'Vent Sizing Charts'!$T$7,'Vent Sizing Charts'!Z$7)+1,IF($R200=1.25,LOOKUP($S200,'Vent Sizing Charts'!$T$6,'Vent Sizing Charts'!Z$6)+1,"ERR")))))))))))</f>
        <v>ERR</v>
      </c>
      <c r="Z200" t="str">
        <f>IF($R200=15,LOOKUP($S200,'Vent Sizing Charts'!$T$38:$T$41,'Vent Sizing Charts'!AA$38:AA$41)+1,IF($R200=12,LOOKUP($S200,'Vent Sizing Charts'!$T$34:$T$37,'Vent Sizing Charts'!AA$34:AA$37)+1,IF($R200=10,LOOKUP($S200,'Vent Sizing Charts'!$T$30:$T$33,'Vent Sizing Charts'!AA$30:AA$33)+1,IF($R200=8,LOOKUP($S200,'Vent Sizing Charts'!$T$26:$T$29,'Vent Sizing Charts'!AA$26:AA$29)+1,IF($R200=6,LOOKUP($S200,'Vent Sizing Charts'!$T$22:$T$25,'Vent Sizing Charts'!AA$22:AA$25)+1,IF($R200=5,LOOKUP($S200,'Vent Sizing Charts'!$T$18:$T$21,'Vent Sizing Charts'!AA$18:AA$21)+1,IF($R200=4,LOOKUP($S200,'Vent Sizing Charts'!$T$14:$T$17,'Vent Sizing Charts'!AA$14:AA$17)+1,IF($R200=3,LOOKUP($S200,'Vent Sizing Charts'!$T$10:$T$13,'Vent Sizing Charts'!AA$10:AA$13)+1,IF($R200=2,LOOKUP($S200,'Vent Sizing Charts'!$T$8:$T$9,'Vent Sizing Charts'!AA$8:AA$9)+1,IF($R200=1.5,LOOKUP($S200,'Vent Sizing Charts'!$T$7,'Vent Sizing Charts'!AA$7)+1,IF($R200=1.25,LOOKUP($S200,'Vent Sizing Charts'!$T$6,'Vent Sizing Charts'!AA$6)+1,"ERR")))))))))))</f>
        <v>ERR</v>
      </c>
      <c r="AA200" t="str">
        <f>IF($R200=15,LOOKUP($S200,'Vent Sizing Charts'!$T$38:$T$41,'Vent Sizing Charts'!AB$38:AB$41)+1,IF($R200=12,LOOKUP($S200,'Vent Sizing Charts'!$T$34:$T$37,'Vent Sizing Charts'!AB$34:AB$37)+1,IF($R200=10,LOOKUP($S200,'Vent Sizing Charts'!$T$30:$T$33,'Vent Sizing Charts'!AB$30:AB$33)+1,IF($R200=8,LOOKUP($S200,'Vent Sizing Charts'!$T$26:$T$29,'Vent Sizing Charts'!AB$26:AB$29)+1,IF($R200=6,LOOKUP($S200,'Vent Sizing Charts'!$T$22:$T$25,'Vent Sizing Charts'!AB$22:AB$25)+1,IF($R200=5,LOOKUP($S200,'Vent Sizing Charts'!$T$18:$T$21,'Vent Sizing Charts'!AB$18:AB$21)+1,IF($R200=4,LOOKUP($S200,'Vent Sizing Charts'!$T$14:$T$17,'Vent Sizing Charts'!AB$14:AB$17)+1,IF($R200=3,LOOKUP($S200,'Vent Sizing Charts'!$T$10:$T$13,'Vent Sizing Charts'!AB$10:AB$13)+1,IF($R200=2,LOOKUP($S200,'Vent Sizing Charts'!$T$8:$T$9,'Vent Sizing Charts'!AB$8:AB$9)+1,IF($R200=1.5,LOOKUP($S200,'Vent Sizing Charts'!$T$7,'Vent Sizing Charts'!AB$7)+1,IF($R200=1.25,LOOKUP($S200,'Vent Sizing Charts'!$T$6,'Vent Sizing Charts'!AB$6)+1,"ERR")))))))))))</f>
        <v>ERR</v>
      </c>
      <c r="AB200" t="str">
        <f>IF($R200=15,LOOKUP($S200,'Vent Sizing Charts'!$T$38:$T$41,'Vent Sizing Charts'!AC$38:AC$41)+1,IF($R200=12,LOOKUP($S200,'Vent Sizing Charts'!$T$34:$T$37,'Vent Sizing Charts'!AC$34:AC$37)+1,IF($R200=10,LOOKUP($S200,'Vent Sizing Charts'!$T$30:$T$33,'Vent Sizing Charts'!AC$30:AC$33)+1,IF($R200=8,LOOKUP($S200,'Vent Sizing Charts'!$T$26:$T$29,'Vent Sizing Charts'!AC$26:AC$29)+1,IF($R200=6,LOOKUP($S200,'Vent Sizing Charts'!$T$22:$T$25,'Vent Sizing Charts'!AC$22:AC$25)+1,IF($R200=5,LOOKUP($S200,'Vent Sizing Charts'!$T$18:$T$21,'Vent Sizing Charts'!AC$18:AC$21)+1,IF($R200=4,LOOKUP($S200,'Vent Sizing Charts'!$T$14:$T$17,'Vent Sizing Charts'!AC$14:AC$17)+1,IF($R200=3,LOOKUP($S200,'Vent Sizing Charts'!$T$10:$T$13,'Vent Sizing Charts'!AC$10:AC$13)+1,IF($R200=2,LOOKUP($S200,'Vent Sizing Charts'!$T$8:$T$9,'Vent Sizing Charts'!AC$8:AC$9)+1,IF($R200=1.5,LOOKUP($S200,'Vent Sizing Charts'!$T$7,'Vent Sizing Charts'!AC$7)+1,IF($R200=1.25,LOOKUP($S200,'Vent Sizing Charts'!$T$6,'Vent Sizing Charts'!AC$6)+1,"ERR")))))))))))</f>
        <v>ERR</v>
      </c>
      <c r="AC200" t="str">
        <f>IF($R200=15,LOOKUP($S200,'Vent Sizing Charts'!$T$38:$T$41,'Vent Sizing Charts'!AD$38:AD$41)+1,IF($R200=12,LOOKUP($S200,'Vent Sizing Charts'!$T$34:$T$37,'Vent Sizing Charts'!AD$34:AD$37)+1,IF($R200=10,LOOKUP($S200,'Vent Sizing Charts'!$T$30:$T$33,'Vent Sizing Charts'!AD$30:AD$33)+1,IF($R200=8,LOOKUP($S200,'Vent Sizing Charts'!$T$26:$T$29,'Vent Sizing Charts'!AD$26:AD$29)+1,IF($R200=6,LOOKUP($S200,'Vent Sizing Charts'!$T$22:$T$25,'Vent Sizing Charts'!AD$22:AD$25)+1,IF($R200=5,LOOKUP($S200,'Vent Sizing Charts'!$T$18:$T$21,'Vent Sizing Charts'!AD$18:AD$21)+1,IF($R200=4,LOOKUP($S200,'Vent Sizing Charts'!$T$14:$T$17,'Vent Sizing Charts'!AD$14:AD$17)+1,IF($R200=3,LOOKUP($S200,'Vent Sizing Charts'!$T$10:$T$13,'Vent Sizing Charts'!AD$10:AD$13)+1,IF($R200=2,LOOKUP($S200,'Vent Sizing Charts'!$T$8:$T$9,'Vent Sizing Charts'!AD$8:AD$9)+1,IF($R200=1.5,LOOKUP($S200,'Vent Sizing Charts'!$T$7,'Vent Sizing Charts'!AD$7)+1,IF($R200=1.25,LOOKUP($S200,'Vent Sizing Charts'!$T$6,'Vent Sizing Charts'!AD$6)+1,"ERR")))))))))))</f>
        <v>ERR</v>
      </c>
      <c r="AD200" t="str">
        <f>IF($R200=15,LOOKUP($S200,'Vent Sizing Charts'!$T$38:$T$41,'Vent Sizing Charts'!AE$38:AE$41)+1,IF($R200=12,LOOKUP($S200,'Vent Sizing Charts'!$T$34:$T$37,'Vent Sizing Charts'!AE$34:AE$37)+1,IF($R200=10,LOOKUP($S200,'Vent Sizing Charts'!$T$30:$T$33,'Vent Sizing Charts'!AE$30:AE$33)+1,IF($R200=8,LOOKUP($S200,'Vent Sizing Charts'!$T$26:$T$29,'Vent Sizing Charts'!AE$26:AE$29)+1,IF($R200=6,LOOKUP($S200,'Vent Sizing Charts'!$T$22:$T$25,'Vent Sizing Charts'!AE$22:AE$25)+1,IF($R200=5,LOOKUP($S200,'Vent Sizing Charts'!$T$18:$T$21,'Vent Sizing Charts'!AE$18:AE$21)+1,IF($R200=4,LOOKUP($S200,'Vent Sizing Charts'!$T$14:$T$17,'Vent Sizing Charts'!AE$14:AE$17)+1,IF($R200=3,LOOKUP($S200,'Vent Sizing Charts'!$T$10:$T$13,'Vent Sizing Charts'!AE$10:AE$13)+1,IF($R200=2,LOOKUP($S200,'Vent Sizing Charts'!$T$8:$T$9,'Vent Sizing Charts'!AE$8:AE$9)+1,IF($R200=1.5,LOOKUP($S200,'Vent Sizing Charts'!$T$7,'Vent Sizing Charts'!AE$7)+1,IF($R200=1.25,LOOKUP($S200,'Vent Sizing Charts'!$T$6,'Vent Sizing Charts'!AE$6)+1,"ERR")))))))))))</f>
        <v>ERR</v>
      </c>
      <c r="AE200" t="str">
        <f>IF($R200=15,LOOKUP($S200,'Vent Sizing Charts'!$T$38:$T$41,'Vent Sizing Charts'!U$38:U$41),IF($R200=12,LOOKUP($S200,'Vent Sizing Charts'!$T$34:$T$37,'Vent Sizing Charts'!U$34:U$37),IF($R200=10,LOOKUP($S200,'Vent Sizing Charts'!$T$30:$T$33,'Vent Sizing Charts'!U$30:U$33),IF($R200=8,LOOKUP($S200,'Vent Sizing Charts'!$T$26:$T$29,'Vent Sizing Charts'!U$26:U$29),IF($R200=6,LOOKUP($S200,'Vent Sizing Charts'!$T$22:$T$25,'Vent Sizing Charts'!U$22:U$25),IF($R200=5,LOOKUP($S200,'Vent Sizing Charts'!$T$18:$T$21,'Vent Sizing Charts'!U$18:U$21),IF($R200=4,LOOKUP($S200,'Vent Sizing Charts'!$T$14:$T$17,'Vent Sizing Charts'!U$14:U$17),IF($R200=3,LOOKUP($S200,'Vent Sizing Charts'!$T$10:$T$13,'Vent Sizing Charts'!U$10:U$13),IF($R200=2,LOOKUP($S200,'Vent Sizing Charts'!$T$8:$T$9,'Vent Sizing Charts'!U$8:U$9),IF($R200=1.5,LOOKUP($S200,'Vent Sizing Charts'!$T$7,'Vent Sizing Charts'!U$7),IF($R200=1.25,LOOKUP($S200,'Vent Sizing Charts'!$T$6,'Vent Sizing Charts'!U$6),"ERR")))))))))))</f>
        <v>ERR</v>
      </c>
    </row>
    <row r="201" spans="6:31" x14ac:dyDescent="0.25">
      <c r="F201" t="str">
        <f>IF('Vent Sizing'!M186="","",'Vent Sizing'!M186)</f>
        <v/>
      </c>
      <c r="G201">
        <v>0</v>
      </c>
      <c r="H201" t="e">
        <f>IF(LOOKUP($F201,'Vent Sizing Charts'!$F$5:$F$18,'Vent Sizing Charts'!G$5:G$18)+1&lt;0,0,LOOKUP($F201,'Vent Sizing Charts'!$F$5:$F$18,'Vent Sizing Charts'!G$5:G$18))</f>
        <v>#N/A</v>
      </c>
      <c r="I201" t="e">
        <f>IF(LOOKUP($F201,'Vent Sizing Charts'!$F$5:$F$18,'Vent Sizing Charts'!H$5:H$18)+1&lt;0,0,LOOKUP($F201,'Vent Sizing Charts'!$F$5:$F$18,'Vent Sizing Charts'!H$5:H$18))</f>
        <v>#N/A</v>
      </c>
      <c r="J201" t="e">
        <f>IF(LOOKUP($F201,'Vent Sizing Charts'!$F$5:$F$18,'Vent Sizing Charts'!I$5:I$18)+1&lt;0,0,LOOKUP($F201,'Vent Sizing Charts'!$F$5:$F$18,'Vent Sizing Charts'!I$5:I$18))</f>
        <v>#N/A</v>
      </c>
      <c r="K201" t="e">
        <f>IF(LOOKUP($F201,'Vent Sizing Charts'!$F$5:$F$18,'Vent Sizing Charts'!J$5:J$18)+1&lt;0,0,LOOKUP($F201,'Vent Sizing Charts'!$F$5:$F$18,'Vent Sizing Charts'!J$5:J$18))</f>
        <v>#N/A</v>
      </c>
      <c r="L201" t="e">
        <f>IF(LOOKUP($F201,'Vent Sizing Charts'!$F$5:$F$18,'Vent Sizing Charts'!K$5:K$18)+1&lt;0,0,LOOKUP($F201,'Vent Sizing Charts'!$F$5:$F$18,'Vent Sizing Charts'!K$5:K$18))</f>
        <v>#N/A</v>
      </c>
      <c r="M201" t="e">
        <f>IF(LOOKUP($F201,'Vent Sizing Charts'!$F$5:$F$18,'Vent Sizing Charts'!L$5:L$18)+1&lt;0,0,LOOKUP($F201,'Vent Sizing Charts'!$F$5:$F$18,'Vent Sizing Charts'!L$5:L$18))</f>
        <v>#N/A</v>
      </c>
      <c r="N201" t="e">
        <f>IF(LOOKUP($F201,'Vent Sizing Charts'!$F$5:$F$18,'Vent Sizing Charts'!M$5:M$18)+1&lt;0,0,LOOKUP($F201,'Vent Sizing Charts'!$F$5:$F$18,'Vent Sizing Charts'!M$5:M$18))</f>
        <v>#N/A</v>
      </c>
      <c r="O201" t="e">
        <f>IF(LOOKUP($F201,'Vent Sizing Charts'!$F$5:$F$18,'Vent Sizing Charts'!N$5:N$18)+1&lt;0,0,LOOKUP($F201,'Vent Sizing Charts'!$F$5:$F$18,'Vent Sizing Charts'!N$5:N$18))</f>
        <v>#N/A</v>
      </c>
      <c r="R201">
        <f>'Vent Sizing'!X106</f>
        <v>0</v>
      </c>
      <c r="S201">
        <f>ROUNDUP('Vent Sizing'!T106,0)</f>
        <v>0</v>
      </c>
      <c r="T201">
        <v>-9999999</v>
      </c>
      <c r="U201" t="str">
        <f>IF($R201=15,LOOKUP($S201,'Vent Sizing Charts'!$T$38:$T$41,'Vent Sizing Charts'!V$38:V$41)+1,IF($R201=12,LOOKUP($S201,'Vent Sizing Charts'!$T$34:$T$37,'Vent Sizing Charts'!V$34:V$37)+1,IF($R201=10,LOOKUP($S201,'Vent Sizing Charts'!$T$30:$T$33,'Vent Sizing Charts'!V$30:V$33)+1,IF($R201=8,LOOKUP($S201,'Vent Sizing Charts'!$T$26:$T$29,'Vent Sizing Charts'!V$26:V$29)+1,IF($R201=6,LOOKUP($S201,'Vent Sizing Charts'!$T$22:$T$25,'Vent Sizing Charts'!V$22:V$25)+1,IF($R201=5,LOOKUP($S201,'Vent Sizing Charts'!$T$18:$T$21,'Vent Sizing Charts'!V$18:V$21)+1,IF($R201=4,LOOKUP($S201,'Vent Sizing Charts'!$T$14:$T$17,'Vent Sizing Charts'!V$14:V$17)+1,IF($R201=3,LOOKUP($S201,'Vent Sizing Charts'!$T$10:$T$13,'Vent Sizing Charts'!V$10:V$13)+1,IF($R201=2,LOOKUP($S201,'Vent Sizing Charts'!$T$8:$T$9,'Vent Sizing Charts'!V$8:V$9)+1,IF($R201=1.5,LOOKUP($S201,'Vent Sizing Charts'!$T$7,'Vent Sizing Charts'!V$7)+1,IF($R201=1.25,LOOKUP($S201,'Vent Sizing Charts'!$T$6,'Vent Sizing Charts'!V$6)+1,"ERR")))))))))))</f>
        <v>ERR</v>
      </c>
      <c r="V201" t="str">
        <f>IF($R201=15,LOOKUP($S201,'Vent Sizing Charts'!$T$38:$T$41,'Vent Sizing Charts'!W$38:W$41)+1,IF($R201=12,LOOKUP($S201,'Vent Sizing Charts'!$T$34:$T$37,'Vent Sizing Charts'!W$34:W$37)+1,IF($R201=10,LOOKUP($S201,'Vent Sizing Charts'!$T$30:$T$33,'Vent Sizing Charts'!W$30:W$33)+1,IF($R201=8,LOOKUP($S201,'Vent Sizing Charts'!$T$26:$T$29,'Vent Sizing Charts'!W$26:W$29)+1,IF($R201=6,LOOKUP($S201,'Vent Sizing Charts'!$T$22:$T$25,'Vent Sizing Charts'!W$22:W$25)+1,IF($R201=5,LOOKUP($S201,'Vent Sizing Charts'!$T$18:$T$21,'Vent Sizing Charts'!W$18:W$21)+1,IF($R201=4,LOOKUP($S201,'Vent Sizing Charts'!$T$14:$T$17,'Vent Sizing Charts'!W$14:W$17)+1,IF($R201=3,LOOKUP($S201,'Vent Sizing Charts'!$T$10:$T$13,'Vent Sizing Charts'!W$10:W$13)+1,IF($R201=2,LOOKUP($S201,'Vent Sizing Charts'!$T$8:$T$9,'Vent Sizing Charts'!W$8:W$9)+1,IF($R201=1.5,LOOKUP($S201,'Vent Sizing Charts'!$T$7,'Vent Sizing Charts'!W$7)+1,IF($R201=1.25,LOOKUP($S201,'Vent Sizing Charts'!$T$6,'Vent Sizing Charts'!W$6)+1,"ERR")))))))))))</f>
        <v>ERR</v>
      </c>
      <c r="W201" t="str">
        <f>IF($R201=15,LOOKUP($S201,'Vent Sizing Charts'!$T$38:$T$41,'Vent Sizing Charts'!X$38:X$41)+1,IF($R201=12,LOOKUP($S201,'Vent Sizing Charts'!$T$34:$T$37,'Vent Sizing Charts'!X$34:X$37)+1,IF($R201=10,LOOKUP($S201,'Vent Sizing Charts'!$T$30:$T$33,'Vent Sizing Charts'!X$30:X$33)+1,IF($R201=8,LOOKUP($S201,'Vent Sizing Charts'!$T$26:$T$29,'Vent Sizing Charts'!X$26:X$29)+1,IF($R201=6,LOOKUP($S201,'Vent Sizing Charts'!$T$22:$T$25,'Vent Sizing Charts'!X$22:X$25)+1,IF($R201=5,LOOKUP($S201,'Vent Sizing Charts'!$T$18:$T$21,'Vent Sizing Charts'!X$18:X$21)+1,IF($R201=4,LOOKUP($S201,'Vent Sizing Charts'!$T$14:$T$17,'Vent Sizing Charts'!X$14:X$17)+1,IF($R201=3,LOOKUP($S201,'Vent Sizing Charts'!$T$10:$T$13,'Vent Sizing Charts'!X$10:X$13)+1,IF($R201=2,LOOKUP($S201,'Vent Sizing Charts'!$T$8:$T$9,'Vent Sizing Charts'!X$8:X$9)+1,IF($R201=1.5,LOOKUP($S201,'Vent Sizing Charts'!$T$7,'Vent Sizing Charts'!X$7)+1,IF($R201=1.25,LOOKUP($S201,'Vent Sizing Charts'!$T$6,'Vent Sizing Charts'!X$6)+1,"ERR")))))))))))</f>
        <v>ERR</v>
      </c>
      <c r="X201" t="str">
        <f>IF($R201=15,LOOKUP($S201,'Vent Sizing Charts'!$T$38:$T$41,'Vent Sizing Charts'!Y$38:Y$41)+1,IF($R201=12,LOOKUP($S201,'Vent Sizing Charts'!$T$34:$T$37,'Vent Sizing Charts'!Y$34:Y$37)+1,IF($R201=10,LOOKUP($S201,'Vent Sizing Charts'!$T$30:$T$33,'Vent Sizing Charts'!Y$30:Y$33)+1,IF($R201=8,LOOKUP($S201,'Vent Sizing Charts'!$T$26:$T$29,'Vent Sizing Charts'!Y$26:Y$29)+1,IF($R201=6,LOOKUP($S201,'Vent Sizing Charts'!$T$22:$T$25,'Vent Sizing Charts'!Y$22:Y$25)+1,IF($R201=5,LOOKUP($S201,'Vent Sizing Charts'!$T$18:$T$21,'Vent Sizing Charts'!Y$18:Y$21)+1,IF($R201=4,LOOKUP($S201,'Vent Sizing Charts'!$T$14:$T$17,'Vent Sizing Charts'!Y$14:Y$17)+1,IF($R201=3,LOOKUP($S201,'Vent Sizing Charts'!$T$10:$T$13,'Vent Sizing Charts'!Y$10:Y$13)+1,IF($R201=2,LOOKUP($S201,'Vent Sizing Charts'!$T$8:$T$9,'Vent Sizing Charts'!Y$8:Y$9)+1,IF($R201=1.5,LOOKUP($S201,'Vent Sizing Charts'!$T$7,'Vent Sizing Charts'!Y$7)+1,IF($R201=1.25,LOOKUP($S201,'Vent Sizing Charts'!$T$6,'Vent Sizing Charts'!Y$6)+1,"ERR")))))))))))</f>
        <v>ERR</v>
      </c>
      <c r="Y201" t="str">
        <f>IF($R201=15,LOOKUP($S201,'Vent Sizing Charts'!$T$38:$T$41,'Vent Sizing Charts'!Z$38:Z$41)+1,IF($R201=12,LOOKUP($S201,'Vent Sizing Charts'!$T$34:$T$37,'Vent Sizing Charts'!Z$34:Z$37)+1,IF($R201=10,LOOKUP($S201,'Vent Sizing Charts'!$T$30:$T$33,'Vent Sizing Charts'!Z$30:Z$33)+1,IF($R201=8,LOOKUP($S201,'Vent Sizing Charts'!$T$26:$T$29,'Vent Sizing Charts'!Z$26:Z$29)+1,IF($R201=6,LOOKUP($S201,'Vent Sizing Charts'!$T$22:$T$25,'Vent Sizing Charts'!Z$22:Z$25)+1,IF($R201=5,LOOKUP($S201,'Vent Sizing Charts'!$T$18:$T$21,'Vent Sizing Charts'!Z$18:Z$21)+1,IF($R201=4,LOOKUP($S201,'Vent Sizing Charts'!$T$14:$T$17,'Vent Sizing Charts'!Z$14:Z$17)+1,IF($R201=3,LOOKUP($S201,'Vent Sizing Charts'!$T$10:$T$13,'Vent Sizing Charts'!Z$10:Z$13)+1,IF($R201=2,LOOKUP($S201,'Vent Sizing Charts'!$T$8:$T$9,'Vent Sizing Charts'!Z$8:Z$9)+1,IF($R201=1.5,LOOKUP($S201,'Vent Sizing Charts'!$T$7,'Vent Sizing Charts'!Z$7)+1,IF($R201=1.25,LOOKUP($S201,'Vent Sizing Charts'!$T$6,'Vent Sizing Charts'!Z$6)+1,"ERR")))))))))))</f>
        <v>ERR</v>
      </c>
      <c r="Z201" t="str">
        <f>IF($R201=15,LOOKUP($S201,'Vent Sizing Charts'!$T$38:$T$41,'Vent Sizing Charts'!AA$38:AA$41)+1,IF($R201=12,LOOKUP($S201,'Vent Sizing Charts'!$T$34:$T$37,'Vent Sizing Charts'!AA$34:AA$37)+1,IF($R201=10,LOOKUP($S201,'Vent Sizing Charts'!$T$30:$T$33,'Vent Sizing Charts'!AA$30:AA$33)+1,IF($R201=8,LOOKUP($S201,'Vent Sizing Charts'!$T$26:$T$29,'Vent Sizing Charts'!AA$26:AA$29)+1,IF($R201=6,LOOKUP($S201,'Vent Sizing Charts'!$T$22:$T$25,'Vent Sizing Charts'!AA$22:AA$25)+1,IF($R201=5,LOOKUP($S201,'Vent Sizing Charts'!$T$18:$T$21,'Vent Sizing Charts'!AA$18:AA$21)+1,IF($R201=4,LOOKUP($S201,'Vent Sizing Charts'!$T$14:$T$17,'Vent Sizing Charts'!AA$14:AA$17)+1,IF($R201=3,LOOKUP($S201,'Vent Sizing Charts'!$T$10:$T$13,'Vent Sizing Charts'!AA$10:AA$13)+1,IF($R201=2,LOOKUP($S201,'Vent Sizing Charts'!$T$8:$T$9,'Vent Sizing Charts'!AA$8:AA$9)+1,IF($R201=1.5,LOOKUP($S201,'Vent Sizing Charts'!$T$7,'Vent Sizing Charts'!AA$7)+1,IF($R201=1.25,LOOKUP($S201,'Vent Sizing Charts'!$T$6,'Vent Sizing Charts'!AA$6)+1,"ERR")))))))))))</f>
        <v>ERR</v>
      </c>
      <c r="AA201" t="str">
        <f>IF($R201=15,LOOKUP($S201,'Vent Sizing Charts'!$T$38:$T$41,'Vent Sizing Charts'!AB$38:AB$41)+1,IF($R201=12,LOOKUP($S201,'Vent Sizing Charts'!$T$34:$T$37,'Vent Sizing Charts'!AB$34:AB$37)+1,IF($R201=10,LOOKUP($S201,'Vent Sizing Charts'!$T$30:$T$33,'Vent Sizing Charts'!AB$30:AB$33)+1,IF($R201=8,LOOKUP($S201,'Vent Sizing Charts'!$T$26:$T$29,'Vent Sizing Charts'!AB$26:AB$29)+1,IF($R201=6,LOOKUP($S201,'Vent Sizing Charts'!$T$22:$T$25,'Vent Sizing Charts'!AB$22:AB$25)+1,IF($R201=5,LOOKUP($S201,'Vent Sizing Charts'!$T$18:$T$21,'Vent Sizing Charts'!AB$18:AB$21)+1,IF($R201=4,LOOKUP($S201,'Vent Sizing Charts'!$T$14:$T$17,'Vent Sizing Charts'!AB$14:AB$17)+1,IF($R201=3,LOOKUP($S201,'Vent Sizing Charts'!$T$10:$T$13,'Vent Sizing Charts'!AB$10:AB$13)+1,IF($R201=2,LOOKUP($S201,'Vent Sizing Charts'!$T$8:$T$9,'Vent Sizing Charts'!AB$8:AB$9)+1,IF($R201=1.5,LOOKUP($S201,'Vent Sizing Charts'!$T$7,'Vent Sizing Charts'!AB$7)+1,IF($R201=1.25,LOOKUP($S201,'Vent Sizing Charts'!$T$6,'Vent Sizing Charts'!AB$6)+1,"ERR")))))))))))</f>
        <v>ERR</v>
      </c>
      <c r="AB201" t="str">
        <f>IF($R201=15,LOOKUP($S201,'Vent Sizing Charts'!$T$38:$T$41,'Vent Sizing Charts'!AC$38:AC$41)+1,IF($R201=12,LOOKUP($S201,'Vent Sizing Charts'!$T$34:$T$37,'Vent Sizing Charts'!AC$34:AC$37)+1,IF($R201=10,LOOKUP($S201,'Vent Sizing Charts'!$T$30:$T$33,'Vent Sizing Charts'!AC$30:AC$33)+1,IF($R201=8,LOOKUP($S201,'Vent Sizing Charts'!$T$26:$T$29,'Vent Sizing Charts'!AC$26:AC$29)+1,IF($R201=6,LOOKUP($S201,'Vent Sizing Charts'!$T$22:$T$25,'Vent Sizing Charts'!AC$22:AC$25)+1,IF($R201=5,LOOKUP($S201,'Vent Sizing Charts'!$T$18:$T$21,'Vent Sizing Charts'!AC$18:AC$21)+1,IF($R201=4,LOOKUP($S201,'Vent Sizing Charts'!$T$14:$T$17,'Vent Sizing Charts'!AC$14:AC$17)+1,IF($R201=3,LOOKUP($S201,'Vent Sizing Charts'!$T$10:$T$13,'Vent Sizing Charts'!AC$10:AC$13)+1,IF($R201=2,LOOKUP($S201,'Vent Sizing Charts'!$T$8:$T$9,'Vent Sizing Charts'!AC$8:AC$9)+1,IF($R201=1.5,LOOKUP($S201,'Vent Sizing Charts'!$T$7,'Vent Sizing Charts'!AC$7)+1,IF($R201=1.25,LOOKUP($S201,'Vent Sizing Charts'!$T$6,'Vent Sizing Charts'!AC$6)+1,"ERR")))))))))))</f>
        <v>ERR</v>
      </c>
      <c r="AC201" t="str">
        <f>IF($R201=15,LOOKUP($S201,'Vent Sizing Charts'!$T$38:$T$41,'Vent Sizing Charts'!AD$38:AD$41)+1,IF($R201=12,LOOKUP($S201,'Vent Sizing Charts'!$T$34:$T$37,'Vent Sizing Charts'!AD$34:AD$37)+1,IF($R201=10,LOOKUP($S201,'Vent Sizing Charts'!$T$30:$T$33,'Vent Sizing Charts'!AD$30:AD$33)+1,IF($R201=8,LOOKUP($S201,'Vent Sizing Charts'!$T$26:$T$29,'Vent Sizing Charts'!AD$26:AD$29)+1,IF($R201=6,LOOKUP($S201,'Vent Sizing Charts'!$T$22:$T$25,'Vent Sizing Charts'!AD$22:AD$25)+1,IF($R201=5,LOOKUP($S201,'Vent Sizing Charts'!$T$18:$T$21,'Vent Sizing Charts'!AD$18:AD$21)+1,IF($R201=4,LOOKUP($S201,'Vent Sizing Charts'!$T$14:$T$17,'Vent Sizing Charts'!AD$14:AD$17)+1,IF($R201=3,LOOKUP($S201,'Vent Sizing Charts'!$T$10:$T$13,'Vent Sizing Charts'!AD$10:AD$13)+1,IF($R201=2,LOOKUP($S201,'Vent Sizing Charts'!$T$8:$T$9,'Vent Sizing Charts'!AD$8:AD$9)+1,IF($R201=1.5,LOOKUP($S201,'Vent Sizing Charts'!$T$7,'Vent Sizing Charts'!AD$7)+1,IF($R201=1.25,LOOKUP($S201,'Vent Sizing Charts'!$T$6,'Vent Sizing Charts'!AD$6)+1,"ERR")))))))))))</f>
        <v>ERR</v>
      </c>
      <c r="AD201" t="str">
        <f>IF($R201=15,LOOKUP($S201,'Vent Sizing Charts'!$T$38:$T$41,'Vent Sizing Charts'!AE$38:AE$41)+1,IF($R201=12,LOOKUP($S201,'Vent Sizing Charts'!$T$34:$T$37,'Vent Sizing Charts'!AE$34:AE$37)+1,IF($R201=10,LOOKUP($S201,'Vent Sizing Charts'!$T$30:$T$33,'Vent Sizing Charts'!AE$30:AE$33)+1,IF($R201=8,LOOKUP($S201,'Vent Sizing Charts'!$T$26:$T$29,'Vent Sizing Charts'!AE$26:AE$29)+1,IF($R201=6,LOOKUP($S201,'Vent Sizing Charts'!$T$22:$T$25,'Vent Sizing Charts'!AE$22:AE$25)+1,IF($R201=5,LOOKUP($S201,'Vent Sizing Charts'!$T$18:$T$21,'Vent Sizing Charts'!AE$18:AE$21)+1,IF($R201=4,LOOKUP($S201,'Vent Sizing Charts'!$T$14:$T$17,'Vent Sizing Charts'!AE$14:AE$17)+1,IF($R201=3,LOOKUP($S201,'Vent Sizing Charts'!$T$10:$T$13,'Vent Sizing Charts'!AE$10:AE$13)+1,IF($R201=2,LOOKUP($S201,'Vent Sizing Charts'!$T$8:$T$9,'Vent Sizing Charts'!AE$8:AE$9)+1,IF($R201=1.5,LOOKUP($S201,'Vent Sizing Charts'!$T$7,'Vent Sizing Charts'!AE$7)+1,IF($R201=1.25,LOOKUP($S201,'Vent Sizing Charts'!$T$6,'Vent Sizing Charts'!AE$6)+1,"ERR")))))))))))</f>
        <v>ERR</v>
      </c>
      <c r="AE201" t="str">
        <f>IF($R201=15,LOOKUP($S201,'Vent Sizing Charts'!$T$38:$T$41,'Vent Sizing Charts'!U$38:U$41),IF($R201=12,LOOKUP($S201,'Vent Sizing Charts'!$T$34:$T$37,'Vent Sizing Charts'!U$34:U$37),IF($R201=10,LOOKUP($S201,'Vent Sizing Charts'!$T$30:$T$33,'Vent Sizing Charts'!U$30:U$33),IF($R201=8,LOOKUP($S201,'Vent Sizing Charts'!$T$26:$T$29,'Vent Sizing Charts'!U$26:U$29),IF($R201=6,LOOKUP($S201,'Vent Sizing Charts'!$T$22:$T$25,'Vent Sizing Charts'!U$22:U$25),IF($R201=5,LOOKUP($S201,'Vent Sizing Charts'!$T$18:$T$21,'Vent Sizing Charts'!U$18:U$21),IF($R201=4,LOOKUP($S201,'Vent Sizing Charts'!$T$14:$T$17,'Vent Sizing Charts'!U$14:U$17),IF($R201=3,LOOKUP($S201,'Vent Sizing Charts'!$T$10:$T$13,'Vent Sizing Charts'!U$10:U$13),IF($R201=2,LOOKUP($S201,'Vent Sizing Charts'!$T$8:$T$9,'Vent Sizing Charts'!U$8:U$9),IF($R201=1.5,LOOKUP($S201,'Vent Sizing Charts'!$T$7,'Vent Sizing Charts'!U$7),IF($R201=1.25,LOOKUP($S201,'Vent Sizing Charts'!$T$6,'Vent Sizing Charts'!U$6),"ERR")))))))))))</f>
        <v>ERR</v>
      </c>
    </row>
    <row r="202" spans="6:31" x14ac:dyDescent="0.25">
      <c r="F202" t="str">
        <f>IF('Vent Sizing'!M187="","",'Vent Sizing'!M187)</f>
        <v/>
      </c>
      <c r="G202">
        <v>0</v>
      </c>
      <c r="H202" t="e">
        <f>IF(LOOKUP($F202,'Vent Sizing Charts'!$F$5:$F$18,'Vent Sizing Charts'!G$5:G$18)+1&lt;0,0,LOOKUP($F202,'Vent Sizing Charts'!$F$5:$F$18,'Vent Sizing Charts'!G$5:G$18))</f>
        <v>#N/A</v>
      </c>
      <c r="I202" t="e">
        <f>IF(LOOKUP($F202,'Vent Sizing Charts'!$F$5:$F$18,'Vent Sizing Charts'!H$5:H$18)+1&lt;0,0,LOOKUP($F202,'Vent Sizing Charts'!$F$5:$F$18,'Vent Sizing Charts'!H$5:H$18))</f>
        <v>#N/A</v>
      </c>
      <c r="J202" t="e">
        <f>IF(LOOKUP($F202,'Vent Sizing Charts'!$F$5:$F$18,'Vent Sizing Charts'!I$5:I$18)+1&lt;0,0,LOOKUP($F202,'Vent Sizing Charts'!$F$5:$F$18,'Vent Sizing Charts'!I$5:I$18))</f>
        <v>#N/A</v>
      </c>
      <c r="K202" t="e">
        <f>IF(LOOKUP($F202,'Vent Sizing Charts'!$F$5:$F$18,'Vent Sizing Charts'!J$5:J$18)+1&lt;0,0,LOOKUP($F202,'Vent Sizing Charts'!$F$5:$F$18,'Vent Sizing Charts'!J$5:J$18))</f>
        <v>#N/A</v>
      </c>
      <c r="L202" t="e">
        <f>IF(LOOKUP($F202,'Vent Sizing Charts'!$F$5:$F$18,'Vent Sizing Charts'!K$5:K$18)+1&lt;0,0,LOOKUP($F202,'Vent Sizing Charts'!$F$5:$F$18,'Vent Sizing Charts'!K$5:K$18))</f>
        <v>#N/A</v>
      </c>
      <c r="M202" t="e">
        <f>IF(LOOKUP($F202,'Vent Sizing Charts'!$F$5:$F$18,'Vent Sizing Charts'!L$5:L$18)+1&lt;0,0,LOOKUP($F202,'Vent Sizing Charts'!$F$5:$F$18,'Vent Sizing Charts'!L$5:L$18))</f>
        <v>#N/A</v>
      </c>
      <c r="N202" t="e">
        <f>IF(LOOKUP($F202,'Vent Sizing Charts'!$F$5:$F$18,'Vent Sizing Charts'!M$5:M$18)+1&lt;0,0,LOOKUP($F202,'Vent Sizing Charts'!$F$5:$F$18,'Vent Sizing Charts'!M$5:M$18))</f>
        <v>#N/A</v>
      </c>
      <c r="O202" t="e">
        <f>IF(LOOKUP($F202,'Vent Sizing Charts'!$F$5:$F$18,'Vent Sizing Charts'!N$5:N$18)+1&lt;0,0,LOOKUP($F202,'Vent Sizing Charts'!$F$5:$F$18,'Vent Sizing Charts'!N$5:N$18))</f>
        <v>#N/A</v>
      </c>
      <c r="R202">
        <f>'Vent Sizing'!X107</f>
        <v>0</v>
      </c>
      <c r="S202">
        <f>ROUNDUP('Vent Sizing'!T107,0)</f>
        <v>0</v>
      </c>
      <c r="T202">
        <v>-9999999</v>
      </c>
      <c r="U202" t="str">
        <f>IF($R202=15,LOOKUP($S202,'Vent Sizing Charts'!$T$38:$T$41,'Vent Sizing Charts'!V$38:V$41)+1,IF($R202=12,LOOKUP($S202,'Vent Sizing Charts'!$T$34:$T$37,'Vent Sizing Charts'!V$34:V$37)+1,IF($R202=10,LOOKUP($S202,'Vent Sizing Charts'!$T$30:$T$33,'Vent Sizing Charts'!V$30:V$33)+1,IF($R202=8,LOOKUP($S202,'Vent Sizing Charts'!$T$26:$T$29,'Vent Sizing Charts'!V$26:V$29)+1,IF($R202=6,LOOKUP($S202,'Vent Sizing Charts'!$T$22:$T$25,'Vent Sizing Charts'!V$22:V$25)+1,IF($R202=5,LOOKUP($S202,'Vent Sizing Charts'!$T$18:$T$21,'Vent Sizing Charts'!V$18:V$21)+1,IF($R202=4,LOOKUP($S202,'Vent Sizing Charts'!$T$14:$T$17,'Vent Sizing Charts'!V$14:V$17)+1,IF($R202=3,LOOKUP($S202,'Vent Sizing Charts'!$T$10:$T$13,'Vent Sizing Charts'!V$10:V$13)+1,IF($R202=2,LOOKUP($S202,'Vent Sizing Charts'!$T$8:$T$9,'Vent Sizing Charts'!V$8:V$9)+1,IF($R202=1.5,LOOKUP($S202,'Vent Sizing Charts'!$T$7,'Vent Sizing Charts'!V$7)+1,IF($R202=1.25,LOOKUP($S202,'Vent Sizing Charts'!$T$6,'Vent Sizing Charts'!V$6)+1,"ERR")))))))))))</f>
        <v>ERR</v>
      </c>
      <c r="V202" t="str">
        <f>IF($R202=15,LOOKUP($S202,'Vent Sizing Charts'!$T$38:$T$41,'Vent Sizing Charts'!W$38:W$41)+1,IF($R202=12,LOOKUP($S202,'Vent Sizing Charts'!$T$34:$T$37,'Vent Sizing Charts'!W$34:W$37)+1,IF($R202=10,LOOKUP($S202,'Vent Sizing Charts'!$T$30:$T$33,'Vent Sizing Charts'!W$30:W$33)+1,IF($R202=8,LOOKUP($S202,'Vent Sizing Charts'!$T$26:$T$29,'Vent Sizing Charts'!W$26:W$29)+1,IF($R202=6,LOOKUP($S202,'Vent Sizing Charts'!$T$22:$T$25,'Vent Sizing Charts'!W$22:W$25)+1,IF($R202=5,LOOKUP($S202,'Vent Sizing Charts'!$T$18:$T$21,'Vent Sizing Charts'!W$18:W$21)+1,IF($R202=4,LOOKUP($S202,'Vent Sizing Charts'!$T$14:$T$17,'Vent Sizing Charts'!W$14:W$17)+1,IF($R202=3,LOOKUP($S202,'Vent Sizing Charts'!$T$10:$T$13,'Vent Sizing Charts'!W$10:W$13)+1,IF($R202=2,LOOKUP($S202,'Vent Sizing Charts'!$T$8:$T$9,'Vent Sizing Charts'!W$8:W$9)+1,IF($R202=1.5,LOOKUP($S202,'Vent Sizing Charts'!$T$7,'Vent Sizing Charts'!W$7)+1,IF($R202=1.25,LOOKUP($S202,'Vent Sizing Charts'!$T$6,'Vent Sizing Charts'!W$6)+1,"ERR")))))))))))</f>
        <v>ERR</v>
      </c>
      <c r="W202" t="str">
        <f>IF($R202=15,LOOKUP($S202,'Vent Sizing Charts'!$T$38:$T$41,'Vent Sizing Charts'!X$38:X$41)+1,IF($R202=12,LOOKUP($S202,'Vent Sizing Charts'!$T$34:$T$37,'Vent Sizing Charts'!X$34:X$37)+1,IF($R202=10,LOOKUP($S202,'Vent Sizing Charts'!$T$30:$T$33,'Vent Sizing Charts'!X$30:X$33)+1,IF($R202=8,LOOKUP($S202,'Vent Sizing Charts'!$T$26:$T$29,'Vent Sizing Charts'!X$26:X$29)+1,IF($R202=6,LOOKUP($S202,'Vent Sizing Charts'!$T$22:$T$25,'Vent Sizing Charts'!X$22:X$25)+1,IF($R202=5,LOOKUP($S202,'Vent Sizing Charts'!$T$18:$T$21,'Vent Sizing Charts'!X$18:X$21)+1,IF($R202=4,LOOKUP($S202,'Vent Sizing Charts'!$T$14:$T$17,'Vent Sizing Charts'!X$14:X$17)+1,IF($R202=3,LOOKUP($S202,'Vent Sizing Charts'!$T$10:$T$13,'Vent Sizing Charts'!X$10:X$13)+1,IF($R202=2,LOOKUP($S202,'Vent Sizing Charts'!$T$8:$T$9,'Vent Sizing Charts'!X$8:X$9)+1,IF($R202=1.5,LOOKUP($S202,'Vent Sizing Charts'!$T$7,'Vent Sizing Charts'!X$7)+1,IF($R202=1.25,LOOKUP($S202,'Vent Sizing Charts'!$T$6,'Vent Sizing Charts'!X$6)+1,"ERR")))))))))))</f>
        <v>ERR</v>
      </c>
      <c r="X202" t="str">
        <f>IF($R202=15,LOOKUP($S202,'Vent Sizing Charts'!$T$38:$T$41,'Vent Sizing Charts'!Y$38:Y$41)+1,IF($R202=12,LOOKUP($S202,'Vent Sizing Charts'!$T$34:$T$37,'Vent Sizing Charts'!Y$34:Y$37)+1,IF($R202=10,LOOKUP($S202,'Vent Sizing Charts'!$T$30:$T$33,'Vent Sizing Charts'!Y$30:Y$33)+1,IF($R202=8,LOOKUP($S202,'Vent Sizing Charts'!$T$26:$T$29,'Vent Sizing Charts'!Y$26:Y$29)+1,IF($R202=6,LOOKUP($S202,'Vent Sizing Charts'!$T$22:$T$25,'Vent Sizing Charts'!Y$22:Y$25)+1,IF($R202=5,LOOKUP($S202,'Vent Sizing Charts'!$T$18:$T$21,'Vent Sizing Charts'!Y$18:Y$21)+1,IF($R202=4,LOOKUP($S202,'Vent Sizing Charts'!$T$14:$T$17,'Vent Sizing Charts'!Y$14:Y$17)+1,IF($R202=3,LOOKUP($S202,'Vent Sizing Charts'!$T$10:$T$13,'Vent Sizing Charts'!Y$10:Y$13)+1,IF($R202=2,LOOKUP($S202,'Vent Sizing Charts'!$T$8:$T$9,'Vent Sizing Charts'!Y$8:Y$9)+1,IF($R202=1.5,LOOKUP($S202,'Vent Sizing Charts'!$T$7,'Vent Sizing Charts'!Y$7)+1,IF($R202=1.25,LOOKUP($S202,'Vent Sizing Charts'!$T$6,'Vent Sizing Charts'!Y$6)+1,"ERR")))))))))))</f>
        <v>ERR</v>
      </c>
      <c r="Y202" t="str">
        <f>IF($R202=15,LOOKUP($S202,'Vent Sizing Charts'!$T$38:$T$41,'Vent Sizing Charts'!Z$38:Z$41)+1,IF($R202=12,LOOKUP($S202,'Vent Sizing Charts'!$T$34:$T$37,'Vent Sizing Charts'!Z$34:Z$37)+1,IF($R202=10,LOOKUP($S202,'Vent Sizing Charts'!$T$30:$T$33,'Vent Sizing Charts'!Z$30:Z$33)+1,IF($R202=8,LOOKUP($S202,'Vent Sizing Charts'!$T$26:$T$29,'Vent Sizing Charts'!Z$26:Z$29)+1,IF($R202=6,LOOKUP($S202,'Vent Sizing Charts'!$T$22:$T$25,'Vent Sizing Charts'!Z$22:Z$25)+1,IF($R202=5,LOOKUP($S202,'Vent Sizing Charts'!$T$18:$T$21,'Vent Sizing Charts'!Z$18:Z$21)+1,IF($R202=4,LOOKUP($S202,'Vent Sizing Charts'!$T$14:$T$17,'Vent Sizing Charts'!Z$14:Z$17)+1,IF($R202=3,LOOKUP($S202,'Vent Sizing Charts'!$T$10:$T$13,'Vent Sizing Charts'!Z$10:Z$13)+1,IF($R202=2,LOOKUP($S202,'Vent Sizing Charts'!$T$8:$T$9,'Vent Sizing Charts'!Z$8:Z$9)+1,IF($R202=1.5,LOOKUP($S202,'Vent Sizing Charts'!$T$7,'Vent Sizing Charts'!Z$7)+1,IF($R202=1.25,LOOKUP($S202,'Vent Sizing Charts'!$T$6,'Vent Sizing Charts'!Z$6)+1,"ERR")))))))))))</f>
        <v>ERR</v>
      </c>
      <c r="Z202" t="str">
        <f>IF($R202=15,LOOKUP($S202,'Vent Sizing Charts'!$T$38:$T$41,'Vent Sizing Charts'!AA$38:AA$41)+1,IF($R202=12,LOOKUP($S202,'Vent Sizing Charts'!$T$34:$T$37,'Vent Sizing Charts'!AA$34:AA$37)+1,IF($R202=10,LOOKUP($S202,'Vent Sizing Charts'!$T$30:$T$33,'Vent Sizing Charts'!AA$30:AA$33)+1,IF($R202=8,LOOKUP($S202,'Vent Sizing Charts'!$T$26:$T$29,'Vent Sizing Charts'!AA$26:AA$29)+1,IF($R202=6,LOOKUP($S202,'Vent Sizing Charts'!$T$22:$T$25,'Vent Sizing Charts'!AA$22:AA$25)+1,IF($R202=5,LOOKUP($S202,'Vent Sizing Charts'!$T$18:$T$21,'Vent Sizing Charts'!AA$18:AA$21)+1,IF($R202=4,LOOKUP($S202,'Vent Sizing Charts'!$T$14:$T$17,'Vent Sizing Charts'!AA$14:AA$17)+1,IF($R202=3,LOOKUP($S202,'Vent Sizing Charts'!$T$10:$T$13,'Vent Sizing Charts'!AA$10:AA$13)+1,IF($R202=2,LOOKUP($S202,'Vent Sizing Charts'!$T$8:$T$9,'Vent Sizing Charts'!AA$8:AA$9)+1,IF($R202=1.5,LOOKUP($S202,'Vent Sizing Charts'!$T$7,'Vent Sizing Charts'!AA$7)+1,IF($R202=1.25,LOOKUP($S202,'Vent Sizing Charts'!$T$6,'Vent Sizing Charts'!AA$6)+1,"ERR")))))))))))</f>
        <v>ERR</v>
      </c>
      <c r="AA202" t="str">
        <f>IF($R202=15,LOOKUP($S202,'Vent Sizing Charts'!$T$38:$T$41,'Vent Sizing Charts'!AB$38:AB$41)+1,IF($R202=12,LOOKUP($S202,'Vent Sizing Charts'!$T$34:$T$37,'Vent Sizing Charts'!AB$34:AB$37)+1,IF($R202=10,LOOKUP($S202,'Vent Sizing Charts'!$T$30:$T$33,'Vent Sizing Charts'!AB$30:AB$33)+1,IF($R202=8,LOOKUP($S202,'Vent Sizing Charts'!$T$26:$T$29,'Vent Sizing Charts'!AB$26:AB$29)+1,IF($R202=6,LOOKUP($S202,'Vent Sizing Charts'!$T$22:$T$25,'Vent Sizing Charts'!AB$22:AB$25)+1,IF($R202=5,LOOKUP($S202,'Vent Sizing Charts'!$T$18:$T$21,'Vent Sizing Charts'!AB$18:AB$21)+1,IF($R202=4,LOOKUP($S202,'Vent Sizing Charts'!$T$14:$T$17,'Vent Sizing Charts'!AB$14:AB$17)+1,IF($R202=3,LOOKUP($S202,'Vent Sizing Charts'!$T$10:$T$13,'Vent Sizing Charts'!AB$10:AB$13)+1,IF($R202=2,LOOKUP($S202,'Vent Sizing Charts'!$T$8:$T$9,'Vent Sizing Charts'!AB$8:AB$9)+1,IF($R202=1.5,LOOKUP($S202,'Vent Sizing Charts'!$T$7,'Vent Sizing Charts'!AB$7)+1,IF($R202=1.25,LOOKUP($S202,'Vent Sizing Charts'!$T$6,'Vent Sizing Charts'!AB$6)+1,"ERR")))))))))))</f>
        <v>ERR</v>
      </c>
      <c r="AB202" t="str">
        <f>IF($R202=15,LOOKUP($S202,'Vent Sizing Charts'!$T$38:$T$41,'Vent Sizing Charts'!AC$38:AC$41)+1,IF($R202=12,LOOKUP($S202,'Vent Sizing Charts'!$T$34:$T$37,'Vent Sizing Charts'!AC$34:AC$37)+1,IF($R202=10,LOOKUP($S202,'Vent Sizing Charts'!$T$30:$T$33,'Vent Sizing Charts'!AC$30:AC$33)+1,IF($R202=8,LOOKUP($S202,'Vent Sizing Charts'!$T$26:$T$29,'Vent Sizing Charts'!AC$26:AC$29)+1,IF($R202=6,LOOKUP($S202,'Vent Sizing Charts'!$T$22:$T$25,'Vent Sizing Charts'!AC$22:AC$25)+1,IF($R202=5,LOOKUP($S202,'Vent Sizing Charts'!$T$18:$T$21,'Vent Sizing Charts'!AC$18:AC$21)+1,IF($R202=4,LOOKUP($S202,'Vent Sizing Charts'!$T$14:$T$17,'Vent Sizing Charts'!AC$14:AC$17)+1,IF($R202=3,LOOKUP($S202,'Vent Sizing Charts'!$T$10:$T$13,'Vent Sizing Charts'!AC$10:AC$13)+1,IF($R202=2,LOOKUP($S202,'Vent Sizing Charts'!$T$8:$T$9,'Vent Sizing Charts'!AC$8:AC$9)+1,IF($R202=1.5,LOOKUP($S202,'Vent Sizing Charts'!$T$7,'Vent Sizing Charts'!AC$7)+1,IF($R202=1.25,LOOKUP($S202,'Vent Sizing Charts'!$T$6,'Vent Sizing Charts'!AC$6)+1,"ERR")))))))))))</f>
        <v>ERR</v>
      </c>
      <c r="AC202" t="str">
        <f>IF($R202=15,LOOKUP($S202,'Vent Sizing Charts'!$T$38:$T$41,'Vent Sizing Charts'!AD$38:AD$41)+1,IF($R202=12,LOOKUP($S202,'Vent Sizing Charts'!$T$34:$T$37,'Vent Sizing Charts'!AD$34:AD$37)+1,IF($R202=10,LOOKUP($S202,'Vent Sizing Charts'!$T$30:$T$33,'Vent Sizing Charts'!AD$30:AD$33)+1,IF($R202=8,LOOKUP($S202,'Vent Sizing Charts'!$T$26:$T$29,'Vent Sizing Charts'!AD$26:AD$29)+1,IF($R202=6,LOOKUP($S202,'Vent Sizing Charts'!$T$22:$T$25,'Vent Sizing Charts'!AD$22:AD$25)+1,IF($R202=5,LOOKUP($S202,'Vent Sizing Charts'!$T$18:$T$21,'Vent Sizing Charts'!AD$18:AD$21)+1,IF($R202=4,LOOKUP($S202,'Vent Sizing Charts'!$T$14:$T$17,'Vent Sizing Charts'!AD$14:AD$17)+1,IF($R202=3,LOOKUP($S202,'Vent Sizing Charts'!$T$10:$T$13,'Vent Sizing Charts'!AD$10:AD$13)+1,IF($R202=2,LOOKUP($S202,'Vent Sizing Charts'!$T$8:$T$9,'Vent Sizing Charts'!AD$8:AD$9)+1,IF($R202=1.5,LOOKUP($S202,'Vent Sizing Charts'!$T$7,'Vent Sizing Charts'!AD$7)+1,IF($R202=1.25,LOOKUP($S202,'Vent Sizing Charts'!$T$6,'Vent Sizing Charts'!AD$6)+1,"ERR")))))))))))</f>
        <v>ERR</v>
      </c>
      <c r="AD202" t="str">
        <f>IF($R202=15,LOOKUP($S202,'Vent Sizing Charts'!$T$38:$T$41,'Vent Sizing Charts'!AE$38:AE$41)+1,IF($R202=12,LOOKUP($S202,'Vent Sizing Charts'!$T$34:$T$37,'Vent Sizing Charts'!AE$34:AE$37)+1,IF($R202=10,LOOKUP($S202,'Vent Sizing Charts'!$T$30:$T$33,'Vent Sizing Charts'!AE$30:AE$33)+1,IF($R202=8,LOOKUP($S202,'Vent Sizing Charts'!$T$26:$T$29,'Vent Sizing Charts'!AE$26:AE$29)+1,IF($R202=6,LOOKUP($S202,'Vent Sizing Charts'!$T$22:$T$25,'Vent Sizing Charts'!AE$22:AE$25)+1,IF($R202=5,LOOKUP($S202,'Vent Sizing Charts'!$T$18:$T$21,'Vent Sizing Charts'!AE$18:AE$21)+1,IF($R202=4,LOOKUP($S202,'Vent Sizing Charts'!$T$14:$T$17,'Vent Sizing Charts'!AE$14:AE$17)+1,IF($R202=3,LOOKUP($S202,'Vent Sizing Charts'!$T$10:$T$13,'Vent Sizing Charts'!AE$10:AE$13)+1,IF($R202=2,LOOKUP($S202,'Vent Sizing Charts'!$T$8:$T$9,'Vent Sizing Charts'!AE$8:AE$9)+1,IF($R202=1.5,LOOKUP($S202,'Vent Sizing Charts'!$T$7,'Vent Sizing Charts'!AE$7)+1,IF($R202=1.25,LOOKUP($S202,'Vent Sizing Charts'!$T$6,'Vent Sizing Charts'!AE$6)+1,"ERR")))))))))))</f>
        <v>ERR</v>
      </c>
      <c r="AE202" t="str">
        <f>IF($R202=15,LOOKUP($S202,'Vent Sizing Charts'!$T$38:$T$41,'Vent Sizing Charts'!U$38:U$41),IF($R202=12,LOOKUP($S202,'Vent Sizing Charts'!$T$34:$T$37,'Vent Sizing Charts'!U$34:U$37),IF($R202=10,LOOKUP($S202,'Vent Sizing Charts'!$T$30:$T$33,'Vent Sizing Charts'!U$30:U$33),IF($R202=8,LOOKUP($S202,'Vent Sizing Charts'!$T$26:$T$29,'Vent Sizing Charts'!U$26:U$29),IF($R202=6,LOOKUP($S202,'Vent Sizing Charts'!$T$22:$T$25,'Vent Sizing Charts'!U$22:U$25),IF($R202=5,LOOKUP($S202,'Vent Sizing Charts'!$T$18:$T$21,'Vent Sizing Charts'!U$18:U$21),IF($R202=4,LOOKUP($S202,'Vent Sizing Charts'!$T$14:$T$17,'Vent Sizing Charts'!U$14:U$17),IF($R202=3,LOOKUP($S202,'Vent Sizing Charts'!$T$10:$T$13,'Vent Sizing Charts'!U$10:U$13),IF($R202=2,LOOKUP($S202,'Vent Sizing Charts'!$T$8:$T$9,'Vent Sizing Charts'!U$8:U$9),IF($R202=1.5,LOOKUP($S202,'Vent Sizing Charts'!$T$7,'Vent Sizing Charts'!U$7),IF($R202=1.25,LOOKUP($S202,'Vent Sizing Charts'!$T$6,'Vent Sizing Charts'!U$6),"ERR")))))))))))</f>
        <v>ERR</v>
      </c>
    </row>
    <row r="203" spans="6:31" x14ac:dyDescent="0.25">
      <c r="F203" t="str">
        <f>IF('Vent Sizing'!M188="","",'Vent Sizing'!M188)</f>
        <v/>
      </c>
      <c r="G203">
        <v>0</v>
      </c>
      <c r="H203" t="e">
        <f>IF(LOOKUP($F203,'Vent Sizing Charts'!$F$5:$F$18,'Vent Sizing Charts'!G$5:G$18)+1&lt;0,0,LOOKUP($F203,'Vent Sizing Charts'!$F$5:$F$18,'Vent Sizing Charts'!G$5:G$18))</f>
        <v>#N/A</v>
      </c>
      <c r="I203" t="e">
        <f>IF(LOOKUP($F203,'Vent Sizing Charts'!$F$5:$F$18,'Vent Sizing Charts'!H$5:H$18)+1&lt;0,0,LOOKUP($F203,'Vent Sizing Charts'!$F$5:$F$18,'Vent Sizing Charts'!H$5:H$18))</f>
        <v>#N/A</v>
      </c>
      <c r="J203" t="e">
        <f>IF(LOOKUP($F203,'Vent Sizing Charts'!$F$5:$F$18,'Vent Sizing Charts'!I$5:I$18)+1&lt;0,0,LOOKUP($F203,'Vent Sizing Charts'!$F$5:$F$18,'Vent Sizing Charts'!I$5:I$18))</f>
        <v>#N/A</v>
      </c>
      <c r="K203" t="e">
        <f>IF(LOOKUP($F203,'Vent Sizing Charts'!$F$5:$F$18,'Vent Sizing Charts'!J$5:J$18)+1&lt;0,0,LOOKUP($F203,'Vent Sizing Charts'!$F$5:$F$18,'Vent Sizing Charts'!J$5:J$18))</f>
        <v>#N/A</v>
      </c>
      <c r="L203" t="e">
        <f>IF(LOOKUP($F203,'Vent Sizing Charts'!$F$5:$F$18,'Vent Sizing Charts'!K$5:K$18)+1&lt;0,0,LOOKUP($F203,'Vent Sizing Charts'!$F$5:$F$18,'Vent Sizing Charts'!K$5:K$18))</f>
        <v>#N/A</v>
      </c>
      <c r="M203" t="e">
        <f>IF(LOOKUP($F203,'Vent Sizing Charts'!$F$5:$F$18,'Vent Sizing Charts'!L$5:L$18)+1&lt;0,0,LOOKUP($F203,'Vent Sizing Charts'!$F$5:$F$18,'Vent Sizing Charts'!L$5:L$18))</f>
        <v>#N/A</v>
      </c>
      <c r="N203" t="e">
        <f>IF(LOOKUP($F203,'Vent Sizing Charts'!$F$5:$F$18,'Vent Sizing Charts'!M$5:M$18)+1&lt;0,0,LOOKUP($F203,'Vent Sizing Charts'!$F$5:$F$18,'Vent Sizing Charts'!M$5:M$18))</f>
        <v>#N/A</v>
      </c>
      <c r="O203" t="e">
        <f>IF(LOOKUP($F203,'Vent Sizing Charts'!$F$5:$F$18,'Vent Sizing Charts'!N$5:N$18)+1&lt;0,0,LOOKUP($F203,'Vent Sizing Charts'!$F$5:$F$18,'Vent Sizing Charts'!N$5:N$18))</f>
        <v>#N/A</v>
      </c>
      <c r="R203">
        <f>'Vent Sizing'!X108</f>
        <v>0</v>
      </c>
      <c r="S203">
        <f>ROUNDUP('Vent Sizing'!T108,0)</f>
        <v>0</v>
      </c>
      <c r="T203">
        <v>-9999999</v>
      </c>
      <c r="U203" t="str">
        <f>IF($R203=15,LOOKUP($S203,'Vent Sizing Charts'!$T$38:$T$41,'Vent Sizing Charts'!V$38:V$41)+1,IF($R203=12,LOOKUP($S203,'Vent Sizing Charts'!$T$34:$T$37,'Vent Sizing Charts'!V$34:V$37)+1,IF($R203=10,LOOKUP($S203,'Vent Sizing Charts'!$T$30:$T$33,'Vent Sizing Charts'!V$30:V$33)+1,IF($R203=8,LOOKUP($S203,'Vent Sizing Charts'!$T$26:$T$29,'Vent Sizing Charts'!V$26:V$29)+1,IF($R203=6,LOOKUP($S203,'Vent Sizing Charts'!$T$22:$T$25,'Vent Sizing Charts'!V$22:V$25)+1,IF($R203=5,LOOKUP($S203,'Vent Sizing Charts'!$T$18:$T$21,'Vent Sizing Charts'!V$18:V$21)+1,IF($R203=4,LOOKUP($S203,'Vent Sizing Charts'!$T$14:$T$17,'Vent Sizing Charts'!V$14:V$17)+1,IF($R203=3,LOOKUP($S203,'Vent Sizing Charts'!$T$10:$T$13,'Vent Sizing Charts'!V$10:V$13)+1,IF($R203=2,LOOKUP($S203,'Vent Sizing Charts'!$T$8:$T$9,'Vent Sizing Charts'!V$8:V$9)+1,IF($R203=1.5,LOOKUP($S203,'Vent Sizing Charts'!$T$7,'Vent Sizing Charts'!V$7)+1,IF($R203=1.25,LOOKUP($S203,'Vent Sizing Charts'!$T$6,'Vent Sizing Charts'!V$6)+1,"ERR")))))))))))</f>
        <v>ERR</v>
      </c>
      <c r="V203" t="str">
        <f>IF($R203=15,LOOKUP($S203,'Vent Sizing Charts'!$T$38:$T$41,'Vent Sizing Charts'!W$38:W$41)+1,IF($R203=12,LOOKUP($S203,'Vent Sizing Charts'!$T$34:$T$37,'Vent Sizing Charts'!W$34:W$37)+1,IF($R203=10,LOOKUP($S203,'Vent Sizing Charts'!$T$30:$T$33,'Vent Sizing Charts'!W$30:W$33)+1,IF($R203=8,LOOKUP($S203,'Vent Sizing Charts'!$T$26:$T$29,'Vent Sizing Charts'!W$26:W$29)+1,IF($R203=6,LOOKUP($S203,'Vent Sizing Charts'!$T$22:$T$25,'Vent Sizing Charts'!W$22:W$25)+1,IF($R203=5,LOOKUP($S203,'Vent Sizing Charts'!$T$18:$T$21,'Vent Sizing Charts'!W$18:W$21)+1,IF($R203=4,LOOKUP($S203,'Vent Sizing Charts'!$T$14:$T$17,'Vent Sizing Charts'!W$14:W$17)+1,IF($R203=3,LOOKUP($S203,'Vent Sizing Charts'!$T$10:$T$13,'Vent Sizing Charts'!W$10:W$13)+1,IF($R203=2,LOOKUP($S203,'Vent Sizing Charts'!$T$8:$T$9,'Vent Sizing Charts'!W$8:W$9)+1,IF($R203=1.5,LOOKUP($S203,'Vent Sizing Charts'!$T$7,'Vent Sizing Charts'!W$7)+1,IF($R203=1.25,LOOKUP($S203,'Vent Sizing Charts'!$T$6,'Vent Sizing Charts'!W$6)+1,"ERR")))))))))))</f>
        <v>ERR</v>
      </c>
      <c r="W203" t="str">
        <f>IF($R203=15,LOOKUP($S203,'Vent Sizing Charts'!$T$38:$T$41,'Vent Sizing Charts'!X$38:X$41)+1,IF($R203=12,LOOKUP($S203,'Vent Sizing Charts'!$T$34:$T$37,'Vent Sizing Charts'!X$34:X$37)+1,IF($R203=10,LOOKUP($S203,'Vent Sizing Charts'!$T$30:$T$33,'Vent Sizing Charts'!X$30:X$33)+1,IF($R203=8,LOOKUP($S203,'Vent Sizing Charts'!$T$26:$T$29,'Vent Sizing Charts'!X$26:X$29)+1,IF($R203=6,LOOKUP($S203,'Vent Sizing Charts'!$T$22:$T$25,'Vent Sizing Charts'!X$22:X$25)+1,IF($R203=5,LOOKUP($S203,'Vent Sizing Charts'!$T$18:$T$21,'Vent Sizing Charts'!X$18:X$21)+1,IF($R203=4,LOOKUP($S203,'Vent Sizing Charts'!$T$14:$T$17,'Vent Sizing Charts'!X$14:X$17)+1,IF($R203=3,LOOKUP($S203,'Vent Sizing Charts'!$T$10:$T$13,'Vent Sizing Charts'!X$10:X$13)+1,IF($R203=2,LOOKUP($S203,'Vent Sizing Charts'!$T$8:$T$9,'Vent Sizing Charts'!X$8:X$9)+1,IF($R203=1.5,LOOKUP($S203,'Vent Sizing Charts'!$T$7,'Vent Sizing Charts'!X$7)+1,IF($R203=1.25,LOOKUP($S203,'Vent Sizing Charts'!$T$6,'Vent Sizing Charts'!X$6)+1,"ERR")))))))))))</f>
        <v>ERR</v>
      </c>
      <c r="X203" t="str">
        <f>IF($R203=15,LOOKUP($S203,'Vent Sizing Charts'!$T$38:$T$41,'Vent Sizing Charts'!Y$38:Y$41)+1,IF($R203=12,LOOKUP($S203,'Vent Sizing Charts'!$T$34:$T$37,'Vent Sizing Charts'!Y$34:Y$37)+1,IF($R203=10,LOOKUP($S203,'Vent Sizing Charts'!$T$30:$T$33,'Vent Sizing Charts'!Y$30:Y$33)+1,IF($R203=8,LOOKUP($S203,'Vent Sizing Charts'!$T$26:$T$29,'Vent Sizing Charts'!Y$26:Y$29)+1,IF($R203=6,LOOKUP($S203,'Vent Sizing Charts'!$T$22:$T$25,'Vent Sizing Charts'!Y$22:Y$25)+1,IF($R203=5,LOOKUP($S203,'Vent Sizing Charts'!$T$18:$T$21,'Vent Sizing Charts'!Y$18:Y$21)+1,IF($R203=4,LOOKUP($S203,'Vent Sizing Charts'!$T$14:$T$17,'Vent Sizing Charts'!Y$14:Y$17)+1,IF($R203=3,LOOKUP($S203,'Vent Sizing Charts'!$T$10:$T$13,'Vent Sizing Charts'!Y$10:Y$13)+1,IF($R203=2,LOOKUP($S203,'Vent Sizing Charts'!$T$8:$T$9,'Vent Sizing Charts'!Y$8:Y$9)+1,IF($R203=1.5,LOOKUP($S203,'Vent Sizing Charts'!$T$7,'Vent Sizing Charts'!Y$7)+1,IF($R203=1.25,LOOKUP($S203,'Vent Sizing Charts'!$T$6,'Vent Sizing Charts'!Y$6)+1,"ERR")))))))))))</f>
        <v>ERR</v>
      </c>
      <c r="Y203" t="str">
        <f>IF($R203=15,LOOKUP($S203,'Vent Sizing Charts'!$T$38:$T$41,'Vent Sizing Charts'!Z$38:Z$41)+1,IF($R203=12,LOOKUP($S203,'Vent Sizing Charts'!$T$34:$T$37,'Vent Sizing Charts'!Z$34:Z$37)+1,IF($R203=10,LOOKUP($S203,'Vent Sizing Charts'!$T$30:$T$33,'Vent Sizing Charts'!Z$30:Z$33)+1,IF($R203=8,LOOKUP($S203,'Vent Sizing Charts'!$T$26:$T$29,'Vent Sizing Charts'!Z$26:Z$29)+1,IF($R203=6,LOOKUP($S203,'Vent Sizing Charts'!$T$22:$T$25,'Vent Sizing Charts'!Z$22:Z$25)+1,IF($R203=5,LOOKUP($S203,'Vent Sizing Charts'!$T$18:$T$21,'Vent Sizing Charts'!Z$18:Z$21)+1,IF($R203=4,LOOKUP($S203,'Vent Sizing Charts'!$T$14:$T$17,'Vent Sizing Charts'!Z$14:Z$17)+1,IF($R203=3,LOOKUP($S203,'Vent Sizing Charts'!$T$10:$T$13,'Vent Sizing Charts'!Z$10:Z$13)+1,IF($R203=2,LOOKUP($S203,'Vent Sizing Charts'!$T$8:$T$9,'Vent Sizing Charts'!Z$8:Z$9)+1,IF($R203=1.5,LOOKUP($S203,'Vent Sizing Charts'!$T$7,'Vent Sizing Charts'!Z$7)+1,IF($R203=1.25,LOOKUP($S203,'Vent Sizing Charts'!$T$6,'Vent Sizing Charts'!Z$6)+1,"ERR")))))))))))</f>
        <v>ERR</v>
      </c>
      <c r="Z203" t="str">
        <f>IF($R203=15,LOOKUP($S203,'Vent Sizing Charts'!$T$38:$T$41,'Vent Sizing Charts'!AA$38:AA$41)+1,IF($R203=12,LOOKUP($S203,'Vent Sizing Charts'!$T$34:$T$37,'Vent Sizing Charts'!AA$34:AA$37)+1,IF($R203=10,LOOKUP($S203,'Vent Sizing Charts'!$T$30:$T$33,'Vent Sizing Charts'!AA$30:AA$33)+1,IF($R203=8,LOOKUP($S203,'Vent Sizing Charts'!$T$26:$T$29,'Vent Sizing Charts'!AA$26:AA$29)+1,IF($R203=6,LOOKUP($S203,'Vent Sizing Charts'!$T$22:$T$25,'Vent Sizing Charts'!AA$22:AA$25)+1,IF($R203=5,LOOKUP($S203,'Vent Sizing Charts'!$T$18:$T$21,'Vent Sizing Charts'!AA$18:AA$21)+1,IF($R203=4,LOOKUP($S203,'Vent Sizing Charts'!$T$14:$T$17,'Vent Sizing Charts'!AA$14:AA$17)+1,IF($R203=3,LOOKUP($S203,'Vent Sizing Charts'!$T$10:$T$13,'Vent Sizing Charts'!AA$10:AA$13)+1,IF($R203=2,LOOKUP($S203,'Vent Sizing Charts'!$T$8:$T$9,'Vent Sizing Charts'!AA$8:AA$9)+1,IF($R203=1.5,LOOKUP($S203,'Vent Sizing Charts'!$T$7,'Vent Sizing Charts'!AA$7)+1,IF($R203=1.25,LOOKUP($S203,'Vent Sizing Charts'!$T$6,'Vent Sizing Charts'!AA$6)+1,"ERR")))))))))))</f>
        <v>ERR</v>
      </c>
      <c r="AA203" t="str">
        <f>IF($R203=15,LOOKUP($S203,'Vent Sizing Charts'!$T$38:$T$41,'Vent Sizing Charts'!AB$38:AB$41)+1,IF($R203=12,LOOKUP($S203,'Vent Sizing Charts'!$T$34:$T$37,'Vent Sizing Charts'!AB$34:AB$37)+1,IF($R203=10,LOOKUP($S203,'Vent Sizing Charts'!$T$30:$T$33,'Vent Sizing Charts'!AB$30:AB$33)+1,IF($R203=8,LOOKUP($S203,'Vent Sizing Charts'!$T$26:$T$29,'Vent Sizing Charts'!AB$26:AB$29)+1,IF($R203=6,LOOKUP($S203,'Vent Sizing Charts'!$T$22:$T$25,'Vent Sizing Charts'!AB$22:AB$25)+1,IF($R203=5,LOOKUP($S203,'Vent Sizing Charts'!$T$18:$T$21,'Vent Sizing Charts'!AB$18:AB$21)+1,IF($R203=4,LOOKUP($S203,'Vent Sizing Charts'!$T$14:$T$17,'Vent Sizing Charts'!AB$14:AB$17)+1,IF($R203=3,LOOKUP($S203,'Vent Sizing Charts'!$T$10:$T$13,'Vent Sizing Charts'!AB$10:AB$13)+1,IF($R203=2,LOOKUP($S203,'Vent Sizing Charts'!$T$8:$T$9,'Vent Sizing Charts'!AB$8:AB$9)+1,IF($R203=1.5,LOOKUP($S203,'Vent Sizing Charts'!$T$7,'Vent Sizing Charts'!AB$7)+1,IF($R203=1.25,LOOKUP($S203,'Vent Sizing Charts'!$T$6,'Vent Sizing Charts'!AB$6)+1,"ERR")))))))))))</f>
        <v>ERR</v>
      </c>
      <c r="AB203" t="str">
        <f>IF($R203=15,LOOKUP($S203,'Vent Sizing Charts'!$T$38:$T$41,'Vent Sizing Charts'!AC$38:AC$41)+1,IF($R203=12,LOOKUP($S203,'Vent Sizing Charts'!$T$34:$T$37,'Vent Sizing Charts'!AC$34:AC$37)+1,IF($R203=10,LOOKUP($S203,'Vent Sizing Charts'!$T$30:$T$33,'Vent Sizing Charts'!AC$30:AC$33)+1,IF($R203=8,LOOKUP($S203,'Vent Sizing Charts'!$T$26:$T$29,'Vent Sizing Charts'!AC$26:AC$29)+1,IF($R203=6,LOOKUP($S203,'Vent Sizing Charts'!$T$22:$T$25,'Vent Sizing Charts'!AC$22:AC$25)+1,IF($R203=5,LOOKUP($S203,'Vent Sizing Charts'!$T$18:$T$21,'Vent Sizing Charts'!AC$18:AC$21)+1,IF($R203=4,LOOKUP($S203,'Vent Sizing Charts'!$T$14:$T$17,'Vent Sizing Charts'!AC$14:AC$17)+1,IF($R203=3,LOOKUP($S203,'Vent Sizing Charts'!$T$10:$T$13,'Vent Sizing Charts'!AC$10:AC$13)+1,IF($R203=2,LOOKUP($S203,'Vent Sizing Charts'!$T$8:$T$9,'Vent Sizing Charts'!AC$8:AC$9)+1,IF($R203=1.5,LOOKUP($S203,'Vent Sizing Charts'!$T$7,'Vent Sizing Charts'!AC$7)+1,IF($R203=1.25,LOOKUP($S203,'Vent Sizing Charts'!$T$6,'Vent Sizing Charts'!AC$6)+1,"ERR")))))))))))</f>
        <v>ERR</v>
      </c>
      <c r="AC203" t="str">
        <f>IF($R203=15,LOOKUP($S203,'Vent Sizing Charts'!$T$38:$T$41,'Vent Sizing Charts'!AD$38:AD$41)+1,IF($R203=12,LOOKUP($S203,'Vent Sizing Charts'!$T$34:$T$37,'Vent Sizing Charts'!AD$34:AD$37)+1,IF($R203=10,LOOKUP($S203,'Vent Sizing Charts'!$T$30:$T$33,'Vent Sizing Charts'!AD$30:AD$33)+1,IF($R203=8,LOOKUP($S203,'Vent Sizing Charts'!$T$26:$T$29,'Vent Sizing Charts'!AD$26:AD$29)+1,IF($R203=6,LOOKUP($S203,'Vent Sizing Charts'!$T$22:$T$25,'Vent Sizing Charts'!AD$22:AD$25)+1,IF($R203=5,LOOKUP($S203,'Vent Sizing Charts'!$T$18:$T$21,'Vent Sizing Charts'!AD$18:AD$21)+1,IF($R203=4,LOOKUP($S203,'Vent Sizing Charts'!$T$14:$T$17,'Vent Sizing Charts'!AD$14:AD$17)+1,IF($R203=3,LOOKUP($S203,'Vent Sizing Charts'!$T$10:$T$13,'Vent Sizing Charts'!AD$10:AD$13)+1,IF($R203=2,LOOKUP($S203,'Vent Sizing Charts'!$T$8:$T$9,'Vent Sizing Charts'!AD$8:AD$9)+1,IF($R203=1.5,LOOKUP($S203,'Vent Sizing Charts'!$T$7,'Vent Sizing Charts'!AD$7)+1,IF($R203=1.25,LOOKUP($S203,'Vent Sizing Charts'!$T$6,'Vent Sizing Charts'!AD$6)+1,"ERR")))))))))))</f>
        <v>ERR</v>
      </c>
      <c r="AD203" t="str">
        <f>IF($R203=15,LOOKUP($S203,'Vent Sizing Charts'!$T$38:$T$41,'Vent Sizing Charts'!AE$38:AE$41)+1,IF($R203=12,LOOKUP($S203,'Vent Sizing Charts'!$T$34:$T$37,'Vent Sizing Charts'!AE$34:AE$37)+1,IF($R203=10,LOOKUP($S203,'Vent Sizing Charts'!$T$30:$T$33,'Vent Sizing Charts'!AE$30:AE$33)+1,IF($R203=8,LOOKUP($S203,'Vent Sizing Charts'!$T$26:$T$29,'Vent Sizing Charts'!AE$26:AE$29)+1,IF($R203=6,LOOKUP($S203,'Vent Sizing Charts'!$T$22:$T$25,'Vent Sizing Charts'!AE$22:AE$25)+1,IF($R203=5,LOOKUP($S203,'Vent Sizing Charts'!$T$18:$T$21,'Vent Sizing Charts'!AE$18:AE$21)+1,IF($R203=4,LOOKUP($S203,'Vent Sizing Charts'!$T$14:$T$17,'Vent Sizing Charts'!AE$14:AE$17)+1,IF($R203=3,LOOKUP($S203,'Vent Sizing Charts'!$T$10:$T$13,'Vent Sizing Charts'!AE$10:AE$13)+1,IF($R203=2,LOOKUP($S203,'Vent Sizing Charts'!$T$8:$T$9,'Vent Sizing Charts'!AE$8:AE$9)+1,IF($R203=1.5,LOOKUP($S203,'Vent Sizing Charts'!$T$7,'Vent Sizing Charts'!AE$7)+1,IF($R203=1.25,LOOKUP($S203,'Vent Sizing Charts'!$T$6,'Vent Sizing Charts'!AE$6)+1,"ERR")))))))))))</f>
        <v>ERR</v>
      </c>
      <c r="AE203" t="str">
        <f>IF($R203=15,LOOKUP($S203,'Vent Sizing Charts'!$T$38:$T$41,'Vent Sizing Charts'!U$38:U$41),IF($R203=12,LOOKUP($S203,'Vent Sizing Charts'!$T$34:$T$37,'Vent Sizing Charts'!U$34:U$37),IF($R203=10,LOOKUP($S203,'Vent Sizing Charts'!$T$30:$T$33,'Vent Sizing Charts'!U$30:U$33),IF($R203=8,LOOKUP($S203,'Vent Sizing Charts'!$T$26:$T$29,'Vent Sizing Charts'!U$26:U$29),IF($R203=6,LOOKUP($S203,'Vent Sizing Charts'!$T$22:$T$25,'Vent Sizing Charts'!U$22:U$25),IF($R203=5,LOOKUP($S203,'Vent Sizing Charts'!$T$18:$T$21,'Vent Sizing Charts'!U$18:U$21),IF($R203=4,LOOKUP($S203,'Vent Sizing Charts'!$T$14:$T$17,'Vent Sizing Charts'!U$14:U$17),IF($R203=3,LOOKUP($S203,'Vent Sizing Charts'!$T$10:$T$13,'Vent Sizing Charts'!U$10:U$13),IF($R203=2,LOOKUP($S203,'Vent Sizing Charts'!$T$8:$T$9,'Vent Sizing Charts'!U$8:U$9),IF($R203=1.5,LOOKUP($S203,'Vent Sizing Charts'!$T$7,'Vent Sizing Charts'!U$7),IF($R203=1.25,LOOKUP($S203,'Vent Sizing Charts'!$T$6,'Vent Sizing Charts'!U$6),"ERR")))))))))))</f>
        <v>ERR</v>
      </c>
    </row>
    <row r="204" spans="6:31" x14ac:dyDescent="0.25">
      <c r="F204" t="str">
        <f>IF('Vent Sizing'!M189="","",'Vent Sizing'!M189)</f>
        <v/>
      </c>
      <c r="G204">
        <v>0</v>
      </c>
      <c r="H204" t="e">
        <f>IF(LOOKUP($F204,'Vent Sizing Charts'!$F$5:$F$18,'Vent Sizing Charts'!G$5:G$18)+1&lt;0,0,LOOKUP($F204,'Vent Sizing Charts'!$F$5:$F$18,'Vent Sizing Charts'!G$5:G$18))</f>
        <v>#N/A</v>
      </c>
      <c r="I204" t="e">
        <f>IF(LOOKUP($F204,'Vent Sizing Charts'!$F$5:$F$18,'Vent Sizing Charts'!H$5:H$18)+1&lt;0,0,LOOKUP($F204,'Vent Sizing Charts'!$F$5:$F$18,'Vent Sizing Charts'!H$5:H$18))</f>
        <v>#N/A</v>
      </c>
      <c r="J204" t="e">
        <f>IF(LOOKUP($F204,'Vent Sizing Charts'!$F$5:$F$18,'Vent Sizing Charts'!I$5:I$18)+1&lt;0,0,LOOKUP($F204,'Vent Sizing Charts'!$F$5:$F$18,'Vent Sizing Charts'!I$5:I$18))</f>
        <v>#N/A</v>
      </c>
      <c r="K204" t="e">
        <f>IF(LOOKUP($F204,'Vent Sizing Charts'!$F$5:$F$18,'Vent Sizing Charts'!J$5:J$18)+1&lt;0,0,LOOKUP($F204,'Vent Sizing Charts'!$F$5:$F$18,'Vent Sizing Charts'!J$5:J$18))</f>
        <v>#N/A</v>
      </c>
      <c r="L204" t="e">
        <f>IF(LOOKUP($F204,'Vent Sizing Charts'!$F$5:$F$18,'Vent Sizing Charts'!K$5:K$18)+1&lt;0,0,LOOKUP($F204,'Vent Sizing Charts'!$F$5:$F$18,'Vent Sizing Charts'!K$5:K$18))</f>
        <v>#N/A</v>
      </c>
      <c r="M204" t="e">
        <f>IF(LOOKUP($F204,'Vent Sizing Charts'!$F$5:$F$18,'Vent Sizing Charts'!L$5:L$18)+1&lt;0,0,LOOKUP($F204,'Vent Sizing Charts'!$F$5:$F$18,'Vent Sizing Charts'!L$5:L$18))</f>
        <v>#N/A</v>
      </c>
      <c r="N204" t="e">
        <f>IF(LOOKUP($F204,'Vent Sizing Charts'!$F$5:$F$18,'Vent Sizing Charts'!M$5:M$18)+1&lt;0,0,LOOKUP($F204,'Vent Sizing Charts'!$F$5:$F$18,'Vent Sizing Charts'!M$5:M$18))</f>
        <v>#N/A</v>
      </c>
      <c r="O204" t="e">
        <f>IF(LOOKUP($F204,'Vent Sizing Charts'!$F$5:$F$18,'Vent Sizing Charts'!N$5:N$18)+1&lt;0,0,LOOKUP($F204,'Vent Sizing Charts'!$F$5:$F$18,'Vent Sizing Charts'!N$5:N$18))</f>
        <v>#N/A</v>
      </c>
      <c r="R204">
        <f>'Vent Sizing'!X109</f>
        <v>0</v>
      </c>
      <c r="S204">
        <f>ROUNDUP('Vent Sizing'!T109,0)</f>
        <v>0</v>
      </c>
      <c r="T204">
        <v>-9999999</v>
      </c>
      <c r="U204" t="str">
        <f>IF($R204=15,LOOKUP($S204,'Vent Sizing Charts'!$T$38:$T$41,'Vent Sizing Charts'!V$38:V$41)+1,IF($R204=12,LOOKUP($S204,'Vent Sizing Charts'!$T$34:$T$37,'Vent Sizing Charts'!V$34:V$37)+1,IF($R204=10,LOOKUP($S204,'Vent Sizing Charts'!$T$30:$T$33,'Vent Sizing Charts'!V$30:V$33)+1,IF($R204=8,LOOKUP($S204,'Vent Sizing Charts'!$T$26:$T$29,'Vent Sizing Charts'!V$26:V$29)+1,IF($R204=6,LOOKUP($S204,'Vent Sizing Charts'!$T$22:$T$25,'Vent Sizing Charts'!V$22:V$25)+1,IF($R204=5,LOOKUP($S204,'Vent Sizing Charts'!$T$18:$T$21,'Vent Sizing Charts'!V$18:V$21)+1,IF($R204=4,LOOKUP($S204,'Vent Sizing Charts'!$T$14:$T$17,'Vent Sizing Charts'!V$14:V$17)+1,IF($R204=3,LOOKUP($S204,'Vent Sizing Charts'!$T$10:$T$13,'Vent Sizing Charts'!V$10:V$13)+1,IF($R204=2,LOOKUP($S204,'Vent Sizing Charts'!$T$8:$T$9,'Vent Sizing Charts'!V$8:V$9)+1,IF($R204=1.5,LOOKUP($S204,'Vent Sizing Charts'!$T$7,'Vent Sizing Charts'!V$7)+1,IF($R204=1.25,LOOKUP($S204,'Vent Sizing Charts'!$T$6,'Vent Sizing Charts'!V$6)+1,"ERR")))))))))))</f>
        <v>ERR</v>
      </c>
      <c r="V204" t="str">
        <f>IF($R204=15,LOOKUP($S204,'Vent Sizing Charts'!$T$38:$T$41,'Vent Sizing Charts'!W$38:W$41)+1,IF($R204=12,LOOKUP($S204,'Vent Sizing Charts'!$T$34:$T$37,'Vent Sizing Charts'!W$34:W$37)+1,IF($R204=10,LOOKUP($S204,'Vent Sizing Charts'!$T$30:$T$33,'Vent Sizing Charts'!W$30:W$33)+1,IF($R204=8,LOOKUP($S204,'Vent Sizing Charts'!$T$26:$T$29,'Vent Sizing Charts'!W$26:W$29)+1,IF($R204=6,LOOKUP($S204,'Vent Sizing Charts'!$T$22:$T$25,'Vent Sizing Charts'!W$22:W$25)+1,IF($R204=5,LOOKUP($S204,'Vent Sizing Charts'!$T$18:$T$21,'Vent Sizing Charts'!W$18:W$21)+1,IF($R204=4,LOOKUP($S204,'Vent Sizing Charts'!$T$14:$T$17,'Vent Sizing Charts'!W$14:W$17)+1,IF($R204=3,LOOKUP($S204,'Vent Sizing Charts'!$T$10:$T$13,'Vent Sizing Charts'!W$10:W$13)+1,IF($R204=2,LOOKUP($S204,'Vent Sizing Charts'!$T$8:$T$9,'Vent Sizing Charts'!W$8:W$9)+1,IF($R204=1.5,LOOKUP($S204,'Vent Sizing Charts'!$T$7,'Vent Sizing Charts'!W$7)+1,IF($R204=1.25,LOOKUP($S204,'Vent Sizing Charts'!$T$6,'Vent Sizing Charts'!W$6)+1,"ERR")))))))))))</f>
        <v>ERR</v>
      </c>
      <c r="W204" t="str">
        <f>IF($R204=15,LOOKUP($S204,'Vent Sizing Charts'!$T$38:$T$41,'Vent Sizing Charts'!X$38:X$41)+1,IF($R204=12,LOOKUP($S204,'Vent Sizing Charts'!$T$34:$T$37,'Vent Sizing Charts'!X$34:X$37)+1,IF($R204=10,LOOKUP($S204,'Vent Sizing Charts'!$T$30:$T$33,'Vent Sizing Charts'!X$30:X$33)+1,IF($R204=8,LOOKUP($S204,'Vent Sizing Charts'!$T$26:$T$29,'Vent Sizing Charts'!X$26:X$29)+1,IF($R204=6,LOOKUP($S204,'Vent Sizing Charts'!$T$22:$T$25,'Vent Sizing Charts'!X$22:X$25)+1,IF($R204=5,LOOKUP($S204,'Vent Sizing Charts'!$T$18:$T$21,'Vent Sizing Charts'!X$18:X$21)+1,IF($R204=4,LOOKUP($S204,'Vent Sizing Charts'!$T$14:$T$17,'Vent Sizing Charts'!X$14:X$17)+1,IF($R204=3,LOOKUP($S204,'Vent Sizing Charts'!$T$10:$T$13,'Vent Sizing Charts'!X$10:X$13)+1,IF($R204=2,LOOKUP($S204,'Vent Sizing Charts'!$T$8:$T$9,'Vent Sizing Charts'!X$8:X$9)+1,IF($R204=1.5,LOOKUP($S204,'Vent Sizing Charts'!$T$7,'Vent Sizing Charts'!X$7)+1,IF($R204=1.25,LOOKUP($S204,'Vent Sizing Charts'!$T$6,'Vent Sizing Charts'!X$6)+1,"ERR")))))))))))</f>
        <v>ERR</v>
      </c>
      <c r="X204" t="str">
        <f>IF($R204=15,LOOKUP($S204,'Vent Sizing Charts'!$T$38:$T$41,'Vent Sizing Charts'!Y$38:Y$41)+1,IF($R204=12,LOOKUP($S204,'Vent Sizing Charts'!$T$34:$T$37,'Vent Sizing Charts'!Y$34:Y$37)+1,IF($R204=10,LOOKUP($S204,'Vent Sizing Charts'!$T$30:$T$33,'Vent Sizing Charts'!Y$30:Y$33)+1,IF($R204=8,LOOKUP($S204,'Vent Sizing Charts'!$T$26:$T$29,'Vent Sizing Charts'!Y$26:Y$29)+1,IF($R204=6,LOOKUP($S204,'Vent Sizing Charts'!$T$22:$T$25,'Vent Sizing Charts'!Y$22:Y$25)+1,IF($R204=5,LOOKUP($S204,'Vent Sizing Charts'!$T$18:$T$21,'Vent Sizing Charts'!Y$18:Y$21)+1,IF($R204=4,LOOKUP($S204,'Vent Sizing Charts'!$T$14:$T$17,'Vent Sizing Charts'!Y$14:Y$17)+1,IF($R204=3,LOOKUP($S204,'Vent Sizing Charts'!$T$10:$T$13,'Vent Sizing Charts'!Y$10:Y$13)+1,IF($R204=2,LOOKUP($S204,'Vent Sizing Charts'!$T$8:$T$9,'Vent Sizing Charts'!Y$8:Y$9)+1,IF($R204=1.5,LOOKUP($S204,'Vent Sizing Charts'!$T$7,'Vent Sizing Charts'!Y$7)+1,IF($R204=1.25,LOOKUP($S204,'Vent Sizing Charts'!$T$6,'Vent Sizing Charts'!Y$6)+1,"ERR")))))))))))</f>
        <v>ERR</v>
      </c>
      <c r="Y204" t="str">
        <f>IF($R204=15,LOOKUP($S204,'Vent Sizing Charts'!$T$38:$T$41,'Vent Sizing Charts'!Z$38:Z$41)+1,IF($R204=12,LOOKUP($S204,'Vent Sizing Charts'!$T$34:$T$37,'Vent Sizing Charts'!Z$34:Z$37)+1,IF($R204=10,LOOKUP($S204,'Vent Sizing Charts'!$T$30:$T$33,'Vent Sizing Charts'!Z$30:Z$33)+1,IF($R204=8,LOOKUP($S204,'Vent Sizing Charts'!$T$26:$T$29,'Vent Sizing Charts'!Z$26:Z$29)+1,IF($R204=6,LOOKUP($S204,'Vent Sizing Charts'!$T$22:$T$25,'Vent Sizing Charts'!Z$22:Z$25)+1,IF($R204=5,LOOKUP($S204,'Vent Sizing Charts'!$T$18:$T$21,'Vent Sizing Charts'!Z$18:Z$21)+1,IF($R204=4,LOOKUP($S204,'Vent Sizing Charts'!$T$14:$T$17,'Vent Sizing Charts'!Z$14:Z$17)+1,IF($R204=3,LOOKUP($S204,'Vent Sizing Charts'!$T$10:$T$13,'Vent Sizing Charts'!Z$10:Z$13)+1,IF($R204=2,LOOKUP($S204,'Vent Sizing Charts'!$T$8:$T$9,'Vent Sizing Charts'!Z$8:Z$9)+1,IF($R204=1.5,LOOKUP($S204,'Vent Sizing Charts'!$T$7,'Vent Sizing Charts'!Z$7)+1,IF($R204=1.25,LOOKUP($S204,'Vent Sizing Charts'!$T$6,'Vent Sizing Charts'!Z$6)+1,"ERR")))))))))))</f>
        <v>ERR</v>
      </c>
      <c r="Z204" t="str">
        <f>IF($R204=15,LOOKUP($S204,'Vent Sizing Charts'!$T$38:$T$41,'Vent Sizing Charts'!AA$38:AA$41)+1,IF($R204=12,LOOKUP($S204,'Vent Sizing Charts'!$T$34:$T$37,'Vent Sizing Charts'!AA$34:AA$37)+1,IF($R204=10,LOOKUP($S204,'Vent Sizing Charts'!$T$30:$T$33,'Vent Sizing Charts'!AA$30:AA$33)+1,IF($R204=8,LOOKUP($S204,'Vent Sizing Charts'!$T$26:$T$29,'Vent Sizing Charts'!AA$26:AA$29)+1,IF($R204=6,LOOKUP($S204,'Vent Sizing Charts'!$T$22:$T$25,'Vent Sizing Charts'!AA$22:AA$25)+1,IF($R204=5,LOOKUP($S204,'Vent Sizing Charts'!$T$18:$T$21,'Vent Sizing Charts'!AA$18:AA$21)+1,IF($R204=4,LOOKUP($S204,'Vent Sizing Charts'!$T$14:$T$17,'Vent Sizing Charts'!AA$14:AA$17)+1,IF($R204=3,LOOKUP($S204,'Vent Sizing Charts'!$T$10:$T$13,'Vent Sizing Charts'!AA$10:AA$13)+1,IF($R204=2,LOOKUP($S204,'Vent Sizing Charts'!$T$8:$T$9,'Vent Sizing Charts'!AA$8:AA$9)+1,IF($R204=1.5,LOOKUP($S204,'Vent Sizing Charts'!$T$7,'Vent Sizing Charts'!AA$7)+1,IF($R204=1.25,LOOKUP($S204,'Vent Sizing Charts'!$T$6,'Vent Sizing Charts'!AA$6)+1,"ERR")))))))))))</f>
        <v>ERR</v>
      </c>
      <c r="AA204" t="str">
        <f>IF($R204=15,LOOKUP($S204,'Vent Sizing Charts'!$T$38:$T$41,'Vent Sizing Charts'!AB$38:AB$41)+1,IF($R204=12,LOOKUP($S204,'Vent Sizing Charts'!$T$34:$T$37,'Vent Sizing Charts'!AB$34:AB$37)+1,IF($R204=10,LOOKUP($S204,'Vent Sizing Charts'!$T$30:$T$33,'Vent Sizing Charts'!AB$30:AB$33)+1,IF($R204=8,LOOKUP($S204,'Vent Sizing Charts'!$T$26:$T$29,'Vent Sizing Charts'!AB$26:AB$29)+1,IF($R204=6,LOOKUP($S204,'Vent Sizing Charts'!$T$22:$T$25,'Vent Sizing Charts'!AB$22:AB$25)+1,IF($R204=5,LOOKUP($S204,'Vent Sizing Charts'!$T$18:$T$21,'Vent Sizing Charts'!AB$18:AB$21)+1,IF($R204=4,LOOKUP($S204,'Vent Sizing Charts'!$T$14:$T$17,'Vent Sizing Charts'!AB$14:AB$17)+1,IF($R204=3,LOOKUP($S204,'Vent Sizing Charts'!$T$10:$T$13,'Vent Sizing Charts'!AB$10:AB$13)+1,IF($R204=2,LOOKUP($S204,'Vent Sizing Charts'!$T$8:$T$9,'Vent Sizing Charts'!AB$8:AB$9)+1,IF($R204=1.5,LOOKUP($S204,'Vent Sizing Charts'!$T$7,'Vent Sizing Charts'!AB$7)+1,IF($R204=1.25,LOOKUP($S204,'Vent Sizing Charts'!$T$6,'Vent Sizing Charts'!AB$6)+1,"ERR")))))))))))</f>
        <v>ERR</v>
      </c>
      <c r="AB204" t="str">
        <f>IF($R204=15,LOOKUP($S204,'Vent Sizing Charts'!$T$38:$T$41,'Vent Sizing Charts'!AC$38:AC$41)+1,IF($R204=12,LOOKUP($S204,'Vent Sizing Charts'!$T$34:$T$37,'Vent Sizing Charts'!AC$34:AC$37)+1,IF($R204=10,LOOKUP($S204,'Vent Sizing Charts'!$T$30:$T$33,'Vent Sizing Charts'!AC$30:AC$33)+1,IF($R204=8,LOOKUP($S204,'Vent Sizing Charts'!$T$26:$T$29,'Vent Sizing Charts'!AC$26:AC$29)+1,IF($R204=6,LOOKUP($S204,'Vent Sizing Charts'!$T$22:$T$25,'Vent Sizing Charts'!AC$22:AC$25)+1,IF($R204=5,LOOKUP($S204,'Vent Sizing Charts'!$T$18:$T$21,'Vent Sizing Charts'!AC$18:AC$21)+1,IF($R204=4,LOOKUP($S204,'Vent Sizing Charts'!$T$14:$T$17,'Vent Sizing Charts'!AC$14:AC$17)+1,IF($R204=3,LOOKUP($S204,'Vent Sizing Charts'!$T$10:$T$13,'Vent Sizing Charts'!AC$10:AC$13)+1,IF($R204=2,LOOKUP($S204,'Vent Sizing Charts'!$T$8:$T$9,'Vent Sizing Charts'!AC$8:AC$9)+1,IF($R204=1.5,LOOKUP($S204,'Vent Sizing Charts'!$T$7,'Vent Sizing Charts'!AC$7)+1,IF($R204=1.25,LOOKUP($S204,'Vent Sizing Charts'!$T$6,'Vent Sizing Charts'!AC$6)+1,"ERR")))))))))))</f>
        <v>ERR</v>
      </c>
      <c r="AC204" t="str">
        <f>IF($R204=15,LOOKUP($S204,'Vent Sizing Charts'!$T$38:$T$41,'Vent Sizing Charts'!AD$38:AD$41)+1,IF($R204=12,LOOKUP($S204,'Vent Sizing Charts'!$T$34:$T$37,'Vent Sizing Charts'!AD$34:AD$37)+1,IF($R204=10,LOOKUP($S204,'Vent Sizing Charts'!$T$30:$T$33,'Vent Sizing Charts'!AD$30:AD$33)+1,IF($R204=8,LOOKUP($S204,'Vent Sizing Charts'!$T$26:$T$29,'Vent Sizing Charts'!AD$26:AD$29)+1,IF($R204=6,LOOKUP($S204,'Vent Sizing Charts'!$T$22:$T$25,'Vent Sizing Charts'!AD$22:AD$25)+1,IF($R204=5,LOOKUP($S204,'Vent Sizing Charts'!$T$18:$T$21,'Vent Sizing Charts'!AD$18:AD$21)+1,IF($R204=4,LOOKUP($S204,'Vent Sizing Charts'!$T$14:$T$17,'Vent Sizing Charts'!AD$14:AD$17)+1,IF($R204=3,LOOKUP($S204,'Vent Sizing Charts'!$T$10:$T$13,'Vent Sizing Charts'!AD$10:AD$13)+1,IF($R204=2,LOOKUP($S204,'Vent Sizing Charts'!$T$8:$T$9,'Vent Sizing Charts'!AD$8:AD$9)+1,IF($R204=1.5,LOOKUP($S204,'Vent Sizing Charts'!$T$7,'Vent Sizing Charts'!AD$7)+1,IF($R204=1.25,LOOKUP($S204,'Vent Sizing Charts'!$T$6,'Vent Sizing Charts'!AD$6)+1,"ERR")))))))))))</f>
        <v>ERR</v>
      </c>
      <c r="AD204" t="str">
        <f>IF($R204=15,LOOKUP($S204,'Vent Sizing Charts'!$T$38:$T$41,'Vent Sizing Charts'!AE$38:AE$41)+1,IF($R204=12,LOOKUP($S204,'Vent Sizing Charts'!$T$34:$T$37,'Vent Sizing Charts'!AE$34:AE$37)+1,IF($R204=10,LOOKUP($S204,'Vent Sizing Charts'!$T$30:$T$33,'Vent Sizing Charts'!AE$30:AE$33)+1,IF($R204=8,LOOKUP($S204,'Vent Sizing Charts'!$T$26:$T$29,'Vent Sizing Charts'!AE$26:AE$29)+1,IF($R204=6,LOOKUP($S204,'Vent Sizing Charts'!$T$22:$T$25,'Vent Sizing Charts'!AE$22:AE$25)+1,IF($R204=5,LOOKUP($S204,'Vent Sizing Charts'!$T$18:$T$21,'Vent Sizing Charts'!AE$18:AE$21)+1,IF($R204=4,LOOKUP($S204,'Vent Sizing Charts'!$T$14:$T$17,'Vent Sizing Charts'!AE$14:AE$17)+1,IF($R204=3,LOOKUP($S204,'Vent Sizing Charts'!$T$10:$T$13,'Vent Sizing Charts'!AE$10:AE$13)+1,IF($R204=2,LOOKUP($S204,'Vent Sizing Charts'!$T$8:$T$9,'Vent Sizing Charts'!AE$8:AE$9)+1,IF($R204=1.5,LOOKUP($S204,'Vent Sizing Charts'!$T$7,'Vent Sizing Charts'!AE$7)+1,IF($R204=1.25,LOOKUP($S204,'Vent Sizing Charts'!$T$6,'Vent Sizing Charts'!AE$6)+1,"ERR")))))))))))</f>
        <v>ERR</v>
      </c>
      <c r="AE204" t="str">
        <f>IF($R204=15,LOOKUP($S204,'Vent Sizing Charts'!$T$38:$T$41,'Vent Sizing Charts'!U$38:U$41),IF($R204=12,LOOKUP($S204,'Vent Sizing Charts'!$T$34:$T$37,'Vent Sizing Charts'!U$34:U$37),IF($R204=10,LOOKUP($S204,'Vent Sizing Charts'!$T$30:$T$33,'Vent Sizing Charts'!U$30:U$33),IF($R204=8,LOOKUP($S204,'Vent Sizing Charts'!$T$26:$T$29,'Vent Sizing Charts'!U$26:U$29),IF($R204=6,LOOKUP($S204,'Vent Sizing Charts'!$T$22:$T$25,'Vent Sizing Charts'!U$22:U$25),IF($R204=5,LOOKUP($S204,'Vent Sizing Charts'!$T$18:$T$21,'Vent Sizing Charts'!U$18:U$21),IF($R204=4,LOOKUP($S204,'Vent Sizing Charts'!$T$14:$T$17,'Vent Sizing Charts'!U$14:U$17),IF($R204=3,LOOKUP($S204,'Vent Sizing Charts'!$T$10:$T$13,'Vent Sizing Charts'!U$10:U$13),IF($R204=2,LOOKUP($S204,'Vent Sizing Charts'!$T$8:$T$9,'Vent Sizing Charts'!U$8:U$9),IF($R204=1.5,LOOKUP($S204,'Vent Sizing Charts'!$T$7,'Vent Sizing Charts'!U$7),IF($R204=1.25,LOOKUP($S204,'Vent Sizing Charts'!$T$6,'Vent Sizing Charts'!U$6),"ERR")))))))))))</f>
        <v>ERR</v>
      </c>
    </row>
    <row r="205" spans="6:31" x14ac:dyDescent="0.25">
      <c r="F205" t="str">
        <f>IF('Vent Sizing'!M190="","",'Vent Sizing'!M190)</f>
        <v/>
      </c>
      <c r="G205">
        <v>0</v>
      </c>
      <c r="H205" t="e">
        <f>IF(LOOKUP($F205,'Vent Sizing Charts'!$F$5:$F$18,'Vent Sizing Charts'!G$5:G$18)+1&lt;0,0,LOOKUP($F205,'Vent Sizing Charts'!$F$5:$F$18,'Vent Sizing Charts'!G$5:G$18))</f>
        <v>#N/A</v>
      </c>
      <c r="I205" t="e">
        <f>IF(LOOKUP($F205,'Vent Sizing Charts'!$F$5:$F$18,'Vent Sizing Charts'!H$5:H$18)+1&lt;0,0,LOOKUP($F205,'Vent Sizing Charts'!$F$5:$F$18,'Vent Sizing Charts'!H$5:H$18))</f>
        <v>#N/A</v>
      </c>
      <c r="J205" t="e">
        <f>IF(LOOKUP($F205,'Vent Sizing Charts'!$F$5:$F$18,'Vent Sizing Charts'!I$5:I$18)+1&lt;0,0,LOOKUP($F205,'Vent Sizing Charts'!$F$5:$F$18,'Vent Sizing Charts'!I$5:I$18))</f>
        <v>#N/A</v>
      </c>
      <c r="K205" t="e">
        <f>IF(LOOKUP($F205,'Vent Sizing Charts'!$F$5:$F$18,'Vent Sizing Charts'!J$5:J$18)+1&lt;0,0,LOOKUP($F205,'Vent Sizing Charts'!$F$5:$F$18,'Vent Sizing Charts'!J$5:J$18))</f>
        <v>#N/A</v>
      </c>
      <c r="L205" t="e">
        <f>IF(LOOKUP($F205,'Vent Sizing Charts'!$F$5:$F$18,'Vent Sizing Charts'!K$5:K$18)+1&lt;0,0,LOOKUP($F205,'Vent Sizing Charts'!$F$5:$F$18,'Vent Sizing Charts'!K$5:K$18))</f>
        <v>#N/A</v>
      </c>
      <c r="M205" t="e">
        <f>IF(LOOKUP($F205,'Vent Sizing Charts'!$F$5:$F$18,'Vent Sizing Charts'!L$5:L$18)+1&lt;0,0,LOOKUP($F205,'Vent Sizing Charts'!$F$5:$F$18,'Vent Sizing Charts'!L$5:L$18))</f>
        <v>#N/A</v>
      </c>
      <c r="N205" t="e">
        <f>IF(LOOKUP($F205,'Vent Sizing Charts'!$F$5:$F$18,'Vent Sizing Charts'!M$5:M$18)+1&lt;0,0,LOOKUP($F205,'Vent Sizing Charts'!$F$5:$F$18,'Vent Sizing Charts'!M$5:M$18))</f>
        <v>#N/A</v>
      </c>
      <c r="O205" t="e">
        <f>IF(LOOKUP($F205,'Vent Sizing Charts'!$F$5:$F$18,'Vent Sizing Charts'!N$5:N$18)+1&lt;0,0,LOOKUP($F205,'Vent Sizing Charts'!$F$5:$F$18,'Vent Sizing Charts'!N$5:N$18))</f>
        <v>#N/A</v>
      </c>
      <c r="R205">
        <f>'Vent Sizing'!X110</f>
        <v>0</v>
      </c>
      <c r="S205">
        <f>ROUNDUP('Vent Sizing'!T110,0)</f>
        <v>0</v>
      </c>
      <c r="T205">
        <v>-9999999</v>
      </c>
      <c r="U205" t="str">
        <f>IF($R205=15,LOOKUP($S205,'Vent Sizing Charts'!$T$38:$T$41,'Vent Sizing Charts'!V$38:V$41)+1,IF($R205=12,LOOKUP($S205,'Vent Sizing Charts'!$T$34:$T$37,'Vent Sizing Charts'!V$34:V$37)+1,IF($R205=10,LOOKUP($S205,'Vent Sizing Charts'!$T$30:$T$33,'Vent Sizing Charts'!V$30:V$33)+1,IF($R205=8,LOOKUP($S205,'Vent Sizing Charts'!$T$26:$T$29,'Vent Sizing Charts'!V$26:V$29)+1,IF($R205=6,LOOKUP($S205,'Vent Sizing Charts'!$T$22:$T$25,'Vent Sizing Charts'!V$22:V$25)+1,IF($R205=5,LOOKUP($S205,'Vent Sizing Charts'!$T$18:$T$21,'Vent Sizing Charts'!V$18:V$21)+1,IF($R205=4,LOOKUP($S205,'Vent Sizing Charts'!$T$14:$T$17,'Vent Sizing Charts'!V$14:V$17)+1,IF($R205=3,LOOKUP($S205,'Vent Sizing Charts'!$T$10:$T$13,'Vent Sizing Charts'!V$10:V$13)+1,IF($R205=2,LOOKUP($S205,'Vent Sizing Charts'!$T$8:$T$9,'Vent Sizing Charts'!V$8:V$9)+1,IF($R205=1.5,LOOKUP($S205,'Vent Sizing Charts'!$T$7,'Vent Sizing Charts'!V$7)+1,IF($R205=1.25,LOOKUP($S205,'Vent Sizing Charts'!$T$6,'Vent Sizing Charts'!V$6)+1,"ERR")))))))))))</f>
        <v>ERR</v>
      </c>
      <c r="V205" t="str">
        <f>IF($R205=15,LOOKUP($S205,'Vent Sizing Charts'!$T$38:$T$41,'Vent Sizing Charts'!W$38:W$41)+1,IF($R205=12,LOOKUP($S205,'Vent Sizing Charts'!$T$34:$T$37,'Vent Sizing Charts'!W$34:W$37)+1,IF($R205=10,LOOKUP($S205,'Vent Sizing Charts'!$T$30:$T$33,'Vent Sizing Charts'!W$30:W$33)+1,IF($R205=8,LOOKUP($S205,'Vent Sizing Charts'!$T$26:$T$29,'Vent Sizing Charts'!W$26:W$29)+1,IF($R205=6,LOOKUP($S205,'Vent Sizing Charts'!$T$22:$T$25,'Vent Sizing Charts'!W$22:W$25)+1,IF($R205=5,LOOKUP($S205,'Vent Sizing Charts'!$T$18:$T$21,'Vent Sizing Charts'!W$18:W$21)+1,IF($R205=4,LOOKUP($S205,'Vent Sizing Charts'!$T$14:$T$17,'Vent Sizing Charts'!W$14:W$17)+1,IF($R205=3,LOOKUP($S205,'Vent Sizing Charts'!$T$10:$T$13,'Vent Sizing Charts'!W$10:W$13)+1,IF($R205=2,LOOKUP($S205,'Vent Sizing Charts'!$T$8:$T$9,'Vent Sizing Charts'!W$8:W$9)+1,IF($R205=1.5,LOOKUP($S205,'Vent Sizing Charts'!$T$7,'Vent Sizing Charts'!W$7)+1,IF($R205=1.25,LOOKUP($S205,'Vent Sizing Charts'!$T$6,'Vent Sizing Charts'!W$6)+1,"ERR")))))))))))</f>
        <v>ERR</v>
      </c>
      <c r="W205" t="str">
        <f>IF($R205=15,LOOKUP($S205,'Vent Sizing Charts'!$T$38:$T$41,'Vent Sizing Charts'!X$38:X$41)+1,IF($R205=12,LOOKUP($S205,'Vent Sizing Charts'!$T$34:$T$37,'Vent Sizing Charts'!X$34:X$37)+1,IF($R205=10,LOOKUP($S205,'Vent Sizing Charts'!$T$30:$T$33,'Vent Sizing Charts'!X$30:X$33)+1,IF($R205=8,LOOKUP($S205,'Vent Sizing Charts'!$T$26:$T$29,'Vent Sizing Charts'!X$26:X$29)+1,IF($R205=6,LOOKUP($S205,'Vent Sizing Charts'!$T$22:$T$25,'Vent Sizing Charts'!X$22:X$25)+1,IF($R205=5,LOOKUP($S205,'Vent Sizing Charts'!$T$18:$T$21,'Vent Sizing Charts'!X$18:X$21)+1,IF($R205=4,LOOKUP($S205,'Vent Sizing Charts'!$T$14:$T$17,'Vent Sizing Charts'!X$14:X$17)+1,IF($R205=3,LOOKUP($S205,'Vent Sizing Charts'!$T$10:$T$13,'Vent Sizing Charts'!X$10:X$13)+1,IF($R205=2,LOOKUP($S205,'Vent Sizing Charts'!$T$8:$T$9,'Vent Sizing Charts'!X$8:X$9)+1,IF($R205=1.5,LOOKUP($S205,'Vent Sizing Charts'!$T$7,'Vent Sizing Charts'!X$7)+1,IF($R205=1.25,LOOKUP($S205,'Vent Sizing Charts'!$T$6,'Vent Sizing Charts'!X$6)+1,"ERR")))))))))))</f>
        <v>ERR</v>
      </c>
      <c r="X205" t="str">
        <f>IF($R205=15,LOOKUP($S205,'Vent Sizing Charts'!$T$38:$T$41,'Vent Sizing Charts'!Y$38:Y$41)+1,IF($R205=12,LOOKUP($S205,'Vent Sizing Charts'!$T$34:$T$37,'Vent Sizing Charts'!Y$34:Y$37)+1,IF($R205=10,LOOKUP($S205,'Vent Sizing Charts'!$T$30:$T$33,'Vent Sizing Charts'!Y$30:Y$33)+1,IF($R205=8,LOOKUP($S205,'Vent Sizing Charts'!$T$26:$T$29,'Vent Sizing Charts'!Y$26:Y$29)+1,IF($R205=6,LOOKUP($S205,'Vent Sizing Charts'!$T$22:$T$25,'Vent Sizing Charts'!Y$22:Y$25)+1,IF($R205=5,LOOKUP($S205,'Vent Sizing Charts'!$T$18:$T$21,'Vent Sizing Charts'!Y$18:Y$21)+1,IF($R205=4,LOOKUP($S205,'Vent Sizing Charts'!$T$14:$T$17,'Vent Sizing Charts'!Y$14:Y$17)+1,IF($R205=3,LOOKUP($S205,'Vent Sizing Charts'!$T$10:$T$13,'Vent Sizing Charts'!Y$10:Y$13)+1,IF($R205=2,LOOKUP($S205,'Vent Sizing Charts'!$T$8:$T$9,'Vent Sizing Charts'!Y$8:Y$9)+1,IF($R205=1.5,LOOKUP($S205,'Vent Sizing Charts'!$T$7,'Vent Sizing Charts'!Y$7)+1,IF($R205=1.25,LOOKUP($S205,'Vent Sizing Charts'!$T$6,'Vent Sizing Charts'!Y$6)+1,"ERR")))))))))))</f>
        <v>ERR</v>
      </c>
      <c r="Y205" t="str">
        <f>IF($R205=15,LOOKUP($S205,'Vent Sizing Charts'!$T$38:$T$41,'Vent Sizing Charts'!Z$38:Z$41)+1,IF($R205=12,LOOKUP($S205,'Vent Sizing Charts'!$T$34:$T$37,'Vent Sizing Charts'!Z$34:Z$37)+1,IF($R205=10,LOOKUP($S205,'Vent Sizing Charts'!$T$30:$T$33,'Vent Sizing Charts'!Z$30:Z$33)+1,IF($R205=8,LOOKUP($S205,'Vent Sizing Charts'!$T$26:$T$29,'Vent Sizing Charts'!Z$26:Z$29)+1,IF($R205=6,LOOKUP($S205,'Vent Sizing Charts'!$T$22:$T$25,'Vent Sizing Charts'!Z$22:Z$25)+1,IF($R205=5,LOOKUP($S205,'Vent Sizing Charts'!$T$18:$T$21,'Vent Sizing Charts'!Z$18:Z$21)+1,IF($R205=4,LOOKUP($S205,'Vent Sizing Charts'!$T$14:$T$17,'Vent Sizing Charts'!Z$14:Z$17)+1,IF($R205=3,LOOKUP($S205,'Vent Sizing Charts'!$T$10:$T$13,'Vent Sizing Charts'!Z$10:Z$13)+1,IF($R205=2,LOOKUP($S205,'Vent Sizing Charts'!$T$8:$T$9,'Vent Sizing Charts'!Z$8:Z$9)+1,IF($R205=1.5,LOOKUP($S205,'Vent Sizing Charts'!$T$7,'Vent Sizing Charts'!Z$7)+1,IF($R205=1.25,LOOKUP($S205,'Vent Sizing Charts'!$T$6,'Vent Sizing Charts'!Z$6)+1,"ERR")))))))))))</f>
        <v>ERR</v>
      </c>
      <c r="Z205" t="str">
        <f>IF($R205=15,LOOKUP($S205,'Vent Sizing Charts'!$T$38:$T$41,'Vent Sizing Charts'!AA$38:AA$41)+1,IF($R205=12,LOOKUP($S205,'Vent Sizing Charts'!$T$34:$T$37,'Vent Sizing Charts'!AA$34:AA$37)+1,IF($R205=10,LOOKUP($S205,'Vent Sizing Charts'!$T$30:$T$33,'Vent Sizing Charts'!AA$30:AA$33)+1,IF($R205=8,LOOKUP($S205,'Vent Sizing Charts'!$T$26:$T$29,'Vent Sizing Charts'!AA$26:AA$29)+1,IF($R205=6,LOOKUP($S205,'Vent Sizing Charts'!$T$22:$T$25,'Vent Sizing Charts'!AA$22:AA$25)+1,IF($R205=5,LOOKUP($S205,'Vent Sizing Charts'!$T$18:$T$21,'Vent Sizing Charts'!AA$18:AA$21)+1,IF($R205=4,LOOKUP($S205,'Vent Sizing Charts'!$T$14:$T$17,'Vent Sizing Charts'!AA$14:AA$17)+1,IF($R205=3,LOOKUP($S205,'Vent Sizing Charts'!$T$10:$T$13,'Vent Sizing Charts'!AA$10:AA$13)+1,IF($R205=2,LOOKUP($S205,'Vent Sizing Charts'!$T$8:$T$9,'Vent Sizing Charts'!AA$8:AA$9)+1,IF($R205=1.5,LOOKUP($S205,'Vent Sizing Charts'!$T$7,'Vent Sizing Charts'!AA$7)+1,IF($R205=1.25,LOOKUP($S205,'Vent Sizing Charts'!$T$6,'Vent Sizing Charts'!AA$6)+1,"ERR")))))))))))</f>
        <v>ERR</v>
      </c>
      <c r="AA205" t="str">
        <f>IF($R205=15,LOOKUP($S205,'Vent Sizing Charts'!$T$38:$T$41,'Vent Sizing Charts'!AB$38:AB$41)+1,IF($R205=12,LOOKUP($S205,'Vent Sizing Charts'!$T$34:$T$37,'Vent Sizing Charts'!AB$34:AB$37)+1,IF($R205=10,LOOKUP($S205,'Vent Sizing Charts'!$T$30:$T$33,'Vent Sizing Charts'!AB$30:AB$33)+1,IF($R205=8,LOOKUP($S205,'Vent Sizing Charts'!$T$26:$T$29,'Vent Sizing Charts'!AB$26:AB$29)+1,IF($R205=6,LOOKUP($S205,'Vent Sizing Charts'!$T$22:$T$25,'Vent Sizing Charts'!AB$22:AB$25)+1,IF($R205=5,LOOKUP($S205,'Vent Sizing Charts'!$T$18:$T$21,'Vent Sizing Charts'!AB$18:AB$21)+1,IF($R205=4,LOOKUP($S205,'Vent Sizing Charts'!$T$14:$T$17,'Vent Sizing Charts'!AB$14:AB$17)+1,IF($R205=3,LOOKUP($S205,'Vent Sizing Charts'!$T$10:$T$13,'Vent Sizing Charts'!AB$10:AB$13)+1,IF($R205=2,LOOKUP($S205,'Vent Sizing Charts'!$T$8:$T$9,'Vent Sizing Charts'!AB$8:AB$9)+1,IF($R205=1.5,LOOKUP($S205,'Vent Sizing Charts'!$T$7,'Vent Sizing Charts'!AB$7)+1,IF($R205=1.25,LOOKUP($S205,'Vent Sizing Charts'!$T$6,'Vent Sizing Charts'!AB$6)+1,"ERR")))))))))))</f>
        <v>ERR</v>
      </c>
      <c r="AB205" t="str">
        <f>IF($R205=15,LOOKUP($S205,'Vent Sizing Charts'!$T$38:$T$41,'Vent Sizing Charts'!AC$38:AC$41)+1,IF($R205=12,LOOKUP($S205,'Vent Sizing Charts'!$T$34:$T$37,'Vent Sizing Charts'!AC$34:AC$37)+1,IF($R205=10,LOOKUP($S205,'Vent Sizing Charts'!$T$30:$T$33,'Vent Sizing Charts'!AC$30:AC$33)+1,IF($R205=8,LOOKUP($S205,'Vent Sizing Charts'!$T$26:$T$29,'Vent Sizing Charts'!AC$26:AC$29)+1,IF($R205=6,LOOKUP($S205,'Vent Sizing Charts'!$T$22:$T$25,'Vent Sizing Charts'!AC$22:AC$25)+1,IF($R205=5,LOOKUP($S205,'Vent Sizing Charts'!$T$18:$T$21,'Vent Sizing Charts'!AC$18:AC$21)+1,IF($R205=4,LOOKUP($S205,'Vent Sizing Charts'!$T$14:$T$17,'Vent Sizing Charts'!AC$14:AC$17)+1,IF($R205=3,LOOKUP($S205,'Vent Sizing Charts'!$T$10:$T$13,'Vent Sizing Charts'!AC$10:AC$13)+1,IF($R205=2,LOOKUP($S205,'Vent Sizing Charts'!$T$8:$T$9,'Vent Sizing Charts'!AC$8:AC$9)+1,IF($R205=1.5,LOOKUP($S205,'Vent Sizing Charts'!$T$7,'Vent Sizing Charts'!AC$7)+1,IF($R205=1.25,LOOKUP($S205,'Vent Sizing Charts'!$T$6,'Vent Sizing Charts'!AC$6)+1,"ERR")))))))))))</f>
        <v>ERR</v>
      </c>
      <c r="AC205" t="str">
        <f>IF($R205=15,LOOKUP($S205,'Vent Sizing Charts'!$T$38:$T$41,'Vent Sizing Charts'!AD$38:AD$41)+1,IF($R205=12,LOOKUP($S205,'Vent Sizing Charts'!$T$34:$T$37,'Vent Sizing Charts'!AD$34:AD$37)+1,IF($R205=10,LOOKUP($S205,'Vent Sizing Charts'!$T$30:$T$33,'Vent Sizing Charts'!AD$30:AD$33)+1,IF($R205=8,LOOKUP($S205,'Vent Sizing Charts'!$T$26:$T$29,'Vent Sizing Charts'!AD$26:AD$29)+1,IF($R205=6,LOOKUP($S205,'Vent Sizing Charts'!$T$22:$T$25,'Vent Sizing Charts'!AD$22:AD$25)+1,IF($R205=5,LOOKUP($S205,'Vent Sizing Charts'!$T$18:$T$21,'Vent Sizing Charts'!AD$18:AD$21)+1,IF($R205=4,LOOKUP($S205,'Vent Sizing Charts'!$T$14:$T$17,'Vent Sizing Charts'!AD$14:AD$17)+1,IF($R205=3,LOOKUP($S205,'Vent Sizing Charts'!$T$10:$T$13,'Vent Sizing Charts'!AD$10:AD$13)+1,IF($R205=2,LOOKUP($S205,'Vent Sizing Charts'!$T$8:$T$9,'Vent Sizing Charts'!AD$8:AD$9)+1,IF($R205=1.5,LOOKUP($S205,'Vent Sizing Charts'!$T$7,'Vent Sizing Charts'!AD$7)+1,IF($R205=1.25,LOOKUP($S205,'Vent Sizing Charts'!$T$6,'Vent Sizing Charts'!AD$6)+1,"ERR")))))))))))</f>
        <v>ERR</v>
      </c>
      <c r="AD205" t="str">
        <f>IF($R205=15,LOOKUP($S205,'Vent Sizing Charts'!$T$38:$T$41,'Vent Sizing Charts'!AE$38:AE$41)+1,IF($R205=12,LOOKUP($S205,'Vent Sizing Charts'!$T$34:$T$37,'Vent Sizing Charts'!AE$34:AE$37)+1,IF($R205=10,LOOKUP($S205,'Vent Sizing Charts'!$T$30:$T$33,'Vent Sizing Charts'!AE$30:AE$33)+1,IF($R205=8,LOOKUP($S205,'Vent Sizing Charts'!$T$26:$T$29,'Vent Sizing Charts'!AE$26:AE$29)+1,IF($R205=6,LOOKUP($S205,'Vent Sizing Charts'!$T$22:$T$25,'Vent Sizing Charts'!AE$22:AE$25)+1,IF($R205=5,LOOKUP($S205,'Vent Sizing Charts'!$T$18:$T$21,'Vent Sizing Charts'!AE$18:AE$21)+1,IF($R205=4,LOOKUP($S205,'Vent Sizing Charts'!$T$14:$T$17,'Vent Sizing Charts'!AE$14:AE$17)+1,IF($R205=3,LOOKUP($S205,'Vent Sizing Charts'!$T$10:$T$13,'Vent Sizing Charts'!AE$10:AE$13)+1,IF($R205=2,LOOKUP($S205,'Vent Sizing Charts'!$T$8:$T$9,'Vent Sizing Charts'!AE$8:AE$9)+1,IF($R205=1.5,LOOKUP($S205,'Vent Sizing Charts'!$T$7,'Vent Sizing Charts'!AE$7)+1,IF($R205=1.25,LOOKUP($S205,'Vent Sizing Charts'!$T$6,'Vent Sizing Charts'!AE$6)+1,"ERR")))))))))))</f>
        <v>ERR</v>
      </c>
      <c r="AE205" t="str">
        <f>IF($R205=15,LOOKUP($S205,'Vent Sizing Charts'!$T$38:$T$41,'Vent Sizing Charts'!U$38:U$41),IF($R205=12,LOOKUP($S205,'Vent Sizing Charts'!$T$34:$T$37,'Vent Sizing Charts'!U$34:U$37),IF($R205=10,LOOKUP($S205,'Vent Sizing Charts'!$T$30:$T$33,'Vent Sizing Charts'!U$30:U$33),IF($R205=8,LOOKUP($S205,'Vent Sizing Charts'!$T$26:$T$29,'Vent Sizing Charts'!U$26:U$29),IF($R205=6,LOOKUP($S205,'Vent Sizing Charts'!$T$22:$T$25,'Vent Sizing Charts'!U$22:U$25),IF($R205=5,LOOKUP($S205,'Vent Sizing Charts'!$T$18:$T$21,'Vent Sizing Charts'!U$18:U$21),IF($R205=4,LOOKUP($S205,'Vent Sizing Charts'!$T$14:$T$17,'Vent Sizing Charts'!U$14:U$17),IF($R205=3,LOOKUP($S205,'Vent Sizing Charts'!$T$10:$T$13,'Vent Sizing Charts'!U$10:U$13),IF($R205=2,LOOKUP($S205,'Vent Sizing Charts'!$T$8:$T$9,'Vent Sizing Charts'!U$8:U$9),IF($R205=1.5,LOOKUP($S205,'Vent Sizing Charts'!$T$7,'Vent Sizing Charts'!U$7),IF($R205=1.25,LOOKUP($S205,'Vent Sizing Charts'!$T$6,'Vent Sizing Charts'!U$6),"ERR")))))))))))</f>
        <v>ERR</v>
      </c>
    </row>
    <row r="206" spans="6:31" x14ac:dyDescent="0.25">
      <c r="F206" t="str">
        <f>IF('Vent Sizing'!M191="","",'Vent Sizing'!M191)</f>
        <v/>
      </c>
      <c r="G206">
        <v>0</v>
      </c>
      <c r="H206" t="e">
        <f>IF(LOOKUP($F206,'Vent Sizing Charts'!$F$5:$F$18,'Vent Sizing Charts'!G$5:G$18)+1&lt;0,0,LOOKUP($F206,'Vent Sizing Charts'!$F$5:$F$18,'Vent Sizing Charts'!G$5:G$18))</f>
        <v>#N/A</v>
      </c>
      <c r="I206" t="e">
        <f>IF(LOOKUP($F206,'Vent Sizing Charts'!$F$5:$F$18,'Vent Sizing Charts'!H$5:H$18)+1&lt;0,0,LOOKUP($F206,'Vent Sizing Charts'!$F$5:$F$18,'Vent Sizing Charts'!H$5:H$18))</f>
        <v>#N/A</v>
      </c>
      <c r="J206" t="e">
        <f>IF(LOOKUP($F206,'Vent Sizing Charts'!$F$5:$F$18,'Vent Sizing Charts'!I$5:I$18)+1&lt;0,0,LOOKUP($F206,'Vent Sizing Charts'!$F$5:$F$18,'Vent Sizing Charts'!I$5:I$18))</f>
        <v>#N/A</v>
      </c>
      <c r="K206" t="e">
        <f>IF(LOOKUP($F206,'Vent Sizing Charts'!$F$5:$F$18,'Vent Sizing Charts'!J$5:J$18)+1&lt;0,0,LOOKUP($F206,'Vent Sizing Charts'!$F$5:$F$18,'Vent Sizing Charts'!J$5:J$18))</f>
        <v>#N/A</v>
      </c>
      <c r="L206" t="e">
        <f>IF(LOOKUP($F206,'Vent Sizing Charts'!$F$5:$F$18,'Vent Sizing Charts'!K$5:K$18)+1&lt;0,0,LOOKUP($F206,'Vent Sizing Charts'!$F$5:$F$18,'Vent Sizing Charts'!K$5:K$18))</f>
        <v>#N/A</v>
      </c>
      <c r="M206" t="e">
        <f>IF(LOOKUP($F206,'Vent Sizing Charts'!$F$5:$F$18,'Vent Sizing Charts'!L$5:L$18)+1&lt;0,0,LOOKUP($F206,'Vent Sizing Charts'!$F$5:$F$18,'Vent Sizing Charts'!L$5:L$18))</f>
        <v>#N/A</v>
      </c>
      <c r="N206" t="e">
        <f>IF(LOOKUP($F206,'Vent Sizing Charts'!$F$5:$F$18,'Vent Sizing Charts'!M$5:M$18)+1&lt;0,0,LOOKUP($F206,'Vent Sizing Charts'!$F$5:$F$18,'Vent Sizing Charts'!M$5:M$18))</f>
        <v>#N/A</v>
      </c>
      <c r="O206" t="e">
        <f>IF(LOOKUP($F206,'Vent Sizing Charts'!$F$5:$F$18,'Vent Sizing Charts'!N$5:N$18)+1&lt;0,0,LOOKUP($F206,'Vent Sizing Charts'!$F$5:$F$18,'Vent Sizing Charts'!N$5:N$18))</f>
        <v>#N/A</v>
      </c>
      <c r="R206">
        <f>'Vent Sizing'!X111</f>
        <v>0</v>
      </c>
      <c r="S206">
        <f>ROUNDUP('Vent Sizing'!T111,0)</f>
        <v>0</v>
      </c>
      <c r="T206">
        <v>-9999999</v>
      </c>
      <c r="U206" t="str">
        <f>IF($R206=15,LOOKUP($S206,'Vent Sizing Charts'!$T$38:$T$41,'Vent Sizing Charts'!V$38:V$41)+1,IF($R206=12,LOOKUP($S206,'Vent Sizing Charts'!$T$34:$T$37,'Vent Sizing Charts'!V$34:V$37)+1,IF($R206=10,LOOKUP($S206,'Vent Sizing Charts'!$T$30:$T$33,'Vent Sizing Charts'!V$30:V$33)+1,IF($R206=8,LOOKUP($S206,'Vent Sizing Charts'!$T$26:$T$29,'Vent Sizing Charts'!V$26:V$29)+1,IF($R206=6,LOOKUP($S206,'Vent Sizing Charts'!$T$22:$T$25,'Vent Sizing Charts'!V$22:V$25)+1,IF($R206=5,LOOKUP($S206,'Vent Sizing Charts'!$T$18:$T$21,'Vent Sizing Charts'!V$18:V$21)+1,IF($R206=4,LOOKUP($S206,'Vent Sizing Charts'!$T$14:$T$17,'Vent Sizing Charts'!V$14:V$17)+1,IF($R206=3,LOOKUP($S206,'Vent Sizing Charts'!$T$10:$T$13,'Vent Sizing Charts'!V$10:V$13)+1,IF($R206=2,LOOKUP($S206,'Vent Sizing Charts'!$T$8:$T$9,'Vent Sizing Charts'!V$8:V$9)+1,IF($R206=1.5,LOOKUP($S206,'Vent Sizing Charts'!$T$7,'Vent Sizing Charts'!V$7)+1,IF($R206=1.25,LOOKUP($S206,'Vent Sizing Charts'!$T$6,'Vent Sizing Charts'!V$6)+1,"ERR")))))))))))</f>
        <v>ERR</v>
      </c>
      <c r="V206" t="str">
        <f>IF($R206=15,LOOKUP($S206,'Vent Sizing Charts'!$T$38:$T$41,'Vent Sizing Charts'!W$38:W$41)+1,IF($R206=12,LOOKUP($S206,'Vent Sizing Charts'!$T$34:$T$37,'Vent Sizing Charts'!W$34:W$37)+1,IF($R206=10,LOOKUP($S206,'Vent Sizing Charts'!$T$30:$T$33,'Vent Sizing Charts'!W$30:W$33)+1,IF($R206=8,LOOKUP($S206,'Vent Sizing Charts'!$T$26:$T$29,'Vent Sizing Charts'!W$26:W$29)+1,IF($R206=6,LOOKUP($S206,'Vent Sizing Charts'!$T$22:$T$25,'Vent Sizing Charts'!W$22:W$25)+1,IF($R206=5,LOOKUP($S206,'Vent Sizing Charts'!$T$18:$T$21,'Vent Sizing Charts'!W$18:W$21)+1,IF($R206=4,LOOKUP($S206,'Vent Sizing Charts'!$T$14:$T$17,'Vent Sizing Charts'!W$14:W$17)+1,IF($R206=3,LOOKUP($S206,'Vent Sizing Charts'!$T$10:$T$13,'Vent Sizing Charts'!W$10:W$13)+1,IF($R206=2,LOOKUP($S206,'Vent Sizing Charts'!$T$8:$T$9,'Vent Sizing Charts'!W$8:W$9)+1,IF($R206=1.5,LOOKUP($S206,'Vent Sizing Charts'!$T$7,'Vent Sizing Charts'!W$7)+1,IF($R206=1.25,LOOKUP($S206,'Vent Sizing Charts'!$T$6,'Vent Sizing Charts'!W$6)+1,"ERR")))))))))))</f>
        <v>ERR</v>
      </c>
      <c r="W206" t="str">
        <f>IF($R206=15,LOOKUP($S206,'Vent Sizing Charts'!$T$38:$T$41,'Vent Sizing Charts'!X$38:X$41)+1,IF($R206=12,LOOKUP($S206,'Vent Sizing Charts'!$T$34:$T$37,'Vent Sizing Charts'!X$34:X$37)+1,IF($R206=10,LOOKUP($S206,'Vent Sizing Charts'!$T$30:$T$33,'Vent Sizing Charts'!X$30:X$33)+1,IF($R206=8,LOOKUP($S206,'Vent Sizing Charts'!$T$26:$T$29,'Vent Sizing Charts'!X$26:X$29)+1,IF($R206=6,LOOKUP($S206,'Vent Sizing Charts'!$T$22:$T$25,'Vent Sizing Charts'!X$22:X$25)+1,IF($R206=5,LOOKUP($S206,'Vent Sizing Charts'!$T$18:$T$21,'Vent Sizing Charts'!X$18:X$21)+1,IF($R206=4,LOOKUP($S206,'Vent Sizing Charts'!$T$14:$T$17,'Vent Sizing Charts'!X$14:X$17)+1,IF($R206=3,LOOKUP($S206,'Vent Sizing Charts'!$T$10:$T$13,'Vent Sizing Charts'!X$10:X$13)+1,IF($R206=2,LOOKUP($S206,'Vent Sizing Charts'!$T$8:$T$9,'Vent Sizing Charts'!X$8:X$9)+1,IF($R206=1.5,LOOKUP($S206,'Vent Sizing Charts'!$T$7,'Vent Sizing Charts'!X$7)+1,IF($R206=1.25,LOOKUP($S206,'Vent Sizing Charts'!$T$6,'Vent Sizing Charts'!X$6)+1,"ERR")))))))))))</f>
        <v>ERR</v>
      </c>
      <c r="X206" t="str">
        <f>IF($R206=15,LOOKUP($S206,'Vent Sizing Charts'!$T$38:$T$41,'Vent Sizing Charts'!Y$38:Y$41)+1,IF($R206=12,LOOKUP($S206,'Vent Sizing Charts'!$T$34:$T$37,'Vent Sizing Charts'!Y$34:Y$37)+1,IF($R206=10,LOOKUP($S206,'Vent Sizing Charts'!$T$30:$T$33,'Vent Sizing Charts'!Y$30:Y$33)+1,IF($R206=8,LOOKUP($S206,'Vent Sizing Charts'!$T$26:$T$29,'Vent Sizing Charts'!Y$26:Y$29)+1,IF($R206=6,LOOKUP($S206,'Vent Sizing Charts'!$T$22:$T$25,'Vent Sizing Charts'!Y$22:Y$25)+1,IF($R206=5,LOOKUP($S206,'Vent Sizing Charts'!$T$18:$T$21,'Vent Sizing Charts'!Y$18:Y$21)+1,IF($R206=4,LOOKUP($S206,'Vent Sizing Charts'!$T$14:$T$17,'Vent Sizing Charts'!Y$14:Y$17)+1,IF($R206=3,LOOKUP($S206,'Vent Sizing Charts'!$T$10:$T$13,'Vent Sizing Charts'!Y$10:Y$13)+1,IF($R206=2,LOOKUP($S206,'Vent Sizing Charts'!$T$8:$T$9,'Vent Sizing Charts'!Y$8:Y$9)+1,IF($R206=1.5,LOOKUP($S206,'Vent Sizing Charts'!$T$7,'Vent Sizing Charts'!Y$7)+1,IF($R206=1.25,LOOKUP($S206,'Vent Sizing Charts'!$T$6,'Vent Sizing Charts'!Y$6)+1,"ERR")))))))))))</f>
        <v>ERR</v>
      </c>
      <c r="Y206" t="str">
        <f>IF($R206=15,LOOKUP($S206,'Vent Sizing Charts'!$T$38:$T$41,'Vent Sizing Charts'!Z$38:Z$41)+1,IF($R206=12,LOOKUP($S206,'Vent Sizing Charts'!$T$34:$T$37,'Vent Sizing Charts'!Z$34:Z$37)+1,IF($R206=10,LOOKUP($S206,'Vent Sizing Charts'!$T$30:$T$33,'Vent Sizing Charts'!Z$30:Z$33)+1,IF($R206=8,LOOKUP($S206,'Vent Sizing Charts'!$T$26:$T$29,'Vent Sizing Charts'!Z$26:Z$29)+1,IF($R206=6,LOOKUP($S206,'Vent Sizing Charts'!$T$22:$T$25,'Vent Sizing Charts'!Z$22:Z$25)+1,IF($R206=5,LOOKUP($S206,'Vent Sizing Charts'!$T$18:$T$21,'Vent Sizing Charts'!Z$18:Z$21)+1,IF($R206=4,LOOKUP($S206,'Vent Sizing Charts'!$T$14:$T$17,'Vent Sizing Charts'!Z$14:Z$17)+1,IF($R206=3,LOOKUP($S206,'Vent Sizing Charts'!$T$10:$T$13,'Vent Sizing Charts'!Z$10:Z$13)+1,IF($R206=2,LOOKUP($S206,'Vent Sizing Charts'!$T$8:$T$9,'Vent Sizing Charts'!Z$8:Z$9)+1,IF($R206=1.5,LOOKUP($S206,'Vent Sizing Charts'!$T$7,'Vent Sizing Charts'!Z$7)+1,IF($R206=1.25,LOOKUP($S206,'Vent Sizing Charts'!$T$6,'Vent Sizing Charts'!Z$6)+1,"ERR")))))))))))</f>
        <v>ERR</v>
      </c>
      <c r="Z206" t="str">
        <f>IF($R206=15,LOOKUP($S206,'Vent Sizing Charts'!$T$38:$T$41,'Vent Sizing Charts'!AA$38:AA$41)+1,IF($R206=12,LOOKUP($S206,'Vent Sizing Charts'!$T$34:$T$37,'Vent Sizing Charts'!AA$34:AA$37)+1,IF($R206=10,LOOKUP($S206,'Vent Sizing Charts'!$T$30:$T$33,'Vent Sizing Charts'!AA$30:AA$33)+1,IF($R206=8,LOOKUP($S206,'Vent Sizing Charts'!$T$26:$T$29,'Vent Sizing Charts'!AA$26:AA$29)+1,IF($R206=6,LOOKUP($S206,'Vent Sizing Charts'!$T$22:$T$25,'Vent Sizing Charts'!AA$22:AA$25)+1,IF($R206=5,LOOKUP($S206,'Vent Sizing Charts'!$T$18:$T$21,'Vent Sizing Charts'!AA$18:AA$21)+1,IF($R206=4,LOOKUP($S206,'Vent Sizing Charts'!$T$14:$T$17,'Vent Sizing Charts'!AA$14:AA$17)+1,IF($R206=3,LOOKUP($S206,'Vent Sizing Charts'!$T$10:$T$13,'Vent Sizing Charts'!AA$10:AA$13)+1,IF($R206=2,LOOKUP($S206,'Vent Sizing Charts'!$T$8:$T$9,'Vent Sizing Charts'!AA$8:AA$9)+1,IF($R206=1.5,LOOKUP($S206,'Vent Sizing Charts'!$T$7,'Vent Sizing Charts'!AA$7)+1,IF($R206=1.25,LOOKUP($S206,'Vent Sizing Charts'!$T$6,'Vent Sizing Charts'!AA$6)+1,"ERR")))))))))))</f>
        <v>ERR</v>
      </c>
      <c r="AA206" t="str">
        <f>IF($R206=15,LOOKUP($S206,'Vent Sizing Charts'!$T$38:$T$41,'Vent Sizing Charts'!AB$38:AB$41)+1,IF($R206=12,LOOKUP($S206,'Vent Sizing Charts'!$T$34:$T$37,'Vent Sizing Charts'!AB$34:AB$37)+1,IF($R206=10,LOOKUP($S206,'Vent Sizing Charts'!$T$30:$T$33,'Vent Sizing Charts'!AB$30:AB$33)+1,IF($R206=8,LOOKUP($S206,'Vent Sizing Charts'!$T$26:$T$29,'Vent Sizing Charts'!AB$26:AB$29)+1,IF($R206=6,LOOKUP($S206,'Vent Sizing Charts'!$T$22:$T$25,'Vent Sizing Charts'!AB$22:AB$25)+1,IF($R206=5,LOOKUP($S206,'Vent Sizing Charts'!$T$18:$T$21,'Vent Sizing Charts'!AB$18:AB$21)+1,IF($R206=4,LOOKUP($S206,'Vent Sizing Charts'!$T$14:$T$17,'Vent Sizing Charts'!AB$14:AB$17)+1,IF($R206=3,LOOKUP($S206,'Vent Sizing Charts'!$T$10:$T$13,'Vent Sizing Charts'!AB$10:AB$13)+1,IF($R206=2,LOOKUP($S206,'Vent Sizing Charts'!$T$8:$T$9,'Vent Sizing Charts'!AB$8:AB$9)+1,IF($R206=1.5,LOOKUP($S206,'Vent Sizing Charts'!$T$7,'Vent Sizing Charts'!AB$7)+1,IF($R206=1.25,LOOKUP($S206,'Vent Sizing Charts'!$T$6,'Vent Sizing Charts'!AB$6)+1,"ERR")))))))))))</f>
        <v>ERR</v>
      </c>
      <c r="AB206" t="str">
        <f>IF($R206=15,LOOKUP($S206,'Vent Sizing Charts'!$T$38:$T$41,'Vent Sizing Charts'!AC$38:AC$41)+1,IF($R206=12,LOOKUP($S206,'Vent Sizing Charts'!$T$34:$T$37,'Vent Sizing Charts'!AC$34:AC$37)+1,IF($R206=10,LOOKUP($S206,'Vent Sizing Charts'!$T$30:$T$33,'Vent Sizing Charts'!AC$30:AC$33)+1,IF($R206=8,LOOKUP($S206,'Vent Sizing Charts'!$T$26:$T$29,'Vent Sizing Charts'!AC$26:AC$29)+1,IF($R206=6,LOOKUP($S206,'Vent Sizing Charts'!$T$22:$T$25,'Vent Sizing Charts'!AC$22:AC$25)+1,IF($R206=5,LOOKUP($S206,'Vent Sizing Charts'!$T$18:$T$21,'Vent Sizing Charts'!AC$18:AC$21)+1,IF($R206=4,LOOKUP($S206,'Vent Sizing Charts'!$T$14:$T$17,'Vent Sizing Charts'!AC$14:AC$17)+1,IF($R206=3,LOOKUP($S206,'Vent Sizing Charts'!$T$10:$T$13,'Vent Sizing Charts'!AC$10:AC$13)+1,IF($R206=2,LOOKUP($S206,'Vent Sizing Charts'!$T$8:$T$9,'Vent Sizing Charts'!AC$8:AC$9)+1,IF($R206=1.5,LOOKUP($S206,'Vent Sizing Charts'!$T$7,'Vent Sizing Charts'!AC$7)+1,IF($R206=1.25,LOOKUP($S206,'Vent Sizing Charts'!$T$6,'Vent Sizing Charts'!AC$6)+1,"ERR")))))))))))</f>
        <v>ERR</v>
      </c>
      <c r="AC206" t="str">
        <f>IF($R206=15,LOOKUP($S206,'Vent Sizing Charts'!$T$38:$T$41,'Vent Sizing Charts'!AD$38:AD$41)+1,IF($R206=12,LOOKUP($S206,'Vent Sizing Charts'!$T$34:$T$37,'Vent Sizing Charts'!AD$34:AD$37)+1,IF($R206=10,LOOKUP($S206,'Vent Sizing Charts'!$T$30:$T$33,'Vent Sizing Charts'!AD$30:AD$33)+1,IF($R206=8,LOOKUP($S206,'Vent Sizing Charts'!$T$26:$T$29,'Vent Sizing Charts'!AD$26:AD$29)+1,IF($R206=6,LOOKUP($S206,'Vent Sizing Charts'!$T$22:$T$25,'Vent Sizing Charts'!AD$22:AD$25)+1,IF($R206=5,LOOKUP($S206,'Vent Sizing Charts'!$T$18:$T$21,'Vent Sizing Charts'!AD$18:AD$21)+1,IF($R206=4,LOOKUP($S206,'Vent Sizing Charts'!$T$14:$T$17,'Vent Sizing Charts'!AD$14:AD$17)+1,IF($R206=3,LOOKUP($S206,'Vent Sizing Charts'!$T$10:$T$13,'Vent Sizing Charts'!AD$10:AD$13)+1,IF($R206=2,LOOKUP($S206,'Vent Sizing Charts'!$T$8:$T$9,'Vent Sizing Charts'!AD$8:AD$9)+1,IF($R206=1.5,LOOKUP($S206,'Vent Sizing Charts'!$T$7,'Vent Sizing Charts'!AD$7)+1,IF($R206=1.25,LOOKUP($S206,'Vent Sizing Charts'!$T$6,'Vent Sizing Charts'!AD$6)+1,"ERR")))))))))))</f>
        <v>ERR</v>
      </c>
      <c r="AD206" t="str">
        <f>IF($R206=15,LOOKUP($S206,'Vent Sizing Charts'!$T$38:$T$41,'Vent Sizing Charts'!AE$38:AE$41)+1,IF($R206=12,LOOKUP($S206,'Vent Sizing Charts'!$T$34:$T$37,'Vent Sizing Charts'!AE$34:AE$37)+1,IF($R206=10,LOOKUP($S206,'Vent Sizing Charts'!$T$30:$T$33,'Vent Sizing Charts'!AE$30:AE$33)+1,IF($R206=8,LOOKUP($S206,'Vent Sizing Charts'!$T$26:$T$29,'Vent Sizing Charts'!AE$26:AE$29)+1,IF($R206=6,LOOKUP($S206,'Vent Sizing Charts'!$T$22:$T$25,'Vent Sizing Charts'!AE$22:AE$25)+1,IF($R206=5,LOOKUP($S206,'Vent Sizing Charts'!$T$18:$T$21,'Vent Sizing Charts'!AE$18:AE$21)+1,IF($R206=4,LOOKUP($S206,'Vent Sizing Charts'!$T$14:$T$17,'Vent Sizing Charts'!AE$14:AE$17)+1,IF($R206=3,LOOKUP($S206,'Vent Sizing Charts'!$T$10:$T$13,'Vent Sizing Charts'!AE$10:AE$13)+1,IF($R206=2,LOOKUP($S206,'Vent Sizing Charts'!$T$8:$T$9,'Vent Sizing Charts'!AE$8:AE$9)+1,IF($R206=1.5,LOOKUP($S206,'Vent Sizing Charts'!$T$7,'Vent Sizing Charts'!AE$7)+1,IF($R206=1.25,LOOKUP($S206,'Vent Sizing Charts'!$T$6,'Vent Sizing Charts'!AE$6)+1,"ERR")))))))))))</f>
        <v>ERR</v>
      </c>
      <c r="AE206" t="str">
        <f>IF($R206=15,LOOKUP($S206,'Vent Sizing Charts'!$T$38:$T$41,'Vent Sizing Charts'!U$38:U$41),IF($R206=12,LOOKUP($S206,'Vent Sizing Charts'!$T$34:$T$37,'Vent Sizing Charts'!U$34:U$37),IF($R206=10,LOOKUP($S206,'Vent Sizing Charts'!$T$30:$T$33,'Vent Sizing Charts'!U$30:U$33),IF($R206=8,LOOKUP($S206,'Vent Sizing Charts'!$T$26:$T$29,'Vent Sizing Charts'!U$26:U$29),IF($R206=6,LOOKUP($S206,'Vent Sizing Charts'!$T$22:$T$25,'Vent Sizing Charts'!U$22:U$25),IF($R206=5,LOOKUP($S206,'Vent Sizing Charts'!$T$18:$T$21,'Vent Sizing Charts'!U$18:U$21),IF($R206=4,LOOKUP($S206,'Vent Sizing Charts'!$T$14:$T$17,'Vent Sizing Charts'!U$14:U$17),IF($R206=3,LOOKUP($S206,'Vent Sizing Charts'!$T$10:$T$13,'Vent Sizing Charts'!U$10:U$13),IF($R206=2,LOOKUP($S206,'Vent Sizing Charts'!$T$8:$T$9,'Vent Sizing Charts'!U$8:U$9),IF($R206=1.5,LOOKUP($S206,'Vent Sizing Charts'!$T$7,'Vent Sizing Charts'!U$7),IF($R206=1.25,LOOKUP($S206,'Vent Sizing Charts'!$T$6,'Vent Sizing Charts'!U$6),"ERR")))))))))))</f>
        <v>ERR</v>
      </c>
    </row>
    <row r="207" spans="6:31" x14ac:dyDescent="0.25">
      <c r="F207" t="str">
        <f>IF('Vent Sizing'!M192="","",'Vent Sizing'!M192)</f>
        <v/>
      </c>
      <c r="G207">
        <v>0</v>
      </c>
      <c r="H207" t="e">
        <f>IF(LOOKUP($F207,'Vent Sizing Charts'!$F$5:$F$18,'Vent Sizing Charts'!G$5:G$18)+1&lt;0,0,LOOKUP($F207,'Vent Sizing Charts'!$F$5:$F$18,'Vent Sizing Charts'!G$5:G$18))</f>
        <v>#N/A</v>
      </c>
      <c r="I207" t="e">
        <f>IF(LOOKUP($F207,'Vent Sizing Charts'!$F$5:$F$18,'Vent Sizing Charts'!H$5:H$18)+1&lt;0,0,LOOKUP($F207,'Vent Sizing Charts'!$F$5:$F$18,'Vent Sizing Charts'!H$5:H$18))</f>
        <v>#N/A</v>
      </c>
      <c r="J207" t="e">
        <f>IF(LOOKUP($F207,'Vent Sizing Charts'!$F$5:$F$18,'Vent Sizing Charts'!I$5:I$18)+1&lt;0,0,LOOKUP($F207,'Vent Sizing Charts'!$F$5:$F$18,'Vent Sizing Charts'!I$5:I$18))</f>
        <v>#N/A</v>
      </c>
      <c r="K207" t="e">
        <f>IF(LOOKUP($F207,'Vent Sizing Charts'!$F$5:$F$18,'Vent Sizing Charts'!J$5:J$18)+1&lt;0,0,LOOKUP($F207,'Vent Sizing Charts'!$F$5:$F$18,'Vent Sizing Charts'!J$5:J$18))</f>
        <v>#N/A</v>
      </c>
      <c r="L207" t="e">
        <f>IF(LOOKUP($F207,'Vent Sizing Charts'!$F$5:$F$18,'Vent Sizing Charts'!K$5:K$18)+1&lt;0,0,LOOKUP($F207,'Vent Sizing Charts'!$F$5:$F$18,'Vent Sizing Charts'!K$5:K$18))</f>
        <v>#N/A</v>
      </c>
      <c r="M207" t="e">
        <f>IF(LOOKUP($F207,'Vent Sizing Charts'!$F$5:$F$18,'Vent Sizing Charts'!L$5:L$18)+1&lt;0,0,LOOKUP($F207,'Vent Sizing Charts'!$F$5:$F$18,'Vent Sizing Charts'!L$5:L$18))</f>
        <v>#N/A</v>
      </c>
      <c r="N207" t="e">
        <f>IF(LOOKUP($F207,'Vent Sizing Charts'!$F$5:$F$18,'Vent Sizing Charts'!M$5:M$18)+1&lt;0,0,LOOKUP($F207,'Vent Sizing Charts'!$F$5:$F$18,'Vent Sizing Charts'!M$5:M$18))</f>
        <v>#N/A</v>
      </c>
      <c r="O207" t="e">
        <f>IF(LOOKUP($F207,'Vent Sizing Charts'!$F$5:$F$18,'Vent Sizing Charts'!N$5:N$18)+1&lt;0,0,LOOKUP($F207,'Vent Sizing Charts'!$F$5:$F$18,'Vent Sizing Charts'!N$5:N$18))</f>
        <v>#N/A</v>
      </c>
      <c r="R207">
        <f>'Vent Sizing'!X112</f>
        <v>0</v>
      </c>
      <c r="S207">
        <f>ROUNDUP('Vent Sizing'!T112,0)</f>
        <v>0</v>
      </c>
      <c r="T207">
        <v>-9999999</v>
      </c>
      <c r="U207" t="str">
        <f>IF($R207=15,LOOKUP($S207,'Vent Sizing Charts'!$T$38:$T$41,'Vent Sizing Charts'!V$38:V$41)+1,IF($R207=12,LOOKUP($S207,'Vent Sizing Charts'!$T$34:$T$37,'Vent Sizing Charts'!V$34:V$37)+1,IF($R207=10,LOOKUP($S207,'Vent Sizing Charts'!$T$30:$T$33,'Vent Sizing Charts'!V$30:V$33)+1,IF($R207=8,LOOKUP($S207,'Vent Sizing Charts'!$T$26:$T$29,'Vent Sizing Charts'!V$26:V$29)+1,IF($R207=6,LOOKUP($S207,'Vent Sizing Charts'!$T$22:$T$25,'Vent Sizing Charts'!V$22:V$25)+1,IF($R207=5,LOOKUP($S207,'Vent Sizing Charts'!$T$18:$T$21,'Vent Sizing Charts'!V$18:V$21)+1,IF($R207=4,LOOKUP($S207,'Vent Sizing Charts'!$T$14:$T$17,'Vent Sizing Charts'!V$14:V$17)+1,IF($R207=3,LOOKUP($S207,'Vent Sizing Charts'!$T$10:$T$13,'Vent Sizing Charts'!V$10:V$13)+1,IF($R207=2,LOOKUP($S207,'Vent Sizing Charts'!$T$8:$T$9,'Vent Sizing Charts'!V$8:V$9)+1,IF($R207=1.5,LOOKUP($S207,'Vent Sizing Charts'!$T$7,'Vent Sizing Charts'!V$7)+1,IF($R207=1.25,LOOKUP($S207,'Vent Sizing Charts'!$T$6,'Vent Sizing Charts'!V$6)+1,"ERR")))))))))))</f>
        <v>ERR</v>
      </c>
      <c r="V207" t="str">
        <f>IF($R207=15,LOOKUP($S207,'Vent Sizing Charts'!$T$38:$T$41,'Vent Sizing Charts'!W$38:W$41)+1,IF($R207=12,LOOKUP($S207,'Vent Sizing Charts'!$T$34:$T$37,'Vent Sizing Charts'!W$34:W$37)+1,IF($R207=10,LOOKUP($S207,'Vent Sizing Charts'!$T$30:$T$33,'Vent Sizing Charts'!W$30:W$33)+1,IF($R207=8,LOOKUP($S207,'Vent Sizing Charts'!$T$26:$T$29,'Vent Sizing Charts'!W$26:W$29)+1,IF($R207=6,LOOKUP($S207,'Vent Sizing Charts'!$T$22:$T$25,'Vent Sizing Charts'!W$22:W$25)+1,IF($R207=5,LOOKUP($S207,'Vent Sizing Charts'!$T$18:$T$21,'Vent Sizing Charts'!W$18:W$21)+1,IF($R207=4,LOOKUP($S207,'Vent Sizing Charts'!$T$14:$T$17,'Vent Sizing Charts'!W$14:W$17)+1,IF($R207=3,LOOKUP($S207,'Vent Sizing Charts'!$T$10:$T$13,'Vent Sizing Charts'!W$10:W$13)+1,IF($R207=2,LOOKUP($S207,'Vent Sizing Charts'!$T$8:$T$9,'Vent Sizing Charts'!W$8:W$9)+1,IF($R207=1.5,LOOKUP($S207,'Vent Sizing Charts'!$T$7,'Vent Sizing Charts'!W$7)+1,IF($R207=1.25,LOOKUP($S207,'Vent Sizing Charts'!$T$6,'Vent Sizing Charts'!W$6)+1,"ERR")))))))))))</f>
        <v>ERR</v>
      </c>
      <c r="W207" t="str">
        <f>IF($R207=15,LOOKUP($S207,'Vent Sizing Charts'!$T$38:$T$41,'Vent Sizing Charts'!X$38:X$41)+1,IF($R207=12,LOOKUP($S207,'Vent Sizing Charts'!$T$34:$T$37,'Vent Sizing Charts'!X$34:X$37)+1,IF($R207=10,LOOKUP($S207,'Vent Sizing Charts'!$T$30:$T$33,'Vent Sizing Charts'!X$30:X$33)+1,IF($R207=8,LOOKUP($S207,'Vent Sizing Charts'!$T$26:$T$29,'Vent Sizing Charts'!X$26:X$29)+1,IF($R207=6,LOOKUP($S207,'Vent Sizing Charts'!$T$22:$T$25,'Vent Sizing Charts'!X$22:X$25)+1,IF($R207=5,LOOKUP($S207,'Vent Sizing Charts'!$T$18:$T$21,'Vent Sizing Charts'!X$18:X$21)+1,IF($R207=4,LOOKUP($S207,'Vent Sizing Charts'!$T$14:$T$17,'Vent Sizing Charts'!X$14:X$17)+1,IF($R207=3,LOOKUP($S207,'Vent Sizing Charts'!$T$10:$T$13,'Vent Sizing Charts'!X$10:X$13)+1,IF($R207=2,LOOKUP($S207,'Vent Sizing Charts'!$T$8:$T$9,'Vent Sizing Charts'!X$8:X$9)+1,IF($R207=1.5,LOOKUP($S207,'Vent Sizing Charts'!$T$7,'Vent Sizing Charts'!X$7)+1,IF($R207=1.25,LOOKUP($S207,'Vent Sizing Charts'!$T$6,'Vent Sizing Charts'!X$6)+1,"ERR")))))))))))</f>
        <v>ERR</v>
      </c>
      <c r="X207" t="str">
        <f>IF($R207=15,LOOKUP($S207,'Vent Sizing Charts'!$T$38:$T$41,'Vent Sizing Charts'!Y$38:Y$41)+1,IF($R207=12,LOOKUP($S207,'Vent Sizing Charts'!$T$34:$T$37,'Vent Sizing Charts'!Y$34:Y$37)+1,IF($R207=10,LOOKUP($S207,'Vent Sizing Charts'!$T$30:$T$33,'Vent Sizing Charts'!Y$30:Y$33)+1,IF($R207=8,LOOKUP($S207,'Vent Sizing Charts'!$T$26:$T$29,'Vent Sizing Charts'!Y$26:Y$29)+1,IF($R207=6,LOOKUP($S207,'Vent Sizing Charts'!$T$22:$T$25,'Vent Sizing Charts'!Y$22:Y$25)+1,IF($R207=5,LOOKUP($S207,'Vent Sizing Charts'!$T$18:$T$21,'Vent Sizing Charts'!Y$18:Y$21)+1,IF($R207=4,LOOKUP($S207,'Vent Sizing Charts'!$T$14:$T$17,'Vent Sizing Charts'!Y$14:Y$17)+1,IF($R207=3,LOOKUP($S207,'Vent Sizing Charts'!$T$10:$T$13,'Vent Sizing Charts'!Y$10:Y$13)+1,IF($R207=2,LOOKUP($S207,'Vent Sizing Charts'!$T$8:$T$9,'Vent Sizing Charts'!Y$8:Y$9)+1,IF($R207=1.5,LOOKUP($S207,'Vent Sizing Charts'!$T$7,'Vent Sizing Charts'!Y$7)+1,IF($R207=1.25,LOOKUP($S207,'Vent Sizing Charts'!$T$6,'Vent Sizing Charts'!Y$6)+1,"ERR")))))))))))</f>
        <v>ERR</v>
      </c>
      <c r="Y207" t="str">
        <f>IF($R207=15,LOOKUP($S207,'Vent Sizing Charts'!$T$38:$T$41,'Vent Sizing Charts'!Z$38:Z$41)+1,IF($R207=12,LOOKUP($S207,'Vent Sizing Charts'!$T$34:$T$37,'Vent Sizing Charts'!Z$34:Z$37)+1,IF($R207=10,LOOKUP($S207,'Vent Sizing Charts'!$T$30:$T$33,'Vent Sizing Charts'!Z$30:Z$33)+1,IF($R207=8,LOOKUP($S207,'Vent Sizing Charts'!$T$26:$T$29,'Vent Sizing Charts'!Z$26:Z$29)+1,IF($R207=6,LOOKUP($S207,'Vent Sizing Charts'!$T$22:$T$25,'Vent Sizing Charts'!Z$22:Z$25)+1,IF($R207=5,LOOKUP($S207,'Vent Sizing Charts'!$T$18:$T$21,'Vent Sizing Charts'!Z$18:Z$21)+1,IF($R207=4,LOOKUP($S207,'Vent Sizing Charts'!$T$14:$T$17,'Vent Sizing Charts'!Z$14:Z$17)+1,IF($R207=3,LOOKUP($S207,'Vent Sizing Charts'!$T$10:$T$13,'Vent Sizing Charts'!Z$10:Z$13)+1,IF($R207=2,LOOKUP($S207,'Vent Sizing Charts'!$T$8:$T$9,'Vent Sizing Charts'!Z$8:Z$9)+1,IF($R207=1.5,LOOKUP($S207,'Vent Sizing Charts'!$T$7,'Vent Sizing Charts'!Z$7)+1,IF($R207=1.25,LOOKUP($S207,'Vent Sizing Charts'!$T$6,'Vent Sizing Charts'!Z$6)+1,"ERR")))))))))))</f>
        <v>ERR</v>
      </c>
      <c r="Z207" t="str">
        <f>IF($R207=15,LOOKUP($S207,'Vent Sizing Charts'!$T$38:$T$41,'Vent Sizing Charts'!AA$38:AA$41)+1,IF($R207=12,LOOKUP($S207,'Vent Sizing Charts'!$T$34:$T$37,'Vent Sizing Charts'!AA$34:AA$37)+1,IF($R207=10,LOOKUP($S207,'Vent Sizing Charts'!$T$30:$T$33,'Vent Sizing Charts'!AA$30:AA$33)+1,IF($R207=8,LOOKUP($S207,'Vent Sizing Charts'!$T$26:$T$29,'Vent Sizing Charts'!AA$26:AA$29)+1,IF($R207=6,LOOKUP($S207,'Vent Sizing Charts'!$T$22:$T$25,'Vent Sizing Charts'!AA$22:AA$25)+1,IF($R207=5,LOOKUP($S207,'Vent Sizing Charts'!$T$18:$T$21,'Vent Sizing Charts'!AA$18:AA$21)+1,IF($R207=4,LOOKUP($S207,'Vent Sizing Charts'!$T$14:$T$17,'Vent Sizing Charts'!AA$14:AA$17)+1,IF($R207=3,LOOKUP($S207,'Vent Sizing Charts'!$T$10:$T$13,'Vent Sizing Charts'!AA$10:AA$13)+1,IF($R207=2,LOOKUP($S207,'Vent Sizing Charts'!$T$8:$T$9,'Vent Sizing Charts'!AA$8:AA$9)+1,IF($R207=1.5,LOOKUP($S207,'Vent Sizing Charts'!$T$7,'Vent Sizing Charts'!AA$7)+1,IF($R207=1.25,LOOKUP($S207,'Vent Sizing Charts'!$T$6,'Vent Sizing Charts'!AA$6)+1,"ERR")))))))))))</f>
        <v>ERR</v>
      </c>
      <c r="AA207" t="str">
        <f>IF($R207=15,LOOKUP($S207,'Vent Sizing Charts'!$T$38:$T$41,'Vent Sizing Charts'!AB$38:AB$41)+1,IF($R207=12,LOOKUP($S207,'Vent Sizing Charts'!$T$34:$T$37,'Vent Sizing Charts'!AB$34:AB$37)+1,IF($R207=10,LOOKUP($S207,'Vent Sizing Charts'!$T$30:$T$33,'Vent Sizing Charts'!AB$30:AB$33)+1,IF($R207=8,LOOKUP($S207,'Vent Sizing Charts'!$T$26:$T$29,'Vent Sizing Charts'!AB$26:AB$29)+1,IF($R207=6,LOOKUP($S207,'Vent Sizing Charts'!$T$22:$T$25,'Vent Sizing Charts'!AB$22:AB$25)+1,IF($R207=5,LOOKUP($S207,'Vent Sizing Charts'!$T$18:$T$21,'Vent Sizing Charts'!AB$18:AB$21)+1,IF($R207=4,LOOKUP($S207,'Vent Sizing Charts'!$T$14:$T$17,'Vent Sizing Charts'!AB$14:AB$17)+1,IF($R207=3,LOOKUP($S207,'Vent Sizing Charts'!$T$10:$T$13,'Vent Sizing Charts'!AB$10:AB$13)+1,IF($R207=2,LOOKUP($S207,'Vent Sizing Charts'!$T$8:$T$9,'Vent Sizing Charts'!AB$8:AB$9)+1,IF($R207=1.5,LOOKUP($S207,'Vent Sizing Charts'!$T$7,'Vent Sizing Charts'!AB$7)+1,IF($R207=1.25,LOOKUP($S207,'Vent Sizing Charts'!$T$6,'Vent Sizing Charts'!AB$6)+1,"ERR")))))))))))</f>
        <v>ERR</v>
      </c>
      <c r="AB207" t="str">
        <f>IF($R207=15,LOOKUP($S207,'Vent Sizing Charts'!$T$38:$T$41,'Vent Sizing Charts'!AC$38:AC$41)+1,IF($R207=12,LOOKUP($S207,'Vent Sizing Charts'!$T$34:$T$37,'Vent Sizing Charts'!AC$34:AC$37)+1,IF($R207=10,LOOKUP($S207,'Vent Sizing Charts'!$T$30:$T$33,'Vent Sizing Charts'!AC$30:AC$33)+1,IF($R207=8,LOOKUP($S207,'Vent Sizing Charts'!$T$26:$T$29,'Vent Sizing Charts'!AC$26:AC$29)+1,IF($R207=6,LOOKUP($S207,'Vent Sizing Charts'!$T$22:$T$25,'Vent Sizing Charts'!AC$22:AC$25)+1,IF($R207=5,LOOKUP($S207,'Vent Sizing Charts'!$T$18:$T$21,'Vent Sizing Charts'!AC$18:AC$21)+1,IF($R207=4,LOOKUP($S207,'Vent Sizing Charts'!$T$14:$T$17,'Vent Sizing Charts'!AC$14:AC$17)+1,IF($R207=3,LOOKUP($S207,'Vent Sizing Charts'!$T$10:$T$13,'Vent Sizing Charts'!AC$10:AC$13)+1,IF($R207=2,LOOKUP($S207,'Vent Sizing Charts'!$T$8:$T$9,'Vent Sizing Charts'!AC$8:AC$9)+1,IF($R207=1.5,LOOKUP($S207,'Vent Sizing Charts'!$T$7,'Vent Sizing Charts'!AC$7)+1,IF($R207=1.25,LOOKUP($S207,'Vent Sizing Charts'!$T$6,'Vent Sizing Charts'!AC$6)+1,"ERR")))))))))))</f>
        <v>ERR</v>
      </c>
      <c r="AC207" t="str">
        <f>IF($R207=15,LOOKUP($S207,'Vent Sizing Charts'!$T$38:$T$41,'Vent Sizing Charts'!AD$38:AD$41)+1,IF($R207=12,LOOKUP($S207,'Vent Sizing Charts'!$T$34:$T$37,'Vent Sizing Charts'!AD$34:AD$37)+1,IF($R207=10,LOOKUP($S207,'Vent Sizing Charts'!$T$30:$T$33,'Vent Sizing Charts'!AD$30:AD$33)+1,IF($R207=8,LOOKUP($S207,'Vent Sizing Charts'!$T$26:$T$29,'Vent Sizing Charts'!AD$26:AD$29)+1,IF($R207=6,LOOKUP($S207,'Vent Sizing Charts'!$T$22:$T$25,'Vent Sizing Charts'!AD$22:AD$25)+1,IF($R207=5,LOOKUP($S207,'Vent Sizing Charts'!$T$18:$T$21,'Vent Sizing Charts'!AD$18:AD$21)+1,IF($R207=4,LOOKUP($S207,'Vent Sizing Charts'!$T$14:$T$17,'Vent Sizing Charts'!AD$14:AD$17)+1,IF($R207=3,LOOKUP($S207,'Vent Sizing Charts'!$T$10:$T$13,'Vent Sizing Charts'!AD$10:AD$13)+1,IF($R207=2,LOOKUP($S207,'Vent Sizing Charts'!$T$8:$T$9,'Vent Sizing Charts'!AD$8:AD$9)+1,IF($R207=1.5,LOOKUP($S207,'Vent Sizing Charts'!$T$7,'Vent Sizing Charts'!AD$7)+1,IF($R207=1.25,LOOKUP($S207,'Vent Sizing Charts'!$T$6,'Vent Sizing Charts'!AD$6)+1,"ERR")))))))))))</f>
        <v>ERR</v>
      </c>
      <c r="AD207" t="str">
        <f>IF($R207=15,LOOKUP($S207,'Vent Sizing Charts'!$T$38:$T$41,'Vent Sizing Charts'!AE$38:AE$41)+1,IF($R207=12,LOOKUP($S207,'Vent Sizing Charts'!$T$34:$T$37,'Vent Sizing Charts'!AE$34:AE$37)+1,IF($R207=10,LOOKUP($S207,'Vent Sizing Charts'!$T$30:$T$33,'Vent Sizing Charts'!AE$30:AE$33)+1,IF($R207=8,LOOKUP($S207,'Vent Sizing Charts'!$T$26:$T$29,'Vent Sizing Charts'!AE$26:AE$29)+1,IF($R207=6,LOOKUP($S207,'Vent Sizing Charts'!$T$22:$T$25,'Vent Sizing Charts'!AE$22:AE$25)+1,IF($R207=5,LOOKUP($S207,'Vent Sizing Charts'!$T$18:$T$21,'Vent Sizing Charts'!AE$18:AE$21)+1,IF($R207=4,LOOKUP($S207,'Vent Sizing Charts'!$T$14:$T$17,'Vent Sizing Charts'!AE$14:AE$17)+1,IF($R207=3,LOOKUP($S207,'Vent Sizing Charts'!$T$10:$T$13,'Vent Sizing Charts'!AE$10:AE$13)+1,IF($R207=2,LOOKUP($S207,'Vent Sizing Charts'!$T$8:$T$9,'Vent Sizing Charts'!AE$8:AE$9)+1,IF($R207=1.5,LOOKUP($S207,'Vent Sizing Charts'!$T$7,'Vent Sizing Charts'!AE$7)+1,IF($R207=1.25,LOOKUP($S207,'Vent Sizing Charts'!$T$6,'Vent Sizing Charts'!AE$6)+1,"ERR")))))))))))</f>
        <v>ERR</v>
      </c>
      <c r="AE207" t="str">
        <f>IF($R207=15,LOOKUP($S207,'Vent Sizing Charts'!$T$38:$T$41,'Vent Sizing Charts'!U$38:U$41),IF($R207=12,LOOKUP($S207,'Vent Sizing Charts'!$T$34:$T$37,'Vent Sizing Charts'!U$34:U$37),IF($R207=10,LOOKUP($S207,'Vent Sizing Charts'!$T$30:$T$33,'Vent Sizing Charts'!U$30:U$33),IF($R207=8,LOOKUP($S207,'Vent Sizing Charts'!$T$26:$T$29,'Vent Sizing Charts'!U$26:U$29),IF($R207=6,LOOKUP($S207,'Vent Sizing Charts'!$T$22:$T$25,'Vent Sizing Charts'!U$22:U$25),IF($R207=5,LOOKUP($S207,'Vent Sizing Charts'!$T$18:$T$21,'Vent Sizing Charts'!U$18:U$21),IF($R207=4,LOOKUP($S207,'Vent Sizing Charts'!$T$14:$T$17,'Vent Sizing Charts'!U$14:U$17),IF($R207=3,LOOKUP($S207,'Vent Sizing Charts'!$T$10:$T$13,'Vent Sizing Charts'!U$10:U$13),IF($R207=2,LOOKUP($S207,'Vent Sizing Charts'!$T$8:$T$9,'Vent Sizing Charts'!U$8:U$9),IF($R207=1.5,LOOKUP($S207,'Vent Sizing Charts'!$T$7,'Vent Sizing Charts'!U$7),IF($R207=1.25,LOOKUP($S207,'Vent Sizing Charts'!$T$6,'Vent Sizing Charts'!U$6),"ERR")))))))))))</f>
        <v>ERR</v>
      </c>
    </row>
    <row r="208" spans="6:31" x14ac:dyDescent="0.25">
      <c r="F208" t="str">
        <f>IF('Vent Sizing'!M193="","",'Vent Sizing'!M193)</f>
        <v/>
      </c>
      <c r="G208">
        <v>0</v>
      </c>
      <c r="H208" t="e">
        <f>IF(LOOKUP($F208,'Vent Sizing Charts'!$F$5:$F$18,'Vent Sizing Charts'!G$5:G$18)+1&lt;0,0,LOOKUP($F208,'Vent Sizing Charts'!$F$5:$F$18,'Vent Sizing Charts'!G$5:G$18))</f>
        <v>#N/A</v>
      </c>
      <c r="I208" t="e">
        <f>IF(LOOKUP($F208,'Vent Sizing Charts'!$F$5:$F$18,'Vent Sizing Charts'!H$5:H$18)+1&lt;0,0,LOOKUP($F208,'Vent Sizing Charts'!$F$5:$F$18,'Vent Sizing Charts'!H$5:H$18))</f>
        <v>#N/A</v>
      </c>
      <c r="J208" t="e">
        <f>IF(LOOKUP($F208,'Vent Sizing Charts'!$F$5:$F$18,'Vent Sizing Charts'!I$5:I$18)+1&lt;0,0,LOOKUP($F208,'Vent Sizing Charts'!$F$5:$F$18,'Vent Sizing Charts'!I$5:I$18))</f>
        <v>#N/A</v>
      </c>
      <c r="K208" t="e">
        <f>IF(LOOKUP($F208,'Vent Sizing Charts'!$F$5:$F$18,'Vent Sizing Charts'!J$5:J$18)+1&lt;0,0,LOOKUP($F208,'Vent Sizing Charts'!$F$5:$F$18,'Vent Sizing Charts'!J$5:J$18))</f>
        <v>#N/A</v>
      </c>
      <c r="L208" t="e">
        <f>IF(LOOKUP($F208,'Vent Sizing Charts'!$F$5:$F$18,'Vent Sizing Charts'!K$5:K$18)+1&lt;0,0,LOOKUP($F208,'Vent Sizing Charts'!$F$5:$F$18,'Vent Sizing Charts'!K$5:K$18))</f>
        <v>#N/A</v>
      </c>
      <c r="M208" t="e">
        <f>IF(LOOKUP($F208,'Vent Sizing Charts'!$F$5:$F$18,'Vent Sizing Charts'!L$5:L$18)+1&lt;0,0,LOOKUP($F208,'Vent Sizing Charts'!$F$5:$F$18,'Vent Sizing Charts'!L$5:L$18))</f>
        <v>#N/A</v>
      </c>
      <c r="N208" t="e">
        <f>IF(LOOKUP($F208,'Vent Sizing Charts'!$F$5:$F$18,'Vent Sizing Charts'!M$5:M$18)+1&lt;0,0,LOOKUP($F208,'Vent Sizing Charts'!$F$5:$F$18,'Vent Sizing Charts'!M$5:M$18))</f>
        <v>#N/A</v>
      </c>
      <c r="O208" t="e">
        <f>IF(LOOKUP($F208,'Vent Sizing Charts'!$F$5:$F$18,'Vent Sizing Charts'!N$5:N$18)+1&lt;0,0,LOOKUP($F208,'Vent Sizing Charts'!$F$5:$F$18,'Vent Sizing Charts'!N$5:N$18))</f>
        <v>#N/A</v>
      </c>
      <c r="R208">
        <f>'Vent Sizing'!X113</f>
        <v>0</v>
      </c>
      <c r="S208">
        <f>ROUNDUP('Vent Sizing'!T113,0)</f>
        <v>0</v>
      </c>
      <c r="T208">
        <v>-9999999</v>
      </c>
      <c r="U208" t="str">
        <f>IF($R208=15,LOOKUP($S208,'Vent Sizing Charts'!$T$38:$T$41,'Vent Sizing Charts'!V$38:V$41)+1,IF($R208=12,LOOKUP($S208,'Vent Sizing Charts'!$T$34:$T$37,'Vent Sizing Charts'!V$34:V$37)+1,IF($R208=10,LOOKUP($S208,'Vent Sizing Charts'!$T$30:$T$33,'Vent Sizing Charts'!V$30:V$33)+1,IF($R208=8,LOOKUP($S208,'Vent Sizing Charts'!$T$26:$T$29,'Vent Sizing Charts'!V$26:V$29)+1,IF($R208=6,LOOKUP($S208,'Vent Sizing Charts'!$T$22:$T$25,'Vent Sizing Charts'!V$22:V$25)+1,IF($R208=5,LOOKUP($S208,'Vent Sizing Charts'!$T$18:$T$21,'Vent Sizing Charts'!V$18:V$21)+1,IF($R208=4,LOOKUP($S208,'Vent Sizing Charts'!$T$14:$T$17,'Vent Sizing Charts'!V$14:V$17)+1,IF($R208=3,LOOKUP($S208,'Vent Sizing Charts'!$T$10:$T$13,'Vent Sizing Charts'!V$10:V$13)+1,IF($R208=2,LOOKUP($S208,'Vent Sizing Charts'!$T$8:$T$9,'Vent Sizing Charts'!V$8:V$9)+1,IF($R208=1.5,LOOKUP($S208,'Vent Sizing Charts'!$T$7,'Vent Sizing Charts'!V$7)+1,IF($R208=1.25,LOOKUP($S208,'Vent Sizing Charts'!$T$6,'Vent Sizing Charts'!V$6)+1,"ERR")))))))))))</f>
        <v>ERR</v>
      </c>
      <c r="V208" t="str">
        <f>IF($R208=15,LOOKUP($S208,'Vent Sizing Charts'!$T$38:$T$41,'Vent Sizing Charts'!W$38:W$41)+1,IF($R208=12,LOOKUP($S208,'Vent Sizing Charts'!$T$34:$T$37,'Vent Sizing Charts'!W$34:W$37)+1,IF($R208=10,LOOKUP($S208,'Vent Sizing Charts'!$T$30:$T$33,'Vent Sizing Charts'!W$30:W$33)+1,IF($R208=8,LOOKUP($S208,'Vent Sizing Charts'!$T$26:$T$29,'Vent Sizing Charts'!W$26:W$29)+1,IF($R208=6,LOOKUP($S208,'Vent Sizing Charts'!$T$22:$T$25,'Vent Sizing Charts'!W$22:W$25)+1,IF($R208=5,LOOKUP($S208,'Vent Sizing Charts'!$T$18:$T$21,'Vent Sizing Charts'!W$18:W$21)+1,IF($R208=4,LOOKUP($S208,'Vent Sizing Charts'!$T$14:$T$17,'Vent Sizing Charts'!W$14:W$17)+1,IF($R208=3,LOOKUP($S208,'Vent Sizing Charts'!$T$10:$T$13,'Vent Sizing Charts'!W$10:W$13)+1,IF($R208=2,LOOKUP($S208,'Vent Sizing Charts'!$T$8:$T$9,'Vent Sizing Charts'!W$8:W$9)+1,IF($R208=1.5,LOOKUP($S208,'Vent Sizing Charts'!$T$7,'Vent Sizing Charts'!W$7)+1,IF($R208=1.25,LOOKUP($S208,'Vent Sizing Charts'!$T$6,'Vent Sizing Charts'!W$6)+1,"ERR")))))))))))</f>
        <v>ERR</v>
      </c>
      <c r="W208" t="str">
        <f>IF($R208=15,LOOKUP($S208,'Vent Sizing Charts'!$T$38:$T$41,'Vent Sizing Charts'!X$38:X$41)+1,IF($R208=12,LOOKUP($S208,'Vent Sizing Charts'!$T$34:$T$37,'Vent Sizing Charts'!X$34:X$37)+1,IF($R208=10,LOOKUP($S208,'Vent Sizing Charts'!$T$30:$T$33,'Vent Sizing Charts'!X$30:X$33)+1,IF($R208=8,LOOKUP($S208,'Vent Sizing Charts'!$T$26:$T$29,'Vent Sizing Charts'!X$26:X$29)+1,IF($R208=6,LOOKUP($S208,'Vent Sizing Charts'!$T$22:$T$25,'Vent Sizing Charts'!X$22:X$25)+1,IF($R208=5,LOOKUP($S208,'Vent Sizing Charts'!$T$18:$T$21,'Vent Sizing Charts'!X$18:X$21)+1,IF($R208=4,LOOKUP($S208,'Vent Sizing Charts'!$T$14:$T$17,'Vent Sizing Charts'!X$14:X$17)+1,IF($R208=3,LOOKUP($S208,'Vent Sizing Charts'!$T$10:$T$13,'Vent Sizing Charts'!X$10:X$13)+1,IF($R208=2,LOOKUP($S208,'Vent Sizing Charts'!$T$8:$T$9,'Vent Sizing Charts'!X$8:X$9)+1,IF($R208=1.5,LOOKUP($S208,'Vent Sizing Charts'!$T$7,'Vent Sizing Charts'!X$7)+1,IF($R208=1.25,LOOKUP($S208,'Vent Sizing Charts'!$T$6,'Vent Sizing Charts'!X$6)+1,"ERR")))))))))))</f>
        <v>ERR</v>
      </c>
      <c r="X208" t="str">
        <f>IF($R208=15,LOOKUP($S208,'Vent Sizing Charts'!$T$38:$T$41,'Vent Sizing Charts'!Y$38:Y$41)+1,IF($R208=12,LOOKUP($S208,'Vent Sizing Charts'!$T$34:$T$37,'Vent Sizing Charts'!Y$34:Y$37)+1,IF($R208=10,LOOKUP($S208,'Vent Sizing Charts'!$T$30:$T$33,'Vent Sizing Charts'!Y$30:Y$33)+1,IF($R208=8,LOOKUP($S208,'Vent Sizing Charts'!$T$26:$T$29,'Vent Sizing Charts'!Y$26:Y$29)+1,IF($R208=6,LOOKUP($S208,'Vent Sizing Charts'!$T$22:$T$25,'Vent Sizing Charts'!Y$22:Y$25)+1,IF($R208=5,LOOKUP($S208,'Vent Sizing Charts'!$T$18:$T$21,'Vent Sizing Charts'!Y$18:Y$21)+1,IF($R208=4,LOOKUP($S208,'Vent Sizing Charts'!$T$14:$T$17,'Vent Sizing Charts'!Y$14:Y$17)+1,IF($R208=3,LOOKUP($S208,'Vent Sizing Charts'!$T$10:$T$13,'Vent Sizing Charts'!Y$10:Y$13)+1,IF($R208=2,LOOKUP($S208,'Vent Sizing Charts'!$T$8:$T$9,'Vent Sizing Charts'!Y$8:Y$9)+1,IF($R208=1.5,LOOKUP($S208,'Vent Sizing Charts'!$T$7,'Vent Sizing Charts'!Y$7)+1,IF($R208=1.25,LOOKUP($S208,'Vent Sizing Charts'!$T$6,'Vent Sizing Charts'!Y$6)+1,"ERR")))))))))))</f>
        <v>ERR</v>
      </c>
      <c r="Y208" t="str">
        <f>IF($R208=15,LOOKUP($S208,'Vent Sizing Charts'!$T$38:$T$41,'Vent Sizing Charts'!Z$38:Z$41)+1,IF($R208=12,LOOKUP($S208,'Vent Sizing Charts'!$T$34:$T$37,'Vent Sizing Charts'!Z$34:Z$37)+1,IF($R208=10,LOOKUP($S208,'Vent Sizing Charts'!$T$30:$T$33,'Vent Sizing Charts'!Z$30:Z$33)+1,IF($R208=8,LOOKUP($S208,'Vent Sizing Charts'!$T$26:$T$29,'Vent Sizing Charts'!Z$26:Z$29)+1,IF($R208=6,LOOKUP($S208,'Vent Sizing Charts'!$T$22:$T$25,'Vent Sizing Charts'!Z$22:Z$25)+1,IF($R208=5,LOOKUP($S208,'Vent Sizing Charts'!$T$18:$T$21,'Vent Sizing Charts'!Z$18:Z$21)+1,IF($R208=4,LOOKUP($S208,'Vent Sizing Charts'!$T$14:$T$17,'Vent Sizing Charts'!Z$14:Z$17)+1,IF($R208=3,LOOKUP($S208,'Vent Sizing Charts'!$T$10:$T$13,'Vent Sizing Charts'!Z$10:Z$13)+1,IF($R208=2,LOOKUP($S208,'Vent Sizing Charts'!$T$8:$T$9,'Vent Sizing Charts'!Z$8:Z$9)+1,IF($R208=1.5,LOOKUP($S208,'Vent Sizing Charts'!$T$7,'Vent Sizing Charts'!Z$7)+1,IF($R208=1.25,LOOKUP($S208,'Vent Sizing Charts'!$T$6,'Vent Sizing Charts'!Z$6)+1,"ERR")))))))))))</f>
        <v>ERR</v>
      </c>
      <c r="Z208" t="str">
        <f>IF($R208=15,LOOKUP($S208,'Vent Sizing Charts'!$T$38:$T$41,'Vent Sizing Charts'!AA$38:AA$41)+1,IF($R208=12,LOOKUP($S208,'Vent Sizing Charts'!$T$34:$T$37,'Vent Sizing Charts'!AA$34:AA$37)+1,IF($R208=10,LOOKUP($S208,'Vent Sizing Charts'!$T$30:$T$33,'Vent Sizing Charts'!AA$30:AA$33)+1,IF($R208=8,LOOKUP($S208,'Vent Sizing Charts'!$T$26:$T$29,'Vent Sizing Charts'!AA$26:AA$29)+1,IF($R208=6,LOOKUP($S208,'Vent Sizing Charts'!$T$22:$T$25,'Vent Sizing Charts'!AA$22:AA$25)+1,IF($R208=5,LOOKUP($S208,'Vent Sizing Charts'!$T$18:$T$21,'Vent Sizing Charts'!AA$18:AA$21)+1,IF($R208=4,LOOKUP($S208,'Vent Sizing Charts'!$T$14:$T$17,'Vent Sizing Charts'!AA$14:AA$17)+1,IF($R208=3,LOOKUP($S208,'Vent Sizing Charts'!$T$10:$T$13,'Vent Sizing Charts'!AA$10:AA$13)+1,IF($R208=2,LOOKUP($S208,'Vent Sizing Charts'!$T$8:$T$9,'Vent Sizing Charts'!AA$8:AA$9)+1,IF($R208=1.5,LOOKUP($S208,'Vent Sizing Charts'!$T$7,'Vent Sizing Charts'!AA$7)+1,IF($R208=1.25,LOOKUP($S208,'Vent Sizing Charts'!$T$6,'Vent Sizing Charts'!AA$6)+1,"ERR")))))))))))</f>
        <v>ERR</v>
      </c>
      <c r="AA208" t="str">
        <f>IF($R208=15,LOOKUP($S208,'Vent Sizing Charts'!$T$38:$T$41,'Vent Sizing Charts'!AB$38:AB$41)+1,IF($R208=12,LOOKUP($S208,'Vent Sizing Charts'!$T$34:$T$37,'Vent Sizing Charts'!AB$34:AB$37)+1,IF($R208=10,LOOKUP($S208,'Vent Sizing Charts'!$T$30:$T$33,'Vent Sizing Charts'!AB$30:AB$33)+1,IF($R208=8,LOOKUP($S208,'Vent Sizing Charts'!$T$26:$T$29,'Vent Sizing Charts'!AB$26:AB$29)+1,IF($R208=6,LOOKUP($S208,'Vent Sizing Charts'!$T$22:$T$25,'Vent Sizing Charts'!AB$22:AB$25)+1,IF($R208=5,LOOKUP($S208,'Vent Sizing Charts'!$T$18:$T$21,'Vent Sizing Charts'!AB$18:AB$21)+1,IF($R208=4,LOOKUP($S208,'Vent Sizing Charts'!$T$14:$T$17,'Vent Sizing Charts'!AB$14:AB$17)+1,IF($R208=3,LOOKUP($S208,'Vent Sizing Charts'!$T$10:$T$13,'Vent Sizing Charts'!AB$10:AB$13)+1,IF($R208=2,LOOKUP($S208,'Vent Sizing Charts'!$T$8:$T$9,'Vent Sizing Charts'!AB$8:AB$9)+1,IF($R208=1.5,LOOKUP($S208,'Vent Sizing Charts'!$T$7,'Vent Sizing Charts'!AB$7)+1,IF($R208=1.25,LOOKUP($S208,'Vent Sizing Charts'!$T$6,'Vent Sizing Charts'!AB$6)+1,"ERR")))))))))))</f>
        <v>ERR</v>
      </c>
      <c r="AB208" t="str">
        <f>IF($R208=15,LOOKUP($S208,'Vent Sizing Charts'!$T$38:$T$41,'Vent Sizing Charts'!AC$38:AC$41)+1,IF($R208=12,LOOKUP($S208,'Vent Sizing Charts'!$T$34:$T$37,'Vent Sizing Charts'!AC$34:AC$37)+1,IF($R208=10,LOOKUP($S208,'Vent Sizing Charts'!$T$30:$T$33,'Vent Sizing Charts'!AC$30:AC$33)+1,IF($R208=8,LOOKUP($S208,'Vent Sizing Charts'!$T$26:$T$29,'Vent Sizing Charts'!AC$26:AC$29)+1,IF($R208=6,LOOKUP($S208,'Vent Sizing Charts'!$T$22:$T$25,'Vent Sizing Charts'!AC$22:AC$25)+1,IF($R208=5,LOOKUP($S208,'Vent Sizing Charts'!$T$18:$T$21,'Vent Sizing Charts'!AC$18:AC$21)+1,IF($R208=4,LOOKUP($S208,'Vent Sizing Charts'!$T$14:$T$17,'Vent Sizing Charts'!AC$14:AC$17)+1,IF($R208=3,LOOKUP($S208,'Vent Sizing Charts'!$T$10:$T$13,'Vent Sizing Charts'!AC$10:AC$13)+1,IF($R208=2,LOOKUP($S208,'Vent Sizing Charts'!$T$8:$T$9,'Vent Sizing Charts'!AC$8:AC$9)+1,IF($R208=1.5,LOOKUP($S208,'Vent Sizing Charts'!$T$7,'Vent Sizing Charts'!AC$7)+1,IF($R208=1.25,LOOKUP($S208,'Vent Sizing Charts'!$T$6,'Vent Sizing Charts'!AC$6)+1,"ERR")))))))))))</f>
        <v>ERR</v>
      </c>
      <c r="AC208" t="str">
        <f>IF($R208=15,LOOKUP($S208,'Vent Sizing Charts'!$T$38:$T$41,'Vent Sizing Charts'!AD$38:AD$41)+1,IF($R208=12,LOOKUP($S208,'Vent Sizing Charts'!$T$34:$T$37,'Vent Sizing Charts'!AD$34:AD$37)+1,IF($R208=10,LOOKUP($S208,'Vent Sizing Charts'!$T$30:$T$33,'Vent Sizing Charts'!AD$30:AD$33)+1,IF($R208=8,LOOKUP($S208,'Vent Sizing Charts'!$T$26:$T$29,'Vent Sizing Charts'!AD$26:AD$29)+1,IF($R208=6,LOOKUP($S208,'Vent Sizing Charts'!$T$22:$T$25,'Vent Sizing Charts'!AD$22:AD$25)+1,IF($R208=5,LOOKUP($S208,'Vent Sizing Charts'!$T$18:$T$21,'Vent Sizing Charts'!AD$18:AD$21)+1,IF($R208=4,LOOKUP($S208,'Vent Sizing Charts'!$T$14:$T$17,'Vent Sizing Charts'!AD$14:AD$17)+1,IF($R208=3,LOOKUP($S208,'Vent Sizing Charts'!$T$10:$T$13,'Vent Sizing Charts'!AD$10:AD$13)+1,IF($R208=2,LOOKUP($S208,'Vent Sizing Charts'!$T$8:$T$9,'Vent Sizing Charts'!AD$8:AD$9)+1,IF($R208=1.5,LOOKUP($S208,'Vent Sizing Charts'!$T$7,'Vent Sizing Charts'!AD$7)+1,IF($R208=1.25,LOOKUP($S208,'Vent Sizing Charts'!$T$6,'Vent Sizing Charts'!AD$6)+1,"ERR")))))))))))</f>
        <v>ERR</v>
      </c>
      <c r="AD208" t="str">
        <f>IF($R208=15,LOOKUP($S208,'Vent Sizing Charts'!$T$38:$T$41,'Vent Sizing Charts'!AE$38:AE$41)+1,IF($R208=12,LOOKUP($S208,'Vent Sizing Charts'!$T$34:$T$37,'Vent Sizing Charts'!AE$34:AE$37)+1,IF($R208=10,LOOKUP($S208,'Vent Sizing Charts'!$T$30:$T$33,'Vent Sizing Charts'!AE$30:AE$33)+1,IF($R208=8,LOOKUP($S208,'Vent Sizing Charts'!$T$26:$T$29,'Vent Sizing Charts'!AE$26:AE$29)+1,IF($R208=6,LOOKUP($S208,'Vent Sizing Charts'!$T$22:$T$25,'Vent Sizing Charts'!AE$22:AE$25)+1,IF($R208=5,LOOKUP($S208,'Vent Sizing Charts'!$T$18:$T$21,'Vent Sizing Charts'!AE$18:AE$21)+1,IF($R208=4,LOOKUP($S208,'Vent Sizing Charts'!$T$14:$T$17,'Vent Sizing Charts'!AE$14:AE$17)+1,IF($R208=3,LOOKUP($S208,'Vent Sizing Charts'!$T$10:$T$13,'Vent Sizing Charts'!AE$10:AE$13)+1,IF($R208=2,LOOKUP($S208,'Vent Sizing Charts'!$T$8:$T$9,'Vent Sizing Charts'!AE$8:AE$9)+1,IF($R208=1.5,LOOKUP($S208,'Vent Sizing Charts'!$T$7,'Vent Sizing Charts'!AE$7)+1,IF($R208=1.25,LOOKUP($S208,'Vent Sizing Charts'!$T$6,'Vent Sizing Charts'!AE$6)+1,"ERR")))))))))))</f>
        <v>ERR</v>
      </c>
      <c r="AE208" t="str">
        <f>IF($R208=15,LOOKUP($S208,'Vent Sizing Charts'!$T$38:$T$41,'Vent Sizing Charts'!U$38:U$41),IF($R208=12,LOOKUP($S208,'Vent Sizing Charts'!$T$34:$T$37,'Vent Sizing Charts'!U$34:U$37),IF($R208=10,LOOKUP($S208,'Vent Sizing Charts'!$T$30:$T$33,'Vent Sizing Charts'!U$30:U$33),IF($R208=8,LOOKUP($S208,'Vent Sizing Charts'!$T$26:$T$29,'Vent Sizing Charts'!U$26:U$29),IF($R208=6,LOOKUP($S208,'Vent Sizing Charts'!$T$22:$T$25,'Vent Sizing Charts'!U$22:U$25),IF($R208=5,LOOKUP($S208,'Vent Sizing Charts'!$T$18:$T$21,'Vent Sizing Charts'!U$18:U$21),IF($R208=4,LOOKUP($S208,'Vent Sizing Charts'!$T$14:$T$17,'Vent Sizing Charts'!U$14:U$17),IF($R208=3,LOOKUP($S208,'Vent Sizing Charts'!$T$10:$T$13,'Vent Sizing Charts'!U$10:U$13),IF($R208=2,LOOKUP($S208,'Vent Sizing Charts'!$T$8:$T$9,'Vent Sizing Charts'!U$8:U$9),IF($R208=1.5,LOOKUP($S208,'Vent Sizing Charts'!$T$7,'Vent Sizing Charts'!U$7),IF($R208=1.25,LOOKUP($S208,'Vent Sizing Charts'!$T$6,'Vent Sizing Charts'!U$6),"ERR")))))))))))</f>
        <v>ERR</v>
      </c>
    </row>
    <row r="209" spans="6:31" x14ac:dyDescent="0.25">
      <c r="F209" t="str">
        <f>IF('Vent Sizing'!M194="","",'Vent Sizing'!M194)</f>
        <v/>
      </c>
      <c r="G209">
        <v>0</v>
      </c>
      <c r="H209" t="e">
        <f>IF(LOOKUP($F209,'Vent Sizing Charts'!$F$5:$F$18,'Vent Sizing Charts'!G$5:G$18)+1&lt;0,0,LOOKUP($F209,'Vent Sizing Charts'!$F$5:$F$18,'Vent Sizing Charts'!G$5:G$18))</f>
        <v>#N/A</v>
      </c>
      <c r="I209" t="e">
        <f>IF(LOOKUP($F209,'Vent Sizing Charts'!$F$5:$F$18,'Vent Sizing Charts'!H$5:H$18)+1&lt;0,0,LOOKUP($F209,'Vent Sizing Charts'!$F$5:$F$18,'Vent Sizing Charts'!H$5:H$18))</f>
        <v>#N/A</v>
      </c>
      <c r="J209" t="e">
        <f>IF(LOOKUP($F209,'Vent Sizing Charts'!$F$5:$F$18,'Vent Sizing Charts'!I$5:I$18)+1&lt;0,0,LOOKUP($F209,'Vent Sizing Charts'!$F$5:$F$18,'Vent Sizing Charts'!I$5:I$18))</f>
        <v>#N/A</v>
      </c>
      <c r="K209" t="e">
        <f>IF(LOOKUP($F209,'Vent Sizing Charts'!$F$5:$F$18,'Vent Sizing Charts'!J$5:J$18)+1&lt;0,0,LOOKUP($F209,'Vent Sizing Charts'!$F$5:$F$18,'Vent Sizing Charts'!J$5:J$18))</f>
        <v>#N/A</v>
      </c>
      <c r="L209" t="e">
        <f>IF(LOOKUP($F209,'Vent Sizing Charts'!$F$5:$F$18,'Vent Sizing Charts'!K$5:K$18)+1&lt;0,0,LOOKUP($F209,'Vent Sizing Charts'!$F$5:$F$18,'Vent Sizing Charts'!K$5:K$18))</f>
        <v>#N/A</v>
      </c>
      <c r="M209" t="e">
        <f>IF(LOOKUP($F209,'Vent Sizing Charts'!$F$5:$F$18,'Vent Sizing Charts'!L$5:L$18)+1&lt;0,0,LOOKUP($F209,'Vent Sizing Charts'!$F$5:$F$18,'Vent Sizing Charts'!L$5:L$18))</f>
        <v>#N/A</v>
      </c>
      <c r="N209" t="e">
        <f>IF(LOOKUP($F209,'Vent Sizing Charts'!$F$5:$F$18,'Vent Sizing Charts'!M$5:M$18)+1&lt;0,0,LOOKUP($F209,'Vent Sizing Charts'!$F$5:$F$18,'Vent Sizing Charts'!M$5:M$18))</f>
        <v>#N/A</v>
      </c>
      <c r="O209" t="e">
        <f>IF(LOOKUP($F209,'Vent Sizing Charts'!$F$5:$F$18,'Vent Sizing Charts'!N$5:N$18)+1&lt;0,0,LOOKUP($F209,'Vent Sizing Charts'!$F$5:$F$18,'Vent Sizing Charts'!N$5:N$18))</f>
        <v>#N/A</v>
      </c>
      <c r="R209">
        <f>'Vent Sizing'!X114</f>
        <v>0</v>
      </c>
      <c r="S209">
        <f>ROUNDUP('Vent Sizing'!T114,0)</f>
        <v>0</v>
      </c>
      <c r="T209">
        <v>-9999999</v>
      </c>
      <c r="U209" t="str">
        <f>IF($R209=15,LOOKUP($S209,'Vent Sizing Charts'!$T$38:$T$41,'Vent Sizing Charts'!V$38:V$41)+1,IF($R209=12,LOOKUP($S209,'Vent Sizing Charts'!$T$34:$T$37,'Vent Sizing Charts'!V$34:V$37)+1,IF($R209=10,LOOKUP($S209,'Vent Sizing Charts'!$T$30:$T$33,'Vent Sizing Charts'!V$30:V$33)+1,IF($R209=8,LOOKUP($S209,'Vent Sizing Charts'!$T$26:$T$29,'Vent Sizing Charts'!V$26:V$29)+1,IF($R209=6,LOOKUP($S209,'Vent Sizing Charts'!$T$22:$T$25,'Vent Sizing Charts'!V$22:V$25)+1,IF($R209=5,LOOKUP($S209,'Vent Sizing Charts'!$T$18:$T$21,'Vent Sizing Charts'!V$18:V$21)+1,IF($R209=4,LOOKUP($S209,'Vent Sizing Charts'!$T$14:$T$17,'Vent Sizing Charts'!V$14:V$17)+1,IF($R209=3,LOOKUP($S209,'Vent Sizing Charts'!$T$10:$T$13,'Vent Sizing Charts'!V$10:V$13)+1,IF($R209=2,LOOKUP($S209,'Vent Sizing Charts'!$T$8:$T$9,'Vent Sizing Charts'!V$8:V$9)+1,IF($R209=1.5,LOOKUP($S209,'Vent Sizing Charts'!$T$7,'Vent Sizing Charts'!V$7)+1,IF($R209=1.25,LOOKUP($S209,'Vent Sizing Charts'!$T$6,'Vent Sizing Charts'!V$6)+1,"ERR")))))))))))</f>
        <v>ERR</v>
      </c>
      <c r="V209" t="str">
        <f>IF($R209=15,LOOKUP($S209,'Vent Sizing Charts'!$T$38:$T$41,'Vent Sizing Charts'!W$38:W$41)+1,IF($R209=12,LOOKUP($S209,'Vent Sizing Charts'!$T$34:$T$37,'Vent Sizing Charts'!W$34:W$37)+1,IF($R209=10,LOOKUP($S209,'Vent Sizing Charts'!$T$30:$T$33,'Vent Sizing Charts'!W$30:W$33)+1,IF($R209=8,LOOKUP($S209,'Vent Sizing Charts'!$T$26:$T$29,'Vent Sizing Charts'!W$26:W$29)+1,IF($R209=6,LOOKUP($S209,'Vent Sizing Charts'!$T$22:$T$25,'Vent Sizing Charts'!W$22:W$25)+1,IF($R209=5,LOOKUP($S209,'Vent Sizing Charts'!$T$18:$T$21,'Vent Sizing Charts'!W$18:W$21)+1,IF($R209=4,LOOKUP($S209,'Vent Sizing Charts'!$T$14:$T$17,'Vent Sizing Charts'!W$14:W$17)+1,IF($R209=3,LOOKUP($S209,'Vent Sizing Charts'!$T$10:$T$13,'Vent Sizing Charts'!W$10:W$13)+1,IF($R209=2,LOOKUP($S209,'Vent Sizing Charts'!$T$8:$T$9,'Vent Sizing Charts'!W$8:W$9)+1,IF($R209=1.5,LOOKUP($S209,'Vent Sizing Charts'!$T$7,'Vent Sizing Charts'!W$7)+1,IF($R209=1.25,LOOKUP($S209,'Vent Sizing Charts'!$T$6,'Vent Sizing Charts'!W$6)+1,"ERR")))))))))))</f>
        <v>ERR</v>
      </c>
      <c r="W209" t="str">
        <f>IF($R209=15,LOOKUP($S209,'Vent Sizing Charts'!$T$38:$T$41,'Vent Sizing Charts'!X$38:X$41)+1,IF($R209=12,LOOKUP($S209,'Vent Sizing Charts'!$T$34:$T$37,'Vent Sizing Charts'!X$34:X$37)+1,IF($R209=10,LOOKUP($S209,'Vent Sizing Charts'!$T$30:$T$33,'Vent Sizing Charts'!X$30:X$33)+1,IF($R209=8,LOOKUP($S209,'Vent Sizing Charts'!$T$26:$T$29,'Vent Sizing Charts'!X$26:X$29)+1,IF($R209=6,LOOKUP($S209,'Vent Sizing Charts'!$T$22:$T$25,'Vent Sizing Charts'!X$22:X$25)+1,IF($R209=5,LOOKUP($S209,'Vent Sizing Charts'!$T$18:$T$21,'Vent Sizing Charts'!X$18:X$21)+1,IF($R209=4,LOOKUP($S209,'Vent Sizing Charts'!$T$14:$T$17,'Vent Sizing Charts'!X$14:X$17)+1,IF($R209=3,LOOKUP($S209,'Vent Sizing Charts'!$T$10:$T$13,'Vent Sizing Charts'!X$10:X$13)+1,IF($R209=2,LOOKUP($S209,'Vent Sizing Charts'!$T$8:$T$9,'Vent Sizing Charts'!X$8:X$9)+1,IF($R209=1.5,LOOKUP($S209,'Vent Sizing Charts'!$T$7,'Vent Sizing Charts'!X$7)+1,IF($R209=1.25,LOOKUP($S209,'Vent Sizing Charts'!$T$6,'Vent Sizing Charts'!X$6)+1,"ERR")))))))))))</f>
        <v>ERR</v>
      </c>
      <c r="X209" t="str">
        <f>IF($R209=15,LOOKUP($S209,'Vent Sizing Charts'!$T$38:$T$41,'Vent Sizing Charts'!Y$38:Y$41)+1,IF($R209=12,LOOKUP($S209,'Vent Sizing Charts'!$T$34:$T$37,'Vent Sizing Charts'!Y$34:Y$37)+1,IF($R209=10,LOOKUP($S209,'Vent Sizing Charts'!$T$30:$T$33,'Vent Sizing Charts'!Y$30:Y$33)+1,IF($R209=8,LOOKUP($S209,'Vent Sizing Charts'!$T$26:$T$29,'Vent Sizing Charts'!Y$26:Y$29)+1,IF($R209=6,LOOKUP($S209,'Vent Sizing Charts'!$T$22:$T$25,'Vent Sizing Charts'!Y$22:Y$25)+1,IF($R209=5,LOOKUP($S209,'Vent Sizing Charts'!$T$18:$T$21,'Vent Sizing Charts'!Y$18:Y$21)+1,IF($R209=4,LOOKUP($S209,'Vent Sizing Charts'!$T$14:$T$17,'Vent Sizing Charts'!Y$14:Y$17)+1,IF($R209=3,LOOKUP($S209,'Vent Sizing Charts'!$T$10:$T$13,'Vent Sizing Charts'!Y$10:Y$13)+1,IF($R209=2,LOOKUP($S209,'Vent Sizing Charts'!$T$8:$T$9,'Vent Sizing Charts'!Y$8:Y$9)+1,IF($R209=1.5,LOOKUP($S209,'Vent Sizing Charts'!$T$7,'Vent Sizing Charts'!Y$7)+1,IF($R209=1.25,LOOKUP($S209,'Vent Sizing Charts'!$T$6,'Vent Sizing Charts'!Y$6)+1,"ERR")))))))))))</f>
        <v>ERR</v>
      </c>
      <c r="Y209" t="str">
        <f>IF($R209=15,LOOKUP($S209,'Vent Sizing Charts'!$T$38:$T$41,'Vent Sizing Charts'!Z$38:Z$41)+1,IF($R209=12,LOOKUP($S209,'Vent Sizing Charts'!$T$34:$T$37,'Vent Sizing Charts'!Z$34:Z$37)+1,IF($R209=10,LOOKUP($S209,'Vent Sizing Charts'!$T$30:$T$33,'Vent Sizing Charts'!Z$30:Z$33)+1,IF($R209=8,LOOKUP($S209,'Vent Sizing Charts'!$T$26:$T$29,'Vent Sizing Charts'!Z$26:Z$29)+1,IF($R209=6,LOOKUP($S209,'Vent Sizing Charts'!$T$22:$T$25,'Vent Sizing Charts'!Z$22:Z$25)+1,IF($R209=5,LOOKUP($S209,'Vent Sizing Charts'!$T$18:$T$21,'Vent Sizing Charts'!Z$18:Z$21)+1,IF($R209=4,LOOKUP($S209,'Vent Sizing Charts'!$T$14:$T$17,'Vent Sizing Charts'!Z$14:Z$17)+1,IF($R209=3,LOOKUP($S209,'Vent Sizing Charts'!$T$10:$T$13,'Vent Sizing Charts'!Z$10:Z$13)+1,IF($R209=2,LOOKUP($S209,'Vent Sizing Charts'!$T$8:$T$9,'Vent Sizing Charts'!Z$8:Z$9)+1,IF($R209=1.5,LOOKUP($S209,'Vent Sizing Charts'!$T$7,'Vent Sizing Charts'!Z$7)+1,IF($R209=1.25,LOOKUP($S209,'Vent Sizing Charts'!$T$6,'Vent Sizing Charts'!Z$6)+1,"ERR")))))))))))</f>
        <v>ERR</v>
      </c>
      <c r="Z209" t="str">
        <f>IF($R209=15,LOOKUP($S209,'Vent Sizing Charts'!$T$38:$T$41,'Vent Sizing Charts'!AA$38:AA$41)+1,IF($R209=12,LOOKUP($S209,'Vent Sizing Charts'!$T$34:$T$37,'Vent Sizing Charts'!AA$34:AA$37)+1,IF($R209=10,LOOKUP($S209,'Vent Sizing Charts'!$T$30:$T$33,'Vent Sizing Charts'!AA$30:AA$33)+1,IF($R209=8,LOOKUP($S209,'Vent Sizing Charts'!$T$26:$T$29,'Vent Sizing Charts'!AA$26:AA$29)+1,IF($R209=6,LOOKUP($S209,'Vent Sizing Charts'!$T$22:$T$25,'Vent Sizing Charts'!AA$22:AA$25)+1,IF($R209=5,LOOKUP($S209,'Vent Sizing Charts'!$T$18:$T$21,'Vent Sizing Charts'!AA$18:AA$21)+1,IF($R209=4,LOOKUP($S209,'Vent Sizing Charts'!$T$14:$T$17,'Vent Sizing Charts'!AA$14:AA$17)+1,IF($R209=3,LOOKUP($S209,'Vent Sizing Charts'!$T$10:$T$13,'Vent Sizing Charts'!AA$10:AA$13)+1,IF($R209=2,LOOKUP($S209,'Vent Sizing Charts'!$T$8:$T$9,'Vent Sizing Charts'!AA$8:AA$9)+1,IF($R209=1.5,LOOKUP($S209,'Vent Sizing Charts'!$T$7,'Vent Sizing Charts'!AA$7)+1,IF($R209=1.25,LOOKUP($S209,'Vent Sizing Charts'!$T$6,'Vent Sizing Charts'!AA$6)+1,"ERR")))))))))))</f>
        <v>ERR</v>
      </c>
      <c r="AA209" t="str">
        <f>IF($R209=15,LOOKUP($S209,'Vent Sizing Charts'!$T$38:$T$41,'Vent Sizing Charts'!AB$38:AB$41)+1,IF($R209=12,LOOKUP($S209,'Vent Sizing Charts'!$T$34:$T$37,'Vent Sizing Charts'!AB$34:AB$37)+1,IF($R209=10,LOOKUP($S209,'Vent Sizing Charts'!$T$30:$T$33,'Vent Sizing Charts'!AB$30:AB$33)+1,IF($R209=8,LOOKUP($S209,'Vent Sizing Charts'!$T$26:$T$29,'Vent Sizing Charts'!AB$26:AB$29)+1,IF($R209=6,LOOKUP($S209,'Vent Sizing Charts'!$T$22:$T$25,'Vent Sizing Charts'!AB$22:AB$25)+1,IF($R209=5,LOOKUP($S209,'Vent Sizing Charts'!$T$18:$T$21,'Vent Sizing Charts'!AB$18:AB$21)+1,IF($R209=4,LOOKUP($S209,'Vent Sizing Charts'!$T$14:$T$17,'Vent Sizing Charts'!AB$14:AB$17)+1,IF($R209=3,LOOKUP($S209,'Vent Sizing Charts'!$T$10:$T$13,'Vent Sizing Charts'!AB$10:AB$13)+1,IF($R209=2,LOOKUP($S209,'Vent Sizing Charts'!$T$8:$T$9,'Vent Sizing Charts'!AB$8:AB$9)+1,IF($R209=1.5,LOOKUP($S209,'Vent Sizing Charts'!$T$7,'Vent Sizing Charts'!AB$7)+1,IF($R209=1.25,LOOKUP($S209,'Vent Sizing Charts'!$T$6,'Vent Sizing Charts'!AB$6)+1,"ERR")))))))))))</f>
        <v>ERR</v>
      </c>
      <c r="AB209" t="str">
        <f>IF($R209=15,LOOKUP($S209,'Vent Sizing Charts'!$T$38:$T$41,'Vent Sizing Charts'!AC$38:AC$41)+1,IF($R209=12,LOOKUP($S209,'Vent Sizing Charts'!$T$34:$T$37,'Vent Sizing Charts'!AC$34:AC$37)+1,IF($R209=10,LOOKUP($S209,'Vent Sizing Charts'!$T$30:$T$33,'Vent Sizing Charts'!AC$30:AC$33)+1,IF($R209=8,LOOKUP($S209,'Vent Sizing Charts'!$T$26:$T$29,'Vent Sizing Charts'!AC$26:AC$29)+1,IF($R209=6,LOOKUP($S209,'Vent Sizing Charts'!$T$22:$T$25,'Vent Sizing Charts'!AC$22:AC$25)+1,IF($R209=5,LOOKUP($S209,'Vent Sizing Charts'!$T$18:$T$21,'Vent Sizing Charts'!AC$18:AC$21)+1,IF($R209=4,LOOKUP($S209,'Vent Sizing Charts'!$T$14:$T$17,'Vent Sizing Charts'!AC$14:AC$17)+1,IF($R209=3,LOOKUP($S209,'Vent Sizing Charts'!$T$10:$T$13,'Vent Sizing Charts'!AC$10:AC$13)+1,IF($R209=2,LOOKUP($S209,'Vent Sizing Charts'!$T$8:$T$9,'Vent Sizing Charts'!AC$8:AC$9)+1,IF($R209=1.5,LOOKUP($S209,'Vent Sizing Charts'!$T$7,'Vent Sizing Charts'!AC$7)+1,IF($R209=1.25,LOOKUP($S209,'Vent Sizing Charts'!$T$6,'Vent Sizing Charts'!AC$6)+1,"ERR")))))))))))</f>
        <v>ERR</v>
      </c>
      <c r="AC209" t="str">
        <f>IF($R209=15,LOOKUP($S209,'Vent Sizing Charts'!$T$38:$T$41,'Vent Sizing Charts'!AD$38:AD$41)+1,IF($R209=12,LOOKUP($S209,'Vent Sizing Charts'!$T$34:$T$37,'Vent Sizing Charts'!AD$34:AD$37)+1,IF($R209=10,LOOKUP($S209,'Vent Sizing Charts'!$T$30:$T$33,'Vent Sizing Charts'!AD$30:AD$33)+1,IF($R209=8,LOOKUP($S209,'Vent Sizing Charts'!$T$26:$T$29,'Vent Sizing Charts'!AD$26:AD$29)+1,IF($R209=6,LOOKUP($S209,'Vent Sizing Charts'!$T$22:$T$25,'Vent Sizing Charts'!AD$22:AD$25)+1,IF($R209=5,LOOKUP($S209,'Vent Sizing Charts'!$T$18:$T$21,'Vent Sizing Charts'!AD$18:AD$21)+1,IF($R209=4,LOOKUP($S209,'Vent Sizing Charts'!$T$14:$T$17,'Vent Sizing Charts'!AD$14:AD$17)+1,IF($R209=3,LOOKUP($S209,'Vent Sizing Charts'!$T$10:$T$13,'Vent Sizing Charts'!AD$10:AD$13)+1,IF($R209=2,LOOKUP($S209,'Vent Sizing Charts'!$T$8:$T$9,'Vent Sizing Charts'!AD$8:AD$9)+1,IF($R209=1.5,LOOKUP($S209,'Vent Sizing Charts'!$T$7,'Vent Sizing Charts'!AD$7)+1,IF($R209=1.25,LOOKUP($S209,'Vent Sizing Charts'!$T$6,'Vent Sizing Charts'!AD$6)+1,"ERR")))))))))))</f>
        <v>ERR</v>
      </c>
      <c r="AD209" t="str">
        <f>IF($R209=15,LOOKUP($S209,'Vent Sizing Charts'!$T$38:$T$41,'Vent Sizing Charts'!AE$38:AE$41)+1,IF($R209=12,LOOKUP($S209,'Vent Sizing Charts'!$T$34:$T$37,'Vent Sizing Charts'!AE$34:AE$37)+1,IF($R209=10,LOOKUP($S209,'Vent Sizing Charts'!$T$30:$T$33,'Vent Sizing Charts'!AE$30:AE$33)+1,IF($R209=8,LOOKUP($S209,'Vent Sizing Charts'!$T$26:$T$29,'Vent Sizing Charts'!AE$26:AE$29)+1,IF($R209=6,LOOKUP($S209,'Vent Sizing Charts'!$T$22:$T$25,'Vent Sizing Charts'!AE$22:AE$25)+1,IF($R209=5,LOOKUP($S209,'Vent Sizing Charts'!$T$18:$T$21,'Vent Sizing Charts'!AE$18:AE$21)+1,IF($R209=4,LOOKUP($S209,'Vent Sizing Charts'!$T$14:$T$17,'Vent Sizing Charts'!AE$14:AE$17)+1,IF($R209=3,LOOKUP($S209,'Vent Sizing Charts'!$T$10:$T$13,'Vent Sizing Charts'!AE$10:AE$13)+1,IF($R209=2,LOOKUP($S209,'Vent Sizing Charts'!$T$8:$T$9,'Vent Sizing Charts'!AE$8:AE$9)+1,IF($R209=1.5,LOOKUP($S209,'Vent Sizing Charts'!$T$7,'Vent Sizing Charts'!AE$7)+1,IF($R209=1.25,LOOKUP($S209,'Vent Sizing Charts'!$T$6,'Vent Sizing Charts'!AE$6)+1,"ERR")))))))))))</f>
        <v>ERR</v>
      </c>
      <c r="AE209" t="str">
        <f>IF($R209=15,LOOKUP($S209,'Vent Sizing Charts'!$T$38:$T$41,'Vent Sizing Charts'!U$38:U$41),IF($R209=12,LOOKUP($S209,'Vent Sizing Charts'!$T$34:$T$37,'Vent Sizing Charts'!U$34:U$37),IF($R209=10,LOOKUP($S209,'Vent Sizing Charts'!$T$30:$T$33,'Vent Sizing Charts'!U$30:U$33),IF($R209=8,LOOKUP($S209,'Vent Sizing Charts'!$T$26:$T$29,'Vent Sizing Charts'!U$26:U$29),IF($R209=6,LOOKUP($S209,'Vent Sizing Charts'!$T$22:$T$25,'Vent Sizing Charts'!U$22:U$25),IF($R209=5,LOOKUP($S209,'Vent Sizing Charts'!$T$18:$T$21,'Vent Sizing Charts'!U$18:U$21),IF($R209=4,LOOKUP($S209,'Vent Sizing Charts'!$T$14:$T$17,'Vent Sizing Charts'!U$14:U$17),IF($R209=3,LOOKUP($S209,'Vent Sizing Charts'!$T$10:$T$13,'Vent Sizing Charts'!U$10:U$13),IF($R209=2,LOOKUP($S209,'Vent Sizing Charts'!$T$8:$T$9,'Vent Sizing Charts'!U$8:U$9),IF($R209=1.5,LOOKUP($S209,'Vent Sizing Charts'!$T$7,'Vent Sizing Charts'!U$7),IF($R209=1.25,LOOKUP($S209,'Vent Sizing Charts'!$T$6,'Vent Sizing Charts'!U$6),"ERR")))))))))))</f>
        <v>ERR</v>
      </c>
    </row>
    <row r="210" spans="6:31" x14ac:dyDescent="0.25">
      <c r="F210" t="str">
        <f>IF('Vent Sizing'!M195="","",'Vent Sizing'!M195)</f>
        <v/>
      </c>
      <c r="G210">
        <v>0</v>
      </c>
      <c r="H210" t="e">
        <f>IF(LOOKUP($F210,'Vent Sizing Charts'!$F$5:$F$18,'Vent Sizing Charts'!G$5:G$18)+1&lt;0,0,LOOKUP($F210,'Vent Sizing Charts'!$F$5:$F$18,'Vent Sizing Charts'!G$5:G$18))</f>
        <v>#N/A</v>
      </c>
      <c r="I210" t="e">
        <f>IF(LOOKUP($F210,'Vent Sizing Charts'!$F$5:$F$18,'Vent Sizing Charts'!H$5:H$18)+1&lt;0,0,LOOKUP($F210,'Vent Sizing Charts'!$F$5:$F$18,'Vent Sizing Charts'!H$5:H$18))</f>
        <v>#N/A</v>
      </c>
      <c r="J210" t="e">
        <f>IF(LOOKUP($F210,'Vent Sizing Charts'!$F$5:$F$18,'Vent Sizing Charts'!I$5:I$18)+1&lt;0,0,LOOKUP($F210,'Vent Sizing Charts'!$F$5:$F$18,'Vent Sizing Charts'!I$5:I$18))</f>
        <v>#N/A</v>
      </c>
      <c r="K210" t="e">
        <f>IF(LOOKUP($F210,'Vent Sizing Charts'!$F$5:$F$18,'Vent Sizing Charts'!J$5:J$18)+1&lt;0,0,LOOKUP($F210,'Vent Sizing Charts'!$F$5:$F$18,'Vent Sizing Charts'!J$5:J$18))</f>
        <v>#N/A</v>
      </c>
      <c r="L210" t="e">
        <f>IF(LOOKUP($F210,'Vent Sizing Charts'!$F$5:$F$18,'Vent Sizing Charts'!K$5:K$18)+1&lt;0,0,LOOKUP($F210,'Vent Sizing Charts'!$F$5:$F$18,'Vent Sizing Charts'!K$5:K$18))</f>
        <v>#N/A</v>
      </c>
      <c r="M210" t="e">
        <f>IF(LOOKUP($F210,'Vent Sizing Charts'!$F$5:$F$18,'Vent Sizing Charts'!L$5:L$18)+1&lt;0,0,LOOKUP($F210,'Vent Sizing Charts'!$F$5:$F$18,'Vent Sizing Charts'!L$5:L$18))</f>
        <v>#N/A</v>
      </c>
      <c r="N210" t="e">
        <f>IF(LOOKUP($F210,'Vent Sizing Charts'!$F$5:$F$18,'Vent Sizing Charts'!M$5:M$18)+1&lt;0,0,LOOKUP($F210,'Vent Sizing Charts'!$F$5:$F$18,'Vent Sizing Charts'!M$5:M$18))</f>
        <v>#N/A</v>
      </c>
      <c r="O210" t="e">
        <f>IF(LOOKUP($F210,'Vent Sizing Charts'!$F$5:$F$18,'Vent Sizing Charts'!N$5:N$18)+1&lt;0,0,LOOKUP($F210,'Vent Sizing Charts'!$F$5:$F$18,'Vent Sizing Charts'!N$5:N$18))</f>
        <v>#N/A</v>
      </c>
      <c r="R210">
        <f>'Vent Sizing'!X115</f>
        <v>0</v>
      </c>
      <c r="S210">
        <f>ROUNDUP('Vent Sizing'!T115,0)</f>
        <v>0</v>
      </c>
      <c r="T210">
        <v>-9999999</v>
      </c>
      <c r="U210" t="str">
        <f>IF($R210=15,LOOKUP($S210,'Vent Sizing Charts'!$T$38:$T$41,'Vent Sizing Charts'!V$38:V$41)+1,IF($R210=12,LOOKUP($S210,'Vent Sizing Charts'!$T$34:$T$37,'Vent Sizing Charts'!V$34:V$37)+1,IF($R210=10,LOOKUP($S210,'Vent Sizing Charts'!$T$30:$T$33,'Vent Sizing Charts'!V$30:V$33)+1,IF($R210=8,LOOKUP($S210,'Vent Sizing Charts'!$T$26:$T$29,'Vent Sizing Charts'!V$26:V$29)+1,IF($R210=6,LOOKUP($S210,'Vent Sizing Charts'!$T$22:$T$25,'Vent Sizing Charts'!V$22:V$25)+1,IF($R210=5,LOOKUP($S210,'Vent Sizing Charts'!$T$18:$T$21,'Vent Sizing Charts'!V$18:V$21)+1,IF($R210=4,LOOKUP($S210,'Vent Sizing Charts'!$T$14:$T$17,'Vent Sizing Charts'!V$14:V$17)+1,IF($R210=3,LOOKUP($S210,'Vent Sizing Charts'!$T$10:$T$13,'Vent Sizing Charts'!V$10:V$13)+1,IF($R210=2,LOOKUP($S210,'Vent Sizing Charts'!$T$8:$T$9,'Vent Sizing Charts'!V$8:V$9)+1,IF($R210=1.5,LOOKUP($S210,'Vent Sizing Charts'!$T$7,'Vent Sizing Charts'!V$7)+1,IF($R210=1.25,LOOKUP($S210,'Vent Sizing Charts'!$T$6,'Vent Sizing Charts'!V$6)+1,"ERR")))))))))))</f>
        <v>ERR</v>
      </c>
      <c r="V210" t="str">
        <f>IF($R210=15,LOOKUP($S210,'Vent Sizing Charts'!$T$38:$T$41,'Vent Sizing Charts'!W$38:W$41)+1,IF($R210=12,LOOKUP($S210,'Vent Sizing Charts'!$T$34:$T$37,'Vent Sizing Charts'!W$34:W$37)+1,IF($R210=10,LOOKUP($S210,'Vent Sizing Charts'!$T$30:$T$33,'Vent Sizing Charts'!W$30:W$33)+1,IF($R210=8,LOOKUP($S210,'Vent Sizing Charts'!$T$26:$T$29,'Vent Sizing Charts'!W$26:W$29)+1,IF($R210=6,LOOKUP($S210,'Vent Sizing Charts'!$T$22:$T$25,'Vent Sizing Charts'!W$22:W$25)+1,IF($R210=5,LOOKUP($S210,'Vent Sizing Charts'!$T$18:$T$21,'Vent Sizing Charts'!W$18:W$21)+1,IF($R210=4,LOOKUP($S210,'Vent Sizing Charts'!$T$14:$T$17,'Vent Sizing Charts'!W$14:W$17)+1,IF($R210=3,LOOKUP($S210,'Vent Sizing Charts'!$T$10:$T$13,'Vent Sizing Charts'!W$10:W$13)+1,IF($R210=2,LOOKUP($S210,'Vent Sizing Charts'!$T$8:$T$9,'Vent Sizing Charts'!W$8:W$9)+1,IF($R210=1.5,LOOKUP($S210,'Vent Sizing Charts'!$T$7,'Vent Sizing Charts'!W$7)+1,IF($R210=1.25,LOOKUP($S210,'Vent Sizing Charts'!$T$6,'Vent Sizing Charts'!W$6)+1,"ERR")))))))))))</f>
        <v>ERR</v>
      </c>
      <c r="W210" t="str">
        <f>IF($R210=15,LOOKUP($S210,'Vent Sizing Charts'!$T$38:$T$41,'Vent Sizing Charts'!X$38:X$41)+1,IF($R210=12,LOOKUP($S210,'Vent Sizing Charts'!$T$34:$T$37,'Vent Sizing Charts'!X$34:X$37)+1,IF($R210=10,LOOKUP($S210,'Vent Sizing Charts'!$T$30:$T$33,'Vent Sizing Charts'!X$30:X$33)+1,IF($R210=8,LOOKUP($S210,'Vent Sizing Charts'!$T$26:$T$29,'Vent Sizing Charts'!X$26:X$29)+1,IF($R210=6,LOOKUP($S210,'Vent Sizing Charts'!$T$22:$T$25,'Vent Sizing Charts'!X$22:X$25)+1,IF($R210=5,LOOKUP($S210,'Vent Sizing Charts'!$T$18:$T$21,'Vent Sizing Charts'!X$18:X$21)+1,IF($R210=4,LOOKUP($S210,'Vent Sizing Charts'!$T$14:$T$17,'Vent Sizing Charts'!X$14:X$17)+1,IF($R210=3,LOOKUP($S210,'Vent Sizing Charts'!$T$10:$T$13,'Vent Sizing Charts'!X$10:X$13)+1,IF($R210=2,LOOKUP($S210,'Vent Sizing Charts'!$T$8:$T$9,'Vent Sizing Charts'!X$8:X$9)+1,IF($R210=1.5,LOOKUP($S210,'Vent Sizing Charts'!$T$7,'Vent Sizing Charts'!X$7)+1,IF($R210=1.25,LOOKUP($S210,'Vent Sizing Charts'!$T$6,'Vent Sizing Charts'!X$6)+1,"ERR")))))))))))</f>
        <v>ERR</v>
      </c>
      <c r="X210" t="str">
        <f>IF($R210=15,LOOKUP($S210,'Vent Sizing Charts'!$T$38:$T$41,'Vent Sizing Charts'!Y$38:Y$41)+1,IF($R210=12,LOOKUP($S210,'Vent Sizing Charts'!$T$34:$T$37,'Vent Sizing Charts'!Y$34:Y$37)+1,IF($R210=10,LOOKUP($S210,'Vent Sizing Charts'!$T$30:$T$33,'Vent Sizing Charts'!Y$30:Y$33)+1,IF($R210=8,LOOKUP($S210,'Vent Sizing Charts'!$T$26:$T$29,'Vent Sizing Charts'!Y$26:Y$29)+1,IF($R210=6,LOOKUP($S210,'Vent Sizing Charts'!$T$22:$T$25,'Vent Sizing Charts'!Y$22:Y$25)+1,IF($R210=5,LOOKUP($S210,'Vent Sizing Charts'!$T$18:$T$21,'Vent Sizing Charts'!Y$18:Y$21)+1,IF($R210=4,LOOKUP($S210,'Vent Sizing Charts'!$T$14:$T$17,'Vent Sizing Charts'!Y$14:Y$17)+1,IF($R210=3,LOOKUP($S210,'Vent Sizing Charts'!$T$10:$T$13,'Vent Sizing Charts'!Y$10:Y$13)+1,IF($R210=2,LOOKUP($S210,'Vent Sizing Charts'!$T$8:$T$9,'Vent Sizing Charts'!Y$8:Y$9)+1,IF($R210=1.5,LOOKUP($S210,'Vent Sizing Charts'!$T$7,'Vent Sizing Charts'!Y$7)+1,IF($R210=1.25,LOOKUP($S210,'Vent Sizing Charts'!$T$6,'Vent Sizing Charts'!Y$6)+1,"ERR")))))))))))</f>
        <v>ERR</v>
      </c>
      <c r="Y210" t="str">
        <f>IF($R210=15,LOOKUP($S210,'Vent Sizing Charts'!$T$38:$T$41,'Vent Sizing Charts'!Z$38:Z$41)+1,IF($R210=12,LOOKUP($S210,'Vent Sizing Charts'!$T$34:$T$37,'Vent Sizing Charts'!Z$34:Z$37)+1,IF($R210=10,LOOKUP($S210,'Vent Sizing Charts'!$T$30:$T$33,'Vent Sizing Charts'!Z$30:Z$33)+1,IF($R210=8,LOOKUP($S210,'Vent Sizing Charts'!$T$26:$T$29,'Vent Sizing Charts'!Z$26:Z$29)+1,IF($R210=6,LOOKUP($S210,'Vent Sizing Charts'!$T$22:$T$25,'Vent Sizing Charts'!Z$22:Z$25)+1,IF($R210=5,LOOKUP($S210,'Vent Sizing Charts'!$T$18:$T$21,'Vent Sizing Charts'!Z$18:Z$21)+1,IF($R210=4,LOOKUP($S210,'Vent Sizing Charts'!$T$14:$T$17,'Vent Sizing Charts'!Z$14:Z$17)+1,IF($R210=3,LOOKUP($S210,'Vent Sizing Charts'!$T$10:$T$13,'Vent Sizing Charts'!Z$10:Z$13)+1,IF($R210=2,LOOKUP($S210,'Vent Sizing Charts'!$T$8:$T$9,'Vent Sizing Charts'!Z$8:Z$9)+1,IF($R210=1.5,LOOKUP($S210,'Vent Sizing Charts'!$T$7,'Vent Sizing Charts'!Z$7)+1,IF($R210=1.25,LOOKUP($S210,'Vent Sizing Charts'!$T$6,'Vent Sizing Charts'!Z$6)+1,"ERR")))))))))))</f>
        <v>ERR</v>
      </c>
      <c r="Z210" t="str">
        <f>IF($R210=15,LOOKUP($S210,'Vent Sizing Charts'!$T$38:$T$41,'Vent Sizing Charts'!AA$38:AA$41)+1,IF($R210=12,LOOKUP($S210,'Vent Sizing Charts'!$T$34:$T$37,'Vent Sizing Charts'!AA$34:AA$37)+1,IF($R210=10,LOOKUP($S210,'Vent Sizing Charts'!$T$30:$T$33,'Vent Sizing Charts'!AA$30:AA$33)+1,IF($R210=8,LOOKUP($S210,'Vent Sizing Charts'!$T$26:$T$29,'Vent Sizing Charts'!AA$26:AA$29)+1,IF($R210=6,LOOKUP($S210,'Vent Sizing Charts'!$T$22:$T$25,'Vent Sizing Charts'!AA$22:AA$25)+1,IF($R210=5,LOOKUP($S210,'Vent Sizing Charts'!$T$18:$T$21,'Vent Sizing Charts'!AA$18:AA$21)+1,IF($R210=4,LOOKUP($S210,'Vent Sizing Charts'!$T$14:$T$17,'Vent Sizing Charts'!AA$14:AA$17)+1,IF($R210=3,LOOKUP($S210,'Vent Sizing Charts'!$T$10:$T$13,'Vent Sizing Charts'!AA$10:AA$13)+1,IF($R210=2,LOOKUP($S210,'Vent Sizing Charts'!$T$8:$T$9,'Vent Sizing Charts'!AA$8:AA$9)+1,IF($R210=1.5,LOOKUP($S210,'Vent Sizing Charts'!$T$7,'Vent Sizing Charts'!AA$7)+1,IF($R210=1.25,LOOKUP($S210,'Vent Sizing Charts'!$T$6,'Vent Sizing Charts'!AA$6)+1,"ERR")))))))))))</f>
        <v>ERR</v>
      </c>
      <c r="AA210" t="str">
        <f>IF($R210=15,LOOKUP($S210,'Vent Sizing Charts'!$T$38:$T$41,'Vent Sizing Charts'!AB$38:AB$41)+1,IF($R210=12,LOOKUP($S210,'Vent Sizing Charts'!$T$34:$T$37,'Vent Sizing Charts'!AB$34:AB$37)+1,IF($R210=10,LOOKUP($S210,'Vent Sizing Charts'!$T$30:$T$33,'Vent Sizing Charts'!AB$30:AB$33)+1,IF($R210=8,LOOKUP($S210,'Vent Sizing Charts'!$T$26:$T$29,'Vent Sizing Charts'!AB$26:AB$29)+1,IF($R210=6,LOOKUP($S210,'Vent Sizing Charts'!$T$22:$T$25,'Vent Sizing Charts'!AB$22:AB$25)+1,IF($R210=5,LOOKUP($S210,'Vent Sizing Charts'!$T$18:$T$21,'Vent Sizing Charts'!AB$18:AB$21)+1,IF($R210=4,LOOKUP($S210,'Vent Sizing Charts'!$T$14:$T$17,'Vent Sizing Charts'!AB$14:AB$17)+1,IF($R210=3,LOOKUP($S210,'Vent Sizing Charts'!$T$10:$T$13,'Vent Sizing Charts'!AB$10:AB$13)+1,IF($R210=2,LOOKUP($S210,'Vent Sizing Charts'!$T$8:$T$9,'Vent Sizing Charts'!AB$8:AB$9)+1,IF($R210=1.5,LOOKUP($S210,'Vent Sizing Charts'!$T$7,'Vent Sizing Charts'!AB$7)+1,IF($R210=1.25,LOOKUP($S210,'Vent Sizing Charts'!$T$6,'Vent Sizing Charts'!AB$6)+1,"ERR")))))))))))</f>
        <v>ERR</v>
      </c>
      <c r="AB210" t="str">
        <f>IF($R210=15,LOOKUP($S210,'Vent Sizing Charts'!$T$38:$T$41,'Vent Sizing Charts'!AC$38:AC$41)+1,IF($R210=12,LOOKUP($S210,'Vent Sizing Charts'!$T$34:$T$37,'Vent Sizing Charts'!AC$34:AC$37)+1,IF($R210=10,LOOKUP($S210,'Vent Sizing Charts'!$T$30:$T$33,'Vent Sizing Charts'!AC$30:AC$33)+1,IF($R210=8,LOOKUP($S210,'Vent Sizing Charts'!$T$26:$T$29,'Vent Sizing Charts'!AC$26:AC$29)+1,IF($R210=6,LOOKUP($S210,'Vent Sizing Charts'!$T$22:$T$25,'Vent Sizing Charts'!AC$22:AC$25)+1,IF($R210=5,LOOKUP($S210,'Vent Sizing Charts'!$T$18:$T$21,'Vent Sizing Charts'!AC$18:AC$21)+1,IF($R210=4,LOOKUP($S210,'Vent Sizing Charts'!$T$14:$T$17,'Vent Sizing Charts'!AC$14:AC$17)+1,IF($R210=3,LOOKUP($S210,'Vent Sizing Charts'!$T$10:$T$13,'Vent Sizing Charts'!AC$10:AC$13)+1,IF($R210=2,LOOKUP($S210,'Vent Sizing Charts'!$T$8:$T$9,'Vent Sizing Charts'!AC$8:AC$9)+1,IF($R210=1.5,LOOKUP($S210,'Vent Sizing Charts'!$T$7,'Vent Sizing Charts'!AC$7)+1,IF($R210=1.25,LOOKUP($S210,'Vent Sizing Charts'!$T$6,'Vent Sizing Charts'!AC$6)+1,"ERR")))))))))))</f>
        <v>ERR</v>
      </c>
      <c r="AC210" t="str">
        <f>IF($R210=15,LOOKUP($S210,'Vent Sizing Charts'!$T$38:$T$41,'Vent Sizing Charts'!AD$38:AD$41)+1,IF($R210=12,LOOKUP($S210,'Vent Sizing Charts'!$T$34:$T$37,'Vent Sizing Charts'!AD$34:AD$37)+1,IF($R210=10,LOOKUP($S210,'Vent Sizing Charts'!$T$30:$T$33,'Vent Sizing Charts'!AD$30:AD$33)+1,IF($R210=8,LOOKUP($S210,'Vent Sizing Charts'!$T$26:$T$29,'Vent Sizing Charts'!AD$26:AD$29)+1,IF($R210=6,LOOKUP($S210,'Vent Sizing Charts'!$T$22:$T$25,'Vent Sizing Charts'!AD$22:AD$25)+1,IF($R210=5,LOOKUP($S210,'Vent Sizing Charts'!$T$18:$T$21,'Vent Sizing Charts'!AD$18:AD$21)+1,IF($R210=4,LOOKUP($S210,'Vent Sizing Charts'!$T$14:$T$17,'Vent Sizing Charts'!AD$14:AD$17)+1,IF($R210=3,LOOKUP($S210,'Vent Sizing Charts'!$T$10:$T$13,'Vent Sizing Charts'!AD$10:AD$13)+1,IF($R210=2,LOOKUP($S210,'Vent Sizing Charts'!$T$8:$T$9,'Vent Sizing Charts'!AD$8:AD$9)+1,IF($R210=1.5,LOOKUP($S210,'Vent Sizing Charts'!$T$7,'Vent Sizing Charts'!AD$7)+1,IF($R210=1.25,LOOKUP($S210,'Vent Sizing Charts'!$T$6,'Vent Sizing Charts'!AD$6)+1,"ERR")))))))))))</f>
        <v>ERR</v>
      </c>
      <c r="AD210" t="str">
        <f>IF($R210=15,LOOKUP($S210,'Vent Sizing Charts'!$T$38:$T$41,'Vent Sizing Charts'!AE$38:AE$41)+1,IF($R210=12,LOOKUP($S210,'Vent Sizing Charts'!$T$34:$T$37,'Vent Sizing Charts'!AE$34:AE$37)+1,IF($R210=10,LOOKUP($S210,'Vent Sizing Charts'!$T$30:$T$33,'Vent Sizing Charts'!AE$30:AE$33)+1,IF($R210=8,LOOKUP($S210,'Vent Sizing Charts'!$T$26:$T$29,'Vent Sizing Charts'!AE$26:AE$29)+1,IF($R210=6,LOOKUP($S210,'Vent Sizing Charts'!$T$22:$T$25,'Vent Sizing Charts'!AE$22:AE$25)+1,IF($R210=5,LOOKUP($S210,'Vent Sizing Charts'!$T$18:$T$21,'Vent Sizing Charts'!AE$18:AE$21)+1,IF($R210=4,LOOKUP($S210,'Vent Sizing Charts'!$T$14:$T$17,'Vent Sizing Charts'!AE$14:AE$17)+1,IF($R210=3,LOOKUP($S210,'Vent Sizing Charts'!$T$10:$T$13,'Vent Sizing Charts'!AE$10:AE$13)+1,IF($R210=2,LOOKUP($S210,'Vent Sizing Charts'!$T$8:$T$9,'Vent Sizing Charts'!AE$8:AE$9)+1,IF($R210=1.5,LOOKUP($S210,'Vent Sizing Charts'!$T$7,'Vent Sizing Charts'!AE$7)+1,IF($R210=1.25,LOOKUP($S210,'Vent Sizing Charts'!$T$6,'Vent Sizing Charts'!AE$6)+1,"ERR")))))))))))</f>
        <v>ERR</v>
      </c>
      <c r="AE210" t="str">
        <f>IF($R210=15,LOOKUP($S210,'Vent Sizing Charts'!$T$38:$T$41,'Vent Sizing Charts'!U$38:U$41),IF($R210=12,LOOKUP($S210,'Vent Sizing Charts'!$T$34:$T$37,'Vent Sizing Charts'!U$34:U$37),IF($R210=10,LOOKUP($S210,'Vent Sizing Charts'!$T$30:$T$33,'Vent Sizing Charts'!U$30:U$33),IF($R210=8,LOOKUP($S210,'Vent Sizing Charts'!$T$26:$T$29,'Vent Sizing Charts'!U$26:U$29),IF($R210=6,LOOKUP($S210,'Vent Sizing Charts'!$T$22:$T$25,'Vent Sizing Charts'!U$22:U$25),IF($R210=5,LOOKUP($S210,'Vent Sizing Charts'!$T$18:$T$21,'Vent Sizing Charts'!U$18:U$21),IF($R210=4,LOOKUP($S210,'Vent Sizing Charts'!$T$14:$T$17,'Vent Sizing Charts'!U$14:U$17),IF($R210=3,LOOKUP($S210,'Vent Sizing Charts'!$T$10:$T$13,'Vent Sizing Charts'!U$10:U$13),IF($R210=2,LOOKUP($S210,'Vent Sizing Charts'!$T$8:$T$9,'Vent Sizing Charts'!U$8:U$9),IF($R210=1.5,LOOKUP($S210,'Vent Sizing Charts'!$T$7,'Vent Sizing Charts'!U$7),IF($R210=1.25,LOOKUP($S210,'Vent Sizing Charts'!$T$6,'Vent Sizing Charts'!U$6),"ERR")))))))))))</f>
        <v>ERR</v>
      </c>
    </row>
    <row r="211" spans="6:31" x14ac:dyDescent="0.25">
      <c r="F211" t="str">
        <f>IF('Vent Sizing'!M196="","",'Vent Sizing'!M196)</f>
        <v/>
      </c>
      <c r="G211">
        <v>0</v>
      </c>
      <c r="H211" t="e">
        <f>IF(LOOKUP($F211,'Vent Sizing Charts'!$F$5:$F$18,'Vent Sizing Charts'!G$5:G$18)+1&lt;0,0,LOOKUP($F211,'Vent Sizing Charts'!$F$5:$F$18,'Vent Sizing Charts'!G$5:G$18))</f>
        <v>#N/A</v>
      </c>
      <c r="I211" t="e">
        <f>IF(LOOKUP($F211,'Vent Sizing Charts'!$F$5:$F$18,'Vent Sizing Charts'!H$5:H$18)+1&lt;0,0,LOOKUP($F211,'Vent Sizing Charts'!$F$5:$F$18,'Vent Sizing Charts'!H$5:H$18))</f>
        <v>#N/A</v>
      </c>
      <c r="J211" t="e">
        <f>IF(LOOKUP($F211,'Vent Sizing Charts'!$F$5:$F$18,'Vent Sizing Charts'!I$5:I$18)+1&lt;0,0,LOOKUP($F211,'Vent Sizing Charts'!$F$5:$F$18,'Vent Sizing Charts'!I$5:I$18))</f>
        <v>#N/A</v>
      </c>
      <c r="K211" t="e">
        <f>IF(LOOKUP($F211,'Vent Sizing Charts'!$F$5:$F$18,'Vent Sizing Charts'!J$5:J$18)+1&lt;0,0,LOOKUP($F211,'Vent Sizing Charts'!$F$5:$F$18,'Vent Sizing Charts'!J$5:J$18))</f>
        <v>#N/A</v>
      </c>
      <c r="L211" t="e">
        <f>IF(LOOKUP($F211,'Vent Sizing Charts'!$F$5:$F$18,'Vent Sizing Charts'!K$5:K$18)+1&lt;0,0,LOOKUP($F211,'Vent Sizing Charts'!$F$5:$F$18,'Vent Sizing Charts'!K$5:K$18))</f>
        <v>#N/A</v>
      </c>
      <c r="M211" t="e">
        <f>IF(LOOKUP($F211,'Vent Sizing Charts'!$F$5:$F$18,'Vent Sizing Charts'!L$5:L$18)+1&lt;0,0,LOOKUP($F211,'Vent Sizing Charts'!$F$5:$F$18,'Vent Sizing Charts'!L$5:L$18))</f>
        <v>#N/A</v>
      </c>
      <c r="N211" t="e">
        <f>IF(LOOKUP($F211,'Vent Sizing Charts'!$F$5:$F$18,'Vent Sizing Charts'!M$5:M$18)+1&lt;0,0,LOOKUP($F211,'Vent Sizing Charts'!$F$5:$F$18,'Vent Sizing Charts'!M$5:M$18))</f>
        <v>#N/A</v>
      </c>
      <c r="O211" t="e">
        <f>IF(LOOKUP($F211,'Vent Sizing Charts'!$F$5:$F$18,'Vent Sizing Charts'!N$5:N$18)+1&lt;0,0,LOOKUP($F211,'Vent Sizing Charts'!$F$5:$F$18,'Vent Sizing Charts'!N$5:N$18))</f>
        <v>#N/A</v>
      </c>
      <c r="R211">
        <f>'Vent Sizing'!X116</f>
        <v>0</v>
      </c>
      <c r="S211">
        <f>ROUNDUP('Vent Sizing'!T116,0)</f>
        <v>0</v>
      </c>
      <c r="T211">
        <v>-9999999</v>
      </c>
      <c r="U211" t="str">
        <f>IF($R211=15,LOOKUP($S211,'Vent Sizing Charts'!$T$38:$T$41,'Vent Sizing Charts'!V$38:V$41)+1,IF($R211=12,LOOKUP($S211,'Vent Sizing Charts'!$T$34:$T$37,'Vent Sizing Charts'!V$34:V$37)+1,IF($R211=10,LOOKUP($S211,'Vent Sizing Charts'!$T$30:$T$33,'Vent Sizing Charts'!V$30:V$33)+1,IF($R211=8,LOOKUP($S211,'Vent Sizing Charts'!$T$26:$T$29,'Vent Sizing Charts'!V$26:V$29)+1,IF($R211=6,LOOKUP($S211,'Vent Sizing Charts'!$T$22:$T$25,'Vent Sizing Charts'!V$22:V$25)+1,IF($R211=5,LOOKUP($S211,'Vent Sizing Charts'!$T$18:$T$21,'Vent Sizing Charts'!V$18:V$21)+1,IF($R211=4,LOOKUP($S211,'Vent Sizing Charts'!$T$14:$T$17,'Vent Sizing Charts'!V$14:V$17)+1,IF($R211=3,LOOKUP($S211,'Vent Sizing Charts'!$T$10:$T$13,'Vent Sizing Charts'!V$10:V$13)+1,IF($R211=2,LOOKUP($S211,'Vent Sizing Charts'!$T$8:$T$9,'Vent Sizing Charts'!V$8:V$9)+1,IF($R211=1.5,LOOKUP($S211,'Vent Sizing Charts'!$T$7,'Vent Sizing Charts'!V$7)+1,IF($R211=1.25,LOOKUP($S211,'Vent Sizing Charts'!$T$6,'Vent Sizing Charts'!V$6)+1,"ERR")))))))))))</f>
        <v>ERR</v>
      </c>
      <c r="V211" t="str">
        <f>IF($R211=15,LOOKUP($S211,'Vent Sizing Charts'!$T$38:$T$41,'Vent Sizing Charts'!W$38:W$41)+1,IF($R211=12,LOOKUP($S211,'Vent Sizing Charts'!$T$34:$T$37,'Vent Sizing Charts'!W$34:W$37)+1,IF($R211=10,LOOKUP($S211,'Vent Sizing Charts'!$T$30:$T$33,'Vent Sizing Charts'!W$30:W$33)+1,IF($R211=8,LOOKUP($S211,'Vent Sizing Charts'!$T$26:$T$29,'Vent Sizing Charts'!W$26:W$29)+1,IF($R211=6,LOOKUP($S211,'Vent Sizing Charts'!$T$22:$T$25,'Vent Sizing Charts'!W$22:W$25)+1,IF($R211=5,LOOKUP($S211,'Vent Sizing Charts'!$T$18:$T$21,'Vent Sizing Charts'!W$18:W$21)+1,IF($R211=4,LOOKUP($S211,'Vent Sizing Charts'!$T$14:$T$17,'Vent Sizing Charts'!W$14:W$17)+1,IF($R211=3,LOOKUP($S211,'Vent Sizing Charts'!$T$10:$T$13,'Vent Sizing Charts'!W$10:W$13)+1,IF($R211=2,LOOKUP($S211,'Vent Sizing Charts'!$T$8:$T$9,'Vent Sizing Charts'!W$8:W$9)+1,IF($R211=1.5,LOOKUP($S211,'Vent Sizing Charts'!$T$7,'Vent Sizing Charts'!W$7)+1,IF($R211=1.25,LOOKUP($S211,'Vent Sizing Charts'!$T$6,'Vent Sizing Charts'!W$6)+1,"ERR")))))))))))</f>
        <v>ERR</v>
      </c>
      <c r="W211" t="str">
        <f>IF($R211=15,LOOKUP($S211,'Vent Sizing Charts'!$T$38:$T$41,'Vent Sizing Charts'!X$38:X$41)+1,IF($R211=12,LOOKUP($S211,'Vent Sizing Charts'!$T$34:$T$37,'Vent Sizing Charts'!X$34:X$37)+1,IF($R211=10,LOOKUP($S211,'Vent Sizing Charts'!$T$30:$T$33,'Vent Sizing Charts'!X$30:X$33)+1,IF($R211=8,LOOKUP($S211,'Vent Sizing Charts'!$T$26:$T$29,'Vent Sizing Charts'!X$26:X$29)+1,IF($R211=6,LOOKUP($S211,'Vent Sizing Charts'!$T$22:$T$25,'Vent Sizing Charts'!X$22:X$25)+1,IF($R211=5,LOOKUP($S211,'Vent Sizing Charts'!$T$18:$T$21,'Vent Sizing Charts'!X$18:X$21)+1,IF($R211=4,LOOKUP($S211,'Vent Sizing Charts'!$T$14:$T$17,'Vent Sizing Charts'!X$14:X$17)+1,IF($R211=3,LOOKUP($S211,'Vent Sizing Charts'!$T$10:$T$13,'Vent Sizing Charts'!X$10:X$13)+1,IF($R211=2,LOOKUP($S211,'Vent Sizing Charts'!$T$8:$T$9,'Vent Sizing Charts'!X$8:X$9)+1,IF($R211=1.5,LOOKUP($S211,'Vent Sizing Charts'!$T$7,'Vent Sizing Charts'!X$7)+1,IF($R211=1.25,LOOKUP($S211,'Vent Sizing Charts'!$T$6,'Vent Sizing Charts'!X$6)+1,"ERR")))))))))))</f>
        <v>ERR</v>
      </c>
      <c r="X211" t="str">
        <f>IF($R211=15,LOOKUP($S211,'Vent Sizing Charts'!$T$38:$T$41,'Vent Sizing Charts'!Y$38:Y$41)+1,IF($R211=12,LOOKUP($S211,'Vent Sizing Charts'!$T$34:$T$37,'Vent Sizing Charts'!Y$34:Y$37)+1,IF($R211=10,LOOKUP($S211,'Vent Sizing Charts'!$T$30:$T$33,'Vent Sizing Charts'!Y$30:Y$33)+1,IF($R211=8,LOOKUP($S211,'Vent Sizing Charts'!$T$26:$T$29,'Vent Sizing Charts'!Y$26:Y$29)+1,IF($R211=6,LOOKUP($S211,'Vent Sizing Charts'!$T$22:$T$25,'Vent Sizing Charts'!Y$22:Y$25)+1,IF($R211=5,LOOKUP($S211,'Vent Sizing Charts'!$T$18:$T$21,'Vent Sizing Charts'!Y$18:Y$21)+1,IF($R211=4,LOOKUP($S211,'Vent Sizing Charts'!$T$14:$T$17,'Vent Sizing Charts'!Y$14:Y$17)+1,IF($R211=3,LOOKUP($S211,'Vent Sizing Charts'!$T$10:$T$13,'Vent Sizing Charts'!Y$10:Y$13)+1,IF($R211=2,LOOKUP($S211,'Vent Sizing Charts'!$T$8:$T$9,'Vent Sizing Charts'!Y$8:Y$9)+1,IF($R211=1.5,LOOKUP($S211,'Vent Sizing Charts'!$T$7,'Vent Sizing Charts'!Y$7)+1,IF($R211=1.25,LOOKUP($S211,'Vent Sizing Charts'!$T$6,'Vent Sizing Charts'!Y$6)+1,"ERR")))))))))))</f>
        <v>ERR</v>
      </c>
      <c r="Y211" t="str">
        <f>IF($R211=15,LOOKUP($S211,'Vent Sizing Charts'!$T$38:$T$41,'Vent Sizing Charts'!Z$38:Z$41)+1,IF($R211=12,LOOKUP($S211,'Vent Sizing Charts'!$T$34:$T$37,'Vent Sizing Charts'!Z$34:Z$37)+1,IF($R211=10,LOOKUP($S211,'Vent Sizing Charts'!$T$30:$T$33,'Vent Sizing Charts'!Z$30:Z$33)+1,IF($R211=8,LOOKUP($S211,'Vent Sizing Charts'!$T$26:$T$29,'Vent Sizing Charts'!Z$26:Z$29)+1,IF($R211=6,LOOKUP($S211,'Vent Sizing Charts'!$T$22:$T$25,'Vent Sizing Charts'!Z$22:Z$25)+1,IF($R211=5,LOOKUP($S211,'Vent Sizing Charts'!$T$18:$T$21,'Vent Sizing Charts'!Z$18:Z$21)+1,IF($R211=4,LOOKUP($S211,'Vent Sizing Charts'!$T$14:$T$17,'Vent Sizing Charts'!Z$14:Z$17)+1,IF($R211=3,LOOKUP($S211,'Vent Sizing Charts'!$T$10:$T$13,'Vent Sizing Charts'!Z$10:Z$13)+1,IF($R211=2,LOOKUP($S211,'Vent Sizing Charts'!$T$8:$T$9,'Vent Sizing Charts'!Z$8:Z$9)+1,IF($R211=1.5,LOOKUP($S211,'Vent Sizing Charts'!$T$7,'Vent Sizing Charts'!Z$7)+1,IF($R211=1.25,LOOKUP($S211,'Vent Sizing Charts'!$T$6,'Vent Sizing Charts'!Z$6)+1,"ERR")))))))))))</f>
        <v>ERR</v>
      </c>
      <c r="Z211" t="str">
        <f>IF($R211=15,LOOKUP($S211,'Vent Sizing Charts'!$T$38:$T$41,'Vent Sizing Charts'!AA$38:AA$41)+1,IF($R211=12,LOOKUP($S211,'Vent Sizing Charts'!$T$34:$T$37,'Vent Sizing Charts'!AA$34:AA$37)+1,IF($R211=10,LOOKUP($S211,'Vent Sizing Charts'!$T$30:$T$33,'Vent Sizing Charts'!AA$30:AA$33)+1,IF($R211=8,LOOKUP($S211,'Vent Sizing Charts'!$T$26:$T$29,'Vent Sizing Charts'!AA$26:AA$29)+1,IF($R211=6,LOOKUP($S211,'Vent Sizing Charts'!$T$22:$T$25,'Vent Sizing Charts'!AA$22:AA$25)+1,IF($R211=5,LOOKUP($S211,'Vent Sizing Charts'!$T$18:$T$21,'Vent Sizing Charts'!AA$18:AA$21)+1,IF($R211=4,LOOKUP($S211,'Vent Sizing Charts'!$T$14:$T$17,'Vent Sizing Charts'!AA$14:AA$17)+1,IF($R211=3,LOOKUP($S211,'Vent Sizing Charts'!$T$10:$T$13,'Vent Sizing Charts'!AA$10:AA$13)+1,IF($R211=2,LOOKUP($S211,'Vent Sizing Charts'!$T$8:$T$9,'Vent Sizing Charts'!AA$8:AA$9)+1,IF($R211=1.5,LOOKUP($S211,'Vent Sizing Charts'!$T$7,'Vent Sizing Charts'!AA$7)+1,IF($R211=1.25,LOOKUP($S211,'Vent Sizing Charts'!$T$6,'Vent Sizing Charts'!AA$6)+1,"ERR")))))))))))</f>
        <v>ERR</v>
      </c>
      <c r="AA211" t="str">
        <f>IF($R211=15,LOOKUP($S211,'Vent Sizing Charts'!$T$38:$T$41,'Vent Sizing Charts'!AB$38:AB$41)+1,IF($R211=12,LOOKUP($S211,'Vent Sizing Charts'!$T$34:$T$37,'Vent Sizing Charts'!AB$34:AB$37)+1,IF($R211=10,LOOKUP($S211,'Vent Sizing Charts'!$T$30:$T$33,'Vent Sizing Charts'!AB$30:AB$33)+1,IF($R211=8,LOOKUP($S211,'Vent Sizing Charts'!$T$26:$T$29,'Vent Sizing Charts'!AB$26:AB$29)+1,IF($R211=6,LOOKUP($S211,'Vent Sizing Charts'!$T$22:$T$25,'Vent Sizing Charts'!AB$22:AB$25)+1,IF($R211=5,LOOKUP($S211,'Vent Sizing Charts'!$T$18:$T$21,'Vent Sizing Charts'!AB$18:AB$21)+1,IF($R211=4,LOOKUP($S211,'Vent Sizing Charts'!$T$14:$T$17,'Vent Sizing Charts'!AB$14:AB$17)+1,IF($R211=3,LOOKUP($S211,'Vent Sizing Charts'!$T$10:$T$13,'Vent Sizing Charts'!AB$10:AB$13)+1,IF($R211=2,LOOKUP($S211,'Vent Sizing Charts'!$T$8:$T$9,'Vent Sizing Charts'!AB$8:AB$9)+1,IF($R211=1.5,LOOKUP($S211,'Vent Sizing Charts'!$T$7,'Vent Sizing Charts'!AB$7)+1,IF($R211=1.25,LOOKUP($S211,'Vent Sizing Charts'!$T$6,'Vent Sizing Charts'!AB$6)+1,"ERR")))))))))))</f>
        <v>ERR</v>
      </c>
      <c r="AB211" t="str">
        <f>IF($R211=15,LOOKUP($S211,'Vent Sizing Charts'!$T$38:$T$41,'Vent Sizing Charts'!AC$38:AC$41)+1,IF($R211=12,LOOKUP($S211,'Vent Sizing Charts'!$T$34:$T$37,'Vent Sizing Charts'!AC$34:AC$37)+1,IF($R211=10,LOOKUP($S211,'Vent Sizing Charts'!$T$30:$T$33,'Vent Sizing Charts'!AC$30:AC$33)+1,IF($R211=8,LOOKUP($S211,'Vent Sizing Charts'!$T$26:$T$29,'Vent Sizing Charts'!AC$26:AC$29)+1,IF($R211=6,LOOKUP($S211,'Vent Sizing Charts'!$T$22:$T$25,'Vent Sizing Charts'!AC$22:AC$25)+1,IF($R211=5,LOOKUP($S211,'Vent Sizing Charts'!$T$18:$T$21,'Vent Sizing Charts'!AC$18:AC$21)+1,IF($R211=4,LOOKUP($S211,'Vent Sizing Charts'!$T$14:$T$17,'Vent Sizing Charts'!AC$14:AC$17)+1,IF($R211=3,LOOKUP($S211,'Vent Sizing Charts'!$T$10:$T$13,'Vent Sizing Charts'!AC$10:AC$13)+1,IF($R211=2,LOOKUP($S211,'Vent Sizing Charts'!$T$8:$T$9,'Vent Sizing Charts'!AC$8:AC$9)+1,IF($R211=1.5,LOOKUP($S211,'Vent Sizing Charts'!$T$7,'Vent Sizing Charts'!AC$7)+1,IF($R211=1.25,LOOKUP($S211,'Vent Sizing Charts'!$T$6,'Vent Sizing Charts'!AC$6)+1,"ERR")))))))))))</f>
        <v>ERR</v>
      </c>
      <c r="AC211" t="str">
        <f>IF($R211=15,LOOKUP($S211,'Vent Sizing Charts'!$T$38:$T$41,'Vent Sizing Charts'!AD$38:AD$41)+1,IF($R211=12,LOOKUP($S211,'Vent Sizing Charts'!$T$34:$T$37,'Vent Sizing Charts'!AD$34:AD$37)+1,IF($R211=10,LOOKUP($S211,'Vent Sizing Charts'!$T$30:$T$33,'Vent Sizing Charts'!AD$30:AD$33)+1,IF($R211=8,LOOKUP($S211,'Vent Sizing Charts'!$T$26:$T$29,'Vent Sizing Charts'!AD$26:AD$29)+1,IF($R211=6,LOOKUP($S211,'Vent Sizing Charts'!$T$22:$T$25,'Vent Sizing Charts'!AD$22:AD$25)+1,IF($R211=5,LOOKUP($S211,'Vent Sizing Charts'!$T$18:$T$21,'Vent Sizing Charts'!AD$18:AD$21)+1,IF($R211=4,LOOKUP($S211,'Vent Sizing Charts'!$T$14:$T$17,'Vent Sizing Charts'!AD$14:AD$17)+1,IF($R211=3,LOOKUP($S211,'Vent Sizing Charts'!$T$10:$T$13,'Vent Sizing Charts'!AD$10:AD$13)+1,IF($R211=2,LOOKUP($S211,'Vent Sizing Charts'!$T$8:$T$9,'Vent Sizing Charts'!AD$8:AD$9)+1,IF($R211=1.5,LOOKUP($S211,'Vent Sizing Charts'!$T$7,'Vent Sizing Charts'!AD$7)+1,IF($R211=1.25,LOOKUP($S211,'Vent Sizing Charts'!$T$6,'Vent Sizing Charts'!AD$6)+1,"ERR")))))))))))</f>
        <v>ERR</v>
      </c>
      <c r="AD211" t="str">
        <f>IF($R211=15,LOOKUP($S211,'Vent Sizing Charts'!$T$38:$T$41,'Vent Sizing Charts'!AE$38:AE$41)+1,IF($R211=12,LOOKUP($S211,'Vent Sizing Charts'!$T$34:$T$37,'Vent Sizing Charts'!AE$34:AE$37)+1,IF($R211=10,LOOKUP($S211,'Vent Sizing Charts'!$T$30:$T$33,'Vent Sizing Charts'!AE$30:AE$33)+1,IF($R211=8,LOOKUP($S211,'Vent Sizing Charts'!$T$26:$T$29,'Vent Sizing Charts'!AE$26:AE$29)+1,IF($R211=6,LOOKUP($S211,'Vent Sizing Charts'!$T$22:$T$25,'Vent Sizing Charts'!AE$22:AE$25)+1,IF($R211=5,LOOKUP($S211,'Vent Sizing Charts'!$T$18:$T$21,'Vent Sizing Charts'!AE$18:AE$21)+1,IF($R211=4,LOOKUP($S211,'Vent Sizing Charts'!$T$14:$T$17,'Vent Sizing Charts'!AE$14:AE$17)+1,IF($R211=3,LOOKUP($S211,'Vent Sizing Charts'!$T$10:$T$13,'Vent Sizing Charts'!AE$10:AE$13)+1,IF($R211=2,LOOKUP($S211,'Vent Sizing Charts'!$T$8:$T$9,'Vent Sizing Charts'!AE$8:AE$9)+1,IF($R211=1.5,LOOKUP($S211,'Vent Sizing Charts'!$T$7,'Vent Sizing Charts'!AE$7)+1,IF($R211=1.25,LOOKUP($S211,'Vent Sizing Charts'!$T$6,'Vent Sizing Charts'!AE$6)+1,"ERR")))))))))))</f>
        <v>ERR</v>
      </c>
      <c r="AE211" t="str">
        <f>IF($R211=15,LOOKUP($S211,'Vent Sizing Charts'!$T$38:$T$41,'Vent Sizing Charts'!U$38:U$41),IF($R211=12,LOOKUP($S211,'Vent Sizing Charts'!$T$34:$T$37,'Vent Sizing Charts'!U$34:U$37),IF($R211=10,LOOKUP($S211,'Vent Sizing Charts'!$T$30:$T$33,'Vent Sizing Charts'!U$30:U$33),IF($R211=8,LOOKUP($S211,'Vent Sizing Charts'!$T$26:$T$29,'Vent Sizing Charts'!U$26:U$29),IF($R211=6,LOOKUP($S211,'Vent Sizing Charts'!$T$22:$T$25,'Vent Sizing Charts'!U$22:U$25),IF($R211=5,LOOKUP($S211,'Vent Sizing Charts'!$T$18:$T$21,'Vent Sizing Charts'!U$18:U$21),IF($R211=4,LOOKUP($S211,'Vent Sizing Charts'!$T$14:$T$17,'Vent Sizing Charts'!U$14:U$17),IF($R211=3,LOOKUP($S211,'Vent Sizing Charts'!$T$10:$T$13,'Vent Sizing Charts'!U$10:U$13),IF($R211=2,LOOKUP($S211,'Vent Sizing Charts'!$T$8:$T$9,'Vent Sizing Charts'!U$8:U$9),IF($R211=1.5,LOOKUP($S211,'Vent Sizing Charts'!$T$7,'Vent Sizing Charts'!U$7),IF($R211=1.25,LOOKUP($S211,'Vent Sizing Charts'!$T$6,'Vent Sizing Charts'!U$6),"ERR")))))))))))</f>
        <v>ERR</v>
      </c>
    </row>
    <row r="212" spans="6:31" x14ac:dyDescent="0.25">
      <c r="F212" t="str">
        <f>IF('Vent Sizing'!M197="","",'Vent Sizing'!M197)</f>
        <v/>
      </c>
      <c r="G212">
        <v>0</v>
      </c>
      <c r="H212" t="e">
        <f>IF(LOOKUP($F212,'Vent Sizing Charts'!$F$5:$F$18,'Vent Sizing Charts'!G$5:G$18)+1&lt;0,0,LOOKUP($F212,'Vent Sizing Charts'!$F$5:$F$18,'Vent Sizing Charts'!G$5:G$18))</f>
        <v>#N/A</v>
      </c>
      <c r="I212" t="e">
        <f>IF(LOOKUP($F212,'Vent Sizing Charts'!$F$5:$F$18,'Vent Sizing Charts'!H$5:H$18)+1&lt;0,0,LOOKUP($F212,'Vent Sizing Charts'!$F$5:$F$18,'Vent Sizing Charts'!H$5:H$18))</f>
        <v>#N/A</v>
      </c>
      <c r="J212" t="e">
        <f>IF(LOOKUP($F212,'Vent Sizing Charts'!$F$5:$F$18,'Vent Sizing Charts'!I$5:I$18)+1&lt;0,0,LOOKUP($F212,'Vent Sizing Charts'!$F$5:$F$18,'Vent Sizing Charts'!I$5:I$18))</f>
        <v>#N/A</v>
      </c>
      <c r="K212" t="e">
        <f>IF(LOOKUP($F212,'Vent Sizing Charts'!$F$5:$F$18,'Vent Sizing Charts'!J$5:J$18)+1&lt;0,0,LOOKUP($F212,'Vent Sizing Charts'!$F$5:$F$18,'Vent Sizing Charts'!J$5:J$18))</f>
        <v>#N/A</v>
      </c>
      <c r="L212" t="e">
        <f>IF(LOOKUP($F212,'Vent Sizing Charts'!$F$5:$F$18,'Vent Sizing Charts'!K$5:K$18)+1&lt;0,0,LOOKUP($F212,'Vent Sizing Charts'!$F$5:$F$18,'Vent Sizing Charts'!K$5:K$18))</f>
        <v>#N/A</v>
      </c>
      <c r="M212" t="e">
        <f>IF(LOOKUP($F212,'Vent Sizing Charts'!$F$5:$F$18,'Vent Sizing Charts'!L$5:L$18)+1&lt;0,0,LOOKUP($F212,'Vent Sizing Charts'!$F$5:$F$18,'Vent Sizing Charts'!L$5:L$18))</f>
        <v>#N/A</v>
      </c>
      <c r="N212" t="e">
        <f>IF(LOOKUP($F212,'Vent Sizing Charts'!$F$5:$F$18,'Vent Sizing Charts'!M$5:M$18)+1&lt;0,0,LOOKUP($F212,'Vent Sizing Charts'!$F$5:$F$18,'Vent Sizing Charts'!M$5:M$18))</f>
        <v>#N/A</v>
      </c>
      <c r="O212" t="e">
        <f>IF(LOOKUP($F212,'Vent Sizing Charts'!$F$5:$F$18,'Vent Sizing Charts'!N$5:N$18)+1&lt;0,0,LOOKUP($F212,'Vent Sizing Charts'!$F$5:$F$18,'Vent Sizing Charts'!N$5:N$18))</f>
        <v>#N/A</v>
      </c>
      <c r="R212">
        <f>'Vent Sizing'!X117</f>
        <v>0</v>
      </c>
      <c r="S212">
        <f>ROUNDUP('Vent Sizing'!T117,0)</f>
        <v>0</v>
      </c>
      <c r="T212">
        <v>-9999999</v>
      </c>
      <c r="U212" t="str">
        <f>IF($R212=15,LOOKUP($S212,'Vent Sizing Charts'!$T$38:$T$41,'Vent Sizing Charts'!V$38:V$41)+1,IF($R212=12,LOOKUP($S212,'Vent Sizing Charts'!$T$34:$T$37,'Vent Sizing Charts'!V$34:V$37)+1,IF($R212=10,LOOKUP($S212,'Vent Sizing Charts'!$T$30:$T$33,'Vent Sizing Charts'!V$30:V$33)+1,IF($R212=8,LOOKUP($S212,'Vent Sizing Charts'!$T$26:$T$29,'Vent Sizing Charts'!V$26:V$29)+1,IF($R212=6,LOOKUP($S212,'Vent Sizing Charts'!$T$22:$T$25,'Vent Sizing Charts'!V$22:V$25)+1,IF($R212=5,LOOKUP($S212,'Vent Sizing Charts'!$T$18:$T$21,'Vent Sizing Charts'!V$18:V$21)+1,IF($R212=4,LOOKUP($S212,'Vent Sizing Charts'!$T$14:$T$17,'Vent Sizing Charts'!V$14:V$17)+1,IF($R212=3,LOOKUP($S212,'Vent Sizing Charts'!$T$10:$T$13,'Vent Sizing Charts'!V$10:V$13)+1,IF($R212=2,LOOKUP($S212,'Vent Sizing Charts'!$T$8:$T$9,'Vent Sizing Charts'!V$8:V$9)+1,IF($R212=1.5,LOOKUP($S212,'Vent Sizing Charts'!$T$7,'Vent Sizing Charts'!V$7)+1,IF($R212=1.25,LOOKUP($S212,'Vent Sizing Charts'!$T$6,'Vent Sizing Charts'!V$6)+1,"ERR")))))))))))</f>
        <v>ERR</v>
      </c>
      <c r="V212" t="str">
        <f>IF($R212=15,LOOKUP($S212,'Vent Sizing Charts'!$T$38:$T$41,'Vent Sizing Charts'!W$38:W$41)+1,IF($R212=12,LOOKUP($S212,'Vent Sizing Charts'!$T$34:$T$37,'Vent Sizing Charts'!W$34:W$37)+1,IF($R212=10,LOOKUP($S212,'Vent Sizing Charts'!$T$30:$T$33,'Vent Sizing Charts'!W$30:W$33)+1,IF($R212=8,LOOKUP($S212,'Vent Sizing Charts'!$T$26:$T$29,'Vent Sizing Charts'!W$26:W$29)+1,IF($R212=6,LOOKUP($S212,'Vent Sizing Charts'!$T$22:$T$25,'Vent Sizing Charts'!W$22:W$25)+1,IF($R212=5,LOOKUP($S212,'Vent Sizing Charts'!$T$18:$T$21,'Vent Sizing Charts'!W$18:W$21)+1,IF($R212=4,LOOKUP($S212,'Vent Sizing Charts'!$T$14:$T$17,'Vent Sizing Charts'!W$14:W$17)+1,IF($R212=3,LOOKUP($S212,'Vent Sizing Charts'!$T$10:$T$13,'Vent Sizing Charts'!W$10:W$13)+1,IF($R212=2,LOOKUP($S212,'Vent Sizing Charts'!$T$8:$T$9,'Vent Sizing Charts'!W$8:W$9)+1,IF($R212=1.5,LOOKUP($S212,'Vent Sizing Charts'!$T$7,'Vent Sizing Charts'!W$7)+1,IF($R212=1.25,LOOKUP($S212,'Vent Sizing Charts'!$T$6,'Vent Sizing Charts'!W$6)+1,"ERR")))))))))))</f>
        <v>ERR</v>
      </c>
      <c r="W212" t="str">
        <f>IF($R212=15,LOOKUP($S212,'Vent Sizing Charts'!$T$38:$T$41,'Vent Sizing Charts'!X$38:X$41)+1,IF($R212=12,LOOKUP($S212,'Vent Sizing Charts'!$T$34:$T$37,'Vent Sizing Charts'!X$34:X$37)+1,IF($R212=10,LOOKUP($S212,'Vent Sizing Charts'!$T$30:$T$33,'Vent Sizing Charts'!X$30:X$33)+1,IF($R212=8,LOOKUP($S212,'Vent Sizing Charts'!$T$26:$T$29,'Vent Sizing Charts'!X$26:X$29)+1,IF($R212=6,LOOKUP($S212,'Vent Sizing Charts'!$T$22:$T$25,'Vent Sizing Charts'!X$22:X$25)+1,IF($R212=5,LOOKUP($S212,'Vent Sizing Charts'!$T$18:$T$21,'Vent Sizing Charts'!X$18:X$21)+1,IF($R212=4,LOOKUP($S212,'Vent Sizing Charts'!$T$14:$T$17,'Vent Sizing Charts'!X$14:X$17)+1,IF($R212=3,LOOKUP($S212,'Vent Sizing Charts'!$T$10:$T$13,'Vent Sizing Charts'!X$10:X$13)+1,IF($R212=2,LOOKUP($S212,'Vent Sizing Charts'!$T$8:$T$9,'Vent Sizing Charts'!X$8:X$9)+1,IF($R212=1.5,LOOKUP($S212,'Vent Sizing Charts'!$T$7,'Vent Sizing Charts'!X$7)+1,IF($R212=1.25,LOOKUP($S212,'Vent Sizing Charts'!$T$6,'Vent Sizing Charts'!X$6)+1,"ERR")))))))))))</f>
        <v>ERR</v>
      </c>
      <c r="X212" t="str">
        <f>IF($R212=15,LOOKUP($S212,'Vent Sizing Charts'!$T$38:$T$41,'Vent Sizing Charts'!Y$38:Y$41)+1,IF($R212=12,LOOKUP($S212,'Vent Sizing Charts'!$T$34:$T$37,'Vent Sizing Charts'!Y$34:Y$37)+1,IF($R212=10,LOOKUP($S212,'Vent Sizing Charts'!$T$30:$T$33,'Vent Sizing Charts'!Y$30:Y$33)+1,IF($R212=8,LOOKUP($S212,'Vent Sizing Charts'!$T$26:$T$29,'Vent Sizing Charts'!Y$26:Y$29)+1,IF($R212=6,LOOKUP($S212,'Vent Sizing Charts'!$T$22:$T$25,'Vent Sizing Charts'!Y$22:Y$25)+1,IF($R212=5,LOOKUP($S212,'Vent Sizing Charts'!$T$18:$T$21,'Vent Sizing Charts'!Y$18:Y$21)+1,IF($R212=4,LOOKUP($S212,'Vent Sizing Charts'!$T$14:$T$17,'Vent Sizing Charts'!Y$14:Y$17)+1,IF($R212=3,LOOKUP($S212,'Vent Sizing Charts'!$T$10:$T$13,'Vent Sizing Charts'!Y$10:Y$13)+1,IF($R212=2,LOOKUP($S212,'Vent Sizing Charts'!$T$8:$T$9,'Vent Sizing Charts'!Y$8:Y$9)+1,IF($R212=1.5,LOOKUP($S212,'Vent Sizing Charts'!$T$7,'Vent Sizing Charts'!Y$7)+1,IF($R212=1.25,LOOKUP($S212,'Vent Sizing Charts'!$T$6,'Vent Sizing Charts'!Y$6)+1,"ERR")))))))))))</f>
        <v>ERR</v>
      </c>
      <c r="Y212" t="str">
        <f>IF($R212=15,LOOKUP($S212,'Vent Sizing Charts'!$T$38:$T$41,'Vent Sizing Charts'!Z$38:Z$41)+1,IF($R212=12,LOOKUP($S212,'Vent Sizing Charts'!$T$34:$T$37,'Vent Sizing Charts'!Z$34:Z$37)+1,IF($R212=10,LOOKUP($S212,'Vent Sizing Charts'!$T$30:$T$33,'Vent Sizing Charts'!Z$30:Z$33)+1,IF($R212=8,LOOKUP($S212,'Vent Sizing Charts'!$T$26:$T$29,'Vent Sizing Charts'!Z$26:Z$29)+1,IF($R212=6,LOOKUP($S212,'Vent Sizing Charts'!$T$22:$T$25,'Vent Sizing Charts'!Z$22:Z$25)+1,IF($R212=5,LOOKUP($S212,'Vent Sizing Charts'!$T$18:$T$21,'Vent Sizing Charts'!Z$18:Z$21)+1,IF($R212=4,LOOKUP($S212,'Vent Sizing Charts'!$T$14:$T$17,'Vent Sizing Charts'!Z$14:Z$17)+1,IF($R212=3,LOOKUP($S212,'Vent Sizing Charts'!$T$10:$T$13,'Vent Sizing Charts'!Z$10:Z$13)+1,IF($R212=2,LOOKUP($S212,'Vent Sizing Charts'!$T$8:$T$9,'Vent Sizing Charts'!Z$8:Z$9)+1,IF($R212=1.5,LOOKUP($S212,'Vent Sizing Charts'!$T$7,'Vent Sizing Charts'!Z$7)+1,IF($R212=1.25,LOOKUP($S212,'Vent Sizing Charts'!$T$6,'Vent Sizing Charts'!Z$6)+1,"ERR")))))))))))</f>
        <v>ERR</v>
      </c>
      <c r="Z212" t="str">
        <f>IF($R212=15,LOOKUP($S212,'Vent Sizing Charts'!$T$38:$T$41,'Vent Sizing Charts'!AA$38:AA$41)+1,IF($R212=12,LOOKUP($S212,'Vent Sizing Charts'!$T$34:$T$37,'Vent Sizing Charts'!AA$34:AA$37)+1,IF($R212=10,LOOKUP($S212,'Vent Sizing Charts'!$T$30:$T$33,'Vent Sizing Charts'!AA$30:AA$33)+1,IF($R212=8,LOOKUP($S212,'Vent Sizing Charts'!$T$26:$T$29,'Vent Sizing Charts'!AA$26:AA$29)+1,IF($R212=6,LOOKUP($S212,'Vent Sizing Charts'!$T$22:$T$25,'Vent Sizing Charts'!AA$22:AA$25)+1,IF($R212=5,LOOKUP($S212,'Vent Sizing Charts'!$T$18:$T$21,'Vent Sizing Charts'!AA$18:AA$21)+1,IF($R212=4,LOOKUP($S212,'Vent Sizing Charts'!$T$14:$T$17,'Vent Sizing Charts'!AA$14:AA$17)+1,IF($R212=3,LOOKUP($S212,'Vent Sizing Charts'!$T$10:$T$13,'Vent Sizing Charts'!AA$10:AA$13)+1,IF($R212=2,LOOKUP($S212,'Vent Sizing Charts'!$T$8:$T$9,'Vent Sizing Charts'!AA$8:AA$9)+1,IF($R212=1.5,LOOKUP($S212,'Vent Sizing Charts'!$T$7,'Vent Sizing Charts'!AA$7)+1,IF($R212=1.25,LOOKUP($S212,'Vent Sizing Charts'!$T$6,'Vent Sizing Charts'!AA$6)+1,"ERR")))))))))))</f>
        <v>ERR</v>
      </c>
      <c r="AA212" t="str">
        <f>IF($R212=15,LOOKUP($S212,'Vent Sizing Charts'!$T$38:$T$41,'Vent Sizing Charts'!AB$38:AB$41)+1,IF($R212=12,LOOKUP($S212,'Vent Sizing Charts'!$T$34:$T$37,'Vent Sizing Charts'!AB$34:AB$37)+1,IF($R212=10,LOOKUP($S212,'Vent Sizing Charts'!$T$30:$T$33,'Vent Sizing Charts'!AB$30:AB$33)+1,IF($R212=8,LOOKUP($S212,'Vent Sizing Charts'!$T$26:$T$29,'Vent Sizing Charts'!AB$26:AB$29)+1,IF($R212=6,LOOKUP($S212,'Vent Sizing Charts'!$T$22:$T$25,'Vent Sizing Charts'!AB$22:AB$25)+1,IF($R212=5,LOOKUP($S212,'Vent Sizing Charts'!$T$18:$T$21,'Vent Sizing Charts'!AB$18:AB$21)+1,IF($R212=4,LOOKUP($S212,'Vent Sizing Charts'!$T$14:$T$17,'Vent Sizing Charts'!AB$14:AB$17)+1,IF($R212=3,LOOKUP($S212,'Vent Sizing Charts'!$T$10:$T$13,'Vent Sizing Charts'!AB$10:AB$13)+1,IF($R212=2,LOOKUP($S212,'Vent Sizing Charts'!$T$8:$T$9,'Vent Sizing Charts'!AB$8:AB$9)+1,IF($R212=1.5,LOOKUP($S212,'Vent Sizing Charts'!$T$7,'Vent Sizing Charts'!AB$7)+1,IF($R212=1.25,LOOKUP($S212,'Vent Sizing Charts'!$T$6,'Vent Sizing Charts'!AB$6)+1,"ERR")))))))))))</f>
        <v>ERR</v>
      </c>
      <c r="AB212" t="str">
        <f>IF($R212=15,LOOKUP($S212,'Vent Sizing Charts'!$T$38:$T$41,'Vent Sizing Charts'!AC$38:AC$41)+1,IF($R212=12,LOOKUP($S212,'Vent Sizing Charts'!$T$34:$T$37,'Vent Sizing Charts'!AC$34:AC$37)+1,IF($R212=10,LOOKUP($S212,'Vent Sizing Charts'!$T$30:$T$33,'Vent Sizing Charts'!AC$30:AC$33)+1,IF($R212=8,LOOKUP($S212,'Vent Sizing Charts'!$T$26:$T$29,'Vent Sizing Charts'!AC$26:AC$29)+1,IF($R212=6,LOOKUP($S212,'Vent Sizing Charts'!$T$22:$T$25,'Vent Sizing Charts'!AC$22:AC$25)+1,IF($R212=5,LOOKUP($S212,'Vent Sizing Charts'!$T$18:$T$21,'Vent Sizing Charts'!AC$18:AC$21)+1,IF($R212=4,LOOKUP($S212,'Vent Sizing Charts'!$T$14:$T$17,'Vent Sizing Charts'!AC$14:AC$17)+1,IF($R212=3,LOOKUP($S212,'Vent Sizing Charts'!$T$10:$T$13,'Vent Sizing Charts'!AC$10:AC$13)+1,IF($R212=2,LOOKUP($S212,'Vent Sizing Charts'!$T$8:$T$9,'Vent Sizing Charts'!AC$8:AC$9)+1,IF($R212=1.5,LOOKUP($S212,'Vent Sizing Charts'!$T$7,'Vent Sizing Charts'!AC$7)+1,IF($R212=1.25,LOOKUP($S212,'Vent Sizing Charts'!$T$6,'Vent Sizing Charts'!AC$6)+1,"ERR")))))))))))</f>
        <v>ERR</v>
      </c>
      <c r="AC212" t="str">
        <f>IF($R212=15,LOOKUP($S212,'Vent Sizing Charts'!$T$38:$T$41,'Vent Sizing Charts'!AD$38:AD$41)+1,IF($R212=12,LOOKUP($S212,'Vent Sizing Charts'!$T$34:$T$37,'Vent Sizing Charts'!AD$34:AD$37)+1,IF($R212=10,LOOKUP($S212,'Vent Sizing Charts'!$T$30:$T$33,'Vent Sizing Charts'!AD$30:AD$33)+1,IF($R212=8,LOOKUP($S212,'Vent Sizing Charts'!$T$26:$T$29,'Vent Sizing Charts'!AD$26:AD$29)+1,IF($R212=6,LOOKUP($S212,'Vent Sizing Charts'!$T$22:$T$25,'Vent Sizing Charts'!AD$22:AD$25)+1,IF($R212=5,LOOKUP($S212,'Vent Sizing Charts'!$T$18:$T$21,'Vent Sizing Charts'!AD$18:AD$21)+1,IF($R212=4,LOOKUP($S212,'Vent Sizing Charts'!$T$14:$T$17,'Vent Sizing Charts'!AD$14:AD$17)+1,IF($R212=3,LOOKUP($S212,'Vent Sizing Charts'!$T$10:$T$13,'Vent Sizing Charts'!AD$10:AD$13)+1,IF($R212=2,LOOKUP($S212,'Vent Sizing Charts'!$T$8:$T$9,'Vent Sizing Charts'!AD$8:AD$9)+1,IF($R212=1.5,LOOKUP($S212,'Vent Sizing Charts'!$T$7,'Vent Sizing Charts'!AD$7)+1,IF($R212=1.25,LOOKUP($S212,'Vent Sizing Charts'!$T$6,'Vent Sizing Charts'!AD$6)+1,"ERR")))))))))))</f>
        <v>ERR</v>
      </c>
      <c r="AD212" t="str">
        <f>IF($R212=15,LOOKUP($S212,'Vent Sizing Charts'!$T$38:$T$41,'Vent Sizing Charts'!AE$38:AE$41)+1,IF($R212=12,LOOKUP($S212,'Vent Sizing Charts'!$T$34:$T$37,'Vent Sizing Charts'!AE$34:AE$37)+1,IF($R212=10,LOOKUP($S212,'Vent Sizing Charts'!$T$30:$T$33,'Vent Sizing Charts'!AE$30:AE$33)+1,IF($R212=8,LOOKUP($S212,'Vent Sizing Charts'!$T$26:$T$29,'Vent Sizing Charts'!AE$26:AE$29)+1,IF($R212=6,LOOKUP($S212,'Vent Sizing Charts'!$T$22:$T$25,'Vent Sizing Charts'!AE$22:AE$25)+1,IF($R212=5,LOOKUP($S212,'Vent Sizing Charts'!$T$18:$T$21,'Vent Sizing Charts'!AE$18:AE$21)+1,IF($R212=4,LOOKUP($S212,'Vent Sizing Charts'!$T$14:$T$17,'Vent Sizing Charts'!AE$14:AE$17)+1,IF($R212=3,LOOKUP($S212,'Vent Sizing Charts'!$T$10:$T$13,'Vent Sizing Charts'!AE$10:AE$13)+1,IF($R212=2,LOOKUP($S212,'Vent Sizing Charts'!$T$8:$T$9,'Vent Sizing Charts'!AE$8:AE$9)+1,IF($R212=1.5,LOOKUP($S212,'Vent Sizing Charts'!$T$7,'Vent Sizing Charts'!AE$7)+1,IF($R212=1.25,LOOKUP($S212,'Vent Sizing Charts'!$T$6,'Vent Sizing Charts'!AE$6)+1,"ERR")))))))))))</f>
        <v>ERR</v>
      </c>
      <c r="AE212" t="str">
        <f>IF($R212=15,LOOKUP($S212,'Vent Sizing Charts'!$T$38:$T$41,'Vent Sizing Charts'!U$38:U$41),IF($R212=12,LOOKUP($S212,'Vent Sizing Charts'!$T$34:$T$37,'Vent Sizing Charts'!U$34:U$37),IF($R212=10,LOOKUP($S212,'Vent Sizing Charts'!$T$30:$T$33,'Vent Sizing Charts'!U$30:U$33),IF($R212=8,LOOKUP($S212,'Vent Sizing Charts'!$T$26:$T$29,'Vent Sizing Charts'!U$26:U$29),IF($R212=6,LOOKUP($S212,'Vent Sizing Charts'!$T$22:$T$25,'Vent Sizing Charts'!U$22:U$25),IF($R212=5,LOOKUP($S212,'Vent Sizing Charts'!$T$18:$T$21,'Vent Sizing Charts'!U$18:U$21),IF($R212=4,LOOKUP($S212,'Vent Sizing Charts'!$T$14:$T$17,'Vent Sizing Charts'!U$14:U$17),IF($R212=3,LOOKUP($S212,'Vent Sizing Charts'!$T$10:$T$13,'Vent Sizing Charts'!U$10:U$13),IF($R212=2,LOOKUP($S212,'Vent Sizing Charts'!$T$8:$T$9,'Vent Sizing Charts'!U$8:U$9),IF($R212=1.5,LOOKUP($S212,'Vent Sizing Charts'!$T$7,'Vent Sizing Charts'!U$7),IF($R212=1.25,LOOKUP($S212,'Vent Sizing Charts'!$T$6,'Vent Sizing Charts'!U$6),"ERR")))))))))))</f>
        <v>ERR</v>
      </c>
    </row>
    <row r="213" spans="6:31" x14ac:dyDescent="0.25">
      <c r="F213" t="str">
        <f>IF('Vent Sizing'!M198="","",'Vent Sizing'!M198)</f>
        <v/>
      </c>
      <c r="G213">
        <v>0</v>
      </c>
      <c r="H213" t="e">
        <f>IF(LOOKUP($F213,'Vent Sizing Charts'!$F$5:$F$18,'Vent Sizing Charts'!G$5:G$18)+1&lt;0,0,LOOKUP($F213,'Vent Sizing Charts'!$F$5:$F$18,'Vent Sizing Charts'!G$5:G$18))</f>
        <v>#N/A</v>
      </c>
      <c r="I213" t="e">
        <f>IF(LOOKUP($F213,'Vent Sizing Charts'!$F$5:$F$18,'Vent Sizing Charts'!H$5:H$18)+1&lt;0,0,LOOKUP($F213,'Vent Sizing Charts'!$F$5:$F$18,'Vent Sizing Charts'!H$5:H$18))</f>
        <v>#N/A</v>
      </c>
      <c r="J213" t="e">
        <f>IF(LOOKUP($F213,'Vent Sizing Charts'!$F$5:$F$18,'Vent Sizing Charts'!I$5:I$18)+1&lt;0,0,LOOKUP($F213,'Vent Sizing Charts'!$F$5:$F$18,'Vent Sizing Charts'!I$5:I$18))</f>
        <v>#N/A</v>
      </c>
      <c r="K213" t="e">
        <f>IF(LOOKUP($F213,'Vent Sizing Charts'!$F$5:$F$18,'Vent Sizing Charts'!J$5:J$18)+1&lt;0,0,LOOKUP($F213,'Vent Sizing Charts'!$F$5:$F$18,'Vent Sizing Charts'!J$5:J$18))</f>
        <v>#N/A</v>
      </c>
      <c r="L213" t="e">
        <f>IF(LOOKUP($F213,'Vent Sizing Charts'!$F$5:$F$18,'Vent Sizing Charts'!K$5:K$18)+1&lt;0,0,LOOKUP($F213,'Vent Sizing Charts'!$F$5:$F$18,'Vent Sizing Charts'!K$5:K$18))</f>
        <v>#N/A</v>
      </c>
      <c r="M213" t="e">
        <f>IF(LOOKUP($F213,'Vent Sizing Charts'!$F$5:$F$18,'Vent Sizing Charts'!L$5:L$18)+1&lt;0,0,LOOKUP($F213,'Vent Sizing Charts'!$F$5:$F$18,'Vent Sizing Charts'!L$5:L$18))</f>
        <v>#N/A</v>
      </c>
      <c r="N213" t="e">
        <f>IF(LOOKUP($F213,'Vent Sizing Charts'!$F$5:$F$18,'Vent Sizing Charts'!M$5:M$18)+1&lt;0,0,LOOKUP($F213,'Vent Sizing Charts'!$F$5:$F$18,'Vent Sizing Charts'!M$5:M$18))</f>
        <v>#N/A</v>
      </c>
      <c r="O213" t="e">
        <f>IF(LOOKUP($F213,'Vent Sizing Charts'!$F$5:$F$18,'Vent Sizing Charts'!N$5:N$18)+1&lt;0,0,LOOKUP($F213,'Vent Sizing Charts'!$F$5:$F$18,'Vent Sizing Charts'!N$5:N$18))</f>
        <v>#N/A</v>
      </c>
      <c r="R213">
        <f>'Vent Sizing'!X118</f>
        <v>0</v>
      </c>
      <c r="S213">
        <f>ROUNDUP('Vent Sizing'!T118,0)</f>
        <v>0</v>
      </c>
      <c r="T213">
        <v>-9999999</v>
      </c>
      <c r="U213" t="str">
        <f>IF($R213=15,LOOKUP($S213,'Vent Sizing Charts'!$T$38:$T$41,'Vent Sizing Charts'!V$38:V$41)+1,IF($R213=12,LOOKUP($S213,'Vent Sizing Charts'!$T$34:$T$37,'Vent Sizing Charts'!V$34:V$37)+1,IF($R213=10,LOOKUP($S213,'Vent Sizing Charts'!$T$30:$T$33,'Vent Sizing Charts'!V$30:V$33)+1,IF($R213=8,LOOKUP($S213,'Vent Sizing Charts'!$T$26:$T$29,'Vent Sizing Charts'!V$26:V$29)+1,IF($R213=6,LOOKUP($S213,'Vent Sizing Charts'!$T$22:$T$25,'Vent Sizing Charts'!V$22:V$25)+1,IF($R213=5,LOOKUP($S213,'Vent Sizing Charts'!$T$18:$T$21,'Vent Sizing Charts'!V$18:V$21)+1,IF($R213=4,LOOKUP($S213,'Vent Sizing Charts'!$T$14:$T$17,'Vent Sizing Charts'!V$14:V$17)+1,IF($R213=3,LOOKUP($S213,'Vent Sizing Charts'!$T$10:$T$13,'Vent Sizing Charts'!V$10:V$13)+1,IF($R213=2,LOOKUP($S213,'Vent Sizing Charts'!$T$8:$T$9,'Vent Sizing Charts'!V$8:V$9)+1,IF($R213=1.5,LOOKUP($S213,'Vent Sizing Charts'!$T$7,'Vent Sizing Charts'!V$7)+1,IF($R213=1.25,LOOKUP($S213,'Vent Sizing Charts'!$T$6,'Vent Sizing Charts'!V$6)+1,"ERR")))))))))))</f>
        <v>ERR</v>
      </c>
      <c r="V213" t="str">
        <f>IF($R213=15,LOOKUP($S213,'Vent Sizing Charts'!$T$38:$T$41,'Vent Sizing Charts'!W$38:W$41)+1,IF($R213=12,LOOKUP($S213,'Vent Sizing Charts'!$T$34:$T$37,'Vent Sizing Charts'!W$34:W$37)+1,IF($R213=10,LOOKUP($S213,'Vent Sizing Charts'!$T$30:$T$33,'Vent Sizing Charts'!W$30:W$33)+1,IF($R213=8,LOOKUP($S213,'Vent Sizing Charts'!$T$26:$T$29,'Vent Sizing Charts'!W$26:W$29)+1,IF($R213=6,LOOKUP($S213,'Vent Sizing Charts'!$T$22:$T$25,'Vent Sizing Charts'!W$22:W$25)+1,IF($R213=5,LOOKUP($S213,'Vent Sizing Charts'!$T$18:$T$21,'Vent Sizing Charts'!W$18:W$21)+1,IF($R213=4,LOOKUP($S213,'Vent Sizing Charts'!$T$14:$T$17,'Vent Sizing Charts'!W$14:W$17)+1,IF($R213=3,LOOKUP($S213,'Vent Sizing Charts'!$T$10:$T$13,'Vent Sizing Charts'!W$10:W$13)+1,IF($R213=2,LOOKUP($S213,'Vent Sizing Charts'!$T$8:$T$9,'Vent Sizing Charts'!W$8:W$9)+1,IF($R213=1.5,LOOKUP($S213,'Vent Sizing Charts'!$T$7,'Vent Sizing Charts'!W$7)+1,IF($R213=1.25,LOOKUP($S213,'Vent Sizing Charts'!$T$6,'Vent Sizing Charts'!W$6)+1,"ERR")))))))))))</f>
        <v>ERR</v>
      </c>
      <c r="W213" t="str">
        <f>IF($R213=15,LOOKUP($S213,'Vent Sizing Charts'!$T$38:$T$41,'Vent Sizing Charts'!X$38:X$41)+1,IF($R213=12,LOOKUP($S213,'Vent Sizing Charts'!$T$34:$T$37,'Vent Sizing Charts'!X$34:X$37)+1,IF($R213=10,LOOKUP($S213,'Vent Sizing Charts'!$T$30:$T$33,'Vent Sizing Charts'!X$30:X$33)+1,IF($R213=8,LOOKUP($S213,'Vent Sizing Charts'!$T$26:$T$29,'Vent Sizing Charts'!X$26:X$29)+1,IF($R213=6,LOOKUP($S213,'Vent Sizing Charts'!$T$22:$T$25,'Vent Sizing Charts'!X$22:X$25)+1,IF($R213=5,LOOKUP($S213,'Vent Sizing Charts'!$T$18:$T$21,'Vent Sizing Charts'!X$18:X$21)+1,IF($R213=4,LOOKUP($S213,'Vent Sizing Charts'!$T$14:$T$17,'Vent Sizing Charts'!X$14:X$17)+1,IF($R213=3,LOOKUP($S213,'Vent Sizing Charts'!$T$10:$T$13,'Vent Sizing Charts'!X$10:X$13)+1,IF($R213=2,LOOKUP($S213,'Vent Sizing Charts'!$T$8:$T$9,'Vent Sizing Charts'!X$8:X$9)+1,IF($R213=1.5,LOOKUP($S213,'Vent Sizing Charts'!$T$7,'Vent Sizing Charts'!X$7)+1,IF($R213=1.25,LOOKUP($S213,'Vent Sizing Charts'!$T$6,'Vent Sizing Charts'!X$6)+1,"ERR")))))))))))</f>
        <v>ERR</v>
      </c>
      <c r="X213" t="str">
        <f>IF($R213=15,LOOKUP($S213,'Vent Sizing Charts'!$T$38:$T$41,'Vent Sizing Charts'!Y$38:Y$41)+1,IF($R213=12,LOOKUP($S213,'Vent Sizing Charts'!$T$34:$T$37,'Vent Sizing Charts'!Y$34:Y$37)+1,IF($R213=10,LOOKUP($S213,'Vent Sizing Charts'!$T$30:$T$33,'Vent Sizing Charts'!Y$30:Y$33)+1,IF($R213=8,LOOKUP($S213,'Vent Sizing Charts'!$T$26:$T$29,'Vent Sizing Charts'!Y$26:Y$29)+1,IF($R213=6,LOOKUP($S213,'Vent Sizing Charts'!$T$22:$T$25,'Vent Sizing Charts'!Y$22:Y$25)+1,IF($R213=5,LOOKUP($S213,'Vent Sizing Charts'!$T$18:$T$21,'Vent Sizing Charts'!Y$18:Y$21)+1,IF($R213=4,LOOKUP($S213,'Vent Sizing Charts'!$T$14:$T$17,'Vent Sizing Charts'!Y$14:Y$17)+1,IF($R213=3,LOOKUP($S213,'Vent Sizing Charts'!$T$10:$T$13,'Vent Sizing Charts'!Y$10:Y$13)+1,IF($R213=2,LOOKUP($S213,'Vent Sizing Charts'!$T$8:$T$9,'Vent Sizing Charts'!Y$8:Y$9)+1,IF($R213=1.5,LOOKUP($S213,'Vent Sizing Charts'!$T$7,'Vent Sizing Charts'!Y$7)+1,IF($R213=1.25,LOOKUP($S213,'Vent Sizing Charts'!$T$6,'Vent Sizing Charts'!Y$6)+1,"ERR")))))))))))</f>
        <v>ERR</v>
      </c>
      <c r="Y213" t="str">
        <f>IF($R213=15,LOOKUP($S213,'Vent Sizing Charts'!$T$38:$T$41,'Vent Sizing Charts'!Z$38:Z$41)+1,IF($R213=12,LOOKUP($S213,'Vent Sizing Charts'!$T$34:$T$37,'Vent Sizing Charts'!Z$34:Z$37)+1,IF($R213=10,LOOKUP($S213,'Vent Sizing Charts'!$T$30:$T$33,'Vent Sizing Charts'!Z$30:Z$33)+1,IF($R213=8,LOOKUP($S213,'Vent Sizing Charts'!$T$26:$T$29,'Vent Sizing Charts'!Z$26:Z$29)+1,IF($R213=6,LOOKUP($S213,'Vent Sizing Charts'!$T$22:$T$25,'Vent Sizing Charts'!Z$22:Z$25)+1,IF($R213=5,LOOKUP($S213,'Vent Sizing Charts'!$T$18:$T$21,'Vent Sizing Charts'!Z$18:Z$21)+1,IF($R213=4,LOOKUP($S213,'Vent Sizing Charts'!$T$14:$T$17,'Vent Sizing Charts'!Z$14:Z$17)+1,IF($R213=3,LOOKUP($S213,'Vent Sizing Charts'!$T$10:$T$13,'Vent Sizing Charts'!Z$10:Z$13)+1,IF($R213=2,LOOKUP($S213,'Vent Sizing Charts'!$T$8:$T$9,'Vent Sizing Charts'!Z$8:Z$9)+1,IF($R213=1.5,LOOKUP($S213,'Vent Sizing Charts'!$T$7,'Vent Sizing Charts'!Z$7)+1,IF($R213=1.25,LOOKUP($S213,'Vent Sizing Charts'!$T$6,'Vent Sizing Charts'!Z$6)+1,"ERR")))))))))))</f>
        <v>ERR</v>
      </c>
      <c r="Z213" t="str">
        <f>IF($R213=15,LOOKUP($S213,'Vent Sizing Charts'!$T$38:$T$41,'Vent Sizing Charts'!AA$38:AA$41)+1,IF($R213=12,LOOKUP($S213,'Vent Sizing Charts'!$T$34:$T$37,'Vent Sizing Charts'!AA$34:AA$37)+1,IF($R213=10,LOOKUP($S213,'Vent Sizing Charts'!$T$30:$T$33,'Vent Sizing Charts'!AA$30:AA$33)+1,IF($R213=8,LOOKUP($S213,'Vent Sizing Charts'!$T$26:$T$29,'Vent Sizing Charts'!AA$26:AA$29)+1,IF($R213=6,LOOKUP($S213,'Vent Sizing Charts'!$T$22:$T$25,'Vent Sizing Charts'!AA$22:AA$25)+1,IF($R213=5,LOOKUP($S213,'Vent Sizing Charts'!$T$18:$T$21,'Vent Sizing Charts'!AA$18:AA$21)+1,IF($R213=4,LOOKUP($S213,'Vent Sizing Charts'!$T$14:$T$17,'Vent Sizing Charts'!AA$14:AA$17)+1,IF($R213=3,LOOKUP($S213,'Vent Sizing Charts'!$T$10:$T$13,'Vent Sizing Charts'!AA$10:AA$13)+1,IF($R213=2,LOOKUP($S213,'Vent Sizing Charts'!$T$8:$T$9,'Vent Sizing Charts'!AA$8:AA$9)+1,IF($R213=1.5,LOOKUP($S213,'Vent Sizing Charts'!$T$7,'Vent Sizing Charts'!AA$7)+1,IF($R213=1.25,LOOKUP($S213,'Vent Sizing Charts'!$T$6,'Vent Sizing Charts'!AA$6)+1,"ERR")))))))))))</f>
        <v>ERR</v>
      </c>
      <c r="AA213" t="str">
        <f>IF($R213=15,LOOKUP($S213,'Vent Sizing Charts'!$T$38:$T$41,'Vent Sizing Charts'!AB$38:AB$41)+1,IF($R213=12,LOOKUP($S213,'Vent Sizing Charts'!$T$34:$T$37,'Vent Sizing Charts'!AB$34:AB$37)+1,IF($R213=10,LOOKUP($S213,'Vent Sizing Charts'!$T$30:$T$33,'Vent Sizing Charts'!AB$30:AB$33)+1,IF($R213=8,LOOKUP($S213,'Vent Sizing Charts'!$T$26:$T$29,'Vent Sizing Charts'!AB$26:AB$29)+1,IF($R213=6,LOOKUP($S213,'Vent Sizing Charts'!$T$22:$T$25,'Vent Sizing Charts'!AB$22:AB$25)+1,IF($R213=5,LOOKUP($S213,'Vent Sizing Charts'!$T$18:$T$21,'Vent Sizing Charts'!AB$18:AB$21)+1,IF($R213=4,LOOKUP($S213,'Vent Sizing Charts'!$T$14:$T$17,'Vent Sizing Charts'!AB$14:AB$17)+1,IF($R213=3,LOOKUP($S213,'Vent Sizing Charts'!$T$10:$T$13,'Vent Sizing Charts'!AB$10:AB$13)+1,IF($R213=2,LOOKUP($S213,'Vent Sizing Charts'!$T$8:$T$9,'Vent Sizing Charts'!AB$8:AB$9)+1,IF($R213=1.5,LOOKUP($S213,'Vent Sizing Charts'!$T$7,'Vent Sizing Charts'!AB$7)+1,IF($R213=1.25,LOOKUP($S213,'Vent Sizing Charts'!$T$6,'Vent Sizing Charts'!AB$6)+1,"ERR")))))))))))</f>
        <v>ERR</v>
      </c>
      <c r="AB213" t="str">
        <f>IF($R213=15,LOOKUP($S213,'Vent Sizing Charts'!$T$38:$T$41,'Vent Sizing Charts'!AC$38:AC$41)+1,IF($R213=12,LOOKUP($S213,'Vent Sizing Charts'!$T$34:$T$37,'Vent Sizing Charts'!AC$34:AC$37)+1,IF($R213=10,LOOKUP($S213,'Vent Sizing Charts'!$T$30:$T$33,'Vent Sizing Charts'!AC$30:AC$33)+1,IF($R213=8,LOOKUP($S213,'Vent Sizing Charts'!$T$26:$T$29,'Vent Sizing Charts'!AC$26:AC$29)+1,IF($R213=6,LOOKUP($S213,'Vent Sizing Charts'!$T$22:$T$25,'Vent Sizing Charts'!AC$22:AC$25)+1,IF($R213=5,LOOKUP($S213,'Vent Sizing Charts'!$T$18:$T$21,'Vent Sizing Charts'!AC$18:AC$21)+1,IF($R213=4,LOOKUP($S213,'Vent Sizing Charts'!$T$14:$T$17,'Vent Sizing Charts'!AC$14:AC$17)+1,IF($R213=3,LOOKUP($S213,'Vent Sizing Charts'!$T$10:$T$13,'Vent Sizing Charts'!AC$10:AC$13)+1,IF($R213=2,LOOKUP($S213,'Vent Sizing Charts'!$T$8:$T$9,'Vent Sizing Charts'!AC$8:AC$9)+1,IF($R213=1.5,LOOKUP($S213,'Vent Sizing Charts'!$T$7,'Vent Sizing Charts'!AC$7)+1,IF($R213=1.25,LOOKUP($S213,'Vent Sizing Charts'!$T$6,'Vent Sizing Charts'!AC$6)+1,"ERR")))))))))))</f>
        <v>ERR</v>
      </c>
      <c r="AC213" t="str">
        <f>IF($R213=15,LOOKUP($S213,'Vent Sizing Charts'!$T$38:$T$41,'Vent Sizing Charts'!AD$38:AD$41)+1,IF($R213=12,LOOKUP($S213,'Vent Sizing Charts'!$T$34:$T$37,'Vent Sizing Charts'!AD$34:AD$37)+1,IF($R213=10,LOOKUP($S213,'Vent Sizing Charts'!$T$30:$T$33,'Vent Sizing Charts'!AD$30:AD$33)+1,IF($R213=8,LOOKUP($S213,'Vent Sizing Charts'!$T$26:$T$29,'Vent Sizing Charts'!AD$26:AD$29)+1,IF($R213=6,LOOKUP($S213,'Vent Sizing Charts'!$T$22:$T$25,'Vent Sizing Charts'!AD$22:AD$25)+1,IF($R213=5,LOOKUP($S213,'Vent Sizing Charts'!$T$18:$T$21,'Vent Sizing Charts'!AD$18:AD$21)+1,IF($R213=4,LOOKUP($S213,'Vent Sizing Charts'!$T$14:$T$17,'Vent Sizing Charts'!AD$14:AD$17)+1,IF($R213=3,LOOKUP($S213,'Vent Sizing Charts'!$T$10:$T$13,'Vent Sizing Charts'!AD$10:AD$13)+1,IF($R213=2,LOOKUP($S213,'Vent Sizing Charts'!$T$8:$T$9,'Vent Sizing Charts'!AD$8:AD$9)+1,IF($R213=1.5,LOOKUP($S213,'Vent Sizing Charts'!$T$7,'Vent Sizing Charts'!AD$7)+1,IF($R213=1.25,LOOKUP($S213,'Vent Sizing Charts'!$T$6,'Vent Sizing Charts'!AD$6)+1,"ERR")))))))))))</f>
        <v>ERR</v>
      </c>
      <c r="AD213" t="str">
        <f>IF($R213=15,LOOKUP($S213,'Vent Sizing Charts'!$T$38:$T$41,'Vent Sizing Charts'!AE$38:AE$41)+1,IF($R213=12,LOOKUP($S213,'Vent Sizing Charts'!$T$34:$T$37,'Vent Sizing Charts'!AE$34:AE$37)+1,IF($R213=10,LOOKUP($S213,'Vent Sizing Charts'!$T$30:$T$33,'Vent Sizing Charts'!AE$30:AE$33)+1,IF($R213=8,LOOKUP($S213,'Vent Sizing Charts'!$T$26:$T$29,'Vent Sizing Charts'!AE$26:AE$29)+1,IF($R213=6,LOOKUP($S213,'Vent Sizing Charts'!$T$22:$T$25,'Vent Sizing Charts'!AE$22:AE$25)+1,IF($R213=5,LOOKUP($S213,'Vent Sizing Charts'!$T$18:$T$21,'Vent Sizing Charts'!AE$18:AE$21)+1,IF($R213=4,LOOKUP($S213,'Vent Sizing Charts'!$T$14:$T$17,'Vent Sizing Charts'!AE$14:AE$17)+1,IF($R213=3,LOOKUP($S213,'Vent Sizing Charts'!$T$10:$T$13,'Vent Sizing Charts'!AE$10:AE$13)+1,IF($R213=2,LOOKUP($S213,'Vent Sizing Charts'!$T$8:$T$9,'Vent Sizing Charts'!AE$8:AE$9)+1,IF($R213=1.5,LOOKUP($S213,'Vent Sizing Charts'!$T$7,'Vent Sizing Charts'!AE$7)+1,IF($R213=1.25,LOOKUP($S213,'Vent Sizing Charts'!$T$6,'Vent Sizing Charts'!AE$6)+1,"ERR")))))))))))</f>
        <v>ERR</v>
      </c>
      <c r="AE213" t="str">
        <f>IF($R213=15,LOOKUP($S213,'Vent Sizing Charts'!$T$38:$T$41,'Vent Sizing Charts'!U$38:U$41),IF($R213=12,LOOKUP($S213,'Vent Sizing Charts'!$T$34:$T$37,'Vent Sizing Charts'!U$34:U$37),IF($R213=10,LOOKUP($S213,'Vent Sizing Charts'!$T$30:$T$33,'Vent Sizing Charts'!U$30:U$33),IF($R213=8,LOOKUP($S213,'Vent Sizing Charts'!$T$26:$T$29,'Vent Sizing Charts'!U$26:U$29),IF($R213=6,LOOKUP($S213,'Vent Sizing Charts'!$T$22:$T$25,'Vent Sizing Charts'!U$22:U$25),IF($R213=5,LOOKUP($S213,'Vent Sizing Charts'!$T$18:$T$21,'Vent Sizing Charts'!U$18:U$21),IF($R213=4,LOOKUP($S213,'Vent Sizing Charts'!$T$14:$T$17,'Vent Sizing Charts'!U$14:U$17),IF($R213=3,LOOKUP($S213,'Vent Sizing Charts'!$T$10:$T$13,'Vent Sizing Charts'!U$10:U$13),IF($R213=2,LOOKUP($S213,'Vent Sizing Charts'!$T$8:$T$9,'Vent Sizing Charts'!U$8:U$9),IF($R213=1.5,LOOKUP($S213,'Vent Sizing Charts'!$T$7,'Vent Sizing Charts'!U$7),IF($R213=1.25,LOOKUP($S213,'Vent Sizing Charts'!$T$6,'Vent Sizing Charts'!U$6),"ERR")))))))))))</f>
        <v>ERR</v>
      </c>
    </row>
    <row r="214" spans="6:31" x14ac:dyDescent="0.25">
      <c r="F214" t="str">
        <f>IF('Vent Sizing'!M199="","",'Vent Sizing'!M199)</f>
        <v/>
      </c>
      <c r="G214">
        <v>0</v>
      </c>
      <c r="H214" t="e">
        <f>IF(LOOKUP($F214,'Vent Sizing Charts'!$F$5:$F$18,'Vent Sizing Charts'!G$5:G$18)+1&lt;0,0,LOOKUP($F214,'Vent Sizing Charts'!$F$5:$F$18,'Vent Sizing Charts'!G$5:G$18))</f>
        <v>#N/A</v>
      </c>
      <c r="I214" t="e">
        <f>IF(LOOKUP($F214,'Vent Sizing Charts'!$F$5:$F$18,'Vent Sizing Charts'!H$5:H$18)+1&lt;0,0,LOOKUP($F214,'Vent Sizing Charts'!$F$5:$F$18,'Vent Sizing Charts'!H$5:H$18))</f>
        <v>#N/A</v>
      </c>
      <c r="J214" t="e">
        <f>IF(LOOKUP($F214,'Vent Sizing Charts'!$F$5:$F$18,'Vent Sizing Charts'!I$5:I$18)+1&lt;0,0,LOOKUP($F214,'Vent Sizing Charts'!$F$5:$F$18,'Vent Sizing Charts'!I$5:I$18))</f>
        <v>#N/A</v>
      </c>
      <c r="K214" t="e">
        <f>IF(LOOKUP($F214,'Vent Sizing Charts'!$F$5:$F$18,'Vent Sizing Charts'!J$5:J$18)+1&lt;0,0,LOOKUP($F214,'Vent Sizing Charts'!$F$5:$F$18,'Vent Sizing Charts'!J$5:J$18))</f>
        <v>#N/A</v>
      </c>
      <c r="L214" t="e">
        <f>IF(LOOKUP($F214,'Vent Sizing Charts'!$F$5:$F$18,'Vent Sizing Charts'!K$5:K$18)+1&lt;0,0,LOOKUP($F214,'Vent Sizing Charts'!$F$5:$F$18,'Vent Sizing Charts'!K$5:K$18))</f>
        <v>#N/A</v>
      </c>
      <c r="M214" t="e">
        <f>IF(LOOKUP($F214,'Vent Sizing Charts'!$F$5:$F$18,'Vent Sizing Charts'!L$5:L$18)+1&lt;0,0,LOOKUP($F214,'Vent Sizing Charts'!$F$5:$F$18,'Vent Sizing Charts'!L$5:L$18))</f>
        <v>#N/A</v>
      </c>
      <c r="N214" t="e">
        <f>IF(LOOKUP($F214,'Vent Sizing Charts'!$F$5:$F$18,'Vent Sizing Charts'!M$5:M$18)+1&lt;0,0,LOOKUP($F214,'Vent Sizing Charts'!$F$5:$F$18,'Vent Sizing Charts'!M$5:M$18))</f>
        <v>#N/A</v>
      </c>
      <c r="O214" t="e">
        <f>IF(LOOKUP($F214,'Vent Sizing Charts'!$F$5:$F$18,'Vent Sizing Charts'!N$5:N$18)+1&lt;0,0,LOOKUP($F214,'Vent Sizing Charts'!$F$5:$F$18,'Vent Sizing Charts'!N$5:N$18))</f>
        <v>#N/A</v>
      </c>
      <c r="R214">
        <f>'Vent Sizing'!X119</f>
        <v>0</v>
      </c>
      <c r="S214">
        <f>ROUNDUP('Vent Sizing'!T119,0)</f>
        <v>0</v>
      </c>
      <c r="T214">
        <v>-9999999</v>
      </c>
      <c r="U214" t="str">
        <f>IF($R214=15,LOOKUP($S214,'Vent Sizing Charts'!$T$38:$T$41,'Vent Sizing Charts'!V$38:V$41)+1,IF($R214=12,LOOKUP($S214,'Vent Sizing Charts'!$T$34:$T$37,'Vent Sizing Charts'!V$34:V$37)+1,IF($R214=10,LOOKUP($S214,'Vent Sizing Charts'!$T$30:$T$33,'Vent Sizing Charts'!V$30:V$33)+1,IF($R214=8,LOOKUP($S214,'Vent Sizing Charts'!$T$26:$T$29,'Vent Sizing Charts'!V$26:V$29)+1,IF($R214=6,LOOKUP($S214,'Vent Sizing Charts'!$T$22:$T$25,'Vent Sizing Charts'!V$22:V$25)+1,IF($R214=5,LOOKUP($S214,'Vent Sizing Charts'!$T$18:$T$21,'Vent Sizing Charts'!V$18:V$21)+1,IF($R214=4,LOOKUP($S214,'Vent Sizing Charts'!$T$14:$T$17,'Vent Sizing Charts'!V$14:V$17)+1,IF($R214=3,LOOKUP($S214,'Vent Sizing Charts'!$T$10:$T$13,'Vent Sizing Charts'!V$10:V$13)+1,IF($R214=2,LOOKUP($S214,'Vent Sizing Charts'!$T$8:$T$9,'Vent Sizing Charts'!V$8:V$9)+1,IF($R214=1.5,LOOKUP($S214,'Vent Sizing Charts'!$T$7,'Vent Sizing Charts'!V$7)+1,IF($R214=1.25,LOOKUP($S214,'Vent Sizing Charts'!$T$6,'Vent Sizing Charts'!V$6)+1,"ERR")))))))))))</f>
        <v>ERR</v>
      </c>
      <c r="V214" t="str">
        <f>IF($R214=15,LOOKUP($S214,'Vent Sizing Charts'!$T$38:$T$41,'Vent Sizing Charts'!W$38:W$41)+1,IF($R214=12,LOOKUP($S214,'Vent Sizing Charts'!$T$34:$T$37,'Vent Sizing Charts'!W$34:W$37)+1,IF($R214=10,LOOKUP($S214,'Vent Sizing Charts'!$T$30:$T$33,'Vent Sizing Charts'!W$30:W$33)+1,IF($R214=8,LOOKUP($S214,'Vent Sizing Charts'!$T$26:$T$29,'Vent Sizing Charts'!W$26:W$29)+1,IF($R214=6,LOOKUP($S214,'Vent Sizing Charts'!$T$22:$T$25,'Vent Sizing Charts'!W$22:W$25)+1,IF($R214=5,LOOKUP($S214,'Vent Sizing Charts'!$T$18:$T$21,'Vent Sizing Charts'!W$18:W$21)+1,IF($R214=4,LOOKUP($S214,'Vent Sizing Charts'!$T$14:$T$17,'Vent Sizing Charts'!W$14:W$17)+1,IF($R214=3,LOOKUP($S214,'Vent Sizing Charts'!$T$10:$T$13,'Vent Sizing Charts'!W$10:W$13)+1,IF($R214=2,LOOKUP($S214,'Vent Sizing Charts'!$T$8:$T$9,'Vent Sizing Charts'!W$8:W$9)+1,IF($R214=1.5,LOOKUP($S214,'Vent Sizing Charts'!$T$7,'Vent Sizing Charts'!W$7)+1,IF($R214=1.25,LOOKUP($S214,'Vent Sizing Charts'!$T$6,'Vent Sizing Charts'!W$6)+1,"ERR")))))))))))</f>
        <v>ERR</v>
      </c>
      <c r="W214" t="str">
        <f>IF($R214=15,LOOKUP($S214,'Vent Sizing Charts'!$T$38:$T$41,'Vent Sizing Charts'!X$38:X$41)+1,IF($R214=12,LOOKUP($S214,'Vent Sizing Charts'!$T$34:$T$37,'Vent Sizing Charts'!X$34:X$37)+1,IF($R214=10,LOOKUP($S214,'Vent Sizing Charts'!$T$30:$T$33,'Vent Sizing Charts'!X$30:X$33)+1,IF($R214=8,LOOKUP($S214,'Vent Sizing Charts'!$T$26:$T$29,'Vent Sizing Charts'!X$26:X$29)+1,IF($R214=6,LOOKUP($S214,'Vent Sizing Charts'!$T$22:$T$25,'Vent Sizing Charts'!X$22:X$25)+1,IF($R214=5,LOOKUP($S214,'Vent Sizing Charts'!$T$18:$T$21,'Vent Sizing Charts'!X$18:X$21)+1,IF($R214=4,LOOKUP($S214,'Vent Sizing Charts'!$T$14:$T$17,'Vent Sizing Charts'!X$14:X$17)+1,IF($R214=3,LOOKUP($S214,'Vent Sizing Charts'!$T$10:$T$13,'Vent Sizing Charts'!X$10:X$13)+1,IF($R214=2,LOOKUP($S214,'Vent Sizing Charts'!$T$8:$T$9,'Vent Sizing Charts'!X$8:X$9)+1,IF($R214=1.5,LOOKUP($S214,'Vent Sizing Charts'!$T$7,'Vent Sizing Charts'!X$7)+1,IF($R214=1.25,LOOKUP($S214,'Vent Sizing Charts'!$T$6,'Vent Sizing Charts'!X$6)+1,"ERR")))))))))))</f>
        <v>ERR</v>
      </c>
      <c r="X214" t="str">
        <f>IF($R214=15,LOOKUP($S214,'Vent Sizing Charts'!$T$38:$T$41,'Vent Sizing Charts'!Y$38:Y$41)+1,IF($R214=12,LOOKUP($S214,'Vent Sizing Charts'!$T$34:$T$37,'Vent Sizing Charts'!Y$34:Y$37)+1,IF($R214=10,LOOKUP($S214,'Vent Sizing Charts'!$T$30:$T$33,'Vent Sizing Charts'!Y$30:Y$33)+1,IF($R214=8,LOOKUP($S214,'Vent Sizing Charts'!$T$26:$T$29,'Vent Sizing Charts'!Y$26:Y$29)+1,IF($R214=6,LOOKUP($S214,'Vent Sizing Charts'!$T$22:$T$25,'Vent Sizing Charts'!Y$22:Y$25)+1,IF($R214=5,LOOKUP($S214,'Vent Sizing Charts'!$T$18:$T$21,'Vent Sizing Charts'!Y$18:Y$21)+1,IF($R214=4,LOOKUP($S214,'Vent Sizing Charts'!$T$14:$T$17,'Vent Sizing Charts'!Y$14:Y$17)+1,IF($R214=3,LOOKUP($S214,'Vent Sizing Charts'!$T$10:$T$13,'Vent Sizing Charts'!Y$10:Y$13)+1,IF($R214=2,LOOKUP($S214,'Vent Sizing Charts'!$T$8:$T$9,'Vent Sizing Charts'!Y$8:Y$9)+1,IF($R214=1.5,LOOKUP($S214,'Vent Sizing Charts'!$T$7,'Vent Sizing Charts'!Y$7)+1,IF($R214=1.25,LOOKUP($S214,'Vent Sizing Charts'!$T$6,'Vent Sizing Charts'!Y$6)+1,"ERR")))))))))))</f>
        <v>ERR</v>
      </c>
      <c r="Y214" t="str">
        <f>IF($R214=15,LOOKUP($S214,'Vent Sizing Charts'!$T$38:$T$41,'Vent Sizing Charts'!Z$38:Z$41)+1,IF($R214=12,LOOKUP($S214,'Vent Sizing Charts'!$T$34:$T$37,'Vent Sizing Charts'!Z$34:Z$37)+1,IF($R214=10,LOOKUP($S214,'Vent Sizing Charts'!$T$30:$T$33,'Vent Sizing Charts'!Z$30:Z$33)+1,IF($R214=8,LOOKUP($S214,'Vent Sizing Charts'!$T$26:$T$29,'Vent Sizing Charts'!Z$26:Z$29)+1,IF($R214=6,LOOKUP($S214,'Vent Sizing Charts'!$T$22:$T$25,'Vent Sizing Charts'!Z$22:Z$25)+1,IF($R214=5,LOOKUP($S214,'Vent Sizing Charts'!$T$18:$T$21,'Vent Sizing Charts'!Z$18:Z$21)+1,IF($R214=4,LOOKUP($S214,'Vent Sizing Charts'!$T$14:$T$17,'Vent Sizing Charts'!Z$14:Z$17)+1,IF($R214=3,LOOKUP($S214,'Vent Sizing Charts'!$T$10:$T$13,'Vent Sizing Charts'!Z$10:Z$13)+1,IF($R214=2,LOOKUP($S214,'Vent Sizing Charts'!$T$8:$T$9,'Vent Sizing Charts'!Z$8:Z$9)+1,IF($R214=1.5,LOOKUP($S214,'Vent Sizing Charts'!$T$7,'Vent Sizing Charts'!Z$7)+1,IF($R214=1.25,LOOKUP($S214,'Vent Sizing Charts'!$T$6,'Vent Sizing Charts'!Z$6)+1,"ERR")))))))))))</f>
        <v>ERR</v>
      </c>
      <c r="Z214" t="str">
        <f>IF($R214=15,LOOKUP($S214,'Vent Sizing Charts'!$T$38:$T$41,'Vent Sizing Charts'!AA$38:AA$41)+1,IF($R214=12,LOOKUP($S214,'Vent Sizing Charts'!$T$34:$T$37,'Vent Sizing Charts'!AA$34:AA$37)+1,IF($R214=10,LOOKUP($S214,'Vent Sizing Charts'!$T$30:$T$33,'Vent Sizing Charts'!AA$30:AA$33)+1,IF($R214=8,LOOKUP($S214,'Vent Sizing Charts'!$T$26:$T$29,'Vent Sizing Charts'!AA$26:AA$29)+1,IF($R214=6,LOOKUP($S214,'Vent Sizing Charts'!$T$22:$T$25,'Vent Sizing Charts'!AA$22:AA$25)+1,IF($R214=5,LOOKUP($S214,'Vent Sizing Charts'!$T$18:$T$21,'Vent Sizing Charts'!AA$18:AA$21)+1,IF($R214=4,LOOKUP($S214,'Vent Sizing Charts'!$T$14:$T$17,'Vent Sizing Charts'!AA$14:AA$17)+1,IF($R214=3,LOOKUP($S214,'Vent Sizing Charts'!$T$10:$T$13,'Vent Sizing Charts'!AA$10:AA$13)+1,IF($R214=2,LOOKUP($S214,'Vent Sizing Charts'!$T$8:$T$9,'Vent Sizing Charts'!AA$8:AA$9)+1,IF($R214=1.5,LOOKUP($S214,'Vent Sizing Charts'!$T$7,'Vent Sizing Charts'!AA$7)+1,IF($R214=1.25,LOOKUP($S214,'Vent Sizing Charts'!$T$6,'Vent Sizing Charts'!AA$6)+1,"ERR")))))))))))</f>
        <v>ERR</v>
      </c>
      <c r="AA214" t="str">
        <f>IF($R214=15,LOOKUP($S214,'Vent Sizing Charts'!$T$38:$T$41,'Vent Sizing Charts'!AB$38:AB$41)+1,IF($R214=12,LOOKUP($S214,'Vent Sizing Charts'!$T$34:$T$37,'Vent Sizing Charts'!AB$34:AB$37)+1,IF($R214=10,LOOKUP($S214,'Vent Sizing Charts'!$T$30:$T$33,'Vent Sizing Charts'!AB$30:AB$33)+1,IF($R214=8,LOOKUP($S214,'Vent Sizing Charts'!$T$26:$T$29,'Vent Sizing Charts'!AB$26:AB$29)+1,IF($R214=6,LOOKUP($S214,'Vent Sizing Charts'!$T$22:$T$25,'Vent Sizing Charts'!AB$22:AB$25)+1,IF($R214=5,LOOKUP($S214,'Vent Sizing Charts'!$T$18:$T$21,'Vent Sizing Charts'!AB$18:AB$21)+1,IF($R214=4,LOOKUP($S214,'Vent Sizing Charts'!$T$14:$T$17,'Vent Sizing Charts'!AB$14:AB$17)+1,IF($R214=3,LOOKUP($S214,'Vent Sizing Charts'!$T$10:$T$13,'Vent Sizing Charts'!AB$10:AB$13)+1,IF($R214=2,LOOKUP($S214,'Vent Sizing Charts'!$T$8:$T$9,'Vent Sizing Charts'!AB$8:AB$9)+1,IF($R214=1.5,LOOKUP($S214,'Vent Sizing Charts'!$T$7,'Vent Sizing Charts'!AB$7)+1,IF($R214=1.25,LOOKUP($S214,'Vent Sizing Charts'!$T$6,'Vent Sizing Charts'!AB$6)+1,"ERR")))))))))))</f>
        <v>ERR</v>
      </c>
      <c r="AB214" t="str">
        <f>IF($R214=15,LOOKUP($S214,'Vent Sizing Charts'!$T$38:$T$41,'Vent Sizing Charts'!AC$38:AC$41)+1,IF($R214=12,LOOKUP($S214,'Vent Sizing Charts'!$T$34:$T$37,'Vent Sizing Charts'!AC$34:AC$37)+1,IF($R214=10,LOOKUP($S214,'Vent Sizing Charts'!$T$30:$T$33,'Vent Sizing Charts'!AC$30:AC$33)+1,IF($R214=8,LOOKUP($S214,'Vent Sizing Charts'!$T$26:$T$29,'Vent Sizing Charts'!AC$26:AC$29)+1,IF($R214=6,LOOKUP($S214,'Vent Sizing Charts'!$T$22:$T$25,'Vent Sizing Charts'!AC$22:AC$25)+1,IF($R214=5,LOOKUP($S214,'Vent Sizing Charts'!$T$18:$T$21,'Vent Sizing Charts'!AC$18:AC$21)+1,IF($R214=4,LOOKUP($S214,'Vent Sizing Charts'!$T$14:$T$17,'Vent Sizing Charts'!AC$14:AC$17)+1,IF($R214=3,LOOKUP($S214,'Vent Sizing Charts'!$T$10:$T$13,'Vent Sizing Charts'!AC$10:AC$13)+1,IF($R214=2,LOOKUP($S214,'Vent Sizing Charts'!$T$8:$T$9,'Vent Sizing Charts'!AC$8:AC$9)+1,IF($R214=1.5,LOOKUP($S214,'Vent Sizing Charts'!$T$7,'Vent Sizing Charts'!AC$7)+1,IF($R214=1.25,LOOKUP($S214,'Vent Sizing Charts'!$T$6,'Vent Sizing Charts'!AC$6)+1,"ERR")))))))))))</f>
        <v>ERR</v>
      </c>
      <c r="AC214" t="str">
        <f>IF($R214=15,LOOKUP($S214,'Vent Sizing Charts'!$T$38:$T$41,'Vent Sizing Charts'!AD$38:AD$41)+1,IF($R214=12,LOOKUP($S214,'Vent Sizing Charts'!$T$34:$T$37,'Vent Sizing Charts'!AD$34:AD$37)+1,IF($R214=10,LOOKUP($S214,'Vent Sizing Charts'!$T$30:$T$33,'Vent Sizing Charts'!AD$30:AD$33)+1,IF($R214=8,LOOKUP($S214,'Vent Sizing Charts'!$T$26:$T$29,'Vent Sizing Charts'!AD$26:AD$29)+1,IF($R214=6,LOOKUP($S214,'Vent Sizing Charts'!$T$22:$T$25,'Vent Sizing Charts'!AD$22:AD$25)+1,IF($R214=5,LOOKUP($S214,'Vent Sizing Charts'!$T$18:$T$21,'Vent Sizing Charts'!AD$18:AD$21)+1,IF($R214=4,LOOKUP($S214,'Vent Sizing Charts'!$T$14:$T$17,'Vent Sizing Charts'!AD$14:AD$17)+1,IF($R214=3,LOOKUP($S214,'Vent Sizing Charts'!$T$10:$T$13,'Vent Sizing Charts'!AD$10:AD$13)+1,IF($R214=2,LOOKUP($S214,'Vent Sizing Charts'!$T$8:$T$9,'Vent Sizing Charts'!AD$8:AD$9)+1,IF($R214=1.5,LOOKUP($S214,'Vent Sizing Charts'!$T$7,'Vent Sizing Charts'!AD$7)+1,IF($R214=1.25,LOOKUP($S214,'Vent Sizing Charts'!$T$6,'Vent Sizing Charts'!AD$6)+1,"ERR")))))))))))</f>
        <v>ERR</v>
      </c>
      <c r="AD214" t="str">
        <f>IF($R214=15,LOOKUP($S214,'Vent Sizing Charts'!$T$38:$T$41,'Vent Sizing Charts'!AE$38:AE$41)+1,IF($R214=12,LOOKUP($S214,'Vent Sizing Charts'!$T$34:$T$37,'Vent Sizing Charts'!AE$34:AE$37)+1,IF($R214=10,LOOKUP($S214,'Vent Sizing Charts'!$T$30:$T$33,'Vent Sizing Charts'!AE$30:AE$33)+1,IF($R214=8,LOOKUP($S214,'Vent Sizing Charts'!$T$26:$T$29,'Vent Sizing Charts'!AE$26:AE$29)+1,IF($R214=6,LOOKUP($S214,'Vent Sizing Charts'!$T$22:$T$25,'Vent Sizing Charts'!AE$22:AE$25)+1,IF($R214=5,LOOKUP($S214,'Vent Sizing Charts'!$T$18:$T$21,'Vent Sizing Charts'!AE$18:AE$21)+1,IF($R214=4,LOOKUP($S214,'Vent Sizing Charts'!$T$14:$T$17,'Vent Sizing Charts'!AE$14:AE$17)+1,IF($R214=3,LOOKUP($S214,'Vent Sizing Charts'!$T$10:$T$13,'Vent Sizing Charts'!AE$10:AE$13)+1,IF($R214=2,LOOKUP($S214,'Vent Sizing Charts'!$T$8:$T$9,'Vent Sizing Charts'!AE$8:AE$9)+1,IF($R214=1.5,LOOKUP($S214,'Vent Sizing Charts'!$T$7,'Vent Sizing Charts'!AE$7)+1,IF($R214=1.25,LOOKUP($S214,'Vent Sizing Charts'!$T$6,'Vent Sizing Charts'!AE$6)+1,"ERR")))))))))))</f>
        <v>ERR</v>
      </c>
      <c r="AE214" t="str">
        <f>IF($R214=15,LOOKUP($S214,'Vent Sizing Charts'!$T$38:$T$41,'Vent Sizing Charts'!U$38:U$41),IF($R214=12,LOOKUP($S214,'Vent Sizing Charts'!$T$34:$T$37,'Vent Sizing Charts'!U$34:U$37),IF($R214=10,LOOKUP($S214,'Vent Sizing Charts'!$T$30:$T$33,'Vent Sizing Charts'!U$30:U$33),IF($R214=8,LOOKUP($S214,'Vent Sizing Charts'!$T$26:$T$29,'Vent Sizing Charts'!U$26:U$29),IF($R214=6,LOOKUP($S214,'Vent Sizing Charts'!$T$22:$T$25,'Vent Sizing Charts'!U$22:U$25),IF($R214=5,LOOKUP($S214,'Vent Sizing Charts'!$T$18:$T$21,'Vent Sizing Charts'!U$18:U$21),IF($R214=4,LOOKUP($S214,'Vent Sizing Charts'!$T$14:$T$17,'Vent Sizing Charts'!U$14:U$17),IF($R214=3,LOOKUP($S214,'Vent Sizing Charts'!$T$10:$T$13,'Vent Sizing Charts'!U$10:U$13),IF($R214=2,LOOKUP($S214,'Vent Sizing Charts'!$T$8:$T$9,'Vent Sizing Charts'!U$8:U$9),IF($R214=1.5,LOOKUP($S214,'Vent Sizing Charts'!$T$7,'Vent Sizing Charts'!U$7),IF($R214=1.25,LOOKUP($S214,'Vent Sizing Charts'!$T$6,'Vent Sizing Charts'!U$6),"ERR")))))))))))</f>
        <v>ERR</v>
      </c>
    </row>
    <row r="215" spans="6:31" x14ac:dyDescent="0.25">
      <c r="F215" t="str">
        <f>IF('Vent Sizing'!M200="","",'Vent Sizing'!M200)</f>
        <v/>
      </c>
      <c r="G215">
        <v>0</v>
      </c>
      <c r="H215" t="e">
        <f>IF(LOOKUP($F215,'Vent Sizing Charts'!$F$5:$F$18,'Vent Sizing Charts'!G$5:G$18)+1&lt;0,0,LOOKUP($F215,'Vent Sizing Charts'!$F$5:$F$18,'Vent Sizing Charts'!G$5:G$18))</f>
        <v>#N/A</v>
      </c>
      <c r="I215" t="e">
        <f>IF(LOOKUP($F215,'Vent Sizing Charts'!$F$5:$F$18,'Vent Sizing Charts'!H$5:H$18)+1&lt;0,0,LOOKUP($F215,'Vent Sizing Charts'!$F$5:$F$18,'Vent Sizing Charts'!H$5:H$18))</f>
        <v>#N/A</v>
      </c>
      <c r="J215" t="e">
        <f>IF(LOOKUP($F215,'Vent Sizing Charts'!$F$5:$F$18,'Vent Sizing Charts'!I$5:I$18)+1&lt;0,0,LOOKUP($F215,'Vent Sizing Charts'!$F$5:$F$18,'Vent Sizing Charts'!I$5:I$18))</f>
        <v>#N/A</v>
      </c>
      <c r="K215" t="e">
        <f>IF(LOOKUP($F215,'Vent Sizing Charts'!$F$5:$F$18,'Vent Sizing Charts'!J$5:J$18)+1&lt;0,0,LOOKUP($F215,'Vent Sizing Charts'!$F$5:$F$18,'Vent Sizing Charts'!J$5:J$18))</f>
        <v>#N/A</v>
      </c>
      <c r="L215" t="e">
        <f>IF(LOOKUP($F215,'Vent Sizing Charts'!$F$5:$F$18,'Vent Sizing Charts'!K$5:K$18)+1&lt;0,0,LOOKUP($F215,'Vent Sizing Charts'!$F$5:$F$18,'Vent Sizing Charts'!K$5:K$18))</f>
        <v>#N/A</v>
      </c>
      <c r="M215" t="e">
        <f>IF(LOOKUP($F215,'Vent Sizing Charts'!$F$5:$F$18,'Vent Sizing Charts'!L$5:L$18)+1&lt;0,0,LOOKUP($F215,'Vent Sizing Charts'!$F$5:$F$18,'Vent Sizing Charts'!L$5:L$18))</f>
        <v>#N/A</v>
      </c>
      <c r="N215" t="e">
        <f>IF(LOOKUP($F215,'Vent Sizing Charts'!$F$5:$F$18,'Vent Sizing Charts'!M$5:M$18)+1&lt;0,0,LOOKUP($F215,'Vent Sizing Charts'!$F$5:$F$18,'Vent Sizing Charts'!M$5:M$18))</f>
        <v>#N/A</v>
      </c>
      <c r="O215" t="e">
        <f>IF(LOOKUP($F215,'Vent Sizing Charts'!$F$5:$F$18,'Vent Sizing Charts'!N$5:N$18)+1&lt;0,0,LOOKUP($F215,'Vent Sizing Charts'!$F$5:$F$18,'Vent Sizing Charts'!N$5:N$18))</f>
        <v>#N/A</v>
      </c>
      <c r="R215">
        <f>'Vent Sizing'!X120</f>
        <v>0</v>
      </c>
      <c r="S215">
        <f>ROUNDUP('Vent Sizing'!T120,0)</f>
        <v>0</v>
      </c>
      <c r="T215">
        <v>-9999999</v>
      </c>
      <c r="U215" t="str">
        <f>IF($R215=15,LOOKUP($S215,'Vent Sizing Charts'!$T$38:$T$41,'Vent Sizing Charts'!V$38:V$41)+1,IF($R215=12,LOOKUP($S215,'Vent Sizing Charts'!$T$34:$T$37,'Vent Sizing Charts'!V$34:V$37)+1,IF($R215=10,LOOKUP($S215,'Vent Sizing Charts'!$T$30:$T$33,'Vent Sizing Charts'!V$30:V$33)+1,IF($R215=8,LOOKUP($S215,'Vent Sizing Charts'!$T$26:$T$29,'Vent Sizing Charts'!V$26:V$29)+1,IF($R215=6,LOOKUP($S215,'Vent Sizing Charts'!$T$22:$T$25,'Vent Sizing Charts'!V$22:V$25)+1,IF($R215=5,LOOKUP($S215,'Vent Sizing Charts'!$T$18:$T$21,'Vent Sizing Charts'!V$18:V$21)+1,IF($R215=4,LOOKUP($S215,'Vent Sizing Charts'!$T$14:$T$17,'Vent Sizing Charts'!V$14:V$17)+1,IF($R215=3,LOOKUP($S215,'Vent Sizing Charts'!$T$10:$T$13,'Vent Sizing Charts'!V$10:V$13)+1,IF($R215=2,LOOKUP($S215,'Vent Sizing Charts'!$T$8:$T$9,'Vent Sizing Charts'!V$8:V$9)+1,IF($R215=1.5,LOOKUP($S215,'Vent Sizing Charts'!$T$7,'Vent Sizing Charts'!V$7)+1,IF($R215=1.25,LOOKUP($S215,'Vent Sizing Charts'!$T$6,'Vent Sizing Charts'!V$6)+1,"ERR")))))))))))</f>
        <v>ERR</v>
      </c>
      <c r="V215" t="str">
        <f>IF($R215=15,LOOKUP($S215,'Vent Sizing Charts'!$T$38:$T$41,'Vent Sizing Charts'!W$38:W$41)+1,IF($R215=12,LOOKUP($S215,'Vent Sizing Charts'!$T$34:$T$37,'Vent Sizing Charts'!W$34:W$37)+1,IF($R215=10,LOOKUP($S215,'Vent Sizing Charts'!$T$30:$T$33,'Vent Sizing Charts'!W$30:W$33)+1,IF($R215=8,LOOKUP($S215,'Vent Sizing Charts'!$T$26:$T$29,'Vent Sizing Charts'!W$26:W$29)+1,IF($R215=6,LOOKUP($S215,'Vent Sizing Charts'!$T$22:$T$25,'Vent Sizing Charts'!W$22:W$25)+1,IF($R215=5,LOOKUP($S215,'Vent Sizing Charts'!$T$18:$T$21,'Vent Sizing Charts'!W$18:W$21)+1,IF($R215=4,LOOKUP($S215,'Vent Sizing Charts'!$T$14:$T$17,'Vent Sizing Charts'!W$14:W$17)+1,IF($R215=3,LOOKUP($S215,'Vent Sizing Charts'!$T$10:$T$13,'Vent Sizing Charts'!W$10:W$13)+1,IF($R215=2,LOOKUP($S215,'Vent Sizing Charts'!$T$8:$T$9,'Vent Sizing Charts'!W$8:W$9)+1,IF($R215=1.5,LOOKUP($S215,'Vent Sizing Charts'!$T$7,'Vent Sizing Charts'!W$7)+1,IF($R215=1.25,LOOKUP($S215,'Vent Sizing Charts'!$T$6,'Vent Sizing Charts'!W$6)+1,"ERR")))))))))))</f>
        <v>ERR</v>
      </c>
      <c r="W215" t="str">
        <f>IF($R215=15,LOOKUP($S215,'Vent Sizing Charts'!$T$38:$T$41,'Vent Sizing Charts'!X$38:X$41)+1,IF($R215=12,LOOKUP($S215,'Vent Sizing Charts'!$T$34:$T$37,'Vent Sizing Charts'!X$34:X$37)+1,IF($R215=10,LOOKUP($S215,'Vent Sizing Charts'!$T$30:$T$33,'Vent Sizing Charts'!X$30:X$33)+1,IF($R215=8,LOOKUP($S215,'Vent Sizing Charts'!$T$26:$T$29,'Vent Sizing Charts'!X$26:X$29)+1,IF($R215=6,LOOKUP($S215,'Vent Sizing Charts'!$T$22:$T$25,'Vent Sizing Charts'!X$22:X$25)+1,IF($R215=5,LOOKUP($S215,'Vent Sizing Charts'!$T$18:$T$21,'Vent Sizing Charts'!X$18:X$21)+1,IF($R215=4,LOOKUP($S215,'Vent Sizing Charts'!$T$14:$T$17,'Vent Sizing Charts'!X$14:X$17)+1,IF($R215=3,LOOKUP($S215,'Vent Sizing Charts'!$T$10:$T$13,'Vent Sizing Charts'!X$10:X$13)+1,IF($R215=2,LOOKUP($S215,'Vent Sizing Charts'!$T$8:$T$9,'Vent Sizing Charts'!X$8:X$9)+1,IF($R215=1.5,LOOKUP($S215,'Vent Sizing Charts'!$T$7,'Vent Sizing Charts'!X$7)+1,IF($R215=1.25,LOOKUP($S215,'Vent Sizing Charts'!$T$6,'Vent Sizing Charts'!X$6)+1,"ERR")))))))))))</f>
        <v>ERR</v>
      </c>
      <c r="X215" t="str">
        <f>IF($R215=15,LOOKUP($S215,'Vent Sizing Charts'!$T$38:$T$41,'Vent Sizing Charts'!Y$38:Y$41)+1,IF($R215=12,LOOKUP($S215,'Vent Sizing Charts'!$T$34:$T$37,'Vent Sizing Charts'!Y$34:Y$37)+1,IF($R215=10,LOOKUP($S215,'Vent Sizing Charts'!$T$30:$T$33,'Vent Sizing Charts'!Y$30:Y$33)+1,IF($R215=8,LOOKUP($S215,'Vent Sizing Charts'!$T$26:$T$29,'Vent Sizing Charts'!Y$26:Y$29)+1,IF($R215=6,LOOKUP($S215,'Vent Sizing Charts'!$T$22:$T$25,'Vent Sizing Charts'!Y$22:Y$25)+1,IF($R215=5,LOOKUP($S215,'Vent Sizing Charts'!$T$18:$T$21,'Vent Sizing Charts'!Y$18:Y$21)+1,IF($R215=4,LOOKUP($S215,'Vent Sizing Charts'!$T$14:$T$17,'Vent Sizing Charts'!Y$14:Y$17)+1,IF($R215=3,LOOKUP($S215,'Vent Sizing Charts'!$T$10:$T$13,'Vent Sizing Charts'!Y$10:Y$13)+1,IF($R215=2,LOOKUP($S215,'Vent Sizing Charts'!$T$8:$T$9,'Vent Sizing Charts'!Y$8:Y$9)+1,IF($R215=1.5,LOOKUP($S215,'Vent Sizing Charts'!$T$7,'Vent Sizing Charts'!Y$7)+1,IF($R215=1.25,LOOKUP($S215,'Vent Sizing Charts'!$T$6,'Vent Sizing Charts'!Y$6)+1,"ERR")))))))))))</f>
        <v>ERR</v>
      </c>
      <c r="Y215" t="str">
        <f>IF($R215=15,LOOKUP($S215,'Vent Sizing Charts'!$T$38:$T$41,'Vent Sizing Charts'!Z$38:Z$41)+1,IF($R215=12,LOOKUP($S215,'Vent Sizing Charts'!$T$34:$T$37,'Vent Sizing Charts'!Z$34:Z$37)+1,IF($R215=10,LOOKUP($S215,'Vent Sizing Charts'!$T$30:$T$33,'Vent Sizing Charts'!Z$30:Z$33)+1,IF($R215=8,LOOKUP($S215,'Vent Sizing Charts'!$T$26:$T$29,'Vent Sizing Charts'!Z$26:Z$29)+1,IF($R215=6,LOOKUP($S215,'Vent Sizing Charts'!$T$22:$T$25,'Vent Sizing Charts'!Z$22:Z$25)+1,IF($R215=5,LOOKUP($S215,'Vent Sizing Charts'!$T$18:$T$21,'Vent Sizing Charts'!Z$18:Z$21)+1,IF($R215=4,LOOKUP($S215,'Vent Sizing Charts'!$T$14:$T$17,'Vent Sizing Charts'!Z$14:Z$17)+1,IF($R215=3,LOOKUP($S215,'Vent Sizing Charts'!$T$10:$T$13,'Vent Sizing Charts'!Z$10:Z$13)+1,IF($R215=2,LOOKUP($S215,'Vent Sizing Charts'!$T$8:$T$9,'Vent Sizing Charts'!Z$8:Z$9)+1,IF($R215=1.5,LOOKUP($S215,'Vent Sizing Charts'!$T$7,'Vent Sizing Charts'!Z$7)+1,IF($R215=1.25,LOOKUP($S215,'Vent Sizing Charts'!$T$6,'Vent Sizing Charts'!Z$6)+1,"ERR")))))))))))</f>
        <v>ERR</v>
      </c>
      <c r="Z215" t="str">
        <f>IF($R215=15,LOOKUP($S215,'Vent Sizing Charts'!$T$38:$T$41,'Vent Sizing Charts'!AA$38:AA$41)+1,IF($R215=12,LOOKUP($S215,'Vent Sizing Charts'!$T$34:$T$37,'Vent Sizing Charts'!AA$34:AA$37)+1,IF($R215=10,LOOKUP($S215,'Vent Sizing Charts'!$T$30:$T$33,'Vent Sizing Charts'!AA$30:AA$33)+1,IF($R215=8,LOOKUP($S215,'Vent Sizing Charts'!$T$26:$T$29,'Vent Sizing Charts'!AA$26:AA$29)+1,IF($R215=6,LOOKUP($S215,'Vent Sizing Charts'!$T$22:$T$25,'Vent Sizing Charts'!AA$22:AA$25)+1,IF($R215=5,LOOKUP($S215,'Vent Sizing Charts'!$T$18:$T$21,'Vent Sizing Charts'!AA$18:AA$21)+1,IF($R215=4,LOOKUP($S215,'Vent Sizing Charts'!$T$14:$T$17,'Vent Sizing Charts'!AA$14:AA$17)+1,IF($R215=3,LOOKUP($S215,'Vent Sizing Charts'!$T$10:$T$13,'Vent Sizing Charts'!AA$10:AA$13)+1,IF($R215=2,LOOKUP($S215,'Vent Sizing Charts'!$T$8:$T$9,'Vent Sizing Charts'!AA$8:AA$9)+1,IF($R215=1.5,LOOKUP($S215,'Vent Sizing Charts'!$T$7,'Vent Sizing Charts'!AA$7)+1,IF($R215=1.25,LOOKUP($S215,'Vent Sizing Charts'!$T$6,'Vent Sizing Charts'!AA$6)+1,"ERR")))))))))))</f>
        <v>ERR</v>
      </c>
      <c r="AA215" t="str">
        <f>IF($R215=15,LOOKUP($S215,'Vent Sizing Charts'!$T$38:$T$41,'Vent Sizing Charts'!AB$38:AB$41)+1,IF($R215=12,LOOKUP($S215,'Vent Sizing Charts'!$T$34:$T$37,'Vent Sizing Charts'!AB$34:AB$37)+1,IF($R215=10,LOOKUP($S215,'Vent Sizing Charts'!$T$30:$T$33,'Vent Sizing Charts'!AB$30:AB$33)+1,IF($R215=8,LOOKUP($S215,'Vent Sizing Charts'!$T$26:$T$29,'Vent Sizing Charts'!AB$26:AB$29)+1,IF($R215=6,LOOKUP($S215,'Vent Sizing Charts'!$T$22:$T$25,'Vent Sizing Charts'!AB$22:AB$25)+1,IF($R215=5,LOOKUP($S215,'Vent Sizing Charts'!$T$18:$T$21,'Vent Sizing Charts'!AB$18:AB$21)+1,IF($R215=4,LOOKUP($S215,'Vent Sizing Charts'!$T$14:$T$17,'Vent Sizing Charts'!AB$14:AB$17)+1,IF($R215=3,LOOKUP($S215,'Vent Sizing Charts'!$T$10:$T$13,'Vent Sizing Charts'!AB$10:AB$13)+1,IF($R215=2,LOOKUP($S215,'Vent Sizing Charts'!$T$8:$T$9,'Vent Sizing Charts'!AB$8:AB$9)+1,IF($R215=1.5,LOOKUP($S215,'Vent Sizing Charts'!$T$7,'Vent Sizing Charts'!AB$7)+1,IF($R215=1.25,LOOKUP($S215,'Vent Sizing Charts'!$T$6,'Vent Sizing Charts'!AB$6)+1,"ERR")))))))))))</f>
        <v>ERR</v>
      </c>
      <c r="AB215" t="str">
        <f>IF($R215=15,LOOKUP($S215,'Vent Sizing Charts'!$T$38:$T$41,'Vent Sizing Charts'!AC$38:AC$41)+1,IF($R215=12,LOOKUP($S215,'Vent Sizing Charts'!$T$34:$T$37,'Vent Sizing Charts'!AC$34:AC$37)+1,IF($R215=10,LOOKUP($S215,'Vent Sizing Charts'!$T$30:$T$33,'Vent Sizing Charts'!AC$30:AC$33)+1,IF($R215=8,LOOKUP($S215,'Vent Sizing Charts'!$T$26:$T$29,'Vent Sizing Charts'!AC$26:AC$29)+1,IF($R215=6,LOOKUP($S215,'Vent Sizing Charts'!$T$22:$T$25,'Vent Sizing Charts'!AC$22:AC$25)+1,IF($R215=5,LOOKUP($S215,'Vent Sizing Charts'!$T$18:$T$21,'Vent Sizing Charts'!AC$18:AC$21)+1,IF($R215=4,LOOKUP($S215,'Vent Sizing Charts'!$T$14:$T$17,'Vent Sizing Charts'!AC$14:AC$17)+1,IF($R215=3,LOOKUP($S215,'Vent Sizing Charts'!$T$10:$T$13,'Vent Sizing Charts'!AC$10:AC$13)+1,IF($R215=2,LOOKUP($S215,'Vent Sizing Charts'!$T$8:$T$9,'Vent Sizing Charts'!AC$8:AC$9)+1,IF($R215=1.5,LOOKUP($S215,'Vent Sizing Charts'!$T$7,'Vent Sizing Charts'!AC$7)+1,IF($R215=1.25,LOOKUP($S215,'Vent Sizing Charts'!$T$6,'Vent Sizing Charts'!AC$6)+1,"ERR")))))))))))</f>
        <v>ERR</v>
      </c>
      <c r="AC215" t="str">
        <f>IF($R215=15,LOOKUP($S215,'Vent Sizing Charts'!$T$38:$T$41,'Vent Sizing Charts'!AD$38:AD$41)+1,IF($R215=12,LOOKUP($S215,'Vent Sizing Charts'!$T$34:$T$37,'Vent Sizing Charts'!AD$34:AD$37)+1,IF($R215=10,LOOKUP($S215,'Vent Sizing Charts'!$T$30:$T$33,'Vent Sizing Charts'!AD$30:AD$33)+1,IF($R215=8,LOOKUP($S215,'Vent Sizing Charts'!$T$26:$T$29,'Vent Sizing Charts'!AD$26:AD$29)+1,IF($R215=6,LOOKUP($S215,'Vent Sizing Charts'!$T$22:$T$25,'Vent Sizing Charts'!AD$22:AD$25)+1,IF($R215=5,LOOKUP($S215,'Vent Sizing Charts'!$T$18:$T$21,'Vent Sizing Charts'!AD$18:AD$21)+1,IF($R215=4,LOOKUP($S215,'Vent Sizing Charts'!$T$14:$T$17,'Vent Sizing Charts'!AD$14:AD$17)+1,IF($R215=3,LOOKUP($S215,'Vent Sizing Charts'!$T$10:$T$13,'Vent Sizing Charts'!AD$10:AD$13)+1,IF($R215=2,LOOKUP($S215,'Vent Sizing Charts'!$T$8:$T$9,'Vent Sizing Charts'!AD$8:AD$9)+1,IF($R215=1.5,LOOKUP($S215,'Vent Sizing Charts'!$T$7,'Vent Sizing Charts'!AD$7)+1,IF($R215=1.25,LOOKUP($S215,'Vent Sizing Charts'!$T$6,'Vent Sizing Charts'!AD$6)+1,"ERR")))))))))))</f>
        <v>ERR</v>
      </c>
      <c r="AD215" t="str">
        <f>IF($R215=15,LOOKUP($S215,'Vent Sizing Charts'!$T$38:$T$41,'Vent Sizing Charts'!AE$38:AE$41)+1,IF($R215=12,LOOKUP($S215,'Vent Sizing Charts'!$T$34:$T$37,'Vent Sizing Charts'!AE$34:AE$37)+1,IF($R215=10,LOOKUP($S215,'Vent Sizing Charts'!$T$30:$T$33,'Vent Sizing Charts'!AE$30:AE$33)+1,IF($R215=8,LOOKUP($S215,'Vent Sizing Charts'!$T$26:$T$29,'Vent Sizing Charts'!AE$26:AE$29)+1,IF($R215=6,LOOKUP($S215,'Vent Sizing Charts'!$T$22:$T$25,'Vent Sizing Charts'!AE$22:AE$25)+1,IF($R215=5,LOOKUP($S215,'Vent Sizing Charts'!$T$18:$T$21,'Vent Sizing Charts'!AE$18:AE$21)+1,IF($R215=4,LOOKUP($S215,'Vent Sizing Charts'!$T$14:$T$17,'Vent Sizing Charts'!AE$14:AE$17)+1,IF($R215=3,LOOKUP($S215,'Vent Sizing Charts'!$T$10:$T$13,'Vent Sizing Charts'!AE$10:AE$13)+1,IF($R215=2,LOOKUP($S215,'Vent Sizing Charts'!$T$8:$T$9,'Vent Sizing Charts'!AE$8:AE$9)+1,IF($R215=1.5,LOOKUP($S215,'Vent Sizing Charts'!$T$7,'Vent Sizing Charts'!AE$7)+1,IF($R215=1.25,LOOKUP($S215,'Vent Sizing Charts'!$T$6,'Vent Sizing Charts'!AE$6)+1,"ERR")))))))))))</f>
        <v>ERR</v>
      </c>
      <c r="AE215" t="str">
        <f>IF($R215=15,LOOKUP($S215,'Vent Sizing Charts'!$T$38:$T$41,'Vent Sizing Charts'!U$38:U$41),IF($R215=12,LOOKUP($S215,'Vent Sizing Charts'!$T$34:$T$37,'Vent Sizing Charts'!U$34:U$37),IF($R215=10,LOOKUP($S215,'Vent Sizing Charts'!$T$30:$T$33,'Vent Sizing Charts'!U$30:U$33),IF($R215=8,LOOKUP($S215,'Vent Sizing Charts'!$T$26:$T$29,'Vent Sizing Charts'!U$26:U$29),IF($R215=6,LOOKUP($S215,'Vent Sizing Charts'!$T$22:$T$25,'Vent Sizing Charts'!U$22:U$25),IF($R215=5,LOOKUP($S215,'Vent Sizing Charts'!$T$18:$T$21,'Vent Sizing Charts'!U$18:U$21),IF($R215=4,LOOKUP($S215,'Vent Sizing Charts'!$T$14:$T$17,'Vent Sizing Charts'!U$14:U$17),IF($R215=3,LOOKUP($S215,'Vent Sizing Charts'!$T$10:$T$13,'Vent Sizing Charts'!U$10:U$13),IF($R215=2,LOOKUP($S215,'Vent Sizing Charts'!$T$8:$T$9,'Vent Sizing Charts'!U$8:U$9),IF($R215=1.5,LOOKUP($S215,'Vent Sizing Charts'!$T$7,'Vent Sizing Charts'!U$7),IF($R215=1.25,LOOKUP($S215,'Vent Sizing Charts'!$T$6,'Vent Sizing Charts'!U$6),"ERR")))))))))))</f>
        <v>ERR</v>
      </c>
    </row>
    <row r="216" spans="6:31" x14ac:dyDescent="0.25">
      <c r="F216" t="str">
        <f>IF('Vent Sizing'!M201="","",'Vent Sizing'!M201)</f>
        <v/>
      </c>
      <c r="G216">
        <v>0</v>
      </c>
      <c r="H216" t="e">
        <f>IF(LOOKUP($F216,'Vent Sizing Charts'!$F$5:$F$18,'Vent Sizing Charts'!G$5:G$18)+1&lt;0,0,LOOKUP($F216,'Vent Sizing Charts'!$F$5:$F$18,'Vent Sizing Charts'!G$5:G$18))</f>
        <v>#N/A</v>
      </c>
      <c r="I216" t="e">
        <f>IF(LOOKUP($F216,'Vent Sizing Charts'!$F$5:$F$18,'Vent Sizing Charts'!H$5:H$18)+1&lt;0,0,LOOKUP($F216,'Vent Sizing Charts'!$F$5:$F$18,'Vent Sizing Charts'!H$5:H$18))</f>
        <v>#N/A</v>
      </c>
      <c r="J216" t="e">
        <f>IF(LOOKUP($F216,'Vent Sizing Charts'!$F$5:$F$18,'Vent Sizing Charts'!I$5:I$18)+1&lt;0,0,LOOKUP($F216,'Vent Sizing Charts'!$F$5:$F$18,'Vent Sizing Charts'!I$5:I$18))</f>
        <v>#N/A</v>
      </c>
      <c r="K216" t="e">
        <f>IF(LOOKUP($F216,'Vent Sizing Charts'!$F$5:$F$18,'Vent Sizing Charts'!J$5:J$18)+1&lt;0,0,LOOKUP($F216,'Vent Sizing Charts'!$F$5:$F$18,'Vent Sizing Charts'!J$5:J$18))</f>
        <v>#N/A</v>
      </c>
      <c r="L216" t="e">
        <f>IF(LOOKUP($F216,'Vent Sizing Charts'!$F$5:$F$18,'Vent Sizing Charts'!K$5:K$18)+1&lt;0,0,LOOKUP($F216,'Vent Sizing Charts'!$F$5:$F$18,'Vent Sizing Charts'!K$5:K$18))</f>
        <v>#N/A</v>
      </c>
      <c r="M216" t="e">
        <f>IF(LOOKUP($F216,'Vent Sizing Charts'!$F$5:$F$18,'Vent Sizing Charts'!L$5:L$18)+1&lt;0,0,LOOKUP($F216,'Vent Sizing Charts'!$F$5:$F$18,'Vent Sizing Charts'!L$5:L$18))</f>
        <v>#N/A</v>
      </c>
      <c r="N216" t="e">
        <f>IF(LOOKUP($F216,'Vent Sizing Charts'!$F$5:$F$18,'Vent Sizing Charts'!M$5:M$18)+1&lt;0,0,LOOKUP($F216,'Vent Sizing Charts'!$F$5:$F$18,'Vent Sizing Charts'!M$5:M$18))</f>
        <v>#N/A</v>
      </c>
      <c r="O216" t="e">
        <f>IF(LOOKUP($F216,'Vent Sizing Charts'!$F$5:$F$18,'Vent Sizing Charts'!N$5:N$18)+1&lt;0,0,LOOKUP($F216,'Vent Sizing Charts'!$F$5:$F$18,'Vent Sizing Charts'!N$5:N$18))</f>
        <v>#N/A</v>
      </c>
      <c r="R216">
        <f>'Vent Sizing'!X121</f>
        <v>0</v>
      </c>
      <c r="S216">
        <f>ROUNDUP('Vent Sizing'!T121,0)</f>
        <v>0</v>
      </c>
      <c r="T216">
        <v>-9999999</v>
      </c>
      <c r="U216" t="str">
        <f>IF($R216=15,LOOKUP($S216,'Vent Sizing Charts'!$T$38:$T$41,'Vent Sizing Charts'!V$38:V$41)+1,IF($R216=12,LOOKUP($S216,'Vent Sizing Charts'!$T$34:$T$37,'Vent Sizing Charts'!V$34:V$37)+1,IF($R216=10,LOOKUP($S216,'Vent Sizing Charts'!$T$30:$T$33,'Vent Sizing Charts'!V$30:V$33)+1,IF($R216=8,LOOKUP($S216,'Vent Sizing Charts'!$T$26:$T$29,'Vent Sizing Charts'!V$26:V$29)+1,IF($R216=6,LOOKUP($S216,'Vent Sizing Charts'!$T$22:$T$25,'Vent Sizing Charts'!V$22:V$25)+1,IF($R216=5,LOOKUP($S216,'Vent Sizing Charts'!$T$18:$T$21,'Vent Sizing Charts'!V$18:V$21)+1,IF($R216=4,LOOKUP($S216,'Vent Sizing Charts'!$T$14:$T$17,'Vent Sizing Charts'!V$14:V$17)+1,IF($R216=3,LOOKUP($S216,'Vent Sizing Charts'!$T$10:$T$13,'Vent Sizing Charts'!V$10:V$13)+1,IF($R216=2,LOOKUP($S216,'Vent Sizing Charts'!$T$8:$T$9,'Vent Sizing Charts'!V$8:V$9)+1,IF($R216=1.5,LOOKUP($S216,'Vent Sizing Charts'!$T$7,'Vent Sizing Charts'!V$7)+1,IF($R216=1.25,LOOKUP($S216,'Vent Sizing Charts'!$T$6,'Vent Sizing Charts'!V$6)+1,"ERR")))))))))))</f>
        <v>ERR</v>
      </c>
      <c r="V216" t="str">
        <f>IF($R216=15,LOOKUP($S216,'Vent Sizing Charts'!$T$38:$T$41,'Vent Sizing Charts'!W$38:W$41)+1,IF($R216=12,LOOKUP($S216,'Vent Sizing Charts'!$T$34:$T$37,'Vent Sizing Charts'!W$34:W$37)+1,IF($R216=10,LOOKUP($S216,'Vent Sizing Charts'!$T$30:$T$33,'Vent Sizing Charts'!W$30:W$33)+1,IF($R216=8,LOOKUP($S216,'Vent Sizing Charts'!$T$26:$T$29,'Vent Sizing Charts'!W$26:W$29)+1,IF($R216=6,LOOKUP($S216,'Vent Sizing Charts'!$T$22:$T$25,'Vent Sizing Charts'!W$22:W$25)+1,IF($R216=5,LOOKUP($S216,'Vent Sizing Charts'!$T$18:$T$21,'Vent Sizing Charts'!W$18:W$21)+1,IF($R216=4,LOOKUP($S216,'Vent Sizing Charts'!$T$14:$T$17,'Vent Sizing Charts'!W$14:W$17)+1,IF($R216=3,LOOKUP($S216,'Vent Sizing Charts'!$T$10:$T$13,'Vent Sizing Charts'!W$10:W$13)+1,IF($R216=2,LOOKUP($S216,'Vent Sizing Charts'!$T$8:$T$9,'Vent Sizing Charts'!W$8:W$9)+1,IF($R216=1.5,LOOKUP($S216,'Vent Sizing Charts'!$T$7,'Vent Sizing Charts'!W$7)+1,IF($R216=1.25,LOOKUP($S216,'Vent Sizing Charts'!$T$6,'Vent Sizing Charts'!W$6)+1,"ERR")))))))))))</f>
        <v>ERR</v>
      </c>
      <c r="W216" t="str">
        <f>IF($R216=15,LOOKUP($S216,'Vent Sizing Charts'!$T$38:$T$41,'Vent Sizing Charts'!X$38:X$41)+1,IF($R216=12,LOOKUP($S216,'Vent Sizing Charts'!$T$34:$T$37,'Vent Sizing Charts'!X$34:X$37)+1,IF($R216=10,LOOKUP($S216,'Vent Sizing Charts'!$T$30:$T$33,'Vent Sizing Charts'!X$30:X$33)+1,IF($R216=8,LOOKUP($S216,'Vent Sizing Charts'!$T$26:$T$29,'Vent Sizing Charts'!X$26:X$29)+1,IF($R216=6,LOOKUP($S216,'Vent Sizing Charts'!$T$22:$T$25,'Vent Sizing Charts'!X$22:X$25)+1,IF($R216=5,LOOKUP($S216,'Vent Sizing Charts'!$T$18:$T$21,'Vent Sizing Charts'!X$18:X$21)+1,IF($R216=4,LOOKUP($S216,'Vent Sizing Charts'!$T$14:$T$17,'Vent Sizing Charts'!X$14:X$17)+1,IF($R216=3,LOOKUP($S216,'Vent Sizing Charts'!$T$10:$T$13,'Vent Sizing Charts'!X$10:X$13)+1,IF($R216=2,LOOKUP($S216,'Vent Sizing Charts'!$T$8:$T$9,'Vent Sizing Charts'!X$8:X$9)+1,IF($R216=1.5,LOOKUP($S216,'Vent Sizing Charts'!$T$7,'Vent Sizing Charts'!X$7)+1,IF($R216=1.25,LOOKUP($S216,'Vent Sizing Charts'!$T$6,'Vent Sizing Charts'!X$6)+1,"ERR")))))))))))</f>
        <v>ERR</v>
      </c>
      <c r="X216" t="str">
        <f>IF($R216=15,LOOKUP($S216,'Vent Sizing Charts'!$T$38:$T$41,'Vent Sizing Charts'!Y$38:Y$41)+1,IF($R216=12,LOOKUP($S216,'Vent Sizing Charts'!$T$34:$T$37,'Vent Sizing Charts'!Y$34:Y$37)+1,IF($R216=10,LOOKUP($S216,'Vent Sizing Charts'!$T$30:$T$33,'Vent Sizing Charts'!Y$30:Y$33)+1,IF($R216=8,LOOKUP($S216,'Vent Sizing Charts'!$T$26:$T$29,'Vent Sizing Charts'!Y$26:Y$29)+1,IF($R216=6,LOOKUP($S216,'Vent Sizing Charts'!$T$22:$T$25,'Vent Sizing Charts'!Y$22:Y$25)+1,IF($R216=5,LOOKUP($S216,'Vent Sizing Charts'!$T$18:$T$21,'Vent Sizing Charts'!Y$18:Y$21)+1,IF($R216=4,LOOKUP($S216,'Vent Sizing Charts'!$T$14:$T$17,'Vent Sizing Charts'!Y$14:Y$17)+1,IF($R216=3,LOOKUP($S216,'Vent Sizing Charts'!$T$10:$T$13,'Vent Sizing Charts'!Y$10:Y$13)+1,IF($R216=2,LOOKUP($S216,'Vent Sizing Charts'!$T$8:$T$9,'Vent Sizing Charts'!Y$8:Y$9)+1,IF($R216=1.5,LOOKUP($S216,'Vent Sizing Charts'!$T$7,'Vent Sizing Charts'!Y$7)+1,IF($R216=1.25,LOOKUP($S216,'Vent Sizing Charts'!$T$6,'Vent Sizing Charts'!Y$6)+1,"ERR")))))))))))</f>
        <v>ERR</v>
      </c>
      <c r="Y216" t="str">
        <f>IF($R216=15,LOOKUP($S216,'Vent Sizing Charts'!$T$38:$T$41,'Vent Sizing Charts'!Z$38:Z$41)+1,IF($R216=12,LOOKUP($S216,'Vent Sizing Charts'!$T$34:$T$37,'Vent Sizing Charts'!Z$34:Z$37)+1,IF($R216=10,LOOKUP($S216,'Vent Sizing Charts'!$T$30:$T$33,'Vent Sizing Charts'!Z$30:Z$33)+1,IF($R216=8,LOOKUP($S216,'Vent Sizing Charts'!$T$26:$T$29,'Vent Sizing Charts'!Z$26:Z$29)+1,IF($R216=6,LOOKUP($S216,'Vent Sizing Charts'!$T$22:$T$25,'Vent Sizing Charts'!Z$22:Z$25)+1,IF($R216=5,LOOKUP($S216,'Vent Sizing Charts'!$T$18:$T$21,'Vent Sizing Charts'!Z$18:Z$21)+1,IF($R216=4,LOOKUP($S216,'Vent Sizing Charts'!$T$14:$T$17,'Vent Sizing Charts'!Z$14:Z$17)+1,IF($R216=3,LOOKUP($S216,'Vent Sizing Charts'!$T$10:$T$13,'Vent Sizing Charts'!Z$10:Z$13)+1,IF($R216=2,LOOKUP($S216,'Vent Sizing Charts'!$T$8:$T$9,'Vent Sizing Charts'!Z$8:Z$9)+1,IF($R216=1.5,LOOKUP($S216,'Vent Sizing Charts'!$T$7,'Vent Sizing Charts'!Z$7)+1,IF($R216=1.25,LOOKUP($S216,'Vent Sizing Charts'!$T$6,'Vent Sizing Charts'!Z$6)+1,"ERR")))))))))))</f>
        <v>ERR</v>
      </c>
      <c r="Z216" t="str">
        <f>IF($R216=15,LOOKUP($S216,'Vent Sizing Charts'!$T$38:$T$41,'Vent Sizing Charts'!AA$38:AA$41)+1,IF($R216=12,LOOKUP($S216,'Vent Sizing Charts'!$T$34:$T$37,'Vent Sizing Charts'!AA$34:AA$37)+1,IF($R216=10,LOOKUP($S216,'Vent Sizing Charts'!$T$30:$T$33,'Vent Sizing Charts'!AA$30:AA$33)+1,IF($R216=8,LOOKUP($S216,'Vent Sizing Charts'!$T$26:$T$29,'Vent Sizing Charts'!AA$26:AA$29)+1,IF($R216=6,LOOKUP($S216,'Vent Sizing Charts'!$T$22:$T$25,'Vent Sizing Charts'!AA$22:AA$25)+1,IF($R216=5,LOOKUP($S216,'Vent Sizing Charts'!$T$18:$T$21,'Vent Sizing Charts'!AA$18:AA$21)+1,IF($R216=4,LOOKUP($S216,'Vent Sizing Charts'!$T$14:$T$17,'Vent Sizing Charts'!AA$14:AA$17)+1,IF($R216=3,LOOKUP($S216,'Vent Sizing Charts'!$T$10:$T$13,'Vent Sizing Charts'!AA$10:AA$13)+1,IF($R216=2,LOOKUP($S216,'Vent Sizing Charts'!$T$8:$T$9,'Vent Sizing Charts'!AA$8:AA$9)+1,IF($R216=1.5,LOOKUP($S216,'Vent Sizing Charts'!$T$7,'Vent Sizing Charts'!AA$7)+1,IF($R216=1.25,LOOKUP($S216,'Vent Sizing Charts'!$T$6,'Vent Sizing Charts'!AA$6)+1,"ERR")))))))))))</f>
        <v>ERR</v>
      </c>
      <c r="AA216" t="str">
        <f>IF($R216=15,LOOKUP($S216,'Vent Sizing Charts'!$T$38:$T$41,'Vent Sizing Charts'!AB$38:AB$41)+1,IF($R216=12,LOOKUP($S216,'Vent Sizing Charts'!$T$34:$T$37,'Vent Sizing Charts'!AB$34:AB$37)+1,IF($R216=10,LOOKUP($S216,'Vent Sizing Charts'!$T$30:$T$33,'Vent Sizing Charts'!AB$30:AB$33)+1,IF($R216=8,LOOKUP($S216,'Vent Sizing Charts'!$T$26:$T$29,'Vent Sizing Charts'!AB$26:AB$29)+1,IF($R216=6,LOOKUP($S216,'Vent Sizing Charts'!$T$22:$T$25,'Vent Sizing Charts'!AB$22:AB$25)+1,IF($R216=5,LOOKUP($S216,'Vent Sizing Charts'!$T$18:$T$21,'Vent Sizing Charts'!AB$18:AB$21)+1,IF($R216=4,LOOKUP($S216,'Vent Sizing Charts'!$T$14:$T$17,'Vent Sizing Charts'!AB$14:AB$17)+1,IF($R216=3,LOOKUP($S216,'Vent Sizing Charts'!$T$10:$T$13,'Vent Sizing Charts'!AB$10:AB$13)+1,IF($R216=2,LOOKUP($S216,'Vent Sizing Charts'!$T$8:$T$9,'Vent Sizing Charts'!AB$8:AB$9)+1,IF($R216=1.5,LOOKUP($S216,'Vent Sizing Charts'!$T$7,'Vent Sizing Charts'!AB$7)+1,IF($R216=1.25,LOOKUP($S216,'Vent Sizing Charts'!$T$6,'Vent Sizing Charts'!AB$6)+1,"ERR")))))))))))</f>
        <v>ERR</v>
      </c>
      <c r="AB216" t="str">
        <f>IF($R216=15,LOOKUP($S216,'Vent Sizing Charts'!$T$38:$T$41,'Vent Sizing Charts'!AC$38:AC$41)+1,IF($R216=12,LOOKUP($S216,'Vent Sizing Charts'!$T$34:$T$37,'Vent Sizing Charts'!AC$34:AC$37)+1,IF($R216=10,LOOKUP($S216,'Vent Sizing Charts'!$T$30:$T$33,'Vent Sizing Charts'!AC$30:AC$33)+1,IF($R216=8,LOOKUP($S216,'Vent Sizing Charts'!$T$26:$T$29,'Vent Sizing Charts'!AC$26:AC$29)+1,IF($R216=6,LOOKUP($S216,'Vent Sizing Charts'!$T$22:$T$25,'Vent Sizing Charts'!AC$22:AC$25)+1,IF($R216=5,LOOKUP($S216,'Vent Sizing Charts'!$T$18:$T$21,'Vent Sizing Charts'!AC$18:AC$21)+1,IF($R216=4,LOOKUP($S216,'Vent Sizing Charts'!$T$14:$T$17,'Vent Sizing Charts'!AC$14:AC$17)+1,IF($R216=3,LOOKUP($S216,'Vent Sizing Charts'!$T$10:$T$13,'Vent Sizing Charts'!AC$10:AC$13)+1,IF($R216=2,LOOKUP($S216,'Vent Sizing Charts'!$T$8:$T$9,'Vent Sizing Charts'!AC$8:AC$9)+1,IF($R216=1.5,LOOKUP($S216,'Vent Sizing Charts'!$T$7,'Vent Sizing Charts'!AC$7)+1,IF($R216=1.25,LOOKUP($S216,'Vent Sizing Charts'!$T$6,'Vent Sizing Charts'!AC$6)+1,"ERR")))))))))))</f>
        <v>ERR</v>
      </c>
      <c r="AC216" t="str">
        <f>IF($R216=15,LOOKUP($S216,'Vent Sizing Charts'!$T$38:$T$41,'Vent Sizing Charts'!AD$38:AD$41)+1,IF($R216=12,LOOKUP($S216,'Vent Sizing Charts'!$T$34:$T$37,'Vent Sizing Charts'!AD$34:AD$37)+1,IF($R216=10,LOOKUP($S216,'Vent Sizing Charts'!$T$30:$T$33,'Vent Sizing Charts'!AD$30:AD$33)+1,IF($R216=8,LOOKUP($S216,'Vent Sizing Charts'!$T$26:$T$29,'Vent Sizing Charts'!AD$26:AD$29)+1,IF($R216=6,LOOKUP($S216,'Vent Sizing Charts'!$T$22:$T$25,'Vent Sizing Charts'!AD$22:AD$25)+1,IF($R216=5,LOOKUP($S216,'Vent Sizing Charts'!$T$18:$T$21,'Vent Sizing Charts'!AD$18:AD$21)+1,IF($R216=4,LOOKUP($S216,'Vent Sizing Charts'!$T$14:$T$17,'Vent Sizing Charts'!AD$14:AD$17)+1,IF($R216=3,LOOKUP($S216,'Vent Sizing Charts'!$T$10:$T$13,'Vent Sizing Charts'!AD$10:AD$13)+1,IF($R216=2,LOOKUP($S216,'Vent Sizing Charts'!$T$8:$T$9,'Vent Sizing Charts'!AD$8:AD$9)+1,IF($R216=1.5,LOOKUP($S216,'Vent Sizing Charts'!$T$7,'Vent Sizing Charts'!AD$7)+1,IF($R216=1.25,LOOKUP($S216,'Vent Sizing Charts'!$T$6,'Vent Sizing Charts'!AD$6)+1,"ERR")))))))))))</f>
        <v>ERR</v>
      </c>
      <c r="AD216" t="str">
        <f>IF($R216=15,LOOKUP($S216,'Vent Sizing Charts'!$T$38:$T$41,'Vent Sizing Charts'!AE$38:AE$41)+1,IF($R216=12,LOOKUP($S216,'Vent Sizing Charts'!$T$34:$T$37,'Vent Sizing Charts'!AE$34:AE$37)+1,IF($R216=10,LOOKUP($S216,'Vent Sizing Charts'!$T$30:$T$33,'Vent Sizing Charts'!AE$30:AE$33)+1,IF($R216=8,LOOKUP($S216,'Vent Sizing Charts'!$T$26:$T$29,'Vent Sizing Charts'!AE$26:AE$29)+1,IF($R216=6,LOOKUP($S216,'Vent Sizing Charts'!$T$22:$T$25,'Vent Sizing Charts'!AE$22:AE$25)+1,IF($R216=5,LOOKUP($S216,'Vent Sizing Charts'!$T$18:$T$21,'Vent Sizing Charts'!AE$18:AE$21)+1,IF($R216=4,LOOKUP($S216,'Vent Sizing Charts'!$T$14:$T$17,'Vent Sizing Charts'!AE$14:AE$17)+1,IF($R216=3,LOOKUP($S216,'Vent Sizing Charts'!$T$10:$T$13,'Vent Sizing Charts'!AE$10:AE$13)+1,IF($R216=2,LOOKUP($S216,'Vent Sizing Charts'!$T$8:$T$9,'Vent Sizing Charts'!AE$8:AE$9)+1,IF($R216=1.5,LOOKUP($S216,'Vent Sizing Charts'!$T$7,'Vent Sizing Charts'!AE$7)+1,IF($R216=1.25,LOOKUP($S216,'Vent Sizing Charts'!$T$6,'Vent Sizing Charts'!AE$6)+1,"ERR")))))))))))</f>
        <v>ERR</v>
      </c>
      <c r="AE216" t="str">
        <f>IF($R216=15,LOOKUP($S216,'Vent Sizing Charts'!$T$38:$T$41,'Vent Sizing Charts'!U$38:U$41),IF($R216=12,LOOKUP($S216,'Vent Sizing Charts'!$T$34:$T$37,'Vent Sizing Charts'!U$34:U$37),IF($R216=10,LOOKUP($S216,'Vent Sizing Charts'!$T$30:$T$33,'Vent Sizing Charts'!U$30:U$33),IF($R216=8,LOOKUP($S216,'Vent Sizing Charts'!$T$26:$T$29,'Vent Sizing Charts'!U$26:U$29),IF($R216=6,LOOKUP($S216,'Vent Sizing Charts'!$T$22:$T$25,'Vent Sizing Charts'!U$22:U$25),IF($R216=5,LOOKUP($S216,'Vent Sizing Charts'!$T$18:$T$21,'Vent Sizing Charts'!U$18:U$21),IF($R216=4,LOOKUP($S216,'Vent Sizing Charts'!$T$14:$T$17,'Vent Sizing Charts'!U$14:U$17),IF($R216=3,LOOKUP($S216,'Vent Sizing Charts'!$T$10:$T$13,'Vent Sizing Charts'!U$10:U$13),IF($R216=2,LOOKUP($S216,'Vent Sizing Charts'!$T$8:$T$9,'Vent Sizing Charts'!U$8:U$9),IF($R216=1.5,LOOKUP($S216,'Vent Sizing Charts'!$T$7,'Vent Sizing Charts'!U$7),IF($R216=1.25,LOOKUP($S216,'Vent Sizing Charts'!$T$6,'Vent Sizing Charts'!U$6),"ERR")))))))))))</f>
        <v>ERR</v>
      </c>
    </row>
    <row r="217" spans="6:31" x14ac:dyDescent="0.25">
      <c r="F217" t="str">
        <f>IF('Vent Sizing'!M202="","",'Vent Sizing'!M202)</f>
        <v/>
      </c>
      <c r="G217">
        <v>0</v>
      </c>
      <c r="H217" t="e">
        <f>IF(LOOKUP($F217,'Vent Sizing Charts'!$F$5:$F$18,'Vent Sizing Charts'!G$5:G$18)+1&lt;0,0,LOOKUP($F217,'Vent Sizing Charts'!$F$5:$F$18,'Vent Sizing Charts'!G$5:G$18))</f>
        <v>#N/A</v>
      </c>
      <c r="I217" t="e">
        <f>IF(LOOKUP($F217,'Vent Sizing Charts'!$F$5:$F$18,'Vent Sizing Charts'!H$5:H$18)+1&lt;0,0,LOOKUP($F217,'Vent Sizing Charts'!$F$5:$F$18,'Vent Sizing Charts'!H$5:H$18))</f>
        <v>#N/A</v>
      </c>
      <c r="J217" t="e">
        <f>IF(LOOKUP($F217,'Vent Sizing Charts'!$F$5:$F$18,'Vent Sizing Charts'!I$5:I$18)+1&lt;0,0,LOOKUP($F217,'Vent Sizing Charts'!$F$5:$F$18,'Vent Sizing Charts'!I$5:I$18))</f>
        <v>#N/A</v>
      </c>
      <c r="K217" t="e">
        <f>IF(LOOKUP($F217,'Vent Sizing Charts'!$F$5:$F$18,'Vent Sizing Charts'!J$5:J$18)+1&lt;0,0,LOOKUP($F217,'Vent Sizing Charts'!$F$5:$F$18,'Vent Sizing Charts'!J$5:J$18))</f>
        <v>#N/A</v>
      </c>
      <c r="L217" t="e">
        <f>IF(LOOKUP($F217,'Vent Sizing Charts'!$F$5:$F$18,'Vent Sizing Charts'!K$5:K$18)+1&lt;0,0,LOOKUP($F217,'Vent Sizing Charts'!$F$5:$F$18,'Vent Sizing Charts'!K$5:K$18))</f>
        <v>#N/A</v>
      </c>
      <c r="M217" t="e">
        <f>IF(LOOKUP($F217,'Vent Sizing Charts'!$F$5:$F$18,'Vent Sizing Charts'!L$5:L$18)+1&lt;0,0,LOOKUP($F217,'Vent Sizing Charts'!$F$5:$F$18,'Vent Sizing Charts'!L$5:L$18))</f>
        <v>#N/A</v>
      </c>
      <c r="N217" t="e">
        <f>IF(LOOKUP($F217,'Vent Sizing Charts'!$F$5:$F$18,'Vent Sizing Charts'!M$5:M$18)+1&lt;0,0,LOOKUP($F217,'Vent Sizing Charts'!$F$5:$F$18,'Vent Sizing Charts'!M$5:M$18))</f>
        <v>#N/A</v>
      </c>
      <c r="O217" t="e">
        <f>IF(LOOKUP($F217,'Vent Sizing Charts'!$F$5:$F$18,'Vent Sizing Charts'!N$5:N$18)+1&lt;0,0,LOOKUP($F217,'Vent Sizing Charts'!$F$5:$F$18,'Vent Sizing Charts'!N$5:N$18))</f>
        <v>#N/A</v>
      </c>
      <c r="R217">
        <f>'Vent Sizing'!X122</f>
        <v>0</v>
      </c>
      <c r="S217">
        <f>ROUNDUP('Vent Sizing'!T122,0)</f>
        <v>0</v>
      </c>
      <c r="T217">
        <v>-9999999</v>
      </c>
      <c r="U217" t="str">
        <f>IF($R217=15,LOOKUP($S217,'Vent Sizing Charts'!$T$38:$T$41,'Vent Sizing Charts'!V$38:V$41)+1,IF($R217=12,LOOKUP($S217,'Vent Sizing Charts'!$T$34:$T$37,'Vent Sizing Charts'!V$34:V$37)+1,IF($R217=10,LOOKUP($S217,'Vent Sizing Charts'!$T$30:$T$33,'Vent Sizing Charts'!V$30:V$33)+1,IF($R217=8,LOOKUP($S217,'Vent Sizing Charts'!$T$26:$T$29,'Vent Sizing Charts'!V$26:V$29)+1,IF($R217=6,LOOKUP($S217,'Vent Sizing Charts'!$T$22:$T$25,'Vent Sizing Charts'!V$22:V$25)+1,IF($R217=5,LOOKUP($S217,'Vent Sizing Charts'!$T$18:$T$21,'Vent Sizing Charts'!V$18:V$21)+1,IF($R217=4,LOOKUP($S217,'Vent Sizing Charts'!$T$14:$T$17,'Vent Sizing Charts'!V$14:V$17)+1,IF($R217=3,LOOKUP($S217,'Vent Sizing Charts'!$T$10:$T$13,'Vent Sizing Charts'!V$10:V$13)+1,IF($R217=2,LOOKUP($S217,'Vent Sizing Charts'!$T$8:$T$9,'Vent Sizing Charts'!V$8:V$9)+1,IF($R217=1.5,LOOKUP($S217,'Vent Sizing Charts'!$T$7,'Vent Sizing Charts'!V$7)+1,IF($R217=1.25,LOOKUP($S217,'Vent Sizing Charts'!$T$6,'Vent Sizing Charts'!V$6)+1,"ERR")))))))))))</f>
        <v>ERR</v>
      </c>
      <c r="V217" t="str">
        <f>IF($R217=15,LOOKUP($S217,'Vent Sizing Charts'!$T$38:$T$41,'Vent Sizing Charts'!W$38:W$41)+1,IF($R217=12,LOOKUP($S217,'Vent Sizing Charts'!$T$34:$T$37,'Vent Sizing Charts'!W$34:W$37)+1,IF($R217=10,LOOKUP($S217,'Vent Sizing Charts'!$T$30:$T$33,'Vent Sizing Charts'!W$30:W$33)+1,IF($R217=8,LOOKUP($S217,'Vent Sizing Charts'!$T$26:$T$29,'Vent Sizing Charts'!W$26:W$29)+1,IF($R217=6,LOOKUP($S217,'Vent Sizing Charts'!$T$22:$T$25,'Vent Sizing Charts'!W$22:W$25)+1,IF($R217=5,LOOKUP($S217,'Vent Sizing Charts'!$T$18:$T$21,'Vent Sizing Charts'!W$18:W$21)+1,IF($R217=4,LOOKUP($S217,'Vent Sizing Charts'!$T$14:$T$17,'Vent Sizing Charts'!W$14:W$17)+1,IF($R217=3,LOOKUP($S217,'Vent Sizing Charts'!$T$10:$T$13,'Vent Sizing Charts'!W$10:W$13)+1,IF($R217=2,LOOKUP($S217,'Vent Sizing Charts'!$T$8:$T$9,'Vent Sizing Charts'!W$8:W$9)+1,IF($R217=1.5,LOOKUP($S217,'Vent Sizing Charts'!$T$7,'Vent Sizing Charts'!W$7)+1,IF($R217=1.25,LOOKUP($S217,'Vent Sizing Charts'!$T$6,'Vent Sizing Charts'!W$6)+1,"ERR")))))))))))</f>
        <v>ERR</v>
      </c>
      <c r="W217" t="str">
        <f>IF($R217=15,LOOKUP($S217,'Vent Sizing Charts'!$T$38:$T$41,'Vent Sizing Charts'!X$38:X$41)+1,IF($R217=12,LOOKUP($S217,'Vent Sizing Charts'!$T$34:$T$37,'Vent Sizing Charts'!X$34:X$37)+1,IF($R217=10,LOOKUP($S217,'Vent Sizing Charts'!$T$30:$T$33,'Vent Sizing Charts'!X$30:X$33)+1,IF($R217=8,LOOKUP($S217,'Vent Sizing Charts'!$T$26:$T$29,'Vent Sizing Charts'!X$26:X$29)+1,IF($R217=6,LOOKUP($S217,'Vent Sizing Charts'!$T$22:$T$25,'Vent Sizing Charts'!X$22:X$25)+1,IF($R217=5,LOOKUP($S217,'Vent Sizing Charts'!$T$18:$T$21,'Vent Sizing Charts'!X$18:X$21)+1,IF($R217=4,LOOKUP($S217,'Vent Sizing Charts'!$T$14:$T$17,'Vent Sizing Charts'!X$14:X$17)+1,IF($R217=3,LOOKUP($S217,'Vent Sizing Charts'!$T$10:$T$13,'Vent Sizing Charts'!X$10:X$13)+1,IF($R217=2,LOOKUP($S217,'Vent Sizing Charts'!$T$8:$T$9,'Vent Sizing Charts'!X$8:X$9)+1,IF($R217=1.5,LOOKUP($S217,'Vent Sizing Charts'!$T$7,'Vent Sizing Charts'!X$7)+1,IF($R217=1.25,LOOKUP($S217,'Vent Sizing Charts'!$T$6,'Vent Sizing Charts'!X$6)+1,"ERR")))))))))))</f>
        <v>ERR</v>
      </c>
      <c r="X217" t="str">
        <f>IF($R217=15,LOOKUP($S217,'Vent Sizing Charts'!$T$38:$T$41,'Vent Sizing Charts'!Y$38:Y$41)+1,IF($R217=12,LOOKUP($S217,'Vent Sizing Charts'!$T$34:$T$37,'Vent Sizing Charts'!Y$34:Y$37)+1,IF($R217=10,LOOKUP($S217,'Vent Sizing Charts'!$T$30:$T$33,'Vent Sizing Charts'!Y$30:Y$33)+1,IF($R217=8,LOOKUP($S217,'Vent Sizing Charts'!$T$26:$T$29,'Vent Sizing Charts'!Y$26:Y$29)+1,IF($R217=6,LOOKUP($S217,'Vent Sizing Charts'!$T$22:$T$25,'Vent Sizing Charts'!Y$22:Y$25)+1,IF($R217=5,LOOKUP($S217,'Vent Sizing Charts'!$T$18:$T$21,'Vent Sizing Charts'!Y$18:Y$21)+1,IF($R217=4,LOOKUP($S217,'Vent Sizing Charts'!$T$14:$T$17,'Vent Sizing Charts'!Y$14:Y$17)+1,IF($R217=3,LOOKUP($S217,'Vent Sizing Charts'!$T$10:$T$13,'Vent Sizing Charts'!Y$10:Y$13)+1,IF($R217=2,LOOKUP($S217,'Vent Sizing Charts'!$T$8:$T$9,'Vent Sizing Charts'!Y$8:Y$9)+1,IF($R217=1.5,LOOKUP($S217,'Vent Sizing Charts'!$T$7,'Vent Sizing Charts'!Y$7)+1,IF($R217=1.25,LOOKUP($S217,'Vent Sizing Charts'!$T$6,'Vent Sizing Charts'!Y$6)+1,"ERR")))))))))))</f>
        <v>ERR</v>
      </c>
      <c r="Y217" t="str">
        <f>IF($R217=15,LOOKUP($S217,'Vent Sizing Charts'!$T$38:$T$41,'Vent Sizing Charts'!Z$38:Z$41)+1,IF($R217=12,LOOKUP($S217,'Vent Sizing Charts'!$T$34:$T$37,'Vent Sizing Charts'!Z$34:Z$37)+1,IF($R217=10,LOOKUP($S217,'Vent Sizing Charts'!$T$30:$T$33,'Vent Sizing Charts'!Z$30:Z$33)+1,IF($R217=8,LOOKUP($S217,'Vent Sizing Charts'!$T$26:$T$29,'Vent Sizing Charts'!Z$26:Z$29)+1,IF($R217=6,LOOKUP($S217,'Vent Sizing Charts'!$T$22:$T$25,'Vent Sizing Charts'!Z$22:Z$25)+1,IF($R217=5,LOOKUP($S217,'Vent Sizing Charts'!$T$18:$T$21,'Vent Sizing Charts'!Z$18:Z$21)+1,IF($R217=4,LOOKUP($S217,'Vent Sizing Charts'!$T$14:$T$17,'Vent Sizing Charts'!Z$14:Z$17)+1,IF($R217=3,LOOKUP($S217,'Vent Sizing Charts'!$T$10:$T$13,'Vent Sizing Charts'!Z$10:Z$13)+1,IF($R217=2,LOOKUP($S217,'Vent Sizing Charts'!$T$8:$T$9,'Vent Sizing Charts'!Z$8:Z$9)+1,IF($R217=1.5,LOOKUP($S217,'Vent Sizing Charts'!$T$7,'Vent Sizing Charts'!Z$7)+1,IF($R217=1.25,LOOKUP($S217,'Vent Sizing Charts'!$T$6,'Vent Sizing Charts'!Z$6)+1,"ERR")))))))))))</f>
        <v>ERR</v>
      </c>
      <c r="Z217" t="str">
        <f>IF($R217=15,LOOKUP($S217,'Vent Sizing Charts'!$T$38:$T$41,'Vent Sizing Charts'!AA$38:AA$41)+1,IF($R217=12,LOOKUP($S217,'Vent Sizing Charts'!$T$34:$T$37,'Vent Sizing Charts'!AA$34:AA$37)+1,IF($R217=10,LOOKUP($S217,'Vent Sizing Charts'!$T$30:$T$33,'Vent Sizing Charts'!AA$30:AA$33)+1,IF($R217=8,LOOKUP($S217,'Vent Sizing Charts'!$T$26:$T$29,'Vent Sizing Charts'!AA$26:AA$29)+1,IF($R217=6,LOOKUP($S217,'Vent Sizing Charts'!$T$22:$T$25,'Vent Sizing Charts'!AA$22:AA$25)+1,IF($R217=5,LOOKUP($S217,'Vent Sizing Charts'!$T$18:$T$21,'Vent Sizing Charts'!AA$18:AA$21)+1,IF($R217=4,LOOKUP($S217,'Vent Sizing Charts'!$T$14:$T$17,'Vent Sizing Charts'!AA$14:AA$17)+1,IF($R217=3,LOOKUP($S217,'Vent Sizing Charts'!$T$10:$T$13,'Vent Sizing Charts'!AA$10:AA$13)+1,IF($R217=2,LOOKUP($S217,'Vent Sizing Charts'!$T$8:$T$9,'Vent Sizing Charts'!AA$8:AA$9)+1,IF($R217=1.5,LOOKUP($S217,'Vent Sizing Charts'!$T$7,'Vent Sizing Charts'!AA$7)+1,IF($R217=1.25,LOOKUP($S217,'Vent Sizing Charts'!$T$6,'Vent Sizing Charts'!AA$6)+1,"ERR")))))))))))</f>
        <v>ERR</v>
      </c>
      <c r="AA217" t="str">
        <f>IF($R217=15,LOOKUP($S217,'Vent Sizing Charts'!$T$38:$T$41,'Vent Sizing Charts'!AB$38:AB$41)+1,IF($R217=12,LOOKUP($S217,'Vent Sizing Charts'!$T$34:$T$37,'Vent Sizing Charts'!AB$34:AB$37)+1,IF($R217=10,LOOKUP($S217,'Vent Sizing Charts'!$T$30:$T$33,'Vent Sizing Charts'!AB$30:AB$33)+1,IF($R217=8,LOOKUP($S217,'Vent Sizing Charts'!$T$26:$T$29,'Vent Sizing Charts'!AB$26:AB$29)+1,IF($R217=6,LOOKUP($S217,'Vent Sizing Charts'!$T$22:$T$25,'Vent Sizing Charts'!AB$22:AB$25)+1,IF($R217=5,LOOKUP($S217,'Vent Sizing Charts'!$T$18:$T$21,'Vent Sizing Charts'!AB$18:AB$21)+1,IF($R217=4,LOOKUP($S217,'Vent Sizing Charts'!$T$14:$T$17,'Vent Sizing Charts'!AB$14:AB$17)+1,IF($R217=3,LOOKUP($S217,'Vent Sizing Charts'!$T$10:$T$13,'Vent Sizing Charts'!AB$10:AB$13)+1,IF($R217=2,LOOKUP($S217,'Vent Sizing Charts'!$T$8:$T$9,'Vent Sizing Charts'!AB$8:AB$9)+1,IF($R217=1.5,LOOKUP($S217,'Vent Sizing Charts'!$T$7,'Vent Sizing Charts'!AB$7)+1,IF($R217=1.25,LOOKUP($S217,'Vent Sizing Charts'!$T$6,'Vent Sizing Charts'!AB$6)+1,"ERR")))))))))))</f>
        <v>ERR</v>
      </c>
      <c r="AB217" t="str">
        <f>IF($R217=15,LOOKUP($S217,'Vent Sizing Charts'!$T$38:$T$41,'Vent Sizing Charts'!AC$38:AC$41)+1,IF($R217=12,LOOKUP($S217,'Vent Sizing Charts'!$T$34:$T$37,'Vent Sizing Charts'!AC$34:AC$37)+1,IF($R217=10,LOOKUP($S217,'Vent Sizing Charts'!$T$30:$T$33,'Vent Sizing Charts'!AC$30:AC$33)+1,IF($R217=8,LOOKUP($S217,'Vent Sizing Charts'!$T$26:$T$29,'Vent Sizing Charts'!AC$26:AC$29)+1,IF($R217=6,LOOKUP($S217,'Vent Sizing Charts'!$T$22:$T$25,'Vent Sizing Charts'!AC$22:AC$25)+1,IF($R217=5,LOOKUP($S217,'Vent Sizing Charts'!$T$18:$T$21,'Vent Sizing Charts'!AC$18:AC$21)+1,IF($R217=4,LOOKUP($S217,'Vent Sizing Charts'!$T$14:$T$17,'Vent Sizing Charts'!AC$14:AC$17)+1,IF($R217=3,LOOKUP($S217,'Vent Sizing Charts'!$T$10:$T$13,'Vent Sizing Charts'!AC$10:AC$13)+1,IF($R217=2,LOOKUP($S217,'Vent Sizing Charts'!$T$8:$T$9,'Vent Sizing Charts'!AC$8:AC$9)+1,IF($R217=1.5,LOOKUP($S217,'Vent Sizing Charts'!$T$7,'Vent Sizing Charts'!AC$7)+1,IF($R217=1.25,LOOKUP($S217,'Vent Sizing Charts'!$T$6,'Vent Sizing Charts'!AC$6)+1,"ERR")))))))))))</f>
        <v>ERR</v>
      </c>
      <c r="AC217" t="str">
        <f>IF($R217=15,LOOKUP($S217,'Vent Sizing Charts'!$T$38:$T$41,'Vent Sizing Charts'!AD$38:AD$41)+1,IF($R217=12,LOOKUP($S217,'Vent Sizing Charts'!$T$34:$T$37,'Vent Sizing Charts'!AD$34:AD$37)+1,IF($R217=10,LOOKUP($S217,'Vent Sizing Charts'!$T$30:$T$33,'Vent Sizing Charts'!AD$30:AD$33)+1,IF($R217=8,LOOKUP($S217,'Vent Sizing Charts'!$T$26:$T$29,'Vent Sizing Charts'!AD$26:AD$29)+1,IF($R217=6,LOOKUP($S217,'Vent Sizing Charts'!$T$22:$T$25,'Vent Sizing Charts'!AD$22:AD$25)+1,IF($R217=5,LOOKUP($S217,'Vent Sizing Charts'!$T$18:$T$21,'Vent Sizing Charts'!AD$18:AD$21)+1,IF($R217=4,LOOKUP($S217,'Vent Sizing Charts'!$T$14:$T$17,'Vent Sizing Charts'!AD$14:AD$17)+1,IF($R217=3,LOOKUP($S217,'Vent Sizing Charts'!$T$10:$T$13,'Vent Sizing Charts'!AD$10:AD$13)+1,IF($R217=2,LOOKUP($S217,'Vent Sizing Charts'!$T$8:$T$9,'Vent Sizing Charts'!AD$8:AD$9)+1,IF($R217=1.5,LOOKUP($S217,'Vent Sizing Charts'!$T$7,'Vent Sizing Charts'!AD$7)+1,IF($R217=1.25,LOOKUP($S217,'Vent Sizing Charts'!$T$6,'Vent Sizing Charts'!AD$6)+1,"ERR")))))))))))</f>
        <v>ERR</v>
      </c>
      <c r="AD217" t="str">
        <f>IF($R217=15,LOOKUP($S217,'Vent Sizing Charts'!$T$38:$T$41,'Vent Sizing Charts'!AE$38:AE$41)+1,IF($R217=12,LOOKUP($S217,'Vent Sizing Charts'!$T$34:$T$37,'Vent Sizing Charts'!AE$34:AE$37)+1,IF($R217=10,LOOKUP($S217,'Vent Sizing Charts'!$T$30:$T$33,'Vent Sizing Charts'!AE$30:AE$33)+1,IF($R217=8,LOOKUP($S217,'Vent Sizing Charts'!$T$26:$T$29,'Vent Sizing Charts'!AE$26:AE$29)+1,IF($R217=6,LOOKUP($S217,'Vent Sizing Charts'!$T$22:$T$25,'Vent Sizing Charts'!AE$22:AE$25)+1,IF($R217=5,LOOKUP($S217,'Vent Sizing Charts'!$T$18:$T$21,'Vent Sizing Charts'!AE$18:AE$21)+1,IF($R217=4,LOOKUP($S217,'Vent Sizing Charts'!$T$14:$T$17,'Vent Sizing Charts'!AE$14:AE$17)+1,IF($R217=3,LOOKUP($S217,'Vent Sizing Charts'!$T$10:$T$13,'Vent Sizing Charts'!AE$10:AE$13)+1,IF($R217=2,LOOKUP($S217,'Vent Sizing Charts'!$T$8:$T$9,'Vent Sizing Charts'!AE$8:AE$9)+1,IF($R217=1.5,LOOKUP($S217,'Vent Sizing Charts'!$T$7,'Vent Sizing Charts'!AE$7)+1,IF($R217=1.25,LOOKUP($S217,'Vent Sizing Charts'!$T$6,'Vent Sizing Charts'!AE$6)+1,"ERR")))))))))))</f>
        <v>ERR</v>
      </c>
      <c r="AE217" t="str">
        <f>IF($R217=15,LOOKUP($S217,'Vent Sizing Charts'!$T$38:$T$41,'Vent Sizing Charts'!U$38:U$41),IF($R217=12,LOOKUP($S217,'Vent Sizing Charts'!$T$34:$T$37,'Vent Sizing Charts'!U$34:U$37),IF($R217=10,LOOKUP($S217,'Vent Sizing Charts'!$T$30:$T$33,'Vent Sizing Charts'!U$30:U$33),IF($R217=8,LOOKUP($S217,'Vent Sizing Charts'!$T$26:$T$29,'Vent Sizing Charts'!U$26:U$29),IF($R217=6,LOOKUP($S217,'Vent Sizing Charts'!$T$22:$T$25,'Vent Sizing Charts'!U$22:U$25),IF($R217=5,LOOKUP($S217,'Vent Sizing Charts'!$T$18:$T$21,'Vent Sizing Charts'!U$18:U$21),IF($R217=4,LOOKUP($S217,'Vent Sizing Charts'!$T$14:$T$17,'Vent Sizing Charts'!U$14:U$17),IF($R217=3,LOOKUP($S217,'Vent Sizing Charts'!$T$10:$T$13,'Vent Sizing Charts'!U$10:U$13),IF($R217=2,LOOKUP($S217,'Vent Sizing Charts'!$T$8:$T$9,'Vent Sizing Charts'!U$8:U$9),IF($R217=1.5,LOOKUP($S217,'Vent Sizing Charts'!$T$7,'Vent Sizing Charts'!U$7),IF($R217=1.25,LOOKUP($S217,'Vent Sizing Charts'!$T$6,'Vent Sizing Charts'!U$6),"ERR")))))))))))</f>
        <v>ERR</v>
      </c>
    </row>
    <row r="218" spans="6:31" x14ac:dyDescent="0.25">
      <c r="F218" t="str">
        <f>IF('Vent Sizing'!M203="","",'Vent Sizing'!M203)</f>
        <v/>
      </c>
      <c r="G218">
        <v>0</v>
      </c>
      <c r="H218" t="e">
        <f>IF(LOOKUP($F218,'Vent Sizing Charts'!$F$5:$F$18,'Vent Sizing Charts'!G$5:G$18)+1&lt;0,0,LOOKUP($F218,'Vent Sizing Charts'!$F$5:$F$18,'Vent Sizing Charts'!G$5:G$18))</f>
        <v>#N/A</v>
      </c>
      <c r="I218" t="e">
        <f>IF(LOOKUP($F218,'Vent Sizing Charts'!$F$5:$F$18,'Vent Sizing Charts'!H$5:H$18)+1&lt;0,0,LOOKUP($F218,'Vent Sizing Charts'!$F$5:$F$18,'Vent Sizing Charts'!H$5:H$18))</f>
        <v>#N/A</v>
      </c>
      <c r="J218" t="e">
        <f>IF(LOOKUP($F218,'Vent Sizing Charts'!$F$5:$F$18,'Vent Sizing Charts'!I$5:I$18)+1&lt;0,0,LOOKUP($F218,'Vent Sizing Charts'!$F$5:$F$18,'Vent Sizing Charts'!I$5:I$18))</f>
        <v>#N/A</v>
      </c>
      <c r="K218" t="e">
        <f>IF(LOOKUP($F218,'Vent Sizing Charts'!$F$5:$F$18,'Vent Sizing Charts'!J$5:J$18)+1&lt;0,0,LOOKUP($F218,'Vent Sizing Charts'!$F$5:$F$18,'Vent Sizing Charts'!J$5:J$18))</f>
        <v>#N/A</v>
      </c>
      <c r="L218" t="e">
        <f>IF(LOOKUP($F218,'Vent Sizing Charts'!$F$5:$F$18,'Vent Sizing Charts'!K$5:K$18)+1&lt;0,0,LOOKUP($F218,'Vent Sizing Charts'!$F$5:$F$18,'Vent Sizing Charts'!K$5:K$18))</f>
        <v>#N/A</v>
      </c>
      <c r="M218" t="e">
        <f>IF(LOOKUP($F218,'Vent Sizing Charts'!$F$5:$F$18,'Vent Sizing Charts'!L$5:L$18)+1&lt;0,0,LOOKUP($F218,'Vent Sizing Charts'!$F$5:$F$18,'Vent Sizing Charts'!L$5:L$18))</f>
        <v>#N/A</v>
      </c>
      <c r="N218" t="e">
        <f>IF(LOOKUP($F218,'Vent Sizing Charts'!$F$5:$F$18,'Vent Sizing Charts'!M$5:M$18)+1&lt;0,0,LOOKUP($F218,'Vent Sizing Charts'!$F$5:$F$18,'Vent Sizing Charts'!M$5:M$18))</f>
        <v>#N/A</v>
      </c>
      <c r="O218" t="e">
        <f>IF(LOOKUP($F218,'Vent Sizing Charts'!$F$5:$F$18,'Vent Sizing Charts'!N$5:N$18)+1&lt;0,0,LOOKUP($F218,'Vent Sizing Charts'!$F$5:$F$18,'Vent Sizing Charts'!N$5:N$18))</f>
        <v>#N/A</v>
      </c>
      <c r="R218">
        <f>'Vent Sizing'!X123</f>
        <v>0</v>
      </c>
      <c r="S218">
        <f>ROUNDUP('Vent Sizing'!T123,0)</f>
        <v>0</v>
      </c>
      <c r="T218">
        <v>-9999999</v>
      </c>
      <c r="U218" t="str">
        <f>IF($R218=15,LOOKUP($S218,'Vent Sizing Charts'!$T$38:$T$41,'Vent Sizing Charts'!V$38:V$41)+1,IF($R218=12,LOOKUP($S218,'Vent Sizing Charts'!$T$34:$T$37,'Vent Sizing Charts'!V$34:V$37)+1,IF($R218=10,LOOKUP($S218,'Vent Sizing Charts'!$T$30:$T$33,'Vent Sizing Charts'!V$30:V$33)+1,IF($R218=8,LOOKUP($S218,'Vent Sizing Charts'!$T$26:$T$29,'Vent Sizing Charts'!V$26:V$29)+1,IF($R218=6,LOOKUP($S218,'Vent Sizing Charts'!$T$22:$T$25,'Vent Sizing Charts'!V$22:V$25)+1,IF($R218=5,LOOKUP($S218,'Vent Sizing Charts'!$T$18:$T$21,'Vent Sizing Charts'!V$18:V$21)+1,IF($R218=4,LOOKUP($S218,'Vent Sizing Charts'!$T$14:$T$17,'Vent Sizing Charts'!V$14:V$17)+1,IF($R218=3,LOOKUP($S218,'Vent Sizing Charts'!$T$10:$T$13,'Vent Sizing Charts'!V$10:V$13)+1,IF($R218=2,LOOKUP($S218,'Vent Sizing Charts'!$T$8:$T$9,'Vent Sizing Charts'!V$8:V$9)+1,IF($R218=1.5,LOOKUP($S218,'Vent Sizing Charts'!$T$7,'Vent Sizing Charts'!V$7)+1,IF($R218=1.25,LOOKUP($S218,'Vent Sizing Charts'!$T$6,'Vent Sizing Charts'!V$6)+1,"ERR")))))))))))</f>
        <v>ERR</v>
      </c>
      <c r="V218" t="str">
        <f>IF($R218=15,LOOKUP($S218,'Vent Sizing Charts'!$T$38:$T$41,'Vent Sizing Charts'!W$38:W$41)+1,IF($R218=12,LOOKUP($S218,'Vent Sizing Charts'!$T$34:$T$37,'Vent Sizing Charts'!W$34:W$37)+1,IF($R218=10,LOOKUP($S218,'Vent Sizing Charts'!$T$30:$T$33,'Vent Sizing Charts'!W$30:W$33)+1,IF($R218=8,LOOKUP($S218,'Vent Sizing Charts'!$T$26:$T$29,'Vent Sizing Charts'!W$26:W$29)+1,IF($R218=6,LOOKUP($S218,'Vent Sizing Charts'!$T$22:$T$25,'Vent Sizing Charts'!W$22:W$25)+1,IF($R218=5,LOOKUP($S218,'Vent Sizing Charts'!$T$18:$T$21,'Vent Sizing Charts'!W$18:W$21)+1,IF($R218=4,LOOKUP($S218,'Vent Sizing Charts'!$T$14:$T$17,'Vent Sizing Charts'!W$14:W$17)+1,IF($R218=3,LOOKUP($S218,'Vent Sizing Charts'!$T$10:$T$13,'Vent Sizing Charts'!W$10:W$13)+1,IF($R218=2,LOOKUP($S218,'Vent Sizing Charts'!$T$8:$T$9,'Vent Sizing Charts'!W$8:W$9)+1,IF($R218=1.5,LOOKUP($S218,'Vent Sizing Charts'!$T$7,'Vent Sizing Charts'!W$7)+1,IF($R218=1.25,LOOKUP($S218,'Vent Sizing Charts'!$T$6,'Vent Sizing Charts'!W$6)+1,"ERR")))))))))))</f>
        <v>ERR</v>
      </c>
      <c r="W218" t="str">
        <f>IF($R218=15,LOOKUP($S218,'Vent Sizing Charts'!$T$38:$T$41,'Vent Sizing Charts'!X$38:X$41)+1,IF($R218=12,LOOKUP($S218,'Vent Sizing Charts'!$T$34:$T$37,'Vent Sizing Charts'!X$34:X$37)+1,IF($R218=10,LOOKUP($S218,'Vent Sizing Charts'!$T$30:$T$33,'Vent Sizing Charts'!X$30:X$33)+1,IF($R218=8,LOOKUP($S218,'Vent Sizing Charts'!$T$26:$T$29,'Vent Sizing Charts'!X$26:X$29)+1,IF($R218=6,LOOKUP($S218,'Vent Sizing Charts'!$T$22:$T$25,'Vent Sizing Charts'!X$22:X$25)+1,IF($R218=5,LOOKUP($S218,'Vent Sizing Charts'!$T$18:$T$21,'Vent Sizing Charts'!X$18:X$21)+1,IF($R218=4,LOOKUP($S218,'Vent Sizing Charts'!$T$14:$T$17,'Vent Sizing Charts'!X$14:X$17)+1,IF($R218=3,LOOKUP($S218,'Vent Sizing Charts'!$T$10:$T$13,'Vent Sizing Charts'!X$10:X$13)+1,IF($R218=2,LOOKUP($S218,'Vent Sizing Charts'!$T$8:$T$9,'Vent Sizing Charts'!X$8:X$9)+1,IF($R218=1.5,LOOKUP($S218,'Vent Sizing Charts'!$T$7,'Vent Sizing Charts'!X$7)+1,IF($R218=1.25,LOOKUP($S218,'Vent Sizing Charts'!$T$6,'Vent Sizing Charts'!X$6)+1,"ERR")))))))))))</f>
        <v>ERR</v>
      </c>
      <c r="X218" t="str">
        <f>IF($R218=15,LOOKUP($S218,'Vent Sizing Charts'!$T$38:$T$41,'Vent Sizing Charts'!Y$38:Y$41)+1,IF($R218=12,LOOKUP($S218,'Vent Sizing Charts'!$T$34:$T$37,'Vent Sizing Charts'!Y$34:Y$37)+1,IF($R218=10,LOOKUP($S218,'Vent Sizing Charts'!$T$30:$T$33,'Vent Sizing Charts'!Y$30:Y$33)+1,IF($R218=8,LOOKUP($S218,'Vent Sizing Charts'!$T$26:$T$29,'Vent Sizing Charts'!Y$26:Y$29)+1,IF($R218=6,LOOKUP($S218,'Vent Sizing Charts'!$T$22:$T$25,'Vent Sizing Charts'!Y$22:Y$25)+1,IF($R218=5,LOOKUP($S218,'Vent Sizing Charts'!$T$18:$T$21,'Vent Sizing Charts'!Y$18:Y$21)+1,IF($R218=4,LOOKUP($S218,'Vent Sizing Charts'!$T$14:$T$17,'Vent Sizing Charts'!Y$14:Y$17)+1,IF($R218=3,LOOKUP($S218,'Vent Sizing Charts'!$T$10:$T$13,'Vent Sizing Charts'!Y$10:Y$13)+1,IF($R218=2,LOOKUP($S218,'Vent Sizing Charts'!$T$8:$T$9,'Vent Sizing Charts'!Y$8:Y$9)+1,IF($R218=1.5,LOOKUP($S218,'Vent Sizing Charts'!$T$7,'Vent Sizing Charts'!Y$7)+1,IF($R218=1.25,LOOKUP($S218,'Vent Sizing Charts'!$T$6,'Vent Sizing Charts'!Y$6)+1,"ERR")))))))))))</f>
        <v>ERR</v>
      </c>
      <c r="Y218" t="str">
        <f>IF($R218=15,LOOKUP($S218,'Vent Sizing Charts'!$T$38:$T$41,'Vent Sizing Charts'!Z$38:Z$41)+1,IF($R218=12,LOOKUP($S218,'Vent Sizing Charts'!$T$34:$T$37,'Vent Sizing Charts'!Z$34:Z$37)+1,IF($R218=10,LOOKUP($S218,'Vent Sizing Charts'!$T$30:$T$33,'Vent Sizing Charts'!Z$30:Z$33)+1,IF($R218=8,LOOKUP($S218,'Vent Sizing Charts'!$T$26:$T$29,'Vent Sizing Charts'!Z$26:Z$29)+1,IF($R218=6,LOOKUP($S218,'Vent Sizing Charts'!$T$22:$T$25,'Vent Sizing Charts'!Z$22:Z$25)+1,IF($R218=5,LOOKUP($S218,'Vent Sizing Charts'!$T$18:$T$21,'Vent Sizing Charts'!Z$18:Z$21)+1,IF($R218=4,LOOKUP($S218,'Vent Sizing Charts'!$T$14:$T$17,'Vent Sizing Charts'!Z$14:Z$17)+1,IF($R218=3,LOOKUP($S218,'Vent Sizing Charts'!$T$10:$T$13,'Vent Sizing Charts'!Z$10:Z$13)+1,IF($R218=2,LOOKUP($S218,'Vent Sizing Charts'!$T$8:$T$9,'Vent Sizing Charts'!Z$8:Z$9)+1,IF($R218=1.5,LOOKUP($S218,'Vent Sizing Charts'!$T$7,'Vent Sizing Charts'!Z$7)+1,IF($R218=1.25,LOOKUP($S218,'Vent Sizing Charts'!$T$6,'Vent Sizing Charts'!Z$6)+1,"ERR")))))))))))</f>
        <v>ERR</v>
      </c>
      <c r="Z218" t="str">
        <f>IF($R218=15,LOOKUP($S218,'Vent Sizing Charts'!$T$38:$T$41,'Vent Sizing Charts'!AA$38:AA$41)+1,IF($R218=12,LOOKUP($S218,'Vent Sizing Charts'!$T$34:$T$37,'Vent Sizing Charts'!AA$34:AA$37)+1,IF($R218=10,LOOKUP($S218,'Vent Sizing Charts'!$T$30:$T$33,'Vent Sizing Charts'!AA$30:AA$33)+1,IF($R218=8,LOOKUP($S218,'Vent Sizing Charts'!$T$26:$T$29,'Vent Sizing Charts'!AA$26:AA$29)+1,IF($R218=6,LOOKUP($S218,'Vent Sizing Charts'!$T$22:$T$25,'Vent Sizing Charts'!AA$22:AA$25)+1,IF($R218=5,LOOKUP($S218,'Vent Sizing Charts'!$T$18:$T$21,'Vent Sizing Charts'!AA$18:AA$21)+1,IF($R218=4,LOOKUP($S218,'Vent Sizing Charts'!$T$14:$T$17,'Vent Sizing Charts'!AA$14:AA$17)+1,IF($R218=3,LOOKUP($S218,'Vent Sizing Charts'!$T$10:$T$13,'Vent Sizing Charts'!AA$10:AA$13)+1,IF($R218=2,LOOKUP($S218,'Vent Sizing Charts'!$T$8:$T$9,'Vent Sizing Charts'!AA$8:AA$9)+1,IF($R218=1.5,LOOKUP($S218,'Vent Sizing Charts'!$T$7,'Vent Sizing Charts'!AA$7)+1,IF($R218=1.25,LOOKUP($S218,'Vent Sizing Charts'!$T$6,'Vent Sizing Charts'!AA$6)+1,"ERR")))))))))))</f>
        <v>ERR</v>
      </c>
      <c r="AA218" t="str">
        <f>IF($R218=15,LOOKUP($S218,'Vent Sizing Charts'!$T$38:$T$41,'Vent Sizing Charts'!AB$38:AB$41)+1,IF($R218=12,LOOKUP($S218,'Vent Sizing Charts'!$T$34:$T$37,'Vent Sizing Charts'!AB$34:AB$37)+1,IF($R218=10,LOOKUP($S218,'Vent Sizing Charts'!$T$30:$T$33,'Vent Sizing Charts'!AB$30:AB$33)+1,IF($R218=8,LOOKUP($S218,'Vent Sizing Charts'!$T$26:$T$29,'Vent Sizing Charts'!AB$26:AB$29)+1,IF($R218=6,LOOKUP($S218,'Vent Sizing Charts'!$T$22:$T$25,'Vent Sizing Charts'!AB$22:AB$25)+1,IF($R218=5,LOOKUP($S218,'Vent Sizing Charts'!$T$18:$T$21,'Vent Sizing Charts'!AB$18:AB$21)+1,IF($R218=4,LOOKUP($S218,'Vent Sizing Charts'!$T$14:$T$17,'Vent Sizing Charts'!AB$14:AB$17)+1,IF($R218=3,LOOKUP($S218,'Vent Sizing Charts'!$T$10:$T$13,'Vent Sizing Charts'!AB$10:AB$13)+1,IF($R218=2,LOOKUP($S218,'Vent Sizing Charts'!$T$8:$T$9,'Vent Sizing Charts'!AB$8:AB$9)+1,IF($R218=1.5,LOOKUP($S218,'Vent Sizing Charts'!$T$7,'Vent Sizing Charts'!AB$7)+1,IF($R218=1.25,LOOKUP($S218,'Vent Sizing Charts'!$T$6,'Vent Sizing Charts'!AB$6)+1,"ERR")))))))))))</f>
        <v>ERR</v>
      </c>
      <c r="AB218" t="str">
        <f>IF($R218=15,LOOKUP($S218,'Vent Sizing Charts'!$T$38:$T$41,'Vent Sizing Charts'!AC$38:AC$41)+1,IF($R218=12,LOOKUP($S218,'Vent Sizing Charts'!$T$34:$T$37,'Vent Sizing Charts'!AC$34:AC$37)+1,IF($R218=10,LOOKUP($S218,'Vent Sizing Charts'!$T$30:$T$33,'Vent Sizing Charts'!AC$30:AC$33)+1,IF($R218=8,LOOKUP($S218,'Vent Sizing Charts'!$T$26:$T$29,'Vent Sizing Charts'!AC$26:AC$29)+1,IF($R218=6,LOOKUP($S218,'Vent Sizing Charts'!$T$22:$T$25,'Vent Sizing Charts'!AC$22:AC$25)+1,IF($R218=5,LOOKUP($S218,'Vent Sizing Charts'!$T$18:$T$21,'Vent Sizing Charts'!AC$18:AC$21)+1,IF($R218=4,LOOKUP($S218,'Vent Sizing Charts'!$T$14:$T$17,'Vent Sizing Charts'!AC$14:AC$17)+1,IF($R218=3,LOOKUP($S218,'Vent Sizing Charts'!$T$10:$T$13,'Vent Sizing Charts'!AC$10:AC$13)+1,IF($R218=2,LOOKUP($S218,'Vent Sizing Charts'!$T$8:$T$9,'Vent Sizing Charts'!AC$8:AC$9)+1,IF($R218=1.5,LOOKUP($S218,'Vent Sizing Charts'!$T$7,'Vent Sizing Charts'!AC$7)+1,IF($R218=1.25,LOOKUP($S218,'Vent Sizing Charts'!$T$6,'Vent Sizing Charts'!AC$6)+1,"ERR")))))))))))</f>
        <v>ERR</v>
      </c>
      <c r="AC218" t="str">
        <f>IF($R218=15,LOOKUP($S218,'Vent Sizing Charts'!$T$38:$T$41,'Vent Sizing Charts'!AD$38:AD$41)+1,IF($R218=12,LOOKUP($S218,'Vent Sizing Charts'!$T$34:$T$37,'Vent Sizing Charts'!AD$34:AD$37)+1,IF($R218=10,LOOKUP($S218,'Vent Sizing Charts'!$T$30:$T$33,'Vent Sizing Charts'!AD$30:AD$33)+1,IF($R218=8,LOOKUP($S218,'Vent Sizing Charts'!$T$26:$T$29,'Vent Sizing Charts'!AD$26:AD$29)+1,IF($R218=6,LOOKUP($S218,'Vent Sizing Charts'!$T$22:$T$25,'Vent Sizing Charts'!AD$22:AD$25)+1,IF($R218=5,LOOKUP($S218,'Vent Sizing Charts'!$T$18:$T$21,'Vent Sizing Charts'!AD$18:AD$21)+1,IF($R218=4,LOOKUP($S218,'Vent Sizing Charts'!$T$14:$T$17,'Vent Sizing Charts'!AD$14:AD$17)+1,IF($R218=3,LOOKUP($S218,'Vent Sizing Charts'!$T$10:$T$13,'Vent Sizing Charts'!AD$10:AD$13)+1,IF($R218=2,LOOKUP($S218,'Vent Sizing Charts'!$T$8:$T$9,'Vent Sizing Charts'!AD$8:AD$9)+1,IF($R218=1.5,LOOKUP($S218,'Vent Sizing Charts'!$T$7,'Vent Sizing Charts'!AD$7)+1,IF($R218=1.25,LOOKUP($S218,'Vent Sizing Charts'!$T$6,'Vent Sizing Charts'!AD$6)+1,"ERR")))))))))))</f>
        <v>ERR</v>
      </c>
      <c r="AD218" t="str">
        <f>IF($R218=15,LOOKUP($S218,'Vent Sizing Charts'!$T$38:$T$41,'Vent Sizing Charts'!AE$38:AE$41)+1,IF($R218=12,LOOKUP($S218,'Vent Sizing Charts'!$T$34:$T$37,'Vent Sizing Charts'!AE$34:AE$37)+1,IF($R218=10,LOOKUP($S218,'Vent Sizing Charts'!$T$30:$T$33,'Vent Sizing Charts'!AE$30:AE$33)+1,IF($R218=8,LOOKUP($S218,'Vent Sizing Charts'!$T$26:$T$29,'Vent Sizing Charts'!AE$26:AE$29)+1,IF($R218=6,LOOKUP($S218,'Vent Sizing Charts'!$T$22:$T$25,'Vent Sizing Charts'!AE$22:AE$25)+1,IF($R218=5,LOOKUP($S218,'Vent Sizing Charts'!$T$18:$T$21,'Vent Sizing Charts'!AE$18:AE$21)+1,IF($R218=4,LOOKUP($S218,'Vent Sizing Charts'!$T$14:$T$17,'Vent Sizing Charts'!AE$14:AE$17)+1,IF($R218=3,LOOKUP($S218,'Vent Sizing Charts'!$T$10:$T$13,'Vent Sizing Charts'!AE$10:AE$13)+1,IF($R218=2,LOOKUP($S218,'Vent Sizing Charts'!$T$8:$T$9,'Vent Sizing Charts'!AE$8:AE$9)+1,IF($R218=1.5,LOOKUP($S218,'Vent Sizing Charts'!$T$7,'Vent Sizing Charts'!AE$7)+1,IF($R218=1.25,LOOKUP($S218,'Vent Sizing Charts'!$T$6,'Vent Sizing Charts'!AE$6)+1,"ERR")))))))))))</f>
        <v>ERR</v>
      </c>
      <c r="AE218" t="str">
        <f>IF($R218=15,LOOKUP($S218,'Vent Sizing Charts'!$T$38:$T$41,'Vent Sizing Charts'!U$38:U$41),IF($R218=12,LOOKUP($S218,'Vent Sizing Charts'!$T$34:$T$37,'Vent Sizing Charts'!U$34:U$37),IF($R218=10,LOOKUP($S218,'Vent Sizing Charts'!$T$30:$T$33,'Vent Sizing Charts'!U$30:U$33),IF($R218=8,LOOKUP($S218,'Vent Sizing Charts'!$T$26:$T$29,'Vent Sizing Charts'!U$26:U$29),IF($R218=6,LOOKUP($S218,'Vent Sizing Charts'!$T$22:$T$25,'Vent Sizing Charts'!U$22:U$25),IF($R218=5,LOOKUP($S218,'Vent Sizing Charts'!$T$18:$T$21,'Vent Sizing Charts'!U$18:U$21),IF($R218=4,LOOKUP($S218,'Vent Sizing Charts'!$T$14:$T$17,'Vent Sizing Charts'!U$14:U$17),IF($R218=3,LOOKUP($S218,'Vent Sizing Charts'!$T$10:$T$13,'Vent Sizing Charts'!U$10:U$13),IF($R218=2,LOOKUP($S218,'Vent Sizing Charts'!$T$8:$T$9,'Vent Sizing Charts'!U$8:U$9),IF($R218=1.5,LOOKUP($S218,'Vent Sizing Charts'!$T$7,'Vent Sizing Charts'!U$7),IF($R218=1.25,LOOKUP($S218,'Vent Sizing Charts'!$T$6,'Vent Sizing Charts'!U$6),"ERR")))))))))))</f>
        <v>ERR</v>
      </c>
    </row>
    <row r="219" spans="6:31" x14ac:dyDescent="0.25">
      <c r="F219" t="str">
        <f>IF('Vent Sizing'!M204="","",'Vent Sizing'!M204)</f>
        <v/>
      </c>
      <c r="G219">
        <v>0</v>
      </c>
      <c r="H219" t="e">
        <f>IF(LOOKUP($F219,'Vent Sizing Charts'!$F$5:$F$18,'Vent Sizing Charts'!G$5:G$18)+1&lt;0,0,LOOKUP($F219,'Vent Sizing Charts'!$F$5:$F$18,'Vent Sizing Charts'!G$5:G$18))</f>
        <v>#N/A</v>
      </c>
      <c r="I219" t="e">
        <f>IF(LOOKUP($F219,'Vent Sizing Charts'!$F$5:$F$18,'Vent Sizing Charts'!H$5:H$18)+1&lt;0,0,LOOKUP($F219,'Vent Sizing Charts'!$F$5:$F$18,'Vent Sizing Charts'!H$5:H$18))</f>
        <v>#N/A</v>
      </c>
      <c r="J219" t="e">
        <f>IF(LOOKUP($F219,'Vent Sizing Charts'!$F$5:$F$18,'Vent Sizing Charts'!I$5:I$18)+1&lt;0,0,LOOKUP($F219,'Vent Sizing Charts'!$F$5:$F$18,'Vent Sizing Charts'!I$5:I$18))</f>
        <v>#N/A</v>
      </c>
      <c r="K219" t="e">
        <f>IF(LOOKUP($F219,'Vent Sizing Charts'!$F$5:$F$18,'Vent Sizing Charts'!J$5:J$18)+1&lt;0,0,LOOKUP($F219,'Vent Sizing Charts'!$F$5:$F$18,'Vent Sizing Charts'!J$5:J$18))</f>
        <v>#N/A</v>
      </c>
      <c r="L219" t="e">
        <f>IF(LOOKUP($F219,'Vent Sizing Charts'!$F$5:$F$18,'Vent Sizing Charts'!K$5:K$18)+1&lt;0,0,LOOKUP($F219,'Vent Sizing Charts'!$F$5:$F$18,'Vent Sizing Charts'!K$5:K$18))</f>
        <v>#N/A</v>
      </c>
      <c r="M219" t="e">
        <f>IF(LOOKUP($F219,'Vent Sizing Charts'!$F$5:$F$18,'Vent Sizing Charts'!L$5:L$18)+1&lt;0,0,LOOKUP($F219,'Vent Sizing Charts'!$F$5:$F$18,'Vent Sizing Charts'!L$5:L$18))</f>
        <v>#N/A</v>
      </c>
      <c r="N219" t="e">
        <f>IF(LOOKUP($F219,'Vent Sizing Charts'!$F$5:$F$18,'Vent Sizing Charts'!M$5:M$18)+1&lt;0,0,LOOKUP($F219,'Vent Sizing Charts'!$F$5:$F$18,'Vent Sizing Charts'!M$5:M$18))</f>
        <v>#N/A</v>
      </c>
      <c r="O219" t="e">
        <f>IF(LOOKUP($F219,'Vent Sizing Charts'!$F$5:$F$18,'Vent Sizing Charts'!N$5:N$18)+1&lt;0,0,LOOKUP($F219,'Vent Sizing Charts'!$F$5:$F$18,'Vent Sizing Charts'!N$5:N$18))</f>
        <v>#N/A</v>
      </c>
      <c r="R219">
        <f>'Vent Sizing'!X124</f>
        <v>0</v>
      </c>
      <c r="S219">
        <f>ROUNDUP('Vent Sizing'!T124,0)</f>
        <v>0</v>
      </c>
      <c r="T219">
        <v>-9999999</v>
      </c>
      <c r="U219" t="str">
        <f>IF($R219=15,LOOKUP($S219,'Vent Sizing Charts'!$T$38:$T$41,'Vent Sizing Charts'!V$38:V$41)+1,IF($R219=12,LOOKUP($S219,'Vent Sizing Charts'!$T$34:$T$37,'Vent Sizing Charts'!V$34:V$37)+1,IF($R219=10,LOOKUP($S219,'Vent Sizing Charts'!$T$30:$T$33,'Vent Sizing Charts'!V$30:V$33)+1,IF($R219=8,LOOKUP($S219,'Vent Sizing Charts'!$T$26:$T$29,'Vent Sizing Charts'!V$26:V$29)+1,IF($R219=6,LOOKUP($S219,'Vent Sizing Charts'!$T$22:$T$25,'Vent Sizing Charts'!V$22:V$25)+1,IF($R219=5,LOOKUP($S219,'Vent Sizing Charts'!$T$18:$T$21,'Vent Sizing Charts'!V$18:V$21)+1,IF($R219=4,LOOKUP($S219,'Vent Sizing Charts'!$T$14:$T$17,'Vent Sizing Charts'!V$14:V$17)+1,IF($R219=3,LOOKUP($S219,'Vent Sizing Charts'!$T$10:$T$13,'Vent Sizing Charts'!V$10:V$13)+1,IF($R219=2,LOOKUP($S219,'Vent Sizing Charts'!$T$8:$T$9,'Vent Sizing Charts'!V$8:V$9)+1,IF($R219=1.5,LOOKUP($S219,'Vent Sizing Charts'!$T$7,'Vent Sizing Charts'!V$7)+1,IF($R219=1.25,LOOKUP($S219,'Vent Sizing Charts'!$T$6,'Vent Sizing Charts'!V$6)+1,"ERR")))))))))))</f>
        <v>ERR</v>
      </c>
      <c r="V219" t="str">
        <f>IF($R219=15,LOOKUP($S219,'Vent Sizing Charts'!$T$38:$T$41,'Vent Sizing Charts'!W$38:W$41)+1,IF($R219=12,LOOKUP($S219,'Vent Sizing Charts'!$T$34:$T$37,'Vent Sizing Charts'!W$34:W$37)+1,IF($R219=10,LOOKUP($S219,'Vent Sizing Charts'!$T$30:$T$33,'Vent Sizing Charts'!W$30:W$33)+1,IF($R219=8,LOOKUP($S219,'Vent Sizing Charts'!$T$26:$T$29,'Vent Sizing Charts'!W$26:W$29)+1,IF($R219=6,LOOKUP($S219,'Vent Sizing Charts'!$T$22:$T$25,'Vent Sizing Charts'!W$22:W$25)+1,IF($R219=5,LOOKUP($S219,'Vent Sizing Charts'!$T$18:$T$21,'Vent Sizing Charts'!W$18:W$21)+1,IF($R219=4,LOOKUP($S219,'Vent Sizing Charts'!$T$14:$T$17,'Vent Sizing Charts'!W$14:W$17)+1,IF($R219=3,LOOKUP($S219,'Vent Sizing Charts'!$T$10:$T$13,'Vent Sizing Charts'!W$10:W$13)+1,IF($R219=2,LOOKUP($S219,'Vent Sizing Charts'!$T$8:$T$9,'Vent Sizing Charts'!W$8:W$9)+1,IF($R219=1.5,LOOKUP($S219,'Vent Sizing Charts'!$T$7,'Vent Sizing Charts'!W$7)+1,IF($R219=1.25,LOOKUP($S219,'Vent Sizing Charts'!$T$6,'Vent Sizing Charts'!W$6)+1,"ERR")))))))))))</f>
        <v>ERR</v>
      </c>
      <c r="W219" t="str">
        <f>IF($R219=15,LOOKUP($S219,'Vent Sizing Charts'!$T$38:$T$41,'Vent Sizing Charts'!X$38:X$41)+1,IF($R219=12,LOOKUP($S219,'Vent Sizing Charts'!$T$34:$T$37,'Vent Sizing Charts'!X$34:X$37)+1,IF($R219=10,LOOKUP($S219,'Vent Sizing Charts'!$T$30:$T$33,'Vent Sizing Charts'!X$30:X$33)+1,IF($R219=8,LOOKUP($S219,'Vent Sizing Charts'!$T$26:$T$29,'Vent Sizing Charts'!X$26:X$29)+1,IF($R219=6,LOOKUP($S219,'Vent Sizing Charts'!$T$22:$T$25,'Vent Sizing Charts'!X$22:X$25)+1,IF($R219=5,LOOKUP($S219,'Vent Sizing Charts'!$T$18:$T$21,'Vent Sizing Charts'!X$18:X$21)+1,IF($R219=4,LOOKUP($S219,'Vent Sizing Charts'!$T$14:$T$17,'Vent Sizing Charts'!X$14:X$17)+1,IF($R219=3,LOOKUP($S219,'Vent Sizing Charts'!$T$10:$T$13,'Vent Sizing Charts'!X$10:X$13)+1,IF($R219=2,LOOKUP($S219,'Vent Sizing Charts'!$T$8:$T$9,'Vent Sizing Charts'!X$8:X$9)+1,IF($R219=1.5,LOOKUP($S219,'Vent Sizing Charts'!$T$7,'Vent Sizing Charts'!X$7)+1,IF($R219=1.25,LOOKUP($S219,'Vent Sizing Charts'!$T$6,'Vent Sizing Charts'!X$6)+1,"ERR")))))))))))</f>
        <v>ERR</v>
      </c>
      <c r="X219" t="str">
        <f>IF($R219=15,LOOKUP($S219,'Vent Sizing Charts'!$T$38:$T$41,'Vent Sizing Charts'!Y$38:Y$41)+1,IF($R219=12,LOOKUP($S219,'Vent Sizing Charts'!$T$34:$T$37,'Vent Sizing Charts'!Y$34:Y$37)+1,IF($R219=10,LOOKUP($S219,'Vent Sizing Charts'!$T$30:$T$33,'Vent Sizing Charts'!Y$30:Y$33)+1,IF($R219=8,LOOKUP($S219,'Vent Sizing Charts'!$T$26:$T$29,'Vent Sizing Charts'!Y$26:Y$29)+1,IF($R219=6,LOOKUP($S219,'Vent Sizing Charts'!$T$22:$T$25,'Vent Sizing Charts'!Y$22:Y$25)+1,IF($R219=5,LOOKUP($S219,'Vent Sizing Charts'!$T$18:$T$21,'Vent Sizing Charts'!Y$18:Y$21)+1,IF($R219=4,LOOKUP($S219,'Vent Sizing Charts'!$T$14:$T$17,'Vent Sizing Charts'!Y$14:Y$17)+1,IF($R219=3,LOOKUP($S219,'Vent Sizing Charts'!$T$10:$T$13,'Vent Sizing Charts'!Y$10:Y$13)+1,IF($R219=2,LOOKUP($S219,'Vent Sizing Charts'!$T$8:$T$9,'Vent Sizing Charts'!Y$8:Y$9)+1,IF($R219=1.5,LOOKUP($S219,'Vent Sizing Charts'!$T$7,'Vent Sizing Charts'!Y$7)+1,IF($R219=1.25,LOOKUP($S219,'Vent Sizing Charts'!$T$6,'Vent Sizing Charts'!Y$6)+1,"ERR")))))))))))</f>
        <v>ERR</v>
      </c>
      <c r="Y219" t="str">
        <f>IF($R219=15,LOOKUP($S219,'Vent Sizing Charts'!$T$38:$T$41,'Vent Sizing Charts'!Z$38:Z$41)+1,IF($R219=12,LOOKUP($S219,'Vent Sizing Charts'!$T$34:$T$37,'Vent Sizing Charts'!Z$34:Z$37)+1,IF($R219=10,LOOKUP($S219,'Vent Sizing Charts'!$T$30:$T$33,'Vent Sizing Charts'!Z$30:Z$33)+1,IF($R219=8,LOOKUP($S219,'Vent Sizing Charts'!$T$26:$T$29,'Vent Sizing Charts'!Z$26:Z$29)+1,IF($R219=6,LOOKUP($S219,'Vent Sizing Charts'!$T$22:$T$25,'Vent Sizing Charts'!Z$22:Z$25)+1,IF($R219=5,LOOKUP($S219,'Vent Sizing Charts'!$T$18:$T$21,'Vent Sizing Charts'!Z$18:Z$21)+1,IF($R219=4,LOOKUP($S219,'Vent Sizing Charts'!$T$14:$T$17,'Vent Sizing Charts'!Z$14:Z$17)+1,IF($R219=3,LOOKUP($S219,'Vent Sizing Charts'!$T$10:$T$13,'Vent Sizing Charts'!Z$10:Z$13)+1,IF($R219=2,LOOKUP($S219,'Vent Sizing Charts'!$T$8:$T$9,'Vent Sizing Charts'!Z$8:Z$9)+1,IF($R219=1.5,LOOKUP($S219,'Vent Sizing Charts'!$T$7,'Vent Sizing Charts'!Z$7)+1,IF($R219=1.25,LOOKUP($S219,'Vent Sizing Charts'!$T$6,'Vent Sizing Charts'!Z$6)+1,"ERR")))))))))))</f>
        <v>ERR</v>
      </c>
      <c r="Z219" t="str">
        <f>IF($R219=15,LOOKUP($S219,'Vent Sizing Charts'!$T$38:$T$41,'Vent Sizing Charts'!AA$38:AA$41)+1,IF($R219=12,LOOKUP($S219,'Vent Sizing Charts'!$T$34:$T$37,'Vent Sizing Charts'!AA$34:AA$37)+1,IF($R219=10,LOOKUP($S219,'Vent Sizing Charts'!$T$30:$T$33,'Vent Sizing Charts'!AA$30:AA$33)+1,IF($R219=8,LOOKUP($S219,'Vent Sizing Charts'!$T$26:$T$29,'Vent Sizing Charts'!AA$26:AA$29)+1,IF($R219=6,LOOKUP($S219,'Vent Sizing Charts'!$T$22:$T$25,'Vent Sizing Charts'!AA$22:AA$25)+1,IF($R219=5,LOOKUP($S219,'Vent Sizing Charts'!$T$18:$T$21,'Vent Sizing Charts'!AA$18:AA$21)+1,IF($R219=4,LOOKUP($S219,'Vent Sizing Charts'!$T$14:$T$17,'Vent Sizing Charts'!AA$14:AA$17)+1,IF($R219=3,LOOKUP($S219,'Vent Sizing Charts'!$T$10:$T$13,'Vent Sizing Charts'!AA$10:AA$13)+1,IF($R219=2,LOOKUP($S219,'Vent Sizing Charts'!$T$8:$T$9,'Vent Sizing Charts'!AA$8:AA$9)+1,IF($R219=1.5,LOOKUP($S219,'Vent Sizing Charts'!$T$7,'Vent Sizing Charts'!AA$7)+1,IF($R219=1.25,LOOKUP($S219,'Vent Sizing Charts'!$T$6,'Vent Sizing Charts'!AA$6)+1,"ERR")))))))))))</f>
        <v>ERR</v>
      </c>
      <c r="AA219" t="str">
        <f>IF($R219=15,LOOKUP($S219,'Vent Sizing Charts'!$T$38:$T$41,'Vent Sizing Charts'!AB$38:AB$41)+1,IF($R219=12,LOOKUP($S219,'Vent Sizing Charts'!$T$34:$T$37,'Vent Sizing Charts'!AB$34:AB$37)+1,IF($R219=10,LOOKUP($S219,'Vent Sizing Charts'!$T$30:$T$33,'Vent Sizing Charts'!AB$30:AB$33)+1,IF($R219=8,LOOKUP($S219,'Vent Sizing Charts'!$T$26:$T$29,'Vent Sizing Charts'!AB$26:AB$29)+1,IF($R219=6,LOOKUP($S219,'Vent Sizing Charts'!$T$22:$T$25,'Vent Sizing Charts'!AB$22:AB$25)+1,IF($R219=5,LOOKUP($S219,'Vent Sizing Charts'!$T$18:$T$21,'Vent Sizing Charts'!AB$18:AB$21)+1,IF($R219=4,LOOKUP($S219,'Vent Sizing Charts'!$T$14:$T$17,'Vent Sizing Charts'!AB$14:AB$17)+1,IF($R219=3,LOOKUP($S219,'Vent Sizing Charts'!$T$10:$T$13,'Vent Sizing Charts'!AB$10:AB$13)+1,IF($R219=2,LOOKUP($S219,'Vent Sizing Charts'!$T$8:$T$9,'Vent Sizing Charts'!AB$8:AB$9)+1,IF($R219=1.5,LOOKUP($S219,'Vent Sizing Charts'!$T$7,'Vent Sizing Charts'!AB$7)+1,IF($R219=1.25,LOOKUP($S219,'Vent Sizing Charts'!$T$6,'Vent Sizing Charts'!AB$6)+1,"ERR")))))))))))</f>
        <v>ERR</v>
      </c>
      <c r="AB219" t="str">
        <f>IF($R219=15,LOOKUP($S219,'Vent Sizing Charts'!$T$38:$T$41,'Vent Sizing Charts'!AC$38:AC$41)+1,IF($R219=12,LOOKUP($S219,'Vent Sizing Charts'!$T$34:$T$37,'Vent Sizing Charts'!AC$34:AC$37)+1,IF($R219=10,LOOKUP($S219,'Vent Sizing Charts'!$T$30:$T$33,'Vent Sizing Charts'!AC$30:AC$33)+1,IF($R219=8,LOOKUP($S219,'Vent Sizing Charts'!$T$26:$T$29,'Vent Sizing Charts'!AC$26:AC$29)+1,IF($R219=6,LOOKUP($S219,'Vent Sizing Charts'!$T$22:$T$25,'Vent Sizing Charts'!AC$22:AC$25)+1,IF($R219=5,LOOKUP($S219,'Vent Sizing Charts'!$T$18:$T$21,'Vent Sizing Charts'!AC$18:AC$21)+1,IF($R219=4,LOOKUP($S219,'Vent Sizing Charts'!$T$14:$T$17,'Vent Sizing Charts'!AC$14:AC$17)+1,IF($R219=3,LOOKUP($S219,'Vent Sizing Charts'!$T$10:$T$13,'Vent Sizing Charts'!AC$10:AC$13)+1,IF($R219=2,LOOKUP($S219,'Vent Sizing Charts'!$T$8:$T$9,'Vent Sizing Charts'!AC$8:AC$9)+1,IF($R219=1.5,LOOKUP($S219,'Vent Sizing Charts'!$T$7,'Vent Sizing Charts'!AC$7)+1,IF($R219=1.25,LOOKUP($S219,'Vent Sizing Charts'!$T$6,'Vent Sizing Charts'!AC$6)+1,"ERR")))))))))))</f>
        <v>ERR</v>
      </c>
      <c r="AC219" t="str">
        <f>IF($R219=15,LOOKUP($S219,'Vent Sizing Charts'!$T$38:$T$41,'Vent Sizing Charts'!AD$38:AD$41)+1,IF($R219=12,LOOKUP($S219,'Vent Sizing Charts'!$T$34:$T$37,'Vent Sizing Charts'!AD$34:AD$37)+1,IF($R219=10,LOOKUP($S219,'Vent Sizing Charts'!$T$30:$T$33,'Vent Sizing Charts'!AD$30:AD$33)+1,IF($R219=8,LOOKUP($S219,'Vent Sizing Charts'!$T$26:$T$29,'Vent Sizing Charts'!AD$26:AD$29)+1,IF($R219=6,LOOKUP($S219,'Vent Sizing Charts'!$T$22:$T$25,'Vent Sizing Charts'!AD$22:AD$25)+1,IF($R219=5,LOOKUP($S219,'Vent Sizing Charts'!$T$18:$T$21,'Vent Sizing Charts'!AD$18:AD$21)+1,IF($R219=4,LOOKUP($S219,'Vent Sizing Charts'!$T$14:$T$17,'Vent Sizing Charts'!AD$14:AD$17)+1,IF($R219=3,LOOKUP($S219,'Vent Sizing Charts'!$T$10:$T$13,'Vent Sizing Charts'!AD$10:AD$13)+1,IF($R219=2,LOOKUP($S219,'Vent Sizing Charts'!$T$8:$T$9,'Vent Sizing Charts'!AD$8:AD$9)+1,IF($R219=1.5,LOOKUP($S219,'Vent Sizing Charts'!$T$7,'Vent Sizing Charts'!AD$7)+1,IF($R219=1.25,LOOKUP($S219,'Vent Sizing Charts'!$T$6,'Vent Sizing Charts'!AD$6)+1,"ERR")))))))))))</f>
        <v>ERR</v>
      </c>
      <c r="AD219" t="str">
        <f>IF($R219=15,LOOKUP($S219,'Vent Sizing Charts'!$T$38:$T$41,'Vent Sizing Charts'!AE$38:AE$41)+1,IF($R219=12,LOOKUP($S219,'Vent Sizing Charts'!$T$34:$T$37,'Vent Sizing Charts'!AE$34:AE$37)+1,IF($R219=10,LOOKUP($S219,'Vent Sizing Charts'!$T$30:$T$33,'Vent Sizing Charts'!AE$30:AE$33)+1,IF($R219=8,LOOKUP($S219,'Vent Sizing Charts'!$T$26:$T$29,'Vent Sizing Charts'!AE$26:AE$29)+1,IF($R219=6,LOOKUP($S219,'Vent Sizing Charts'!$T$22:$T$25,'Vent Sizing Charts'!AE$22:AE$25)+1,IF($R219=5,LOOKUP($S219,'Vent Sizing Charts'!$T$18:$T$21,'Vent Sizing Charts'!AE$18:AE$21)+1,IF($R219=4,LOOKUP($S219,'Vent Sizing Charts'!$T$14:$T$17,'Vent Sizing Charts'!AE$14:AE$17)+1,IF($R219=3,LOOKUP($S219,'Vent Sizing Charts'!$T$10:$T$13,'Vent Sizing Charts'!AE$10:AE$13)+1,IF($R219=2,LOOKUP($S219,'Vent Sizing Charts'!$T$8:$T$9,'Vent Sizing Charts'!AE$8:AE$9)+1,IF($R219=1.5,LOOKUP($S219,'Vent Sizing Charts'!$T$7,'Vent Sizing Charts'!AE$7)+1,IF($R219=1.25,LOOKUP($S219,'Vent Sizing Charts'!$T$6,'Vent Sizing Charts'!AE$6)+1,"ERR")))))))))))</f>
        <v>ERR</v>
      </c>
      <c r="AE219" t="str">
        <f>IF($R219=15,LOOKUP($S219,'Vent Sizing Charts'!$T$38:$T$41,'Vent Sizing Charts'!U$38:U$41),IF($R219=12,LOOKUP($S219,'Vent Sizing Charts'!$T$34:$T$37,'Vent Sizing Charts'!U$34:U$37),IF($R219=10,LOOKUP($S219,'Vent Sizing Charts'!$T$30:$T$33,'Vent Sizing Charts'!U$30:U$33),IF($R219=8,LOOKUP($S219,'Vent Sizing Charts'!$T$26:$T$29,'Vent Sizing Charts'!U$26:U$29),IF($R219=6,LOOKUP($S219,'Vent Sizing Charts'!$T$22:$T$25,'Vent Sizing Charts'!U$22:U$25),IF($R219=5,LOOKUP($S219,'Vent Sizing Charts'!$T$18:$T$21,'Vent Sizing Charts'!U$18:U$21),IF($R219=4,LOOKUP($S219,'Vent Sizing Charts'!$T$14:$T$17,'Vent Sizing Charts'!U$14:U$17),IF($R219=3,LOOKUP($S219,'Vent Sizing Charts'!$T$10:$T$13,'Vent Sizing Charts'!U$10:U$13),IF($R219=2,LOOKUP($S219,'Vent Sizing Charts'!$T$8:$T$9,'Vent Sizing Charts'!U$8:U$9),IF($R219=1.5,LOOKUP($S219,'Vent Sizing Charts'!$T$7,'Vent Sizing Charts'!U$7),IF($R219=1.25,LOOKUP($S219,'Vent Sizing Charts'!$T$6,'Vent Sizing Charts'!U$6),"ERR")))))))))))</f>
        <v>ERR</v>
      </c>
    </row>
    <row r="220" spans="6:31" x14ac:dyDescent="0.25">
      <c r="F220" t="str">
        <f>IF('Vent Sizing'!M205="","",'Vent Sizing'!M205)</f>
        <v/>
      </c>
      <c r="G220">
        <v>0</v>
      </c>
      <c r="H220" t="e">
        <f>IF(LOOKUP($F220,'Vent Sizing Charts'!$F$5:$F$18,'Vent Sizing Charts'!G$5:G$18)+1&lt;0,0,LOOKUP($F220,'Vent Sizing Charts'!$F$5:$F$18,'Vent Sizing Charts'!G$5:G$18))</f>
        <v>#N/A</v>
      </c>
      <c r="I220" t="e">
        <f>IF(LOOKUP($F220,'Vent Sizing Charts'!$F$5:$F$18,'Vent Sizing Charts'!H$5:H$18)+1&lt;0,0,LOOKUP($F220,'Vent Sizing Charts'!$F$5:$F$18,'Vent Sizing Charts'!H$5:H$18))</f>
        <v>#N/A</v>
      </c>
      <c r="J220" t="e">
        <f>IF(LOOKUP($F220,'Vent Sizing Charts'!$F$5:$F$18,'Vent Sizing Charts'!I$5:I$18)+1&lt;0,0,LOOKUP($F220,'Vent Sizing Charts'!$F$5:$F$18,'Vent Sizing Charts'!I$5:I$18))</f>
        <v>#N/A</v>
      </c>
      <c r="K220" t="e">
        <f>IF(LOOKUP($F220,'Vent Sizing Charts'!$F$5:$F$18,'Vent Sizing Charts'!J$5:J$18)+1&lt;0,0,LOOKUP($F220,'Vent Sizing Charts'!$F$5:$F$18,'Vent Sizing Charts'!J$5:J$18))</f>
        <v>#N/A</v>
      </c>
      <c r="L220" t="e">
        <f>IF(LOOKUP($F220,'Vent Sizing Charts'!$F$5:$F$18,'Vent Sizing Charts'!K$5:K$18)+1&lt;0,0,LOOKUP($F220,'Vent Sizing Charts'!$F$5:$F$18,'Vent Sizing Charts'!K$5:K$18))</f>
        <v>#N/A</v>
      </c>
      <c r="M220" t="e">
        <f>IF(LOOKUP($F220,'Vent Sizing Charts'!$F$5:$F$18,'Vent Sizing Charts'!L$5:L$18)+1&lt;0,0,LOOKUP($F220,'Vent Sizing Charts'!$F$5:$F$18,'Vent Sizing Charts'!L$5:L$18))</f>
        <v>#N/A</v>
      </c>
      <c r="N220" t="e">
        <f>IF(LOOKUP($F220,'Vent Sizing Charts'!$F$5:$F$18,'Vent Sizing Charts'!M$5:M$18)+1&lt;0,0,LOOKUP($F220,'Vent Sizing Charts'!$F$5:$F$18,'Vent Sizing Charts'!M$5:M$18))</f>
        <v>#N/A</v>
      </c>
      <c r="O220" t="e">
        <f>IF(LOOKUP($F220,'Vent Sizing Charts'!$F$5:$F$18,'Vent Sizing Charts'!N$5:N$18)+1&lt;0,0,LOOKUP($F220,'Vent Sizing Charts'!$F$5:$F$18,'Vent Sizing Charts'!N$5:N$18))</f>
        <v>#N/A</v>
      </c>
      <c r="R220">
        <f>'Vent Sizing'!X125</f>
        <v>0</v>
      </c>
      <c r="S220">
        <f>ROUNDUP('Vent Sizing'!T125,0)</f>
        <v>0</v>
      </c>
      <c r="T220">
        <v>-9999999</v>
      </c>
      <c r="U220" t="str">
        <f>IF($R220=15,LOOKUP($S220,'Vent Sizing Charts'!$T$38:$T$41,'Vent Sizing Charts'!V$38:V$41)+1,IF($R220=12,LOOKUP($S220,'Vent Sizing Charts'!$T$34:$T$37,'Vent Sizing Charts'!V$34:V$37)+1,IF($R220=10,LOOKUP($S220,'Vent Sizing Charts'!$T$30:$T$33,'Vent Sizing Charts'!V$30:V$33)+1,IF($R220=8,LOOKUP($S220,'Vent Sizing Charts'!$T$26:$T$29,'Vent Sizing Charts'!V$26:V$29)+1,IF($R220=6,LOOKUP($S220,'Vent Sizing Charts'!$T$22:$T$25,'Vent Sizing Charts'!V$22:V$25)+1,IF($R220=5,LOOKUP($S220,'Vent Sizing Charts'!$T$18:$T$21,'Vent Sizing Charts'!V$18:V$21)+1,IF($R220=4,LOOKUP($S220,'Vent Sizing Charts'!$T$14:$T$17,'Vent Sizing Charts'!V$14:V$17)+1,IF($R220=3,LOOKUP($S220,'Vent Sizing Charts'!$T$10:$T$13,'Vent Sizing Charts'!V$10:V$13)+1,IF($R220=2,LOOKUP($S220,'Vent Sizing Charts'!$T$8:$T$9,'Vent Sizing Charts'!V$8:V$9)+1,IF($R220=1.5,LOOKUP($S220,'Vent Sizing Charts'!$T$7,'Vent Sizing Charts'!V$7)+1,IF($R220=1.25,LOOKUP($S220,'Vent Sizing Charts'!$T$6,'Vent Sizing Charts'!V$6)+1,"ERR")))))))))))</f>
        <v>ERR</v>
      </c>
      <c r="V220" t="str">
        <f>IF($R220=15,LOOKUP($S220,'Vent Sizing Charts'!$T$38:$T$41,'Vent Sizing Charts'!W$38:W$41)+1,IF($R220=12,LOOKUP($S220,'Vent Sizing Charts'!$T$34:$T$37,'Vent Sizing Charts'!W$34:W$37)+1,IF($R220=10,LOOKUP($S220,'Vent Sizing Charts'!$T$30:$T$33,'Vent Sizing Charts'!W$30:W$33)+1,IF($R220=8,LOOKUP($S220,'Vent Sizing Charts'!$T$26:$T$29,'Vent Sizing Charts'!W$26:W$29)+1,IF($R220=6,LOOKUP($S220,'Vent Sizing Charts'!$T$22:$T$25,'Vent Sizing Charts'!W$22:W$25)+1,IF($R220=5,LOOKUP($S220,'Vent Sizing Charts'!$T$18:$T$21,'Vent Sizing Charts'!W$18:W$21)+1,IF($R220=4,LOOKUP($S220,'Vent Sizing Charts'!$T$14:$T$17,'Vent Sizing Charts'!W$14:W$17)+1,IF($R220=3,LOOKUP($S220,'Vent Sizing Charts'!$T$10:$T$13,'Vent Sizing Charts'!W$10:W$13)+1,IF($R220=2,LOOKUP($S220,'Vent Sizing Charts'!$T$8:$T$9,'Vent Sizing Charts'!W$8:W$9)+1,IF($R220=1.5,LOOKUP($S220,'Vent Sizing Charts'!$T$7,'Vent Sizing Charts'!W$7)+1,IF($R220=1.25,LOOKUP($S220,'Vent Sizing Charts'!$T$6,'Vent Sizing Charts'!W$6)+1,"ERR")))))))))))</f>
        <v>ERR</v>
      </c>
      <c r="W220" t="str">
        <f>IF($R220=15,LOOKUP($S220,'Vent Sizing Charts'!$T$38:$T$41,'Vent Sizing Charts'!X$38:X$41)+1,IF($R220=12,LOOKUP($S220,'Vent Sizing Charts'!$T$34:$T$37,'Vent Sizing Charts'!X$34:X$37)+1,IF($R220=10,LOOKUP($S220,'Vent Sizing Charts'!$T$30:$T$33,'Vent Sizing Charts'!X$30:X$33)+1,IF($R220=8,LOOKUP($S220,'Vent Sizing Charts'!$T$26:$T$29,'Vent Sizing Charts'!X$26:X$29)+1,IF($R220=6,LOOKUP($S220,'Vent Sizing Charts'!$T$22:$T$25,'Vent Sizing Charts'!X$22:X$25)+1,IF($R220=5,LOOKUP($S220,'Vent Sizing Charts'!$T$18:$T$21,'Vent Sizing Charts'!X$18:X$21)+1,IF($R220=4,LOOKUP($S220,'Vent Sizing Charts'!$T$14:$T$17,'Vent Sizing Charts'!X$14:X$17)+1,IF($R220=3,LOOKUP($S220,'Vent Sizing Charts'!$T$10:$T$13,'Vent Sizing Charts'!X$10:X$13)+1,IF($R220=2,LOOKUP($S220,'Vent Sizing Charts'!$T$8:$T$9,'Vent Sizing Charts'!X$8:X$9)+1,IF($R220=1.5,LOOKUP($S220,'Vent Sizing Charts'!$T$7,'Vent Sizing Charts'!X$7)+1,IF($R220=1.25,LOOKUP($S220,'Vent Sizing Charts'!$T$6,'Vent Sizing Charts'!X$6)+1,"ERR")))))))))))</f>
        <v>ERR</v>
      </c>
      <c r="X220" t="str">
        <f>IF($R220=15,LOOKUP($S220,'Vent Sizing Charts'!$T$38:$T$41,'Vent Sizing Charts'!Y$38:Y$41)+1,IF($R220=12,LOOKUP($S220,'Vent Sizing Charts'!$T$34:$T$37,'Vent Sizing Charts'!Y$34:Y$37)+1,IF($R220=10,LOOKUP($S220,'Vent Sizing Charts'!$T$30:$T$33,'Vent Sizing Charts'!Y$30:Y$33)+1,IF($R220=8,LOOKUP($S220,'Vent Sizing Charts'!$T$26:$T$29,'Vent Sizing Charts'!Y$26:Y$29)+1,IF($R220=6,LOOKUP($S220,'Vent Sizing Charts'!$T$22:$T$25,'Vent Sizing Charts'!Y$22:Y$25)+1,IF($R220=5,LOOKUP($S220,'Vent Sizing Charts'!$T$18:$T$21,'Vent Sizing Charts'!Y$18:Y$21)+1,IF($R220=4,LOOKUP($S220,'Vent Sizing Charts'!$T$14:$T$17,'Vent Sizing Charts'!Y$14:Y$17)+1,IF($R220=3,LOOKUP($S220,'Vent Sizing Charts'!$T$10:$T$13,'Vent Sizing Charts'!Y$10:Y$13)+1,IF($R220=2,LOOKUP($S220,'Vent Sizing Charts'!$T$8:$T$9,'Vent Sizing Charts'!Y$8:Y$9)+1,IF($R220=1.5,LOOKUP($S220,'Vent Sizing Charts'!$T$7,'Vent Sizing Charts'!Y$7)+1,IF($R220=1.25,LOOKUP($S220,'Vent Sizing Charts'!$T$6,'Vent Sizing Charts'!Y$6)+1,"ERR")))))))))))</f>
        <v>ERR</v>
      </c>
      <c r="Y220" t="str">
        <f>IF($R220=15,LOOKUP($S220,'Vent Sizing Charts'!$T$38:$T$41,'Vent Sizing Charts'!Z$38:Z$41)+1,IF($R220=12,LOOKUP($S220,'Vent Sizing Charts'!$T$34:$T$37,'Vent Sizing Charts'!Z$34:Z$37)+1,IF($R220=10,LOOKUP($S220,'Vent Sizing Charts'!$T$30:$T$33,'Vent Sizing Charts'!Z$30:Z$33)+1,IF($R220=8,LOOKUP($S220,'Vent Sizing Charts'!$T$26:$T$29,'Vent Sizing Charts'!Z$26:Z$29)+1,IF($R220=6,LOOKUP($S220,'Vent Sizing Charts'!$T$22:$T$25,'Vent Sizing Charts'!Z$22:Z$25)+1,IF($R220=5,LOOKUP($S220,'Vent Sizing Charts'!$T$18:$T$21,'Vent Sizing Charts'!Z$18:Z$21)+1,IF($R220=4,LOOKUP($S220,'Vent Sizing Charts'!$T$14:$T$17,'Vent Sizing Charts'!Z$14:Z$17)+1,IF($R220=3,LOOKUP($S220,'Vent Sizing Charts'!$T$10:$T$13,'Vent Sizing Charts'!Z$10:Z$13)+1,IF($R220=2,LOOKUP($S220,'Vent Sizing Charts'!$T$8:$T$9,'Vent Sizing Charts'!Z$8:Z$9)+1,IF($R220=1.5,LOOKUP($S220,'Vent Sizing Charts'!$T$7,'Vent Sizing Charts'!Z$7)+1,IF($R220=1.25,LOOKUP($S220,'Vent Sizing Charts'!$T$6,'Vent Sizing Charts'!Z$6)+1,"ERR")))))))))))</f>
        <v>ERR</v>
      </c>
      <c r="Z220" t="str">
        <f>IF($R220=15,LOOKUP($S220,'Vent Sizing Charts'!$T$38:$T$41,'Vent Sizing Charts'!AA$38:AA$41)+1,IF($R220=12,LOOKUP($S220,'Vent Sizing Charts'!$T$34:$T$37,'Vent Sizing Charts'!AA$34:AA$37)+1,IF($R220=10,LOOKUP($S220,'Vent Sizing Charts'!$T$30:$T$33,'Vent Sizing Charts'!AA$30:AA$33)+1,IF($R220=8,LOOKUP($S220,'Vent Sizing Charts'!$T$26:$T$29,'Vent Sizing Charts'!AA$26:AA$29)+1,IF($R220=6,LOOKUP($S220,'Vent Sizing Charts'!$T$22:$T$25,'Vent Sizing Charts'!AA$22:AA$25)+1,IF($R220=5,LOOKUP($S220,'Vent Sizing Charts'!$T$18:$T$21,'Vent Sizing Charts'!AA$18:AA$21)+1,IF($R220=4,LOOKUP($S220,'Vent Sizing Charts'!$T$14:$T$17,'Vent Sizing Charts'!AA$14:AA$17)+1,IF($R220=3,LOOKUP($S220,'Vent Sizing Charts'!$T$10:$T$13,'Vent Sizing Charts'!AA$10:AA$13)+1,IF($R220=2,LOOKUP($S220,'Vent Sizing Charts'!$T$8:$T$9,'Vent Sizing Charts'!AA$8:AA$9)+1,IF($R220=1.5,LOOKUP($S220,'Vent Sizing Charts'!$T$7,'Vent Sizing Charts'!AA$7)+1,IF($R220=1.25,LOOKUP($S220,'Vent Sizing Charts'!$T$6,'Vent Sizing Charts'!AA$6)+1,"ERR")))))))))))</f>
        <v>ERR</v>
      </c>
      <c r="AA220" t="str">
        <f>IF($R220=15,LOOKUP($S220,'Vent Sizing Charts'!$T$38:$T$41,'Vent Sizing Charts'!AB$38:AB$41)+1,IF($R220=12,LOOKUP($S220,'Vent Sizing Charts'!$T$34:$T$37,'Vent Sizing Charts'!AB$34:AB$37)+1,IF($R220=10,LOOKUP($S220,'Vent Sizing Charts'!$T$30:$T$33,'Vent Sizing Charts'!AB$30:AB$33)+1,IF($R220=8,LOOKUP($S220,'Vent Sizing Charts'!$T$26:$T$29,'Vent Sizing Charts'!AB$26:AB$29)+1,IF($R220=6,LOOKUP($S220,'Vent Sizing Charts'!$T$22:$T$25,'Vent Sizing Charts'!AB$22:AB$25)+1,IF($R220=5,LOOKUP($S220,'Vent Sizing Charts'!$T$18:$T$21,'Vent Sizing Charts'!AB$18:AB$21)+1,IF($R220=4,LOOKUP($S220,'Vent Sizing Charts'!$T$14:$T$17,'Vent Sizing Charts'!AB$14:AB$17)+1,IF($R220=3,LOOKUP($S220,'Vent Sizing Charts'!$T$10:$T$13,'Vent Sizing Charts'!AB$10:AB$13)+1,IF($R220=2,LOOKUP($S220,'Vent Sizing Charts'!$T$8:$T$9,'Vent Sizing Charts'!AB$8:AB$9)+1,IF($R220=1.5,LOOKUP($S220,'Vent Sizing Charts'!$T$7,'Vent Sizing Charts'!AB$7)+1,IF($R220=1.25,LOOKUP($S220,'Vent Sizing Charts'!$T$6,'Vent Sizing Charts'!AB$6)+1,"ERR")))))))))))</f>
        <v>ERR</v>
      </c>
      <c r="AB220" t="str">
        <f>IF($R220=15,LOOKUP($S220,'Vent Sizing Charts'!$T$38:$T$41,'Vent Sizing Charts'!AC$38:AC$41)+1,IF($R220=12,LOOKUP($S220,'Vent Sizing Charts'!$T$34:$T$37,'Vent Sizing Charts'!AC$34:AC$37)+1,IF($R220=10,LOOKUP($S220,'Vent Sizing Charts'!$T$30:$T$33,'Vent Sizing Charts'!AC$30:AC$33)+1,IF($R220=8,LOOKUP($S220,'Vent Sizing Charts'!$T$26:$T$29,'Vent Sizing Charts'!AC$26:AC$29)+1,IF($R220=6,LOOKUP($S220,'Vent Sizing Charts'!$T$22:$T$25,'Vent Sizing Charts'!AC$22:AC$25)+1,IF($R220=5,LOOKUP($S220,'Vent Sizing Charts'!$T$18:$T$21,'Vent Sizing Charts'!AC$18:AC$21)+1,IF($R220=4,LOOKUP($S220,'Vent Sizing Charts'!$T$14:$T$17,'Vent Sizing Charts'!AC$14:AC$17)+1,IF($R220=3,LOOKUP($S220,'Vent Sizing Charts'!$T$10:$T$13,'Vent Sizing Charts'!AC$10:AC$13)+1,IF($R220=2,LOOKUP($S220,'Vent Sizing Charts'!$T$8:$T$9,'Vent Sizing Charts'!AC$8:AC$9)+1,IF($R220=1.5,LOOKUP($S220,'Vent Sizing Charts'!$T$7,'Vent Sizing Charts'!AC$7)+1,IF($R220=1.25,LOOKUP($S220,'Vent Sizing Charts'!$T$6,'Vent Sizing Charts'!AC$6)+1,"ERR")))))))))))</f>
        <v>ERR</v>
      </c>
      <c r="AC220" t="str">
        <f>IF($R220=15,LOOKUP($S220,'Vent Sizing Charts'!$T$38:$T$41,'Vent Sizing Charts'!AD$38:AD$41)+1,IF($R220=12,LOOKUP($S220,'Vent Sizing Charts'!$T$34:$T$37,'Vent Sizing Charts'!AD$34:AD$37)+1,IF($R220=10,LOOKUP($S220,'Vent Sizing Charts'!$T$30:$T$33,'Vent Sizing Charts'!AD$30:AD$33)+1,IF($R220=8,LOOKUP($S220,'Vent Sizing Charts'!$T$26:$T$29,'Vent Sizing Charts'!AD$26:AD$29)+1,IF($R220=6,LOOKUP($S220,'Vent Sizing Charts'!$T$22:$T$25,'Vent Sizing Charts'!AD$22:AD$25)+1,IF($R220=5,LOOKUP($S220,'Vent Sizing Charts'!$T$18:$T$21,'Vent Sizing Charts'!AD$18:AD$21)+1,IF($R220=4,LOOKUP($S220,'Vent Sizing Charts'!$T$14:$T$17,'Vent Sizing Charts'!AD$14:AD$17)+1,IF($R220=3,LOOKUP($S220,'Vent Sizing Charts'!$T$10:$T$13,'Vent Sizing Charts'!AD$10:AD$13)+1,IF($R220=2,LOOKUP($S220,'Vent Sizing Charts'!$T$8:$T$9,'Vent Sizing Charts'!AD$8:AD$9)+1,IF($R220=1.5,LOOKUP($S220,'Vent Sizing Charts'!$T$7,'Vent Sizing Charts'!AD$7)+1,IF($R220=1.25,LOOKUP($S220,'Vent Sizing Charts'!$T$6,'Vent Sizing Charts'!AD$6)+1,"ERR")))))))))))</f>
        <v>ERR</v>
      </c>
      <c r="AD220" t="str">
        <f>IF($R220=15,LOOKUP($S220,'Vent Sizing Charts'!$T$38:$T$41,'Vent Sizing Charts'!AE$38:AE$41)+1,IF($R220=12,LOOKUP($S220,'Vent Sizing Charts'!$T$34:$T$37,'Vent Sizing Charts'!AE$34:AE$37)+1,IF($R220=10,LOOKUP($S220,'Vent Sizing Charts'!$T$30:$T$33,'Vent Sizing Charts'!AE$30:AE$33)+1,IF($R220=8,LOOKUP($S220,'Vent Sizing Charts'!$T$26:$T$29,'Vent Sizing Charts'!AE$26:AE$29)+1,IF($R220=6,LOOKUP($S220,'Vent Sizing Charts'!$T$22:$T$25,'Vent Sizing Charts'!AE$22:AE$25)+1,IF($R220=5,LOOKUP($S220,'Vent Sizing Charts'!$T$18:$T$21,'Vent Sizing Charts'!AE$18:AE$21)+1,IF($R220=4,LOOKUP($S220,'Vent Sizing Charts'!$T$14:$T$17,'Vent Sizing Charts'!AE$14:AE$17)+1,IF($R220=3,LOOKUP($S220,'Vent Sizing Charts'!$T$10:$T$13,'Vent Sizing Charts'!AE$10:AE$13)+1,IF($R220=2,LOOKUP($S220,'Vent Sizing Charts'!$T$8:$T$9,'Vent Sizing Charts'!AE$8:AE$9)+1,IF($R220=1.5,LOOKUP($S220,'Vent Sizing Charts'!$T$7,'Vent Sizing Charts'!AE$7)+1,IF($R220=1.25,LOOKUP($S220,'Vent Sizing Charts'!$T$6,'Vent Sizing Charts'!AE$6)+1,"ERR")))))))))))</f>
        <v>ERR</v>
      </c>
      <c r="AE220" t="str">
        <f>IF($R220=15,LOOKUP($S220,'Vent Sizing Charts'!$T$38:$T$41,'Vent Sizing Charts'!U$38:U$41),IF($R220=12,LOOKUP($S220,'Vent Sizing Charts'!$T$34:$T$37,'Vent Sizing Charts'!U$34:U$37),IF($R220=10,LOOKUP($S220,'Vent Sizing Charts'!$T$30:$T$33,'Vent Sizing Charts'!U$30:U$33),IF($R220=8,LOOKUP($S220,'Vent Sizing Charts'!$T$26:$T$29,'Vent Sizing Charts'!U$26:U$29),IF($R220=6,LOOKUP($S220,'Vent Sizing Charts'!$T$22:$T$25,'Vent Sizing Charts'!U$22:U$25),IF($R220=5,LOOKUP($S220,'Vent Sizing Charts'!$T$18:$T$21,'Vent Sizing Charts'!U$18:U$21),IF($R220=4,LOOKUP($S220,'Vent Sizing Charts'!$T$14:$T$17,'Vent Sizing Charts'!U$14:U$17),IF($R220=3,LOOKUP($S220,'Vent Sizing Charts'!$T$10:$T$13,'Vent Sizing Charts'!U$10:U$13),IF($R220=2,LOOKUP($S220,'Vent Sizing Charts'!$T$8:$T$9,'Vent Sizing Charts'!U$8:U$9),IF($R220=1.5,LOOKUP($S220,'Vent Sizing Charts'!$T$7,'Vent Sizing Charts'!U$7),IF($R220=1.25,LOOKUP($S220,'Vent Sizing Charts'!$T$6,'Vent Sizing Charts'!U$6),"ERR")))))))))))</f>
        <v>ERR</v>
      </c>
    </row>
    <row r="221" spans="6:31" x14ac:dyDescent="0.25">
      <c r="F221" t="str">
        <f>IF('Vent Sizing'!M206="","",'Vent Sizing'!M206)</f>
        <v/>
      </c>
      <c r="G221">
        <v>0</v>
      </c>
      <c r="H221" t="e">
        <f>IF(LOOKUP($F221,'Vent Sizing Charts'!$F$5:$F$18,'Vent Sizing Charts'!G$5:G$18)+1&lt;0,0,LOOKUP($F221,'Vent Sizing Charts'!$F$5:$F$18,'Vent Sizing Charts'!G$5:G$18))</f>
        <v>#N/A</v>
      </c>
      <c r="I221" t="e">
        <f>IF(LOOKUP($F221,'Vent Sizing Charts'!$F$5:$F$18,'Vent Sizing Charts'!H$5:H$18)+1&lt;0,0,LOOKUP($F221,'Vent Sizing Charts'!$F$5:$F$18,'Vent Sizing Charts'!H$5:H$18))</f>
        <v>#N/A</v>
      </c>
      <c r="J221" t="e">
        <f>IF(LOOKUP($F221,'Vent Sizing Charts'!$F$5:$F$18,'Vent Sizing Charts'!I$5:I$18)+1&lt;0,0,LOOKUP($F221,'Vent Sizing Charts'!$F$5:$F$18,'Vent Sizing Charts'!I$5:I$18))</f>
        <v>#N/A</v>
      </c>
      <c r="K221" t="e">
        <f>IF(LOOKUP($F221,'Vent Sizing Charts'!$F$5:$F$18,'Vent Sizing Charts'!J$5:J$18)+1&lt;0,0,LOOKUP($F221,'Vent Sizing Charts'!$F$5:$F$18,'Vent Sizing Charts'!J$5:J$18))</f>
        <v>#N/A</v>
      </c>
      <c r="L221" t="e">
        <f>IF(LOOKUP($F221,'Vent Sizing Charts'!$F$5:$F$18,'Vent Sizing Charts'!K$5:K$18)+1&lt;0,0,LOOKUP($F221,'Vent Sizing Charts'!$F$5:$F$18,'Vent Sizing Charts'!K$5:K$18))</f>
        <v>#N/A</v>
      </c>
      <c r="M221" t="e">
        <f>IF(LOOKUP($F221,'Vent Sizing Charts'!$F$5:$F$18,'Vent Sizing Charts'!L$5:L$18)+1&lt;0,0,LOOKUP($F221,'Vent Sizing Charts'!$F$5:$F$18,'Vent Sizing Charts'!L$5:L$18))</f>
        <v>#N/A</v>
      </c>
      <c r="N221" t="e">
        <f>IF(LOOKUP($F221,'Vent Sizing Charts'!$F$5:$F$18,'Vent Sizing Charts'!M$5:M$18)+1&lt;0,0,LOOKUP($F221,'Vent Sizing Charts'!$F$5:$F$18,'Vent Sizing Charts'!M$5:M$18))</f>
        <v>#N/A</v>
      </c>
      <c r="O221" t="e">
        <f>IF(LOOKUP($F221,'Vent Sizing Charts'!$F$5:$F$18,'Vent Sizing Charts'!N$5:N$18)+1&lt;0,0,LOOKUP($F221,'Vent Sizing Charts'!$F$5:$F$18,'Vent Sizing Charts'!N$5:N$18))</f>
        <v>#N/A</v>
      </c>
      <c r="R221">
        <f>'Vent Sizing'!X126</f>
        <v>0</v>
      </c>
      <c r="S221">
        <f>ROUNDUP('Vent Sizing'!T126,0)</f>
        <v>0</v>
      </c>
      <c r="T221">
        <v>-9999999</v>
      </c>
      <c r="U221" t="str">
        <f>IF($R221=15,LOOKUP($S221,'Vent Sizing Charts'!$T$38:$T$41,'Vent Sizing Charts'!V$38:V$41)+1,IF($R221=12,LOOKUP($S221,'Vent Sizing Charts'!$T$34:$T$37,'Vent Sizing Charts'!V$34:V$37)+1,IF($R221=10,LOOKUP($S221,'Vent Sizing Charts'!$T$30:$T$33,'Vent Sizing Charts'!V$30:V$33)+1,IF($R221=8,LOOKUP($S221,'Vent Sizing Charts'!$T$26:$T$29,'Vent Sizing Charts'!V$26:V$29)+1,IF($R221=6,LOOKUP($S221,'Vent Sizing Charts'!$T$22:$T$25,'Vent Sizing Charts'!V$22:V$25)+1,IF($R221=5,LOOKUP($S221,'Vent Sizing Charts'!$T$18:$T$21,'Vent Sizing Charts'!V$18:V$21)+1,IF($R221=4,LOOKUP($S221,'Vent Sizing Charts'!$T$14:$T$17,'Vent Sizing Charts'!V$14:V$17)+1,IF($R221=3,LOOKUP($S221,'Vent Sizing Charts'!$T$10:$T$13,'Vent Sizing Charts'!V$10:V$13)+1,IF($R221=2,LOOKUP($S221,'Vent Sizing Charts'!$T$8:$T$9,'Vent Sizing Charts'!V$8:V$9)+1,IF($R221=1.5,LOOKUP($S221,'Vent Sizing Charts'!$T$7,'Vent Sizing Charts'!V$7)+1,IF($R221=1.25,LOOKUP($S221,'Vent Sizing Charts'!$T$6,'Vent Sizing Charts'!V$6)+1,"ERR")))))))))))</f>
        <v>ERR</v>
      </c>
      <c r="V221" t="str">
        <f>IF($R221=15,LOOKUP($S221,'Vent Sizing Charts'!$T$38:$T$41,'Vent Sizing Charts'!W$38:W$41)+1,IF($R221=12,LOOKUP($S221,'Vent Sizing Charts'!$T$34:$T$37,'Vent Sizing Charts'!W$34:W$37)+1,IF($R221=10,LOOKUP($S221,'Vent Sizing Charts'!$T$30:$T$33,'Vent Sizing Charts'!W$30:W$33)+1,IF($R221=8,LOOKUP($S221,'Vent Sizing Charts'!$T$26:$T$29,'Vent Sizing Charts'!W$26:W$29)+1,IF($R221=6,LOOKUP($S221,'Vent Sizing Charts'!$T$22:$T$25,'Vent Sizing Charts'!W$22:W$25)+1,IF($R221=5,LOOKUP($S221,'Vent Sizing Charts'!$T$18:$T$21,'Vent Sizing Charts'!W$18:W$21)+1,IF($R221=4,LOOKUP($S221,'Vent Sizing Charts'!$T$14:$T$17,'Vent Sizing Charts'!W$14:W$17)+1,IF($R221=3,LOOKUP($S221,'Vent Sizing Charts'!$T$10:$T$13,'Vent Sizing Charts'!W$10:W$13)+1,IF($R221=2,LOOKUP($S221,'Vent Sizing Charts'!$T$8:$T$9,'Vent Sizing Charts'!W$8:W$9)+1,IF($R221=1.5,LOOKUP($S221,'Vent Sizing Charts'!$T$7,'Vent Sizing Charts'!W$7)+1,IF($R221=1.25,LOOKUP($S221,'Vent Sizing Charts'!$T$6,'Vent Sizing Charts'!W$6)+1,"ERR")))))))))))</f>
        <v>ERR</v>
      </c>
      <c r="W221" t="str">
        <f>IF($R221=15,LOOKUP($S221,'Vent Sizing Charts'!$T$38:$T$41,'Vent Sizing Charts'!X$38:X$41)+1,IF($R221=12,LOOKUP($S221,'Vent Sizing Charts'!$T$34:$T$37,'Vent Sizing Charts'!X$34:X$37)+1,IF($R221=10,LOOKUP($S221,'Vent Sizing Charts'!$T$30:$T$33,'Vent Sizing Charts'!X$30:X$33)+1,IF($R221=8,LOOKUP($S221,'Vent Sizing Charts'!$T$26:$T$29,'Vent Sizing Charts'!X$26:X$29)+1,IF($R221=6,LOOKUP($S221,'Vent Sizing Charts'!$T$22:$T$25,'Vent Sizing Charts'!X$22:X$25)+1,IF($R221=5,LOOKUP($S221,'Vent Sizing Charts'!$T$18:$T$21,'Vent Sizing Charts'!X$18:X$21)+1,IF($R221=4,LOOKUP($S221,'Vent Sizing Charts'!$T$14:$T$17,'Vent Sizing Charts'!X$14:X$17)+1,IF($R221=3,LOOKUP($S221,'Vent Sizing Charts'!$T$10:$T$13,'Vent Sizing Charts'!X$10:X$13)+1,IF($R221=2,LOOKUP($S221,'Vent Sizing Charts'!$T$8:$T$9,'Vent Sizing Charts'!X$8:X$9)+1,IF($R221=1.5,LOOKUP($S221,'Vent Sizing Charts'!$T$7,'Vent Sizing Charts'!X$7)+1,IF($R221=1.25,LOOKUP($S221,'Vent Sizing Charts'!$T$6,'Vent Sizing Charts'!X$6)+1,"ERR")))))))))))</f>
        <v>ERR</v>
      </c>
      <c r="X221" t="str">
        <f>IF($R221=15,LOOKUP($S221,'Vent Sizing Charts'!$T$38:$T$41,'Vent Sizing Charts'!Y$38:Y$41)+1,IF($R221=12,LOOKUP($S221,'Vent Sizing Charts'!$T$34:$T$37,'Vent Sizing Charts'!Y$34:Y$37)+1,IF($R221=10,LOOKUP($S221,'Vent Sizing Charts'!$T$30:$T$33,'Vent Sizing Charts'!Y$30:Y$33)+1,IF($R221=8,LOOKUP($S221,'Vent Sizing Charts'!$T$26:$T$29,'Vent Sizing Charts'!Y$26:Y$29)+1,IF($R221=6,LOOKUP($S221,'Vent Sizing Charts'!$T$22:$T$25,'Vent Sizing Charts'!Y$22:Y$25)+1,IF($R221=5,LOOKUP($S221,'Vent Sizing Charts'!$T$18:$T$21,'Vent Sizing Charts'!Y$18:Y$21)+1,IF($R221=4,LOOKUP($S221,'Vent Sizing Charts'!$T$14:$T$17,'Vent Sizing Charts'!Y$14:Y$17)+1,IF($R221=3,LOOKUP($S221,'Vent Sizing Charts'!$T$10:$T$13,'Vent Sizing Charts'!Y$10:Y$13)+1,IF($R221=2,LOOKUP($S221,'Vent Sizing Charts'!$T$8:$T$9,'Vent Sizing Charts'!Y$8:Y$9)+1,IF($R221=1.5,LOOKUP($S221,'Vent Sizing Charts'!$T$7,'Vent Sizing Charts'!Y$7)+1,IF($R221=1.25,LOOKUP($S221,'Vent Sizing Charts'!$T$6,'Vent Sizing Charts'!Y$6)+1,"ERR")))))))))))</f>
        <v>ERR</v>
      </c>
      <c r="Y221" t="str">
        <f>IF($R221=15,LOOKUP($S221,'Vent Sizing Charts'!$T$38:$T$41,'Vent Sizing Charts'!Z$38:Z$41)+1,IF($R221=12,LOOKUP($S221,'Vent Sizing Charts'!$T$34:$T$37,'Vent Sizing Charts'!Z$34:Z$37)+1,IF($R221=10,LOOKUP($S221,'Vent Sizing Charts'!$T$30:$T$33,'Vent Sizing Charts'!Z$30:Z$33)+1,IF($R221=8,LOOKUP($S221,'Vent Sizing Charts'!$T$26:$T$29,'Vent Sizing Charts'!Z$26:Z$29)+1,IF($R221=6,LOOKUP($S221,'Vent Sizing Charts'!$T$22:$T$25,'Vent Sizing Charts'!Z$22:Z$25)+1,IF($R221=5,LOOKUP($S221,'Vent Sizing Charts'!$T$18:$T$21,'Vent Sizing Charts'!Z$18:Z$21)+1,IF($R221=4,LOOKUP($S221,'Vent Sizing Charts'!$T$14:$T$17,'Vent Sizing Charts'!Z$14:Z$17)+1,IF($R221=3,LOOKUP($S221,'Vent Sizing Charts'!$T$10:$T$13,'Vent Sizing Charts'!Z$10:Z$13)+1,IF($R221=2,LOOKUP($S221,'Vent Sizing Charts'!$T$8:$T$9,'Vent Sizing Charts'!Z$8:Z$9)+1,IF($R221=1.5,LOOKUP($S221,'Vent Sizing Charts'!$T$7,'Vent Sizing Charts'!Z$7)+1,IF($R221=1.25,LOOKUP($S221,'Vent Sizing Charts'!$T$6,'Vent Sizing Charts'!Z$6)+1,"ERR")))))))))))</f>
        <v>ERR</v>
      </c>
      <c r="Z221" t="str">
        <f>IF($R221=15,LOOKUP($S221,'Vent Sizing Charts'!$T$38:$T$41,'Vent Sizing Charts'!AA$38:AA$41)+1,IF($R221=12,LOOKUP($S221,'Vent Sizing Charts'!$T$34:$T$37,'Vent Sizing Charts'!AA$34:AA$37)+1,IF($R221=10,LOOKUP($S221,'Vent Sizing Charts'!$T$30:$T$33,'Vent Sizing Charts'!AA$30:AA$33)+1,IF($R221=8,LOOKUP($S221,'Vent Sizing Charts'!$T$26:$T$29,'Vent Sizing Charts'!AA$26:AA$29)+1,IF($R221=6,LOOKUP($S221,'Vent Sizing Charts'!$T$22:$T$25,'Vent Sizing Charts'!AA$22:AA$25)+1,IF($R221=5,LOOKUP($S221,'Vent Sizing Charts'!$T$18:$T$21,'Vent Sizing Charts'!AA$18:AA$21)+1,IF($R221=4,LOOKUP($S221,'Vent Sizing Charts'!$T$14:$T$17,'Vent Sizing Charts'!AA$14:AA$17)+1,IF($R221=3,LOOKUP($S221,'Vent Sizing Charts'!$T$10:$T$13,'Vent Sizing Charts'!AA$10:AA$13)+1,IF($R221=2,LOOKUP($S221,'Vent Sizing Charts'!$T$8:$T$9,'Vent Sizing Charts'!AA$8:AA$9)+1,IF($R221=1.5,LOOKUP($S221,'Vent Sizing Charts'!$T$7,'Vent Sizing Charts'!AA$7)+1,IF($R221=1.25,LOOKUP($S221,'Vent Sizing Charts'!$T$6,'Vent Sizing Charts'!AA$6)+1,"ERR")))))))))))</f>
        <v>ERR</v>
      </c>
      <c r="AA221" t="str">
        <f>IF($R221=15,LOOKUP($S221,'Vent Sizing Charts'!$T$38:$T$41,'Vent Sizing Charts'!AB$38:AB$41)+1,IF($R221=12,LOOKUP($S221,'Vent Sizing Charts'!$T$34:$T$37,'Vent Sizing Charts'!AB$34:AB$37)+1,IF($R221=10,LOOKUP($S221,'Vent Sizing Charts'!$T$30:$T$33,'Vent Sizing Charts'!AB$30:AB$33)+1,IF($R221=8,LOOKUP($S221,'Vent Sizing Charts'!$T$26:$T$29,'Vent Sizing Charts'!AB$26:AB$29)+1,IF($R221=6,LOOKUP($S221,'Vent Sizing Charts'!$T$22:$T$25,'Vent Sizing Charts'!AB$22:AB$25)+1,IF($R221=5,LOOKUP($S221,'Vent Sizing Charts'!$T$18:$T$21,'Vent Sizing Charts'!AB$18:AB$21)+1,IF($R221=4,LOOKUP($S221,'Vent Sizing Charts'!$T$14:$T$17,'Vent Sizing Charts'!AB$14:AB$17)+1,IF($R221=3,LOOKUP($S221,'Vent Sizing Charts'!$T$10:$T$13,'Vent Sizing Charts'!AB$10:AB$13)+1,IF($R221=2,LOOKUP($S221,'Vent Sizing Charts'!$T$8:$T$9,'Vent Sizing Charts'!AB$8:AB$9)+1,IF($R221=1.5,LOOKUP($S221,'Vent Sizing Charts'!$T$7,'Vent Sizing Charts'!AB$7)+1,IF($R221=1.25,LOOKUP($S221,'Vent Sizing Charts'!$T$6,'Vent Sizing Charts'!AB$6)+1,"ERR")))))))))))</f>
        <v>ERR</v>
      </c>
      <c r="AB221" t="str">
        <f>IF($R221=15,LOOKUP($S221,'Vent Sizing Charts'!$T$38:$T$41,'Vent Sizing Charts'!AC$38:AC$41)+1,IF($R221=12,LOOKUP($S221,'Vent Sizing Charts'!$T$34:$T$37,'Vent Sizing Charts'!AC$34:AC$37)+1,IF($R221=10,LOOKUP($S221,'Vent Sizing Charts'!$T$30:$T$33,'Vent Sizing Charts'!AC$30:AC$33)+1,IF($R221=8,LOOKUP($S221,'Vent Sizing Charts'!$T$26:$T$29,'Vent Sizing Charts'!AC$26:AC$29)+1,IF($R221=6,LOOKUP($S221,'Vent Sizing Charts'!$T$22:$T$25,'Vent Sizing Charts'!AC$22:AC$25)+1,IF($R221=5,LOOKUP($S221,'Vent Sizing Charts'!$T$18:$T$21,'Vent Sizing Charts'!AC$18:AC$21)+1,IF($R221=4,LOOKUP($S221,'Vent Sizing Charts'!$T$14:$T$17,'Vent Sizing Charts'!AC$14:AC$17)+1,IF($R221=3,LOOKUP($S221,'Vent Sizing Charts'!$T$10:$T$13,'Vent Sizing Charts'!AC$10:AC$13)+1,IF($R221=2,LOOKUP($S221,'Vent Sizing Charts'!$T$8:$T$9,'Vent Sizing Charts'!AC$8:AC$9)+1,IF($R221=1.5,LOOKUP($S221,'Vent Sizing Charts'!$T$7,'Vent Sizing Charts'!AC$7)+1,IF($R221=1.25,LOOKUP($S221,'Vent Sizing Charts'!$T$6,'Vent Sizing Charts'!AC$6)+1,"ERR")))))))))))</f>
        <v>ERR</v>
      </c>
      <c r="AC221" t="str">
        <f>IF($R221=15,LOOKUP($S221,'Vent Sizing Charts'!$T$38:$T$41,'Vent Sizing Charts'!AD$38:AD$41)+1,IF($R221=12,LOOKUP($S221,'Vent Sizing Charts'!$T$34:$T$37,'Vent Sizing Charts'!AD$34:AD$37)+1,IF($R221=10,LOOKUP($S221,'Vent Sizing Charts'!$T$30:$T$33,'Vent Sizing Charts'!AD$30:AD$33)+1,IF($R221=8,LOOKUP($S221,'Vent Sizing Charts'!$T$26:$T$29,'Vent Sizing Charts'!AD$26:AD$29)+1,IF($R221=6,LOOKUP($S221,'Vent Sizing Charts'!$T$22:$T$25,'Vent Sizing Charts'!AD$22:AD$25)+1,IF($R221=5,LOOKUP($S221,'Vent Sizing Charts'!$T$18:$T$21,'Vent Sizing Charts'!AD$18:AD$21)+1,IF($R221=4,LOOKUP($S221,'Vent Sizing Charts'!$T$14:$T$17,'Vent Sizing Charts'!AD$14:AD$17)+1,IF($R221=3,LOOKUP($S221,'Vent Sizing Charts'!$T$10:$T$13,'Vent Sizing Charts'!AD$10:AD$13)+1,IF($R221=2,LOOKUP($S221,'Vent Sizing Charts'!$T$8:$T$9,'Vent Sizing Charts'!AD$8:AD$9)+1,IF($R221=1.5,LOOKUP($S221,'Vent Sizing Charts'!$T$7,'Vent Sizing Charts'!AD$7)+1,IF($R221=1.25,LOOKUP($S221,'Vent Sizing Charts'!$T$6,'Vent Sizing Charts'!AD$6)+1,"ERR")))))))))))</f>
        <v>ERR</v>
      </c>
      <c r="AD221" t="str">
        <f>IF($R221=15,LOOKUP($S221,'Vent Sizing Charts'!$T$38:$T$41,'Vent Sizing Charts'!AE$38:AE$41)+1,IF($R221=12,LOOKUP($S221,'Vent Sizing Charts'!$T$34:$T$37,'Vent Sizing Charts'!AE$34:AE$37)+1,IF($R221=10,LOOKUP($S221,'Vent Sizing Charts'!$T$30:$T$33,'Vent Sizing Charts'!AE$30:AE$33)+1,IF($R221=8,LOOKUP($S221,'Vent Sizing Charts'!$T$26:$T$29,'Vent Sizing Charts'!AE$26:AE$29)+1,IF($R221=6,LOOKUP($S221,'Vent Sizing Charts'!$T$22:$T$25,'Vent Sizing Charts'!AE$22:AE$25)+1,IF($R221=5,LOOKUP($S221,'Vent Sizing Charts'!$T$18:$T$21,'Vent Sizing Charts'!AE$18:AE$21)+1,IF($R221=4,LOOKUP($S221,'Vent Sizing Charts'!$T$14:$T$17,'Vent Sizing Charts'!AE$14:AE$17)+1,IF($R221=3,LOOKUP($S221,'Vent Sizing Charts'!$T$10:$T$13,'Vent Sizing Charts'!AE$10:AE$13)+1,IF($R221=2,LOOKUP($S221,'Vent Sizing Charts'!$T$8:$T$9,'Vent Sizing Charts'!AE$8:AE$9)+1,IF($R221=1.5,LOOKUP($S221,'Vent Sizing Charts'!$T$7,'Vent Sizing Charts'!AE$7)+1,IF($R221=1.25,LOOKUP($S221,'Vent Sizing Charts'!$T$6,'Vent Sizing Charts'!AE$6)+1,"ERR")))))))))))</f>
        <v>ERR</v>
      </c>
      <c r="AE221" t="str">
        <f>IF($R221=15,LOOKUP($S221,'Vent Sizing Charts'!$T$38:$T$41,'Vent Sizing Charts'!U$38:U$41),IF($R221=12,LOOKUP($S221,'Vent Sizing Charts'!$T$34:$T$37,'Vent Sizing Charts'!U$34:U$37),IF($R221=10,LOOKUP($S221,'Vent Sizing Charts'!$T$30:$T$33,'Vent Sizing Charts'!U$30:U$33),IF($R221=8,LOOKUP($S221,'Vent Sizing Charts'!$T$26:$T$29,'Vent Sizing Charts'!U$26:U$29),IF($R221=6,LOOKUP($S221,'Vent Sizing Charts'!$T$22:$T$25,'Vent Sizing Charts'!U$22:U$25),IF($R221=5,LOOKUP($S221,'Vent Sizing Charts'!$T$18:$T$21,'Vent Sizing Charts'!U$18:U$21),IF($R221=4,LOOKUP($S221,'Vent Sizing Charts'!$T$14:$T$17,'Vent Sizing Charts'!U$14:U$17),IF($R221=3,LOOKUP($S221,'Vent Sizing Charts'!$T$10:$T$13,'Vent Sizing Charts'!U$10:U$13),IF($R221=2,LOOKUP($S221,'Vent Sizing Charts'!$T$8:$T$9,'Vent Sizing Charts'!U$8:U$9),IF($R221=1.5,LOOKUP($S221,'Vent Sizing Charts'!$T$7,'Vent Sizing Charts'!U$7),IF($R221=1.25,LOOKUP($S221,'Vent Sizing Charts'!$T$6,'Vent Sizing Charts'!U$6),"ERR")))))))))))</f>
        <v>ERR</v>
      </c>
    </row>
    <row r="222" spans="6:31" x14ac:dyDescent="0.25">
      <c r="F222" t="str">
        <f>IF('Vent Sizing'!M207="","",'Vent Sizing'!M207)</f>
        <v/>
      </c>
      <c r="G222">
        <v>0</v>
      </c>
      <c r="H222" t="e">
        <f>IF(LOOKUP($F222,'Vent Sizing Charts'!$F$5:$F$18,'Vent Sizing Charts'!G$5:G$18)+1&lt;0,0,LOOKUP($F222,'Vent Sizing Charts'!$F$5:$F$18,'Vent Sizing Charts'!G$5:G$18))</f>
        <v>#N/A</v>
      </c>
      <c r="I222" t="e">
        <f>IF(LOOKUP($F222,'Vent Sizing Charts'!$F$5:$F$18,'Vent Sizing Charts'!H$5:H$18)+1&lt;0,0,LOOKUP($F222,'Vent Sizing Charts'!$F$5:$F$18,'Vent Sizing Charts'!H$5:H$18))</f>
        <v>#N/A</v>
      </c>
      <c r="J222" t="e">
        <f>IF(LOOKUP($F222,'Vent Sizing Charts'!$F$5:$F$18,'Vent Sizing Charts'!I$5:I$18)+1&lt;0,0,LOOKUP($F222,'Vent Sizing Charts'!$F$5:$F$18,'Vent Sizing Charts'!I$5:I$18))</f>
        <v>#N/A</v>
      </c>
      <c r="K222" t="e">
        <f>IF(LOOKUP($F222,'Vent Sizing Charts'!$F$5:$F$18,'Vent Sizing Charts'!J$5:J$18)+1&lt;0,0,LOOKUP($F222,'Vent Sizing Charts'!$F$5:$F$18,'Vent Sizing Charts'!J$5:J$18))</f>
        <v>#N/A</v>
      </c>
      <c r="L222" t="e">
        <f>IF(LOOKUP($F222,'Vent Sizing Charts'!$F$5:$F$18,'Vent Sizing Charts'!K$5:K$18)+1&lt;0,0,LOOKUP($F222,'Vent Sizing Charts'!$F$5:$F$18,'Vent Sizing Charts'!K$5:K$18))</f>
        <v>#N/A</v>
      </c>
      <c r="M222" t="e">
        <f>IF(LOOKUP($F222,'Vent Sizing Charts'!$F$5:$F$18,'Vent Sizing Charts'!L$5:L$18)+1&lt;0,0,LOOKUP($F222,'Vent Sizing Charts'!$F$5:$F$18,'Vent Sizing Charts'!L$5:L$18))</f>
        <v>#N/A</v>
      </c>
      <c r="N222" t="e">
        <f>IF(LOOKUP($F222,'Vent Sizing Charts'!$F$5:$F$18,'Vent Sizing Charts'!M$5:M$18)+1&lt;0,0,LOOKUP($F222,'Vent Sizing Charts'!$F$5:$F$18,'Vent Sizing Charts'!M$5:M$18))</f>
        <v>#N/A</v>
      </c>
      <c r="O222" t="e">
        <f>IF(LOOKUP($F222,'Vent Sizing Charts'!$F$5:$F$18,'Vent Sizing Charts'!N$5:N$18)+1&lt;0,0,LOOKUP($F222,'Vent Sizing Charts'!$F$5:$F$18,'Vent Sizing Charts'!N$5:N$18))</f>
        <v>#N/A</v>
      </c>
      <c r="R222">
        <f>'Vent Sizing'!X127</f>
        <v>0</v>
      </c>
      <c r="S222">
        <f>ROUNDUP('Vent Sizing'!T127,0)</f>
        <v>0</v>
      </c>
      <c r="T222">
        <v>-9999999</v>
      </c>
      <c r="U222" t="str">
        <f>IF($R222=15,LOOKUP($S222,'Vent Sizing Charts'!$T$38:$T$41,'Vent Sizing Charts'!V$38:V$41)+1,IF($R222=12,LOOKUP($S222,'Vent Sizing Charts'!$T$34:$T$37,'Vent Sizing Charts'!V$34:V$37)+1,IF($R222=10,LOOKUP($S222,'Vent Sizing Charts'!$T$30:$T$33,'Vent Sizing Charts'!V$30:V$33)+1,IF($R222=8,LOOKUP($S222,'Vent Sizing Charts'!$T$26:$T$29,'Vent Sizing Charts'!V$26:V$29)+1,IF($R222=6,LOOKUP($S222,'Vent Sizing Charts'!$T$22:$T$25,'Vent Sizing Charts'!V$22:V$25)+1,IF($R222=5,LOOKUP($S222,'Vent Sizing Charts'!$T$18:$T$21,'Vent Sizing Charts'!V$18:V$21)+1,IF($R222=4,LOOKUP($S222,'Vent Sizing Charts'!$T$14:$T$17,'Vent Sizing Charts'!V$14:V$17)+1,IF($R222=3,LOOKUP($S222,'Vent Sizing Charts'!$T$10:$T$13,'Vent Sizing Charts'!V$10:V$13)+1,IF($R222=2,LOOKUP($S222,'Vent Sizing Charts'!$T$8:$T$9,'Vent Sizing Charts'!V$8:V$9)+1,IF($R222=1.5,LOOKUP($S222,'Vent Sizing Charts'!$T$7,'Vent Sizing Charts'!V$7)+1,IF($R222=1.25,LOOKUP($S222,'Vent Sizing Charts'!$T$6,'Vent Sizing Charts'!V$6)+1,"ERR")))))))))))</f>
        <v>ERR</v>
      </c>
      <c r="V222" t="str">
        <f>IF($R222=15,LOOKUP($S222,'Vent Sizing Charts'!$T$38:$T$41,'Vent Sizing Charts'!W$38:W$41)+1,IF($R222=12,LOOKUP($S222,'Vent Sizing Charts'!$T$34:$T$37,'Vent Sizing Charts'!W$34:W$37)+1,IF($R222=10,LOOKUP($S222,'Vent Sizing Charts'!$T$30:$T$33,'Vent Sizing Charts'!W$30:W$33)+1,IF($R222=8,LOOKUP($S222,'Vent Sizing Charts'!$T$26:$T$29,'Vent Sizing Charts'!W$26:W$29)+1,IF($R222=6,LOOKUP($S222,'Vent Sizing Charts'!$T$22:$T$25,'Vent Sizing Charts'!W$22:W$25)+1,IF($R222=5,LOOKUP($S222,'Vent Sizing Charts'!$T$18:$T$21,'Vent Sizing Charts'!W$18:W$21)+1,IF($R222=4,LOOKUP($S222,'Vent Sizing Charts'!$T$14:$T$17,'Vent Sizing Charts'!W$14:W$17)+1,IF($R222=3,LOOKUP($S222,'Vent Sizing Charts'!$T$10:$T$13,'Vent Sizing Charts'!W$10:W$13)+1,IF($R222=2,LOOKUP($S222,'Vent Sizing Charts'!$T$8:$T$9,'Vent Sizing Charts'!W$8:W$9)+1,IF($R222=1.5,LOOKUP($S222,'Vent Sizing Charts'!$T$7,'Vent Sizing Charts'!W$7)+1,IF($R222=1.25,LOOKUP($S222,'Vent Sizing Charts'!$T$6,'Vent Sizing Charts'!W$6)+1,"ERR")))))))))))</f>
        <v>ERR</v>
      </c>
      <c r="W222" t="str">
        <f>IF($R222=15,LOOKUP($S222,'Vent Sizing Charts'!$T$38:$T$41,'Vent Sizing Charts'!X$38:X$41)+1,IF($R222=12,LOOKUP($S222,'Vent Sizing Charts'!$T$34:$T$37,'Vent Sizing Charts'!X$34:X$37)+1,IF($R222=10,LOOKUP($S222,'Vent Sizing Charts'!$T$30:$T$33,'Vent Sizing Charts'!X$30:X$33)+1,IF($R222=8,LOOKUP($S222,'Vent Sizing Charts'!$T$26:$T$29,'Vent Sizing Charts'!X$26:X$29)+1,IF($R222=6,LOOKUP($S222,'Vent Sizing Charts'!$T$22:$T$25,'Vent Sizing Charts'!X$22:X$25)+1,IF($R222=5,LOOKUP($S222,'Vent Sizing Charts'!$T$18:$T$21,'Vent Sizing Charts'!X$18:X$21)+1,IF($R222=4,LOOKUP($S222,'Vent Sizing Charts'!$T$14:$T$17,'Vent Sizing Charts'!X$14:X$17)+1,IF($R222=3,LOOKUP($S222,'Vent Sizing Charts'!$T$10:$T$13,'Vent Sizing Charts'!X$10:X$13)+1,IF($R222=2,LOOKUP($S222,'Vent Sizing Charts'!$T$8:$T$9,'Vent Sizing Charts'!X$8:X$9)+1,IF($R222=1.5,LOOKUP($S222,'Vent Sizing Charts'!$T$7,'Vent Sizing Charts'!X$7)+1,IF($R222=1.25,LOOKUP($S222,'Vent Sizing Charts'!$T$6,'Vent Sizing Charts'!X$6)+1,"ERR")))))))))))</f>
        <v>ERR</v>
      </c>
      <c r="X222" t="str">
        <f>IF($R222=15,LOOKUP($S222,'Vent Sizing Charts'!$T$38:$T$41,'Vent Sizing Charts'!Y$38:Y$41)+1,IF($R222=12,LOOKUP($S222,'Vent Sizing Charts'!$T$34:$T$37,'Vent Sizing Charts'!Y$34:Y$37)+1,IF($R222=10,LOOKUP($S222,'Vent Sizing Charts'!$T$30:$T$33,'Vent Sizing Charts'!Y$30:Y$33)+1,IF($R222=8,LOOKUP($S222,'Vent Sizing Charts'!$T$26:$T$29,'Vent Sizing Charts'!Y$26:Y$29)+1,IF($R222=6,LOOKUP($S222,'Vent Sizing Charts'!$T$22:$T$25,'Vent Sizing Charts'!Y$22:Y$25)+1,IF($R222=5,LOOKUP($S222,'Vent Sizing Charts'!$T$18:$T$21,'Vent Sizing Charts'!Y$18:Y$21)+1,IF($R222=4,LOOKUP($S222,'Vent Sizing Charts'!$T$14:$T$17,'Vent Sizing Charts'!Y$14:Y$17)+1,IF($R222=3,LOOKUP($S222,'Vent Sizing Charts'!$T$10:$T$13,'Vent Sizing Charts'!Y$10:Y$13)+1,IF($R222=2,LOOKUP($S222,'Vent Sizing Charts'!$T$8:$T$9,'Vent Sizing Charts'!Y$8:Y$9)+1,IF($R222=1.5,LOOKUP($S222,'Vent Sizing Charts'!$T$7,'Vent Sizing Charts'!Y$7)+1,IF($R222=1.25,LOOKUP($S222,'Vent Sizing Charts'!$T$6,'Vent Sizing Charts'!Y$6)+1,"ERR")))))))))))</f>
        <v>ERR</v>
      </c>
      <c r="Y222" t="str">
        <f>IF($R222=15,LOOKUP($S222,'Vent Sizing Charts'!$T$38:$T$41,'Vent Sizing Charts'!Z$38:Z$41)+1,IF($R222=12,LOOKUP($S222,'Vent Sizing Charts'!$T$34:$T$37,'Vent Sizing Charts'!Z$34:Z$37)+1,IF($R222=10,LOOKUP($S222,'Vent Sizing Charts'!$T$30:$T$33,'Vent Sizing Charts'!Z$30:Z$33)+1,IF($R222=8,LOOKUP($S222,'Vent Sizing Charts'!$T$26:$T$29,'Vent Sizing Charts'!Z$26:Z$29)+1,IF($R222=6,LOOKUP($S222,'Vent Sizing Charts'!$T$22:$T$25,'Vent Sizing Charts'!Z$22:Z$25)+1,IF($R222=5,LOOKUP($S222,'Vent Sizing Charts'!$T$18:$T$21,'Vent Sizing Charts'!Z$18:Z$21)+1,IF($R222=4,LOOKUP($S222,'Vent Sizing Charts'!$T$14:$T$17,'Vent Sizing Charts'!Z$14:Z$17)+1,IF($R222=3,LOOKUP($S222,'Vent Sizing Charts'!$T$10:$T$13,'Vent Sizing Charts'!Z$10:Z$13)+1,IF($R222=2,LOOKUP($S222,'Vent Sizing Charts'!$T$8:$T$9,'Vent Sizing Charts'!Z$8:Z$9)+1,IF($R222=1.5,LOOKUP($S222,'Vent Sizing Charts'!$T$7,'Vent Sizing Charts'!Z$7)+1,IF($R222=1.25,LOOKUP($S222,'Vent Sizing Charts'!$T$6,'Vent Sizing Charts'!Z$6)+1,"ERR")))))))))))</f>
        <v>ERR</v>
      </c>
      <c r="Z222" t="str">
        <f>IF($R222=15,LOOKUP($S222,'Vent Sizing Charts'!$T$38:$T$41,'Vent Sizing Charts'!AA$38:AA$41)+1,IF($R222=12,LOOKUP($S222,'Vent Sizing Charts'!$T$34:$T$37,'Vent Sizing Charts'!AA$34:AA$37)+1,IF($R222=10,LOOKUP($S222,'Vent Sizing Charts'!$T$30:$T$33,'Vent Sizing Charts'!AA$30:AA$33)+1,IF($R222=8,LOOKUP($S222,'Vent Sizing Charts'!$T$26:$T$29,'Vent Sizing Charts'!AA$26:AA$29)+1,IF($R222=6,LOOKUP($S222,'Vent Sizing Charts'!$T$22:$T$25,'Vent Sizing Charts'!AA$22:AA$25)+1,IF($R222=5,LOOKUP($S222,'Vent Sizing Charts'!$T$18:$T$21,'Vent Sizing Charts'!AA$18:AA$21)+1,IF($R222=4,LOOKUP($S222,'Vent Sizing Charts'!$T$14:$T$17,'Vent Sizing Charts'!AA$14:AA$17)+1,IF($R222=3,LOOKUP($S222,'Vent Sizing Charts'!$T$10:$T$13,'Vent Sizing Charts'!AA$10:AA$13)+1,IF($R222=2,LOOKUP($S222,'Vent Sizing Charts'!$T$8:$T$9,'Vent Sizing Charts'!AA$8:AA$9)+1,IF($R222=1.5,LOOKUP($S222,'Vent Sizing Charts'!$T$7,'Vent Sizing Charts'!AA$7)+1,IF($R222=1.25,LOOKUP($S222,'Vent Sizing Charts'!$T$6,'Vent Sizing Charts'!AA$6)+1,"ERR")))))))))))</f>
        <v>ERR</v>
      </c>
      <c r="AA222" t="str">
        <f>IF($R222=15,LOOKUP($S222,'Vent Sizing Charts'!$T$38:$T$41,'Vent Sizing Charts'!AB$38:AB$41)+1,IF($R222=12,LOOKUP($S222,'Vent Sizing Charts'!$T$34:$T$37,'Vent Sizing Charts'!AB$34:AB$37)+1,IF($R222=10,LOOKUP($S222,'Vent Sizing Charts'!$T$30:$T$33,'Vent Sizing Charts'!AB$30:AB$33)+1,IF($R222=8,LOOKUP($S222,'Vent Sizing Charts'!$T$26:$T$29,'Vent Sizing Charts'!AB$26:AB$29)+1,IF($R222=6,LOOKUP($S222,'Vent Sizing Charts'!$T$22:$T$25,'Vent Sizing Charts'!AB$22:AB$25)+1,IF($R222=5,LOOKUP($S222,'Vent Sizing Charts'!$T$18:$T$21,'Vent Sizing Charts'!AB$18:AB$21)+1,IF($R222=4,LOOKUP($S222,'Vent Sizing Charts'!$T$14:$T$17,'Vent Sizing Charts'!AB$14:AB$17)+1,IF($R222=3,LOOKUP($S222,'Vent Sizing Charts'!$T$10:$T$13,'Vent Sizing Charts'!AB$10:AB$13)+1,IF($R222=2,LOOKUP($S222,'Vent Sizing Charts'!$T$8:$T$9,'Vent Sizing Charts'!AB$8:AB$9)+1,IF($R222=1.5,LOOKUP($S222,'Vent Sizing Charts'!$T$7,'Vent Sizing Charts'!AB$7)+1,IF($R222=1.25,LOOKUP($S222,'Vent Sizing Charts'!$T$6,'Vent Sizing Charts'!AB$6)+1,"ERR")))))))))))</f>
        <v>ERR</v>
      </c>
      <c r="AB222" t="str">
        <f>IF($R222=15,LOOKUP($S222,'Vent Sizing Charts'!$T$38:$T$41,'Vent Sizing Charts'!AC$38:AC$41)+1,IF($R222=12,LOOKUP($S222,'Vent Sizing Charts'!$T$34:$T$37,'Vent Sizing Charts'!AC$34:AC$37)+1,IF($R222=10,LOOKUP($S222,'Vent Sizing Charts'!$T$30:$T$33,'Vent Sizing Charts'!AC$30:AC$33)+1,IF($R222=8,LOOKUP($S222,'Vent Sizing Charts'!$T$26:$T$29,'Vent Sizing Charts'!AC$26:AC$29)+1,IF($R222=6,LOOKUP($S222,'Vent Sizing Charts'!$T$22:$T$25,'Vent Sizing Charts'!AC$22:AC$25)+1,IF($R222=5,LOOKUP($S222,'Vent Sizing Charts'!$T$18:$T$21,'Vent Sizing Charts'!AC$18:AC$21)+1,IF($R222=4,LOOKUP($S222,'Vent Sizing Charts'!$T$14:$T$17,'Vent Sizing Charts'!AC$14:AC$17)+1,IF($R222=3,LOOKUP($S222,'Vent Sizing Charts'!$T$10:$T$13,'Vent Sizing Charts'!AC$10:AC$13)+1,IF($R222=2,LOOKUP($S222,'Vent Sizing Charts'!$T$8:$T$9,'Vent Sizing Charts'!AC$8:AC$9)+1,IF($R222=1.5,LOOKUP($S222,'Vent Sizing Charts'!$T$7,'Vent Sizing Charts'!AC$7)+1,IF($R222=1.25,LOOKUP($S222,'Vent Sizing Charts'!$T$6,'Vent Sizing Charts'!AC$6)+1,"ERR")))))))))))</f>
        <v>ERR</v>
      </c>
      <c r="AC222" t="str">
        <f>IF($R222=15,LOOKUP($S222,'Vent Sizing Charts'!$T$38:$T$41,'Vent Sizing Charts'!AD$38:AD$41)+1,IF($R222=12,LOOKUP($S222,'Vent Sizing Charts'!$T$34:$T$37,'Vent Sizing Charts'!AD$34:AD$37)+1,IF($R222=10,LOOKUP($S222,'Vent Sizing Charts'!$T$30:$T$33,'Vent Sizing Charts'!AD$30:AD$33)+1,IF($R222=8,LOOKUP($S222,'Vent Sizing Charts'!$T$26:$T$29,'Vent Sizing Charts'!AD$26:AD$29)+1,IF($R222=6,LOOKUP($S222,'Vent Sizing Charts'!$T$22:$T$25,'Vent Sizing Charts'!AD$22:AD$25)+1,IF($R222=5,LOOKUP($S222,'Vent Sizing Charts'!$T$18:$T$21,'Vent Sizing Charts'!AD$18:AD$21)+1,IF($R222=4,LOOKUP($S222,'Vent Sizing Charts'!$T$14:$T$17,'Vent Sizing Charts'!AD$14:AD$17)+1,IF($R222=3,LOOKUP($S222,'Vent Sizing Charts'!$T$10:$T$13,'Vent Sizing Charts'!AD$10:AD$13)+1,IF($R222=2,LOOKUP($S222,'Vent Sizing Charts'!$T$8:$T$9,'Vent Sizing Charts'!AD$8:AD$9)+1,IF($R222=1.5,LOOKUP($S222,'Vent Sizing Charts'!$T$7,'Vent Sizing Charts'!AD$7)+1,IF($R222=1.25,LOOKUP($S222,'Vent Sizing Charts'!$T$6,'Vent Sizing Charts'!AD$6)+1,"ERR")))))))))))</f>
        <v>ERR</v>
      </c>
      <c r="AD222" t="str">
        <f>IF($R222=15,LOOKUP($S222,'Vent Sizing Charts'!$T$38:$T$41,'Vent Sizing Charts'!AE$38:AE$41)+1,IF($R222=12,LOOKUP($S222,'Vent Sizing Charts'!$T$34:$T$37,'Vent Sizing Charts'!AE$34:AE$37)+1,IF($R222=10,LOOKUP($S222,'Vent Sizing Charts'!$T$30:$T$33,'Vent Sizing Charts'!AE$30:AE$33)+1,IF($R222=8,LOOKUP($S222,'Vent Sizing Charts'!$T$26:$T$29,'Vent Sizing Charts'!AE$26:AE$29)+1,IF($R222=6,LOOKUP($S222,'Vent Sizing Charts'!$T$22:$T$25,'Vent Sizing Charts'!AE$22:AE$25)+1,IF($R222=5,LOOKUP($S222,'Vent Sizing Charts'!$T$18:$T$21,'Vent Sizing Charts'!AE$18:AE$21)+1,IF($R222=4,LOOKUP($S222,'Vent Sizing Charts'!$T$14:$T$17,'Vent Sizing Charts'!AE$14:AE$17)+1,IF($R222=3,LOOKUP($S222,'Vent Sizing Charts'!$T$10:$T$13,'Vent Sizing Charts'!AE$10:AE$13)+1,IF($R222=2,LOOKUP($S222,'Vent Sizing Charts'!$T$8:$T$9,'Vent Sizing Charts'!AE$8:AE$9)+1,IF($R222=1.5,LOOKUP($S222,'Vent Sizing Charts'!$T$7,'Vent Sizing Charts'!AE$7)+1,IF($R222=1.25,LOOKUP($S222,'Vent Sizing Charts'!$T$6,'Vent Sizing Charts'!AE$6)+1,"ERR")))))))))))</f>
        <v>ERR</v>
      </c>
      <c r="AE222" t="str">
        <f>IF($R222=15,LOOKUP($S222,'Vent Sizing Charts'!$T$38:$T$41,'Vent Sizing Charts'!U$38:U$41),IF($R222=12,LOOKUP($S222,'Vent Sizing Charts'!$T$34:$T$37,'Vent Sizing Charts'!U$34:U$37),IF($R222=10,LOOKUP($S222,'Vent Sizing Charts'!$T$30:$T$33,'Vent Sizing Charts'!U$30:U$33),IF($R222=8,LOOKUP($S222,'Vent Sizing Charts'!$T$26:$T$29,'Vent Sizing Charts'!U$26:U$29),IF($R222=6,LOOKUP($S222,'Vent Sizing Charts'!$T$22:$T$25,'Vent Sizing Charts'!U$22:U$25),IF($R222=5,LOOKUP($S222,'Vent Sizing Charts'!$T$18:$T$21,'Vent Sizing Charts'!U$18:U$21),IF($R222=4,LOOKUP($S222,'Vent Sizing Charts'!$T$14:$T$17,'Vent Sizing Charts'!U$14:U$17),IF($R222=3,LOOKUP($S222,'Vent Sizing Charts'!$T$10:$T$13,'Vent Sizing Charts'!U$10:U$13),IF($R222=2,LOOKUP($S222,'Vent Sizing Charts'!$T$8:$T$9,'Vent Sizing Charts'!U$8:U$9),IF($R222=1.5,LOOKUP($S222,'Vent Sizing Charts'!$T$7,'Vent Sizing Charts'!U$7),IF($R222=1.25,LOOKUP($S222,'Vent Sizing Charts'!$T$6,'Vent Sizing Charts'!U$6),"ERR")))))))))))</f>
        <v>ERR</v>
      </c>
    </row>
    <row r="223" spans="6:31" x14ac:dyDescent="0.25">
      <c r="F223" t="str">
        <f>IF('Vent Sizing'!M208="","",'Vent Sizing'!M208)</f>
        <v/>
      </c>
      <c r="G223">
        <v>0</v>
      </c>
      <c r="H223" t="e">
        <f>IF(LOOKUP($F223,'Vent Sizing Charts'!$F$5:$F$18,'Vent Sizing Charts'!G$5:G$18)+1&lt;0,0,LOOKUP($F223,'Vent Sizing Charts'!$F$5:$F$18,'Vent Sizing Charts'!G$5:G$18))</f>
        <v>#N/A</v>
      </c>
      <c r="I223" t="e">
        <f>IF(LOOKUP($F223,'Vent Sizing Charts'!$F$5:$F$18,'Vent Sizing Charts'!H$5:H$18)+1&lt;0,0,LOOKUP($F223,'Vent Sizing Charts'!$F$5:$F$18,'Vent Sizing Charts'!H$5:H$18))</f>
        <v>#N/A</v>
      </c>
      <c r="J223" t="e">
        <f>IF(LOOKUP($F223,'Vent Sizing Charts'!$F$5:$F$18,'Vent Sizing Charts'!I$5:I$18)+1&lt;0,0,LOOKUP($F223,'Vent Sizing Charts'!$F$5:$F$18,'Vent Sizing Charts'!I$5:I$18))</f>
        <v>#N/A</v>
      </c>
      <c r="K223" t="e">
        <f>IF(LOOKUP($F223,'Vent Sizing Charts'!$F$5:$F$18,'Vent Sizing Charts'!J$5:J$18)+1&lt;0,0,LOOKUP($F223,'Vent Sizing Charts'!$F$5:$F$18,'Vent Sizing Charts'!J$5:J$18))</f>
        <v>#N/A</v>
      </c>
      <c r="L223" t="e">
        <f>IF(LOOKUP($F223,'Vent Sizing Charts'!$F$5:$F$18,'Vent Sizing Charts'!K$5:K$18)+1&lt;0,0,LOOKUP($F223,'Vent Sizing Charts'!$F$5:$F$18,'Vent Sizing Charts'!K$5:K$18))</f>
        <v>#N/A</v>
      </c>
      <c r="M223" t="e">
        <f>IF(LOOKUP($F223,'Vent Sizing Charts'!$F$5:$F$18,'Vent Sizing Charts'!L$5:L$18)+1&lt;0,0,LOOKUP($F223,'Vent Sizing Charts'!$F$5:$F$18,'Vent Sizing Charts'!L$5:L$18))</f>
        <v>#N/A</v>
      </c>
      <c r="N223" t="e">
        <f>IF(LOOKUP($F223,'Vent Sizing Charts'!$F$5:$F$18,'Vent Sizing Charts'!M$5:M$18)+1&lt;0,0,LOOKUP($F223,'Vent Sizing Charts'!$F$5:$F$18,'Vent Sizing Charts'!M$5:M$18))</f>
        <v>#N/A</v>
      </c>
      <c r="O223" t="e">
        <f>IF(LOOKUP($F223,'Vent Sizing Charts'!$F$5:$F$18,'Vent Sizing Charts'!N$5:N$18)+1&lt;0,0,LOOKUP($F223,'Vent Sizing Charts'!$F$5:$F$18,'Vent Sizing Charts'!N$5:N$18))</f>
        <v>#N/A</v>
      </c>
      <c r="R223">
        <f>'Vent Sizing'!X128</f>
        <v>0</v>
      </c>
      <c r="S223">
        <f>ROUNDUP('Vent Sizing'!T128,0)</f>
        <v>0</v>
      </c>
      <c r="T223">
        <v>-9999999</v>
      </c>
      <c r="U223" t="str">
        <f>IF($R223=15,LOOKUP($S223,'Vent Sizing Charts'!$T$38:$T$41,'Vent Sizing Charts'!V$38:V$41)+1,IF($R223=12,LOOKUP($S223,'Vent Sizing Charts'!$T$34:$T$37,'Vent Sizing Charts'!V$34:V$37)+1,IF($R223=10,LOOKUP($S223,'Vent Sizing Charts'!$T$30:$T$33,'Vent Sizing Charts'!V$30:V$33)+1,IF($R223=8,LOOKUP($S223,'Vent Sizing Charts'!$T$26:$T$29,'Vent Sizing Charts'!V$26:V$29)+1,IF($R223=6,LOOKUP($S223,'Vent Sizing Charts'!$T$22:$T$25,'Vent Sizing Charts'!V$22:V$25)+1,IF($R223=5,LOOKUP($S223,'Vent Sizing Charts'!$T$18:$T$21,'Vent Sizing Charts'!V$18:V$21)+1,IF($R223=4,LOOKUP($S223,'Vent Sizing Charts'!$T$14:$T$17,'Vent Sizing Charts'!V$14:V$17)+1,IF($R223=3,LOOKUP($S223,'Vent Sizing Charts'!$T$10:$T$13,'Vent Sizing Charts'!V$10:V$13)+1,IF($R223=2,LOOKUP($S223,'Vent Sizing Charts'!$T$8:$T$9,'Vent Sizing Charts'!V$8:V$9)+1,IF($R223=1.5,LOOKUP($S223,'Vent Sizing Charts'!$T$7,'Vent Sizing Charts'!V$7)+1,IF($R223=1.25,LOOKUP($S223,'Vent Sizing Charts'!$T$6,'Vent Sizing Charts'!V$6)+1,"ERR")))))))))))</f>
        <v>ERR</v>
      </c>
      <c r="V223" t="str">
        <f>IF($R223=15,LOOKUP($S223,'Vent Sizing Charts'!$T$38:$T$41,'Vent Sizing Charts'!W$38:W$41)+1,IF($R223=12,LOOKUP($S223,'Vent Sizing Charts'!$T$34:$T$37,'Vent Sizing Charts'!W$34:W$37)+1,IF($R223=10,LOOKUP($S223,'Vent Sizing Charts'!$T$30:$T$33,'Vent Sizing Charts'!W$30:W$33)+1,IF($R223=8,LOOKUP($S223,'Vent Sizing Charts'!$T$26:$T$29,'Vent Sizing Charts'!W$26:W$29)+1,IF($R223=6,LOOKUP($S223,'Vent Sizing Charts'!$T$22:$T$25,'Vent Sizing Charts'!W$22:W$25)+1,IF($R223=5,LOOKUP($S223,'Vent Sizing Charts'!$T$18:$T$21,'Vent Sizing Charts'!W$18:W$21)+1,IF($R223=4,LOOKUP($S223,'Vent Sizing Charts'!$T$14:$T$17,'Vent Sizing Charts'!W$14:W$17)+1,IF($R223=3,LOOKUP($S223,'Vent Sizing Charts'!$T$10:$T$13,'Vent Sizing Charts'!W$10:W$13)+1,IF($R223=2,LOOKUP($S223,'Vent Sizing Charts'!$T$8:$T$9,'Vent Sizing Charts'!W$8:W$9)+1,IF($R223=1.5,LOOKUP($S223,'Vent Sizing Charts'!$T$7,'Vent Sizing Charts'!W$7)+1,IF($R223=1.25,LOOKUP($S223,'Vent Sizing Charts'!$T$6,'Vent Sizing Charts'!W$6)+1,"ERR")))))))))))</f>
        <v>ERR</v>
      </c>
      <c r="W223" t="str">
        <f>IF($R223=15,LOOKUP($S223,'Vent Sizing Charts'!$T$38:$T$41,'Vent Sizing Charts'!X$38:X$41)+1,IF($R223=12,LOOKUP($S223,'Vent Sizing Charts'!$T$34:$T$37,'Vent Sizing Charts'!X$34:X$37)+1,IF($R223=10,LOOKUP($S223,'Vent Sizing Charts'!$T$30:$T$33,'Vent Sizing Charts'!X$30:X$33)+1,IF($R223=8,LOOKUP($S223,'Vent Sizing Charts'!$T$26:$T$29,'Vent Sizing Charts'!X$26:X$29)+1,IF($R223=6,LOOKUP($S223,'Vent Sizing Charts'!$T$22:$T$25,'Vent Sizing Charts'!X$22:X$25)+1,IF($R223=5,LOOKUP($S223,'Vent Sizing Charts'!$T$18:$T$21,'Vent Sizing Charts'!X$18:X$21)+1,IF($R223=4,LOOKUP($S223,'Vent Sizing Charts'!$T$14:$T$17,'Vent Sizing Charts'!X$14:X$17)+1,IF($R223=3,LOOKUP($S223,'Vent Sizing Charts'!$T$10:$T$13,'Vent Sizing Charts'!X$10:X$13)+1,IF($R223=2,LOOKUP($S223,'Vent Sizing Charts'!$T$8:$T$9,'Vent Sizing Charts'!X$8:X$9)+1,IF($R223=1.5,LOOKUP($S223,'Vent Sizing Charts'!$T$7,'Vent Sizing Charts'!X$7)+1,IF($R223=1.25,LOOKUP($S223,'Vent Sizing Charts'!$T$6,'Vent Sizing Charts'!X$6)+1,"ERR")))))))))))</f>
        <v>ERR</v>
      </c>
      <c r="X223" t="str">
        <f>IF($R223=15,LOOKUP($S223,'Vent Sizing Charts'!$T$38:$T$41,'Vent Sizing Charts'!Y$38:Y$41)+1,IF($R223=12,LOOKUP($S223,'Vent Sizing Charts'!$T$34:$T$37,'Vent Sizing Charts'!Y$34:Y$37)+1,IF($R223=10,LOOKUP($S223,'Vent Sizing Charts'!$T$30:$T$33,'Vent Sizing Charts'!Y$30:Y$33)+1,IF($R223=8,LOOKUP($S223,'Vent Sizing Charts'!$T$26:$T$29,'Vent Sizing Charts'!Y$26:Y$29)+1,IF($R223=6,LOOKUP($S223,'Vent Sizing Charts'!$T$22:$T$25,'Vent Sizing Charts'!Y$22:Y$25)+1,IF($R223=5,LOOKUP($S223,'Vent Sizing Charts'!$T$18:$T$21,'Vent Sizing Charts'!Y$18:Y$21)+1,IF($R223=4,LOOKUP($S223,'Vent Sizing Charts'!$T$14:$T$17,'Vent Sizing Charts'!Y$14:Y$17)+1,IF($R223=3,LOOKUP($S223,'Vent Sizing Charts'!$T$10:$T$13,'Vent Sizing Charts'!Y$10:Y$13)+1,IF($R223=2,LOOKUP($S223,'Vent Sizing Charts'!$T$8:$T$9,'Vent Sizing Charts'!Y$8:Y$9)+1,IF($R223=1.5,LOOKUP($S223,'Vent Sizing Charts'!$T$7,'Vent Sizing Charts'!Y$7)+1,IF($R223=1.25,LOOKUP($S223,'Vent Sizing Charts'!$T$6,'Vent Sizing Charts'!Y$6)+1,"ERR")))))))))))</f>
        <v>ERR</v>
      </c>
      <c r="Y223" t="str">
        <f>IF($R223=15,LOOKUP($S223,'Vent Sizing Charts'!$T$38:$T$41,'Vent Sizing Charts'!Z$38:Z$41)+1,IF($R223=12,LOOKUP($S223,'Vent Sizing Charts'!$T$34:$T$37,'Vent Sizing Charts'!Z$34:Z$37)+1,IF($R223=10,LOOKUP($S223,'Vent Sizing Charts'!$T$30:$T$33,'Vent Sizing Charts'!Z$30:Z$33)+1,IF($R223=8,LOOKUP($S223,'Vent Sizing Charts'!$T$26:$T$29,'Vent Sizing Charts'!Z$26:Z$29)+1,IF($R223=6,LOOKUP($S223,'Vent Sizing Charts'!$T$22:$T$25,'Vent Sizing Charts'!Z$22:Z$25)+1,IF($R223=5,LOOKUP($S223,'Vent Sizing Charts'!$T$18:$T$21,'Vent Sizing Charts'!Z$18:Z$21)+1,IF($R223=4,LOOKUP($S223,'Vent Sizing Charts'!$T$14:$T$17,'Vent Sizing Charts'!Z$14:Z$17)+1,IF($R223=3,LOOKUP($S223,'Vent Sizing Charts'!$T$10:$T$13,'Vent Sizing Charts'!Z$10:Z$13)+1,IF($R223=2,LOOKUP($S223,'Vent Sizing Charts'!$T$8:$T$9,'Vent Sizing Charts'!Z$8:Z$9)+1,IF($R223=1.5,LOOKUP($S223,'Vent Sizing Charts'!$T$7,'Vent Sizing Charts'!Z$7)+1,IF($R223=1.25,LOOKUP($S223,'Vent Sizing Charts'!$T$6,'Vent Sizing Charts'!Z$6)+1,"ERR")))))))))))</f>
        <v>ERR</v>
      </c>
      <c r="Z223" t="str">
        <f>IF($R223=15,LOOKUP($S223,'Vent Sizing Charts'!$T$38:$T$41,'Vent Sizing Charts'!AA$38:AA$41)+1,IF($R223=12,LOOKUP($S223,'Vent Sizing Charts'!$T$34:$T$37,'Vent Sizing Charts'!AA$34:AA$37)+1,IF($R223=10,LOOKUP($S223,'Vent Sizing Charts'!$T$30:$T$33,'Vent Sizing Charts'!AA$30:AA$33)+1,IF($R223=8,LOOKUP($S223,'Vent Sizing Charts'!$T$26:$T$29,'Vent Sizing Charts'!AA$26:AA$29)+1,IF($R223=6,LOOKUP($S223,'Vent Sizing Charts'!$T$22:$T$25,'Vent Sizing Charts'!AA$22:AA$25)+1,IF($R223=5,LOOKUP($S223,'Vent Sizing Charts'!$T$18:$T$21,'Vent Sizing Charts'!AA$18:AA$21)+1,IF($R223=4,LOOKUP($S223,'Vent Sizing Charts'!$T$14:$T$17,'Vent Sizing Charts'!AA$14:AA$17)+1,IF($R223=3,LOOKUP($S223,'Vent Sizing Charts'!$T$10:$T$13,'Vent Sizing Charts'!AA$10:AA$13)+1,IF($R223=2,LOOKUP($S223,'Vent Sizing Charts'!$T$8:$T$9,'Vent Sizing Charts'!AA$8:AA$9)+1,IF($R223=1.5,LOOKUP($S223,'Vent Sizing Charts'!$T$7,'Vent Sizing Charts'!AA$7)+1,IF($R223=1.25,LOOKUP($S223,'Vent Sizing Charts'!$T$6,'Vent Sizing Charts'!AA$6)+1,"ERR")))))))))))</f>
        <v>ERR</v>
      </c>
      <c r="AA223" t="str">
        <f>IF($R223=15,LOOKUP($S223,'Vent Sizing Charts'!$T$38:$T$41,'Vent Sizing Charts'!AB$38:AB$41)+1,IF($R223=12,LOOKUP($S223,'Vent Sizing Charts'!$T$34:$T$37,'Vent Sizing Charts'!AB$34:AB$37)+1,IF($R223=10,LOOKUP($S223,'Vent Sizing Charts'!$T$30:$T$33,'Vent Sizing Charts'!AB$30:AB$33)+1,IF($R223=8,LOOKUP($S223,'Vent Sizing Charts'!$T$26:$T$29,'Vent Sizing Charts'!AB$26:AB$29)+1,IF($R223=6,LOOKUP($S223,'Vent Sizing Charts'!$T$22:$T$25,'Vent Sizing Charts'!AB$22:AB$25)+1,IF($R223=5,LOOKUP($S223,'Vent Sizing Charts'!$T$18:$T$21,'Vent Sizing Charts'!AB$18:AB$21)+1,IF($R223=4,LOOKUP($S223,'Vent Sizing Charts'!$T$14:$T$17,'Vent Sizing Charts'!AB$14:AB$17)+1,IF($R223=3,LOOKUP($S223,'Vent Sizing Charts'!$T$10:$T$13,'Vent Sizing Charts'!AB$10:AB$13)+1,IF($R223=2,LOOKUP($S223,'Vent Sizing Charts'!$T$8:$T$9,'Vent Sizing Charts'!AB$8:AB$9)+1,IF($R223=1.5,LOOKUP($S223,'Vent Sizing Charts'!$T$7,'Vent Sizing Charts'!AB$7)+1,IF($R223=1.25,LOOKUP($S223,'Vent Sizing Charts'!$T$6,'Vent Sizing Charts'!AB$6)+1,"ERR")))))))))))</f>
        <v>ERR</v>
      </c>
      <c r="AB223" t="str">
        <f>IF($R223=15,LOOKUP($S223,'Vent Sizing Charts'!$T$38:$T$41,'Vent Sizing Charts'!AC$38:AC$41)+1,IF($R223=12,LOOKUP($S223,'Vent Sizing Charts'!$T$34:$T$37,'Vent Sizing Charts'!AC$34:AC$37)+1,IF($R223=10,LOOKUP($S223,'Vent Sizing Charts'!$T$30:$T$33,'Vent Sizing Charts'!AC$30:AC$33)+1,IF($R223=8,LOOKUP($S223,'Vent Sizing Charts'!$T$26:$T$29,'Vent Sizing Charts'!AC$26:AC$29)+1,IF($R223=6,LOOKUP($S223,'Vent Sizing Charts'!$T$22:$T$25,'Vent Sizing Charts'!AC$22:AC$25)+1,IF($R223=5,LOOKUP($S223,'Vent Sizing Charts'!$T$18:$T$21,'Vent Sizing Charts'!AC$18:AC$21)+1,IF($R223=4,LOOKUP($S223,'Vent Sizing Charts'!$T$14:$T$17,'Vent Sizing Charts'!AC$14:AC$17)+1,IF($R223=3,LOOKUP($S223,'Vent Sizing Charts'!$T$10:$T$13,'Vent Sizing Charts'!AC$10:AC$13)+1,IF($R223=2,LOOKUP($S223,'Vent Sizing Charts'!$T$8:$T$9,'Vent Sizing Charts'!AC$8:AC$9)+1,IF($R223=1.5,LOOKUP($S223,'Vent Sizing Charts'!$T$7,'Vent Sizing Charts'!AC$7)+1,IF($R223=1.25,LOOKUP($S223,'Vent Sizing Charts'!$T$6,'Vent Sizing Charts'!AC$6)+1,"ERR")))))))))))</f>
        <v>ERR</v>
      </c>
      <c r="AC223" t="str">
        <f>IF($R223=15,LOOKUP($S223,'Vent Sizing Charts'!$T$38:$T$41,'Vent Sizing Charts'!AD$38:AD$41)+1,IF($R223=12,LOOKUP($S223,'Vent Sizing Charts'!$T$34:$T$37,'Vent Sizing Charts'!AD$34:AD$37)+1,IF($R223=10,LOOKUP($S223,'Vent Sizing Charts'!$T$30:$T$33,'Vent Sizing Charts'!AD$30:AD$33)+1,IF($R223=8,LOOKUP($S223,'Vent Sizing Charts'!$T$26:$T$29,'Vent Sizing Charts'!AD$26:AD$29)+1,IF($R223=6,LOOKUP($S223,'Vent Sizing Charts'!$T$22:$T$25,'Vent Sizing Charts'!AD$22:AD$25)+1,IF($R223=5,LOOKUP($S223,'Vent Sizing Charts'!$T$18:$T$21,'Vent Sizing Charts'!AD$18:AD$21)+1,IF($R223=4,LOOKUP($S223,'Vent Sizing Charts'!$T$14:$T$17,'Vent Sizing Charts'!AD$14:AD$17)+1,IF($R223=3,LOOKUP($S223,'Vent Sizing Charts'!$T$10:$T$13,'Vent Sizing Charts'!AD$10:AD$13)+1,IF($R223=2,LOOKUP($S223,'Vent Sizing Charts'!$T$8:$T$9,'Vent Sizing Charts'!AD$8:AD$9)+1,IF($R223=1.5,LOOKUP($S223,'Vent Sizing Charts'!$T$7,'Vent Sizing Charts'!AD$7)+1,IF($R223=1.25,LOOKUP($S223,'Vent Sizing Charts'!$T$6,'Vent Sizing Charts'!AD$6)+1,"ERR")))))))))))</f>
        <v>ERR</v>
      </c>
      <c r="AD223" t="str">
        <f>IF($R223=15,LOOKUP($S223,'Vent Sizing Charts'!$T$38:$T$41,'Vent Sizing Charts'!AE$38:AE$41)+1,IF($R223=12,LOOKUP($S223,'Vent Sizing Charts'!$T$34:$T$37,'Vent Sizing Charts'!AE$34:AE$37)+1,IF($R223=10,LOOKUP($S223,'Vent Sizing Charts'!$T$30:$T$33,'Vent Sizing Charts'!AE$30:AE$33)+1,IF($R223=8,LOOKUP($S223,'Vent Sizing Charts'!$T$26:$T$29,'Vent Sizing Charts'!AE$26:AE$29)+1,IF($R223=6,LOOKUP($S223,'Vent Sizing Charts'!$T$22:$T$25,'Vent Sizing Charts'!AE$22:AE$25)+1,IF($R223=5,LOOKUP($S223,'Vent Sizing Charts'!$T$18:$T$21,'Vent Sizing Charts'!AE$18:AE$21)+1,IF($R223=4,LOOKUP($S223,'Vent Sizing Charts'!$T$14:$T$17,'Vent Sizing Charts'!AE$14:AE$17)+1,IF($R223=3,LOOKUP($S223,'Vent Sizing Charts'!$T$10:$T$13,'Vent Sizing Charts'!AE$10:AE$13)+1,IF($R223=2,LOOKUP($S223,'Vent Sizing Charts'!$T$8:$T$9,'Vent Sizing Charts'!AE$8:AE$9)+1,IF($R223=1.5,LOOKUP($S223,'Vent Sizing Charts'!$T$7,'Vent Sizing Charts'!AE$7)+1,IF($R223=1.25,LOOKUP($S223,'Vent Sizing Charts'!$T$6,'Vent Sizing Charts'!AE$6)+1,"ERR")))))))))))</f>
        <v>ERR</v>
      </c>
      <c r="AE223" t="str">
        <f>IF($R223=15,LOOKUP($S223,'Vent Sizing Charts'!$T$38:$T$41,'Vent Sizing Charts'!U$38:U$41),IF($R223=12,LOOKUP($S223,'Vent Sizing Charts'!$T$34:$T$37,'Vent Sizing Charts'!U$34:U$37),IF($R223=10,LOOKUP($S223,'Vent Sizing Charts'!$T$30:$T$33,'Vent Sizing Charts'!U$30:U$33),IF($R223=8,LOOKUP($S223,'Vent Sizing Charts'!$T$26:$T$29,'Vent Sizing Charts'!U$26:U$29),IF($R223=6,LOOKUP($S223,'Vent Sizing Charts'!$T$22:$T$25,'Vent Sizing Charts'!U$22:U$25),IF($R223=5,LOOKUP($S223,'Vent Sizing Charts'!$T$18:$T$21,'Vent Sizing Charts'!U$18:U$21),IF($R223=4,LOOKUP($S223,'Vent Sizing Charts'!$T$14:$T$17,'Vent Sizing Charts'!U$14:U$17),IF($R223=3,LOOKUP($S223,'Vent Sizing Charts'!$T$10:$T$13,'Vent Sizing Charts'!U$10:U$13),IF($R223=2,LOOKUP($S223,'Vent Sizing Charts'!$T$8:$T$9,'Vent Sizing Charts'!U$8:U$9),IF($R223=1.5,LOOKUP($S223,'Vent Sizing Charts'!$T$7,'Vent Sizing Charts'!U$7),IF($R223=1.25,LOOKUP($S223,'Vent Sizing Charts'!$T$6,'Vent Sizing Charts'!U$6),"ERR")))))))))))</f>
        <v>ERR</v>
      </c>
    </row>
    <row r="224" spans="6:31" x14ac:dyDescent="0.25">
      <c r="F224" t="str">
        <f>IF('Vent Sizing'!M209="","",'Vent Sizing'!M209)</f>
        <v/>
      </c>
      <c r="G224">
        <v>0</v>
      </c>
      <c r="H224" t="e">
        <f>IF(LOOKUP($F224,'Vent Sizing Charts'!$F$5:$F$18,'Vent Sizing Charts'!G$5:G$18)+1&lt;0,0,LOOKUP($F224,'Vent Sizing Charts'!$F$5:$F$18,'Vent Sizing Charts'!G$5:G$18))</f>
        <v>#N/A</v>
      </c>
      <c r="I224" t="e">
        <f>IF(LOOKUP($F224,'Vent Sizing Charts'!$F$5:$F$18,'Vent Sizing Charts'!H$5:H$18)+1&lt;0,0,LOOKUP($F224,'Vent Sizing Charts'!$F$5:$F$18,'Vent Sizing Charts'!H$5:H$18))</f>
        <v>#N/A</v>
      </c>
      <c r="J224" t="e">
        <f>IF(LOOKUP($F224,'Vent Sizing Charts'!$F$5:$F$18,'Vent Sizing Charts'!I$5:I$18)+1&lt;0,0,LOOKUP($F224,'Vent Sizing Charts'!$F$5:$F$18,'Vent Sizing Charts'!I$5:I$18))</f>
        <v>#N/A</v>
      </c>
      <c r="K224" t="e">
        <f>IF(LOOKUP($F224,'Vent Sizing Charts'!$F$5:$F$18,'Vent Sizing Charts'!J$5:J$18)+1&lt;0,0,LOOKUP($F224,'Vent Sizing Charts'!$F$5:$F$18,'Vent Sizing Charts'!J$5:J$18))</f>
        <v>#N/A</v>
      </c>
      <c r="L224" t="e">
        <f>IF(LOOKUP($F224,'Vent Sizing Charts'!$F$5:$F$18,'Vent Sizing Charts'!K$5:K$18)+1&lt;0,0,LOOKUP($F224,'Vent Sizing Charts'!$F$5:$F$18,'Vent Sizing Charts'!K$5:K$18))</f>
        <v>#N/A</v>
      </c>
      <c r="M224" t="e">
        <f>IF(LOOKUP($F224,'Vent Sizing Charts'!$F$5:$F$18,'Vent Sizing Charts'!L$5:L$18)+1&lt;0,0,LOOKUP($F224,'Vent Sizing Charts'!$F$5:$F$18,'Vent Sizing Charts'!L$5:L$18))</f>
        <v>#N/A</v>
      </c>
      <c r="N224" t="e">
        <f>IF(LOOKUP($F224,'Vent Sizing Charts'!$F$5:$F$18,'Vent Sizing Charts'!M$5:M$18)+1&lt;0,0,LOOKUP($F224,'Vent Sizing Charts'!$F$5:$F$18,'Vent Sizing Charts'!M$5:M$18))</f>
        <v>#N/A</v>
      </c>
      <c r="O224" t="e">
        <f>IF(LOOKUP($F224,'Vent Sizing Charts'!$F$5:$F$18,'Vent Sizing Charts'!N$5:N$18)+1&lt;0,0,LOOKUP($F224,'Vent Sizing Charts'!$F$5:$F$18,'Vent Sizing Charts'!N$5:N$18))</f>
        <v>#N/A</v>
      </c>
      <c r="R224">
        <f>'Vent Sizing'!X129</f>
        <v>0</v>
      </c>
      <c r="S224">
        <f>ROUNDUP('Vent Sizing'!T129,0)</f>
        <v>0</v>
      </c>
      <c r="T224">
        <v>-9999999</v>
      </c>
      <c r="U224" t="str">
        <f>IF($R224=15,LOOKUP($S224,'Vent Sizing Charts'!$T$38:$T$41,'Vent Sizing Charts'!V$38:V$41)+1,IF($R224=12,LOOKUP($S224,'Vent Sizing Charts'!$T$34:$T$37,'Vent Sizing Charts'!V$34:V$37)+1,IF($R224=10,LOOKUP($S224,'Vent Sizing Charts'!$T$30:$T$33,'Vent Sizing Charts'!V$30:V$33)+1,IF($R224=8,LOOKUP($S224,'Vent Sizing Charts'!$T$26:$T$29,'Vent Sizing Charts'!V$26:V$29)+1,IF($R224=6,LOOKUP($S224,'Vent Sizing Charts'!$T$22:$T$25,'Vent Sizing Charts'!V$22:V$25)+1,IF($R224=5,LOOKUP($S224,'Vent Sizing Charts'!$T$18:$T$21,'Vent Sizing Charts'!V$18:V$21)+1,IF($R224=4,LOOKUP($S224,'Vent Sizing Charts'!$T$14:$T$17,'Vent Sizing Charts'!V$14:V$17)+1,IF($R224=3,LOOKUP($S224,'Vent Sizing Charts'!$T$10:$T$13,'Vent Sizing Charts'!V$10:V$13)+1,IF($R224=2,LOOKUP($S224,'Vent Sizing Charts'!$T$8:$T$9,'Vent Sizing Charts'!V$8:V$9)+1,IF($R224=1.5,LOOKUP($S224,'Vent Sizing Charts'!$T$7,'Vent Sizing Charts'!V$7)+1,IF($R224=1.25,LOOKUP($S224,'Vent Sizing Charts'!$T$6,'Vent Sizing Charts'!V$6)+1,"ERR")))))))))))</f>
        <v>ERR</v>
      </c>
      <c r="V224" t="str">
        <f>IF($R224=15,LOOKUP($S224,'Vent Sizing Charts'!$T$38:$T$41,'Vent Sizing Charts'!W$38:W$41)+1,IF($R224=12,LOOKUP($S224,'Vent Sizing Charts'!$T$34:$T$37,'Vent Sizing Charts'!W$34:W$37)+1,IF($R224=10,LOOKUP($S224,'Vent Sizing Charts'!$T$30:$T$33,'Vent Sizing Charts'!W$30:W$33)+1,IF($R224=8,LOOKUP($S224,'Vent Sizing Charts'!$T$26:$T$29,'Vent Sizing Charts'!W$26:W$29)+1,IF($R224=6,LOOKUP($S224,'Vent Sizing Charts'!$T$22:$T$25,'Vent Sizing Charts'!W$22:W$25)+1,IF($R224=5,LOOKUP($S224,'Vent Sizing Charts'!$T$18:$T$21,'Vent Sizing Charts'!W$18:W$21)+1,IF($R224=4,LOOKUP($S224,'Vent Sizing Charts'!$T$14:$T$17,'Vent Sizing Charts'!W$14:W$17)+1,IF($R224=3,LOOKUP($S224,'Vent Sizing Charts'!$T$10:$T$13,'Vent Sizing Charts'!W$10:W$13)+1,IF($R224=2,LOOKUP($S224,'Vent Sizing Charts'!$T$8:$T$9,'Vent Sizing Charts'!W$8:W$9)+1,IF($R224=1.5,LOOKUP($S224,'Vent Sizing Charts'!$T$7,'Vent Sizing Charts'!W$7)+1,IF($R224=1.25,LOOKUP($S224,'Vent Sizing Charts'!$T$6,'Vent Sizing Charts'!W$6)+1,"ERR")))))))))))</f>
        <v>ERR</v>
      </c>
      <c r="W224" t="str">
        <f>IF($R224=15,LOOKUP($S224,'Vent Sizing Charts'!$T$38:$T$41,'Vent Sizing Charts'!X$38:X$41)+1,IF($R224=12,LOOKUP($S224,'Vent Sizing Charts'!$T$34:$T$37,'Vent Sizing Charts'!X$34:X$37)+1,IF($R224=10,LOOKUP($S224,'Vent Sizing Charts'!$T$30:$T$33,'Vent Sizing Charts'!X$30:X$33)+1,IF($R224=8,LOOKUP($S224,'Vent Sizing Charts'!$T$26:$T$29,'Vent Sizing Charts'!X$26:X$29)+1,IF($R224=6,LOOKUP($S224,'Vent Sizing Charts'!$T$22:$T$25,'Vent Sizing Charts'!X$22:X$25)+1,IF($R224=5,LOOKUP($S224,'Vent Sizing Charts'!$T$18:$T$21,'Vent Sizing Charts'!X$18:X$21)+1,IF($R224=4,LOOKUP($S224,'Vent Sizing Charts'!$T$14:$T$17,'Vent Sizing Charts'!X$14:X$17)+1,IF($R224=3,LOOKUP($S224,'Vent Sizing Charts'!$T$10:$T$13,'Vent Sizing Charts'!X$10:X$13)+1,IF($R224=2,LOOKUP($S224,'Vent Sizing Charts'!$T$8:$T$9,'Vent Sizing Charts'!X$8:X$9)+1,IF($R224=1.5,LOOKUP($S224,'Vent Sizing Charts'!$T$7,'Vent Sizing Charts'!X$7)+1,IF($R224=1.25,LOOKUP($S224,'Vent Sizing Charts'!$T$6,'Vent Sizing Charts'!X$6)+1,"ERR")))))))))))</f>
        <v>ERR</v>
      </c>
      <c r="X224" t="str">
        <f>IF($R224=15,LOOKUP($S224,'Vent Sizing Charts'!$T$38:$T$41,'Vent Sizing Charts'!Y$38:Y$41)+1,IF($R224=12,LOOKUP($S224,'Vent Sizing Charts'!$T$34:$T$37,'Vent Sizing Charts'!Y$34:Y$37)+1,IF($R224=10,LOOKUP($S224,'Vent Sizing Charts'!$T$30:$T$33,'Vent Sizing Charts'!Y$30:Y$33)+1,IF($R224=8,LOOKUP($S224,'Vent Sizing Charts'!$T$26:$T$29,'Vent Sizing Charts'!Y$26:Y$29)+1,IF($R224=6,LOOKUP($S224,'Vent Sizing Charts'!$T$22:$T$25,'Vent Sizing Charts'!Y$22:Y$25)+1,IF($R224=5,LOOKUP($S224,'Vent Sizing Charts'!$T$18:$T$21,'Vent Sizing Charts'!Y$18:Y$21)+1,IF($R224=4,LOOKUP($S224,'Vent Sizing Charts'!$T$14:$T$17,'Vent Sizing Charts'!Y$14:Y$17)+1,IF($R224=3,LOOKUP($S224,'Vent Sizing Charts'!$T$10:$T$13,'Vent Sizing Charts'!Y$10:Y$13)+1,IF($R224=2,LOOKUP($S224,'Vent Sizing Charts'!$T$8:$T$9,'Vent Sizing Charts'!Y$8:Y$9)+1,IF($R224=1.5,LOOKUP($S224,'Vent Sizing Charts'!$T$7,'Vent Sizing Charts'!Y$7)+1,IF($R224=1.25,LOOKUP($S224,'Vent Sizing Charts'!$T$6,'Vent Sizing Charts'!Y$6)+1,"ERR")))))))))))</f>
        <v>ERR</v>
      </c>
      <c r="Y224" t="str">
        <f>IF($R224=15,LOOKUP($S224,'Vent Sizing Charts'!$T$38:$T$41,'Vent Sizing Charts'!Z$38:Z$41)+1,IF($R224=12,LOOKUP($S224,'Vent Sizing Charts'!$T$34:$T$37,'Vent Sizing Charts'!Z$34:Z$37)+1,IF($R224=10,LOOKUP($S224,'Vent Sizing Charts'!$T$30:$T$33,'Vent Sizing Charts'!Z$30:Z$33)+1,IF($R224=8,LOOKUP($S224,'Vent Sizing Charts'!$T$26:$T$29,'Vent Sizing Charts'!Z$26:Z$29)+1,IF($R224=6,LOOKUP($S224,'Vent Sizing Charts'!$T$22:$T$25,'Vent Sizing Charts'!Z$22:Z$25)+1,IF($R224=5,LOOKUP($S224,'Vent Sizing Charts'!$T$18:$T$21,'Vent Sizing Charts'!Z$18:Z$21)+1,IF($R224=4,LOOKUP($S224,'Vent Sizing Charts'!$T$14:$T$17,'Vent Sizing Charts'!Z$14:Z$17)+1,IF($R224=3,LOOKUP($S224,'Vent Sizing Charts'!$T$10:$T$13,'Vent Sizing Charts'!Z$10:Z$13)+1,IF($R224=2,LOOKUP($S224,'Vent Sizing Charts'!$T$8:$T$9,'Vent Sizing Charts'!Z$8:Z$9)+1,IF($R224=1.5,LOOKUP($S224,'Vent Sizing Charts'!$T$7,'Vent Sizing Charts'!Z$7)+1,IF($R224=1.25,LOOKUP($S224,'Vent Sizing Charts'!$T$6,'Vent Sizing Charts'!Z$6)+1,"ERR")))))))))))</f>
        <v>ERR</v>
      </c>
      <c r="Z224" t="str">
        <f>IF($R224=15,LOOKUP($S224,'Vent Sizing Charts'!$T$38:$T$41,'Vent Sizing Charts'!AA$38:AA$41)+1,IF($R224=12,LOOKUP($S224,'Vent Sizing Charts'!$T$34:$T$37,'Vent Sizing Charts'!AA$34:AA$37)+1,IF($R224=10,LOOKUP($S224,'Vent Sizing Charts'!$T$30:$T$33,'Vent Sizing Charts'!AA$30:AA$33)+1,IF($R224=8,LOOKUP($S224,'Vent Sizing Charts'!$T$26:$T$29,'Vent Sizing Charts'!AA$26:AA$29)+1,IF($R224=6,LOOKUP($S224,'Vent Sizing Charts'!$T$22:$T$25,'Vent Sizing Charts'!AA$22:AA$25)+1,IF($R224=5,LOOKUP($S224,'Vent Sizing Charts'!$T$18:$T$21,'Vent Sizing Charts'!AA$18:AA$21)+1,IF($R224=4,LOOKUP($S224,'Vent Sizing Charts'!$T$14:$T$17,'Vent Sizing Charts'!AA$14:AA$17)+1,IF($R224=3,LOOKUP($S224,'Vent Sizing Charts'!$T$10:$T$13,'Vent Sizing Charts'!AA$10:AA$13)+1,IF($R224=2,LOOKUP($S224,'Vent Sizing Charts'!$T$8:$T$9,'Vent Sizing Charts'!AA$8:AA$9)+1,IF($R224=1.5,LOOKUP($S224,'Vent Sizing Charts'!$T$7,'Vent Sizing Charts'!AA$7)+1,IF($R224=1.25,LOOKUP($S224,'Vent Sizing Charts'!$T$6,'Vent Sizing Charts'!AA$6)+1,"ERR")))))))))))</f>
        <v>ERR</v>
      </c>
      <c r="AA224" t="str">
        <f>IF($R224=15,LOOKUP($S224,'Vent Sizing Charts'!$T$38:$T$41,'Vent Sizing Charts'!AB$38:AB$41)+1,IF($R224=12,LOOKUP($S224,'Vent Sizing Charts'!$T$34:$T$37,'Vent Sizing Charts'!AB$34:AB$37)+1,IF($R224=10,LOOKUP($S224,'Vent Sizing Charts'!$T$30:$T$33,'Vent Sizing Charts'!AB$30:AB$33)+1,IF($R224=8,LOOKUP($S224,'Vent Sizing Charts'!$T$26:$T$29,'Vent Sizing Charts'!AB$26:AB$29)+1,IF($R224=6,LOOKUP($S224,'Vent Sizing Charts'!$T$22:$T$25,'Vent Sizing Charts'!AB$22:AB$25)+1,IF($R224=5,LOOKUP($S224,'Vent Sizing Charts'!$T$18:$T$21,'Vent Sizing Charts'!AB$18:AB$21)+1,IF($R224=4,LOOKUP($S224,'Vent Sizing Charts'!$T$14:$T$17,'Vent Sizing Charts'!AB$14:AB$17)+1,IF($R224=3,LOOKUP($S224,'Vent Sizing Charts'!$T$10:$T$13,'Vent Sizing Charts'!AB$10:AB$13)+1,IF($R224=2,LOOKUP($S224,'Vent Sizing Charts'!$T$8:$T$9,'Vent Sizing Charts'!AB$8:AB$9)+1,IF($R224=1.5,LOOKUP($S224,'Vent Sizing Charts'!$T$7,'Vent Sizing Charts'!AB$7)+1,IF($R224=1.25,LOOKUP($S224,'Vent Sizing Charts'!$T$6,'Vent Sizing Charts'!AB$6)+1,"ERR")))))))))))</f>
        <v>ERR</v>
      </c>
      <c r="AB224" t="str">
        <f>IF($R224=15,LOOKUP($S224,'Vent Sizing Charts'!$T$38:$T$41,'Vent Sizing Charts'!AC$38:AC$41)+1,IF($R224=12,LOOKUP($S224,'Vent Sizing Charts'!$T$34:$T$37,'Vent Sizing Charts'!AC$34:AC$37)+1,IF($R224=10,LOOKUP($S224,'Vent Sizing Charts'!$T$30:$T$33,'Vent Sizing Charts'!AC$30:AC$33)+1,IF($R224=8,LOOKUP($S224,'Vent Sizing Charts'!$T$26:$T$29,'Vent Sizing Charts'!AC$26:AC$29)+1,IF($R224=6,LOOKUP($S224,'Vent Sizing Charts'!$T$22:$T$25,'Vent Sizing Charts'!AC$22:AC$25)+1,IF($R224=5,LOOKUP($S224,'Vent Sizing Charts'!$T$18:$T$21,'Vent Sizing Charts'!AC$18:AC$21)+1,IF($R224=4,LOOKUP($S224,'Vent Sizing Charts'!$T$14:$T$17,'Vent Sizing Charts'!AC$14:AC$17)+1,IF($R224=3,LOOKUP($S224,'Vent Sizing Charts'!$T$10:$T$13,'Vent Sizing Charts'!AC$10:AC$13)+1,IF($R224=2,LOOKUP($S224,'Vent Sizing Charts'!$T$8:$T$9,'Vent Sizing Charts'!AC$8:AC$9)+1,IF($R224=1.5,LOOKUP($S224,'Vent Sizing Charts'!$T$7,'Vent Sizing Charts'!AC$7)+1,IF($R224=1.25,LOOKUP($S224,'Vent Sizing Charts'!$T$6,'Vent Sizing Charts'!AC$6)+1,"ERR")))))))))))</f>
        <v>ERR</v>
      </c>
      <c r="AC224" t="str">
        <f>IF($R224=15,LOOKUP($S224,'Vent Sizing Charts'!$T$38:$T$41,'Vent Sizing Charts'!AD$38:AD$41)+1,IF($R224=12,LOOKUP($S224,'Vent Sizing Charts'!$T$34:$T$37,'Vent Sizing Charts'!AD$34:AD$37)+1,IF($R224=10,LOOKUP($S224,'Vent Sizing Charts'!$T$30:$T$33,'Vent Sizing Charts'!AD$30:AD$33)+1,IF($R224=8,LOOKUP($S224,'Vent Sizing Charts'!$T$26:$T$29,'Vent Sizing Charts'!AD$26:AD$29)+1,IF($R224=6,LOOKUP($S224,'Vent Sizing Charts'!$T$22:$T$25,'Vent Sizing Charts'!AD$22:AD$25)+1,IF($R224=5,LOOKUP($S224,'Vent Sizing Charts'!$T$18:$T$21,'Vent Sizing Charts'!AD$18:AD$21)+1,IF($R224=4,LOOKUP($S224,'Vent Sizing Charts'!$T$14:$T$17,'Vent Sizing Charts'!AD$14:AD$17)+1,IF($R224=3,LOOKUP($S224,'Vent Sizing Charts'!$T$10:$T$13,'Vent Sizing Charts'!AD$10:AD$13)+1,IF($R224=2,LOOKUP($S224,'Vent Sizing Charts'!$T$8:$T$9,'Vent Sizing Charts'!AD$8:AD$9)+1,IF($R224=1.5,LOOKUP($S224,'Vent Sizing Charts'!$T$7,'Vent Sizing Charts'!AD$7)+1,IF($R224=1.25,LOOKUP($S224,'Vent Sizing Charts'!$T$6,'Vent Sizing Charts'!AD$6)+1,"ERR")))))))))))</f>
        <v>ERR</v>
      </c>
      <c r="AD224" t="str">
        <f>IF($R224=15,LOOKUP($S224,'Vent Sizing Charts'!$T$38:$T$41,'Vent Sizing Charts'!AE$38:AE$41)+1,IF($R224=12,LOOKUP($S224,'Vent Sizing Charts'!$T$34:$T$37,'Vent Sizing Charts'!AE$34:AE$37)+1,IF($R224=10,LOOKUP($S224,'Vent Sizing Charts'!$T$30:$T$33,'Vent Sizing Charts'!AE$30:AE$33)+1,IF($R224=8,LOOKUP($S224,'Vent Sizing Charts'!$T$26:$T$29,'Vent Sizing Charts'!AE$26:AE$29)+1,IF($R224=6,LOOKUP($S224,'Vent Sizing Charts'!$T$22:$T$25,'Vent Sizing Charts'!AE$22:AE$25)+1,IF($R224=5,LOOKUP($S224,'Vent Sizing Charts'!$T$18:$T$21,'Vent Sizing Charts'!AE$18:AE$21)+1,IF($R224=4,LOOKUP($S224,'Vent Sizing Charts'!$T$14:$T$17,'Vent Sizing Charts'!AE$14:AE$17)+1,IF($R224=3,LOOKUP($S224,'Vent Sizing Charts'!$T$10:$T$13,'Vent Sizing Charts'!AE$10:AE$13)+1,IF($R224=2,LOOKUP($S224,'Vent Sizing Charts'!$T$8:$T$9,'Vent Sizing Charts'!AE$8:AE$9)+1,IF($R224=1.5,LOOKUP($S224,'Vent Sizing Charts'!$T$7,'Vent Sizing Charts'!AE$7)+1,IF($R224=1.25,LOOKUP($S224,'Vent Sizing Charts'!$T$6,'Vent Sizing Charts'!AE$6)+1,"ERR")))))))))))</f>
        <v>ERR</v>
      </c>
      <c r="AE224" t="str">
        <f>IF($R224=15,LOOKUP($S224,'Vent Sizing Charts'!$T$38:$T$41,'Vent Sizing Charts'!U$38:U$41),IF($R224=12,LOOKUP($S224,'Vent Sizing Charts'!$T$34:$T$37,'Vent Sizing Charts'!U$34:U$37),IF($R224=10,LOOKUP($S224,'Vent Sizing Charts'!$T$30:$T$33,'Vent Sizing Charts'!U$30:U$33),IF($R224=8,LOOKUP($S224,'Vent Sizing Charts'!$T$26:$T$29,'Vent Sizing Charts'!U$26:U$29),IF($R224=6,LOOKUP($S224,'Vent Sizing Charts'!$T$22:$T$25,'Vent Sizing Charts'!U$22:U$25),IF($R224=5,LOOKUP($S224,'Vent Sizing Charts'!$T$18:$T$21,'Vent Sizing Charts'!U$18:U$21),IF($R224=4,LOOKUP($S224,'Vent Sizing Charts'!$T$14:$T$17,'Vent Sizing Charts'!U$14:U$17),IF($R224=3,LOOKUP($S224,'Vent Sizing Charts'!$T$10:$T$13,'Vent Sizing Charts'!U$10:U$13),IF($R224=2,LOOKUP($S224,'Vent Sizing Charts'!$T$8:$T$9,'Vent Sizing Charts'!U$8:U$9),IF($R224=1.5,LOOKUP($S224,'Vent Sizing Charts'!$T$7,'Vent Sizing Charts'!U$7),IF($R224=1.25,LOOKUP($S224,'Vent Sizing Charts'!$T$6,'Vent Sizing Charts'!U$6),"ERR")))))))))))</f>
        <v>ERR</v>
      </c>
    </row>
    <row r="225" spans="6:31" x14ac:dyDescent="0.25">
      <c r="F225" t="str">
        <f>IF('Vent Sizing'!M210="","",'Vent Sizing'!M210)</f>
        <v/>
      </c>
      <c r="G225">
        <v>0</v>
      </c>
      <c r="H225" t="e">
        <f>IF(LOOKUP($F225,'Vent Sizing Charts'!$F$5:$F$18,'Vent Sizing Charts'!G$5:G$18)+1&lt;0,0,LOOKUP($F225,'Vent Sizing Charts'!$F$5:$F$18,'Vent Sizing Charts'!G$5:G$18))</f>
        <v>#N/A</v>
      </c>
      <c r="I225" t="e">
        <f>IF(LOOKUP($F225,'Vent Sizing Charts'!$F$5:$F$18,'Vent Sizing Charts'!H$5:H$18)+1&lt;0,0,LOOKUP($F225,'Vent Sizing Charts'!$F$5:$F$18,'Vent Sizing Charts'!H$5:H$18))</f>
        <v>#N/A</v>
      </c>
      <c r="J225" t="e">
        <f>IF(LOOKUP($F225,'Vent Sizing Charts'!$F$5:$F$18,'Vent Sizing Charts'!I$5:I$18)+1&lt;0,0,LOOKUP($F225,'Vent Sizing Charts'!$F$5:$F$18,'Vent Sizing Charts'!I$5:I$18))</f>
        <v>#N/A</v>
      </c>
      <c r="K225" t="e">
        <f>IF(LOOKUP($F225,'Vent Sizing Charts'!$F$5:$F$18,'Vent Sizing Charts'!J$5:J$18)+1&lt;0,0,LOOKUP($F225,'Vent Sizing Charts'!$F$5:$F$18,'Vent Sizing Charts'!J$5:J$18))</f>
        <v>#N/A</v>
      </c>
      <c r="L225" t="e">
        <f>IF(LOOKUP($F225,'Vent Sizing Charts'!$F$5:$F$18,'Vent Sizing Charts'!K$5:K$18)+1&lt;0,0,LOOKUP($F225,'Vent Sizing Charts'!$F$5:$F$18,'Vent Sizing Charts'!K$5:K$18))</f>
        <v>#N/A</v>
      </c>
      <c r="M225" t="e">
        <f>IF(LOOKUP($F225,'Vent Sizing Charts'!$F$5:$F$18,'Vent Sizing Charts'!L$5:L$18)+1&lt;0,0,LOOKUP($F225,'Vent Sizing Charts'!$F$5:$F$18,'Vent Sizing Charts'!L$5:L$18))</f>
        <v>#N/A</v>
      </c>
      <c r="N225" t="e">
        <f>IF(LOOKUP($F225,'Vent Sizing Charts'!$F$5:$F$18,'Vent Sizing Charts'!M$5:M$18)+1&lt;0,0,LOOKUP($F225,'Vent Sizing Charts'!$F$5:$F$18,'Vent Sizing Charts'!M$5:M$18))</f>
        <v>#N/A</v>
      </c>
      <c r="O225" t="e">
        <f>IF(LOOKUP($F225,'Vent Sizing Charts'!$F$5:$F$18,'Vent Sizing Charts'!N$5:N$18)+1&lt;0,0,LOOKUP($F225,'Vent Sizing Charts'!$F$5:$F$18,'Vent Sizing Charts'!N$5:N$18))</f>
        <v>#N/A</v>
      </c>
      <c r="R225">
        <f>'Vent Sizing'!X130</f>
        <v>0</v>
      </c>
      <c r="S225">
        <f>ROUNDUP('Vent Sizing'!T130,0)</f>
        <v>0</v>
      </c>
      <c r="T225">
        <v>-9999999</v>
      </c>
      <c r="U225" t="str">
        <f>IF($R225=15,LOOKUP($S225,'Vent Sizing Charts'!$T$38:$T$41,'Vent Sizing Charts'!V$38:V$41)+1,IF($R225=12,LOOKUP($S225,'Vent Sizing Charts'!$T$34:$T$37,'Vent Sizing Charts'!V$34:V$37)+1,IF($R225=10,LOOKUP($S225,'Vent Sizing Charts'!$T$30:$T$33,'Vent Sizing Charts'!V$30:V$33)+1,IF($R225=8,LOOKUP($S225,'Vent Sizing Charts'!$T$26:$T$29,'Vent Sizing Charts'!V$26:V$29)+1,IF($R225=6,LOOKUP($S225,'Vent Sizing Charts'!$T$22:$T$25,'Vent Sizing Charts'!V$22:V$25)+1,IF($R225=5,LOOKUP($S225,'Vent Sizing Charts'!$T$18:$T$21,'Vent Sizing Charts'!V$18:V$21)+1,IF($R225=4,LOOKUP($S225,'Vent Sizing Charts'!$T$14:$T$17,'Vent Sizing Charts'!V$14:V$17)+1,IF($R225=3,LOOKUP($S225,'Vent Sizing Charts'!$T$10:$T$13,'Vent Sizing Charts'!V$10:V$13)+1,IF($R225=2,LOOKUP($S225,'Vent Sizing Charts'!$T$8:$T$9,'Vent Sizing Charts'!V$8:V$9)+1,IF($R225=1.5,LOOKUP($S225,'Vent Sizing Charts'!$T$7,'Vent Sizing Charts'!V$7)+1,IF($R225=1.25,LOOKUP($S225,'Vent Sizing Charts'!$T$6,'Vent Sizing Charts'!V$6)+1,"ERR")))))))))))</f>
        <v>ERR</v>
      </c>
      <c r="V225" t="str">
        <f>IF($R225=15,LOOKUP($S225,'Vent Sizing Charts'!$T$38:$T$41,'Vent Sizing Charts'!W$38:W$41)+1,IF($R225=12,LOOKUP($S225,'Vent Sizing Charts'!$T$34:$T$37,'Vent Sizing Charts'!W$34:W$37)+1,IF($R225=10,LOOKUP($S225,'Vent Sizing Charts'!$T$30:$T$33,'Vent Sizing Charts'!W$30:W$33)+1,IF($R225=8,LOOKUP($S225,'Vent Sizing Charts'!$T$26:$T$29,'Vent Sizing Charts'!W$26:W$29)+1,IF($R225=6,LOOKUP($S225,'Vent Sizing Charts'!$T$22:$T$25,'Vent Sizing Charts'!W$22:W$25)+1,IF($R225=5,LOOKUP($S225,'Vent Sizing Charts'!$T$18:$T$21,'Vent Sizing Charts'!W$18:W$21)+1,IF($R225=4,LOOKUP($S225,'Vent Sizing Charts'!$T$14:$T$17,'Vent Sizing Charts'!W$14:W$17)+1,IF($R225=3,LOOKUP($S225,'Vent Sizing Charts'!$T$10:$T$13,'Vent Sizing Charts'!W$10:W$13)+1,IF($R225=2,LOOKUP($S225,'Vent Sizing Charts'!$T$8:$T$9,'Vent Sizing Charts'!W$8:W$9)+1,IF($R225=1.5,LOOKUP($S225,'Vent Sizing Charts'!$T$7,'Vent Sizing Charts'!W$7)+1,IF($R225=1.25,LOOKUP($S225,'Vent Sizing Charts'!$T$6,'Vent Sizing Charts'!W$6)+1,"ERR")))))))))))</f>
        <v>ERR</v>
      </c>
      <c r="W225" t="str">
        <f>IF($R225=15,LOOKUP($S225,'Vent Sizing Charts'!$T$38:$T$41,'Vent Sizing Charts'!X$38:X$41)+1,IF($R225=12,LOOKUP($S225,'Vent Sizing Charts'!$T$34:$T$37,'Vent Sizing Charts'!X$34:X$37)+1,IF($R225=10,LOOKUP($S225,'Vent Sizing Charts'!$T$30:$T$33,'Vent Sizing Charts'!X$30:X$33)+1,IF($R225=8,LOOKUP($S225,'Vent Sizing Charts'!$T$26:$T$29,'Vent Sizing Charts'!X$26:X$29)+1,IF($R225=6,LOOKUP($S225,'Vent Sizing Charts'!$T$22:$T$25,'Vent Sizing Charts'!X$22:X$25)+1,IF($R225=5,LOOKUP($S225,'Vent Sizing Charts'!$T$18:$T$21,'Vent Sizing Charts'!X$18:X$21)+1,IF($R225=4,LOOKUP($S225,'Vent Sizing Charts'!$T$14:$T$17,'Vent Sizing Charts'!X$14:X$17)+1,IF($R225=3,LOOKUP($S225,'Vent Sizing Charts'!$T$10:$T$13,'Vent Sizing Charts'!X$10:X$13)+1,IF($R225=2,LOOKUP($S225,'Vent Sizing Charts'!$T$8:$T$9,'Vent Sizing Charts'!X$8:X$9)+1,IF($R225=1.5,LOOKUP($S225,'Vent Sizing Charts'!$T$7,'Vent Sizing Charts'!X$7)+1,IF($R225=1.25,LOOKUP($S225,'Vent Sizing Charts'!$T$6,'Vent Sizing Charts'!X$6)+1,"ERR")))))))))))</f>
        <v>ERR</v>
      </c>
      <c r="X225" t="str">
        <f>IF($R225=15,LOOKUP($S225,'Vent Sizing Charts'!$T$38:$T$41,'Vent Sizing Charts'!Y$38:Y$41)+1,IF($R225=12,LOOKUP($S225,'Vent Sizing Charts'!$T$34:$T$37,'Vent Sizing Charts'!Y$34:Y$37)+1,IF($R225=10,LOOKUP($S225,'Vent Sizing Charts'!$T$30:$T$33,'Vent Sizing Charts'!Y$30:Y$33)+1,IF($R225=8,LOOKUP($S225,'Vent Sizing Charts'!$T$26:$T$29,'Vent Sizing Charts'!Y$26:Y$29)+1,IF($R225=6,LOOKUP($S225,'Vent Sizing Charts'!$T$22:$T$25,'Vent Sizing Charts'!Y$22:Y$25)+1,IF($R225=5,LOOKUP($S225,'Vent Sizing Charts'!$T$18:$T$21,'Vent Sizing Charts'!Y$18:Y$21)+1,IF($R225=4,LOOKUP($S225,'Vent Sizing Charts'!$T$14:$T$17,'Vent Sizing Charts'!Y$14:Y$17)+1,IF($R225=3,LOOKUP($S225,'Vent Sizing Charts'!$T$10:$T$13,'Vent Sizing Charts'!Y$10:Y$13)+1,IF($R225=2,LOOKUP($S225,'Vent Sizing Charts'!$T$8:$T$9,'Vent Sizing Charts'!Y$8:Y$9)+1,IF($R225=1.5,LOOKUP($S225,'Vent Sizing Charts'!$T$7,'Vent Sizing Charts'!Y$7)+1,IF($R225=1.25,LOOKUP($S225,'Vent Sizing Charts'!$T$6,'Vent Sizing Charts'!Y$6)+1,"ERR")))))))))))</f>
        <v>ERR</v>
      </c>
      <c r="Y225" t="str">
        <f>IF($R225=15,LOOKUP($S225,'Vent Sizing Charts'!$T$38:$T$41,'Vent Sizing Charts'!Z$38:Z$41)+1,IF($R225=12,LOOKUP($S225,'Vent Sizing Charts'!$T$34:$T$37,'Vent Sizing Charts'!Z$34:Z$37)+1,IF($R225=10,LOOKUP($S225,'Vent Sizing Charts'!$T$30:$T$33,'Vent Sizing Charts'!Z$30:Z$33)+1,IF($R225=8,LOOKUP($S225,'Vent Sizing Charts'!$T$26:$T$29,'Vent Sizing Charts'!Z$26:Z$29)+1,IF($R225=6,LOOKUP($S225,'Vent Sizing Charts'!$T$22:$T$25,'Vent Sizing Charts'!Z$22:Z$25)+1,IF($R225=5,LOOKUP($S225,'Vent Sizing Charts'!$T$18:$T$21,'Vent Sizing Charts'!Z$18:Z$21)+1,IF($R225=4,LOOKUP($S225,'Vent Sizing Charts'!$T$14:$T$17,'Vent Sizing Charts'!Z$14:Z$17)+1,IF($R225=3,LOOKUP($S225,'Vent Sizing Charts'!$T$10:$T$13,'Vent Sizing Charts'!Z$10:Z$13)+1,IF($R225=2,LOOKUP($S225,'Vent Sizing Charts'!$T$8:$T$9,'Vent Sizing Charts'!Z$8:Z$9)+1,IF($R225=1.5,LOOKUP($S225,'Vent Sizing Charts'!$T$7,'Vent Sizing Charts'!Z$7)+1,IF($R225=1.25,LOOKUP($S225,'Vent Sizing Charts'!$T$6,'Vent Sizing Charts'!Z$6)+1,"ERR")))))))))))</f>
        <v>ERR</v>
      </c>
      <c r="Z225" t="str">
        <f>IF($R225=15,LOOKUP($S225,'Vent Sizing Charts'!$T$38:$T$41,'Vent Sizing Charts'!AA$38:AA$41)+1,IF($R225=12,LOOKUP($S225,'Vent Sizing Charts'!$T$34:$T$37,'Vent Sizing Charts'!AA$34:AA$37)+1,IF($R225=10,LOOKUP($S225,'Vent Sizing Charts'!$T$30:$T$33,'Vent Sizing Charts'!AA$30:AA$33)+1,IF($R225=8,LOOKUP($S225,'Vent Sizing Charts'!$T$26:$T$29,'Vent Sizing Charts'!AA$26:AA$29)+1,IF($R225=6,LOOKUP($S225,'Vent Sizing Charts'!$T$22:$T$25,'Vent Sizing Charts'!AA$22:AA$25)+1,IF($R225=5,LOOKUP($S225,'Vent Sizing Charts'!$T$18:$T$21,'Vent Sizing Charts'!AA$18:AA$21)+1,IF($R225=4,LOOKUP($S225,'Vent Sizing Charts'!$T$14:$T$17,'Vent Sizing Charts'!AA$14:AA$17)+1,IF($R225=3,LOOKUP($S225,'Vent Sizing Charts'!$T$10:$T$13,'Vent Sizing Charts'!AA$10:AA$13)+1,IF($R225=2,LOOKUP($S225,'Vent Sizing Charts'!$T$8:$T$9,'Vent Sizing Charts'!AA$8:AA$9)+1,IF($R225=1.5,LOOKUP($S225,'Vent Sizing Charts'!$T$7,'Vent Sizing Charts'!AA$7)+1,IF($R225=1.25,LOOKUP($S225,'Vent Sizing Charts'!$T$6,'Vent Sizing Charts'!AA$6)+1,"ERR")))))))))))</f>
        <v>ERR</v>
      </c>
      <c r="AA225" t="str">
        <f>IF($R225=15,LOOKUP($S225,'Vent Sizing Charts'!$T$38:$T$41,'Vent Sizing Charts'!AB$38:AB$41)+1,IF($R225=12,LOOKUP($S225,'Vent Sizing Charts'!$T$34:$T$37,'Vent Sizing Charts'!AB$34:AB$37)+1,IF($R225=10,LOOKUP($S225,'Vent Sizing Charts'!$T$30:$T$33,'Vent Sizing Charts'!AB$30:AB$33)+1,IF($R225=8,LOOKUP($S225,'Vent Sizing Charts'!$T$26:$T$29,'Vent Sizing Charts'!AB$26:AB$29)+1,IF($R225=6,LOOKUP($S225,'Vent Sizing Charts'!$T$22:$T$25,'Vent Sizing Charts'!AB$22:AB$25)+1,IF($R225=5,LOOKUP($S225,'Vent Sizing Charts'!$T$18:$T$21,'Vent Sizing Charts'!AB$18:AB$21)+1,IF($R225=4,LOOKUP($S225,'Vent Sizing Charts'!$T$14:$T$17,'Vent Sizing Charts'!AB$14:AB$17)+1,IF($R225=3,LOOKUP($S225,'Vent Sizing Charts'!$T$10:$T$13,'Vent Sizing Charts'!AB$10:AB$13)+1,IF($R225=2,LOOKUP($S225,'Vent Sizing Charts'!$T$8:$T$9,'Vent Sizing Charts'!AB$8:AB$9)+1,IF($R225=1.5,LOOKUP($S225,'Vent Sizing Charts'!$T$7,'Vent Sizing Charts'!AB$7)+1,IF($R225=1.25,LOOKUP($S225,'Vent Sizing Charts'!$T$6,'Vent Sizing Charts'!AB$6)+1,"ERR")))))))))))</f>
        <v>ERR</v>
      </c>
      <c r="AB225" t="str">
        <f>IF($R225=15,LOOKUP($S225,'Vent Sizing Charts'!$T$38:$T$41,'Vent Sizing Charts'!AC$38:AC$41)+1,IF($R225=12,LOOKUP($S225,'Vent Sizing Charts'!$T$34:$T$37,'Vent Sizing Charts'!AC$34:AC$37)+1,IF($R225=10,LOOKUP($S225,'Vent Sizing Charts'!$T$30:$T$33,'Vent Sizing Charts'!AC$30:AC$33)+1,IF($R225=8,LOOKUP($S225,'Vent Sizing Charts'!$T$26:$T$29,'Vent Sizing Charts'!AC$26:AC$29)+1,IF($R225=6,LOOKUP($S225,'Vent Sizing Charts'!$T$22:$T$25,'Vent Sizing Charts'!AC$22:AC$25)+1,IF($R225=5,LOOKUP($S225,'Vent Sizing Charts'!$T$18:$T$21,'Vent Sizing Charts'!AC$18:AC$21)+1,IF($R225=4,LOOKUP($S225,'Vent Sizing Charts'!$T$14:$T$17,'Vent Sizing Charts'!AC$14:AC$17)+1,IF($R225=3,LOOKUP($S225,'Vent Sizing Charts'!$T$10:$T$13,'Vent Sizing Charts'!AC$10:AC$13)+1,IF($R225=2,LOOKUP($S225,'Vent Sizing Charts'!$T$8:$T$9,'Vent Sizing Charts'!AC$8:AC$9)+1,IF($R225=1.5,LOOKUP($S225,'Vent Sizing Charts'!$T$7,'Vent Sizing Charts'!AC$7)+1,IF($R225=1.25,LOOKUP($S225,'Vent Sizing Charts'!$T$6,'Vent Sizing Charts'!AC$6)+1,"ERR")))))))))))</f>
        <v>ERR</v>
      </c>
      <c r="AC225" t="str">
        <f>IF($R225=15,LOOKUP($S225,'Vent Sizing Charts'!$T$38:$T$41,'Vent Sizing Charts'!AD$38:AD$41)+1,IF($R225=12,LOOKUP($S225,'Vent Sizing Charts'!$T$34:$T$37,'Vent Sizing Charts'!AD$34:AD$37)+1,IF($R225=10,LOOKUP($S225,'Vent Sizing Charts'!$T$30:$T$33,'Vent Sizing Charts'!AD$30:AD$33)+1,IF($R225=8,LOOKUP($S225,'Vent Sizing Charts'!$T$26:$T$29,'Vent Sizing Charts'!AD$26:AD$29)+1,IF($R225=6,LOOKUP($S225,'Vent Sizing Charts'!$T$22:$T$25,'Vent Sizing Charts'!AD$22:AD$25)+1,IF($R225=5,LOOKUP($S225,'Vent Sizing Charts'!$T$18:$T$21,'Vent Sizing Charts'!AD$18:AD$21)+1,IF($R225=4,LOOKUP($S225,'Vent Sizing Charts'!$T$14:$T$17,'Vent Sizing Charts'!AD$14:AD$17)+1,IF($R225=3,LOOKUP($S225,'Vent Sizing Charts'!$T$10:$T$13,'Vent Sizing Charts'!AD$10:AD$13)+1,IF($R225=2,LOOKUP($S225,'Vent Sizing Charts'!$T$8:$T$9,'Vent Sizing Charts'!AD$8:AD$9)+1,IF($R225=1.5,LOOKUP($S225,'Vent Sizing Charts'!$T$7,'Vent Sizing Charts'!AD$7)+1,IF($R225=1.25,LOOKUP($S225,'Vent Sizing Charts'!$T$6,'Vent Sizing Charts'!AD$6)+1,"ERR")))))))))))</f>
        <v>ERR</v>
      </c>
      <c r="AD225" t="str">
        <f>IF($R225=15,LOOKUP($S225,'Vent Sizing Charts'!$T$38:$T$41,'Vent Sizing Charts'!AE$38:AE$41)+1,IF($R225=12,LOOKUP($S225,'Vent Sizing Charts'!$T$34:$T$37,'Vent Sizing Charts'!AE$34:AE$37)+1,IF($R225=10,LOOKUP($S225,'Vent Sizing Charts'!$T$30:$T$33,'Vent Sizing Charts'!AE$30:AE$33)+1,IF($R225=8,LOOKUP($S225,'Vent Sizing Charts'!$T$26:$T$29,'Vent Sizing Charts'!AE$26:AE$29)+1,IF($R225=6,LOOKUP($S225,'Vent Sizing Charts'!$T$22:$T$25,'Vent Sizing Charts'!AE$22:AE$25)+1,IF($R225=5,LOOKUP($S225,'Vent Sizing Charts'!$T$18:$T$21,'Vent Sizing Charts'!AE$18:AE$21)+1,IF($R225=4,LOOKUP($S225,'Vent Sizing Charts'!$T$14:$T$17,'Vent Sizing Charts'!AE$14:AE$17)+1,IF($R225=3,LOOKUP($S225,'Vent Sizing Charts'!$T$10:$T$13,'Vent Sizing Charts'!AE$10:AE$13)+1,IF($R225=2,LOOKUP($S225,'Vent Sizing Charts'!$T$8:$T$9,'Vent Sizing Charts'!AE$8:AE$9)+1,IF($R225=1.5,LOOKUP($S225,'Vent Sizing Charts'!$T$7,'Vent Sizing Charts'!AE$7)+1,IF($R225=1.25,LOOKUP($S225,'Vent Sizing Charts'!$T$6,'Vent Sizing Charts'!AE$6)+1,"ERR")))))))))))</f>
        <v>ERR</v>
      </c>
      <c r="AE225" t="str">
        <f>IF($R225=15,LOOKUP($S225,'Vent Sizing Charts'!$T$38:$T$41,'Vent Sizing Charts'!U$38:U$41),IF($R225=12,LOOKUP($S225,'Vent Sizing Charts'!$T$34:$T$37,'Vent Sizing Charts'!U$34:U$37),IF($R225=10,LOOKUP($S225,'Vent Sizing Charts'!$T$30:$T$33,'Vent Sizing Charts'!U$30:U$33),IF($R225=8,LOOKUP($S225,'Vent Sizing Charts'!$T$26:$T$29,'Vent Sizing Charts'!U$26:U$29),IF($R225=6,LOOKUP($S225,'Vent Sizing Charts'!$T$22:$T$25,'Vent Sizing Charts'!U$22:U$25),IF($R225=5,LOOKUP($S225,'Vent Sizing Charts'!$T$18:$T$21,'Vent Sizing Charts'!U$18:U$21),IF($R225=4,LOOKUP($S225,'Vent Sizing Charts'!$T$14:$T$17,'Vent Sizing Charts'!U$14:U$17),IF($R225=3,LOOKUP($S225,'Vent Sizing Charts'!$T$10:$T$13,'Vent Sizing Charts'!U$10:U$13),IF($R225=2,LOOKUP($S225,'Vent Sizing Charts'!$T$8:$T$9,'Vent Sizing Charts'!U$8:U$9),IF($R225=1.5,LOOKUP($S225,'Vent Sizing Charts'!$T$7,'Vent Sizing Charts'!U$7),IF($R225=1.25,LOOKUP($S225,'Vent Sizing Charts'!$T$6,'Vent Sizing Charts'!U$6),"ERR")))))))))))</f>
        <v>ERR</v>
      </c>
    </row>
    <row r="226" spans="6:31" x14ac:dyDescent="0.25">
      <c r="F226" t="str">
        <f>IF('Vent Sizing'!M211="","",'Vent Sizing'!M211)</f>
        <v/>
      </c>
      <c r="G226">
        <v>0</v>
      </c>
      <c r="H226" t="e">
        <f>IF(LOOKUP($F226,'Vent Sizing Charts'!$F$5:$F$18,'Vent Sizing Charts'!G$5:G$18)+1&lt;0,0,LOOKUP($F226,'Vent Sizing Charts'!$F$5:$F$18,'Vent Sizing Charts'!G$5:G$18))</f>
        <v>#N/A</v>
      </c>
      <c r="I226" t="e">
        <f>IF(LOOKUP($F226,'Vent Sizing Charts'!$F$5:$F$18,'Vent Sizing Charts'!H$5:H$18)+1&lt;0,0,LOOKUP($F226,'Vent Sizing Charts'!$F$5:$F$18,'Vent Sizing Charts'!H$5:H$18))</f>
        <v>#N/A</v>
      </c>
      <c r="J226" t="e">
        <f>IF(LOOKUP($F226,'Vent Sizing Charts'!$F$5:$F$18,'Vent Sizing Charts'!I$5:I$18)+1&lt;0,0,LOOKUP($F226,'Vent Sizing Charts'!$F$5:$F$18,'Vent Sizing Charts'!I$5:I$18))</f>
        <v>#N/A</v>
      </c>
      <c r="K226" t="e">
        <f>IF(LOOKUP($F226,'Vent Sizing Charts'!$F$5:$F$18,'Vent Sizing Charts'!J$5:J$18)+1&lt;0,0,LOOKUP($F226,'Vent Sizing Charts'!$F$5:$F$18,'Vent Sizing Charts'!J$5:J$18))</f>
        <v>#N/A</v>
      </c>
      <c r="L226" t="e">
        <f>IF(LOOKUP($F226,'Vent Sizing Charts'!$F$5:$F$18,'Vent Sizing Charts'!K$5:K$18)+1&lt;0,0,LOOKUP($F226,'Vent Sizing Charts'!$F$5:$F$18,'Vent Sizing Charts'!K$5:K$18))</f>
        <v>#N/A</v>
      </c>
      <c r="M226" t="e">
        <f>IF(LOOKUP($F226,'Vent Sizing Charts'!$F$5:$F$18,'Vent Sizing Charts'!L$5:L$18)+1&lt;0,0,LOOKUP($F226,'Vent Sizing Charts'!$F$5:$F$18,'Vent Sizing Charts'!L$5:L$18))</f>
        <v>#N/A</v>
      </c>
      <c r="N226" t="e">
        <f>IF(LOOKUP($F226,'Vent Sizing Charts'!$F$5:$F$18,'Vent Sizing Charts'!M$5:M$18)+1&lt;0,0,LOOKUP($F226,'Vent Sizing Charts'!$F$5:$F$18,'Vent Sizing Charts'!M$5:M$18))</f>
        <v>#N/A</v>
      </c>
      <c r="O226" t="e">
        <f>IF(LOOKUP($F226,'Vent Sizing Charts'!$F$5:$F$18,'Vent Sizing Charts'!N$5:N$18)+1&lt;0,0,LOOKUP($F226,'Vent Sizing Charts'!$F$5:$F$18,'Vent Sizing Charts'!N$5:N$18))</f>
        <v>#N/A</v>
      </c>
      <c r="R226">
        <f>'Vent Sizing'!X131</f>
        <v>0</v>
      </c>
      <c r="S226">
        <f>ROUNDUP('Vent Sizing'!T131,0)</f>
        <v>0</v>
      </c>
      <c r="T226">
        <v>-9999999</v>
      </c>
      <c r="U226" t="str">
        <f>IF($R226=15,LOOKUP($S226,'Vent Sizing Charts'!$T$38:$T$41,'Vent Sizing Charts'!V$38:V$41)+1,IF($R226=12,LOOKUP($S226,'Vent Sizing Charts'!$T$34:$T$37,'Vent Sizing Charts'!V$34:V$37)+1,IF($R226=10,LOOKUP($S226,'Vent Sizing Charts'!$T$30:$T$33,'Vent Sizing Charts'!V$30:V$33)+1,IF($R226=8,LOOKUP($S226,'Vent Sizing Charts'!$T$26:$T$29,'Vent Sizing Charts'!V$26:V$29)+1,IF($R226=6,LOOKUP($S226,'Vent Sizing Charts'!$T$22:$T$25,'Vent Sizing Charts'!V$22:V$25)+1,IF($R226=5,LOOKUP($S226,'Vent Sizing Charts'!$T$18:$T$21,'Vent Sizing Charts'!V$18:V$21)+1,IF($R226=4,LOOKUP($S226,'Vent Sizing Charts'!$T$14:$T$17,'Vent Sizing Charts'!V$14:V$17)+1,IF($R226=3,LOOKUP($S226,'Vent Sizing Charts'!$T$10:$T$13,'Vent Sizing Charts'!V$10:V$13)+1,IF($R226=2,LOOKUP($S226,'Vent Sizing Charts'!$T$8:$T$9,'Vent Sizing Charts'!V$8:V$9)+1,IF($R226=1.5,LOOKUP($S226,'Vent Sizing Charts'!$T$7,'Vent Sizing Charts'!V$7)+1,IF($R226=1.25,LOOKUP($S226,'Vent Sizing Charts'!$T$6,'Vent Sizing Charts'!V$6)+1,"ERR")))))))))))</f>
        <v>ERR</v>
      </c>
      <c r="V226" t="str">
        <f>IF($R226=15,LOOKUP($S226,'Vent Sizing Charts'!$T$38:$T$41,'Vent Sizing Charts'!W$38:W$41)+1,IF($R226=12,LOOKUP($S226,'Vent Sizing Charts'!$T$34:$T$37,'Vent Sizing Charts'!W$34:W$37)+1,IF($R226=10,LOOKUP($S226,'Vent Sizing Charts'!$T$30:$T$33,'Vent Sizing Charts'!W$30:W$33)+1,IF($R226=8,LOOKUP($S226,'Vent Sizing Charts'!$T$26:$T$29,'Vent Sizing Charts'!W$26:W$29)+1,IF($R226=6,LOOKUP($S226,'Vent Sizing Charts'!$T$22:$T$25,'Vent Sizing Charts'!W$22:W$25)+1,IF($R226=5,LOOKUP($S226,'Vent Sizing Charts'!$T$18:$T$21,'Vent Sizing Charts'!W$18:W$21)+1,IF($R226=4,LOOKUP($S226,'Vent Sizing Charts'!$T$14:$T$17,'Vent Sizing Charts'!W$14:W$17)+1,IF($R226=3,LOOKUP($S226,'Vent Sizing Charts'!$T$10:$T$13,'Vent Sizing Charts'!W$10:W$13)+1,IF($R226=2,LOOKUP($S226,'Vent Sizing Charts'!$T$8:$T$9,'Vent Sizing Charts'!W$8:W$9)+1,IF($R226=1.5,LOOKUP($S226,'Vent Sizing Charts'!$T$7,'Vent Sizing Charts'!W$7)+1,IF($R226=1.25,LOOKUP($S226,'Vent Sizing Charts'!$T$6,'Vent Sizing Charts'!W$6)+1,"ERR")))))))))))</f>
        <v>ERR</v>
      </c>
      <c r="W226" t="str">
        <f>IF($R226=15,LOOKUP($S226,'Vent Sizing Charts'!$T$38:$T$41,'Vent Sizing Charts'!X$38:X$41)+1,IF($R226=12,LOOKUP($S226,'Vent Sizing Charts'!$T$34:$T$37,'Vent Sizing Charts'!X$34:X$37)+1,IF($R226=10,LOOKUP($S226,'Vent Sizing Charts'!$T$30:$T$33,'Vent Sizing Charts'!X$30:X$33)+1,IF($R226=8,LOOKUP($S226,'Vent Sizing Charts'!$T$26:$T$29,'Vent Sizing Charts'!X$26:X$29)+1,IF($R226=6,LOOKUP($S226,'Vent Sizing Charts'!$T$22:$T$25,'Vent Sizing Charts'!X$22:X$25)+1,IF($R226=5,LOOKUP($S226,'Vent Sizing Charts'!$T$18:$T$21,'Vent Sizing Charts'!X$18:X$21)+1,IF($R226=4,LOOKUP($S226,'Vent Sizing Charts'!$T$14:$T$17,'Vent Sizing Charts'!X$14:X$17)+1,IF($R226=3,LOOKUP($S226,'Vent Sizing Charts'!$T$10:$T$13,'Vent Sizing Charts'!X$10:X$13)+1,IF($R226=2,LOOKUP($S226,'Vent Sizing Charts'!$T$8:$T$9,'Vent Sizing Charts'!X$8:X$9)+1,IF($R226=1.5,LOOKUP($S226,'Vent Sizing Charts'!$T$7,'Vent Sizing Charts'!X$7)+1,IF($R226=1.25,LOOKUP($S226,'Vent Sizing Charts'!$T$6,'Vent Sizing Charts'!X$6)+1,"ERR")))))))))))</f>
        <v>ERR</v>
      </c>
      <c r="X226" t="str">
        <f>IF($R226=15,LOOKUP($S226,'Vent Sizing Charts'!$T$38:$T$41,'Vent Sizing Charts'!Y$38:Y$41)+1,IF($R226=12,LOOKUP($S226,'Vent Sizing Charts'!$T$34:$T$37,'Vent Sizing Charts'!Y$34:Y$37)+1,IF($R226=10,LOOKUP($S226,'Vent Sizing Charts'!$T$30:$T$33,'Vent Sizing Charts'!Y$30:Y$33)+1,IF($R226=8,LOOKUP($S226,'Vent Sizing Charts'!$T$26:$T$29,'Vent Sizing Charts'!Y$26:Y$29)+1,IF($R226=6,LOOKUP($S226,'Vent Sizing Charts'!$T$22:$T$25,'Vent Sizing Charts'!Y$22:Y$25)+1,IF($R226=5,LOOKUP($S226,'Vent Sizing Charts'!$T$18:$T$21,'Vent Sizing Charts'!Y$18:Y$21)+1,IF($R226=4,LOOKUP($S226,'Vent Sizing Charts'!$T$14:$T$17,'Vent Sizing Charts'!Y$14:Y$17)+1,IF($R226=3,LOOKUP($S226,'Vent Sizing Charts'!$T$10:$T$13,'Vent Sizing Charts'!Y$10:Y$13)+1,IF($R226=2,LOOKUP($S226,'Vent Sizing Charts'!$T$8:$T$9,'Vent Sizing Charts'!Y$8:Y$9)+1,IF($R226=1.5,LOOKUP($S226,'Vent Sizing Charts'!$T$7,'Vent Sizing Charts'!Y$7)+1,IF($R226=1.25,LOOKUP($S226,'Vent Sizing Charts'!$T$6,'Vent Sizing Charts'!Y$6)+1,"ERR")))))))))))</f>
        <v>ERR</v>
      </c>
      <c r="Y226" t="str">
        <f>IF($R226=15,LOOKUP($S226,'Vent Sizing Charts'!$T$38:$T$41,'Vent Sizing Charts'!Z$38:Z$41)+1,IF($R226=12,LOOKUP($S226,'Vent Sizing Charts'!$T$34:$T$37,'Vent Sizing Charts'!Z$34:Z$37)+1,IF($R226=10,LOOKUP($S226,'Vent Sizing Charts'!$T$30:$T$33,'Vent Sizing Charts'!Z$30:Z$33)+1,IF($R226=8,LOOKUP($S226,'Vent Sizing Charts'!$T$26:$T$29,'Vent Sizing Charts'!Z$26:Z$29)+1,IF($R226=6,LOOKUP($S226,'Vent Sizing Charts'!$T$22:$T$25,'Vent Sizing Charts'!Z$22:Z$25)+1,IF($R226=5,LOOKUP($S226,'Vent Sizing Charts'!$T$18:$T$21,'Vent Sizing Charts'!Z$18:Z$21)+1,IF($R226=4,LOOKUP($S226,'Vent Sizing Charts'!$T$14:$T$17,'Vent Sizing Charts'!Z$14:Z$17)+1,IF($R226=3,LOOKUP($S226,'Vent Sizing Charts'!$T$10:$T$13,'Vent Sizing Charts'!Z$10:Z$13)+1,IF($R226=2,LOOKUP($S226,'Vent Sizing Charts'!$T$8:$T$9,'Vent Sizing Charts'!Z$8:Z$9)+1,IF($R226=1.5,LOOKUP($S226,'Vent Sizing Charts'!$T$7,'Vent Sizing Charts'!Z$7)+1,IF($R226=1.25,LOOKUP($S226,'Vent Sizing Charts'!$T$6,'Vent Sizing Charts'!Z$6)+1,"ERR")))))))))))</f>
        <v>ERR</v>
      </c>
      <c r="Z226" t="str">
        <f>IF($R226=15,LOOKUP($S226,'Vent Sizing Charts'!$T$38:$T$41,'Vent Sizing Charts'!AA$38:AA$41)+1,IF($R226=12,LOOKUP($S226,'Vent Sizing Charts'!$T$34:$T$37,'Vent Sizing Charts'!AA$34:AA$37)+1,IF($R226=10,LOOKUP($S226,'Vent Sizing Charts'!$T$30:$T$33,'Vent Sizing Charts'!AA$30:AA$33)+1,IF($R226=8,LOOKUP($S226,'Vent Sizing Charts'!$T$26:$T$29,'Vent Sizing Charts'!AA$26:AA$29)+1,IF($R226=6,LOOKUP($S226,'Vent Sizing Charts'!$T$22:$T$25,'Vent Sizing Charts'!AA$22:AA$25)+1,IF($R226=5,LOOKUP($S226,'Vent Sizing Charts'!$T$18:$T$21,'Vent Sizing Charts'!AA$18:AA$21)+1,IF($R226=4,LOOKUP($S226,'Vent Sizing Charts'!$T$14:$T$17,'Vent Sizing Charts'!AA$14:AA$17)+1,IF($R226=3,LOOKUP($S226,'Vent Sizing Charts'!$T$10:$T$13,'Vent Sizing Charts'!AA$10:AA$13)+1,IF($R226=2,LOOKUP($S226,'Vent Sizing Charts'!$T$8:$T$9,'Vent Sizing Charts'!AA$8:AA$9)+1,IF($R226=1.5,LOOKUP($S226,'Vent Sizing Charts'!$T$7,'Vent Sizing Charts'!AA$7)+1,IF($R226=1.25,LOOKUP($S226,'Vent Sizing Charts'!$T$6,'Vent Sizing Charts'!AA$6)+1,"ERR")))))))))))</f>
        <v>ERR</v>
      </c>
      <c r="AA226" t="str">
        <f>IF($R226=15,LOOKUP($S226,'Vent Sizing Charts'!$T$38:$T$41,'Vent Sizing Charts'!AB$38:AB$41)+1,IF($R226=12,LOOKUP($S226,'Vent Sizing Charts'!$T$34:$T$37,'Vent Sizing Charts'!AB$34:AB$37)+1,IF($R226=10,LOOKUP($S226,'Vent Sizing Charts'!$T$30:$T$33,'Vent Sizing Charts'!AB$30:AB$33)+1,IF($R226=8,LOOKUP($S226,'Vent Sizing Charts'!$T$26:$T$29,'Vent Sizing Charts'!AB$26:AB$29)+1,IF($R226=6,LOOKUP($S226,'Vent Sizing Charts'!$T$22:$T$25,'Vent Sizing Charts'!AB$22:AB$25)+1,IF($R226=5,LOOKUP($S226,'Vent Sizing Charts'!$T$18:$T$21,'Vent Sizing Charts'!AB$18:AB$21)+1,IF($R226=4,LOOKUP($S226,'Vent Sizing Charts'!$T$14:$T$17,'Vent Sizing Charts'!AB$14:AB$17)+1,IF($R226=3,LOOKUP($S226,'Vent Sizing Charts'!$T$10:$T$13,'Vent Sizing Charts'!AB$10:AB$13)+1,IF($R226=2,LOOKUP($S226,'Vent Sizing Charts'!$T$8:$T$9,'Vent Sizing Charts'!AB$8:AB$9)+1,IF($R226=1.5,LOOKUP($S226,'Vent Sizing Charts'!$T$7,'Vent Sizing Charts'!AB$7)+1,IF($R226=1.25,LOOKUP($S226,'Vent Sizing Charts'!$T$6,'Vent Sizing Charts'!AB$6)+1,"ERR")))))))))))</f>
        <v>ERR</v>
      </c>
      <c r="AB226" t="str">
        <f>IF($R226=15,LOOKUP($S226,'Vent Sizing Charts'!$T$38:$T$41,'Vent Sizing Charts'!AC$38:AC$41)+1,IF($R226=12,LOOKUP($S226,'Vent Sizing Charts'!$T$34:$T$37,'Vent Sizing Charts'!AC$34:AC$37)+1,IF($R226=10,LOOKUP($S226,'Vent Sizing Charts'!$T$30:$T$33,'Vent Sizing Charts'!AC$30:AC$33)+1,IF($R226=8,LOOKUP($S226,'Vent Sizing Charts'!$T$26:$T$29,'Vent Sizing Charts'!AC$26:AC$29)+1,IF($R226=6,LOOKUP($S226,'Vent Sizing Charts'!$T$22:$T$25,'Vent Sizing Charts'!AC$22:AC$25)+1,IF($R226=5,LOOKUP($S226,'Vent Sizing Charts'!$T$18:$T$21,'Vent Sizing Charts'!AC$18:AC$21)+1,IF($R226=4,LOOKUP($S226,'Vent Sizing Charts'!$T$14:$T$17,'Vent Sizing Charts'!AC$14:AC$17)+1,IF($R226=3,LOOKUP($S226,'Vent Sizing Charts'!$T$10:$T$13,'Vent Sizing Charts'!AC$10:AC$13)+1,IF($R226=2,LOOKUP($S226,'Vent Sizing Charts'!$T$8:$T$9,'Vent Sizing Charts'!AC$8:AC$9)+1,IF($R226=1.5,LOOKUP($S226,'Vent Sizing Charts'!$T$7,'Vent Sizing Charts'!AC$7)+1,IF($R226=1.25,LOOKUP($S226,'Vent Sizing Charts'!$T$6,'Vent Sizing Charts'!AC$6)+1,"ERR")))))))))))</f>
        <v>ERR</v>
      </c>
      <c r="AC226" t="str">
        <f>IF($R226=15,LOOKUP($S226,'Vent Sizing Charts'!$T$38:$T$41,'Vent Sizing Charts'!AD$38:AD$41)+1,IF($R226=12,LOOKUP($S226,'Vent Sizing Charts'!$T$34:$T$37,'Vent Sizing Charts'!AD$34:AD$37)+1,IF($R226=10,LOOKUP($S226,'Vent Sizing Charts'!$T$30:$T$33,'Vent Sizing Charts'!AD$30:AD$33)+1,IF($R226=8,LOOKUP($S226,'Vent Sizing Charts'!$T$26:$T$29,'Vent Sizing Charts'!AD$26:AD$29)+1,IF($R226=6,LOOKUP($S226,'Vent Sizing Charts'!$T$22:$T$25,'Vent Sizing Charts'!AD$22:AD$25)+1,IF($R226=5,LOOKUP($S226,'Vent Sizing Charts'!$T$18:$T$21,'Vent Sizing Charts'!AD$18:AD$21)+1,IF($R226=4,LOOKUP($S226,'Vent Sizing Charts'!$T$14:$T$17,'Vent Sizing Charts'!AD$14:AD$17)+1,IF($R226=3,LOOKUP($S226,'Vent Sizing Charts'!$T$10:$T$13,'Vent Sizing Charts'!AD$10:AD$13)+1,IF($R226=2,LOOKUP($S226,'Vent Sizing Charts'!$T$8:$T$9,'Vent Sizing Charts'!AD$8:AD$9)+1,IF($R226=1.5,LOOKUP($S226,'Vent Sizing Charts'!$T$7,'Vent Sizing Charts'!AD$7)+1,IF($R226=1.25,LOOKUP($S226,'Vent Sizing Charts'!$T$6,'Vent Sizing Charts'!AD$6)+1,"ERR")))))))))))</f>
        <v>ERR</v>
      </c>
      <c r="AD226" t="str">
        <f>IF($R226=15,LOOKUP($S226,'Vent Sizing Charts'!$T$38:$T$41,'Vent Sizing Charts'!AE$38:AE$41)+1,IF($R226=12,LOOKUP($S226,'Vent Sizing Charts'!$T$34:$T$37,'Vent Sizing Charts'!AE$34:AE$37)+1,IF($R226=10,LOOKUP($S226,'Vent Sizing Charts'!$T$30:$T$33,'Vent Sizing Charts'!AE$30:AE$33)+1,IF($R226=8,LOOKUP($S226,'Vent Sizing Charts'!$T$26:$T$29,'Vent Sizing Charts'!AE$26:AE$29)+1,IF($R226=6,LOOKUP($S226,'Vent Sizing Charts'!$T$22:$T$25,'Vent Sizing Charts'!AE$22:AE$25)+1,IF($R226=5,LOOKUP($S226,'Vent Sizing Charts'!$T$18:$T$21,'Vent Sizing Charts'!AE$18:AE$21)+1,IF($R226=4,LOOKUP($S226,'Vent Sizing Charts'!$T$14:$T$17,'Vent Sizing Charts'!AE$14:AE$17)+1,IF($R226=3,LOOKUP($S226,'Vent Sizing Charts'!$T$10:$T$13,'Vent Sizing Charts'!AE$10:AE$13)+1,IF($R226=2,LOOKUP($S226,'Vent Sizing Charts'!$T$8:$T$9,'Vent Sizing Charts'!AE$8:AE$9)+1,IF($R226=1.5,LOOKUP($S226,'Vent Sizing Charts'!$T$7,'Vent Sizing Charts'!AE$7)+1,IF($R226=1.25,LOOKUP($S226,'Vent Sizing Charts'!$T$6,'Vent Sizing Charts'!AE$6)+1,"ERR")))))))))))</f>
        <v>ERR</v>
      </c>
      <c r="AE226" t="str">
        <f>IF($R226=15,LOOKUP($S226,'Vent Sizing Charts'!$T$38:$T$41,'Vent Sizing Charts'!U$38:U$41),IF($R226=12,LOOKUP($S226,'Vent Sizing Charts'!$T$34:$T$37,'Vent Sizing Charts'!U$34:U$37),IF($R226=10,LOOKUP($S226,'Vent Sizing Charts'!$T$30:$T$33,'Vent Sizing Charts'!U$30:U$33),IF($R226=8,LOOKUP($S226,'Vent Sizing Charts'!$T$26:$T$29,'Vent Sizing Charts'!U$26:U$29),IF($R226=6,LOOKUP($S226,'Vent Sizing Charts'!$T$22:$T$25,'Vent Sizing Charts'!U$22:U$25),IF($R226=5,LOOKUP($S226,'Vent Sizing Charts'!$T$18:$T$21,'Vent Sizing Charts'!U$18:U$21),IF($R226=4,LOOKUP($S226,'Vent Sizing Charts'!$T$14:$T$17,'Vent Sizing Charts'!U$14:U$17),IF($R226=3,LOOKUP($S226,'Vent Sizing Charts'!$T$10:$T$13,'Vent Sizing Charts'!U$10:U$13),IF($R226=2,LOOKUP($S226,'Vent Sizing Charts'!$T$8:$T$9,'Vent Sizing Charts'!U$8:U$9),IF($R226=1.5,LOOKUP($S226,'Vent Sizing Charts'!$T$7,'Vent Sizing Charts'!U$7),IF($R226=1.25,LOOKUP($S226,'Vent Sizing Charts'!$T$6,'Vent Sizing Charts'!U$6),"ERR")))))))))))</f>
        <v>ERR</v>
      </c>
    </row>
    <row r="227" spans="6:31" x14ac:dyDescent="0.25">
      <c r="F227" t="str">
        <f>IF('Vent Sizing'!M212="","",'Vent Sizing'!M212)</f>
        <v/>
      </c>
      <c r="G227">
        <v>0</v>
      </c>
      <c r="H227" t="e">
        <f>IF(LOOKUP($F227,'Vent Sizing Charts'!$F$5:$F$18,'Vent Sizing Charts'!G$5:G$18)+1&lt;0,0,LOOKUP($F227,'Vent Sizing Charts'!$F$5:$F$18,'Vent Sizing Charts'!G$5:G$18))</f>
        <v>#N/A</v>
      </c>
      <c r="I227" t="e">
        <f>IF(LOOKUP($F227,'Vent Sizing Charts'!$F$5:$F$18,'Vent Sizing Charts'!H$5:H$18)+1&lt;0,0,LOOKUP($F227,'Vent Sizing Charts'!$F$5:$F$18,'Vent Sizing Charts'!H$5:H$18))</f>
        <v>#N/A</v>
      </c>
      <c r="J227" t="e">
        <f>IF(LOOKUP($F227,'Vent Sizing Charts'!$F$5:$F$18,'Vent Sizing Charts'!I$5:I$18)+1&lt;0,0,LOOKUP($F227,'Vent Sizing Charts'!$F$5:$F$18,'Vent Sizing Charts'!I$5:I$18))</f>
        <v>#N/A</v>
      </c>
      <c r="K227" t="e">
        <f>IF(LOOKUP($F227,'Vent Sizing Charts'!$F$5:$F$18,'Vent Sizing Charts'!J$5:J$18)+1&lt;0,0,LOOKUP($F227,'Vent Sizing Charts'!$F$5:$F$18,'Vent Sizing Charts'!J$5:J$18))</f>
        <v>#N/A</v>
      </c>
      <c r="L227" t="e">
        <f>IF(LOOKUP($F227,'Vent Sizing Charts'!$F$5:$F$18,'Vent Sizing Charts'!K$5:K$18)+1&lt;0,0,LOOKUP($F227,'Vent Sizing Charts'!$F$5:$F$18,'Vent Sizing Charts'!K$5:K$18))</f>
        <v>#N/A</v>
      </c>
      <c r="M227" t="e">
        <f>IF(LOOKUP($F227,'Vent Sizing Charts'!$F$5:$F$18,'Vent Sizing Charts'!L$5:L$18)+1&lt;0,0,LOOKUP($F227,'Vent Sizing Charts'!$F$5:$F$18,'Vent Sizing Charts'!L$5:L$18))</f>
        <v>#N/A</v>
      </c>
      <c r="N227" t="e">
        <f>IF(LOOKUP($F227,'Vent Sizing Charts'!$F$5:$F$18,'Vent Sizing Charts'!M$5:M$18)+1&lt;0,0,LOOKUP($F227,'Vent Sizing Charts'!$F$5:$F$18,'Vent Sizing Charts'!M$5:M$18))</f>
        <v>#N/A</v>
      </c>
      <c r="O227" t="e">
        <f>IF(LOOKUP($F227,'Vent Sizing Charts'!$F$5:$F$18,'Vent Sizing Charts'!N$5:N$18)+1&lt;0,0,LOOKUP($F227,'Vent Sizing Charts'!$F$5:$F$18,'Vent Sizing Charts'!N$5:N$18))</f>
        <v>#N/A</v>
      </c>
      <c r="R227">
        <f>'Vent Sizing'!X132</f>
        <v>0</v>
      </c>
      <c r="S227">
        <f>ROUNDUP('Vent Sizing'!T132,0)</f>
        <v>0</v>
      </c>
      <c r="T227">
        <v>-9999999</v>
      </c>
      <c r="U227" t="str">
        <f>IF($R227=15,LOOKUP($S227,'Vent Sizing Charts'!$T$38:$T$41,'Vent Sizing Charts'!V$38:V$41)+1,IF($R227=12,LOOKUP($S227,'Vent Sizing Charts'!$T$34:$T$37,'Vent Sizing Charts'!V$34:V$37)+1,IF($R227=10,LOOKUP($S227,'Vent Sizing Charts'!$T$30:$T$33,'Vent Sizing Charts'!V$30:V$33)+1,IF($R227=8,LOOKUP($S227,'Vent Sizing Charts'!$T$26:$T$29,'Vent Sizing Charts'!V$26:V$29)+1,IF($R227=6,LOOKUP($S227,'Vent Sizing Charts'!$T$22:$T$25,'Vent Sizing Charts'!V$22:V$25)+1,IF($R227=5,LOOKUP($S227,'Vent Sizing Charts'!$T$18:$T$21,'Vent Sizing Charts'!V$18:V$21)+1,IF($R227=4,LOOKUP($S227,'Vent Sizing Charts'!$T$14:$T$17,'Vent Sizing Charts'!V$14:V$17)+1,IF($R227=3,LOOKUP($S227,'Vent Sizing Charts'!$T$10:$T$13,'Vent Sizing Charts'!V$10:V$13)+1,IF($R227=2,LOOKUP($S227,'Vent Sizing Charts'!$T$8:$T$9,'Vent Sizing Charts'!V$8:V$9)+1,IF($R227=1.5,LOOKUP($S227,'Vent Sizing Charts'!$T$7,'Vent Sizing Charts'!V$7)+1,IF($R227=1.25,LOOKUP($S227,'Vent Sizing Charts'!$T$6,'Vent Sizing Charts'!V$6)+1,"ERR")))))))))))</f>
        <v>ERR</v>
      </c>
      <c r="V227" t="str">
        <f>IF($R227=15,LOOKUP($S227,'Vent Sizing Charts'!$T$38:$T$41,'Vent Sizing Charts'!W$38:W$41)+1,IF($R227=12,LOOKUP($S227,'Vent Sizing Charts'!$T$34:$T$37,'Vent Sizing Charts'!W$34:W$37)+1,IF($R227=10,LOOKUP($S227,'Vent Sizing Charts'!$T$30:$T$33,'Vent Sizing Charts'!W$30:W$33)+1,IF($R227=8,LOOKUP($S227,'Vent Sizing Charts'!$T$26:$T$29,'Vent Sizing Charts'!W$26:W$29)+1,IF($R227=6,LOOKUP($S227,'Vent Sizing Charts'!$T$22:$T$25,'Vent Sizing Charts'!W$22:W$25)+1,IF($R227=5,LOOKUP($S227,'Vent Sizing Charts'!$T$18:$T$21,'Vent Sizing Charts'!W$18:W$21)+1,IF($R227=4,LOOKUP($S227,'Vent Sizing Charts'!$T$14:$T$17,'Vent Sizing Charts'!W$14:W$17)+1,IF($R227=3,LOOKUP($S227,'Vent Sizing Charts'!$T$10:$T$13,'Vent Sizing Charts'!W$10:W$13)+1,IF($R227=2,LOOKUP($S227,'Vent Sizing Charts'!$T$8:$T$9,'Vent Sizing Charts'!W$8:W$9)+1,IF($R227=1.5,LOOKUP($S227,'Vent Sizing Charts'!$T$7,'Vent Sizing Charts'!W$7)+1,IF($R227=1.25,LOOKUP($S227,'Vent Sizing Charts'!$T$6,'Vent Sizing Charts'!W$6)+1,"ERR")))))))))))</f>
        <v>ERR</v>
      </c>
      <c r="W227" t="str">
        <f>IF($R227=15,LOOKUP($S227,'Vent Sizing Charts'!$T$38:$T$41,'Vent Sizing Charts'!X$38:X$41)+1,IF($R227=12,LOOKUP($S227,'Vent Sizing Charts'!$T$34:$T$37,'Vent Sizing Charts'!X$34:X$37)+1,IF($R227=10,LOOKUP($S227,'Vent Sizing Charts'!$T$30:$T$33,'Vent Sizing Charts'!X$30:X$33)+1,IF($R227=8,LOOKUP($S227,'Vent Sizing Charts'!$T$26:$T$29,'Vent Sizing Charts'!X$26:X$29)+1,IF($R227=6,LOOKUP($S227,'Vent Sizing Charts'!$T$22:$T$25,'Vent Sizing Charts'!X$22:X$25)+1,IF($R227=5,LOOKUP($S227,'Vent Sizing Charts'!$T$18:$T$21,'Vent Sizing Charts'!X$18:X$21)+1,IF($R227=4,LOOKUP($S227,'Vent Sizing Charts'!$T$14:$T$17,'Vent Sizing Charts'!X$14:X$17)+1,IF($R227=3,LOOKUP($S227,'Vent Sizing Charts'!$T$10:$T$13,'Vent Sizing Charts'!X$10:X$13)+1,IF($R227=2,LOOKUP($S227,'Vent Sizing Charts'!$T$8:$T$9,'Vent Sizing Charts'!X$8:X$9)+1,IF($R227=1.5,LOOKUP($S227,'Vent Sizing Charts'!$T$7,'Vent Sizing Charts'!X$7)+1,IF($R227=1.25,LOOKUP($S227,'Vent Sizing Charts'!$T$6,'Vent Sizing Charts'!X$6)+1,"ERR")))))))))))</f>
        <v>ERR</v>
      </c>
      <c r="X227" t="str">
        <f>IF($R227=15,LOOKUP($S227,'Vent Sizing Charts'!$T$38:$T$41,'Vent Sizing Charts'!Y$38:Y$41)+1,IF($R227=12,LOOKUP($S227,'Vent Sizing Charts'!$T$34:$T$37,'Vent Sizing Charts'!Y$34:Y$37)+1,IF($R227=10,LOOKUP($S227,'Vent Sizing Charts'!$T$30:$T$33,'Vent Sizing Charts'!Y$30:Y$33)+1,IF($R227=8,LOOKUP($S227,'Vent Sizing Charts'!$T$26:$T$29,'Vent Sizing Charts'!Y$26:Y$29)+1,IF($R227=6,LOOKUP($S227,'Vent Sizing Charts'!$T$22:$T$25,'Vent Sizing Charts'!Y$22:Y$25)+1,IF($R227=5,LOOKUP($S227,'Vent Sizing Charts'!$T$18:$T$21,'Vent Sizing Charts'!Y$18:Y$21)+1,IF($R227=4,LOOKUP($S227,'Vent Sizing Charts'!$T$14:$T$17,'Vent Sizing Charts'!Y$14:Y$17)+1,IF($R227=3,LOOKUP($S227,'Vent Sizing Charts'!$T$10:$T$13,'Vent Sizing Charts'!Y$10:Y$13)+1,IF($R227=2,LOOKUP($S227,'Vent Sizing Charts'!$T$8:$T$9,'Vent Sizing Charts'!Y$8:Y$9)+1,IF($R227=1.5,LOOKUP($S227,'Vent Sizing Charts'!$T$7,'Vent Sizing Charts'!Y$7)+1,IF($R227=1.25,LOOKUP($S227,'Vent Sizing Charts'!$T$6,'Vent Sizing Charts'!Y$6)+1,"ERR")))))))))))</f>
        <v>ERR</v>
      </c>
      <c r="Y227" t="str">
        <f>IF($R227=15,LOOKUP($S227,'Vent Sizing Charts'!$T$38:$T$41,'Vent Sizing Charts'!Z$38:Z$41)+1,IF($R227=12,LOOKUP($S227,'Vent Sizing Charts'!$T$34:$T$37,'Vent Sizing Charts'!Z$34:Z$37)+1,IF($R227=10,LOOKUP($S227,'Vent Sizing Charts'!$T$30:$T$33,'Vent Sizing Charts'!Z$30:Z$33)+1,IF($R227=8,LOOKUP($S227,'Vent Sizing Charts'!$T$26:$T$29,'Vent Sizing Charts'!Z$26:Z$29)+1,IF($R227=6,LOOKUP($S227,'Vent Sizing Charts'!$T$22:$T$25,'Vent Sizing Charts'!Z$22:Z$25)+1,IF($R227=5,LOOKUP($S227,'Vent Sizing Charts'!$T$18:$T$21,'Vent Sizing Charts'!Z$18:Z$21)+1,IF($R227=4,LOOKUP($S227,'Vent Sizing Charts'!$T$14:$T$17,'Vent Sizing Charts'!Z$14:Z$17)+1,IF($R227=3,LOOKUP($S227,'Vent Sizing Charts'!$T$10:$T$13,'Vent Sizing Charts'!Z$10:Z$13)+1,IF($R227=2,LOOKUP($S227,'Vent Sizing Charts'!$T$8:$T$9,'Vent Sizing Charts'!Z$8:Z$9)+1,IF($R227=1.5,LOOKUP($S227,'Vent Sizing Charts'!$T$7,'Vent Sizing Charts'!Z$7)+1,IF($R227=1.25,LOOKUP($S227,'Vent Sizing Charts'!$T$6,'Vent Sizing Charts'!Z$6)+1,"ERR")))))))))))</f>
        <v>ERR</v>
      </c>
      <c r="Z227" t="str">
        <f>IF($R227=15,LOOKUP($S227,'Vent Sizing Charts'!$T$38:$T$41,'Vent Sizing Charts'!AA$38:AA$41)+1,IF($R227=12,LOOKUP($S227,'Vent Sizing Charts'!$T$34:$T$37,'Vent Sizing Charts'!AA$34:AA$37)+1,IF($R227=10,LOOKUP($S227,'Vent Sizing Charts'!$T$30:$T$33,'Vent Sizing Charts'!AA$30:AA$33)+1,IF($R227=8,LOOKUP($S227,'Vent Sizing Charts'!$T$26:$T$29,'Vent Sizing Charts'!AA$26:AA$29)+1,IF($R227=6,LOOKUP($S227,'Vent Sizing Charts'!$T$22:$T$25,'Vent Sizing Charts'!AA$22:AA$25)+1,IF($R227=5,LOOKUP($S227,'Vent Sizing Charts'!$T$18:$T$21,'Vent Sizing Charts'!AA$18:AA$21)+1,IF($R227=4,LOOKUP($S227,'Vent Sizing Charts'!$T$14:$T$17,'Vent Sizing Charts'!AA$14:AA$17)+1,IF($R227=3,LOOKUP($S227,'Vent Sizing Charts'!$T$10:$T$13,'Vent Sizing Charts'!AA$10:AA$13)+1,IF($R227=2,LOOKUP($S227,'Vent Sizing Charts'!$T$8:$T$9,'Vent Sizing Charts'!AA$8:AA$9)+1,IF($R227=1.5,LOOKUP($S227,'Vent Sizing Charts'!$T$7,'Vent Sizing Charts'!AA$7)+1,IF($R227=1.25,LOOKUP($S227,'Vent Sizing Charts'!$T$6,'Vent Sizing Charts'!AA$6)+1,"ERR")))))))))))</f>
        <v>ERR</v>
      </c>
      <c r="AA227" t="str">
        <f>IF($R227=15,LOOKUP($S227,'Vent Sizing Charts'!$T$38:$T$41,'Vent Sizing Charts'!AB$38:AB$41)+1,IF($R227=12,LOOKUP($S227,'Vent Sizing Charts'!$T$34:$T$37,'Vent Sizing Charts'!AB$34:AB$37)+1,IF($R227=10,LOOKUP($S227,'Vent Sizing Charts'!$T$30:$T$33,'Vent Sizing Charts'!AB$30:AB$33)+1,IF($R227=8,LOOKUP($S227,'Vent Sizing Charts'!$T$26:$T$29,'Vent Sizing Charts'!AB$26:AB$29)+1,IF($R227=6,LOOKUP($S227,'Vent Sizing Charts'!$T$22:$T$25,'Vent Sizing Charts'!AB$22:AB$25)+1,IF($R227=5,LOOKUP($S227,'Vent Sizing Charts'!$T$18:$T$21,'Vent Sizing Charts'!AB$18:AB$21)+1,IF($R227=4,LOOKUP($S227,'Vent Sizing Charts'!$T$14:$T$17,'Vent Sizing Charts'!AB$14:AB$17)+1,IF($R227=3,LOOKUP($S227,'Vent Sizing Charts'!$T$10:$T$13,'Vent Sizing Charts'!AB$10:AB$13)+1,IF($R227=2,LOOKUP($S227,'Vent Sizing Charts'!$T$8:$T$9,'Vent Sizing Charts'!AB$8:AB$9)+1,IF($R227=1.5,LOOKUP($S227,'Vent Sizing Charts'!$T$7,'Vent Sizing Charts'!AB$7)+1,IF($R227=1.25,LOOKUP($S227,'Vent Sizing Charts'!$T$6,'Vent Sizing Charts'!AB$6)+1,"ERR")))))))))))</f>
        <v>ERR</v>
      </c>
      <c r="AB227" t="str">
        <f>IF($R227=15,LOOKUP($S227,'Vent Sizing Charts'!$T$38:$T$41,'Vent Sizing Charts'!AC$38:AC$41)+1,IF($R227=12,LOOKUP($S227,'Vent Sizing Charts'!$T$34:$T$37,'Vent Sizing Charts'!AC$34:AC$37)+1,IF($R227=10,LOOKUP($S227,'Vent Sizing Charts'!$T$30:$T$33,'Vent Sizing Charts'!AC$30:AC$33)+1,IF($R227=8,LOOKUP($S227,'Vent Sizing Charts'!$T$26:$T$29,'Vent Sizing Charts'!AC$26:AC$29)+1,IF($R227=6,LOOKUP($S227,'Vent Sizing Charts'!$T$22:$T$25,'Vent Sizing Charts'!AC$22:AC$25)+1,IF($R227=5,LOOKUP($S227,'Vent Sizing Charts'!$T$18:$T$21,'Vent Sizing Charts'!AC$18:AC$21)+1,IF($R227=4,LOOKUP($S227,'Vent Sizing Charts'!$T$14:$T$17,'Vent Sizing Charts'!AC$14:AC$17)+1,IF($R227=3,LOOKUP($S227,'Vent Sizing Charts'!$T$10:$T$13,'Vent Sizing Charts'!AC$10:AC$13)+1,IF($R227=2,LOOKUP($S227,'Vent Sizing Charts'!$T$8:$T$9,'Vent Sizing Charts'!AC$8:AC$9)+1,IF($R227=1.5,LOOKUP($S227,'Vent Sizing Charts'!$T$7,'Vent Sizing Charts'!AC$7)+1,IF($R227=1.25,LOOKUP($S227,'Vent Sizing Charts'!$T$6,'Vent Sizing Charts'!AC$6)+1,"ERR")))))))))))</f>
        <v>ERR</v>
      </c>
      <c r="AC227" t="str">
        <f>IF($R227=15,LOOKUP($S227,'Vent Sizing Charts'!$T$38:$T$41,'Vent Sizing Charts'!AD$38:AD$41)+1,IF($R227=12,LOOKUP($S227,'Vent Sizing Charts'!$T$34:$T$37,'Vent Sizing Charts'!AD$34:AD$37)+1,IF($R227=10,LOOKUP($S227,'Vent Sizing Charts'!$T$30:$T$33,'Vent Sizing Charts'!AD$30:AD$33)+1,IF($R227=8,LOOKUP($S227,'Vent Sizing Charts'!$T$26:$T$29,'Vent Sizing Charts'!AD$26:AD$29)+1,IF($R227=6,LOOKUP($S227,'Vent Sizing Charts'!$T$22:$T$25,'Vent Sizing Charts'!AD$22:AD$25)+1,IF($R227=5,LOOKUP($S227,'Vent Sizing Charts'!$T$18:$T$21,'Vent Sizing Charts'!AD$18:AD$21)+1,IF($R227=4,LOOKUP($S227,'Vent Sizing Charts'!$T$14:$T$17,'Vent Sizing Charts'!AD$14:AD$17)+1,IF($R227=3,LOOKUP($S227,'Vent Sizing Charts'!$T$10:$T$13,'Vent Sizing Charts'!AD$10:AD$13)+1,IF($R227=2,LOOKUP($S227,'Vent Sizing Charts'!$T$8:$T$9,'Vent Sizing Charts'!AD$8:AD$9)+1,IF($R227=1.5,LOOKUP($S227,'Vent Sizing Charts'!$T$7,'Vent Sizing Charts'!AD$7)+1,IF($R227=1.25,LOOKUP($S227,'Vent Sizing Charts'!$T$6,'Vent Sizing Charts'!AD$6)+1,"ERR")))))))))))</f>
        <v>ERR</v>
      </c>
      <c r="AD227" t="str">
        <f>IF($R227=15,LOOKUP($S227,'Vent Sizing Charts'!$T$38:$T$41,'Vent Sizing Charts'!AE$38:AE$41)+1,IF($R227=12,LOOKUP($S227,'Vent Sizing Charts'!$T$34:$T$37,'Vent Sizing Charts'!AE$34:AE$37)+1,IF($R227=10,LOOKUP($S227,'Vent Sizing Charts'!$T$30:$T$33,'Vent Sizing Charts'!AE$30:AE$33)+1,IF($R227=8,LOOKUP($S227,'Vent Sizing Charts'!$T$26:$T$29,'Vent Sizing Charts'!AE$26:AE$29)+1,IF($R227=6,LOOKUP($S227,'Vent Sizing Charts'!$T$22:$T$25,'Vent Sizing Charts'!AE$22:AE$25)+1,IF($R227=5,LOOKUP($S227,'Vent Sizing Charts'!$T$18:$T$21,'Vent Sizing Charts'!AE$18:AE$21)+1,IF($R227=4,LOOKUP($S227,'Vent Sizing Charts'!$T$14:$T$17,'Vent Sizing Charts'!AE$14:AE$17)+1,IF($R227=3,LOOKUP($S227,'Vent Sizing Charts'!$T$10:$T$13,'Vent Sizing Charts'!AE$10:AE$13)+1,IF($R227=2,LOOKUP($S227,'Vent Sizing Charts'!$T$8:$T$9,'Vent Sizing Charts'!AE$8:AE$9)+1,IF($R227=1.5,LOOKUP($S227,'Vent Sizing Charts'!$T$7,'Vent Sizing Charts'!AE$7)+1,IF($R227=1.25,LOOKUP($S227,'Vent Sizing Charts'!$T$6,'Vent Sizing Charts'!AE$6)+1,"ERR")))))))))))</f>
        <v>ERR</v>
      </c>
      <c r="AE227" t="str">
        <f>IF($R227=15,LOOKUP($S227,'Vent Sizing Charts'!$T$38:$T$41,'Vent Sizing Charts'!U$38:U$41),IF($R227=12,LOOKUP($S227,'Vent Sizing Charts'!$T$34:$T$37,'Vent Sizing Charts'!U$34:U$37),IF($R227=10,LOOKUP($S227,'Vent Sizing Charts'!$T$30:$T$33,'Vent Sizing Charts'!U$30:U$33),IF($R227=8,LOOKUP($S227,'Vent Sizing Charts'!$T$26:$T$29,'Vent Sizing Charts'!U$26:U$29),IF($R227=6,LOOKUP($S227,'Vent Sizing Charts'!$T$22:$T$25,'Vent Sizing Charts'!U$22:U$25),IF($R227=5,LOOKUP($S227,'Vent Sizing Charts'!$T$18:$T$21,'Vent Sizing Charts'!U$18:U$21),IF($R227=4,LOOKUP($S227,'Vent Sizing Charts'!$T$14:$T$17,'Vent Sizing Charts'!U$14:U$17),IF($R227=3,LOOKUP($S227,'Vent Sizing Charts'!$T$10:$T$13,'Vent Sizing Charts'!U$10:U$13),IF($R227=2,LOOKUP($S227,'Vent Sizing Charts'!$T$8:$T$9,'Vent Sizing Charts'!U$8:U$9),IF($R227=1.5,LOOKUP($S227,'Vent Sizing Charts'!$T$7,'Vent Sizing Charts'!U$7),IF($R227=1.25,LOOKUP($S227,'Vent Sizing Charts'!$T$6,'Vent Sizing Charts'!U$6),"ERR")))))))))))</f>
        <v>ERR</v>
      </c>
    </row>
    <row r="228" spans="6:31" x14ac:dyDescent="0.25">
      <c r="F228" t="str">
        <f>IF('Vent Sizing'!M213="","",'Vent Sizing'!M213)</f>
        <v/>
      </c>
      <c r="G228">
        <v>0</v>
      </c>
      <c r="H228" t="e">
        <f>IF(LOOKUP($F228,'Vent Sizing Charts'!$F$5:$F$18,'Vent Sizing Charts'!G$5:G$18)+1&lt;0,0,LOOKUP($F228,'Vent Sizing Charts'!$F$5:$F$18,'Vent Sizing Charts'!G$5:G$18))</f>
        <v>#N/A</v>
      </c>
      <c r="I228" t="e">
        <f>IF(LOOKUP($F228,'Vent Sizing Charts'!$F$5:$F$18,'Vent Sizing Charts'!H$5:H$18)+1&lt;0,0,LOOKUP($F228,'Vent Sizing Charts'!$F$5:$F$18,'Vent Sizing Charts'!H$5:H$18))</f>
        <v>#N/A</v>
      </c>
      <c r="J228" t="e">
        <f>IF(LOOKUP($F228,'Vent Sizing Charts'!$F$5:$F$18,'Vent Sizing Charts'!I$5:I$18)+1&lt;0,0,LOOKUP($F228,'Vent Sizing Charts'!$F$5:$F$18,'Vent Sizing Charts'!I$5:I$18))</f>
        <v>#N/A</v>
      </c>
      <c r="K228" t="e">
        <f>IF(LOOKUP($F228,'Vent Sizing Charts'!$F$5:$F$18,'Vent Sizing Charts'!J$5:J$18)+1&lt;0,0,LOOKUP($F228,'Vent Sizing Charts'!$F$5:$F$18,'Vent Sizing Charts'!J$5:J$18))</f>
        <v>#N/A</v>
      </c>
      <c r="L228" t="e">
        <f>IF(LOOKUP($F228,'Vent Sizing Charts'!$F$5:$F$18,'Vent Sizing Charts'!K$5:K$18)+1&lt;0,0,LOOKUP($F228,'Vent Sizing Charts'!$F$5:$F$18,'Vent Sizing Charts'!K$5:K$18))</f>
        <v>#N/A</v>
      </c>
      <c r="M228" t="e">
        <f>IF(LOOKUP($F228,'Vent Sizing Charts'!$F$5:$F$18,'Vent Sizing Charts'!L$5:L$18)+1&lt;0,0,LOOKUP($F228,'Vent Sizing Charts'!$F$5:$F$18,'Vent Sizing Charts'!L$5:L$18))</f>
        <v>#N/A</v>
      </c>
      <c r="N228" t="e">
        <f>IF(LOOKUP($F228,'Vent Sizing Charts'!$F$5:$F$18,'Vent Sizing Charts'!M$5:M$18)+1&lt;0,0,LOOKUP($F228,'Vent Sizing Charts'!$F$5:$F$18,'Vent Sizing Charts'!M$5:M$18))</f>
        <v>#N/A</v>
      </c>
      <c r="O228" t="e">
        <f>IF(LOOKUP($F228,'Vent Sizing Charts'!$F$5:$F$18,'Vent Sizing Charts'!N$5:N$18)+1&lt;0,0,LOOKUP($F228,'Vent Sizing Charts'!$F$5:$F$18,'Vent Sizing Charts'!N$5:N$18))</f>
        <v>#N/A</v>
      </c>
      <c r="R228">
        <f>'Vent Sizing'!X133</f>
        <v>0</v>
      </c>
      <c r="S228">
        <f>ROUNDUP('Vent Sizing'!T133,0)</f>
        <v>0</v>
      </c>
      <c r="T228">
        <v>-9999999</v>
      </c>
      <c r="U228" t="str">
        <f>IF($R228=15,LOOKUP($S228,'Vent Sizing Charts'!$T$38:$T$41,'Vent Sizing Charts'!V$38:V$41)+1,IF($R228=12,LOOKUP($S228,'Vent Sizing Charts'!$T$34:$T$37,'Vent Sizing Charts'!V$34:V$37)+1,IF($R228=10,LOOKUP($S228,'Vent Sizing Charts'!$T$30:$T$33,'Vent Sizing Charts'!V$30:V$33)+1,IF($R228=8,LOOKUP($S228,'Vent Sizing Charts'!$T$26:$T$29,'Vent Sizing Charts'!V$26:V$29)+1,IF($R228=6,LOOKUP($S228,'Vent Sizing Charts'!$T$22:$T$25,'Vent Sizing Charts'!V$22:V$25)+1,IF($R228=5,LOOKUP($S228,'Vent Sizing Charts'!$T$18:$T$21,'Vent Sizing Charts'!V$18:V$21)+1,IF($R228=4,LOOKUP($S228,'Vent Sizing Charts'!$T$14:$T$17,'Vent Sizing Charts'!V$14:V$17)+1,IF($R228=3,LOOKUP($S228,'Vent Sizing Charts'!$T$10:$T$13,'Vent Sizing Charts'!V$10:V$13)+1,IF($R228=2,LOOKUP($S228,'Vent Sizing Charts'!$T$8:$T$9,'Vent Sizing Charts'!V$8:V$9)+1,IF($R228=1.5,LOOKUP($S228,'Vent Sizing Charts'!$T$7,'Vent Sizing Charts'!V$7)+1,IF($R228=1.25,LOOKUP($S228,'Vent Sizing Charts'!$T$6,'Vent Sizing Charts'!V$6)+1,"ERR")))))))))))</f>
        <v>ERR</v>
      </c>
      <c r="V228" t="str">
        <f>IF($R228=15,LOOKUP($S228,'Vent Sizing Charts'!$T$38:$T$41,'Vent Sizing Charts'!W$38:W$41)+1,IF($R228=12,LOOKUP($S228,'Vent Sizing Charts'!$T$34:$T$37,'Vent Sizing Charts'!W$34:W$37)+1,IF($R228=10,LOOKUP($S228,'Vent Sizing Charts'!$T$30:$T$33,'Vent Sizing Charts'!W$30:W$33)+1,IF($R228=8,LOOKUP($S228,'Vent Sizing Charts'!$T$26:$T$29,'Vent Sizing Charts'!W$26:W$29)+1,IF($R228=6,LOOKUP($S228,'Vent Sizing Charts'!$T$22:$T$25,'Vent Sizing Charts'!W$22:W$25)+1,IF($R228=5,LOOKUP($S228,'Vent Sizing Charts'!$T$18:$T$21,'Vent Sizing Charts'!W$18:W$21)+1,IF($R228=4,LOOKUP($S228,'Vent Sizing Charts'!$T$14:$T$17,'Vent Sizing Charts'!W$14:W$17)+1,IF($R228=3,LOOKUP($S228,'Vent Sizing Charts'!$T$10:$T$13,'Vent Sizing Charts'!W$10:W$13)+1,IF($R228=2,LOOKUP($S228,'Vent Sizing Charts'!$T$8:$T$9,'Vent Sizing Charts'!W$8:W$9)+1,IF($R228=1.5,LOOKUP($S228,'Vent Sizing Charts'!$T$7,'Vent Sizing Charts'!W$7)+1,IF($R228=1.25,LOOKUP($S228,'Vent Sizing Charts'!$T$6,'Vent Sizing Charts'!W$6)+1,"ERR")))))))))))</f>
        <v>ERR</v>
      </c>
      <c r="W228" t="str">
        <f>IF($R228=15,LOOKUP($S228,'Vent Sizing Charts'!$T$38:$T$41,'Vent Sizing Charts'!X$38:X$41)+1,IF($R228=12,LOOKUP($S228,'Vent Sizing Charts'!$T$34:$T$37,'Vent Sizing Charts'!X$34:X$37)+1,IF($R228=10,LOOKUP($S228,'Vent Sizing Charts'!$T$30:$T$33,'Vent Sizing Charts'!X$30:X$33)+1,IF($R228=8,LOOKUP($S228,'Vent Sizing Charts'!$T$26:$T$29,'Vent Sizing Charts'!X$26:X$29)+1,IF($R228=6,LOOKUP($S228,'Vent Sizing Charts'!$T$22:$T$25,'Vent Sizing Charts'!X$22:X$25)+1,IF($R228=5,LOOKUP($S228,'Vent Sizing Charts'!$T$18:$T$21,'Vent Sizing Charts'!X$18:X$21)+1,IF($R228=4,LOOKUP($S228,'Vent Sizing Charts'!$T$14:$T$17,'Vent Sizing Charts'!X$14:X$17)+1,IF($R228=3,LOOKUP($S228,'Vent Sizing Charts'!$T$10:$T$13,'Vent Sizing Charts'!X$10:X$13)+1,IF($R228=2,LOOKUP($S228,'Vent Sizing Charts'!$T$8:$T$9,'Vent Sizing Charts'!X$8:X$9)+1,IF($R228=1.5,LOOKUP($S228,'Vent Sizing Charts'!$T$7,'Vent Sizing Charts'!X$7)+1,IF($R228=1.25,LOOKUP($S228,'Vent Sizing Charts'!$T$6,'Vent Sizing Charts'!X$6)+1,"ERR")))))))))))</f>
        <v>ERR</v>
      </c>
      <c r="X228" t="str">
        <f>IF($R228=15,LOOKUP($S228,'Vent Sizing Charts'!$T$38:$T$41,'Vent Sizing Charts'!Y$38:Y$41)+1,IF($R228=12,LOOKUP($S228,'Vent Sizing Charts'!$T$34:$T$37,'Vent Sizing Charts'!Y$34:Y$37)+1,IF($R228=10,LOOKUP($S228,'Vent Sizing Charts'!$T$30:$T$33,'Vent Sizing Charts'!Y$30:Y$33)+1,IF($R228=8,LOOKUP($S228,'Vent Sizing Charts'!$T$26:$T$29,'Vent Sizing Charts'!Y$26:Y$29)+1,IF($R228=6,LOOKUP($S228,'Vent Sizing Charts'!$T$22:$T$25,'Vent Sizing Charts'!Y$22:Y$25)+1,IF($R228=5,LOOKUP($S228,'Vent Sizing Charts'!$T$18:$T$21,'Vent Sizing Charts'!Y$18:Y$21)+1,IF($R228=4,LOOKUP($S228,'Vent Sizing Charts'!$T$14:$T$17,'Vent Sizing Charts'!Y$14:Y$17)+1,IF($R228=3,LOOKUP($S228,'Vent Sizing Charts'!$T$10:$T$13,'Vent Sizing Charts'!Y$10:Y$13)+1,IF($R228=2,LOOKUP($S228,'Vent Sizing Charts'!$T$8:$T$9,'Vent Sizing Charts'!Y$8:Y$9)+1,IF($R228=1.5,LOOKUP($S228,'Vent Sizing Charts'!$T$7,'Vent Sizing Charts'!Y$7)+1,IF($R228=1.25,LOOKUP($S228,'Vent Sizing Charts'!$T$6,'Vent Sizing Charts'!Y$6)+1,"ERR")))))))))))</f>
        <v>ERR</v>
      </c>
      <c r="Y228" t="str">
        <f>IF($R228=15,LOOKUP($S228,'Vent Sizing Charts'!$T$38:$T$41,'Vent Sizing Charts'!Z$38:Z$41)+1,IF($R228=12,LOOKUP($S228,'Vent Sizing Charts'!$T$34:$T$37,'Vent Sizing Charts'!Z$34:Z$37)+1,IF($R228=10,LOOKUP($S228,'Vent Sizing Charts'!$T$30:$T$33,'Vent Sizing Charts'!Z$30:Z$33)+1,IF($R228=8,LOOKUP($S228,'Vent Sizing Charts'!$T$26:$T$29,'Vent Sizing Charts'!Z$26:Z$29)+1,IF($R228=6,LOOKUP($S228,'Vent Sizing Charts'!$T$22:$T$25,'Vent Sizing Charts'!Z$22:Z$25)+1,IF($R228=5,LOOKUP($S228,'Vent Sizing Charts'!$T$18:$T$21,'Vent Sizing Charts'!Z$18:Z$21)+1,IF($R228=4,LOOKUP($S228,'Vent Sizing Charts'!$T$14:$T$17,'Vent Sizing Charts'!Z$14:Z$17)+1,IF($R228=3,LOOKUP($S228,'Vent Sizing Charts'!$T$10:$T$13,'Vent Sizing Charts'!Z$10:Z$13)+1,IF($R228=2,LOOKUP($S228,'Vent Sizing Charts'!$T$8:$T$9,'Vent Sizing Charts'!Z$8:Z$9)+1,IF($R228=1.5,LOOKUP($S228,'Vent Sizing Charts'!$T$7,'Vent Sizing Charts'!Z$7)+1,IF($R228=1.25,LOOKUP($S228,'Vent Sizing Charts'!$T$6,'Vent Sizing Charts'!Z$6)+1,"ERR")))))))))))</f>
        <v>ERR</v>
      </c>
      <c r="Z228" t="str">
        <f>IF($R228=15,LOOKUP($S228,'Vent Sizing Charts'!$T$38:$T$41,'Vent Sizing Charts'!AA$38:AA$41)+1,IF($R228=12,LOOKUP($S228,'Vent Sizing Charts'!$T$34:$T$37,'Vent Sizing Charts'!AA$34:AA$37)+1,IF($R228=10,LOOKUP($S228,'Vent Sizing Charts'!$T$30:$T$33,'Vent Sizing Charts'!AA$30:AA$33)+1,IF($R228=8,LOOKUP($S228,'Vent Sizing Charts'!$T$26:$T$29,'Vent Sizing Charts'!AA$26:AA$29)+1,IF($R228=6,LOOKUP($S228,'Vent Sizing Charts'!$T$22:$T$25,'Vent Sizing Charts'!AA$22:AA$25)+1,IF($R228=5,LOOKUP($S228,'Vent Sizing Charts'!$T$18:$T$21,'Vent Sizing Charts'!AA$18:AA$21)+1,IF($R228=4,LOOKUP($S228,'Vent Sizing Charts'!$T$14:$T$17,'Vent Sizing Charts'!AA$14:AA$17)+1,IF($R228=3,LOOKUP($S228,'Vent Sizing Charts'!$T$10:$T$13,'Vent Sizing Charts'!AA$10:AA$13)+1,IF($R228=2,LOOKUP($S228,'Vent Sizing Charts'!$T$8:$T$9,'Vent Sizing Charts'!AA$8:AA$9)+1,IF($R228=1.5,LOOKUP($S228,'Vent Sizing Charts'!$T$7,'Vent Sizing Charts'!AA$7)+1,IF($R228=1.25,LOOKUP($S228,'Vent Sizing Charts'!$T$6,'Vent Sizing Charts'!AA$6)+1,"ERR")))))))))))</f>
        <v>ERR</v>
      </c>
      <c r="AA228" t="str">
        <f>IF($R228=15,LOOKUP($S228,'Vent Sizing Charts'!$T$38:$T$41,'Vent Sizing Charts'!AB$38:AB$41)+1,IF($R228=12,LOOKUP($S228,'Vent Sizing Charts'!$T$34:$T$37,'Vent Sizing Charts'!AB$34:AB$37)+1,IF($R228=10,LOOKUP($S228,'Vent Sizing Charts'!$T$30:$T$33,'Vent Sizing Charts'!AB$30:AB$33)+1,IF($R228=8,LOOKUP($S228,'Vent Sizing Charts'!$T$26:$T$29,'Vent Sizing Charts'!AB$26:AB$29)+1,IF($R228=6,LOOKUP($S228,'Vent Sizing Charts'!$T$22:$T$25,'Vent Sizing Charts'!AB$22:AB$25)+1,IF($R228=5,LOOKUP($S228,'Vent Sizing Charts'!$T$18:$T$21,'Vent Sizing Charts'!AB$18:AB$21)+1,IF($R228=4,LOOKUP($S228,'Vent Sizing Charts'!$T$14:$T$17,'Vent Sizing Charts'!AB$14:AB$17)+1,IF($R228=3,LOOKUP($S228,'Vent Sizing Charts'!$T$10:$T$13,'Vent Sizing Charts'!AB$10:AB$13)+1,IF($R228=2,LOOKUP($S228,'Vent Sizing Charts'!$T$8:$T$9,'Vent Sizing Charts'!AB$8:AB$9)+1,IF($R228=1.5,LOOKUP($S228,'Vent Sizing Charts'!$T$7,'Vent Sizing Charts'!AB$7)+1,IF($R228=1.25,LOOKUP($S228,'Vent Sizing Charts'!$T$6,'Vent Sizing Charts'!AB$6)+1,"ERR")))))))))))</f>
        <v>ERR</v>
      </c>
      <c r="AB228" t="str">
        <f>IF($R228=15,LOOKUP($S228,'Vent Sizing Charts'!$T$38:$T$41,'Vent Sizing Charts'!AC$38:AC$41)+1,IF($R228=12,LOOKUP($S228,'Vent Sizing Charts'!$T$34:$T$37,'Vent Sizing Charts'!AC$34:AC$37)+1,IF($R228=10,LOOKUP($S228,'Vent Sizing Charts'!$T$30:$T$33,'Vent Sizing Charts'!AC$30:AC$33)+1,IF($R228=8,LOOKUP($S228,'Vent Sizing Charts'!$T$26:$T$29,'Vent Sizing Charts'!AC$26:AC$29)+1,IF($R228=6,LOOKUP($S228,'Vent Sizing Charts'!$T$22:$T$25,'Vent Sizing Charts'!AC$22:AC$25)+1,IF($R228=5,LOOKUP($S228,'Vent Sizing Charts'!$T$18:$T$21,'Vent Sizing Charts'!AC$18:AC$21)+1,IF($R228=4,LOOKUP($S228,'Vent Sizing Charts'!$T$14:$T$17,'Vent Sizing Charts'!AC$14:AC$17)+1,IF($R228=3,LOOKUP($S228,'Vent Sizing Charts'!$T$10:$T$13,'Vent Sizing Charts'!AC$10:AC$13)+1,IF($R228=2,LOOKUP($S228,'Vent Sizing Charts'!$T$8:$T$9,'Vent Sizing Charts'!AC$8:AC$9)+1,IF($R228=1.5,LOOKUP($S228,'Vent Sizing Charts'!$T$7,'Vent Sizing Charts'!AC$7)+1,IF($R228=1.25,LOOKUP($S228,'Vent Sizing Charts'!$T$6,'Vent Sizing Charts'!AC$6)+1,"ERR")))))))))))</f>
        <v>ERR</v>
      </c>
      <c r="AC228" t="str">
        <f>IF($R228=15,LOOKUP($S228,'Vent Sizing Charts'!$T$38:$T$41,'Vent Sizing Charts'!AD$38:AD$41)+1,IF($R228=12,LOOKUP($S228,'Vent Sizing Charts'!$T$34:$T$37,'Vent Sizing Charts'!AD$34:AD$37)+1,IF($R228=10,LOOKUP($S228,'Vent Sizing Charts'!$T$30:$T$33,'Vent Sizing Charts'!AD$30:AD$33)+1,IF($R228=8,LOOKUP($S228,'Vent Sizing Charts'!$T$26:$T$29,'Vent Sizing Charts'!AD$26:AD$29)+1,IF($R228=6,LOOKUP($S228,'Vent Sizing Charts'!$T$22:$T$25,'Vent Sizing Charts'!AD$22:AD$25)+1,IF($R228=5,LOOKUP($S228,'Vent Sizing Charts'!$T$18:$T$21,'Vent Sizing Charts'!AD$18:AD$21)+1,IF($R228=4,LOOKUP($S228,'Vent Sizing Charts'!$T$14:$T$17,'Vent Sizing Charts'!AD$14:AD$17)+1,IF($R228=3,LOOKUP($S228,'Vent Sizing Charts'!$T$10:$T$13,'Vent Sizing Charts'!AD$10:AD$13)+1,IF($R228=2,LOOKUP($S228,'Vent Sizing Charts'!$T$8:$T$9,'Vent Sizing Charts'!AD$8:AD$9)+1,IF($R228=1.5,LOOKUP($S228,'Vent Sizing Charts'!$T$7,'Vent Sizing Charts'!AD$7)+1,IF($R228=1.25,LOOKUP($S228,'Vent Sizing Charts'!$T$6,'Vent Sizing Charts'!AD$6)+1,"ERR")))))))))))</f>
        <v>ERR</v>
      </c>
      <c r="AD228" t="str">
        <f>IF($R228=15,LOOKUP($S228,'Vent Sizing Charts'!$T$38:$T$41,'Vent Sizing Charts'!AE$38:AE$41)+1,IF($R228=12,LOOKUP($S228,'Vent Sizing Charts'!$T$34:$T$37,'Vent Sizing Charts'!AE$34:AE$37)+1,IF($R228=10,LOOKUP($S228,'Vent Sizing Charts'!$T$30:$T$33,'Vent Sizing Charts'!AE$30:AE$33)+1,IF($R228=8,LOOKUP($S228,'Vent Sizing Charts'!$T$26:$T$29,'Vent Sizing Charts'!AE$26:AE$29)+1,IF($R228=6,LOOKUP($S228,'Vent Sizing Charts'!$T$22:$T$25,'Vent Sizing Charts'!AE$22:AE$25)+1,IF($R228=5,LOOKUP($S228,'Vent Sizing Charts'!$T$18:$T$21,'Vent Sizing Charts'!AE$18:AE$21)+1,IF($R228=4,LOOKUP($S228,'Vent Sizing Charts'!$T$14:$T$17,'Vent Sizing Charts'!AE$14:AE$17)+1,IF($R228=3,LOOKUP($S228,'Vent Sizing Charts'!$T$10:$T$13,'Vent Sizing Charts'!AE$10:AE$13)+1,IF($R228=2,LOOKUP($S228,'Vent Sizing Charts'!$T$8:$T$9,'Vent Sizing Charts'!AE$8:AE$9)+1,IF($R228=1.5,LOOKUP($S228,'Vent Sizing Charts'!$T$7,'Vent Sizing Charts'!AE$7)+1,IF($R228=1.25,LOOKUP($S228,'Vent Sizing Charts'!$T$6,'Vent Sizing Charts'!AE$6)+1,"ERR")))))))))))</f>
        <v>ERR</v>
      </c>
      <c r="AE228" t="str">
        <f>IF($R228=15,LOOKUP($S228,'Vent Sizing Charts'!$T$38:$T$41,'Vent Sizing Charts'!U$38:U$41),IF($R228=12,LOOKUP($S228,'Vent Sizing Charts'!$T$34:$T$37,'Vent Sizing Charts'!U$34:U$37),IF($R228=10,LOOKUP($S228,'Vent Sizing Charts'!$T$30:$T$33,'Vent Sizing Charts'!U$30:U$33),IF($R228=8,LOOKUP($S228,'Vent Sizing Charts'!$T$26:$T$29,'Vent Sizing Charts'!U$26:U$29),IF($R228=6,LOOKUP($S228,'Vent Sizing Charts'!$T$22:$T$25,'Vent Sizing Charts'!U$22:U$25),IF($R228=5,LOOKUP($S228,'Vent Sizing Charts'!$T$18:$T$21,'Vent Sizing Charts'!U$18:U$21),IF($R228=4,LOOKUP($S228,'Vent Sizing Charts'!$T$14:$T$17,'Vent Sizing Charts'!U$14:U$17),IF($R228=3,LOOKUP($S228,'Vent Sizing Charts'!$T$10:$T$13,'Vent Sizing Charts'!U$10:U$13),IF($R228=2,LOOKUP($S228,'Vent Sizing Charts'!$T$8:$T$9,'Vent Sizing Charts'!U$8:U$9),IF($R228=1.5,LOOKUP($S228,'Vent Sizing Charts'!$T$7,'Vent Sizing Charts'!U$7),IF($R228=1.25,LOOKUP($S228,'Vent Sizing Charts'!$T$6,'Vent Sizing Charts'!U$6),"ERR")))))))))))</f>
        <v>ERR</v>
      </c>
    </row>
    <row r="229" spans="6:31" x14ac:dyDescent="0.25">
      <c r="F229" t="str">
        <f>IF('Vent Sizing'!M214="","",'Vent Sizing'!M214)</f>
        <v/>
      </c>
      <c r="G229">
        <v>0</v>
      </c>
      <c r="H229" t="e">
        <f>IF(LOOKUP($F229,'Vent Sizing Charts'!$F$5:$F$18,'Vent Sizing Charts'!G$5:G$18)+1&lt;0,0,LOOKUP($F229,'Vent Sizing Charts'!$F$5:$F$18,'Vent Sizing Charts'!G$5:G$18))</f>
        <v>#N/A</v>
      </c>
      <c r="I229" t="e">
        <f>IF(LOOKUP($F229,'Vent Sizing Charts'!$F$5:$F$18,'Vent Sizing Charts'!H$5:H$18)+1&lt;0,0,LOOKUP($F229,'Vent Sizing Charts'!$F$5:$F$18,'Vent Sizing Charts'!H$5:H$18))</f>
        <v>#N/A</v>
      </c>
      <c r="J229" t="e">
        <f>IF(LOOKUP($F229,'Vent Sizing Charts'!$F$5:$F$18,'Vent Sizing Charts'!I$5:I$18)+1&lt;0,0,LOOKUP($F229,'Vent Sizing Charts'!$F$5:$F$18,'Vent Sizing Charts'!I$5:I$18))</f>
        <v>#N/A</v>
      </c>
      <c r="K229" t="e">
        <f>IF(LOOKUP($F229,'Vent Sizing Charts'!$F$5:$F$18,'Vent Sizing Charts'!J$5:J$18)+1&lt;0,0,LOOKUP($F229,'Vent Sizing Charts'!$F$5:$F$18,'Vent Sizing Charts'!J$5:J$18))</f>
        <v>#N/A</v>
      </c>
      <c r="L229" t="e">
        <f>IF(LOOKUP($F229,'Vent Sizing Charts'!$F$5:$F$18,'Vent Sizing Charts'!K$5:K$18)+1&lt;0,0,LOOKUP($F229,'Vent Sizing Charts'!$F$5:$F$18,'Vent Sizing Charts'!K$5:K$18))</f>
        <v>#N/A</v>
      </c>
      <c r="M229" t="e">
        <f>IF(LOOKUP($F229,'Vent Sizing Charts'!$F$5:$F$18,'Vent Sizing Charts'!L$5:L$18)+1&lt;0,0,LOOKUP($F229,'Vent Sizing Charts'!$F$5:$F$18,'Vent Sizing Charts'!L$5:L$18))</f>
        <v>#N/A</v>
      </c>
      <c r="N229" t="e">
        <f>IF(LOOKUP($F229,'Vent Sizing Charts'!$F$5:$F$18,'Vent Sizing Charts'!M$5:M$18)+1&lt;0,0,LOOKUP($F229,'Vent Sizing Charts'!$F$5:$F$18,'Vent Sizing Charts'!M$5:M$18))</f>
        <v>#N/A</v>
      </c>
      <c r="O229" t="e">
        <f>IF(LOOKUP($F229,'Vent Sizing Charts'!$F$5:$F$18,'Vent Sizing Charts'!N$5:N$18)+1&lt;0,0,LOOKUP($F229,'Vent Sizing Charts'!$F$5:$F$18,'Vent Sizing Charts'!N$5:N$18))</f>
        <v>#N/A</v>
      </c>
      <c r="R229">
        <f>'Vent Sizing'!X134</f>
        <v>0</v>
      </c>
      <c r="S229">
        <f>ROUNDUP('Vent Sizing'!T134,0)</f>
        <v>0</v>
      </c>
      <c r="T229">
        <v>-9999999</v>
      </c>
      <c r="U229" t="str">
        <f>IF($R229=15,LOOKUP($S229,'Vent Sizing Charts'!$T$38:$T$41,'Vent Sizing Charts'!V$38:V$41)+1,IF($R229=12,LOOKUP($S229,'Vent Sizing Charts'!$T$34:$T$37,'Vent Sizing Charts'!V$34:V$37)+1,IF($R229=10,LOOKUP($S229,'Vent Sizing Charts'!$T$30:$T$33,'Vent Sizing Charts'!V$30:V$33)+1,IF($R229=8,LOOKUP($S229,'Vent Sizing Charts'!$T$26:$T$29,'Vent Sizing Charts'!V$26:V$29)+1,IF($R229=6,LOOKUP($S229,'Vent Sizing Charts'!$T$22:$T$25,'Vent Sizing Charts'!V$22:V$25)+1,IF($R229=5,LOOKUP($S229,'Vent Sizing Charts'!$T$18:$T$21,'Vent Sizing Charts'!V$18:V$21)+1,IF($R229=4,LOOKUP($S229,'Vent Sizing Charts'!$T$14:$T$17,'Vent Sizing Charts'!V$14:V$17)+1,IF($R229=3,LOOKUP($S229,'Vent Sizing Charts'!$T$10:$T$13,'Vent Sizing Charts'!V$10:V$13)+1,IF($R229=2,LOOKUP($S229,'Vent Sizing Charts'!$T$8:$T$9,'Vent Sizing Charts'!V$8:V$9)+1,IF($R229=1.5,LOOKUP($S229,'Vent Sizing Charts'!$T$7,'Vent Sizing Charts'!V$7)+1,IF($R229=1.25,LOOKUP($S229,'Vent Sizing Charts'!$T$6,'Vent Sizing Charts'!V$6)+1,"ERR")))))))))))</f>
        <v>ERR</v>
      </c>
      <c r="V229" t="str">
        <f>IF($R229=15,LOOKUP($S229,'Vent Sizing Charts'!$T$38:$T$41,'Vent Sizing Charts'!W$38:W$41)+1,IF($R229=12,LOOKUP($S229,'Vent Sizing Charts'!$T$34:$T$37,'Vent Sizing Charts'!W$34:W$37)+1,IF($R229=10,LOOKUP($S229,'Vent Sizing Charts'!$T$30:$T$33,'Vent Sizing Charts'!W$30:W$33)+1,IF($R229=8,LOOKUP($S229,'Vent Sizing Charts'!$T$26:$T$29,'Vent Sizing Charts'!W$26:W$29)+1,IF($R229=6,LOOKUP($S229,'Vent Sizing Charts'!$T$22:$T$25,'Vent Sizing Charts'!W$22:W$25)+1,IF($R229=5,LOOKUP($S229,'Vent Sizing Charts'!$T$18:$T$21,'Vent Sizing Charts'!W$18:W$21)+1,IF($R229=4,LOOKUP($S229,'Vent Sizing Charts'!$T$14:$T$17,'Vent Sizing Charts'!W$14:W$17)+1,IF($R229=3,LOOKUP($S229,'Vent Sizing Charts'!$T$10:$T$13,'Vent Sizing Charts'!W$10:W$13)+1,IF($R229=2,LOOKUP($S229,'Vent Sizing Charts'!$T$8:$T$9,'Vent Sizing Charts'!W$8:W$9)+1,IF($R229=1.5,LOOKUP($S229,'Vent Sizing Charts'!$T$7,'Vent Sizing Charts'!W$7)+1,IF($R229=1.25,LOOKUP($S229,'Vent Sizing Charts'!$T$6,'Vent Sizing Charts'!W$6)+1,"ERR")))))))))))</f>
        <v>ERR</v>
      </c>
      <c r="W229" t="str">
        <f>IF($R229=15,LOOKUP($S229,'Vent Sizing Charts'!$T$38:$T$41,'Vent Sizing Charts'!X$38:X$41)+1,IF($R229=12,LOOKUP($S229,'Vent Sizing Charts'!$T$34:$T$37,'Vent Sizing Charts'!X$34:X$37)+1,IF($R229=10,LOOKUP($S229,'Vent Sizing Charts'!$T$30:$T$33,'Vent Sizing Charts'!X$30:X$33)+1,IF($R229=8,LOOKUP($S229,'Vent Sizing Charts'!$T$26:$T$29,'Vent Sizing Charts'!X$26:X$29)+1,IF($R229=6,LOOKUP($S229,'Vent Sizing Charts'!$T$22:$T$25,'Vent Sizing Charts'!X$22:X$25)+1,IF($R229=5,LOOKUP($S229,'Vent Sizing Charts'!$T$18:$T$21,'Vent Sizing Charts'!X$18:X$21)+1,IF($R229=4,LOOKUP($S229,'Vent Sizing Charts'!$T$14:$T$17,'Vent Sizing Charts'!X$14:X$17)+1,IF($R229=3,LOOKUP($S229,'Vent Sizing Charts'!$T$10:$T$13,'Vent Sizing Charts'!X$10:X$13)+1,IF($R229=2,LOOKUP($S229,'Vent Sizing Charts'!$T$8:$T$9,'Vent Sizing Charts'!X$8:X$9)+1,IF($R229=1.5,LOOKUP($S229,'Vent Sizing Charts'!$T$7,'Vent Sizing Charts'!X$7)+1,IF($R229=1.25,LOOKUP($S229,'Vent Sizing Charts'!$T$6,'Vent Sizing Charts'!X$6)+1,"ERR")))))))))))</f>
        <v>ERR</v>
      </c>
      <c r="X229" t="str">
        <f>IF($R229=15,LOOKUP($S229,'Vent Sizing Charts'!$T$38:$T$41,'Vent Sizing Charts'!Y$38:Y$41)+1,IF($R229=12,LOOKUP($S229,'Vent Sizing Charts'!$T$34:$T$37,'Vent Sizing Charts'!Y$34:Y$37)+1,IF($R229=10,LOOKUP($S229,'Vent Sizing Charts'!$T$30:$T$33,'Vent Sizing Charts'!Y$30:Y$33)+1,IF($R229=8,LOOKUP($S229,'Vent Sizing Charts'!$T$26:$T$29,'Vent Sizing Charts'!Y$26:Y$29)+1,IF($R229=6,LOOKUP($S229,'Vent Sizing Charts'!$T$22:$T$25,'Vent Sizing Charts'!Y$22:Y$25)+1,IF($R229=5,LOOKUP($S229,'Vent Sizing Charts'!$T$18:$T$21,'Vent Sizing Charts'!Y$18:Y$21)+1,IF($R229=4,LOOKUP($S229,'Vent Sizing Charts'!$T$14:$T$17,'Vent Sizing Charts'!Y$14:Y$17)+1,IF($R229=3,LOOKUP($S229,'Vent Sizing Charts'!$T$10:$T$13,'Vent Sizing Charts'!Y$10:Y$13)+1,IF($R229=2,LOOKUP($S229,'Vent Sizing Charts'!$T$8:$T$9,'Vent Sizing Charts'!Y$8:Y$9)+1,IF($R229=1.5,LOOKUP($S229,'Vent Sizing Charts'!$T$7,'Vent Sizing Charts'!Y$7)+1,IF($R229=1.25,LOOKUP($S229,'Vent Sizing Charts'!$T$6,'Vent Sizing Charts'!Y$6)+1,"ERR")))))))))))</f>
        <v>ERR</v>
      </c>
      <c r="Y229" t="str">
        <f>IF($R229=15,LOOKUP($S229,'Vent Sizing Charts'!$T$38:$T$41,'Vent Sizing Charts'!Z$38:Z$41)+1,IF($R229=12,LOOKUP($S229,'Vent Sizing Charts'!$T$34:$T$37,'Vent Sizing Charts'!Z$34:Z$37)+1,IF($R229=10,LOOKUP($S229,'Vent Sizing Charts'!$T$30:$T$33,'Vent Sizing Charts'!Z$30:Z$33)+1,IF($R229=8,LOOKUP($S229,'Vent Sizing Charts'!$T$26:$T$29,'Vent Sizing Charts'!Z$26:Z$29)+1,IF($R229=6,LOOKUP($S229,'Vent Sizing Charts'!$T$22:$T$25,'Vent Sizing Charts'!Z$22:Z$25)+1,IF($R229=5,LOOKUP($S229,'Vent Sizing Charts'!$T$18:$T$21,'Vent Sizing Charts'!Z$18:Z$21)+1,IF($R229=4,LOOKUP($S229,'Vent Sizing Charts'!$T$14:$T$17,'Vent Sizing Charts'!Z$14:Z$17)+1,IF($R229=3,LOOKUP($S229,'Vent Sizing Charts'!$T$10:$T$13,'Vent Sizing Charts'!Z$10:Z$13)+1,IF($R229=2,LOOKUP($S229,'Vent Sizing Charts'!$T$8:$T$9,'Vent Sizing Charts'!Z$8:Z$9)+1,IF($R229=1.5,LOOKUP($S229,'Vent Sizing Charts'!$T$7,'Vent Sizing Charts'!Z$7)+1,IF($R229=1.25,LOOKUP($S229,'Vent Sizing Charts'!$T$6,'Vent Sizing Charts'!Z$6)+1,"ERR")))))))))))</f>
        <v>ERR</v>
      </c>
      <c r="Z229" t="str">
        <f>IF($R229=15,LOOKUP($S229,'Vent Sizing Charts'!$T$38:$T$41,'Vent Sizing Charts'!AA$38:AA$41)+1,IF($R229=12,LOOKUP($S229,'Vent Sizing Charts'!$T$34:$T$37,'Vent Sizing Charts'!AA$34:AA$37)+1,IF($R229=10,LOOKUP($S229,'Vent Sizing Charts'!$T$30:$T$33,'Vent Sizing Charts'!AA$30:AA$33)+1,IF($R229=8,LOOKUP($S229,'Vent Sizing Charts'!$T$26:$T$29,'Vent Sizing Charts'!AA$26:AA$29)+1,IF($R229=6,LOOKUP($S229,'Vent Sizing Charts'!$T$22:$T$25,'Vent Sizing Charts'!AA$22:AA$25)+1,IF($R229=5,LOOKUP($S229,'Vent Sizing Charts'!$T$18:$T$21,'Vent Sizing Charts'!AA$18:AA$21)+1,IF($R229=4,LOOKUP($S229,'Vent Sizing Charts'!$T$14:$T$17,'Vent Sizing Charts'!AA$14:AA$17)+1,IF($R229=3,LOOKUP($S229,'Vent Sizing Charts'!$T$10:$T$13,'Vent Sizing Charts'!AA$10:AA$13)+1,IF($R229=2,LOOKUP($S229,'Vent Sizing Charts'!$T$8:$T$9,'Vent Sizing Charts'!AA$8:AA$9)+1,IF($R229=1.5,LOOKUP($S229,'Vent Sizing Charts'!$T$7,'Vent Sizing Charts'!AA$7)+1,IF($R229=1.25,LOOKUP($S229,'Vent Sizing Charts'!$T$6,'Vent Sizing Charts'!AA$6)+1,"ERR")))))))))))</f>
        <v>ERR</v>
      </c>
      <c r="AA229" t="str">
        <f>IF($R229=15,LOOKUP($S229,'Vent Sizing Charts'!$T$38:$T$41,'Vent Sizing Charts'!AB$38:AB$41)+1,IF($R229=12,LOOKUP($S229,'Vent Sizing Charts'!$T$34:$T$37,'Vent Sizing Charts'!AB$34:AB$37)+1,IF($R229=10,LOOKUP($S229,'Vent Sizing Charts'!$T$30:$T$33,'Vent Sizing Charts'!AB$30:AB$33)+1,IF($R229=8,LOOKUP($S229,'Vent Sizing Charts'!$T$26:$T$29,'Vent Sizing Charts'!AB$26:AB$29)+1,IF($R229=6,LOOKUP($S229,'Vent Sizing Charts'!$T$22:$T$25,'Vent Sizing Charts'!AB$22:AB$25)+1,IF($R229=5,LOOKUP($S229,'Vent Sizing Charts'!$T$18:$T$21,'Vent Sizing Charts'!AB$18:AB$21)+1,IF($R229=4,LOOKUP($S229,'Vent Sizing Charts'!$T$14:$T$17,'Vent Sizing Charts'!AB$14:AB$17)+1,IF($R229=3,LOOKUP($S229,'Vent Sizing Charts'!$T$10:$T$13,'Vent Sizing Charts'!AB$10:AB$13)+1,IF($R229=2,LOOKUP($S229,'Vent Sizing Charts'!$T$8:$T$9,'Vent Sizing Charts'!AB$8:AB$9)+1,IF($R229=1.5,LOOKUP($S229,'Vent Sizing Charts'!$T$7,'Vent Sizing Charts'!AB$7)+1,IF($R229=1.25,LOOKUP($S229,'Vent Sizing Charts'!$T$6,'Vent Sizing Charts'!AB$6)+1,"ERR")))))))))))</f>
        <v>ERR</v>
      </c>
      <c r="AB229" t="str">
        <f>IF($R229=15,LOOKUP($S229,'Vent Sizing Charts'!$T$38:$T$41,'Vent Sizing Charts'!AC$38:AC$41)+1,IF($R229=12,LOOKUP($S229,'Vent Sizing Charts'!$T$34:$T$37,'Vent Sizing Charts'!AC$34:AC$37)+1,IF($R229=10,LOOKUP($S229,'Vent Sizing Charts'!$T$30:$T$33,'Vent Sizing Charts'!AC$30:AC$33)+1,IF($R229=8,LOOKUP($S229,'Vent Sizing Charts'!$T$26:$T$29,'Vent Sizing Charts'!AC$26:AC$29)+1,IF($R229=6,LOOKUP($S229,'Vent Sizing Charts'!$T$22:$T$25,'Vent Sizing Charts'!AC$22:AC$25)+1,IF($R229=5,LOOKUP($S229,'Vent Sizing Charts'!$T$18:$T$21,'Vent Sizing Charts'!AC$18:AC$21)+1,IF($R229=4,LOOKUP($S229,'Vent Sizing Charts'!$T$14:$T$17,'Vent Sizing Charts'!AC$14:AC$17)+1,IF($R229=3,LOOKUP($S229,'Vent Sizing Charts'!$T$10:$T$13,'Vent Sizing Charts'!AC$10:AC$13)+1,IF($R229=2,LOOKUP($S229,'Vent Sizing Charts'!$T$8:$T$9,'Vent Sizing Charts'!AC$8:AC$9)+1,IF($R229=1.5,LOOKUP($S229,'Vent Sizing Charts'!$T$7,'Vent Sizing Charts'!AC$7)+1,IF($R229=1.25,LOOKUP($S229,'Vent Sizing Charts'!$T$6,'Vent Sizing Charts'!AC$6)+1,"ERR")))))))))))</f>
        <v>ERR</v>
      </c>
      <c r="AC229" t="str">
        <f>IF($R229=15,LOOKUP($S229,'Vent Sizing Charts'!$T$38:$T$41,'Vent Sizing Charts'!AD$38:AD$41)+1,IF($R229=12,LOOKUP($S229,'Vent Sizing Charts'!$T$34:$T$37,'Vent Sizing Charts'!AD$34:AD$37)+1,IF($R229=10,LOOKUP($S229,'Vent Sizing Charts'!$T$30:$T$33,'Vent Sizing Charts'!AD$30:AD$33)+1,IF($R229=8,LOOKUP($S229,'Vent Sizing Charts'!$T$26:$T$29,'Vent Sizing Charts'!AD$26:AD$29)+1,IF($R229=6,LOOKUP($S229,'Vent Sizing Charts'!$T$22:$T$25,'Vent Sizing Charts'!AD$22:AD$25)+1,IF($R229=5,LOOKUP($S229,'Vent Sizing Charts'!$T$18:$T$21,'Vent Sizing Charts'!AD$18:AD$21)+1,IF($R229=4,LOOKUP($S229,'Vent Sizing Charts'!$T$14:$T$17,'Vent Sizing Charts'!AD$14:AD$17)+1,IF($R229=3,LOOKUP($S229,'Vent Sizing Charts'!$T$10:$T$13,'Vent Sizing Charts'!AD$10:AD$13)+1,IF($R229=2,LOOKUP($S229,'Vent Sizing Charts'!$T$8:$T$9,'Vent Sizing Charts'!AD$8:AD$9)+1,IF($R229=1.5,LOOKUP($S229,'Vent Sizing Charts'!$T$7,'Vent Sizing Charts'!AD$7)+1,IF($R229=1.25,LOOKUP($S229,'Vent Sizing Charts'!$T$6,'Vent Sizing Charts'!AD$6)+1,"ERR")))))))))))</f>
        <v>ERR</v>
      </c>
      <c r="AD229" t="str">
        <f>IF($R229=15,LOOKUP($S229,'Vent Sizing Charts'!$T$38:$T$41,'Vent Sizing Charts'!AE$38:AE$41)+1,IF($R229=12,LOOKUP($S229,'Vent Sizing Charts'!$T$34:$T$37,'Vent Sizing Charts'!AE$34:AE$37)+1,IF($R229=10,LOOKUP($S229,'Vent Sizing Charts'!$T$30:$T$33,'Vent Sizing Charts'!AE$30:AE$33)+1,IF($R229=8,LOOKUP($S229,'Vent Sizing Charts'!$T$26:$T$29,'Vent Sizing Charts'!AE$26:AE$29)+1,IF($R229=6,LOOKUP($S229,'Vent Sizing Charts'!$T$22:$T$25,'Vent Sizing Charts'!AE$22:AE$25)+1,IF($R229=5,LOOKUP($S229,'Vent Sizing Charts'!$T$18:$T$21,'Vent Sizing Charts'!AE$18:AE$21)+1,IF($R229=4,LOOKUP($S229,'Vent Sizing Charts'!$T$14:$T$17,'Vent Sizing Charts'!AE$14:AE$17)+1,IF($R229=3,LOOKUP($S229,'Vent Sizing Charts'!$T$10:$T$13,'Vent Sizing Charts'!AE$10:AE$13)+1,IF($R229=2,LOOKUP($S229,'Vent Sizing Charts'!$T$8:$T$9,'Vent Sizing Charts'!AE$8:AE$9)+1,IF($R229=1.5,LOOKUP($S229,'Vent Sizing Charts'!$T$7,'Vent Sizing Charts'!AE$7)+1,IF($R229=1.25,LOOKUP($S229,'Vent Sizing Charts'!$T$6,'Vent Sizing Charts'!AE$6)+1,"ERR")))))))))))</f>
        <v>ERR</v>
      </c>
      <c r="AE229" t="str">
        <f>IF($R229=15,LOOKUP($S229,'Vent Sizing Charts'!$T$38:$T$41,'Vent Sizing Charts'!U$38:U$41),IF($R229=12,LOOKUP($S229,'Vent Sizing Charts'!$T$34:$T$37,'Vent Sizing Charts'!U$34:U$37),IF($R229=10,LOOKUP($S229,'Vent Sizing Charts'!$T$30:$T$33,'Vent Sizing Charts'!U$30:U$33),IF($R229=8,LOOKUP($S229,'Vent Sizing Charts'!$T$26:$T$29,'Vent Sizing Charts'!U$26:U$29),IF($R229=6,LOOKUP($S229,'Vent Sizing Charts'!$T$22:$T$25,'Vent Sizing Charts'!U$22:U$25),IF($R229=5,LOOKUP($S229,'Vent Sizing Charts'!$T$18:$T$21,'Vent Sizing Charts'!U$18:U$21),IF($R229=4,LOOKUP($S229,'Vent Sizing Charts'!$T$14:$T$17,'Vent Sizing Charts'!U$14:U$17),IF($R229=3,LOOKUP($S229,'Vent Sizing Charts'!$T$10:$T$13,'Vent Sizing Charts'!U$10:U$13),IF($R229=2,LOOKUP($S229,'Vent Sizing Charts'!$T$8:$T$9,'Vent Sizing Charts'!U$8:U$9),IF($R229=1.5,LOOKUP($S229,'Vent Sizing Charts'!$T$7,'Vent Sizing Charts'!U$7),IF($R229=1.25,LOOKUP($S229,'Vent Sizing Charts'!$T$6,'Vent Sizing Charts'!U$6),"ERR")))))))))))</f>
        <v>ERR</v>
      </c>
    </row>
    <row r="230" spans="6:31" x14ac:dyDescent="0.25">
      <c r="F230" t="str">
        <f>IF('Vent Sizing'!M215="","",'Vent Sizing'!M215)</f>
        <v/>
      </c>
      <c r="G230">
        <v>0</v>
      </c>
      <c r="H230" t="e">
        <f>IF(LOOKUP($F230,'Vent Sizing Charts'!$F$5:$F$18,'Vent Sizing Charts'!G$5:G$18)+1&lt;0,0,LOOKUP($F230,'Vent Sizing Charts'!$F$5:$F$18,'Vent Sizing Charts'!G$5:G$18))</f>
        <v>#N/A</v>
      </c>
      <c r="I230" t="e">
        <f>IF(LOOKUP($F230,'Vent Sizing Charts'!$F$5:$F$18,'Vent Sizing Charts'!H$5:H$18)+1&lt;0,0,LOOKUP($F230,'Vent Sizing Charts'!$F$5:$F$18,'Vent Sizing Charts'!H$5:H$18))</f>
        <v>#N/A</v>
      </c>
      <c r="J230" t="e">
        <f>IF(LOOKUP($F230,'Vent Sizing Charts'!$F$5:$F$18,'Vent Sizing Charts'!I$5:I$18)+1&lt;0,0,LOOKUP($F230,'Vent Sizing Charts'!$F$5:$F$18,'Vent Sizing Charts'!I$5:I$18))</f>
        <v>#N/A</v>
      </c>
      <c r="K230" t="e">
        <f>IF(LOOKUP($F230,'Vent Sizing Charts'!$F$5:$F$18,'Vent Sizing Charts'!J$5:J$18)+1&lt;0,0,LOOKUP($F230,'Vent Sizing Charts'!$F$5:$F$18,'Vent Sizing Charts'!J$5:J$18))</f>
        <v>#N/A</v>
      </c>
      <c r="L230" t="e">
        <f>IF(LOOKUP($F230,'Vent Sizing Charts'!$F$5:$F$18,'Vent Sizing Charts'!K$5:K$18)+1&lt;0,0,LOOKUP($F230,'Vent Sizing Charts'!$F$5:$F$18,'Vent Sizing Charts'!K$5:K$18))</f>
        <v>#N/A</v>
      </c>
      <c r="M230" t="e">
        <f>IF(LOOKUP($F230,'Vent Sizing Charts'!$F$5:$F$18,'Vent Sizing Charts'!L$5:L$18)+1&lt;0,0,LOOKUP($F230,'Vent Sizing Charts'!$F$5:$F$18,'Vent Sizing Charts'!L$5:L$18))</f>
        <v>#N/A</v>
      </c>
      <c r="N230" t="e">
        <f>IF(LOOKUP($F230,'Vent Sizing Charts'!$F$5:$F$18,'Vent Sizing Charts'!M$5:M$18)+1&lt;0,0,LOOKUP($F230,'Vent Sizing Charts'!$F$5:$F$18,'Vent Sizing Charts'!M$5:M$18))</f>
        <v>#N/A</v>
      </c>
      <c r="O230" t="e">
        <f>IF(LOOKUP($F230,'Vent Sizing Charts'!$F$5:$F$18,'Vent Sizing Charts'!N$5:N$18)+1&lt;0,0,LOOKUP($F230,'Vent Sizing Charts'!$F$5:$F$18,'Vent Sizing Charts'!N$5:N$18))</f>
        <v>#N/A</v>
      </c>
      <c r="R230">
        <f>'Vent Sizing'!X135</f>
        <v>0</v>
      </c>
      <c r="S230">
        <f>ROUNDUP('Vent Sizing'!T135,0)</f>
        <v>0</v>
      </c>
      <c r="T230">
        <v>-9999999</v>
      </c>
      <c r="U230" t="str">
        <f>IF($R230=15,LOOKUP($S230,'Vent Sizing Charts'!$T$38:$T$41,'Vent Sizing Charts'!V$38:V$41)+1,IF($R230=12,LOOKUP($S230,'Vent Sizing Charts'!$T$34:$T$37,'Vent Sizing Charts'!V$34:V$37)+1,IF($R230=10,LOOKUP($S230,'Vent Sizing Charts'!$T$30:$T$33,'Vent Sizing Charts'!V$30:V$33)+1,IF($R230=8,LOOKUP($S230,'Vent Sizing Charts'!$T$26:$T$29,'Vent Sizing Charts'!V$26:V$29)+1,IF($R230=6,LOOKUP($S230,'Vent Sizing Charts'!$T$22:$T$25,'Vent Sizing Charts'!V$22:V$25)+1,IF($R230=5,LOOKUP($S230,'Vent Sizing Charts'!$T$18:$T$21,'Vent Sizing Charts'!V$18:V$21)+1,IF($R230=4,LOOKUP($S230,'Vent Sizing Charts'!$T$14:$T$17,'Vent Sizing Charts'!V$14:V$17)+1,IF($R230=3,LOOKUP($S230,'Vent Sizing Charts'!$T$10:$T$13,'Vent Sizing Charts'!V$10:V$13)+1,IF($R230=2,LOOKUP($S230,'Vent Sizing Charts'!$T$8:$T$9,'Vent Sizing Charts'!V$8:V$9)+1,IF($R230=1.5,LOOKUP($S230,'Vent Sizing Charts'!$T$7,'Vent Sizing Charts'!V$7)+1,IF($R230=1.25,LOOKUP($S230,'Vent Sizing Charts'!$T$6,'Vent Sizing Charts'!V$6)+1,"ERR")))))))))))</f>
        <v>ERR</v>
      </c>
      <c r="V230" t="str">
        <f>IF($R230=15,LOOKUP($S230,'Vent Sizing Charts'!$T$38:$T$41,'Vent Sizing Charts'!W$38:W$41)+1,IF($R230=12,LOOKUP($S230,'Vent Sizing Charts'!$T$34:$T$37,'Vent Sizing Charts'!W$34:W$37)+1,IF($R230=10,LOOKUP($S230,'Vent Sizing Charts'!$T$30:$T$33,'Vent Sizing Charts'!W$30:W$33)+1,IF($R230=8,LOOKUP($S230,'Vent Sizing Charts'!$T$26:$T$29,'Vent Sizing Charts'!W$26:W$29)+1,IF($R230=6,LOOKUP($S230,'Vent Sizing Charts'!$T$22:$T$25,'Vent Sizing Charts'!W$22:W$25)+1,IF($R230=5,LOOKUP($S230,'Vent Sizing Charts'!$T$18:$T$21,'Vent Sizing Charts'!W$18:W$21)+1,IF($R230=4,LOOKUP($S230,'Vent Sizing Charts'!$T$14:$T$17,'Vent Sizing Charts'!W$14:W$17)+1,IF($R230=3,LOOKUP($S230,'Vent Sizing Charts'!$T$10:$T$13,'Vent Sizing Charts'!W$10:W$13)+1,IF($R230=2,LOOKUP($S230,'Vent Sizing Charts'!$T$8:$T$9,'Vent Sizing Charts'!W$8:W$9)+1,IF($R230=1.5,LOOKUP($S230,'Vent Sizing Charts'!$T$7,'Vent Sizing Charts'!W$7)+1,IF($R230=1.25,LOOKUP($S230,'Vent Sizing Charts'!$T$6,'Vent Sizing Charts'!W$6)+1,"ERR")))))))))))</f>
        <v>ERR</v>
      </c>
      <c r="W230" t="str">
        <f>IF($R230=15,LOOKUP($S230,'Vent Sizing Charts'!$T$38:$T$41,'Vent Sizing Charts'!X$38:X$41)+1,IF($R230=12,LOOKUP($S230,'Vent Sizing Charts'!$T$34:$T$37,'Vent Sizing Charts'!X$34:X$37)+1,IF($R230=10,LOOKUP($S230,'Vent Sizing Charts'!$T$30:$T$33,'Vent Sizing Charts'!X$30:X$33)+1,IF($R230=8,LOOKUP($S230,'Vent Sizing Charts'!$T$26:$T$29,'Vent Sizing Charts'!X$26:X$29)+1,IF($R230=6,LOOKUP($S230,'Vent Sizing Charts'!$T$22:$T$25,'Vent Sizing Charts'!X$22:X$25)+1,IF($R230=5,LOOKUP($S230,'Vent Sizing Charts'!$T$18:$T$21,'Vent Sizing Charts'!X$18:X$21)+1,IF($R230=4,LOOKUP($S230,'Vent Sizing Charts'!$T$14:$T$17,'Vent Sizing Charts'!X$14:X$17)+1,IF($R230=3,LOOKUP($S230,'Vent Sizing Charts'!$T$10:$T$13,'Vent Sizing Charts'!X$10:X$13)+1,IF($R230=2,LOOKUP($S230,'Vent Sizing Charts'!$T$8:$T$9,'Vent Sizing Charts'!X$8:X$9)+1,IF($R230=1.5,LOOKUP($S230,'Vent Sizing Charts'!$T$7,'Vent Sizing Charts'!X$7)+1,IF($R230=1.25,LOOKUP($S230,'Vent Sizing Charts'!$T$6,'Vent Sizing Charts'!X$6)+1,"ERR")))))))))))</f>
        <v>ERR</v>
      </c>
      <c r="X230" t="str">
        <f>IF($R230=15,LOOKUP($S230,'Vent Sizing Charts'!$T$38:$T$41,'Vent Sizing Charts'!Y$38:Y$41)+1,IF($R230=12,LOOKUP($S230,'Vent Sizing Charts'!$T$34:$T$37,'Vent Sizing Charts'!Y$34:Y$37)+1,IF($R230=10,LOOKUP($S230,'Vent Sizing Charts'!$T$30:$T$33,'Vent Sizing Charts'!Y$30:Y$33)+1,IF($R230=8,LOOKUP($S230,'Vent Sizing Charts'!$T$26:$T$29,'Vent Sizing Charts'!Y$26:Y$29)+1,IF($R230=6,LOOKUP($S230,'Vent Sizing Charts'!$T$22:$T$25,'Vent Sizing Charts'!Y$22:Y$25)+1,IF($R230=5,LOOKUP($S230,'Vent Sizing Charts'!$T$18:$T$21,'Vent Sizing Charts'!Y$18:Y$21)+1,IF($R230=4,LOOKUP($S230,'Vent Sizing Charts'!$T$14:$T$17,'Vent Sizing Charts'!Y$14:Y$17)+1,IF($R230=3,LOOKUP($S230,'Vent Sizing Charts'!$T$10:$T$13,'Vent Sizing Charts'!Y$10:Y$13)+1,IF($R230=2,LOOKUP($S230,'Vent Sizing Charts'!$T$8:$T$9,'Vent Sizing Charts'!Y$8:Y$9)+1,IF($R230=1.5,LOOKUP($S230,'Vent Sizing Charts'!$T$7,'Vent Sizing Charts'!Y$7)+1,IF($R230=1.25,LOOKUP($S230,'Vent Sizing Charts'!$T$6,'Vent Sizing Charts'!Y$6)+1,"ERR")))))))))))</f>
        <v>ERR</v>
      </c>
      <c r="Y230" t="str">
        <f>IF($R230=15,LOOKUP($S230,'Vent Sizing Charts'!$T$38:$T$41,'Vent Sizing Charts'!Z$38:Z$41)+1,IF($R230=12,LOOKUP($S230,'Vent Sizing Charts'!$T$34:$T$37,'Vent Sizing Charts'!Z$34:Z$37)+1,IF($R230=10,LOOKUP($S230,'Vent Sizing Charts'!$T$30:$T$33,'Vent Sizing Charts'!Z$30:Z$33)+1,IF($R230=8,LOOKUP($S230,'Vent Sizing Charts'!$T$26:$T$29,'Vent Sizing Charts'!Z$26:Z$29)+1,IF($R230=6,LOOKUP($S230,'Vent Sizing Charts'!$T$22:$T$25,'Vent Sizing Charts'!Z$22:Z$25)+1,IF($R230=5,LOOKUP($S230,'Vent Sizing Charts'!$T$18:$T$21,'Vent Sizing Charts'!Z$18:Z$21)+1,IF($R230=4,LOOKUP($S230,'Vent Sizing Charts'!$T$14:$T$17,'Vent Sizing Charts'!Z$14:Z$17)+1,IF($R230=3,LOOKUP($S230,'Vent Sizing Charts'!$T$10:$T$13,'Vent Sizing Charts'!Z$10:Z$13)+1,IF($R230=2,LOOKUP($S230,'Vent Sizing Charts'!$T$8:$T$9,'Vent Sizing Charts'!Z$8:Z$9)+1,IF($R230=1.5,LOOKUP($S230,'Vent Sizing Charts'!$T$7,'Vent Sizing Charts'!Z$7)+1,IF($R230=1.25,LOOKUP($S230,'Vent Sizing Charts'!$T$6,'Vent Sizing Charts'!Z$6)+1,"ERR")))))))))))</f>
        <v>ERR</v>
      </c>
      <c r="Z230" t="str">
        <f>IF($R230=15,LOOKUP($S230,'Vent Sizing Charts'!$T$38:$T$41,'Vent Sizing Charts'!AA$38:AA$41)+1,IF($R230=12,LOOKUP($S230,'Vent Sizing Charts'!$T$34:$T$37,'Vent Sizing Charts'!AA$34:AA$37)+1,IF($R230=10,LOOKUP($S230,'Vent Sizing Charts'!$T$30:$T$33,'Vent Sizing Charts'!AA$30:AA$33)+1,IF($R230=8,LOOKUP($S230,'Vent Sizing Charts'!$T$26:$T$29,'Vent Sizing Charts'!AA$26:AA$29)+1,IF($R230=6,LOOKUP($S230,'Vent Sizing Charts'!$T$22:$T$25,'Vent Sizing Charts'!AA$22:AA$25)+1,IF($R230=5,LOOKUP($S230,'Vent Sizing Charts'!$T$18:$T$21,'Vent Sizing Charts'!AA$18:AA$21)+1,IF($R230=4,LOOKUP($S230,'Vent Sizing Charts'!$T$14:$T$17,'Vent Sizing Charts'!AA$14:AA$17)+1,IF($R230=3,LOOKUP($S230,'Vent Sizing Charts'!$T$10:$T$13,'Vent Sizing Charts'!AA$10:AA$13)+1,IF($R230=2,LOOKUP($S230,'Vent Sizing Charts'!$T$8:$T$9,'Vent Sizing Charts'!AA$8:AA$9)+1,IF($R230=1.5,LOOKUP($S230,'Vent Sizing Charts'!$T$7,'Vent Sizing Charts'!AA$7)+1,IF($R230=1.25,LOOKUP($S230,'Vent Sizing Charts'!$T$6,'Vent Sizing Charts'!AA$6)+1,"ERR")))))))))))</f>
        <v>ERR</v>
      </c>
      <c r="AA230" t="str">
        <f>IF($R230=15,LOOKUP($S230,'Vent Sizing Charts'!$T$38:$T$41,'Vent Sizing Charts'!AB$38:AB$41)+1,IF($R230=12,LOOKUP($S230,'Vent Sizing Charts'!$T$34:$T$37,'Vent Sizing Charts'!AB$34:AB$37)+1,IF($R230=10,LOOKUP($S230,'Vent Sizing Charts'!$T$30:$T$33,'Vent Sizing Charts'!AB$30:AB$33)+1,IF($R230=8,LOOKUP($S230,'Vent Sizing Charts'!$T$26:$T$29,'Vent Sizing Charts'!AB$26:AB$29)+1,IF($R230=6,LOOKUP($S230,'Vent Sizing Charts'!$T$22:$T$25,'Vent Sizing Charts'!AB$22:AB$25)+1,IF($R230=5,LOOKUP($S230,'Vent Sizing Charts'!$T$18:$T$21,'Vent Sizing Charts'!AB$18:AB$21)+1,IF($R230=4,LOOKUP($S230,'Vent Sizing Charts'!$T$14:$T$17,'Vent Sizing Charts'!AB$14:AB$17)+1,IF($R230=3,LOOKUP($S230,'Vent Sizing Charts'!$T$10:$T$13,'Vent Sizing Charts'!AB$10:AB$13)+1,IF($R230=2,LOOKUP($S230,'Vent Sizing Charts'!$T$8:$T$9,'Vent Sizing Charts'!AB$8:AB$9)+1,IF($R230=1.5,LOOKUP($S230,'Vent Sizing Charts'!$T$7,'Vent Sizing Charts'!AB$7)+1,IF($R230=1.25,LOOKUP($S230,'Vent Sizing Charts'!$T$6,'Vent Sizing Charts'!AB$6)+1,"ERR")))))))))))</f>
        <v>ERR</v>
      </c>
      <c r="AB230" t="str">
        <f>IF($R230=15,LOOKUP($S230,'Vent Sizing Charts'!$T$38:$T$41,'Vent Sizing Charts'!AC$38:AC$41)+1,IF($R230=12,LOOKUP($S230,'Vent Sizing Charts'!$T$34:$T$37,'Vent Sizing Charts'!AC$34:AC$37)+1,IF($R230=10,LOOKUP($S230,'Vent Sizing Charts'!$T$30:$T$33,'Vent Sizing Charts'!AC$30:AC$33)+1,IF($R230=8,LOOKUP($S230,'Vent Sizing Charts'!$T$26:$T$29,'Vent Sizing Charts'!AC$26:AC$29)+1,IF($R230=6,LOOKUP($S230,'Vent Sizing Charts'!$T$22:$T$25,'Vent Sizing Charts'!AC$22:AC$25)+1,IF($R230=5,LOOKUP($S230,'Vent Sizing Charts'!$T$18:$T$21,'Vent Sizing Charts'!AC$18:AC$21)+1,IF($R230=4,LOOKUP($S230,'Vent Sizing Charts'!$T$14:$T$17,'Vent Sizing Charts'!AC$14:AC$17)+1,IF($R230=3,LOOKUP($S230,'Vent Sizing Charts'!$T$10:$T$13,'Vent Sizing Charts'!AC$10:AC$13)+1,IF($R230=2,LOOKUP($S230,'Vent Sizing Charts'!$T$8:$T$9,'Vent Sizing Charts'!AC$8:AC$9)+1,IF($R230=1.5,LOOKUP($S230,'Vent Sizing Charts'!$T$7,'Vent Sizing Charts'!AC$7)+1,IF($R230=1.25,LOOKUP($S230,'Vent Sizing Charts'!$T$6,'Vent Sizing Charts'!AC$6)+1,"ERR")))))))))))</f>
        <v>ERR</v>
      </c>
      <c r="AC230" t="str">
        <f>IF($R230=15,LOOKUP($S230,'Vent Sizing Charts'!$T$38:$T$41,'Vent Sizing Charts'!AD$38:AD$41)+1,IF($R230=12,LOOKUP($S230,'Vent Sizing Charts'!$T$34:$T$37,'Vent Sizing Charts'!AD$34:AD$37)+1,IF($R230=10,LOOKUP($S230,'Vent Sizing Charts'!$T$30:$T$33,'Vent Sizing Charts'!AD$30:AD$33)+1,IF($R230=8,LOOKUP($S230,'Vent Sizing Charts'!$T$26:$T$29,'Vent Sizing Charts'!AD$26:AD$29)+1,IF($R230=6,LOOKUP($S230,'Vent Sizing Charts'!$T$22:$T$25,'Vent Sizing Charts'!AD$22:AD$25)+1,IF($R230=5,LOOKUP($S230,'Vent Sizing Charts'!$T$18:$T$21,'Vent Sizing Charts'!AD$18:AD$21)+1,IF($R230=4,LOOKUP($S230,'Vent Sizing Charts'!$T$14:$T$17,'Vent Sizing Charts'!AD$14:AD$17)+1,IF($R230=3,LOOKUP($S230,'Vent Sizing Charts'!$T$10:$T$13,'Vent Sizing Charts'!AD$10:AD$13)+1,IF($R230=2,LOOKUP($S230,'Vent Sizing Charts'!$T$8:$T$9,'Vent Sizing Charts'!AD$8:AD$9)+1,IF($R230=1.5,LOOKUP($S230,'Vent Sizing Charts'!$T$7,'Vent Sizing Charts'!AD$7)+1,IF($R230=1.25,LOOKUP($S230,'Vent Sizing Charts'!$T$6,'Vent Sizing Charts'!AD$6)+1,"ERR")))))))))))</f>
        <v>ERR</v>
      </c>
      <c r="AD230" t="str">
        <f>IF($R230=15,LOOKUP($S230,'Vent Sizing Charts'!$T$38:$T$41,'Vent Sizing Charts'!AE$38:AE$41)+1,IF($R230=12,LOOKUP($S230,'Vent Sizing Charts'!$T$34:$T$37,'Vent Sizing Charts'!AE$34:AE$37)+1,IF($R230=10,LOOKUP($S230,'Vent Sizing Charts'!$T$30:$T$33,'Vent Sizing Charts'!AE$30:AE$33)+1,IF($R230=8,LOOKUP($S230,'Vent Sizing Charts'!$T$26:$T$29,'Vent Sizing Charts'!AE$26:AE$29)+1,IF($R230=6,LOOKUP($S230,'Vent Sizing Charts'!$T$22:$T$25,'Vent Sizing Charts'!AE$22:AE$25)+1,IF($R230=5,LOOKUP($S230,'Vent Sizing Charts'!$T$18:$T$21,'Vent Sizing Charts'!AE$18:AE$21)+1,IF($R230=4,LOOKUP($S230,'Vent Sizing Charts'!$T$14:$T$17,'Vent Sizing Charts'!AE$14:AE$17)+1,IF($R230=3,LOOKUP($S230,'Vent Sizing Charts'!$T$10:$T$13,'Vent Sizing Charts'!AE$10:AE$13)+1,IF($R230=2,LOOKUP($S230,'Vent Sizing Charts'!$T$8:$T$9,'Vent Sizing Charts'!AE$8:AE$9)+1,IF($R230=1.5,LOOKUP($S230,'Vent Sizing Charts'!$T$7,'Vent Sizing Charts'!AE$7)+1,IF($R230=1.25,LOOKUP($S230,'Vent Sizing Charts'!$T$6,'Vent Sizing Charts'!AE$6)+1,"ERR")))))))))))</f>
        <v>ERR</v>
      </c>
      <c r="AE230" t="str">
        <f>IF($R230=15,LOOKUP($S230,'Vent Sizing Charts'!$T$38:$T$41,'Vent Sizing Charts'!U$38:U$41),IF($R230=12,LOOKUP($S230,'Vent Sizing Charts'!$T$34:$T$37,'Vent Sizing Charts'!U$34:U$37),IF($R230=10,LOOKUP($S230,'Vent Sizing Charts'!$T$30:$T$33,'Vent Sizing Charts'!U$30:U$33),IF($R230=8,LOOKUP($S230,'Vent Sizing Charts'!$T$26:$T$29,'Vent Sizing Charts'!U$26:U$29),IF($R230=6,LOOKUP($S230,'Vent Sizing Charts'!$T$22:$T$25,'Vent Sizing Charts'!U$22:U$25),IF($R230=5,LOOKUP($S230,'Vent Sizing Charts'!$T$18:$T$21,'Vent Sizing Charts'!U$18:U$21),IF($R230=4,LOOKUP($S230,'Vent Sizing Charts'!$T$14:$T$17,'Vent Sizing Charts'!U$14:U$17),IF($R230=3,LOOKUP($S230,'Vent Sizing Charts'!$T$10:$T$13,'Vent Sizing Charts'!U$10:U$13),IF($R230=2,LOOKUP($S230,'Vent Sizing Charts'!$T$8:$T$9,'Vent Sizing Charts'!U$8:U$9),IF($R230=1.5,LOOKUP($S230,'Vent Sizing Charts'!$T$7,'Vent Sizing Charts'!U$7),IF($R230=1.25,LOOKUP($S230,'Vent Sizing Charts'!$T$6,'Vent Sizing Charts'!U$6),"ERR")))))))))))</f>
        <v>ERR</v>
      </c>
    </row>
    <row r="231" spans="6:31" x14ac:dyDescent="0.25">
      <c r="F231" t="str">
        <f>IF('Vent Sizing'!M216="","",'Vent Sizing'!M216)</f>
        <v/>
      </c>
      <c r="G231">
        <v>0</v>
      </c>
      <c r="H231" t="e">
        <f>IF(LOOKUP($F231,'Vent Sizing Charts'!$F$5:$F$18,'Vent Sizing Charts'!G$5:G$18)+1&lt;0,0,LOOKUP($F231,'Vent Sizing Charts'!$F$5:$F$18,'Vent Sizing Charts'!G$5:G$18))</f>
        <v>#N/A</v>
      </c>
      <c r="I231" t="e">
        <f>IF(LOOKUP($F231,'Vent Sizing Charts'!$F$5:$F$18,'Vent Sizing Charts'!H$5:H$18)+1&lt;0,0,LOOKUP($F231,'Vent Sizing Charts'!$F$5:$F$18,'Vent Sizing Charts'!H$5:H$18))</f>
        <v>#N/A</v>
      </c>
      <c r="J231" t="e">
        <f>IF(LOOKUP($F231,'Vent Sizing Charts'!$F$5:$F$18,'Vent Sizing Charts'!I$5:I$18)+1&lt;0,0,LOOKUP($F231,'Vent Sizing Charts'!$F$5:$F$18,'Vent Sizing Charts'!I$5:I$18))</f>
        <v>#N/A</v>
      </c>
      <c r="K231" t="e">
        <f>IF(LOOKUP($F231,'Vent Sizing Charts'!$F$5:$F$18,'Vent Sizing Charts'!J$5:J$18)+1&lt;0,0,LOOKUP($F231,'Vent Sizing Charts'!$F$5:$F$18,'Vent Sizing Charts'!J$5:J$18))</f>
        <v>#N/A</v>
      </c>
      <c r="L231" t="e">
        <f>IF(LOOKUP($F231,'Vent Sizing Charts'!$F$5:$F$18,'Vent Sizing Charts'!K$5:K$18)+1&lt;0,0,LOOKUP($F231,'Vent Sizing Charts'!$F$5:$F$18,'Vent Sizing Charts'!K$5:K$18))</f>
        <v>#N/A</v>
      </c>
      <c r="M231" t="e">
        <f>IF(LOOKUP($F231,'Vent Sizing Charts'!$F$5:$F$18,'Vent Sizing Charts'!L$5:L$18)+1&lt;0,0,LOOKUP($F231,'Vent Sizing Charts'!$F$5:$F$18,'Vent Sizing Charts'!L$5:L$18))</f>
        <v>#N/A</v>
      </c>
      <c r="N231" t="e">
        <f>IF(LOOKUP($F231,'Vent Sizing Charts'!$F$5:$F$18,'Vent Sizing Charts'!M$5:M$18)+1&lt;0,0,LOOKUP($F231,'Vent Sizing Charts'!$F$5:$F$18,'Vent Sizing Charts'!M$5:M$18))</f>
        <v>#N/A</v>
      </c>
      <c r="O231" t="e">
        <f>IF(LOOKUP($F231,'Vent Sizing Charts'!$F$5:$F$18,'Vent Sizing Charts'!N$5:N$18)+1&lt;0,0,LOOKUP($F231,'Vent Sizing Charts'!$F$5:$F$18,'Vent Sizing Charts'!N$5:N$18))</f>
        <v>#N/A</v>
      </c>
      <c r="R231">
        <f>'Vent Sizing'!X136</f>
        <v>0</v>
      </c>
      <c r="S231">
        <f>ROUNDUP('Vent Sizing'!T136,0)</f>
        <v>0</v>
      </c>
      <c r="T231">
        <v>-9999999</v>
      </c>
      <c r="U231" t="str">
        <f>IF($R231=15,LOOKUP($S231,'Vent Sizing Charts'!$T$38:$T$41,'Vent Sizing Charts'!V$38:V$41)+1,IF($R231=12,LOOKUP($S231,'Vent Sizing Charts'!$T$34:$T$37,'Vent Sizing Charts'!V$34:V$37)+1,IF($R231=10,LOOKUP($S231,'Vent Sizing Charts'!$T$30:$T$33,'Vent Sizing Charts'!V$30:V$33)+1,IF($R231=8,LOOKUP($S231,'Vent Sizing Charts'!$T$26:$T$29,'Vent Sizing Charts'!V$26:V$29)+1,IF($R231=6,LOOKUP($S231,'Vent Sizing Charts'!$T$22:$T$25,'Vent Sizing Charts'!V$22:V$25)+1,IF($R231=5,LOOKUP($S231,'Vent Sizing Charts'!$T$18:$T$21,'Vent Sizing Charts'!V$18:V$21)+1,IF($R231=4,LOOKUP($S231,'Vent Sizing Charts'!$T$14:$T$17,'Vent Sizing Charts'!V$14:V$17)+1,IF($R231=3,LOOKUP($S231,'Vent Sizing Charts'!$T$10:$T$13,'Vent Sizing Charts'!V$10:V$13)+1,IF($R231=2,LOOKUP($S231,'Vent Sizing Charts'!$T$8:$T$9,'Vent Sizing Charts'!V$8:V$9)+1,IF($R231=1.5,LOOKUP($S231,'Vent Sizing Charts'!$T$7,'Vent Sizing Charts'!V$7)+1,IF($R231=1.25,LOOKUP($S231,'Vent Sizing Charts'!$T$6,'Vent Sizing Charts'!V$6)+1,"ERR")))))))))))</f>
        <v>ERR</v>
      </c>
      <c r="V231" t="str">
        <f>IF($R231=15,LOOKUP($S231,'Vent Sizing Charts'!$T$38:$T$41,'Vent Sizing Charts'!W$38:W$41)+1,IF($R231=12,LOOKUP($S231,'Vent Sizing Charts'!$T$34:$T$37,'Vent Sizing Charts'!W$34:W$37)+1,IF($R231=10,LOOKUP($S231,'Vent Sizing Charts'!$T$30:$T$33,'Vent Sizing Charts'!W$30:W$33)+1,IF($R231=8,LOOKUP($S231,'Vent Sizing Charts'!$T$26:$T$29,'Vent Sizing Charts'!W$26:W$29)+1,IF($R231=6,LOOKUP($S231,'Vent Sizing Charts'!$T$22:$T$25,'Vent Sizing Charts'!W$22:W$25)+1,IF($R231=5,LOOKUP($S231,'Vent Sizing Charts'!$T$18:$T$21,'Vent Sizing Charts'!W$18:W$21)+1,IF($R231=4,LOOKUP($S231,'Vent Sizing Charts'!$T$14:$T$17,'Vent Sizing Charts'!W$14:W$17)+1,IF($R231=3,LOOKUP($S231,'Vent Sizing Charts'!$T$10:$T$13,'Vent Sizing Charts'!W$10:W$13)+1,IF($R231=2,LOOKUP($S231,'Vent Sizing Charts'!$T$8:$T$9,'Vent Sizing Charts'!W$8:W$9)+1,IF($R231=1.5,LOOKUP($S231,'Vent Sizing Charts'!$T$7,'Vent Sizing Charts'!W$7)+1,IF($R231=1.25,LOOKUP($S231,'Vent Sizing Charts'!$T$6,'Vent Sizing Charts'!W$6)+1,"ERR")))))))))))</f>
        <v>ERR</v>
      </c>
      <c r="W231" t="str">
        <f>IF($R231=15,LOOKUP($S231,'Vent Sizing Charts'!$T$38:$T$41,'Vent Sizing Charts'!X$38:X$41)+1,IF($R231=12,LOOKUP($S231,'Vent Sizing Charts'!$T$34:$T$37,'Vent Sizing Charts'!X$34:X$37)+1,IF($R231=10,LOOKUP($S231,'Vent Sizing Charts'!$T$30:$T$33,'Vent Sizing Charts'!X$30:X$33)+1,IF($R231=8,LOOKUP($S231,'Vent Sizing Charts'!$T$26:$T$29,'Vent Sizing Charts'!X$26:X$29)+1,IF($R231=6,LOOKUP($S231,'Vent Sizing Charts'!$T$22:$T$25,'Vent Sizing Charts'!X$22:X$25)+1,IF($R231=5,LOOKUP($S231,'Vent Sizing Charts'!$T$18:$T$21,'Vent Sizing Charts'!X$18:X$21)+1,IF($R231=4,LOOKUP($S231,'Vent Sizing Charts'!$T$14:$T$17,'Vent Sizing Charts'!X$14:X$17)+1,IF($R231=3,LOOKUP($S231,'Vent Sizing Charts'!$T$10:$T$13,'Vent Sizing Charts'!X$10:X$13)+1,IF($R231=2,LOOKUP($S231,'Vent Sizing Charts'!$T$8:$T$9,'Vent Sizing Charts'!X$8:X$9)+1,IF($R231=1.5,LOOKUP($S231,'Vent Sizing Charts'!$T$7,'Vent Sizing Charts'!X$7)+1,IF($R231=1.25,LOOKUP($S231,'Vent Sizing Charts'!$T$6,'Vent Sizing Charts'!X$6)+1,"ERR")))))))))))</f>
        <v>ERR</v>
      </c>
      <c r="X231" t="str">
        <f>IF($R231=15,LOOKUP($S231,'Vent Sizing Charts'!$T$38:$T$41,'Vent Sizing Charts'!Y$38:Y$41)+1,IF($R231=12,LOOKUP($S231,'Vent Sizing Charts'!$T$34:$T$37,'Vent Sizing Charts'!Y$34:Y$37)+1,IF($R231=10,LOOKUP($S231,'Vent Sizing Charts'!$T$30:$T$33,'Vent Sizing Charts'!Y$30:Y$33)+1,IF($R231=8,LOOKUP($S231,'Vent Sizing Charts'!$T$26:$T$29,'Vent Sizing Charts'!Y$26:Y$29)+1,IF($R231=6,LOOKUP($S231,'Vent Sizing Charts'!$T$22:$T$25,'Vent Sizing Charts'!Y$22:Y$25)+1,IF($R231=5,LOOKUP($S231,'Vent Sizing Charts'!$T$18:$T$21,'Vent Sizing Charts'!Y$18:Y$21)+1,IF($R231=4,LOOKUP($S231,'Vent Sizing Charts'!$T$14:$T$17,'Vent Sizing Charts'!Y$14:Y$17)+1,IF($R231=3,LOOKUP($S231,'Vent Sizing Charts'!$T$10:$T$13,'Vent Sizing Charts'!Y$10:Y$13)+1,IF($R231=2,LOOKUP($S231,'Vent Sizing Charts'!$T$8:$T$9,'Vent Sizing Charts'!Y$8:Y$9)+1,IF($R231=1.5,LOOKUP($S231,'Vent Sizing Charts'!$T$7,'Vent Sizing Charts'!Y$7)+1,IF($R231=1.25,LOOKUP($S231,'Vent Sizing Charts'!$T$6,'Vent Sizing Charts'!Y$6)+1,"ERR")))))))))))</f>
        <v>ERR</v>
      </c>
      <c r="Y231" t="str">
        <f>IF($R231=15,LOOKUP($S231,'Vent Sizing Charts'!$T$38:$T$41,'Vent Sizing Charts'!Z$38:Z$41)+1,IF($R231=12,LOOKUP($S231,'Vent Sizing Charts'!$T$34:$T$37,'Vent Sizing Charts'!Z$34:Z$37)+1,IF($R231=10,LOOKUP($S231,'Vent Sizing Charts'!$T$30:$T$33,'Vent Sizing Charts'!Z$30:Z$33)+1,IF($R231=8,LOOKUP($S231,'Vent Sizing Charts'!$T$26:$T$29,'Vent Sizing Charts'!Z$26:Z$29)+1,IF($R231=6,LOOKUP($S231,'Vent Sizing Charts'!$T$22:$T$25,'Vent Sizing Charts'!Z$22:Z$25)+1,IF($R231=5,LOOKUP($S231,'Vent Sizing Charts'!$T$18:$T$21,'Vent Sizing Charts'!Z$18:Z$21)+1,IF($R231=4,LOOKUP($S231,'Vent Sizing Charts'!$T$14:$T$17,'Vent Sizing Charts'!Z$14:Z$17)+1,IF($R231=3,LOOKUP($S231,'Vent Sizing Charts'!$T$10:$T$13,'Vent Sizing Charts'!Z$10:Z$13)+1,IF($R231=2,LOOKUP($S231,'Vent Sizing Charts'!$T$8:$T$9,'Vent Sizing Charts'!Z$8:Z$9)+1,IF($R231=1.5,LOOKUP($S231,'Vent Sizing Charts'!$T$7,'Vent Sizing Charts'!Z$7)+1,IF($R231=1.25,LOOKUP($S231,'Vent Sizing Charts'!$T$6,'Vent Sizing Charts'!Z$6)+1,"ERR")))))))))))</f>
        <v>ERR</v>
      </c>
      <c r="Z231" t="str">
        <f>IF($R231=15,LOOKUP($S231,'Vent Sizing Charts'!$T$38:$T$41,'Vent Sizing Charts'!AA$38:AA$41)+1,IF($R231=12,LOOKUP($S231,'Vent Sizing Charts'!$T$34:$T$37,'Vent Sizing Charts'!AA$34:AA$37)+1,IF($R231=10,LOOKUP($S231,'Vent Sizing Charts'!$T$30:$T$33,'Vent Sizing Charts'!AA$30:AA$33)+1,IF($R231=8,LOOKUP($S231,'Vent Sizing Charts'!$T$26:$T$29,'Vent Sizing Charts'!AA$26:AA$29)+1,IF($R231=6,LOOKUP($S231,'Vent Sizing Charts'!$T$22:$T$25,'Vent Sizing Charts'!AA$22:AA$25)+1,IF($R231=5,LOOKUP($S231,'Vent Sizing Charts'!$T$18:$T$21,'Vent Sizing Charts'!AA$18:AA$21)+1,IF($R231=4,LOOKUP($S231,'Vent Sizing Charts'!$T$14:$T$17,'Vent Sizing Charts'!AA$14:AA$17)+1,IF($R231=3,LOOKUP($S231,'Vent Sizing Charts'!$T$10:$T$13,'Vent Sizing Charts'!AA$10:AA$13)+1,IF($R231=2,LOOKUP($S231,'Vent Sizing Charts'!$T$8:$T$9,'Vent Sizing Charts'!AA$8:AA$9)+1,IF($R231=1.5,LOOKUP($S231,'Vent Sizing Charts'!$T$7,'Vent Sizing Charts'!AA$7)+1,IF($R231=1.25,LOOKUP($S231,'Vent Sizing Charts'!$T$6,'Vent Sizing Charts'!AA$6)+1,"ERR")))))))))))</f>
        <v>ERR</v>
      </c>
      <c r="AA231" t="str">
        <f>IF($R231=15,LOOKUP($S231,'Vent Sizing Charts'!$T$38:$T$41,'Vent Sizing Charts'!AB$38:AB$41)+1,IF($R231=12,LOOKUP($S231,'Vent Sizing Charts'!$T$34:$T$37,'Vent Sizing Charts'!AB$34:AB$37)+1,IF($R231=10,LOOKUP($S231,'Vent Sizing Charts'!$T$30:$T$33,'Vent Sizing Charts'!AB$30:AB$33)+1,IF($R231=8,LOOKUP($S231,'Vent Sizing Charts'!$T$26:$T$29,'Vent Sizing Charts'!AB$26:AB$29)+1,IF($R231=6,LOOKUP($S231,'Vent Sizing Charts'!$T$22:$T$25,'Vent Sizing Charts'!AB$22:AB$25)+1,IF($R231=5,LOOKUP($S231,'Vent Sizing Charts'!$T$18:$T$21,'Vent Sizing Charts'!AB$18:AB$21)+1,IF($R231=4,LOOKUP($S231,'Vent Sizing Charts'!$T$14:$T$17,'Vent Sizing Charts'!AB$14:AB$17)+1,IF($R231=3,LOOKUP($S231,'Vent Sizing Charts'!$T$10:$T$13,'Vent Sizing Charts'!AB$10:AB$13)+1,IF($R231=2,LOOKUP($S231,'Vent Sizing Charts'!$T$8:$T$9,'Vent Sizing Charts'!AB$8:AB$9)+1,IF($R231=1.5,LOOKUP($S231,'Vent Sizing Charts'!$T$7,'Vent Sizing Charts'!AB$7)+1,IF($R231=1.25,LOOKUP($S231,'Vent Sizing Charts'!$T$6,'Vent Sizing Charts'!AB$6)+1,"ERR")))))))))))</f>
        <v>ERR</v>
      </c>
      <c r="AB231" t="str">
        <f>IF($R231=15,LOOKUP($S231,'Vent Sizing Charts'!$T$38:$T$41,'Vent Sizing Charts'!AC$38:AC$41)+1,IF($R231=12,LOOKUP($S231,'Vent Sizing Charts'!$T$34:$T$37,'Vent Sizing Charts'!AC$34:AC$37)+1,IF($R231=10,LOOKUP($S231,'Vent Sizing Charts'!$T$30:$T$33,'Vent Sizing Charts'!AC$30:AC$33)+1,IF($R231=8,LOOKUP($S231,'Vent Sizing Charts'!$T$26:$T$29,'Vent Sizing Charts'!AC$26:AC$29)+1,IF($R231=6,LOOKUP($S231,'Vent Sizing Charts'!$T$22:$T$25,'Vent Sizing Charts'!AC$22:AC$25)+1,IF($R231=5,LOOKUP($S231,'Vent Sizing Charts'!$T$18:$T$21,'Vent Sizing Charts'!AC$18:AC$21)+1,IF($R231=4,LOOKUP($S231,'Vent Sizing Charts'!$T$14:$T$17,'Vent Sizing Charts'!AC$14:AC$17)+1,IF($R231=3,LOOKUP($S231,'Vent Sizing Charts'!$T$10:$T$13,'Vent Sizing Charts'!AC$10:AC$13)+1,IF($R231=2,LOOKUP($S231,'Vent Sizing Charts'!$T$8:$T$9,'Vent Sizing Charts'!AC$8:AC$9)+1,IF($R231=1.5,LOOKUP($S231,'Vent Sizing Charts'!$T$7,'Vent Sizing Charts'!AC$7)+1,IF($R231=1.25,LOOKUP($S231,'Vent Sizing Charts'!$T$6,'Vent Sizing Charts'!AC$6)+1,"ERR")))))))))))</f>
        <v>ERR</v>
      </c>
      <c r="AC231" t="str">
        <f>IF($R231=15,LOOKUP($S231,'Vent Sizing Charts'!$T$38:$T$41,'Vent Sizing Charts'!AD$38:AD$41)+1,IF($R231=12,LOOKUP($S231,'Vent Sizing Charts'!$T$34:$T$37,'Vent Sizing Charts'!AD$34:AD$37)+1,IF($R231=10,LOOKUP($S231,'Vent Sizing Charts'!$T$30:$T$33,'Vent Sizing Charts'!AD$30:AD$33)+1,IF($R231=8,LOOKUP($S231,'Vent Sizing Charts'!$T$26:$T$29,'Vent Sizing Charts'!AD$26:AD$29)+1,IF($R231=6,LOOKUP($S231,'Vent Sizing Charts'!$T$22:$T$25,'Vent Sizing Charts'!AD$22:AD$25)+1,IF($R231=5,LOOKUP($S231,'Vent Sizing Charts'!$T$18:$T$21,'Vent Sizing Charts'!AD$18:AD$21)+1,IF($R231=4,LOOKUP($S231,'Vent Sizing Charts'!$T$14:$T$17,'Vent Sizing Charts'!AD$14:AD$17)+1,IF($R231=3,LOOKUP($S231,'Vent Sizing Charts'!$T$10:$T$13,'Vent Sizing Charts'!AD$10:AD$13)+1,IF($R231=2,LOOKUP($S231,'Vent Sizing Charts'!$T$8:$T$9,'Vent Sizing Charts'!AD$8:AD$9)+1,IF($R231=1.5,LOOKUP($S231,'Vent Sizing Charts'!$T$7,'Vent Sizing Charts'!AD$7)+1,IF($R231=1.25,LOOKUP($S231,'Vent Sizing Charts'!$T$6,'Vent Sizing Charts'!AD$6)+1,"ERR")))))))))))</f>
        <v>ERR</v>
      </c>
      <c r="AD231" t="str">
        <f>IF($R231=15,LOOKUP($S231,'Vent Sizing Charts'!$T$38:$T$41,'Vent Sizing Charts'!AE$38:AE$41)+1,IF($R231=12,LOOKUP($S231,'Vent Sizing Charts'!$T$34:$T$37,'Vent Sizing Charts'!AE$34:AE$37)+1,IF($R231=10,LOOKUP($S231,'Vent Sizing Charts'!$T$30:$T$33,'Vent Sizing Charts'!AE$30:AE$33)+1,IF($R231=8,LOOKUP($S231,'Vent Sizing Charts'!$T$26:$T$29,'Vent Sizing Charts'!AE$26:AE$29)+1,IF($R231=6,LOOKUP($S231,'Vent Sizing Charts'!$T$22:$T$25,'Vent Sizing Charts'!AE$22:AE$25)+1,IF($R231=5,LOOKUP($S231,'Vent Sizing Charts'!$T$18:$T$21,'Vent Sizing Charts'!AE$18:AE$21)+1,IF($R231=4,LOOKUP($S231,'Vent Sizing Charts'!$T$14:$T$17,'Vent Sizing Charts'!AE$14:AE$17)+1,IF($R231=3,LOOKUP($S231,'Vent Sizing Charts'!$T$10:$T$13,'Vent Sizing Charts'!AE$10:AE$13)+1,IF($R231=2,LOOKUP($S231,'Vent Sizing Charts'!$T$8:$T$9,'Vent Sizing Charts'!AE$8:AE$9)+1,IF($R231=1.5,LOOKUP($S231,'Vent Sizing Charts'!$T$7,'Vent Sizing Charts'!AE$7)+1,IF($R231=1.25,LOOKUP($S231,'Vent Sizing Charts'!$T$6,'Vent Sizing Charts'!AE$6)+1,"ERR")))))))))))</f>
        <v>ERR</v>
      </c>
      <c r="AE231" t="str">
        <f>IF($R231=15,LOOKUP($S231,'Vent Sizing Charts'!$T$38:$T$41,'Vent Sizing Charts'!U$38:U$41),IF($R231=12,LOOKUP($S231,'Vent Sizing Charts'!$T$34:$T$37,'Vent Sizing Charts'!U$34:U$37),IF($R231=10,LOOKUP($S231,'Vent Sizing Charts'!$T$30:$T$33,'Vent Sizing Charts'!U$30:U$33),IF($R231=8,LOOKUP($S231,'Vent Sizing Charts'!$T$26:$T$29,'Vent Sizing Charts'!U$26:U$29),IF($R231=6,LOOKUP($S231,'Vent Sizing Charts'!$T$22:$T$25,'Vent Sizing Charts'!U$22:U$25),IF($R231=5,LOOKUP($S231,'Vent Sizing Charts'!$T$18:$T$21,'Vent Sizing Charts'!U$18:U$21),IF($R231=4,LOOKUP($S231,'Vent Sizing Charts'!$T$14:$T$17,'Vent Sizing Charts'!U$14:U$17),IF($R231=3,LOOKUP($S231,'Vent Sizing Charts'!$T$10:$T$13,'Vent Sizing Charts'!U$10:U$13),IF($R231=2,LOOKUP($S231,'Vent Sizing Charts'!$T$8:$T$9,'Vent Sizing Charts'!U$8:U$9),IF($R231=1.5,LOOKUP($S231,'Vent Sizing Charts'!$T$7,'Vent Sizing Charts'!U$7),IF($R231=1.25,LOOKUP($S231,'Vent Sizing Charts'!$T$6,'Vent Sizing Charts'!U$6),"ERR")))))))))))</f>
        <v>ERR</v>
      </c>
    </row>
    <row r="232" spans="6:31" x14ac:dyDescent="0.25">
      <c r="F232" t="str">
        <f>IF('Vent Sizing'!M217="","",'Vent Sizing'!M217)</f>
        <v/>
      </c>
      <c r="G232">
        <v>0</v>
      </c>
      <c r="H232" t="e">
        <f>IF(LOOKUP($F232,'Vent Sizing Charts'!$F$5:$F$18,'Vent Sizing Charts'!G$5:G$18)+1&lt;0,0,LOOKUP($F232,'Vent Sizing Charts'!$F$5:$F$18,'Vent Sizing Charts'!G$5:G$18))</f>
        <v>#N/A</v>
      </c>
      <c r="I232" t="e">
        <f>IF(LOOKUP($F232,'Vent Sizing Charts'!$F$5:$F$18,'Vent Sizing Charts'!H$5:H$18)+1&lt;0,0,LOOKUP($F232,'Vent Sizing Charts'!$F$5:$F$18,'Vent Sizing Charts'!H$5:H$18))</f>
        <v>#N/A</v>
      </c>
      <c r="J232" t="e">
        <f>IF(LOOKUP($F232,'Vent Sizing Charts'!$F$5:$F$18,'Vent Sizing Charts'!I$5:I$18)+1&lt;0,0,LOOKUP($F232,'Vent Sizing Charts'!$F$5:$F$18,'Vent Sizing Charts'!I$5:I$18))</f>
        <v>#N/A</v>
      </c>
      <c r="K232" t="e">
        <f>IF(LOOKUP($F232,'Vent Sizing Charts'!$F$5:$F$18,'Vent Sizing Charts'!J$5:J$18)+1&lt;0,0,LOOKUP($F232,'Vent Sizing Charts'!$F$5:$F$18,'Vent Sizing Charts'!J$5:J$18))</f>
        <v>#N/A</v>
      </c>
      <c r="L232" t="e">
        <f>IF(LOOKUP($F232,'Vent Sizing Charts'!$F$5:$F$18,'Vent Sizing Charts'!K$5:K$18)+1&lt;0,0,LOOKUP($F232,'Vent Sizing Charts'!$F$5:$F$18,'Vent Sizing Charts'!K$5:K$18))</f>
        <v>#N/A</v>
      </c>
      <c r="M232" t="e">
        <f>IF(LOOKUP($F232,'Vent Sizing Charts'!$F$5:$F$18,'Vent Sizing Charts'!L$5:L$18)+1&lt;0,0,LOOKUP($F232,'Vent Sizing Charts'!$F$5:$F$18,'Vent Sizing Charts'!L$5:L$18))</f>
        <v>#N/A</v>
      </c>
      <c r="N232" t="e">
        <f>IF(LOOKUP($F232,'Vent Sizing Charts'!$F$5:$F$18,'Vent Sizing Charts'!M$5:M$18)+1&lt;0,0,LOOKUP($F232,'Vent Sizing Charts'!$F$5:$F$18,'Vent Sizing Charts'!M$5:M$18))</f>
        <v>#N/A</v>
      </c>
      <c r="O232" t="e">
        <f>IF(LOOKUP($F232,'Vent Sizing Charts'!$F$5:$F$18,'Vent Sizing Charts'!N$5:N$18)+1&lt;0,0,LOOKUP($F232,'Vent Sizing Charts'!$F$5:$F$18,'Vent Sizing Charts'!N$5:N$18))</f>
        <v>#N/A</v>
      </c>
      <c r="R232">
        <f>'Vent Sizing'!X137</f>
        <v>0</v>
      </c>
      <c r="S232">
        <f>ROUNDUP('Vent Sizing'!T137,0)</f>
        <v>0</v>
      </c>
      <c r="T232">
        <v>-9999999</v>
      </c>
      <c r="U232" t="str">
        <f>IF($R232=15,LOOKUP($S232,'Vent Sizing Charts'!$T$38:$T$41,'Vent Sizing Charts'!V$38:V$41)+1,IF($R232=12,LOOKUP($S232,'Vent Sizing Charts'!$T$34:$T$37,'Vent Sizing Charts'!V$34:V$37)+1,IF($R232=10,LOOKUP($S232,'Vent Sizing Charts'!$T$30:$T$33,'Vent Sizing Charts'!V$30:V$33)+1,IF($R232=8,LOOKUP($S232,'Vent Sizing Charts'!$T$26:$T$29,'Vent Sizing Charts'!V$26:V$29)+1,IF($R232=6,LOOKUP($S232,'Vent Sizing Charts'!$T$22:$T$25,'Vent Sizing Charts'!V$22:V$25)+1,IF($R232=5,LOOKUP($S232,'Vent Sizing Charts'!$T$18:$T$21,'Vent Sizing Charts'!V$18:V$21)+1,IF($R232=4,LOOKUP($S232,'Vent Sizing Charts'!$T$14:$T$17,'Vent Sizing Charts'!V$14:V$17)+1,IF($R232=3,LOOKUP($S232,'Vent Sizing Charts'!$T$10:$T$13,'Vent Sizing Charts'!V$10:V$13)+1,IF($R232=2,LOOKUP($S232,'Vent Sizing Charts'!$T$8:$T$9,'Vent Sizing Charts'!V$8:V$9)+1,IF($R232=1.5,LOOKUP($S232,'Vent Sizing Charts'!$T$7,'Vent Sizing Charts'!V$7)+1,IF($R232=1.25,LOOKUP($S232,'Vent Sizing Charts'!$T$6,'Vent Sizing Charts'!V$6)+1,"ERR")))))))))))</f>
        <v>ERR</v>
      </c>
      <c r="V232" t="str">
        <f>IF($R232=15,LOOKUP($S232,'Vent Sizing Charts'!$T$38:$T$41,'Vent Sizing Charts'!W$38:W$41)+1,IF($R232=12,LOOKUP($S232,'Vent Sizing Charts'!$T$34:$T$37,'Vent Sizing Charts'!W$34:W$37)+1,IF($R232=10,LOOKUP($S232,'Vent Sizing Charts'!$T$30:$T$33,'Vent Sizing Charts'!W$30:W$33)+1,IF($R232=8,LOOKUP($S232,'Vent Sizing Charts'!$T$26:$T$29,'Vent Sizing Charts'!W$26:W$29)+1,IF($R232=6,LOOKUP($S232,'Vent Sizing Charts'!$T$22:$T$25,'Vent Sizing Charts'!W$22:W$25)+1,IF($R232=5,LOOKUP($S232,'Vent Sizing Charts'!$T$18:$T$21,'Vent Sizing Charts'!W$18:W$21)+1,IF($R232=4,LOOKUP($S232,'Vent Sizing Charts'!$T$14:$T$17,'Vent Sizing Charts'!W$14:W$17)+1,IF($R232=3,LOOKUP($S232,'Vent Sizing Charts'!$T$10:$T$13,'Vent Sizing Charts'!W$10:W$13)+1,IF($R232=2,LOOKUP($S232,'Vent Sizing Charts'!$T$8:$T$9,'Vent Sizing Charts'!W$8:W$9)+1,IF($R232=1.5,LOOKUP($S232,'Vent Sizing Charts'!$T$7,'Vent Sizing Charts'!W$7)+1,IF($R232=1.25,LOOKUP($S232,'Vent Sizing Charts'!$T$6,'Vent Sizing Charts'!W$6)+1,"ERR")))))))))))</f>
        <v>ERR</v>
      </c>
      <c r="W232" t="str">
        <f>IF($R232=15,LOOKUP($S232,'Vent Sizing Charts'!$T$38:$T$41,'Vent Sizing Charts'!X$38:X$41)+1,IF($R232=12,LOOKUP($S232,'Vent Sizing Charts'!$T$34:$T$37,'Vent Sizing Charts'!X$34:X$37)+1,IF($R232=10,LOOKUP($S232,'Vent Sizing Charts'!$T$30:$T$33,'Vent Sizing Charts'!X$30:X$33)+1,IF($R232=8,LOOKUP($S232,'Vent Sizing Charts'!$T$26:$T$29,'Vent Sizing Charts'!X$26:X$29)+1,IF($R232=6,LOOKUP($S232,'Vent Sizing Charts'!$T$22:$T$25,'Vent Sizing Charts'!X$22:X$25)+1,IF($R232=5,LOOKUP($S232,'Vent Sizing Charts'!$T$18:$T$21,'Vent Sizing Charts'!X$18:X$21)+1,IF($R232=4,LOOKUP($S232,'Vent Sizing Charts'!$T$14:$T$17,'Vent Sizing Charts'!X$14:X$17)+1,IF($R232=3,LOOKUP($S232,'Vent Sizing Charts'!$T$10:$T$13,'Vent Sizing Charts'!X$10:X$13)+1,IF($R232=2,LOOKUP($S232,'Vent Sizing Charts'!$T$8:$T$9,'Vent Sizing Charts'!X$8:X$9)+1,IF($R232=1.5,LOOKUP($S232,'Vent Sizing Charts'!$T$7,'Vent Sizing Charts'!X$7)+1,IF($R232=1.25,LOOKUP($S232,'Vent Sizing Charts'!$T$6,'Vent Sizing Charts'!X$6)+1,"ERR")))))))))))</f>
        <v>ERR</v>
      </c>
      <c r="X232" t="str">
        <f>IF($R232=15,LOOKUP($S232,'Vent Sizing Charts'!$T$38:$T$41,'Vent Sizing Charts'!Y$38:Y$41)+1,IF($R232=12,LOOKUP($S232,'Vent Sizing Charts'!$T$34:$T$37,'Vent Sizing Charts'!Y$34:Y$37)+1,IF($R232=10,LOOKUP($S232,'Vent Sizing Charts'!$T$30:$T$33,'Vent Sizing Charts'!Y$30:Y$33)+1,IF($R232=8,LOOKUP($S232,'Vent Sizing Charts'!$T$26:$T$29,'Vent Sizing Charts'!Y$26:Y$29)+1,IF($R232=6,LOOKUP($S232,'Vent Sizing Charts'!$T$22:$T$25,'Vent Sizing Charts'!Y$22:Y$25)+1,IF($R232=5,LOOKUP($S232,'Vent Sizing Charts'!$T$18:$T$21,'Vent Sizing Charts'!Y$18:Y$21)+1,IF($R232=4,LOOKUP($S232,'Vent Sizing Charts'!$T$14:$T$17,'Vent Sizing Charts'!Y$14:Y$17)+1,IF($R232=3,LOOKUP($S232,'Vent Sizing Charts'!$T$10:$T$13,'Vent Sizing Charts'!Y$10:Y$13)+1,IF($R232=2,LOOKUP($S232,'Vent Sizing Charts'!$T$8:$T$9,'Vent Sizing Charts'!Y$8:Y$9)+1,IF($R232=1.5,LOOKUP($S232,'Vent Sizing Charts'!$T$7,'Vent Sizing Charts'!Y$7)+1,IF($R232=1.25,LOOKUP($S232,'Vent Sizing Charts'!$T$6,'Vent Sizing Charts'!Y$6)+1,"ERR")))))))))))</f>
        <v>ERR</v>
      </c>
      <c r="Y232" t="str">
        <f>IF($R232=15,LOOKUP($S232,'Vent Sizing Charts'!$T$38:$T$41,'Vent Sizing Charts'!Z$38:Z$41)+1,IF($R232=12,LOOKUP($S232,'Vent Sizing Charts'!$T$34:$T$37,'Vent Sizing Charts'!Z$34:Z$37)+1,IF($R232=10,LOOKUP($S232,'Vent Sizing Charts'!$T$30:$T$33,'Vent Sizing Charts'!Z$30:Z$33)+1,IF($R232=8,LOOKUP($S232,'Vent Sizing Charts'!$T$26:$T$29,'Vent Sizing Charts'!Z$26:Z$29)+1,IF($R232=6,LOOKUP($S232,'Vent Sizing Charts'!$T$22:$T$25,'Vent Sizing Charts'!Z$22:Z$25)+1,IF($R232=5,LOOKUP($S232,'Vent Sizing Charts'!$T$18:$T$21,'Vent Sizing Charts'!Z$18:Z$21)+1,IF($R232=4,LOOKUP($S232,'Vent Sizing Charts'!$T$14:$T$17,'Vent Sizing Charts'!Z$14:Z$17)+1,IF($R232=3,LOOKUP($S232,'Vent Sizing Charts'!$T$10:$T$13,'Vent Sizing Charts'!Z$10:Z$13)+1,IF($R232=2,LOOKUP($S232,'Vent Sizing Charts'!$T$8:$T$9,'Vent Sizing Charts'!Z$8:Z$9)+1,IF($R232=1.5,LOOKUP($S232,'Vent Sizing Charts'!$T$7,'Vent Sizing Charts'!Z$7)+1,IF($R232=1.25,LOOKUP($S232,'Vent Sizing Charts'!$T$6,'Vent Sizing Charts'!Z$6)+1,"ERR")))))))))))</f>
        <v>ERR</v>
      </c>
      <c r="Z232" t="str">
        <f>IF($R232=15,LOOKUP($S232,'Vent Sizing Charts'!$T$38:$T$41,'Vent Sizing Charts'!AA$38:AA$41)+1,IF($R232=12,LOOKUP($S232,'Vent Sizing Charts'!$T$34:$T$37,'Vent Sizing Charts'!AA$34:AA$37)+1,IF($R232=10,LOOKUP($S232,'Vent Sizing Charts'!$T$30:$T$33,'Vent Sizing Charts'!AA$30:AA$33)+1,IF($R232=8,LOOKUP($S232,'Vent Sizing Charts'!$T$26:$T$29,'Vent Sizing Charts'!AA$26:AA$29)+1,IF($R232=6,LOOKUP($S232,'Vent Sizing Charts'!$T$22:$T$25,'Vent Sizing Charts'!AA$22:AA$25)+1,IF($R232=5,LOOKUP($S232,'Vent Sizing Charts'!$T$18:$T$21,'Vent Sizing Charts'!AA$18:AA$21)+1,IF($R232=4,LOOKUP($S232,'Vent Sizing Charts'!$T$14:$T$17,'Vent Sizing Charts'!AA$14:AA$17)+1,IF($R232=3,LOOKUP($S232,'Vent Sizing Charts'!$T$10:$T$13,'Vent Sizing Charts'!AA$10:AA$13)+1,IF($R232=2,LOOKUP($S232,'Vent Sizing Charts'!$T$8:$T$9,'Vent Sizing Charts'!AA$8:AA$9)+1,IF($R232=1.5,LOOKUP($S232,'Vent Sizing Charts'!$T$7,'Vent Sizing Charts'!AA$7)+1,IF($R232=1.25,LOOKUP($S232,'Vent Sizing Charts'!$T$6,'Vent Sizing Charts'!AA$6)+1,"ERR")))))))))))</f>
        <v>ERR</v>
      </c>
      <c r="AA232" t="str">
        <f>IF($R232=15,LOOKUP($S232,'Vent Sizing Charts'!$T$38:$T$41,'Vent Sizing Charts'!AB$38:AB$41)+1,IF($R232=12,LOOKUP($S232,'Vent Sizing Charts'!$T$34:$T$37,'Vent Sizing Charts'!AB$34:AB$37)+1,IF($R232=10,LOOKUP($S232,'Vent Sizing Charts'!$T$30:$T$33,'Vent Sizing Charts'!AB$30:AB$33)+1,IF($R232=8,LOOKUP($S232,'Vent Sizing Charts'!$T$26:$T$29,'Vent Sizing Charts'!AB$26:AB$29)+1,IF($R232=6,LOOKUP($S232,'Vent Sizing Charts'!$T$22:$T$25,'Vent Sizing Charts'!AB$22:AB$25)+1,IF($R232=5,LOOKUP($S232,'Vent Sizing Charts'!$T$18:$T$21,'Vent Sizing Charts'!AB$18:AB$21)+1,IF($R232=4,LOOKUP($S232,'Vent Sizing Charts'!$T$14:$T$17,'Vent Sizing Charts'!AB$14:AB$17)+1,IF($R232=3,LOOKUP($S232,'Vent Sizing Charts'!$T$10:$T$13,'Vent Sizing Charts'!AB$10:AB$13)+1,IF($R232=2,LOOKUP($S232,'Vent Sizing Charts'!$T$8:$T$9,'Vent Sizing Charts'!AB$8:AB$9)+1,IF($R232=1.5,LOOKUP($S232,'Vent Sizing Charts'!$T$7,'Vent Sizing Charts'!AB$7)+1,IF($R232=1.25,LOOKUP($S232,'Vent Sizing Charts'!$T$6,'Vent Sizing Charts'!AB$6)+1,"ERR")))))))))))</f>
        <v>ERR</v>
      </c>
      <c r="AB232" t="str">
        <f>IF($R232=15,LOOKUP($S232,'Vent Sizing Charts'!$T$38:$T$41,'Vent Sizing Charts'!AC$38:AC$41)+1,IF($R232=12,LOOKUP($S232,'Vent Sizing Charts'!$T$34:$T$37,'Vent Sizing Charts'!AC$34:AC$37)+1,IF($R232=10,LOOKUP($S232,'Vent Sizing Charts'!$T$30:$T$33,'Vent Sizing Charts'!AC$30:AC$33)+1,IF($R232=8,LOOKUP($S232,'Vent Sizing Charts'!$T$26:$T$29,'Vent Sizing Charts'!AC$26:AC$29)+1,IF($R232=6,LOOKUP($S232,'Vent Sizing Charts'!$T$22:$T$25,'Vent Sizing Charts'!AC$22:AC$25)+1,IF($R232=5,LOOKUP($S232,'Vent Sizing Charts'!$T$18:$T$21,'Vent Sizing Charts'!AC$18:AC$21)+1,IF($R232=4,LOOKUP($S232,'Vent Sizing Charts'!$T$14:$T$17,'Vent Sizing Charts'!AC$14:AC$17)+1,IF($R232=3,LOOKUP($S232,'Vent Sizing Charts'!$T$10:$T$13,'Vent Sizing Charts'!AC$10:AC$13)+1,IF($R232=2,LOOKUP($S232,'Vent Sizing Charts'!$T$8:$T$9,'Vent Sizing Charts'!AC$8:AC$9)+1,IF($R232=1.5,LOOKUP($S232,'Vent Sizing Charts'!$T$7,'Vent Sizing Charts'!AC$7)+1,IF($R232=1.25,LOOKUP($S232,'Vent Sizing Charts'!$T$6,'Vent Sizing Charts'!AC$6)+1,"ERR")))))))))))</f>
        <v>ERR</v>
      </c>
      <c r="AC232" t="str">
        <f>IF($R232=15,LOOKUP($S232,'Vent Sizing Charts'!$T$38:$T$41,'Vent Sizing Charts'!AD$38:AD$41)+1,IF($R232=12,LOOKUP($S232,'Vent Sizing Charts'!$T$34:$T$37,'Vent Sizing Charts'!AD$34:AD$37)+1,IF($R232=10,LOOKUP($S232,'Vent Sizing Charts'!$T$30:$T$33,'Vent Sizing Charts'!AD$30:AD$33)+1,IF($R232=8,LOOKUP($S232,'Vent Sizing Charts'!$T$26:$T$29,'Vent Sizing Charts'!AD$26:AD$29)+1,IF($R232=6,LOOKUP($S232,'Vent Sizing Charts'!$T$22:$T$25,'Vent Sizing Charts'!AD$22:AD$25)+1,IF($R232=5,LOOKUP($S232,'Vent Sizing Charts'!$T$18:$T$21,'Vent Sizing Charts'!AD$18:AD$21)+1,IF($R232=4,LOOKUP($S232,'Vent Sizing Charts'!$T$14:$T$17,'Vent Sizing Charts'!AD$14:AD$17)+1,IF($R232=3,LOOKUP($S232,'Vent Sizing Charts'!$T$10:$T$13,'Vent Sizing Charts'!AD$10:AD$13)+1,IF($R232=2,LOOKUP($S232,'Vent Sizing Charts'!$T$8:$T$9,'Vent Sizing Charts'!AD$8:AD$9)+1,IF($R232=1.5,LOOKUP($S232,'Vent Sizing Charts'!$T$7,'Vent Sizing Charts'!AD$7)+1,IF($R232=1.25,LOOKUP($S232,'Vent Sizing Charts'!$T$6,'Vent Sizing Charts'!AD$6)+1,"ERR")))))))))))</f>
        <v>ERR</v>
      </c>
      <c r="AD232" t="str">
        <f>IF($R232=15,LOOKUP($S232,'Vent Sizing Charts'!$T$38:$T$41,'Vent Sizing Charts'!AE$38:AE$41)+1,IF($R232=12,LOOKUP($S232,'Vent Sizing Charts'!$T$34:$T$37,'Vent Sizing Charts'!AE$34:AE$37)+1,IF($R232=10,LOOKUP($S232,'Vent Sizing Charts'!$T$30:$T$33,'Vent Sizing Charts'!AE$30:AE$33)+1,IF($R232=8,LOOKUP($S232,'Vent Sizing Charts'!$T$26:$T$29,'Vent Sizing Charts'!AE$26:AE$29)+1,IF($R232=6,LOOKUP($S232,'Vent Sizing Charts'!$T$22:$T$25,'Vent Sizing Charts'!AE$22:AE$25)+1,IF($R232=5,LOOKUP($S232,'Vent Sizing Charts'!$T$18:$T$21,'Vent Sizing Charts'!AE$18:AE$21)+1,IF($R232=4,LOOKUP($S232,'Vent Sizing Charts'!$T$14:$T$17,'Vent Sizing Charts'!AE$14:AE$17)+1,IF($R232=3,LOOKUP($S232,'Vent Sizing Charts'!$T$10:$T$13,'Vent Sizing Charts'!AE$10:AE$13)+1,IF($R232=2,LOOKUP($S232,'Vent Sizing Charts'!$T$8:$T$9,'Vent Sizing Charts'!AE$8:AE$9)+1,IF($R232=1.5,LOOKUP($S232,'Vent Sizing Charts'!$T$7,'Vent Sizing Charts'!AE$7)+1,IF($R232=1.25,LOOKUP($S232,'Vent Sizing Charts'!$T$6,'Vent Sizing Charts'!AE$6)+1,"ERR")))))))))))</f>
        <v>ERR</v>
      </c>
      <c r="AE232" t="str">
        <f>IF($R232=15,LOOKUP($S232,'Vent Sizing Charts'!$T$38:$T$41,'Vent Sizing Charts'!U$38:U$41),IF($R232=12,LOOKUP($S232,'Vent Sizing Charts'!$T$34:$T$37,'Vent Sizing Charts'!U$34:U$37),IF($R232=10,LOOKUP($S232,'Vent Sizing Charts'!$T$30:$T$33,'Vent Sizing Charts'!U$30:U$33),IF($R232=8,LOOKUP($S232,'Vent Sizing Charts'!$T$26:$T$29,'Vent Sizing Charts'!U$26:U$29),IF($R232=6,LOOKUP($S232,'Vent Sizing Charts'!$T$22:$T$25,'Vent Sizing Charts'!U$22:U$25),IF($R232=5,LOOKUP($S232,'Vent Sizing Charts'!$T$18:$T$21,'Vent Sizing Charts'!U$18:U$21),IF($R232=4,LOOKUP($S232,'Vent Sizing Charts'!$T$14:$T$17,'Vent Sizing Charts'!U$14:U$17),IF($R232=3,LOOKUP($S232,'Vent Sizing Charts'!$T$10:$T$13,'Vent Sizing Charts'!U$10:U$13),IF($R232=2,LOOKUP($S232,'Vent Sizing Charts'!$T$8:$T$9,'Vent Sizing Charts'!U$8:U$9),IF($R232=1.5,LOOKUP($S232,'Vent Sizing Charts'!$T$7,'Vent Sizing Charts'!U$7),IF($R232=1.25,LOOKUP($S232,'Vent Sizing Charts'!$T$6,'Vent Sizing Charts'!U$6),"ERR")))))))))))</f>
        <v>ERR</v>
      </c>
    </row>
    <row r="233" spans="6:31" x14ac:dyDescent="0.25">
      <c r="F233" t="str">
        <f>IF('Vent Sizing'!M218="","",'Vent Sizing'!M218)</f>
        <v/>
      </c>
      <c r="G233">
        <v>0</v>
      </c>
      <c r="H233" t="e">
        <f>IF(LOOKUP($F233,'Vent Sizing Charts'!$F$5:$F$18,'Vent Sizing Charts'!G$5:G$18)+1&lt;0,0,LOOKUP($F233,'Vent Sizing Charts'!$F$5:$F$18,'Vent Sizing Charts'!G$5:G$18))</f>
        <v>#N/A</v>
      </c>
      <c r="I233" t="e">
        <f>IF(LOOKUP($F233,'Vent Sizing Charts'!$F$5:$F$18,'Vent Sizing Charts'!H$5:H$18)+1&lt;0,0,LOOKUP($F233,'Vent Sizing Charts'!$F$5:$F$18,'Vent Sizing Charts'!H$5:H$18))</f>
        <v>#N/A</v>
      </c>
      <c r="J233" t="e">
        <f>IF(LOOKUP($F233,'Vent Sizing Charts'!$F$5:$F$18,'Vent Sizing Charts'!I$5:I$18)+1&lt;0,0,LOOKUP($F233,'Vent Sizing Charts'!$F$5:$F$18,'Vent Sizing Charts'!I$5:I$18))</f>
        <v>#N/A</v>
      </c>
      <c r="K233" t="e">
        <f>IF(LOOKUP($F233,'Vent Sizing Charts'!$F$5:$F$18,'Vent Sizing Charts'!J$5:J$18)+1&lt;0,0,LOOKUP($F233,'Vent Sizing Charts'!$F$5:$F$18,'Vent Sizing Charts'!J$5:J$18))</f>
        <v>#N/A</v>
      </c>
      <c r="L233" t="e">
        <f>IF(LOOKUP($F233,'Vent Sizing Charts'!$F$5:$F$18,'Vent Sizing Charts'!K$5:K$18)+1&lt;0,0,LOOKUP($F233,'Vent Sizing Charts'!$F$5:$F$18,'Vent Sizing Charts'!K$5:K$18))</f>
        <v>#N/A</v>
      </c>
      <c r="M233" t="e">
        <f>IF(LOOKUP($F233,'Vent Sizing Charts'!$F$5:$F$18,'Vent Sizing Charts'!L$5:L$18)+1&lt;0,0,LOOKUP($F233,'Vent Sizing Charts'!$F$5:$F$18,'Vent Sizing Charts'!L$5:L$18))</f>
        <v>#N/A</v>
      </c>
      <c r="N233" t="e">
        <f>IF(LOOKUP($F233,'Vent Sizing Charts'!$F$5:$F$18,'Vent Sizing Charts'!M$5:M$18)+1&lt;0,0,LOOKUP($F233,'Vent Sizing Charts'!$F$5:$F$18,'Vent Sizing Charts'!M$5:M$18))</f>
        <v>#N/A</v>
      </c>
      <c r="O233" t="e">
        <f>IF(LOOKUP($F233,'Vent Sizing Charts'!$F$5:$F$18,'Vent Sizing Charts'!N$5:N$18)+1&lt;0,0,LOOKUP($F233,'Vent Sizing Charts'!$F$5:$F$18,'Vent Sizing Charts'!N$5:N$18))</f>
        <v>#N/A</v>
      </c>
      <c r="R233">
        <f>'Vent Sizing'!X138</f>
        <v>0</v>
      </c>
      <c r="S233">
        <f>ROUNDUP('Vent Sizing'!T138,0)</f>
        <v>0</v>
      </c>
      <c r="T233">
        <v>-9999999</v>
      </c>
      <c r="U233" t="str">
        <f>IF($R233=15,LOOKUP($S233,'Vent Sizing Charts'!$T$38:$T$41,'Vent Sizing Charts'!V$38:V$41)+1,IF($R233=12,LOOKUP($S233,'Vent Sizing Charts'!$T$34:$T$37,'Vent Sizing Charts'!V$34:V$37)+1,IF($R233=10,LOOKUP($S233,'Vent Sizing Charts'!$T$30:$T$33,'Vent Sizing Charts'!V$30:V$33)+1,IF($R233=8,LOOKUP($S233,'Vent Sizing Charts'!$T$26:$T$29,'Vent Sizing Charts'!V$26:V$29)+1,IF($R233=6,LOOKUP($S233,'Vent Sizing Charts'!$T$22:$T$25,'Vent Sizing Charts'!V$22:V$25)+1,IF($R233=5,LOOKUP($S233,'Vent Sizing Charts'!$T$18:$T$21,'Vent Sizing Charts'!V$18:V$21)+1,IF($R233=4,LOOKUP($S233,'Vent Sizing Charts'!$T$14:$T$17,'Vent Sizing Charts'!V$14:V$17)+1,IF($R233=3,LOOKUP($S233,'Vent Sizing Charts'!$T$10:$T$13,'Vent Sizing Charts'!V$10:V$13)+1,IF($R233=2,LOOKUP($S233,'Vent Sizing Charts'!$T$8:$T$9,'Vent Sizing Charts'!V$8:V$9)+1,IF($R233=1.5,LOOKUP($S233,'Vent Sizing Charts'!$T$7,'Vent Sizing Charts'!V$7)+1,IF($R233=1.25,LOOKUP($S233,'Vent Sizing Charts'!$T$6,'Vent Sizing Charts'!V$6)+1,"ERR")))))))))))</f>
        <v>ERR</v>
      </c>
      <c r="V233" t="str">
        <f>IF($R233=15,LOOKUP($S233,'Vent Sizing Charts'!$T$38:$T$41,'Vent Sizing Charts'!W$38:W$41)+1,IF($R233=12,LOOKUP($S233,'Vent Sizing Charts'!$T$34:$T$37,'Vent Sizing Charts'!W$34:W$37)+1,IF($R233=10,LOOKUP($S233,'Vent Sizing Charts'!$T$30:$T$33,'Vent Sizing Charts'!W$30:W$33)+1,IF($R233=8,LOOKUP($S233,'Vent Sizing Charts'!$T$26:$T$29,'Vent Sizing Charts'!W$26:W$29)+1,IF($R233=6,LOOKUP($S233,'Vent Sizing Charts'!$T$22:$T$25,'Vent Sizing Charts'!W$22:W$25)+1,IF($R233=5,LOOKUP($S233,'Vent Sizing Charts'!$T$18:$T$21,'Vent Sizing Charts'!W$18:W$21)+1,IF($R233=4,LOOKUP($S233,'Vent Sizing Charts'!$T$14:$T$17,'Vent Sizing Charts'!W$14:W$17)+1,IF($R233=3,LOOKUP($S233,'Vent Sizing Charts'!$T$10:$T$13,'Vent Sizing Charts'!W$10:W$13)+1,IF($R233=2,LOOKUP($S233,'Vent Sizing Charts'!$T$8:$T$9,'Vent Sizing Charts'!W$8:W$9)+1,IF($R233=1.5,LOOKUP($S233,'Vent Sizing Charts'!$T$7,'Vent Sizing Charts'!W$7)+1,IF($R233=1.25,LOOKUP($S233,'Vent Sizing Charts'!$T$6,'Vent Sizing Charts'!W$6)+1,"ERR")))))))))))</f>
        <v>ERR</v>
      </c>
      <c r="W233" t="str">
        <f>IF($R233=15,LOOKUP($S233,'Vent Sizing Charts'!$T$38:$T$41,'Vent Sizing Charts'!X$38:X$41)+1,IF($R233=12,LOOKUP($S233,'Vent Sizing Charts'!$T$34:$T$37,'Vent Sizing Charts'!X$34:X$37)+1,IF($R233=10,LOOKUP($S233,'Vent Sizing Charts'!$T$30:$T$33,'Vent Sizing Charts'!X$30:X$33)+1,IF($R233=8,LOOKUP($S233,'Vent Sizing Charts'!$T$26:$T$29,'Vent Sizing Charts'!X$26:X$29)+1,IF($R233=6,LOOKUP($S233,'Vent Sizing Charts'!$T$22:$T$25,'Vent Sizing Charts'!X$22:X$25)+1,IF($R233=5,LOOKUP($S233,'Vent Sizing Charts'!$T$18:$T$21,'Vent Sizing Charts'!X$18:X$21)+1,IF($R233=4,LOOKUP($S233,'Vent Sizing Charts'!$T$14:$T$17,'Vent Sizing Charts'!X$14:X$17)+1,IF($R233=3,LOOKUP($S233,'Vent Sizing Charts'!$T$10:$T$13,'Vent Sizing Charts'!X$10:X$13)+1,IF($R233=2,LOOKUP($S233,'Vent Sizing Charts'!$T$8:$T$9,'Vent Sizing Charts'!X$8:X$9)+1,IF($R233=1.5,LOOKUP($S233,'Vent Sizing Charts'!$T$7,'Vent Sizing Charts'!X$7)+1,IF($R233=1.25,LOOKUP($S233,'Vent Sizing Charts'!$T$6,'Vent Sizing Charts'!X$6)+1,"ERR")))))))))))</f>
        <v>ERR</v>
      </c>
      <c r="X233" t="str">
        <f>IF($R233=15,LOOKUP($S233,'Vent Sizing Charts'!$T$38:$T$41,'Vent Sizing Charts'!Y$38:Y$41)+1,IF($R233=12,LOOKUP($S233,'Vent Sizing Charts'!$T$34:$T$37,'Vent Sizing Charts'!Y$34:Y$37)+1,IF($R233=10,LOOKUP($S233,'Vent Sizing Charts'!$T$30:$T$33,'Vent Sizing Charts'!Y$30:Y$33)+1,IF($R233=8,LOOKUP($S233,'Vent Sizing Charts'!$T$26:$T$29,'Vent Sizing Charts'!Y$26:Y$29)+1,IF($R233=6,LOOKUP($S233,'Vent Sizing Charts'!$T$22:$T$25,'Vent Sizing Charts'!Y$22:Y$25)+1,IF($R233=5,LOOKUP($S233,'Vent Sizing Charts'!$T$18:$T$21,'Vent Sizing Charts'!Y$18:Y$21)+1,IF($R233=4,LOOKUP($S233,'Vent Sizing Charts'!$T$14:$T$17,'Vent Sizing Charts'!Y$14:Y$17)+1,IF($R233=3,LOOKUP($S233,'Vent Sizing Charts'!$T$10:$T$13,'Vent Sizing Charts'!Y$10:Y$13)+1,IF($R233=2,LOOKUP($S233,'Vent Sizing Charts'!$T$8:$T$9,'Vent Sizing Charts'!Y$8:Y$9)+1,IF($R233=1.5,LOOKUP($S233,'Vent Sizing Charts'!$T$7,'Vent Sizing Charts'!Y$7)+1,IF($R233=1.25,LOOKUP($S233,'Vent Sizing Charts'!$T$6,'Vent Sizing Charts'!Y$6)+1,"ERR")))))))))))</f>
        <v>ERR</v>
      </c>
      <c r="Y233" t="str">
        <f>IF($R233=15,LOOKUP($S233,'Vent Sizing Charts'!$T$38:$T$41,'Vent Sizing Charts'!Z$38:Z$41)+1,IF($R233=12,LOOKUP($S233,'Vent Sizing Charts'!$T$34:$T$37,'Vent Sizing Charts'!Z$34:Z$37)+1,IF($R233=10,LOOKUP($S233,'Vent Sizing Charts'!$T$30:$T$33,'Vent Sizing Charts'!Z$30:Z$33)+1,IF($R233=8,LOOKUP($S233,'Vent Sizing Charts'!$T$26:$T$29,'Vent Sizing Charts'!Z$26:Z$29)+1,IF($R233=6,LOOKUP($S233,'Vent Sizing Charts'!$T$22:$T$25,'Vent Sizing Charts'!Z$22:Z$25)+1,IF($R233=5,LOOKUP($S233,'Vent Sizing Charts'!$T$18:$T$21,'Vent Sizing Charts'!Z$18:Z$21)+1,IF($R233=4,LOOKUP($S233,'Vent Sizing Charts'!$T$14:$T$17,'Vent Sizing Charts'!Z$14:Z$17)+1,IF($R233=3,LOOKUP($S233,'Vent Sizing Charts'!$T$10:$T$13,'Vent Sizing Charts'!Z$10:Z$13)+1,IF($R233=2,LOOKUP($S233,'Vent Sizing Charts'!$T$8:$T$9,'Vent Sizing Charts'!Z$8:Z$9)+1,IF($R233=1.5,LOOKUP($S233,'Vent Sizing Charts'!$T$7,'Vent Sizing Charts'!Z$7)+1,IF($R233=1.25,LOOKUP($S233,'Vent Sizing Charts'!$T$6,'Vent Sizing Charts'!Z$6)+1,"ERR")))))))))))</f>
        <v>ERR</v>
      </c>
      <c r="Z233" t="str">
        <f>IF($R233=15,LOOKUP($S233,'Vent Sizing Charts'!$T$38:$T$41,'Vent Sizing Charts'!AA$38:AA$41)+1,IF($R233=12,LOOKUP($S233,'Vent Sizing Charts'!$T$34:$T$37,'Vent Sizing Charts'!AA$34:AA$37)+1,IF($R233=10,LOOKUP($S233,'Vent Sizing Charts'!$T$30:$T$33,'Vent Sizing Charts'!AA$30:AA$33)+1,IF($R233=8,LOOKUP($S233,'Vent Sizing Charts'!$T$26:$T$29,'Vent Sizing Charts'!AA$26:AA$29)+1,IF($R233=6,LOOKUP($S233,'Vent Sizing Charts'!$T$22:$T$25,'Vent Sizing Charts'!AA$22:AA$25)+1,IF($R233=5,LOOKUP($S233,'Vent Sizing Charts'!$T$18:$T$21,'Vent Sizing Charts'!AA$18:AA$21)+1,IF($R233=4,LOOKUP($S233,'Vent Sizing Charts'!$T$14:$T$17,'Vent Sizing Charts'!AA$14:AA$17)+1,IF($R233=3,LOOKUP($S233,'Vent Sizing Charts'!$T$10:$T$13,'Vent Sizing Charts'!AA$10:AA$13)+1,IF($R233=2,LOOKUP($S233,'Vent Sizing Charts'!$T$8:$T$9,'Vent Sizing Charts'!AA$8:AA$9)+1,IF($R233=1.5,LOOKUP($S233,'Vent Sizing Charts'!$T$7,'Vent Sizing Charts'!AA$7)+1,IF($R233=1.25,LOOKUP($S233,'Vent Sizing Charts'!$T$6,'Vent Sizing Charts'!AA$6)+1,"ERR")))))))))))</f>
        <v>ERR</v>
      </c>
      <c r="AA233" t="str">
        <f>IF($R233=15,LOOKUP($S233,'Vent Sizing Charts'!$T$38:$T$41,'Vent Sizing Charts'!AB$38:AB$41)+1,IF($R233=12,LOOKUP($S233,'Vent Sizing Charts'!$T$34:$T$37,'Vent Sizing Charts'!AB$34:AB$37)+1,IF($R233=10,LOOKUP($S233,'Vent Sizing Charts'!$T$30:$T$33,'Vent Sizing Charts'!AB$30:AB$33)+1,IF($R233=8,LOOKUP($S233,'Vent Sizing Charts'!$T$26:$T$29,'Vent Sizing Charts'!AB$26:AB$29)+1,IF($R233=6,LOOKUP($S233,'Vent Sizing Charts'!$T$22:$T$25,'Vent Sizing Charts'!AB$22:AB$25)+1,IF($R233=5,LOOKUP($S233,'Vent Sizing Charts'!$T$18:$T$21,'Vent Sizing Charts'!AB$18:AB$21)+1,IF($R233=4,LOOKUP($S233,'Vent Sizing Charts'!$T$14:$T$17,'Vent Sizing Charts'!AB$14:AB$17)+1,IF($R233=3,LOOKUP($S233,'Vent Sizing Charts'!$T$10:$T$13,'Vent Sizing Charts'!AB$10:AB$13)+1,IF($R233=2,LOOKUP($S233,'Vent Sizing Charts'!$T$8:$T$9,'Vent Sizing Charts'!AB$8:AB$9)+1,IF($R233=1.5,LOOKUP($S233,'Vent Sizing Charts'!$T$7,'Vent Sizing Charts'!AB$7)+1,IF($R233=1.25,LOOKUP($S233,'Vent Sizing Charts'!$T$6,'Vent Sizing Charts'!AB$6)+1,"ERR")))))))))))</f>
        <v>ERR</v>
      </c>
      <c r="AB233" t="str">
        <f>IF($R233=15,LOOKUP($S233,'Vent Sizing Charts'!$T$38:$T$41,'Vent Sizing Charts'!AC$38:AC$41)+1,IF($R233=12,LOOKUP($S233,'Vent Sizing Charts'!$T$34:$T$37,'Vent Sizing Charts'!AC$34:AC$37)+1,IF($R233=10,LOOKUP($S233,'Vent Sizing Charts'!$T$30:$T$33,'Vent Sizing Charts'!AC$30:AC$33)+1,IF($R233=8,LOOKUP($S233,'Vent Sizing Charts'!$T$26:$T$29,'Vent Sizing Charts'!AC$26:AC$29)+1,IF($R233=6,LOOKUP($S233,'Vent Sizing Charts'!$T$22:$T$25,'Vent Sizing Charts'!AC$22:AC$25)+1,IF($R233=5,LOOKUP($S233,'Vent Sizing Charts'!$T$18:$T$21,'Vent Sizing Charts'!AC$18:AC$21)+1,IF($R233=4,LOOKUP($S233,'Vent Sizing Charts'!$T$14:$T$17,'Vent Sizing Charts'!AC$14:AC$17)+1,IF($R233=3,LOOKUP($S233,'Vent Sizing Charts'!$T$10:$T$13,'Vent Sizing Charts'!AC$10:AC$13)+1,IF($R233=2,LOOKUP($S233,'Vent Sizing Charts'!$T$8:$T$9,'Vent Sizing Charts'!AC$8:AC$9)+1,IF($R233=1.5,LOOKUP($S233,'Vent Sizing Charts'!$T$7,'Vent Sizing Charts'!AC$7)+1,IF($R233=1.25,LOOKUP($S233,'Vent Sizing Charts'!$T$6,'Vent Sizing Charts'!AC$6)+1,"ERR")))))))))))</f>
        <v>ERR</v>
      </c>
      <c r="AC233" t="str">
        <f>IF($R233=15,LOOKUP($S233,'Vent Sizing Charts'!$T$38:$T$41,'Vent Sizing Charts'!AD$38:AD$41)+1,IF($R233=12,LOOKUP($S233,'Vent Sizing Charts'!$T$34:$T$37,'Vent Sizing Charts'!AD$34:AD$37)+1,IF($R233=10,LOOKUP($S233,'Vent Sizing Charts'!$T$30:$T$33,'Vent Sizing Charts'!AD$30:AD$33)+1,IF($R233=8,LOOKUP($S233,'Vent Sizing Charts'!$T$26:$T$29,'Vent Sizing Charts'!AD$26:AD$29)+1,IF($R233=6,LOOKUP($S233,'Vent Sizing Charts'!$T$22:$T$25,'Vent Sizing Charts'!AD$22:AD$25)+1,IF($R233=5,LOOKUP($S233,'Vent Sizing Charts'!$T$18:$T$21,'Vent Sizing Charts'!AD$18:AD$21)+1,IF($R233=4,LOOKUP($S233,'Vent Sizing Charts'!$T$14:$T$17,'Vent Sizing Charts'!AD$14:AD$17)+1,IF($R233=3,LOOKUP($S233,'Vent Sizing Charts'!$T$10:$T$13,'Vent Sizing Charts'!AD$10:AD$13)+1,IF($R233=2,LOOKUP($S233,'Vent Sizing Charts'!$T$8:$T$9,'Vent Sizing Charts'!AD$8:AD$9)+1,IF($R233=1.5,LOOKUP($S233,'Vent Sizing Charts'!$T$7,'Vent Sizing Charts'!AD$7)+1,IF($R233=1.25,LOOKUP($S233,'Vent Sizing Charts'!$T$6,'Vent Sizing Charts'!AD$6)+1,"ERR")))))))))))</f>
        <v>ERR</v>
      </c>
      <c r="AD233" t="str">
        <f>IF($R233=15,LOOKUP($S233,'Vent Sizing Charts'!$T$38:$T$41,'Vent Sizing Charts'!AE$38:AE$41)+1,IF($R233=12,LOOKUP($S233,'Vent Sizing Charts'!$T$34:$T$37,'Vent Sizing Charts'!AE$34:AE$37)+1,IF($R233=10,LOOKUP($S233,'Vent Sizing Charts'!$T$30:$T$33,'Vent Sizing Charts'!AE$30:AE$33)+1,IF($R233=8,LOOKUP($S233,'Vent Sizing Charts'!$T$26:$T$29,'Vent Sizing Charts'!AE$26:AE$29)+1,IF($R233=6,LOOKUP($S233,'Vent Sizing Charts'!$T$22:$T$25,'Vent Sizing Charts'!AE$22:AE$25)+1,IF($R233=5,LOOKUP($S233,'Vent Sizing Charts'!$T$18:$T$21,'Vent Sizing Charts'!AE$18:AE$21)+1,IF($R233=4,LOOKUP($S233,'Vent Sizing Charts'!$T$14:$T$17,'Vent Sizing Charts'!AE$14:AE$17)+1,IF($R233=3,LOOKUP($S233,'Vent Sizing Charts'!$T$10:$T$13,'Vent Sizing Charts'!AE$10:AE$13)+1,IF($R233=2,LOOKUP($S233,'Vent Sizing Charts'!$T$8:$T$9,'Vent Sizing Charts'!AE$8:AE$9)+1,IF($R233=1.5,LOOKUP($S233,'Vent Sizing Charts'!$T$7,'Vent Sizing Charts'!AE$7)+1,IF($R233=1.25,LOOKUP($S233,'Vent Sizing Charts'!$T$6,'Vent Sizing Charts'!AE$6)+1,"ERR")))))))))))</f>
        <v>ERR</v>
      </c>
      <c r="AE233" t="str">
        <f>IF($R233=15,LOOKUP($S233,'Vent Sizing Charts'!$T$38:$T$41,'Vent Sizing Charts'!U$38:U$41),IF($R233=12,LOOKUP($S233,'Vent Sizing Charts'!$T$34:$T$37,'Vent Sizing Charts'!U$34:U$37),IF($R233=10,LOOKUP($S233,'Vent Sizing Charts'!$T$30:$T$33,'Vent Sizing Charts'!U$30:U$33),IF($R233=8,LOOKUP($S233,'Vent Sizing Charts'!$T$26:$T$29,'Vent Sizing Charts'!U$26:U$29),IF($R233=6,LOOKUP($S233,'Vent Sizing Charts'!$T$22:$T$25,'Vent Sizing Charts'!U$22:U$25),IF($R233=5,LOOKUP($S233,'Vent Sizing Charts'!$T$18:$T$21,'Vent Sizing Charts'!U$18:U$21),IF($R233=4,LOOKUP($S233,'Vent Sizing Charts'!$T$14:$T$17,'Vent Sizing Charts'!U$14:U$17),IF($R233=3,LOOKUP($S233,'Vent Sizing Charts'!$T$10:$T$13,'Vent Sizing Charts'!U$10:U$13),IF($R233=2,LOOKUP($S233,'Vent Sizing Charts'!$T$8:$T$9,'Vent Sizing Charts'!U$8:U$9),IF($R233=1.5,LOOKUP($S233,'Vent Sizing Charts'!$T$7,'Vent Sizing Charts'!U$7),IF($R233=1.25,LOOKUP($S233,'Vent Sizing Charts'!$T$6,'Vent Sizing Charts'!U$6),"ERR")))))))))))</f>
        <v>ERR</v>
      </c>
    </row>
    <row r="234" spans="6:31" x14ac:dyDescent="0.25">
      <c r="F234" t="str">
        <f>IF('Vent Sizing'!M219="","",'Vent Sizing'!M219)</f>
        <v/>
      </c>
      <c r="G234">
        <v>0</v>
      </c>
      <c r="H234" t="e">
        <f>IF(LOOKUP($F234,'Vent Sizing Charts'!$F$5:$F$18,'Vent Sizing Charts'!G$5:G$18)+1&lt;0,0,LOOKUP($F234,'Vent Sizing Charts'!$F$5:$F$18,'Vent Sizing Charts'!G$5:G$18))</f>
        <v>#N/A</v>
      </c>
      <c r="I234" t="e">
        <f>IF(LOOKUP($F234,'Vent Sizing Charts'!$F$5:$F$18,'Vent Sizing Charts'!H$5:H$18)+1&lt;0,0,LOOKUP($F234,'Vent Sizing Charts'!$F$5:$F$18,'Vent Sizing Charts'!H$5:H$18))</f>
        <v>#N/A</v>
      </c>
      <c r="J234" t="e">
        <f>IF(LOOKUP($F234,'Vent Sizing Charts'!$F$5:$F$18,'Vent Sizing Charts'!I$5:I$18)+1&lt;0,0,LOOKUP($F234,'Vent Sizing Charts'!$F$5:$F$18,'Vent Sizing Charts'!I$5:I$18))</f>
        <v>#N/A</v>
      </c>
      <c r="K234" t="e">
        <f>IF(LOOKUP($F234,'Vent Sizing Charts'!$F$5:$F$18,'Vent Sizing Charts'!J$5:J$18)+1&lt;0,0,LOOKUP($F234,'Vent Sizing Charts'!$F$5:$F$18,'Vent Sizing Charts'!J$5:J$18))</f>
        <v>#N/A</v>
      </c>
      <c r="L234" t="e">
        <f>IF(LOOKUP($F234,'Vent Sizing Charts'!$F$5:$F$18,'Vent Sizing Charts'!K$5:K$18)+1&lt;0,0,LOOKUP($F234,'Vent Sizing Charts'!$F$5:$F$18,'Vent Sizing Charts'!K$5:K$18))</f>
        <v>#N/A</v>
      </c>
      <c r="M234" t="e">
        <f>IF(LOOKUP($F234,'Vent Sizing Charts'!$F$5:$F$18,'Vent Sizing Charts'!L$5:L$18)+1&lt;0,0,LOOKUP($F234,'Vent Sizing Charts'!$F$5:$F$18,'Vent Sizing Charts'!L$5:L$18))</f>
        <v>#N/A</v>
      </c>
      <c r="N234" t="e">
        <f>IF(LOOKUP($F234,'Vent Sizing Charts'!$F$5:$F$18,'Vent Sizing Charts'!M$5:M$18)+1&lt;0,0,LOOKUP($F234,'Vent Sizing Charts'!$F$5:$F$18,'Vent Sizing Charts'!M$5:M$18))</f>
        <v>#N/A</v>
      </c>
      <c r="O234" t="e">
        <f>IF(LOOKUP($F234,'Vent Sizing Charts'!$F$5:$F$18,'Vent Sizing Charts'!N$5:N$18)+1&lt;0,0,LOOKUP($F234,'Vent Sizing Charts'!$F$5:$F$18,'Vent Sizing Charts'!N$5:N$18))</f>
        <v>#N/A</v>
      </c>
      <c r="R234">
        <f>'Vent Sizing'!X139</f>
        <v>0</v>
      </c>
      <c r="S234">
        <f>ROUNDUP('Vent Sizing'!T139,0)</f>
        <v>0</v>
      </c>
      <c r="T234">
        <v>-9999999</v>
      </c>
      <c r="U234" t="str">
        <f>IF($R234=15,LOOKUP($S234,'Vent Sizing Charts'!$T$38:$T$41,'Vent Sizing Charts'!V$38:V$41)+1,IF($R234=12,LOOKUP($S234,'Vent Sizing Charts'!$T$34:$T$37,'Vent Sizing Charts'!V$34:V$37)+1,IF($R234=10,LOOKUP($S234,'Vent Sizing Charts'!$T$30:$T$33,'Vent Sizing Charts'!V$30:V$33)+1,IF($R234=8,LOOKUP($S234,'Vent Sizing Charts'!$T$26:$T$29,'Vent Sizing Charts'!V$26:V$29)+1,IF($R234=6,LOOKUP($S234,'Vent Sizing Charts'!$T$22:$T$25,'Vent Sizing Charts'!V$22:V$25)+1,IF($R234=5,LOOKUP($S234,'Vent Sizing Charts'!$T$18:$T$21,'Vent Sizing Charts'!V$18:V$21)+1,IF($R234=4,LOOKUP($S234,'Vent Sizing Charts'!$T$14:$T$17,'Vent Sizing Charts'!V$14:V$17)+1,IF($R234=3,LOOKUP($S234,'Vent Sizing Charts'!$T$10:$T$13,'Vent Sizing Charts'!V$10:V$13)+1,IF($R234=2,LOOKUP($S234,'Vent Sizing Charts'!$T$8:$T$9,'Vent Sizing Charts'!V$8:V$9)+1,IF($R234=1.5,LOOKUP($S234,'Vent Sizing Charts'!$T$7,'Vent Sizing Charts'!V$7)+1,IF($R234=1.25,LOOKUP($S234,'Vent Sizing Charts'!$T$6,'Vent Sizing Charts'!V$6)+1,"ERR")))))))))))</f>
        <v>ERR</v>
      </c>
      <c r="V234" t="str">
        <f>IF($R234=15,LOOKUP($S234,'Vent Sizing Charts'!$T$38:$T$41,'Vent Sizing Charts'!W$38:W$41)+1,IF($R234=12,LOOKUP($S234,'Vent Sizing Charts'!$T$34:$T$37,'Vent Sizing Charts'!W$34:W$37)+1,IF($R234=10,LOOKUP($S234,'Vent Sizing Charts'!$T$30:$T$33,'Vent Sizing Charts'!W$30:W$33)+1,IF($R234=8,LOOKUP($S234,'Vent Sizing Charts'!$T$26:$T$29,'Vent Sizing Charts'!W$26:W$29)+1,IF($R234=6,LOOKUP($S234,'Vent Sizing Charts'!$T$22:$T$25,'Vent Sizing Charts'!W$22:W$25)+1,IF($R234=5,LOOKUP($S234,'Vent Sizing Charts'!$T$18:$T$21,'Vent Sizing Charts'!W$18:W$21)+1,IF($R234=4,LOOKUP($S234,'Vent Sizing Charts'!$T$14:$T$17,'Vent Sizing Charts'!W$14:W$17)+1,IF($R234=3,LOOKUP($S234,'Vent Sizing Charts'!$T$10:$T$13,'Vent Sizing Charts'!W$10:W$13)+1,IF($R234=2,LOOKUP($S234,'Vent Sizing Charts'!$T$8:$T$9,'Vent Sizing Charts'!W$8:W$9)+1,IF($R234=1.5,LOOKUP($S234,'Vent Sizing Charts'!$T$7,'Vent Sizing Charts'!W$7)+1,IF($R234=1.25,LOOKUP($S234,'Vent Sizing Charts'!$T$6,'Vent Sizing Charts'!W$6)+1,"ERR")))))))))))</f>
        <v>ERR</v>
      </c>
      <c r="W234" t="str">
        <f>IF($R234=15,LOOKUP($S234,'Vent Sizing Charts'!$T$38:$T$41,'Vent Sizing Charts'!X$38:X$41)+1,IF($R234=12,LOOKUP($S234,'Vent Sizing Charts'!$T$34:$T$37,'Vent Sizing Charts'!X$34:X$37)+1,IF($R234=10,LOOKUP($S234,'Vent Sizing Charts'!$T$30:$T$33,'Vent Sizing Charts'!X$30:X$33)+1,IF($R234=8,LOOKUP($S234,'Vent Sizing Charts'!$T$26:$T$29,'Vent Sizing Charts'!X$26:X$29)+1,IF($R234=6,LOOKUP($S234,'Vent Sizing Charts'!$T$22:$T$25,'Vent Sizing Charts'!X$22:X$25)+1,IF($R234=5,LOOKUP($S234,'Vent Sizing Charts'!$T$18:$T$21,'Vent Sizing Charts'!X$18:X$21)+1,IF($R234=4,LOOKUP($S234,'Vent Sizing Charts'!$T$14:$T$17,'Vent Sizing Charts'!X$14:X$17)+1,IF($R234=3,LOOKUP($S234,'Vent Sizing Charts'!$T$10:$T$13,'Vent Sizing Charts'!X$10:X$13)+1,IF($R234=2,LOOKUP($S234,'Vent Sizing Charts'!$T$8:$T$9,'Vent Sizing Charts'!X$8:X$9)+1,IF($R234=1.5,LOOKUP($S234,'Vent Sizing Charts'!$T$7,'Vent Sizing Charts'!X$7)+1,IF($R234=1.25,LOOKUP($S234,'Vent Sizing Charts'!$T$6,'Vent Sizing Charts'!X$6)+1,"ERR")))))))))))</f>
        <v>ERR</v>
      </c>
      <c r="X234" t="str">
        <f>IF($R234=15,LOOKUP($S234,'Vent Sizing Charts'!$T$38:$T$41,'Vent Sizing Charts'!Y$38:Y$41)+1,IF($R234=12,LOOKUP($S234,'Vent Sizing Charts'!$T$34:$T$37,'Vent Sizing Charts'!Y$34:Y$37)+1,IF($R234=10,LOOKUP($S234,'Vent Sizing Charts'!$T$30:$T$33,'Vent Sizing Charts'!Y$30:Y$33)+1,IF($R234=8,LOOKUP($S234,'Vent Sizing Charts'!$T$26:$T$29,'Vent Sizing Charts'!Y$26:Y$29)+1,IF($R234=6,LOOKUP($S234,'Vent Sizing Charts'!$T$22:$T$25,'Vent Sizing Charts'!Y$22:Y$25)+1,IF($R234=5,LOOKUP($S234,'Vent Sizing Charts'!$T$18:$T$21,'Vent Sizing Charts'!Y$18:Y$21)+1,IF($R234=4,LOOKUP($S234,'Vent Sizing Charts'!$T$14:$T$17,'Vent Sizing Charts'!Y$14:Y$17)+1,IF($R234=3,LOOKUP($S234,'Vent Sizing Charts'!$T$10:$T$13,'Vent Sizing Charts'!Y$10:Y$13)+1,IF($R234=2,LOOKUP($S234,'Vent Sizing Charts'!$T$8:$T$9,'Vent Sizing Charts'!Y$8:Y$9)+1,IF($R234=1.5,LOOKUP($S234,'Vent Sizing Charts'!$T$7,'Vent Sizing Charts'!Y$7)+1,IF($R234=1.25,LOOKUP($S234,'Vent Sizing Charts'!$T$6,'Vent Sizing Charts'!Y$6)+1,"ERR")))))))))))</f>
        <v>ERR</v>
      </c>
      <c r="Y234" t="str">
        <f>IF($R234=15,LOOKUP($S234,'Vent Sizing Charts'!$T$38:$T$41,'Vent Sizing Charts'!Z$38:Z$41)+1,IF($R234=12,LOOKUP($S234,'Vent Sizing Charts'!$T$34:$T$37,'Vent Sizing Charts'!Z$34:Z$37)+1,IF($R234=10,LOOKUP($S234,'Vent Sizing Charts'!$T$30:$T$33,'Vent Sizing Charts'!Z$30:Z$33)+1,IF($R234=8,LOOKUP($S234,'Vent Sizing Charts'!$T$26:$T$29,'Vent Sizing Charts'!Z$26:Z$29)+1,IF($R234=6,LOOKUP($S234,'Vent Sizing Charts'!$T$22:$T$25,'Vent Sizing Charts'!Z$22:Z$25)+1,IF($R234=5,LOOKUP($S234,'Vent Sizing Charts'!$T$18:$T$21,'Vent Sizing Charts'!Z$18:Z$21)+1,IF($R234=4,LOOKUP($S234,'Vent Sizing Charts'!$T$14:$T$17,'Vent Sizing Charts'!Z$14:Z$17)+1,IF($R234=3,LOOKUP($S234,'Vent Sizing Charts'!$T$10:$T$13,'Vent Sizing Charts'!Z$10:Z$13)+1,IF($R234=2,LOOKUP($S234,'Vent Sizing Charts'!$T$8:$T$9,'Vent Sizing Charts'!Z$8:Z$9)+1,IF($R234=1.5,LOOKUP($S234,'Vent Sizing Charts'!$T$7,'Vent Sizing Charts'!Z$7)+1,IF($R234=1.25,LOOKUP($S234,'Vent Sizing Charts'!$T$6,'Vent Sizing Charts'!Z$6)+1,"ERR")))))))))))</f>
        <v>ERR</v>
      </c>
      <c r="Z234" t="str">
        <f>IF($R234=15,LOOKUP($S234,'Vent Sizing Charts'!$T$38:$T$41,'Vent Sizing Charts'!AA$38:AA$41)+1,IF($R234=12,LOOKUP($S234,'Vent Sizing Charts'!$T$34:$T$37,'Vent Sizing Charts'!AA$34:AA$37)+1,IF($R234=10,LOOKUP($S234,'Vent Sizing Charts'!$T$30:$T$33,'Vent Sizing Charts'!AA$30:AA$33)+1,IF($R234=8,LOOKUP($S234,'Vent Sizing Charts'!$T$26:$T$29,'Vent Sizing Charts'!AA$26:AA$29)+1,IF($R234=6,LOOKUP($S234,'Vent Sizing Charts'!$T$22:$T$25,'Vent Sizing Charts'!AA$22:AA$25)+1,IF($R234=5,LOOKUP($S234,'Vent Sizing Charts'!$T$18:$T$21,'Vent Sizing Charts'!AA$18:AA$21)+1,IF($R234=4,LOOKUP($S234,'Vent Sizing Charts'!$T$14:$T$17,'Vent Sizing Charts'!AA$14:AA$17)+1,IF($R234=3,LOOKUP($S234,'Vent Sizing Charts'!$T$10:$T$13,'Vent Sizing Charts'!AA$10:AA$13)+1,IF($R234=2,LOOKUP($S234,'Vent Sizing Charts'!$T$8:$T$9,'Vent Sizing Charts'!AA$8:AA$9)+1,IF($R234=1.5,LOOKUP($S234,'Vent Sizing Charts'!$T$7,'Vent Sizing Charts'!AA$7)+1,IF($R234=1.25,LOOKUP($S234,'Vent Sizing Charts'!$T$6,'Vent Sizing Charts'!AA$6)+1,"ERR")))))))))))</f>
        <v>ERR</v>
      </c>
      <c r="AA234" t="str">
        <f>IF($R234=15,LOOKUP($S234,'Vent Sizing Charts'!$T$38:$T$41,'Vent Sizing Charts'!AB$38:AB$41)+1,IF($R234=12,LOOKUP($S234,'Vent Sizing Charts'!$T$34:$T$37,'Vent Sizing Charts'!AB$34:AB$37)+1,IF($R234=10,LOOKUP($S234,'Vent Sizing Charts'!$T$30:$T$33,'Vent Sizing Charts'!AB$30:AB$33)+1,IF($R234=8,LOOKUP($S234,'Vent Sizing Charts'!$T$26:$T$29,'Vent Sizing Charts'!AB$26:AB$29)+1,IF($R234=6,LOOKUP($S234,'Vent Sizing Charts'!$T$22:$T$25,'Vent Sizing Charts'!AB$22:AB$25)+1,IF($R234=5,LOOKUP($S234,'Vent Sizing Charts'!$T$18:$T$21,'Vent Sizing Charts'!AB$18:AB$21)+1,IF($R234=4,LOOKUP($S234,'Vent Sizing Charts'!$T$14:$T$17,'Vent Sizing Charts'!AB$14:AB$17)+1,IF($R234=3,LOOKUP($S234,'Vent Sizing Charts'!$T$10:$T$13,'Vent Sizing Charts'!AB$10:AB$13)+1,IF($R234=2,LOOKUP($S234,'Vent Sizing Charts'!$T$8:$T$9,'Vent Sizing Charts'!AB$8:AB$9)+1,IF($R234=1.5,LOOKUP($S234,'Vent Sizing Charts'!$T$7,'Vent Sizing Charts'!AB$7)+1,IF($R234=1.25,LOOKUP($S234,'Vent Sizing Charts'!$T$6,'Vent Sizing Charts'!AB$6)+1,"ERR")))))))))))</f>
        <v>ERR</v>
      </c>
      <c r="AB234" t="str">
        <f>IF($R234=15,LOOKUP($S234,'Vent Sizing Charts'!$T$38:$T$41,'Vent Sizing Charts'!AC$38:AC$41)+1,IF($R234=12,LOOKUP($S234,'Vent Sizing Charts'!$T$34:$T$37,'Vent Sizing Charts'!AC$34:AC$37)+1,IF($R234=10,LOOKUP($S234,'Vent Sizing Charts'!$T$30:$T$33,'Vent Sizing Charts'!AC$30:AC$33)+1,IF($R234=8,LOOKUP($S234,'Vent Sizing Charts'!$T$26:$T$29,'Vent Sizing Charts'!AC$26:AC$29)+1,IF($R234=6,LOOKUP($S234,'Vent Sizing Charts'!$T$22:$T$25,'Vent Sizing Charts'!AC$22:AC$25)+1,IF($R234=5,LOOKUP($S234,'Vent Sizing Charts'!$T$18:$T$21,'Vent Sizing Charts'!AC$18:AC$21)+1,IF($R234=4,LOOKUP($S234,'Vent Sizing Charts'!$T$14:$T$17,'Vent Sizing Charts'!AC$14:AC$17)+1,IF($R234=3,LOOKUP($S234,'Vent Sizing Charts'!$T$10:$T$13,'Vent Sizing Charts'!AC$10:AC$13)+1,IF($R234=2,LOOKUP($S234,'Vent Sizing Charts'!$T$8:$T$9,'Vent Sizing Charts'!AC$8:AC$9)+1,IF($R234=1.5,LOOKUP($S234,'Vent Sizing Charts'!$T$7,'Vent Sizing Charts'!AC$7)+1,IF($R234=1.25,LOOKUP($S234,'Vent Sizing Charts'!$T$6,'Vent Sizing Charts'!AC$6)+1,"ERR")))))))))))</f>
        <v>ERR</v>
      </c>
      <c r="AC234" t="str">
        <f>IF($R234=15,LOOKUP($S234,'Vent Sizing Charts'!$T$38:$T$41,'Vent Sizing Charts'!AD$38:AD$41)+1,IF($R234=12,LOOKUP($S234,'Vent Sizing Charts'!$T$34:$T$37,'Vent Sizing Charts'!AD$34:AD$37)+1,IF($R234=10,LOOKUP($S234,'Vent Sizing Charts'!$T$30:$T$33,'Vent Sizing Charts'!AD$30:AD$33)+1,IF($R234=8,LOOKUP($S234,'Vent Sizing Charts'!$T$26:$T$29,'Vent Sizing Charts'!AD$26:AD$29)+1,IF($R234=6,LOOKUP($S234,'Vent Sizing Charts'!$T$22:$T$25,'Vent Sizing Charts'!AD$22:AD$25)+1,IF($R234=5,LOOKUP($S234,'Vent Sizing Charts'!$T$18:$T$21,'Vent Sizing Charts'!AD$18:AD$21)+1,IF($R234=4,LOOKUP($S234,'Vent Sizing Charts'!$T$14:$T$17,'Vent Sizing Charts'!AD$14:AD$17)+1,IF($R234=3,LOOKUP($S234,'Vent Sizing Charts'!$T$10:$T$13,'Vent Sizing Charts'!AD$10:AD$13)+1,IF($R234=2,LOOKUP($S234,'Vent Sizing Charts'!$T$8:$T$9,'Vent Sizing Charts'!AD$8:AD$9)+1,IF($R234=1.5,LOOKUP($S234,'Vent Sizing Charts'!$T$7,'Vent Sizing Charts'!AD$7)+1,IF($R234=1.25,LOOKUP($S234,'Vent Sizing Charts'!$T$6,'Vent Sizing Charts'!AD$6)+1,"ERR")))))))))))</f>
        <v>ERR</v>
      </c>
      <c r="AD234" t="str">
        <f>IF($R234=15,LOOKUP($S234,'Vent Sizing Charts'!$T$38:$T$41,'Vent Sizing Charts'!AE$38:AE$41)+1,IF($R234=12,LOOKUP($S234,'Vent Sizing Charts'!$T$34:$T$37,'Vent Sizing Charts'!AE$34:AE$37)+1,IF($R234=10,LOOKUP($S234,'Vent Sizing Charts'!$T$30:$T$33,'Vent Sizing Charts'!AE$30:AE$33)+1,IF($R234=8,LOOKUP($S234,'Vent Sizing Charts'!$T$26:$T$29,'Vent Sizing Charts'!AE$26:AE$29)+1,IF($R234=6,LOOKUP($S234,'Vent Sizing Charts'!$T$22:$T$25,'Vent Sizing Charts'!AE$22:AE$25)+1,IF($R234=5,LOOKUP($S234,'Vent Sizing Charts'!$T$18:$T$21,'Vent Sizing Charts'!AE$18:AE$21)+1,IF($R234=4,LOOKUP($S234,'Vent Sizing Charts'!$T$14:$T$17,'Vent Sizing Charts'!AE$14:AE$17)+1,IF($R234=3,LOOKUP($S234,'Vent Sizing Charts'!$T$10:$T$13,'Vent Sizing Charts'!AE$10:AE$13)+1,IF($R234=2,LOOKUP($S234,'Vent Sizing Charts'!$T$8:$T$9,'Vent Sizing Charts'!AE$8:AE$9)+1,IF($R234=1.5,LOOKUP($S234,'Vent Sizing Charts'!$T$7,'Vent Sizing Charts'!AE$7)+1,IF($R234=1.25,LOOKUP($S234,'Vent Sizing Charts'!$T$6,'Vent Sizing Charts'!AE$6)+1,"ERR")))))))))))</f>
        <v>ERR</v>
      </c>
      <c r="AE234" t="str">
        <f>IF($R234=15,LOOKUP($S234,'Vent Sizing Charts'!$T$38:$T$41,'Vent Sizing Charts'!U$38:U$41),IF($R234=12,LOOKUP($S234,'Vent Sizing Charts'!$T$34:$T$37,'Vent Sizing Charts'!U$34:U$37),IF($R234=10,LOOKUP($S234,'Vent Sizing Charts'!$T$30:$T$33,'Vent Sizing Charts'!U$30:U$33),IF($R234=8,LOOKUP($S234,'Vent Sizing Charts'!$T$26:$T$29,'Vent Sizing Charts'!U$26:U$29),IF($R234=6,LOOKUP($S234,'Vent Sizing Charts'!$T$22:$T$25,'Vent Sizing Charts'!U$22:U$25),IF($R234=5,LOOKUP($S234,'Vent Sizing Charts'!$T$18:$T$21,'Vent Sizing Charts'!U$18:U$21),IF($R234=4,LOOKUP($S234,'Vent Sizing Charts'!$T$14:$T$17,'Vent Sizing Charts'!U$14:U$17),IF($R234=3,LOOKUP($S234,'Vent Sizing Charts'!$T$10:$T$13,'Vent Sizing Charts'!U$10:U$13),IF($R234=2,LOOKUP($S234,'Vent Sizing Charts'!$T$8:$T$9,'Vent Sizing Charts'!U$8:U$9),IF($R234=1.5,LOOKUP($S234,'Vent Sizing Charts'!$T$7,'Vent Sizing Charts'!U$7),IF($R234=1.25,LOOKUP($S234,'Vent Sizing Charts'!$T$6,'Vent Sizing Charts'!U$6),"ERR")))))))))))</f>
        <v>ERR</v>
      </c>
    </row>
    <row r="235" spans="6:31" x14ac:dyDescent="0.25">
      <c r="F235" t="str">
        <f>IF('Vent Sizing'!M220="","",'Vent Sizing'!M220)</f>
        <v/>
      </c>
      <c r="G235">
        <v>0</v>
      </c>
      <c r="H235" t="e">
        <f>IF(LOOKUP($F235,'Vent Sizing Charts'!$F$5:$F$18,'Vent Sizing Charts'!G$5:G$18)+1&lt;0,0,LOOKUP($F235,'Vent Sizing Charts'!$F$5:$F$18,'Vent Sizing Charts'!G$5:G$18))</f>
        <v>#N/A</v>
      </c>
      <c r="I235" t="e">
        <f>IF(LOOKUP($F235,'Vent Sizing Charts'!$F$5:$F$18,'Vent Sizing Charts'!H$5:H$18)+1&lt;0,0,LOOKUP($F235,'Vent Sizing Charts'!$F$5:$F$18,'Vent Sizing Charts'!H$5:H$18))</f>
        <v>#N/A</v>
      </c>
      <c r="J235" t="e">
        <f>IF(LOOKUP($F235,'Vent Sizing Charts'!$F$5:$F$18,'Vent Sizing Charts'!I$5:I$18)+1&lt;0,0,LOOKUP($F235,'Vent Sizing Charts'!$F$5:$F$18,'Vent Sizing Charts'!I$5:I$18))</f>
        <v>#N/A</v>
      </c>
      <c r="K235" t="e">
        <f>IF(LOOKUP($F235,'Vent Sizing Charts'!$F$5:$F$18,'Vent Sizing Charts'!J$5:J$18)+1&lt;0,0,LOOKUP($F235,'Vent Sizing Charts'!$F$5:$F$18,'Vent Sizing Charts'!J$5:J$18))</f>
        <v>#N/A</v>
      </c>
      <c r="L235" t="e">
        <f>IF(LOOKUP($F235,'Vent Sizing Charts'!$F$5:$F$18,'Vent Sizing Charts'!K$5:K$18)+1&lt;0,0,LOOKUP($F235,'Vent Sizing Charts'!$F$5:$F$18,'Vent Sizing Charts'!K$5:K$18))</f>
        <v>#N/A</v>
      </c>
      <c r="M235" t="e">
        <f>IF(LOOKUP($F235,'Vent Sizing Charts'!$F$5:$F$18,'Vent Sizing Charts'!L$5:L$18)+1&lt;0,0,LOOKUP($F235,'Vent Sizing Charts'!$F$5:$F$18,'Vent Sizing Charts'!L$5:L$18))</f>
        <v>#N/A</v>
      </c>
      <c r="N235" t="e">
        <f>IF(LOOKUP($F235,'Vent Sizing Charts'!$F$5:$F$18,'Vent Sizing Charts'!M$5:M$18)+1&lt;0,0,LOOKUP($F235,'Vent Sizing Charts'!$F$5:$F$18,'Vent Sizing Charts'!M$5:M$18))</f>
        <v>#N/A</v>
      </c>
      <c r="O235" t="e">
        <f>IF(LOOKUP($F235,'Vent Sizing Charts'!$F$5:$F$18,'Vent Sizing Charts'!N$5:N$18)+1&lt;0,0,LOOKUP($F235,'Vent Sizing Charts'!$F$5:$F$18,'Vent Sizing Charts'!N$5:N$18))</f>
        <v>#N/A</v>
      </c>
      <c r="R235">
        <f>'Vent Sizing'!X140</f>
        <v>0</v>
      </c>
      <c r="S235">
        <f>ROUNDUP('Vent Sizing'!T140,0)</f>
        <v>0</v>
      </c>
      <c r="T235">
        <v>-9999999</v>
      </c>
      <c r="U235" t="str">
        <f>IF($R235=15,LOOKUP($S235,'Vent Sizing Charts'!$T$38:$T$41,'Vent Sizing Charts'!V$38:V$41)+1,IF($R235=12,LOOKUP($S235,'Vent Sizing Charts'!$T$34:$T$37,'Vent Sizing Charts'!V$34:V$37)+1,IF($R235=10,LOOKUP($S235,'Vent Sizing Charts'!$T$30:$T$33,'Vent Sizing Charts'!V$30:V$33)+1,IF($R235=8,LOOKUP($S235,'Vent Sizing Charts'!$T$26:$T$29,'Vent Sizing Charts'!V$26:V$29)+1,IF($R235=6,LOOKUP($S235,'Vent Sizing Charts'!$T$22:$T$25,'Vent Sizing Charts'!V$22:V$25)+1,IF($R235=5,LOOKUP($S235,'Vent Sizing Charts'!$T$18:$T$21,'Vent Sizing Charts'!V$18:V$21)+1,IF($R235=4,LOOKUP($S235,'Vent Sizing Charts'!$T$14:$T$17,'Vent Sizing Charts'!V$14:V$17)+1,IF($R235=3,LOOKUP($S235,'Vent Sizing Charts'!$T$10:$T$13,'Vent Sizing Charts'!V$10:V$13)+1,IF($R235=2,LOOKUP($S235,'Vent Sizing Charts'!$T$8:$T$9,'Vent Sizing Charts'!V$8:V$9)+1,IF($R235=1.5,LOOKUP($S235,'Vent Sizing Charts'!$T$7,'Vent Sizing Charts'!V$7)+1,IF($R235=1.25,LOOKUP($S235,'Vent Sizing Charts'!$T$6,'Vent Sizing Charts'!V$6)+1,"ERR")))))))))))</f>
        <v>ERR</v>
      </c>
      <c r="V235" t="str">
        <f>IF($R235=15,LOOKUP($S235,'Vent Sizing Charts'!$T$38:$T$41,'Vent Sizing Charts'!W$38:W$41)+1,IF($R235=12,LOOKUP($S235,'Vent Sizing Charts'!$T$34:$T$37,'Vent Sizing Charts'!W$34:W$37)+1,IF($R235=10,LOOKUP($S235,'Vent Sizing Charts'!$T$30:$T$33,'Vent Sizing Charts'!W$30:W$33)+1,IF($R235=8,LOOKUP($S235,'Vent Sizing Charts'!$T$26:$T$29,'Vent Sizing Charts'!W$26:W$29)+1,IF($R235=6,LOOKUP($S235,'Vent Sizing Charts'!$T$22:$T$25,'Vent Sizing Charts'!W$22:W$25)+1,IF($R235=5,LOOKUP($S235,'Vent Sizing Charts'!$T$18:$T$21,'Vent Sizing Charts'!W$18:W$21)+1,IF($R235=4,LOOKUP($S235,'Vent Sizing Charts'!$T$14:$T$17,'Vent Sizing Charts'!W$14:W$17)+1,IF($R235=3,LOOKUP($S235,'Vent Sizing Charts'!$T$10:$T$13,'Vent Sizing Charts'!W$10:W$13)+1,IF($R235=2,LOOKUP($S235,'Vent Sizing Charts'!$T$8:$T$9,'Vent Sizing Charts'!W$8:W$9)+1,IF($R235=1.5,LOOKUP($S235,'Vent Sizing Charts'!$T$7,'Vent Sizing Charts'!W$7)+1,IF($R235=1.25,LOOKUP($S235,'Vent Sizing Charts'!$T$6,'Vent Sizing Charts'!W$6)+1,"ERR")))))))))))</f>
        <v>ERR</v>
      </c>
      <c r="W235" t="str">
        <f>IF($R235=15,LOOKUP($S235,'Vent Sizing Charts'!$T$38:$T$41,'Vent Sizing Charts'!X$38:X$41)+1,IF($R235=12,LOOKUP($S235,'Vent Sizing Charts'!$T$34:$T$37,'Vent Sizing Charts'!X$34:X$37)+1,IF($R235=10,LOOKUP($S235,'Vent Sizing Charts'!$T$30:$T$33,'Vent Sizing Charts'!X$30:X$33)+1,IF($R235=8,LOOKUP($S235,'Vent Sizing Charts'!$T$26:$T$29,'Vent Sizing Charts'!X$26:X$29)+1,IF($R235=6,LOOKUP($S235,'Vent Sizing Charts'!$T$22:$T$25,'Vent Sizing Charts'!X$22:X$25)+1,IF($R235=5,LOOKUP($S235,'Vent Sizing Charts'!$T$18:$T$21,'Vent Sizing Charts'!X$18:X$21)+1,IF($R235=4,LOOKUP($S235,'Vent Sizing Charts'!$T$14:$T$17,'Vent Sizing Charts'!X$14:X$17)+1,IF($R235=3,LOOKUP($S235,'Vent Sizing Charts'!$T$10:$T$13,'Vent Sizing Charts'!X$10:X$13)+1,IF($R235=2,LOOKUP($S235,'Vent Sizing Charts'!$T$8:$T$9,'Vent Sizing Charts'!X$8:X$9)+1,IF($R235=1.5,LOOKUP($S235,'Vent Sizing Charts'!$T$7,'Vent Sizing Charts'!X$7)+1,IF($R235=1.25,LOOKUP($S235,'Vent Sizing Charts'!$T$6,'Vent Sizing Charts'!X$6)+1,"ERR")))))))))))</f>
        <v>ERR</v>
      </c>
      <c r="X235" t="str">
        <f>IF($R235=15,LOOKUP($S235,'Vent Sizing Charts'!$T$38:$T$41,'Vent Sizing Charts'!Y$38:Y$41)+1,IF($R235=12,LOOKUP($S235,'Vent Sizing Charts'!$T$34:$T$37,'Vent Sizing Charts'!Y$34:Y$37)+1,IF($R235=10,LOOKUP($S235,'Vent Sizing Charts'!$T$30:$T$33,'Vent Sizing Charts'!Y$30:Y$33)+1,IF($R235=8,LOOKUP($S235,'Vent Sizing Charts'!$T$26:$T$29,'Vent Sizing Charts'!Y$26:Y$29)+1,IF($R235=6,LOOKUP($S235,'Vent Sizing Charts'!$T$22:$T$25,'Vent Sizing Charts'!Y$22:Y$25)+1,IF($R235=5,LOOKUP($S235,'Vent Sizing Charts'!$T$18:$T$21,'Vent Sizing Charts'!Y$18:Y$21)+1,IF($R235=4,LOOKUP($S235,'Vent Sizing Charts'!$T$14:$T$17,'Vent Sizing Charts'!Y$14:Y$17)+1,IF($R235=3,LOOKUP($S235,'Vent Sizing Charts'!$T$10:$T$13,'Vent Sizing Charts'!Y$10:Y$13)+1,IF($R235=2,LOOKUP($S235,'Vent Sizing Charts'!$T$8:$T$9,'Vent Sizing Charts'!Y$8:Y$9)+1,IF($R235=1.5,LOOKUP($S235,'Vent Sizing Charts'!$T$7,'Vent Sizing Charts'!Y$7)+1,IF($R235=1.25,LOOKUP($S235,'Vent Sizing Charts'!$T$6,'Vent Sizing Charts'!Y$6)+1,"ERR")))))))))))</f>
        <v>ERR</v>
      </c>
      <c r="Y235" t="str">
        <f>IF($R235=15,LOOKUP($S235,'Vent Sizing Charts'!$T$38:$T$41,'Vent Sizing Charts'!Z$38:Z$41)+1,IF($R235=12,LOOKUP($S235,'Vent Sizing Charts'!$T$34:$T$37,'Vent Sizing Charts'!Z$34:Z$37)+1,IF($R235=10,LOOKUP($S235,'Vent Sizing Charts'!$T$30:$T$33,'Vent Sizing Charts'!Z$30:Z$33)+1,IF($R235=8,LOOKUP($S235,'Vent Sizing Charts'!$T$26:$T$29,'Vent Sizing Charts'!Z$26:Z$29)+1,IF($R235=6,LOOKUP($S235,'Vent Sizing Charts'!$T$22:$T$25,'Vent Sizing Charts'!Z$22:Z$25)+1,IF($R235=5,LOOKUP($S235,'Vent Sizing Charts'!$T$18:$T$21,'Vent Sizing Charts'!Z$18:Z$21)+1,IF($R235=4,LOOKUP($S235,'Vent Sizing Charts'!$T$14:$T$17,'Vent Sizing Charts'!Z$14:Z$17)+1,IF($R235=3,LOOKUP($S235,'Vent Sizing Charts'!$T$10:$T$13,'Vent Sizing Charts'!Z$10:Z$13)+1,IF($R235=2,LOOKUP($S235,'Vent Sizing Charts'!$T$8:$T$9,'Vent Sizing Charts'!Z$8:Z$9)+1,IF($R235=1.5,LOOKUP($S235,'Vent Sizing Charts'!$T$7,'Vent Sizing Charts'!Z$7)+1,IF($R235=1.25,LOOKUP($S235,'Vent Sizing Charts'!$T$6,'Vent Sizing Charts'!Z$6)+1,"ERR")))))))))))</f>
        <v>ERR</v>
      </c>
      <c r="Z235" t="str">
        <f>IF($R235=15,LOOKUP($S235,'Vent Sizing Charts'!$T$38:$T$41,'Vent Sizing Charts'!AA$38:AA$41)+1,IF($R235=12,LOOKUP($S235,'Vent Sizing Charts'!$T$34:$T$37,'Vent Sizing Charts'!AA$34:AA$37)+1,IF($R235=10,LOOKUP($S235,'Vent Sizing Charts'!$T$30:$T$33,'Vent Sizing Charts'!AA$30:AA$33)+1,IF($R235=8,LOOKUP($S235,'Vent Sizing Charts'!$T$26:$T$29,'Vent Sizing Charts'!AA$26:AA$29)+1,IF($R235=6,LOOKUP($S235,'Vent Sizing Charts'!$T$22:$T$25,'Vent Sizing Charts'!AA$22:AA$25)+1,IF($R235=5,LOOKUP($S235,'Vent Sizing Charts'!$T$18:$T$21,'Vent Sizing Charts'!AA$18:AA$21)+1,IF($R235=4,LOOKUP($S235,'Vent Sizing Charts'!$T$14:$T$17,'Vent Sizing Charts'!AA$14:AA$17)+1,IF($R235=3,LOOKUP($S235,'Vent Sizing Charts'!$T$10:$T$13,'Vent Sizing Charts'!AA$10:AA$13)+1,IF($R235=2,LOOKUP($S235,'Vent Sizing Charts'!$T$8:$T$9,'Vent Sizing Charts'!AA$8:AA$9)+1,IF($R235=1.5,LOOKUP($S235,'Vent Sizing Charts'!$T$7,'Vent Sizing Charts'!AA$7)+1,IF($R235=1.25,LOOKUP($S235,'Vent Sizing Charts'!$T$6,'Vent Sizing Charts'!AA$6)+1,"ERR")))))))))))</f>
        <v>ERR</v>
      </c>
      <c r="AA235" t="str">
        <f>IF($R235=15,LOOKUP($S235,'Vent Sizing Charts'!$T$38:$T$41,'Vent Sizing Charts'!AB$38:AB$41)+1,IF($R235=12,LOOKUP($S235,'Vent Sizing Charts'!$T$34:$T$37,'Vent Sizing Charts'!AB$34:AB$37)+1,IF($R235=10,LOOKUP($S235,'Vent Sizing Charts'!$T$30:$T$33,'Vent Sizing Charts'!AB$30:AB$33)+1,IF($R235=8,LOOKUP($S235,'Vent Sizing Charts'!$T$26:$T$29,'Vent Sizing Charts'!AB$26:AB$29)+1,IF($R235=6,LOOKUP($S235,'Vent Sizing Charts'!$T$22:$T$25,'Vent Sizing Charts'!AB$22:AB$25)+1,IF($R235=5,LOOKUP($S235,'Vent Sizing Charts'!$T$18:$T$21,'Vent Sizing Charts'!AB$18:AB$21)+1,IF($R235=4,LOOKUP($S235,'Vent Sizing Charts'!$T$14:$T$17,'Vent Sizing Charts'!AB$14:AB$17)+1,IF($R235=3,LOOKUP($S235,'Vent Sizing Charts'!$T$10:$T$13,'Vent Sizing Charts'!AB$10:AB$13)+1,IF($R235=2,LOOKUP($S235,'Vent Sizing Charts'!$T$8:$T$9,'Vent Sizing Charts'!AB$8:AB$9)+1,IF($R235=1.5,LOOKUP($S235,'Vent Sizing Charts'!$T$7,'Vent Sizing Charts'!AB$7)+1,IF($R235=1.25,LOOKUP($S235,'Vent Sizing Charts'!$T$6,'Vent Sizing Charts'!AB$6)+1,"ERR")))))))))))</f>
        <v>ERR</v>
      </c>
      <c r="AB235" t="str">
        <f>IF($R235=15,LOOKUP($S235,'Vent Sizing Charts'!$T$38:$T$41,'Vent Sizing Charts'!AC$38:AC$41)+1,IF($R235=12,LOOKUP($S235,'Vent Sizing Charts'!$T$34:$T$37,'Vent Sizing Charts'!AC$34:AC$37)+1,IF($R235=10,LOOKUP($S235,'Vent Sizing Charts'!$T$30:$T$33,'Vent Sizing Charts'!AC$30:AC$33)+1,IF($R235=8,LOOKUP($S235,'Vent Sizing Charts'!$T$26:$T$29,'Vent Sizing Charts'!AC$26:AC$29)+1,IF($R235=6,LOOKUP($S235,'Vent Sizing Charts'!$T$22:$T$25,'Vent Sizing Charts'!AC$22:AC$25)+1,IF($R235=5,LOOKUP($S235,'Vent Sizing Charts'!$T$18:$T$21,'Vent Sizing Charts'!AC$18:AC$21)+1,IF($R235=4,LOOKUP($S235,'Vent Sizing Charts'!$T$14:$T$17,'Vent Sizing Charts'!AC$14:AC$17)+1,IF($R235=3,LOOKUP($S235,'Vent Sizing Charts'!$T$10:$T$13,'Vent Sizing Charts'!AC$10:AC$13)+1,IF($R235=2,LOOKUP($S235,'Vent Sizing Charts'!$T$8:$T$9,'Vent Sizing Charts'!AC$8:AC$9)+1,IF($R235=1.5,LOOKUP($S235,'Vent Sizing Charts'!$T$7,'Vent Sizing Charts'!AC$7)+1,IF($R235=1.25,LOOKUP($S235,'Vent Sizing Charts'!$T$6,'Vent Sizing Charts'!AC$6)+1,"ERR")))))))))))</f>
        <v>ERR</v>
      </c>
      <c r="AC235" t="str">
        <f>IF($R235=15,LOOKUP($S235,'Vent Sizing Charts'!$T$38:$T$41,'Vent Sizing Charts'!AD$38:AD$41)+1,IF($R235=12,LOOKUP($S235,'Vent Sizing Charts'!$T$34:$T$37,'Vent Sizing Charts'!AD$34:AD$37)+1,IF($R235=10,LOOKUP($S235,'Vent Sizing Charts'!$T$30:$T$33,'Vent Sizing Charts'!AD$30:AD$33)+1,IF($R235=8,LOOKUP($S235,'Vent Sizing Charts'!$T$26:$T$29,'Vent Sizing Charts'!AD$26:AD$29)+1,IF($R235=6,LOOKUP($S235,'Vent Sizing Charts'!$T$22:$T$25,'Vent Sizing Charts'!AD$22:AD$25)+1,IF($R235=5,LOOKUP($S235,'Vent Sizing Charts'!$T$18:$T$21,'Vent Sizing Charts'!AD$18:AD$21)+1,IF($R235=4,LOOKUP($S235,'Vent Sizing Charts'!$T$14:$T$17,'Vent Sizing Charts'!AD$14:AD$17)+1,IF($R235=3,LOOKUP($S235,'Vent Sizing Charts'!$T$10:$T$13,'Vent Sizing Charts'!AD$10:AD$13)+1,IF($R235=2,LOOKUP($S235,'Vent Sizing Charts'!$T$8:$T$9,'Vent Sizing Charts'!AD$8:AD$9)+1,IF($R235=1.5,LOOKUP($S235,'Vent Sizing Charts'!$T$7,'Vent Sizing Charts'!AD$7)+1,IF($R235=1.25,LOOKUP($S235,'Vent Sizing Charts'!$T$6,'Vent Sizing Charts'!AD$6)+1,"ERR")))))))))))</f>
        <v>ERR</v>
      </c>
      <c r="AD235" t="str">
        <f>IF($R235=15,LOOKUP($S235,'Vent Sizing Charts'!$T$38:$T$41,'Vent Sizing Charts'!AE$38:AE$41)+1,IF($R235=12,LOOKUP($S235,'Vent Sizing Charts'!$T$34:$T$37,'Vent Sizing Charts'!AE$34:AE$37)+1,IF($R235=10,LOOKUP($S235,'Vent Sizing Charts'!$T$30:$T$33,'Vent Sizing Charts'!AE$30:AE$33)+1,IF($R235=8,LOOKUP($S235,'Vent Sizing Charts'!$T$26:$T$29,'Vent Sizing Charts'!AE$26:AE$29)+1,IF($R235=6,LOOKUP($S235,'Vent Sizing Charts'!$T$22:$T$25,'Vent Sizing Charts'!AE$22:AE$25)+1,IF($R235=5,LOOKUP($S235,'Vent Sizing Charts'!$T$18:$T$21,'Vent Sizing Charts'!AE$18:AE$21)+1,IF($R235=4,LOOKUP($S235,'Vent Sizing Charts'!$T$14:$T$17,'Vent Sizing Charts'!AE$14:AE$17)+1,IF($R235=3,LOOKUP($S235,'Vent Sizing Charts'!$T$10:$T$13,'Vent Sizing Charts'!AE$10:AE$13)+1,IF($R235=2,LOOKUP($S235,'Vent Sizing Charts'!$T$8:$T$9,'Vent Sizing Charts'!AE$8:AE$9)+1,IF($R235=1.5,LOOKUP($S235,'Vent Sizing Charts'!$T$7,'Vent Sizing Charts'!AE$7)+1,IF($R235=1.25,LOOKUP($S235,'Vent Sizing Charts'!$T$6,'Vent Sizing Charts'!AE$6)+1,"ERR")))))))))))</f>
        <v>ERR</v>
      </c>
      <c r="AE235" t="str">
        <f>IF($R235=15,LOOKUP($S235,'Vent Sizing Charts'!$T$38:$T$41,'Vent Sizing Charts'!U$38:U$41),IF($R235=12,LOOKUP($S235,'Vent Sizing Charts'!$T$34:$T$37,'Vent Sizing Charts'!U$34:U$37),IF($R235=10,LOOKUP($S235,'Vent Sizing Charts'!$T$30:$T$33,'Vent Sizing Charts'!U$30:U$33),IF($R235=8,LOOKUP($S235,'Vent Sizing Charts'!$T$26:$T$29,'Vent Sizing Charts'!U$26:U$29),IF($R235=6,LOOKUP($S235,'Vent Sizing Charts'!$T$22:$T$25,'Vent Sizing Charts'!U$22:U$25),IF($R235=5,LOOKUP($S235,'Vent Sizing Charts'!$T$18:$T$21,'Vent Sizing Charts'!U$18:U$21),IF($R235=4,LOOKUP($S235,'Vent Sizing Charts'!$T$14:$T$17,'Vent Sizing Charts'!U$14:U$17),IF($R235=3,LOOKUP($S235,'Vent Sizing Charts'!$T$10:$T$13,'Vent Sizing Charts'!U$10:U$13),IF($R235=2,LOOKUP($S235,'Vent Sizing Charts'!$T$8:$T$9,'Vent Sizing Charts'!U$8:U$9),IF($R235=1.5,LOOKUP($S235,'Vent Sizing Charts'!$T$7,'Vent Sizing Charts'!U$7),IF($R235=1.25,LOOKUP($S235,'Vent Sizing Charts'!$T$6,'Vent Sizing Charts'!U$6),"ERR")))))))))))</f>
        <v>ERR</v>
      </c>
    </row>
    <row r="236" spans="6:31" x14ac:dyDescent="0.25">
      <c r="F236" t="str">
        <f>IF('Vent Sizing'!M221="","",'Vent Sizing'!M221)</f>
        <v/>
      </c>
      <c r="G236">
        <v>0</v>
      </c>
      <c r="H236" t="e">
        <f>IF(LOOKUP($F236,'Vent Sizing Charts'!$F$5:$F$18,'Vent Sizing Charts'!G$5:G$18)+1&lt;0,0,LOOKUP($F236,'Vent Sizing Charts'!$F$5:$F$18,'Vent Sizing Charts'!G$5:G$18))</f>
        <v>#N/A</v>
      </c>
      <c r="I236" t="e">
        <f>IF(LOOKUP($F236,'Vent Sizing Charts'!$F$5:$F$18,'Vent Sizing Charts'!H$5:H$18)+1&lt;0,0,LOOKUP($F236,'Vent Sizing Charts'!$F$5:$F$18,'Vent Sizing Charts'!H$5:H$18))</f>
        <v>#N/A</v>
      </c>
      <c r="J236" t="e">
        <f>IF(LOOKUP($F236,'Vent Sizing Charts'!$F$5:$F$18,'Vent Sizing Charts'!I$5:I$18)+1&lt;0,0,LOOKUP($F236,'Vent Sizing Charts'!$F$5:$F$18,'Vent Sizing Charts'!I$5:I$18))</f>
        <v>#N/A</v>
      </c>
      <c r="K236" t="e">
        <f>IF(LOOKUP($F236,'Vent Sizing Charts'!$F$5:$F$18,'Vent Sizing Charts'!J$5:J$18)+1&lt;0,0,LOOKUP($F236,'Vent Sizing Charts'!$F$5:$F$18,'Vent Sizing Charts'!J$5:J$18))</f>
        <v>#N/A</v>
      </c>
      <c r="L236" t="e">
        <f>IF(LOOKUP($F236,'Vent Sizing Charts'!$F$5:$F$18,'Vent Sizing Charts'!K$5:K$18)+1&lt;0,0,LOOKUP($F236,'Vent Sizing Charts'!$F$5:$F$18,'Vent Sizing Charts'!K$5:K$18))</f>
        <v>#N/A</v>
      </c>
      <c r="M236" t="e">
        <f>IF(LOOKUP($F236,'Vent Sizing Charts'!$F$5:$F$18,'Vent Sizing Charts'!L$5:L$18)+1&lt;0,0,LOOKUP($F236,'Vent Sizing Charts'!$F$5:$F$18,'Vent Sizing Charts'!L$5:L$18))</f>
        <v>#N/A</v>
      </c>
      <c r="N236" t="e">
        <f>IF(LOOKUP($F236,'Vent Sizing Charts'!$F$5:$F$18,'Vent Sizing Charts'!M$5:M$18)+1&lt;0,0,LOOKUP($F236,'Vent Sizing Charts'!$F$5:$F$18,'Vent Sizing Charts'!M$5:M$18))</f>
        <v>#N/A</v>
      </c>
      <c r="O236" t="e">
        <f>IF(LOOKUP($F236,'Vent Sizing Charts'!$F$5:$F$18,'Vent Sizing Charts'!N$5:N$18)+1&lt;0,0,LOOKUP($F236,'Vent Sizing Charts'!$F$5:$F$18,'Vent Sizing Charts'!N$5:N$18))</f>
        <v>#N/A</v>
      </c>
      <c r="R236">
        <f>'Vent Sizing'!X141</f>
        <v>0</v>
      </c>
      <c r="S236">
        <f>ROUNDUP('Vent Sizing'!T141,0)</f>
        <v>0</v>
      </c>
      <c r="T236">
        <v>-9999999</v>
      </c>
      <c r="U236" t="str">
        <f>IF($R236=15,LOOKUP($S236,'Vent Sizing Charts'!$T$38:$T$41,'Vent Sizing Charts'!V$38:V$41)+1,IF($R236=12,LOOKUP($S236,'Vent Sizing Charts'!$T$34:$T$37,'Vent Sizing Charts'!V$34:V$37)+1,IF($R236=10,LOOKUP($S236,'Vent Sizing Charts'!$T$30:$T$33,'Vent Sizing Charts'!V$30:V$33)+1,IF($R236=8,LOOKUP($S236,'Vent Sizing Charts'!$T$26:$T$29,'Vent Sizing Charts'!V$26:V$29)+1,IF($R236=6,LOOKUP($S236,'Vent Sizing Charts'!$T$22:$T$25,'Vent Sizing Charts'!V$22:V$25)+1,IF($R236=5,LOOKUP($S236,'Vent Sizing Charts'!$T$18:$T$21,'Vent Sizing Charts'!V$18:V$21)+1,IF($R236=4,LOOKUP($S236,'Vent Sizing Charts'!$T$14:$T$17,'Vent Sizing Charts'!V$14:V$17)+1,IF($R236=3,LOOKUP($S236,'Vent Sizing Charts'!$T$10:$T$13,'Vent Sizing Charts'!V$10:V$13)+1,IF($R236=2,LOOKUP($S236,'Vent Sizing Charts'!$T$8:$T$9,'Vent Sizing Charts'!V$8:V$9)+1,IF($R236=1.5,LOOKUP($S236,'Vent Sizing Charts'!$T$7,'Vent Sizing Charts'!V$7)+1,IF($R236=1.25,LOOKUP($S236,'Vent Sizing Charts'!$T$6,'Vent Sizing Charts'!V$6)+1,"ERR")))))))))))</f>
        <v>ERR</v>
      </c>
      <c r="V236" t="str">
        <f>IF($R236=15,LOOKUP($S236,'Vent Sizing Charts'!$T$38:$T$41,'Vent Sizing Charts'!W$38:W$41)+1,IF($R236=12,LOOKUP($S236,'Vent Sizing Charts'!$T$34:$T$37,'Vent Sizing Charts'!W$34:W$37)+1,IF($R236=10,LOOKUP($S236,'Vent Sizing Charts'!$T$30:$T$33,'Vent Sizing Charts'!W$30:W$33)+1,IF($R236=8,LOOKUP($S236,'Vent Sizing Charts'!$T$26:$T$29,'Vent Sizing Charts'!W$26:W$29)+1,IF($R236=6,LOOKUP($S236,'Vent Sizing Charts'!$T$22:$T$25,'Vent Sizing Charts'!W$22:W$25)+1,IF($R236=5,LOOKUP($S236,'Vent Sizing Charts'!$T$18:$T$21,'Vent Sizing Charts'!W$18:W$21)+1,IF($R236=4,LOOKUP($S236,'Vent Sizing Charts'!$T$14:$T$17,'Vent Sizing Charts'!W$14:W$17)+1,IF($R236=3,LOOKUP($S236,'Vent Sizing Charts'!$T$10:$T$13,'Vent Sizing Charts'!W$10:W$13)+1,IF($R236=2,LOOKUP($S236,'Vent Sizing Charts'!$T$8:$T$9,'Vent Sizing Charts'!W$8:W$9)+1,IF($R236=1.5,LOOKUP($S236,'Vent Sizing Charts'!$T$7,'Vent Sizing Charts'!W$7)+1,IF($R236=1.25,LOOKUP($S236,'Vent Sizing Charts'!$T$6,'Vent Sizing Charts'!W$6)+1,"ERR")))))))))))</f>
        <v>ERR</v>
      </c>
      <c r="W236" t="str">
        <f>IF($R236=15,LOOKUP($S236,'Vent Sizing Charts'!$T$38:$T$41,'Vent Sizing Charts'!X$38:X$41)+1,IF($R236=12,LOOKUP($S236,'Vent Sizing Charts'!$T$34:$T$37,'Vent Sizing Charts'!X$34:X$37)+1,IF($R236=10,LOOKUP($S236,'Vent Sizing Charts'!$T$30:$T$33,'Vent Sizing Charts'!X$30:X$33)+1,IF($R236=8,LOOKUP($S236,'Vent Sizing Charts'!$T$26:$T$29,'Vent Sizing Charts'!X$26:X$29)+1,IF($R236=6,LOOKUP($S236,'Vent Sizing Charts'!$T$22:$T$25,'Vent Sizing Charts'!X$22:X$25)+1,IF($R236=5,LOOKUP($S236,'Vent Sizing Charts'!$T$18:$T$21,'Vent Sizing Charts'!X$18:X$21)+1,IF($R236=4,LOOKUP($S236,'Vent Sizing Charts'!$T$14:$T$17,'Vent Sizing Charts'!X$14:X$17)+1,IF($R236=3,LOOKUP($S236,'Vent Sizing Charts'!$T$10:$T$13,'Vent Sizing Charts'!X$10:X$13)+1,IF($R236=2,LOOKUP($S236,'Vent Sizing Charts'!$T$8:$T$9,'Vent Sizing Charts'!X$8:X$9)+1,IF($R236=1.5,LOOKUP($S236,'Vent Sizing Charts'!$T$7,'Vent Sizing Charts'!X$7)+1,IF($R236=1.25,LOOKUP($S236,'Vent Sizing Charts'!$T$6,'Vent Sizing Charts'!X$6)+1,"ERR")))))))))))</f>
        <v>ERR</v>
      </c>
      <c r="X236" t="str">
        <f>IF($R236=15,LOOKUP($S236,'Vent Sizing Charts'!$T$38:$T$41,'Vent Sizing Charts'!Y$38:Y$41)+1,IF($R236=12,LOOKUP($S236,'Vent Sizing Charts'!$T$34:$T$37,'Vent Sizing Charts'!Y$34:Y$37)+1,IF($R236=10,LOOKUP($S236,'Vent Sizing Charts'!$T$30:$T$33,'Vent Sizing Charts'!Y$30:Y$33)+1,IF($R236=8,LOOKUP($S236,'Vent Sizing Charts'!$T$26:$T$29,'Vent Sizing Charts'!Y$26:Y$29)+1,IF($R236=6,LOOKUP($S236,'Vent Sizing Charts'!$T$22:$T$25,'Vent Sizing Charts'!Y$22:Y$25)+1,IF($R236=5,LOOKUP($S236,'Vent Sizing Charts'!$T$18:$T$21,'Vent Sizing Charts'!Y$18:Y$21)+1,IF($R236=4,LOOKUP($S236,'Vent Sizing Charts'!$T$14:$T$17,'Vent Sizing Charts'!Y$14:Y$17)+1,IF($R236=3,LOOKUP($S236,'Vent Sizing Charts'!$T$10:$T$13,'Vent Sizing Charts'!Y$10:Y$13)+1,IF($R236=2,LOOKUP($S236,'Vent Sizing Charts'!$T$8:$T$9,'Vent Sizing Charts'!Y$8:Y$9)+1,IF($R236=1.5,LOOKUP($S236,'Vent Sizing Charts'!$T$7,'Vent Sizing Charts'!Y$7)+1,IF($R236=1.25,LOOKUP($S236,'Vent Sizing Charts'!$T$6,'Vent Sizing Charts'!Y$6)+1,"ERR")))))))))))</f>
        <v>ERR</v>
      </c>
      <c r="Y236" t="str">
        <f>IF($R236=15,LOOKUP($S236,'Vent Sizing Charts'!$T$38:$T$41,'Vent Sizing Charts'!Z$38:Z$41)+1,IF($R236=12,LOOKUP($S236,'Vent Sizing Charts'!$T$34:$T$37,'Vent Sizing Charts'!Z$34:Z$37)+1,IF($R236=10,LOOKUP($S236,'Vent Sizing Charts'!$T$30:$T$33,'Vent Sizing Charts'!Z$30:Z$33)+1,IF($R236=8,LOOKUP($S236,'Vent Sizing Charts'!$T$26:$T$29,'Vent Sizing Charts'!Z$26:Z$29)+1,IF($R236=6,LOOKUP($S236,'Vent Sizing Charts'!$T$22:$T$25,'Vent Sizing Charts'!Z$22:Z$25)+1,IF($R236=5,LOOKUP($S236,'Vent Sizing Charts'!$T$18:$T$21,'Vent Sizing Charts'!Z$18:Z$21)+1,IF($R236=4,LOOKUP($S236,'Vent Sizing Charts'!$T$14:$T$17,'Vent Sizing Charts'!Z$14:Z$17)+1,IF($R236=3,LOOKUP($S236,'Vent Sizing Charts'!$T$10:$T$13,'Vent Sizing Charts'!Z$10:Z$13)+1,IF($R236=2,LOOKUP($S236,'Vent Sizing Charts'!$T$8:$T$9,'Vent Sizing Charts'!Z$8:Z$9)+1,IF($R236=1.5,LOOKUP($S236,'Vent Sizing Charts'!$T$7,'Vent Sizing Charts'!Z$7)+1,IF($R236=1.25,LOOKUP($S236,'Vent Sizing Charts'!$T$6,'Vent Sizing Charts'!Z$6)+1,"ERR")))))))))))</f>
        <v>ERR</v>
      </c>
      <c r="Z236" t="str">
        <f>IF($R236=15,LOOKUP($S236,'Vent Sizing Charts'!$T$38:$T$41,'Vent Sizing Charts'!AA$38:AA$41)+1,IF($R236=12,LOOKUP($S236,'Vent Sizing Charts'!$T$34:$T$37,'Vent Sizing Charts'!AA$34:AA$37)+1,IF($R236=10,LOOKUP($S236,'Vent Sizing Charts'!$T$30:$T$33,'Vent Sizing Charts'!AA$30:AA$33)+1,IF($R236=8,LOOKUP($S236,'Vent Sizing Charts'!$T$26:$T$29,'Vent Sizing Charts'!AA$26:AA$29)+1,IF($R236=6,LOOKUP($S236,'Vent Sizing Charts'!$T$22:$T$25,'Vent Sizing Charts'!AA$22:AA$25)+1,IF($R236=5,LOOKUP($S236,'Vent Sizing Charts'!$T$18:$T$21,'Vent Sizing Charts'!AA$18:AA$21)+1,IF($R236=4,LOOKUP($S236,'Vent Sizing Charts'!$T$14:$T$17,'Vent Sizing Charts'!AA$14:AA$17)+1,IF($R236=3,LOOKUP($S236,'Vent Sizing Charts'!$T$10:$T$13,'Vent Sizing Charts'!AA$10:AA$13)+1,IF($R236=2,LOOKUP($S236,'Vent Sizing Charts'!$T$8:$T$9,'Vent Sizing Charts'!AA$8:AA$9)+1,IF($R236=1.5,LOOKUP($S236,'Vent Sizing Charts'!$T$7,'Vent Sizing Charts'!AA$7)+1,IF($R236=1.25,LOOKUP($S236,'Vent Sizing Charts'!$T$6,'Vent Sizing Charts'!AA$6)+1,"ERR")))))))))))</f>
        <v>ERR</v>
      </c>
      <c r="AA236" t="str">
        <f>IF($R236=15,LOOKUP($S236,'Vent Sizing Charts'!$T$38:$T$41,'Vent Sizing Charts'!AB$38:AB$41)+1,IF($R236=12,LOOKUP($S236,'Vent Sizing Charts'!$T$34:$T$37,'Vent Sizing Charts'!AB$34:AB$37)+1,IF($R236=10,LOOKUP($S236,'Vent Sizing Charts'!$T$30:$T$33,'Vent Sizing Charts'!AB$30:AB$33)+1,IF($R236=8,LOOKUP($S236,'Vent Sizing Charts'!$T$26:$T$29,'Vent Sizing Charts'!AB$26:AB$29)+1,IF($R236=6,LOOKUP($S236,'Vent Sizing Charts'!$T$22:$T$25,'Vent Sizing Charts'!AB$22:AB$25)+1,IF($R236=5,LOOKUP($S236,'Vent Sizing Charts'!$T$18:$T$21,'Vent Sizing Charts'!AB$18:AB$21)+1,IF($R236=4,LOOKUP($S236,'Vent Sizing Charts'!$T$14:$T$17,'Vent Sizing Charts'!AB$14:AB$17)+1,IF($R236=3,LOOKUP($S236,'Vent Sizing Charts'!$T$10:$T$13,'Vent Sizing Charts'!AB$10:AB$13)+1,IF($R236=2,LOOKUP($S236,'Vent Sizing Charts'!$T$8:$T$9,'Vent Sizing Charts'!AB$8:AB$9)+1,IF($R236=1.5,LOOKUP($S236,'Vent Sizing Charts'!$T$7,'Vent Sizing Charts'!AB$7)+1,IF($R236=1.25,LOOKUP($S236,'Vent Sizing Charts'!$T$6,'Vent Sizing Charts'!AB$6)+1,"ERR")))))))))))</f>
        <v>ERR</v>
      </c>
      <c r="AB236" t="str">
        <f>IF($R236=15,LOOKUP($S236,'Vent Sizing Charts'!$T$38:$T$41,'Vent Sizing Charts'!AC$38:AC$41)+1,IF($R236=12,LOOKUP($S236,'Vent Sizing Charts'!$T$34:$T$37,'Vent Sizing Charts'!AC$34:AC$37)+1,IF($R236=10,LOOKUP($S236,'Vent Sizing Charts'!$T$30:$T$33,'Vent Sizing Charts'!AC$30:AC$33)+1,IF($R236=8,LOOKUP($S236,'Vent Sizing Charts'!$T$26:$T$29,'Vent Sizing Charts'!AC$26:AC$29)+1,IF($R236=6,LOOKUP($S236,'Vent Sizing Charts'!$T$22:$T$25,'Vent Sizing Charts'!AC$22:AC$25)+1,IF($R236=5,LOOKUP($S236,'Vent Sizing Charts'!$T$18:$T$21,'Vent Sizing Charts'!AC$18:AC$21)+1,IF($R236=4,LOOKUP($S236,'Vent Sizing Charts'!$T$14:$T$17,'Vent Sizing Charts'!AC$14:AC$17)+1,IF($R236=3,LOOKUP($S236,'Vent Sizing Charts'!$T$10:$T$13,'Vent Sizing Charts'!AC$10:AC$13)+1,IF($R236=2,LOOKUP($S236,'Vent Sizing Charts'!$T$8:$T$9,'Vent Sizing Charts'!AC$8:AC$9)+1,IF($R236=1.5,LOOKUP($S236,'Vent Sizing Charts'!$T$7,'Vent Sizing Charts'!AC$7)+1,IF($R236=1.25,LOOKUP($S236,'Vent Sizing Charts'!$T$6,'Vent Sizing Charts'!AC$6)+1,"ERR")))))))))))</f>
        <v>ERR</v>
      </c>
      <c r="AC236" t="str">
        <f>IF($R236=15,LOOKUP($S236,'Vent Sizing Charts'!$T$38:$T$41,'Vent Sizing Charts'!AD$38:AD$41)+1,IF($R236=12,LOOKUP($S236,'Vent Sizing Charts'!$T$34:$T$37,'Vent Sizing Charts'!AD$34:AD$37)+1,IF($R236=10,LOOKUP($S236,'Vent Sizing Charts'!$T$30:$T$33,'Vent Sizing Charts'!AD$30:AD$33)+1,IF($R236=8,LOOKUP($S236,'Vent Sizing Charts'!$T$26:$T$29,'Vent Sizing Charts'!AD$26:AD$29)+1,IF($R236=6,LOOKUP($S236,'Vent Sizing Charts'!$T$22:$T$25,'Vent Sizing Charts'!AD$22:AD$25)+1,IF($R236=5,LOOKUP($S236,'Vent Sizing Charts'!$T$18:$T$21,'Vent Sizing Charts'!AD$18:AD$21)+1,IF($R236=4,LOOKUP($S236,'Vent Sizing Charts'!$T$14:$T$17,'Vent Sizing Charts'!AD$14:AD$17)+1,IF($R236=3,LOOKUP($S236,'Vent Sizing Charts'!$T$10:$T$13,'Vent Sizing Charts'!AD$10:AD$13)+1,IF($R236=2,LOOKUP($S236,'Vent Sizing Charts'!$T$8:$T$9,'Vent Sizing Charts'!AD$8:AD$9)+1,IF($R236=1.5,LOOKUP($S236,'Vent Sizing Charts'!$T$7,'Vent Sizing Charts'!AD$7)+1,IF($R236=1.25,LOOKUP($S236,'Vent Sizing Charts'!$T$6,'Vent Sizing Charts'!AD$6)+1,"ERR")))))))))))</f>
        <v>ERR</v>
      </c>
      <c r="AD236" t="str">
        <f>IF($R236=15,LOOKUP($S236,'Vent Sizing Charts'!$T$38:$T$41,'Vent Sizing Charts'!AE$38:AE$41)+1,IF($R236=12,LOOKUP($S236,'Vent Sizing Charts'!$T$34:$T$37,'Vent Sizing Charts'!AE$34:AE$37)+1,IF($R236=10,LOOKUP($S236,'Vent Sizing Charts'!$T$30:$T$33,'Vent Sizing Charts'!AE$30:AE$33)+1,IF($R236=8,LOOKUP($S236,'Vent Sizing Charts'!$T$26:$T$29,'Vent Sizing Charts'!AE$26:AE$29)+1,IF($R236=6,LOOKUP($S236,'Vent Sizing Charts'!$T$22:$T$25,'Vent Sizing Charts'!AE$22:AE$25)+1,IF($R236=5,LOOKUP($S236,'Vent Sizing Charts'!$T$18:$T$21,'Vent Sizing Charts'!AE$18:AE$21)+1,IF($R236=4,LOOKUP($S236,'Vent Sizing Charts'!$T$14:$T$17,'Vent Sizing Charts'!AE$14:AE$17)+1,IF($R236=3,LOOKUP($S236,'Vent Sizing Charts'!$T$10:$T$13,'Vent Sizing Charts'!AE$10:AE$13)+1,IF($R236=2,LOOKUP($S236,'Vent Sizing Charts'!$T$8:$T$9,'Vent Sizing Charts'!AE$8:AE$9)+1,IF($R236=1.5,LOOKUP($S236,'Vent Sizing Charts'!$T$7,'Vent Sizing Charts'!AE$7)+1,IF($R236=1.25,LOOKUP($S236,'Vent Sizing Charts'!$T$6,'Vent Sizing Charts'!AE$6)+1,"ERR")))))))))))</f>
        <v>ERR</v>
      </c>
      <c r="AE236" t="str">
        <f>IF($R236=15,LOOKUP($S236,'Vent Sizing Charts'!$T$38:$T$41,'Vent Sizing Charts'!U$38:U$41),IF($R236=12,LOOKUP($S236,'Vent Sizing Charts'!$T$34:$T$37,'Vent Sizing Charts'!U$34:U$37),IF($R236=10,LOOKUP($S236,'Vent Sizing Charts'!$T$30:$T$33,'Vent Sizing Charts'!U$30:U$33),IF($R236=8,LOOKUP($S236,'Vent Sizing Charts'!$T$26:$T$29,'Vent Sizing Charts'!U$26:U$29),IF($R236=6,LOOKUP($S236,'Vent Sizing Charts'!$T$22:$T$25,'Vent Sizing Charts'!U$22:U$25),IF($R236=5,LOOKUP($S236,'Vent Sizing Charts'!$T$18:$T$21,'Vent Sizing Charts'!U$18:U$21),IF($R236=4,LOOKUP($S236,'Vent Sizing Charts'!$T$14:$T$17,'Vent Sizing Charts'!U$14:U$17),IF($R236=3,LOOKUP($S236,'Vent Sizing Charts'!$T$10:$T$13,'Vent Sizing Charts'!U$10:U$13),IF($R236=2,LOOKUP($S236,'Vent Sizing Charts'!$T$8:$T$9,'Vent Sizing Charts'!U$8:U$9),IF($R236=1.5,LOOKUP($S236,'Vent Sizing Charts'!$T$7,'Vent Sizing Charts'!U$7),IF($R236=1.25,LOOKUP($S236,'Vent Sizing Charts'!$T$6,'Vent Sizing Charts'!U$6),"ERR")))))))))))</f>
        <v>ERR</v>
      </c>
    </row>
    <row r="237" spans="6:31" x14ac:dyDescent="0.25">
      <c r="F237" t="str">
        <f>IF('Vent Sizing'!M222="","",'Vent Sizing'!M222)</f>
        <v/>
      </c>
      <c r="G237">
        <v>0</v>
      </c>
      <c r="H237" t="e">
        <f>IF(LOOKUP($F237,'Vent Sizing Charts'!$F$5:$F$18,'Vent Sizing Charts'!G$5:G$18)+1&lt;0,0,LOOKUP($F237,'Vent Sizing Charts'!$F$5:$F$18,'Vent Sizing Charts'!G$5:G$18))</f>
        <v>#N/A</v>
      </c>
      <c r="I237" t="e">
        <f>IF(LOOKUP($F237,'Vent Sizing Charts'!$F$5:$F$18,'Vent Sizing Charts'!H$5:H$18)+1&lt;0,0,LOOKUP($F237,'Vent Sizing Charts'!$F$5:$F$18,'Vent Sizing Charts'!H$5:H$18))</f>
        <v>#N/A</v>
      </c>
      <c r="J237" t="e">
        <f>IF(LOOKUP($F237,'Vent Sizing Charts'!$F$5:$F$18,'Vent Sizing Charts'!I$5:I$18)+1&lt;0,0,LOOKUP($F237,'Vent Sizing Charts'!$F$5:$F$18,'Vent Sizing Charts'!I$5:I$18))</f>
        <v>#N/A</v>
      </c>
      <c r="K237" t="e">
        <f>IF(LOOKUP($F237,'Vent Sizing Charts'!$F$5:$F$18,'Vent Sizing Charts'!J$5:J$18)+1&lt;0,0,LOOKUP($F237,'Vent Sizing Charts'!$F$5:$F$18,'Vent Sizing Charts'!J$5:J$18))</f>
        <v>#N/A</v>
      </c>
      <c r="L237" t="e">
        <f>IF(LOOKUP($F237,'Vent Sizing Charts'!$F$5:$F$18,'Vent Sizing Charts'!K$5:K$18)+1&lt;0,0,LOOKUP($F237,'Vent Sizing Charts'!$F$5:$F$18,'Vent Sizing Charts'!K$5:K$18))</f>
        <v>#N/A</v>
      </c>
      <c r="M237" t="e">
        <f>IF(LOOKUP($F237,'Vent Sizing Charts'!$F$5:$F$18,'Vent Sizing Charts'!L$5:L$18)+1&lt;0,0,LOOKUP($F237,'Vent Sizing Charts'!$F$5:$F$18,'Vent Sizing Charts'!L$5:L$18))</f>
        <v>#N/A</v>
      </c>
      <c r="N237" t="e">
        <f>IF(LOOKUP($F237,'Vent Sizing Charts'!$F$5:$F$18,'Vent Sizing Charts'!M$5:M$18)+1&lt;0,0,LOOKUP($F237,'Vent Sizing Charts'!$F$5:$F$18,'Vent Sizing Charts'!M$5:M$18))</f>
        <v>#N/A</v>
      </c>
      <c r="O237" t="e">
        <f>IF(LOOKUP($F237,'Vent Sizing Charts'!$F$5:$F$18,'Vent Sizing Charts'!N$5:N$18)+1&lt;0,0,LOOKUP($F237,'Vent Sizing Charts'!$F$5:$F$18,'Vent Sizing Charts'!N$5:N$18))</f>
        <v>#N/A</v>
      </c>
      <c r="R237">
        <f>'Vent Sizing'!X142</f>
        <v>0</v>
      </c>
      <c r="S237">
        <f>ROUNDUP('Vent Sizing'!T142,0)</f>
        <v>0</v>
      </c>
      <c r="T237">
        <v>-9999999</v>
      </c>
      <c r="U237" t="str">
        <f>IF($R237=15,LOOKUP($S237,'Vent Sizing Charts'!$T$38:$T$41,'Vent Sizing Charts'!V$38:V$41)+1,IF($R237=12,LOOKUP($S237,'Vent Sizing Charts'!$T$34:$T$37,'Vent Sizing Charts'!V$34:V$37)+1,IF($R237=10,LOOKUP($S237,'Vent Sizing Charts'!$T$30:$T$33,'Vent Sizing Charts'!V$30:V$33)+1,IF($R237=8,LOOKUP($S237,'Vent Sizing Charts'!$T$26:$T$29,'Vent Sizing Charts'!V$26:V$29)+1,IF($R237=6,LOOKUP($S237,'Vent Sizing Charts'!$T$22:$T$25,'Vent Sizing Charts'!V$22:V$25)+1,IF($R237=5,LOOKUP($S237,'Vent Sizing Charts'!$T$18:$T$21,'Vent Sizing Charts'!V$18:V$21)+1,IF($R237=4,LOOKUP($S237,'Vent Sizing Charts'!$T$14:$T$17,'Vent Sizing Charts'!V$14:V$17)+1,IF($R237=3,LOOKUP($S237,'Vent Sizing Charts'!$T$10:$T$13,'Vent Sizing Charts'!V$10:V$13)+1,IF($R237=2,LOOKUP($S237,'Vent Sizing Charts'!$T$8:$T$9,'Vent Sizing Charts'!V$8:V$9)+1,IF($R237=1.5,LOOKUP($S237,'Vent Sizing Charts'!$T$7,'Vent Sizing Charts'!V$7)+1,IF($R237=1.25,LOOKUP($S237,'Vent Sizing Charts'!$T$6,'Vent Sizing Charts'!V$6)+1,"ERR")))))))))))</f>
        <v>ERR</v>
      </c>
      <c r="V237" t="str">
        <f>IF($R237=15,LOOKUP($S237,'Vent Sizing Charts'!$T$38:$T$41,'Vent Sizing Charts'!W$38:W$41)+1,IF($R237=12,LOOKUP($S237,'Vent Sizing Charts'!$T$34:$T$37,'Vent Sizing Charts'!W$34:W$37)+1,IF($R237=10,LOOKUP($S237,'Vent Sizing Charts'!$T$30:$T$33,'Vent Sizing Charts'!W$30:W$33)+1,IF($R237=8,LOOKUP($S237,'Vent Sizing Charts'!$T$26:$T$29,'Vent Sizing Charts'!W$26:W$29)+1,IF($R237=6,LOOKUP($S237,'Vent Sizing Charts'!$T$22:$T$25,'Vent Sizing Charts'!W$22:W$25)+1,IF($R237=5,LOOKUP($S237,'Vent Sizing Charts'!$T$18:$T$21,'Vent Sizing Charts'!W$18:W$21)+1,IF($R237=4,LOOKUP($S237,'Vent Sizing Charts'!$T$14:$T$17,'Vent Sizing Charts'!W$14:W$17)+1,IF($R237=3,LOOKUP($S237,'Vent Sizing Charts'!$T$10:$T$13,'Vent Sizing Charts'!W$10:W$13)+1,IF($R237=2,LOOKUP($S237,'Vent Sizing Charts'!$T$8:$T$9,'Vent Sizing Charts'!W$8:W$9)+1,IF($R237=1.5,LOOKUP($S237,'Vent Sizing Charts'!$T$7,'Vent Sizing Charts'!W$7)+1,IF($R237=1.25,LOOKUP($S237,'Vent Sizing Charts'!$T$6,'Vent Sizing Charts'!W$6)+1,"ERR")))))))))))</f>
        <v>ERR</v>
      </c>
      <c r="W237" t="str">
        <f>IF($R237=15,LOOKUP($S237,'Vent Sizing Charts'!$T$38:$T$41,'Vent Sizing Charts'!X$38:X$41)+1,IF($R237=12,LOOKUP($S237,'Vent Sizing Charts'!$T$34:$T$37,'Vent Sizing Charts'!X$34:X$37)+1,IF($R237=10,LOOKUP($S237,'Vent Sizing Charts'!$T$30:$T$33,'Vent Sizing Charts'!X$30:X$33)+1,IF($R237=8,LOOKUP($S237,'Vent Sizing Charts'!$T$26:$T$29,'Vent Sizing Charts'!X$26:X$29)+1,IF($R237=6,LOOKUP($S237,'Vent Sizing Charts'!$T$22:$T$25,'Vent Sizing Charts'!X$22:X$25)+1,IF($R237=5,LOOKUP($S237,'Vent Sizing Charts'!$T$18:$T$21,'Vent Sizing Charts'!X$18:X$21)+1,IF($R237=4,LOOKUP($S237,'Vent Sizing Charts'!$T$14:$T$17,'Vent Sizing Charts'!X$14:X$17)+1,IF($R237=3,LOOKUP($S237,'Vent Sizing Charts'!$T$10:$T$13,'Vent Sizing Charts'!X$10:X$13)+1,IF($R237=2,LOOKUP($S237,'Vent Sizing Charts'!$T$8:$T$9,'Vent Sizing Charts'!X$8:X$9)+1,IF($R237=1.5,LOOKUP($S237,'Vent Sizing Charts'!$T$7,'Vent Sizing Charts'!X$7)+1,IF($R237=1.25,LOOKUP($S237,'Vent Sizing Charts'!$T$6,'Vent Sizing Charts'!X$6)+1,"ERR")))))))))))</f>
        <v>ERR</v>
      </c>
      <c r="X237" t="str">
        <f>IF($R237=15,LOOKUP($S237,'Vent Sizing Charts'!$T$38:$T$41,'Vent Sizing Charts'!Y$38:Y$41)+1,IF($R237=12,LOOKUP($S237,'Vent Sizing Charts'!$T$34:$T$37,'Vent Sizing Charts'!Y$34:Y$37)+1,IF($R237=10,LOOKUP($S237,'Vent Sizing Charts'!$T$30:$T$33,'Vent Sizing Charts'!Y$30:Y$33)+1,IF($R237=8,LOOKUP($S237,'Vent Sizing Charts'!$T$26:$T$29,'Vent Sizing Charts'!Y$26:Y$29)+1,IF($R237=6,LOOKUP($S237,'Vent Sizing Charts'!$T$22:$T$25,'Vent Sizing Charts'!Y$22:Y$25)+1,IF($R237=5,LOOKUP($S237,'Vent Sizing Charts'!$T$18:$T$21,'Vent Sizing Charts'!Y$18:Y$21)+1,IF($R237=4,LOOKUP($S237,'Vent Sizing Charts'!$T$14:$T$17,'Vent Sizing Charts'!Y$14:Y$17)+1,IF($R237=3,LOOKUP($S237,'Vent Sizing Charts'!$T$10:$T$13,'Vent Sizing Charts'!Y$10:Y$13)+1,IF($R237=2,LOOKUP($S237,'Vent Sizing Charts'!$T$8:$T$9,'Vent Sizing Charts'!Y$8:Y$9)+1,IF($R237=1.5,LOOKUP($S237,'Vent Sizing Charts'!$T$7,'Vent Sizing Charts'!Y$7)+1,IF($R237=1.25,LOOKUP($S237,'Vent Sizing Charts'!$T$6,'Vent Sizing Charts'!Y$6)+1,"ERR")))))))))))</f>
        <v>ERR</v>
      </c>
      <c r="Y237" t="str">
        <f>IF($R237=15,LOOKUP($S237,'Vent Sizing Charts'!$T$38:$T$41,'Vent Sizing Charts'!Z$38:Z$41)+1,IF($R237=12,LOOKUP($S237,'Vent Sizing Charts'!$T$34:$T$37,'Vent Sizing Charts'!Z$34:Z$37)+1,IF($R237=10,LOOKUP($S237,'Vent Sizing Charts'!$T$30:$T$33,'Vent Sizing Charts'!Z$30:Z$33)+1,IF($R237=8,LOOKUP($S237,'Vent Sizing Charts'!$T$26:$T$29,'Vent Sizing Charts'!Z$26:Z$29)+1,IF($R237=6,LOOKUP($S237,'Vent Sizing Charts'!$T$22:$T$25,'Vent Sizing Charts'!Z$22:Z$25)+1,IF($R237=5,LOOKUP($S237,'Vent Sizing Charts'!$T$18:$T$21,'Vent Sizing Charts'!Z$18:Z$21)+1,IF($R237=4,LOOKUP($S237,'Vent Sizing Charts'!$T$14:$T$17,'Vent Sizing Charts'!Z$14:Z$17)+1,IF($R237=3,LOOKUP($S237,'Vent Sizing Charts'!$T$10:$T$13,'Vent Sizing Charts'!Z$10:Z$13)+1,IF($R237=2,LOOKUP($S237,'Vent Sizing Charts'!$T$8:$T$9,'Vent Sizing Charts'!Z$8:Z$9)+1,IF($R237=1.5,LOOKUP($S237,'Vent Sizing Charts'!$T$7,'Vent Sizing Charts'!Z$7)+1,IF($R237=1.25,LOOKUP($S237,'Vent Sizing Charts'!$T$6,'Vent Sizing Charts'!Z$6)+1,"ERR")))))))))))</f>
        <v>ERR</v>
      </c>
      <c r="Z237" t="str">
        <f>IF($R237=15,LOOKUP($S237,'Vent Sizing Charts'!$T$38:$T$41,'Vent Sizing Charts'!AA$38:AA$41)+1,IF($R237=12,LOOKUP($S237,'Vent Sizing Charts'!$T$34:$T$37,'Vent Sizing Charts'!AA$34:AA$37)+1,IF($R237=10,LOOKUP($S237,'Vent Sizing Charts'!$T$30:$T$33,'Vent Sizing Charts'!AA$30:AA$33)+1,IF($R237=8,LOOKUP($S237,'Vent Sizing Charts'!$T$26:$T$29,'Vent Sizing Charts'!AA$26:AA$29)+1,IF($R237=6,LOOKUP($S237,'Vent Sizing Charts'!$T$22:$T$25,'Vent Sizing Charts'!AA$22:AA$25)+1,IF($R237=5,LOOKUP($S237,'Vent Sizing Charts'!$T$18:$T$21,'Vent Sizing Charts'!AA$18:AA$21)+1,IF($R237=4,LOOKUP($S237,'Vent Sizing Charts'!$T$14:$T$17,'Vent Sizing Charts'!AA$14:AA$17)+1,IF($R237=3,LOOKUP($S237,'Vent Sizing Charts'!$T$10:$T$13,'Vent Sizing Charts'!AA$10:AA$13)+1,IF($R237=2,LOOKUP($S237,'Vent Sizing Charts'!$T$8:$T$9,'Vent Sizing Charts'!AA$8:AA$9)+1,IF($R237=1.5,LOOKUP($S237,'Vent Sizing Charts'!$T$7,'Vent Sizing Charts'!AA$7)+1,IF($R237=1.25,LOOKUP($S237,'Vent Sizing Charts'!$T$6,'Vent Sizing Charts'!AA$6)+1,"ERR")))))))))))</f>
        <v>ERR</v>
      </c>
      <c r="AA237" t="str">
        <f>IF($R237=15,LOOKUP($S237,'Vent Sizing Charts'!$T$38:$T$41,'Vent Sizing Charts'!AB$38:AB$41)+1,IF($R237=12,LOOKUP($S237,'Vent Sizing Charts'!$T$34:$T$37,'Vent Sizing Charts'!AB$34:AB$37)+1,IF($R237=10,LOOKUP($S237,'Vent Sizing Charts'!$T$30:$T$33,'Vent Sizing Charts'!AB$30:AB$33)+1,IF($R237=8,LOOKUP($S237,'Vent Sizing Charts'!$T$26:$T$29,'Vent Sizing Charts'!AB$26:AB$29)+1,IF($R237=6,LOOKUP($S237,'Vent Sizing Charts'!$T$22:$T$25,'Vent Sizing Charts'!AB$22:AB$25)+1,IF($R237=5,LOOKUP($S237,'Vent Sizing Charts'!$T$18:$T$21,'Vent Sizing Charts'!AB$18:AB$21)+1,IF($R237=4,LOOKUP($S237,'Vent Sizing Charts'!$T$14:$T$17,'Vent Sizing Charts'!AB$14:AB$17)+1,IF($R237=3,LOOKUP($S237,'Vent Sizing Charts'!$T$10:$T$13,'Vent Sizing Charts'!AB$10:AB$13)+1,IF($R237=2,LOOKUP($S237,'Vent Sizing Charts'!$T$8:$T$9,'Vent Sizing Charts'!AB$8:AB$9)+1,IF($R237=1.5,LOOKUP($S237,'Vent Sizing Charts'!$T$7,'Vent Sizing Charts'!AB$7)+1,IF($R237=1.25,LOOKUP($S237,'Vent Sizing Charts'!$T$6,'Vent Sizing Charts'!AB$6)+1,"ERR")))))))))))</f>
        <v>ERR</v>
      </c>
      <c r="AB237" t="str">
        <f>IF($R237=15,LOOKUP($S237,'Vent Sizing Charts'!$T$38:$T$41,'Vent Sizing Charts'!AC$38:AC$41)+1,IF($R237=12,LOOKUP($S237,'Vent Sizing Charts'!$T$34:$T$37,'Vent Sizing Charts'!AC$34:AC$37)+1,IF($R237=10,LOOKUP($S237,'Vent Sizing Charts'!$T$30:$T$33,'Vent Sizing Charts'!AC$30:AC$33)+1,IF($R237=8,LOOKUP($S237,'Vent Sizing Charts'!$T$26:$T$29,'Vent Sizing Charts'!AC$26:AC$29)+1,IF($R237=6,LOOKUP($S237,'Vent Sizing Charts'!$T$22:$T$25,'Vent Sizing Charts'!AC$22:AC$25)+1,IF($R237=5,LOOKUP($S237,'Vent Sizing Charts'!$T$18:$T$21,'Vent Sizing Charts'!AC$18:AC$21)+1,IF($R237=4,LOOKUP($S237,'Vent Sizing Charts'!$T$14:$T$17,'Vent Sizing Charts'!AC$14:AC$17)+1,IF($R237=3,LOOKUP($S237,'Vent Sizing Charts'!$T$10:$T$13,'Vent Sizing Charts'!AC$10:AC$13)+1,IF($R237=2,LOOKUP($S237,'Vent Sizing Charts'!$T$8:$T$9,'Vent Sizing Charts'!AC$8:AC$9)+1,IF($R237=1.5,LOOKUP($S237,'Vent Sizing Charts'!$T$7,'Vent Sizing Charts'!AC$7)+1,IF($R237=1.25,LOOKUP($S237,'Vent Sizing Charts'!$T$6,'Vent Sizing Charts'!AC$6)+1,"ERR")))))))))))</f>
        <v>ERR</v>
      </c>
      <c r="AC237" t="str">
        <f>IF($R237=15,LOOKUP($S237,'Vent Sizing Charts'!$T$38:$T$41,'Vent Sizing Charts'!AD$38:AD$41)+1,IF($R237=12,LOOKUP($S237,'Vent Sizing Charts'!$T$34:$T$37,'Vent Sizing Charts'!AD$34:AD$37)+1,IF($R237=10,LOOKUP($S237,'Vent Sizing Charts'!$T$30:$T$33,'Vent Sizing Charts'!AD$30:AD$33)+1,IF($R237=8,LOOKUP($S237,'Vent Sizing Charts'!$T$26:$T$29,'Vent Sizing Charts'!AD$26:AD$29)+1,IF($R237=6,LOOKUP($S237,'Vent Sizing Charts'!$T$22:$T$25,'Vent Sizing Charts'!AD$22:AD$25)+1,IF($R237=5,LOOKUP($S237,'Vent Sizing Charts'!$T$18:$T$21,'Vent Sizing Charts'!AD$18:AD$21)+1,IF($R237=4,LOOKUP($S237,'Vent Sizing Charts'!$T$14:$T$17,'Vent Sizing Charts'!AD$14:AD$17)+1,IF($R237=3,LOOKUP($S237,'Vent Sizing Charts'!$T$10:$T$13,'Vent Sizing Charts'!AD$10:AD$13)+1,IF($R237=2,LOOKUP($S237,'Vent Sizing Charts'!$T$8:$T$9,'Vent Sizing Charts'!AD$8:AD$9)+1,IF($R237=1.5,LOOKUP($S237,'Vent Sizing Charts'!$T$7,'Vent Sizing Charts'!AD$7)+1,IF($R237=1.25,LOOKUP($S237,'Vent Sizing Charts'!$T$6,'Vent Sizing Charts'!AD$6)+1,"ERR")))))))))))</f>
        <v>ERR</v>
      </c>
      <c r="AD237" t="str">
        <f>IF($R237=15,LOOKUP($S237,'Vent Sizing Charts'!$T$38:$T$41,'Vent Sizing Charts'!AE$38:AE$41)+1,IF($R237=12,LOOKUP($S237,'Vent Sizing Charts'!$T$34:$T$37,'Vent Sizing Charts'!AE$34:AE$37)+1,IF($R237=10,LOOKUP($S237,'Vent Sizing Charts'!$T$30:$T$33,'Vent Sizing Charts'!AE$30:AE$33)+1,IF($R237=8,LOOKUP($S237,'Vent Sizing Charts'!$T$26:$T$29,'Vent Sizing Charts'!AE$26:AE$29)+1,IF($R237=6,LOOKUP($S237,'Vent Sizing Charts'!$T$22:$T$25,'Vent Sizing Charts'!AE$22:AE$25)+1,IF($R237=5,LOOKUP($S237,'Vent Sizing Charts'!$T$18:$T$21,'Vent Sizing Charts'!AE$18:AE$21)+1,IF($R237=4,LOOKUP($S237,'Vent Sizing Charts'!$T$14:$T$17,'Vent Sizing Charts'!AE$14:AE$17)+1,IF($R237=3,LOOKUP($S237,'Vent Sizing Charts'!$T$10:$T$13,'Vent Sizing Charts'!AE$10:AE$13)+1,IF($R237=2,LOOKUP($S237,'Vent Sizing Charts'!$T$8:$T$9,'Vent Sizing Charts'!AE$8:AE$9)+1,IF($R237=1.5,LOOKUP($S237,'Vent Sizing Charts'!$T$7,'Vent Sizing Charts'!AE$7)+1,IF($R237=1.25,LOOKUP($S237,'Vent Sizing Charts'!$T$6,'Vent Sizing Charts'!AE$6)+1,"ERR")))))))))))</f>
        <v>ERR</v>
      </c>
      <c r="AE237" t="str">
        <f>IF($R237=15,LOOKUP($S237,'Vent Sizing Charts'!$T$38:$T$41,'Vent Sizing Charts'!U$38:U$41),IF($R237=12,LOOKUP($S237,'Vent Sizing Charts'!$T$34:$T$37,'Vent Sizing Charts'!U$34:U$37),IF($R237=10,LOOKUP($S237,'Vent Sizing Charts'!$T$30:$T$33,'Vent Sizing Charts'!U$30:U$33),IF($R237=8,LOOKUP($S237,'Vent Sizing Charts'!$T$26:$T$29,'Vent Sizing Charts'!U$26:U$29),IF($R237=6,LOOKUP($S237,'Vent Sizing Charts'!$T$22:$T$25,'Vent Sizing Charts'!U$22:U$25),IF($R237=5,LOOKUP($S237,'Vent Sizing Charts'!$T$18:$T$21,'Vent Sizing Charts'!U$18:U$21),IF($R237=4,LOOKUP($S237,'Vent Sizing Charts'!$T$14:$T$17,'Vent Sizing Charts'!U$14:U$17),IF($R237=3,LOOKUP($S237,'Vent Sizing Charts'!$T$10:$T$13,'Vent Sizing Charts'!U$10:U$13),IF($R237=2,LOOKUP($S237,'Vent Sizing Charts'!$T$8:$T$9,'Vent Sizing Charts'!U$8:U$9),IF($R237=1.5,LOOKUP($S237,'Vent Sizing Charts'!$T$7,'Vent Sizing Charts'!U$7),IF($R237=1.25,LOOKUP($S237,'Vent Sizing Charts'!$T$6,'Vent Sizing Charts'!U$6),"ERR")))))))))))</f>
        <v>ERR</v>
      </c>
    </row>
    <row r="238" spans="6:31" x14ac:dyDescent="0.25">
      <c r="F238" t="str">
        <f>IF('Vent Sizing'!M223="","",'Vent Sizing'!M223)</f>
        <v/>
      </c>
      <c r="G238">
        <v>0</v>
      </c>
      <c r="H238" t="e">
        <f>IF(LOOKUP($F238,'Vent Sizing Charts'!$F$5:$F$18,'Vent Sizing Charts'!G$5:G$18)+1&lt;0,0,LOOKUP($F238,'Vent Sizing Charts'!$F$5:$F$18,'Vent Sizing Charts'!G$5:G$18))</f>
        <v>#N/A</v>
      </c>
      <c r="I238" t="e">
        <f>IF(LOOKUP($F238,'Vent Sizing Charts'!$F$5:$F$18,'Vent Sizing Charts'!H$5:H$18)+1&lt;0,0,LOOKUP($F238,'Vent Sizing Charts'!$F$5:$F$18,'Vent Sizing Charts'!H$5:H$18))</f>
        <v>#N/A</v>
      </c>
      <c r="J238" t="e">
        <f>IF(LOOKUP($F238,'Vent Sizing Charts'!$F$5:$F$18,'Vent Sizing Charts'!I$5:I$18)+1&lt;0,0,LOOKUP($F238,'Vent Sizing Charts'!$F$5:$F$18,'Vent Sizing Charts'!I$5:I$18))</f>
        <v>#N/A</v>
      </c>
      <c r="K238" t="e">
        <f>IF(LOOKUP($F238,'Vent Sizing Charts'!$F$5:$F$18,'Vent Sizing Charts'!J$5:J$18)+1&lt;0,0,LOOKUP($F238,'Vent Sizing Charts'!$F$5:$F$18,'Vent Sizing Charts'!J$5:J$18))</f>
        <v>#N/A</v>
      </c>
      <c r="L238" t="e">
        <f>IF(LOOKUP($F238,'Vent Sizing Charts'!$F$5:$F$18,'Vent Sizing Charts'!K$5:K$18)+1&lt;0,0,LOOKUP($F238,'Vent Sizing Charts'!$F$5:$F$18,'Vent Sizing Charts'!K$5:K$18))</f>
        <v>#N/A</v>
      </c>
      <c r="M238" t="e">
        <f>IF(LOOKUP($F238,'Vent Sizing Charts'!$F$5:$F$18,'Vent Sizing Charts'!L$5:L$18)+1&lt;0,0,LOOKUP($F238,'Vent Sizing Charts'!$F$5:$F$18,'Vent Sizing Charts'!L$5:L$18))</f>
        <v>#N/A</v>
      </c>
      <c r="N238" t="e">
        <f>IF(LOOKUP($F238,'Vent Sizing Charts'!$F$5:$F$18,'Vent Sizing Charts'!M$5:M$18)+1&lt;0,0,LOOKUP($F238,'Vent Sizing Charts'!$F$5:$F$18,'Vent Sizing Charts'!M$5:M$18))</f>
        <v>#N/A</v>
      </c>
      <c r="O238" t="e">
        <f>IF(LOOKUP($F238,'Vent Sizing Charts'!$F$5:$F$18,'Vent Sizing Charts'!N$5:N$18)+1&lt;0,0,LOOKUP($F238,'Vent Sizing Charts'!$F$5:$F$18,'Vent Sizing Charts'!N$5:N$18))</f>
        <v>#N/A</v>
      </c>
      <c r="R238">
        <f>'Vent Sizing'!X143</f>
        <v>0</v>
      </c>
      <c r="S238">
        <f>ROUNDUP('Vent Sizing'!T143,0)</f>
        <v>0</v>
      </c>
      <c r="T238">
        <v>-9999999</v>
      </c>
      <c r="U238" t="str">
        <f>IF($R238=15,LOOKUP($S238,'Vent Sizing Charts'!$T$38:$T$41,'Vent Sizing Charts'!V$38:V$41)+1,IF($R238=12,LOOKUP($S238,'Vent Sizing Charts'!$T$34:$T$37,'Vent Sizing Charts'!V$34:V$37)+1,IF($R238=10,LOOKUP($S238,'Vent Sizing Charts'!$T$30:$T$33,'Vent Sizing Charts'!V$30:V$33)+1,IF($R238=8,LOOKUP($S238,'Vent Sizing Charts'!$T$26:$T$29,'Vent Sizing Charts'!V$26:V$29)+1,IF($R238=6,LOOKUP($S238,'Vent Sizing Charts'!$T$22:$T$25,'Vent Sizing Charts'!V$22:V$25)+1,IF($R238=5,LOOKUP($S238,'Vent Sizing Charts'!$T$18:$T$21,'Vent Sizing Charts'!V$18:V$21)+1,IF($R238=4,LOOKUP($S238,'Vent Sizing Charts'!$T$14:$T$17,'Vent Sizing Charts'!V$14:V$17)+1,IF($R238=3,LOOKUP($S238,'Vent Sizing Charts'!$T$10:$T$13,'Vent Sizing Charts'!V$10:V$13)+1,IF($R238=2,LOOKUP($S238,'Vent Sizing Charts'!$T$8:$T$9,'Vent Sizing Charts'!V$8:V$9)+1,IF($R238=1.5,LOOKUP($S238,'Vent Sizing Charts'!$T$7,'Vent Sizing Charts'!V$7)+1,IF($R238=1.25,LOOKUP($S238,'Vent Sizing Charts'!$T$6,'Vent Sizing Charts'!V$6)+1,"ERR")))))))))))</f>
        <v>ERR</v>
      </c>
      <c r="V238" t="str">
        <f>IF($R238=15,LOOKUP($S238,'Vent Sizing Charts'!$T$38:$T$41,'Vent Sizing Charts'!W$38:W$41)+1,IF($R238=12,LOOKUP($S238,'Vent Sizing Charts'!$T$34:$T$37,'Vent Sizing Charts'!W$34:W$37)+1,IF($R238=10,LOOKUP($S238,'Vent Sizing Charts'!$T$30:$T$33,'Vent Sizing Charts'!W$30:W$33)+1,IF($R238=8,LOOKUP($S238,'Vent Sizing Charts'!$T$26:$T$29,'Vent Sizing Charts'!W$26:W$29)+1,IF($R238=6,LOOKUP($S238,'Vent Sizing Charts'!$T$22:$T$25,'Vent Sizing Charts'!W$22:W$25)+1,IF($R238=5,LOOKUP($S238,'Vent Sizing Charts'!$T$18:$T$21,'Vent Sizing Charts'!W$18:W$21)+1,IF($R238=4,LOOKUP($S238,'Vent Sizing Charts'!$T$14:$T$17,'Vent Sizing Charts'!W$14:W$17)+1,IF($R238=3,LOOKUP($S238,'Vent Sizing Charts'!$T$10:$T$13,'Vent Sizing Charts'!W$10:W$13)+1,IF($R238=2,LOOKUP($S238,'Vent Sizing Charts'!$T$8:$T$9,'Vent Sizing Charts'!W$8:W$9)+1,IF($R238=1.5,LOOKUP($S238,'Vent Sizing Charts'!$T$7,'Vent Sizing Charts'!W$7)+1,IF($R238=1.25,LOOKUP($S238,'Vent Sizing Charts'!$T$6,'Vent Sizing Charts'!W$6)+1,"ERR")))))))))))</f>
        <v>ERR</v>
      </c>
      <c r="W238" t="str">
        <f>IF($R238=15,LOOKUP($S238,'Vent Sizing Charts'!$T$38:$T$41,'Vent Sizing Charts'!X$38:X$41)+1,IF($R238=12,LOOKUP($S238,'Vent Sizing Charts'!$T$34:$T$37,'Vent Sizing Charts'!X$34:X$37)+1,IF($R238=10,LOOKUP($S238,'Vent Sizing Charts'!$T$30:$T$33,'Vent Sizing Charts'!X$30:X$33)+1,IF($R238=8,LOOKUP($S238,'Vent Sizing Charts'!$T$26:$T$29,'Vent Sizing Charts'!X$26:X$29)+1,IF($R238=6,LOOKUP($S238,'Vent Sizing Charts'!$T$22:$T$25,'Vent Sizing Charts'!X$22:X$25)+1,IF($R238=5,LOOKUP($S238,'Vent Sizing Charts'!$T$18:$T$21,'Vent Sizing Charts'!X$18:X$21)+1,IF($R238=4,LOOKUP($S238,'Vent Sizing Charts'!$T$14:$T$17,'Vent Sizing Charts'!X$14:X$17)+1,IF($R238=3,LOOKUP($S238,'Vent Sizing Charts'!$T$10:$T$13,'Vent Sizing Charts'!X$10:X$13)+1,IF($R238=2,LOOKUP($S238,'Vent Sizing Charts'!$T$8:$T$9,'Vent Sizing Charts'!X$8:X$9)+1,IF($R238=1.5,LOOKUP($S238,'Vent Sizing Charts'!$T$7,'Vent Sizing Charts'!X$7)+1,IF($R238=1.25,LOOKUP($S238,'Vent Sizing Charts'!$T$6,'Vent Sizing Charts'!X$6)+1,"ERR")))))))))))</f>
        <v>ERR</v>
      </c>
      <c r="X238" t="str">
        <f>IF($R238=15,LOOKUP($S238,'Vent Sizing Charts'!$T$38:$T$41,'Vent Sizing Charts'!Y$38:Y$41)+1,IF($R238=12,LOOKUP($S238,'Vent Sizing Charts'!$T$34:$T$37,'Vent Sizing Charts'!Y$34:Y$37)+1,IF($R238=10,LOOKUP($S238,'Vent Sizing Charts'!$T$30:$T$33,'Vent Sizing Charts'!Y$30:Y$33)+1,IF($R238=8,LOOKUP($S238,'Vent Sizing Charts'!$T$26:$T$29,'Vent Sizing Charts'!Y$26:Y$29)+1,IF($R238=6,LOOKUP($S238,'Vent Sizing Charts'!$T$22:$T$25,'Vent Sizing Charts'!Y$22:Y$25)+1,IF($R238=5,LOOKUP($S238,'Vent Sizing Charts'!$T$18:$T$21,'Vent Sizing Charts'!Y$18:Y$21)+1,IF($R238=4,LOOKUP($S238,'Vent Sizing Charts'!$T$14:$T$17,'Vent Sizing Charts'!Y$14:Y$17)+1,IF($R238=3,LOOKUP($S238,'Vent Sizing Charts'!$T$10:$T$13,'Vent Sizing Charts'!Y$10:Y$13)+1,IF($R238=2,LOOKUP($S238,'Vent Sizing Charts'!$T$8:$T$9,'Vent Sizing Charts'!Y$8:Y$9)+1,IF($R238=1.5,LOOKUP($S238,'Vent Sizing Charts'!$T$7,'Vent Sizing Charts'!Y$7)+1,IF($R238=1.25,LOOKUP($S238,'Vent Sizing Charts'!$T$6,'Vent Sizing Charts'!Y$6)+1,"ERR")))))))))))</f>
        <v>ERR</v>
      </c>
      <c r="Y238" t="str">
        <f>IF($R238=15,LOOKUP($S238,'Vent Sizing Charts'!$T$38:$T$41,'Vent Sizing Charts'!Z$38:Z$41)+1,IF($R238=12,LOOKUP($S238,'Vent Sizing Charts'!$T$34:$T$37,'Vent Sizing Charts'!Z$34:Z$37)+1,IF($R238=10,LOOKUP($S238,'Vent Sizing Charts'!$T$30:$T$33,'Vent Sizing Charts'!Z$30:Z$33)+1,IF($R238=8,LOOKUP($S238,'Vent Sizing Charts'!$T$26:$T$29,'Vent Sizing Charts'!Z$26:Z$29)+1,IF($R238=6,LOOKUP($S238,'Vent Sizing Charts'!$T$22:$T$25,'Vent Sizing Charts'!Z$22:Z$25)+1,IF($R238=5,LOOKUP($S238,'Vent Sizing Charts'!$T$18:$T$21,'Vent Sizing Charts'!Z$18:Z$21)+1,IF($R238=4,LOOKUP($S238,'Vent Sizing Charts'!$T$14:$T$17,'Vent Sizing Charts'!Z$14:Z$17)+1,IF($R238=3,LOOKUP($S238,'Vent Sizing Charts'!$T$10:$T$13,'Vent Sizing Charts'!Z$10:Z$13)+1,IF($R238=2,LOOKUP($S238,'Vent Sizing Charts'!$T$8:$T$9,'Vent Sizing Charts'!Z$8:Z$9)+1,IF($R238=1.5,LOOKUP($S238,'Vent Sizing Charts'!$T$7,'Vent Sizing Charts'!Z$7)+1,IF($R238=1.25,LOOKUP($S238,'Vent Sizing Charts'!$T$6,'Vent Sizing Charts'!Z$6)+1,"ERR")))))))))))</f>
        <v>ERR</v>
      </c>
      <c r="Z238" t="str">
        <f>IF($R238=15,LOOKUP($S238,'Vent Sizing Charts'!$T$38:$T$41,'Vent Sizing Charts'!AA$38:AA$41)+1,IF($R238=12,LOOKUP($S238,'Vent Sizing Charts'!$T$34:$T$37,'Vent Sizing Charts'!AA$34:AA$37)+1,IF($R238=10,LOOKUP($S238,'Vent Sizing Charts'!$T$30:$T$33,'Vent Sizing Charts'!AA$30:AA$33)+1,IF($R238=8,LOOKUP($S238,'Vent Sizing Charts'!$T$26:$T$29,'Vent Sizing Charts'!AA$26:AA$29)+1,IF($R238=6,LOOKUP($S238,'Vent Sizing Charts'!$T$22:$T$25,'Vent Sizing Charts'!AA$22:AA$25)+1,IF($R238=5,LOOKUP($S238,'Vent Sizing Charts'!$T$18:$T$21,'Vent Sizing Charts'!AA$18:AA$21)+1,IF($R238=4,LOOKUP($S238,'Vent Sizing Charts'!$T$14:$T$17,'Vent Sizing Charts'!AA$14:AA$17)+1,IF($R238=3,LOOKUP($S238,'Vent Sizing Charts'!$T$10:$T$13,'Vent Sizing Charts'!AA$10:AA$13)+1,IF($R238=2,LOOKUP($S238,'Vent Sizing Charts'!$T$8:$T$9,'Vent Sizing Charts'!AA$8:AA$9)+1,IF($R238=1.5,LOOKUP($S238,'Vent Sizing Charts'!$T$7,'Vent Sizing Charts'!AA$7)+1,IF($R238=1.25,LOOKUP($S238,'Vent Sizing Charts'!$T$6,'Vent Sizing Charts'!AA$6)+1,"ERR")))))))))))</f>
        <v>ERR</v>
      </c>
      <c r="AA238" t="str">
        <f>IF($R238=15,LOOKUP($S238,'Vent Sizing Charts'!$T$38:$T$41,'Vent Sizing Charts'!AB$38:AB$41)+1,IF($R238=12,LOOKUP($S238,'Vent Sizing Charts'!$T$34:$T$37,'Vent Sizing Charts'!AB$34:AB$37)+1,IF($R238=10,LOOKUP($S238,'Vent Sizing Charts'!$T$30:$T$33,'Vent Sizing Charts'!AB$30:AB$33)+1,IF($R238=8,LOOKUP($S238,'Vent Sizing Charts'!$T$26:$T$29,'Vent Sizing Charts'!AB$26:AB$29)+1,IF($R238=6,LOOKUP($S238,'Vent Sizing Charts'!$T$22:$T$25,'Vent Sizing Charts'!AB$22:AB$25)+1,IF($R238=5,LOOKUP($S238,'Vent Sizing Charts'!$T$18:$T$21,'Vent Sizing Charts'!AB$18:AB$21)+1,IF($R238=4,LOOKUP($S238,'Vent Sizing Charts'!$T$14:$T$17,'Vent Sizing Charts'!AB$14:AB$17)+1,IF($R238=3,LOOKUP($S238,'Vent Sizing Charts'!$T$10:$T$13,'Vent Sizing Charts'!AB$10:AB$13)+1,IF($R238=2,LOOKUP($S238,'Vent Sizing Charts'!$T$8:$T$9,'Vent Sizing Charts'!AB$8:AB$9)+1,IF($R238=1.5,LOOKUP($S238,'Vent Sizing Charts'!$T$7,'Vent Sizing Charts'!AB$7)+1,IF($R238=1.25,LOOKUP($S238,'Vent Sizing Charts'!$T$6,'Vent Sizing Charts'!AB$6)+1,"ERR")))))))))))</f>
        <v>ERR</v>
      </c>
      <c r="AB238" t="str">
        <f>IF($R238=15,LOOKUP($S238,'Vent Sizing Charts'!$T$38:$T$41,'Vent Sizing Charts'!AC$38:AC$41)+1,IF($R238=12,LOOKUP($S238,'Vent Sizing Charts'!$T$34:$T$37,'Vent Sizing Charts'!AC$34:AC$37)+1,IF($R238=10,LOOKUP($S238,'Vent Sizing Charts'!$T$30:$T$33,'Vent Sizing Charts'!AC$30:AC$33)+1,IF($R238=8,LOOKUP($S238,'Vent Sizing Charts'!$T$26:$T$29,'Vent Sizing Charts'!AC$26:AC$29)+1,IF($R238=6,LOOKUP($S238,'Vent Sizing Charts'!$T$22:$T$25,'Vent Sizing Charts'!AC$22:AC$25)+1,IF($R238=5,LOOKUP($S238,'Vent Sizing Charts'!$T$18:$T$21,'Vent Sizing Charts'!AC$18:AC$21)+1,IF($R238=4,LOOKUP($S238,'Vent Sizing Charts'!$T$14:$T$17,'Vent Sizing Charts'!AC$14:AC$17)+1,IF($R238=3,LOOKUP($S238,'Vent Sizing Charts'!$T$10:$T$13,'Vent Sizing Charts'!AC$10:AC$13)+1,IF($R238=2,LOOKUP($S238,'Vent Sizing Charts'!$T$8:$T$9,'Vent Sizing Charts'!AC$8:AC$9)+1,IF($R238=1.5,LOOKUP($S238,'Vent Sizing Charts'!$T$7,'Vent Sizing Charts'!AC$7)+1,IF($R238=1.25,LOOKUP($S238,'Vent Sizing Charts'!$T$6,'Vent Sizing Charts'!AC$6)+1,"ERR")))))))))))</f>
        <v>ERR</v>
      </c>
      <c r="AC238" t="str">
        <f>IF($R238=15,LOOKUP($S238,'Vent Sizing Charts'!$T$38:$T$41,'Vent Sizing Charts'!AD$38:AD$41)+1,IF($R238=12,LOOKUP($S238,'Vent Sizing Charts'!$T$34:$T$37,'Vent Sizing Charts'!AD$34:AD$37)+1,IF($R238=10,LOOKUP($S238,'Vent Sizing Charts'!$T$30:$T$33,'Vent Sizing Charts'!AD$30:AD$33)+1,IF($R238=8,LOOKUP($S238,'Vent Sizing Charts'!$T$26:$T$29,'Vent Sizing Charts'!AD$26:AD$29)+1,IF($R238=6,LOOKUP($S238,'Vent Sizing Charts'!$T$22:$T$25,'Vent Sizing Charts'!AD$22:AD$25)+1,IF($R238=5,LOOKUP($S238,'Vent Sizing Charts'!$T$18:$T$21,'Vent Sizing Charts'!AD$18:AD$21)+1,IF($R238=4,LOOKUP($S238,'Vent Sizing Charts'!$T$14:$T$17,'Vent Sizing Charts'!AD$14:AD$17)+1,IF($R238=3,LOOKUP($S238,'Vent Sizing Charts'!$T$10:$T$13,'Vent Sizing Charts'!AD$10:AD$13)+1,IF($R238=2,LOOKUP($S238,'Vent Sizing Charts'!$T$8:$T$9,'Vent Sizing Charts'!AD$8:AD$9)+1,IF($R238=1.5,LOOKUP($S238,'Vent Sizing Charts'!$T$7,'Vent Sizing Charts'!AD$7)+1,IF($R238=1.25,LOOKUP($S238,'Vent Sizing Charts'!$T$6,'Vent Sizing Charts'!AD$6)+1,"ERR")))))))))))</f>
        <v>ERR</v>
      </c>
      <c r="AD238" t="str">
        <f>IF($R238=15,LOOKUP($S238,'Vent Sizing Charts'!$T$38:$T$41,'Vent Sizing Charts'!AE$38:AE$41)+1,IF($R238=12,LOOKUP($S238,'Vent Sizing Charts'!$T$34:$T$37,'Vent Sizing Charts'!AE$34:AE$37)+1,IF($R238=10,LOOKUP($S238,'Vent Sizing Charts'!$T$30:$T$33,'Vent Sizing Charts'!AE$30:AE$33)+1,IF($R238=8,LOOKUP($S238,'Vent Sizing Charts'!$T$26:$T$29,'Vent Sizing Charts'!AE$26:AE$29)+1,IF($R238=6,LOOKUP($S238,'Vent Sizing Charts'!$T$22:$T$25,'Vent Sizing Charts'!AE$22:AE$25)+1,IF($R238=5,LOOKUP($S238,'Vent Sizing Charts'!$T$18:$T$21,'Vent Sizing Charts'!AE$18:AE$21)+1,IF($R238=4,LOOKUP($S238,'Vent Sizing Charts'!$T$14:$T$17,'Vent Sizing Charts'!AE$14:AE$17)+1,IF($R238=3,LOOKUP($S238,'Vent Sizing Charts'!$T$10:$T$13,'Vent Sizing Charts'!AE$10:AE$13)+1,IF($R238=2,LOOKUP($S238,'Vent Sizing Charts'!$T$8:$T$9,'Vent Sizing Charts'!AE$8:AE$9)+1,IF($R238=1.5,LOOKUP($S238,'Vent Sizing Charts'!$T$7,'Vent Sizing Charts'!AE$7)+1,IF($R238=1.25,LOOKUP($S238,'Vent Sizing Charts'!$T$6,'Vent Sizing Charts'!AE$6)+1,"ERR")))))))))))</f>
        <v>ERR</v>
      </c>
      <c r="AE238" t="str">
        <f>IF($R238=15,LOOKUP($S238,'Vent Sizing Charts'!$T$38:$T$41,'Vent Sizing Charts'!U$38:U$41),IF($R238=12,LOOKUP($S238,'Vent Sizing Charts'!$T$34:$T$37,'Vent Sizing Charts'!U$34:U$37),IF($R238=10,LOOKUP($S238,'Vent Sizing Charts'!$T$30:$T$33,'Vent Sizing Charts'!U$30:U$33),IF($R238=8,LOOKUP($S238,'Vent Sizing Charts'!$T$26:$T$29,'Vent Sizing Charts'!U$26:U$29),IF($R238=6,LOOKUP($S238,'Vent Sizing Charts'!$T$22:$T$25,'Vent Sizing Charts'!U$22:U$25),IF($R238=5,LOOKUP($S238,'Vent Sizing Charts'!$T$18:$T$21,'Vent Sizing Charts'!U$18:U$21),IF($R238=4,LOOKUP($S238,'Vent Sizing Charts'!$T$14:$T$17,'Vent Sizing Charts'!U$14:U$17),IF($R238=3,LOOKUP($S238,'Vent Sizing Charts'!$T$10:$T$13,'Vent Sizing Charts'!U$10:U$13),IF($R238=2,LOOKUP($S238,'Vent Sizing Charts'!$T$8:$T$9,'Vent Sizing Charts'!U$8:U$9),IF($R238=1.5,LOOKUP($S238,'Vent Sizing Charts'!$T$7,'Vent Sizing Charts'!U$7),IF($R238=1.25,LOOKUP($S238,'Vent Sizing Charts'!$T$6,'Vent Sizing Charts'!U$6),"ERR")))))))))))</f>
        <v>ERR</v>
      </c>
    </row>
    <row r="239" spans="6:31" x14ac:dyDescent="0.25">
      <c r="F239" t="str">
        <f>IF('Vent Sizing'!M224="","",'Vent Sizing'!M224)</f>
        <v/>
      </c>
      <c r="G239">
        <v>0</v>
      </c>
      <c r="H239" t="e">
        <f>IF(LOOKUP($F239,'Vent Sizing Charts'!$F$5:$F$18,'Vent Sizing Charts'!G$5:G$18)+1&lt;0,0,LOOKUP($F239,'Vent Sizing Charts'!$F$5:$F$18,'Vent Sizing Charts'!G$5:G$18))</f>
        <v>#N/A</v>
      </c>
      <c r="I239" t="e">
        <f>IF(LOOKUP($F239,'Vent Sizing Charts'!$F$5:$F$18,'Vent Sizing Charts'!H$5:H$18)+1&lt;0,0,LOOKUP($F239,'Vent Sizing Charts'!$F$5:$F$18,'Vent Sizing Charts'!H$5:H$18))</f>
        <v>#N/A</v>
      </c>
      <c r="J239" t="e">
        <f>IF(LOOKUP($F239,'Vent Sizing Charts'!$F$5:$F$18,'Vent Sizing Charts'!I$5:I$18)+1&lt;0,0,LOOKUP($F239,'Vent Sizing Charts'!$F$5:$F$18,'Vent Sizing Charts'!I$5:I$18))</f>
        <v>#N/A</v>
      </c>
      <c r="K239" t="e">
        <f>IF(LOOKUP($F239,'Vent Sizing Charts'!$F$5:$F$18,'Vent Sizing Charts'!J$5:J$18)+1&lt;0,0,LOOKUP($F239,'Vent Sizing Charts'!$F$5:$F$18,'Vent Sizing Charts'!J$5:J$18))</f>
        <v>#N/A</v>
      </c>
      <c r="L239" t="e">
        <f>IF(LOOKUP($F239,'Vent Sizing Charts'!$F$5:$F$18,'Vent Sizing Charts'!K$5:K$18)+1&lt;0,0,LOOKUP($F239,'Vent Sizing Charts'!$F$5:$F$18,'Vent Sizing Charts'!K$5:K$18))</f>
        <v>#N/A</v>
      </c>
      <c r="M239" t="e">
        <f>IF(LOOKUP($F239,'Vent Sizing Charts'!$F$5:$F$18,'Vent Sizing Charts'!L$5:L$18)+1&lt;0,0,LOOKUP($F239,'Vent Sizing Charts'!$F$5:$F$18,'Vent Sizing Charts'!L$5:L$18))</f>
        <v>#N/A</v>
      </c>
      <c r="N239" t="e">
        <f>IF(LOOKUP($F239,'Vent Sizing Charts'!$F$5:$F$18,'Vent Sizing Charts'!M$5:M$18)+1&lt;0,0,LOOKUP($F239,'Vent Sizing Charts'!$F$5:$F$18,'Vent Sizing Charts'!M$5:M$18))</f>
        <v>#N/A</v>
      </c>
      <c r="O239" t="e">
        <f>IF(LOOKUP($F239,'Vent Sizing Charts'!$F$5:$F$18,'Vent Sizing Charts'!N$5:N$18)+1&lt;0,0,LOOKUP($F239,'Vent Sizing Charts'!$F$5:$F$18,'Vent Sizing Charts'!N$5:N$18))</f>
        <v>#N/A</v>
      </c>
      <c r="R239">
        <f>'Vent Sizing'!X144</f>
        <v>0</v>
      </c>
      <c r="S239">
        <f>ROUNDUP('Vent Sizing'!T144,0)</f>
        <v>0</v>
      </c>
      <c r="T239">
        <v>-9999999</v>
      </c>
      <c r="U239" t="str">
        <f>IF($R239=15,LOOKUP($S239,'Vent Sizing Charts'!$T$38:$T$41,'Vent Sizing Charts'!V$38:V$41)+1,IF($R239=12,LOOKUP($S239,'Vent Sizing Charts'!$T$34:$T$37,'Vent Sizing Charts'!V$34:V$37)+1,IF($R239=10,LOOKUP($S239,'Vent Sizing Charts'!$T$30:$T$33,'Vent Sizing Charts'!V$30:V$33)+1,IF($R239=8,LOOKUP($S239,'Vent Sizing Charts'!$T$26:$T$29,'Vent Sizing Charts'!V$26:V$29)+1,IF($R239=6,LOOKUP($S239,'Vent Sizing Charts'!$T$22:$T$25,'Vent Sizing Charts'!V$22:V$25)+1,IF($R239=5,LOOKUP($S239,'Vent Sizing Charts'!$T$18:$T$21,'Vent Sizing Charts'!V$18:V$21)+1,IF($R239=4,LOOKUP($S239,'Vent Sizing Charts'!$T$14:$T$17,'Vent Sizing Charts'!V$14:V$17)+1,IF($R239=3,LOOKUP($S239,'Vent Sizing Charts'!$T$10:$T$13,'Vent Sizing Charts'!V$10:V$13)+1,IF($R239=2,LOOKUP($S239,'Vent Sizing Charts'!$T$8:$T$9,'Vent Sizing Charts'!V$8:V$9)+1,IF($R239=1.5,LOOKUP($S239,'Vent Sizing Charts'!$T$7,'Vent Sizing Charts'!V$7)+1,IF($R239=1.25,LOOKUP($S239,'Vent Sizing Charts'!$T$6,'Vent Sizing Charts'!V$6)+1,"ERR")))))))))))</f>
        <v>ERR</v>
      </c>
      <c r="V239" t="str">
        <f>IF($R239=15,LOOKUP($S239,'Vent Sizing Charts'!$T$38:$T$41,'Vent Sizing Charts'!W$38:W$41)+1,IF($R239=12,LOOKUP($S239,'Vent Sizing Charts'!$T$34:$T$37,'Vent Sizing Charts'!W$34:W$37)+1,IF($R239=10,LOOKUP($S239,'Vent Sizing Charts'!$T$30:$T$33,'Vent Sizing Charts'!W$30:W$33)+1,IF($R239=8,LOOKUP($S239,'Vent Sizing Charts'!$T$26:$T$29,'Vent Sizing Charts'!W$26:W$29)+1,IF($R239=6,LOOKUP($S239,'Vent Sizing Charts'!$T$22:$T$25,'Vent Sizing Charts'!W$22:W$25)+1,IF($R239=5,LOOKUP($S239,'Vent Sizing Charts'!$T$18:$T$21,'Vent Sizing Charts'!W$18:W$21)+1,IF($R239=4,LOOKUP($S239,'Vent Sizing Charts'!$T$14:$T$17,'Vent Sizing Charts'!W$14:W$17)+1,IF($R239=3,LOOKUP($S239,'Vent Sizing Charts'!$T$10:$T$13,'Vent Sizing Charts'!W$10:W$13)+1,IF($R239=2,LOOKUP($S239,'Vent Sizing Charts'!$T$8:$T$9,'Vent Sizing Charts'!W$8:W$9)+1,IF($R239=1.5,LOOKUP($S239,'Vent Sizing Charts'!$T$7,'Vent Sizing Charts'!W$7)+1,IF($R239=1.25,LOOKUP($S239,'Vent Sizing Charts'!$T$6,'Vent Sizing Charts'!W$6)+1,"ERR")))))))))))</f>
        <v>ERR</v>
      </c>
      <c r="W239" t="str">
        <f>IF($R239=15,LOOKUP($S239,'Vent Sizing Charts'!$T$38:$T$41,'Vent Sizing Charts'!X$38:X$41)+1,IF($R239=12,LOOKUP($S239,'Vent Sizing Charts'!$T$34:$T$37,'Vent Sizing Charts'!X$34:X$37)+1,IF($R239=10,LOOKUP($S239,'Vent Sizing Charts'!$T$30:$T$33,'Vent Sizing Charts'!X$30:X$33)+1,IF($R239=8,LOOKUP($S239,'Vent Sizing Charts'!$T$26:$T$29,'Vent Sizing Charts'!X$26:X$29)+1,IF($R239=6,LOOKUP($S239,'Vent Sizing Charts'!$T$22:$T$25,'Vent Sizing Charts'!X$22:X$25)+1,IF($R239=5,LOOKUP($S239,'Vent Sizing Charts'!$T$18:$T$21,'Vent Sizing Charts'!X$18:X$21)+1,IF($R239=4,LOOKUP($S239,'Vent Sizing Charts'!$T$14:$T$17,'Vent Sizing Charts'!X$14:X$17)+1,IF($R239=3,LOOKUP($S239,'Vent Sizing Charts'!$T$10:$T$13,'Vent Sizing Charts'!X$10:X$13)+1,IF($R239=2,LOOKUP($S239,'Vent Sizing Charts'!$T$8:$T$9,'Vent Sizing Charts'!X$8:X$9)+1,IF($R239=1.5,LOOKUP($S239,'Vent Sizing Charts'!$T$7,'Vent Sizing Charts'!X$7)+1,IF($R239=1.25,LOOKUP($S239,'Vent Sizing Charts'!$T$6,'Vent Sizing Charts'!X$6)+1,"ERR")))))))))))</f>
        <v>ERR</v>
      </c>
      <c r="X239" t="str">
        <f>IF($R239=15,LOOKUP($S239,'Vent Sizing Charts'!$T$38:$T$41,'Vent Sizing Charts'!Y$38:Y$41)+1,IF($R239=12,LOOKUP($S239,'Vent Sizing Charts'!$T$34:$T$37,'Vent Sizing Charts'!Y$34:Y$37)+1,IF($R239=10,LOOKUP($S239,'Vent Sizing Charts'!$T$30:$T$33,'Vent Sizing Charts'!Y$30:Y$33)+1,IF($R239=8,LOOKUP($S239,'Vent Sizing Charts'!$T$26:$T$29,'Vent Sizing Charts'!Y$26:Y$29)+1,IF($R239=6,LOOKUP($S239,'Vent Sizing Charts'!$T$22:$T$25,'Vent Sizing Charts'!Y$22:Y$25)+1,IF($R239=5,LOOKUP($S239,'Vent Sizing Charts'!$T$18:$T$21,'Vent Sizing Charts'!Y$18:Y$21)+1,IF($R239=4,LOOKUP($S239,'Vent Sizing Charts'!$T$14:$T$17,'Vent Sizing Charts'!Y$14:Y$17)+1,IF($R239=3,LOOKUP($S239,'Vent Sizing Charts'!$T$10:$T$13,'Vent Sizing Charts'!Y$10:Y$13)+1,IF($R239=2,LOOKUP($S239,'Vent Sizing Charts'!$T$8:$T$9,'Vent Sizing Charts'!Y$8:Y$9)+1,IF($R239=1.5,LOOKUP($S239,'Vent Sizing Charts'!$T$7,'Vent Sizing Charts'!Y$7)+1,IF($R239=1.25,LOOKUP($S239,'Vent Sizing Charts'!$T$6,'Vent Sizing Charts'!Y$6)+1,"ERR")))))))))))</f>
        <v>ERR</v>
      </c>
      <c r="Y239" t="str">
        <f>IF($R239=15,LOOKUP($S239,'Vent Sizing Charts'!$T$38:$T$41,'Vent Sizing Charts'!Z$38:Z$41)+1,IF($R239=12,LOOKUP($S239,'Vent Sizing Charts'!$T$34:$T$37,'Vent Sizing Charts'!Z$34:Z$37)+1,IF($R239=10,LOOKUP($S239,'Vent Sizing Charts'!$T$30:$T$33,'Vent Sizing Charts'!Z$30:Z$33)+1,IF($R239=8,LOOKUP($S239,'Vent Sizing Charts'!$T$26:$T$29,'Vent Sizing Charts'!Z$26:Z$29)+1,IF($R239=6,LOOKUP($S239,'Vent Sizing Charts'!$T$22:$T$25,'Vent Sizing Charts'!Z$22:Z$25)+1,IF($R239=5,LOOKUP($S239,'Vent Sizing Charts'!$T$18:$T$21,'Vent Sizing Charts'!Z$18:Z$21)+1,IF($R239=4,LOOKUP($S239,'Vent Sizing Charts'!$T$14:$T$17,'Vent Sizing Charts'!Z$14:Z$17)+1,IF($R239=3,LOOKUP($S239,'Vent Sizing Charts'!$T$10:$T$13,'Vent Sizing Charts'!Z$10:Z$13)+1,IF($R239=2,LOOKUP($S239,'Vent Sizing Charts'!$T$8:$T$9,'Vent Sizing Charts'!Z$8:Z$9)+1,IF($R239=1.5,LOOKUP($S239,'Vent Sizing Charts'!$T$7,'Vent Sizing Charts'!Z$7)+1,IF($R239=1.25,LOOKUP($S239,'Vent Sizing Charts'!$T$6,'Vent Sizing Charts'!Z$6)+1,"ERR")))))))))))</f>
        <v>ERR</v>
      </c>
      <c r="Z239" t="str">
        <f>IF($R239=15,LOOKUP($S239,'Vent Sizing Charts'!$T$38:$T$41,'Vent Sizing Charts'!AA$38:AA$41)+1,IF($R239=12,LOOKUP($S239,'Vent Sizing Charts'!$T$34:$T$37,'Vent Sizing Charts'!AA$34:AA$37)+1,IF($R239=10,LOOKUP($S239,'Vent Sizing Charts'!$T$30:$T$33,'Vent Sizing Charts'!AA$30:AA$33)+1,IF($R239=8,LOOKUP($S239,'Vent Sizing Charts'!$T$26:$T$29,'Vent Sizing Charts'!AA$26:AA$29)+1,IF($R239=6,LOOKUP($S239,'Vent Sizing Charts'!$T$22:$T$25,'Vent Sizing Charts'!AA$22:AA$25)+1,IF($R239=5,LOOKUP($S239,'Vent Sizing Charts'!$T$18:$T$21,'Vent Sizing Charts'!AA$18:AA$21)+1,IF($R239=4,LOOKUP($S239,'Vent Sizing Charts'!$T$14:$T$17,'Vent Sizing Charts'!AA$14:AA$17)+1,IF($R239=3,LOOKUP($S239,'Vent Sizing Charts'!$T$10:$T$13,'Vent Sizing Charts'!AA$10:AA$13)+1,IF($R239=2,LOOKUP($S239,'Vent Sizing Charts'!$T$8:$T$9,'Vent Sizing Charts'!AA$8:AA$9)+1,IF($R239=1.5,LOOKUP($S239,'Vent Sizing Charts'!$T$7,'Vent Sizing Charts'!AA$7)+1,IF($R239=1.25,LOOKUP($S239,'Vent Sizing Charts'!$T$6,'Vent Sizing Charts'!AA$6)+1,"ERR")))))))))))</f>
        <v>ERR</v>
      </c>
      <c r="AA239" t="str">
        <f>IF($R239=15,LOOKUP($S239,'Vent Sizing Charts'!$T$38:$T$41,'Vent Sizing Charts'!AB$38:AB$41)+1,IF($R239=12,LOOKUP($S239,'Vent Sizing Charts'!$T$34:$T$37,'Vent Sizing Charts'!AB$34:AB$37)+1,IF($R239=10,LOOKUP($S239,'Vent Sizing Charts'!$T$30:$T$33,'Vent Sizing Charts'!AB$30:AB$33)+1,IF($R239=8,LOOKUP($S239,'Vent Sizing Charts'!$T$26:$T$29,'Vent Sizing Charts'!AB$26:AB$29)+1,IF($R239=6,LOOKUP($S239,'Vent Sizing Charts'!$T$22:$T$25,'Vent Sizing Charts'!AB$22:AB$25)+1,IF($R239=5,LOOKUP($S239,'Vent Sizing Charts'!$T$18:$T$21,'Vent Sizing Charts'!AB$18:AB$21)+1,IF($R239=4,LOOKUP($S239,'Vent Sizing Charts'!$T$14:$T$17,'Vent Sizing Charts'!AB$14:AB$17)+1,IF($R239=3,LOOKUP($S239,'Vent Sizing Charts'!$T$10:$T$13,'Vent Sizing Charts'!AB$10:AB$13)+1,IF($R239=2,LOOKUP($S239,'Vent Sizing Charts'!$T$8:$T$9,'Vent Sizing Charts'!AB$8:AB$9)+1,IF($R239=1.5,LOOKUP($S239,'Vent Sizing Charts'!$T$7,'Vent Sizing Charts'!AB$7)+1,IF($R239=1.25,LOOKUP($S239,'Vent Sizing Charts'!$T$6,'Vent Sizing Charts'!AB$6)+1,"ERR")))))))))))</f>
        <v>ERR</v>
      </c>
      <c r="AB239" t="str">
        <f>IF($R239=15,LOOKUP($S239,'Vent Sizing Charts'!$T$38:$T$41,'Vent Sizing Charts'!AC$38:AC$41)+1,IF($R239=12,LOOKUP($S239,'Vent Sizing Charts'!$T$34:$T$37,'Vent Sizing Charts'!AC$34:AC$37)+1,IF($R239=10,LOOKUP($S239,'Vent Sizing Charts'!$T$30:$T$33,'Vent Sizing Charts'!AC$30:AC$33)+1,IF($R239=8,LOOKUP($S239,'Vent Sizing Charts'!$T$26:$T$29,'Vent Sizing Charts'!AC$26:AC$29)+1,IF($R239=6,LOOKUP($S239,'Vent Sizing Charts'!$T$22:$T$25,'Vent Sizing Charts'!AC$22:AC$25)+1,IF($R239=5,LOOKUP($S239,'Vent Sizing Charts'!$T$18:$T$21,'Vent Sizing Charts'!AC$18:AC$21)+1,IF($R239=4,LOOKUP($S239,'Vent Sizing Charts'!$T$14:$T$17,'Vent Sizing Charts'!AC$14:AC$17)+1,IF($R239=3,LOOKUP($S239,'Vent Sizing Charts'!$T$10:$T$13,'Vent Sizing Charts'!AC$10:AC$13)+1,IF($R239=2,LOOKUP($S239,'Vent Sizing Charts'!$T$8:$T$9,'Vent Sizing Charts'!AC$8:AC$9)+1,IF($R239=1.5,LOOKUP($S239,'Vent Sizing Charts'!$T$7,'Vent Sizing Charts'!AC$7)+1,IF($R239=1.25,LOOKUP($S239,'Vent Sizing Charts'!$T$6,'Vent Sizing Charts'!AC$6)+1,"ERR")))))))))))</f>
        <v>ERR</v>
      </c>
      <c r="AC239" t="str">
        <f>IF($R239=15,LOOKUP($S239,'Vent Sizing Charts'!$T$38:$T$41,'Vent Sizing Charts'!AD$38:AD$41)+1,IF($R239=12,LOOKUP($S239,'Vent Sizing Charts'!$T$34:$T$37,'Vent Sizing Charts'!AD$34:AD$37)+1,IF($R239=10,LOOKUP($S239,'Vent Sizing Charts'!$T$30:$T$33,'Vent Sizing Charts'!AD$30:AD$33)+1,IF($R239=8,LOOKUP($S239,'Vent Sizing Charts'!$T$26:$T$29,'Vent Sizing Charts'!AD$26:AD$29)+1,IF($R239=6,LOOKUP($S239,'Vent Sizing Charts'!$T$22:$T$25,'Vent Sizing Charts'!AD$22:AD$25)+1,IF($R239=5,LOOKUP($S239,'Vent Sizing Charts'!$T$18:$T$21,'Vent Sizing Charts'!AD$18:AD$21)+1,IF($R239=4,LOOKUP($S239,'Vent Sizing Charts'!$T$14:$T$17,'Vent Sizing Charts'!AD$14:AD$17)+1,IF($R239=3,LOOKUP($S239,'Vent Sizing Charts'!$T$10:$T$13,'Vent Sizing Charts'!AD$10:AD$13)+1,IF($R239=2,LOOKUP($S239,'Vent Sizing Charts'!$T$8:$T$9,'Vent Sizing Charts'!AD$8:AD$9)+1,IF($R239=1.5,LOOKUP($S239,'Vent Sizing Charts'!$T$7,'Vent Sizing Charts'!AD$7)+1,IF($R239=1.25,LOOKUP($S239,'Vent Sizing Charts'!$T$6,'Vent Sizing Charts'!AD$6)+1,"ERR")))))))))))</f>
        <v>ERR</v>
      </c>
      <c r="AD239" t="str">
        <f>IF($R239=15,LOOKUP($S239,'Vent Sizing Charts'!$T$38:$T$41,'Vent Sizing Charts'!AE$38:AE$41)+1,IF($R239=12,LOOKUP($S239,'Vent Sizing Charts'!$T$34:$T$37,'Vent Sizing Charts'!AE$34:AE$37)+1,IF($R239=10,LOOKUP($S239,'Vent Sizing Charts'!$T$30:$T$33,'Vent Sizing Charts'!AE$30:AE$33)+1,IF($R239=8,LOOKUP($S239,'Vent Sizing Charts'!$T$26:$T$29,'Vent Sizing Charts'!AE$26:AE$29)+1,IF($R239=6,LOOKUP($S239,'Vent Sizing Charts'!$T$22:$T$25,'Vent Sizing Charts'!AE$22:AE$25)+1,IF($R239=5,LOOKUP($S239,'Vent Sizing Charts'!$T$18:$T$21,'Vent Sizing Charts'!AE$18:AE$21)+1,IF($R239=4,LOOKUP($S239,'Vent Sizing Charts'!$T$14:$T$17,'Vent Sizing Charts'!AE$14:AE$17)+1,IF($R239=3,LOOKUP($S239,'Vent Sizing Charts'!$T$10:$T$13,'Vent Sizing Charts'!AE$10:AE$13)+1,IF($R239=2,LOOKUP($S239,'Vent Sizing Charts'!$T$8:$T$9,'Vent Sizing Charts'!AE$8:AE$9)+1,IF($R239=1.5,LOOKUP($S239,'Vent Sizing Charts'!$T$7,'Vent Sizing Charts'!AE$7)+1,IF($R239=1.25,LOOKUP($S239,'Vent Sizing Charts'!$T$6,'Vent Sizing Charts'!AE$6)+1,"ERR")))))))))))</f>
        <v>ERR</v>
      </c>
      <c r="AE239" t="str">
        <f>IF($R239=15,LOOKUP($S239,'Vent Sizing Charts'!$T$38:$T$41,'Vent Sizing Charts'!U$38:U$41),IF($R239=12,LOOKUP($S239,'Vent Sizing Charts'!$T$34:$T$37,'Vent Sizing Charts'!U$34:U$37),IF($R239=10,LOOKUP($S239,'Vent Sizing Charts'!$T$30:$T$33,'Vent Sizing Charts'!U$30:U$33),IF($R239=8,LOOKUP($S239,'Vent Sizing Charts'!$T$26:$T$29,'Vent Sizing Charts'!U$26:U$29),IF($R239=6,LOOKUP($S239,'Vent Sizing Charts'!$T$22:$T$25,'Vent Sizing Charts'!U$22:U$25),IF($R239=5,LOOKUP($S239,'Vent Sizing Charts'!$T$18:$T$21,'Vent Sizing Charts'!U$18:U$21),IF($R239=4,LOOKUP($S239,'Vent Sizing Charts'!$T$14:$T$17,'Vent Sizing Charts'!U$14:U$17),IF($R239=3,LOOKUP($S239,'Vent Sizing Charts'!$T$10:$T$13,'Vent Sizing Charts'!U$10:U$13),IF($R239=2,LOOKUP($S239,'Vent Sizing Charts'!$T$8:$T$9,'Vent Sizing Charts'!U$8:U$9),IF($R239=1.5,LOOKUP($S239,'Vent Sizing Charts'!$T$7,'Vent Sizing Charts'!U$7),IF($R239=1.25,LOOKUP($S239,'Vent Sizing Charts'!$T$6,'Vent Sizing Charts'!U$6),"ERR")))))))))))</f>
        <v>ERR</v>
      </c>
    </row>
    <row r="240" spans="6:31" x14ac:dyDescent="0.25">
      <c r="F240" t="str">
        <f>IF('Vent Sizing'!M225="","",'Vent Sizing'!M225)</f>
        <v/>
      </c>
      <c r="G240">
        <v>0</v>
      </c>
      <c r="H240" t="e">
        <f>IF(LOOKUP($F240,'Vent Sizing Charts'!$F$5:$F$18,'Vent Sizing Charts'!G$5:G$18)+1&lt;0,0,LOOKUP($F240,'Vent Sizing Charts'!$F$5:$F$18,'Vent Sizing Charts'!G$5:G$18))</f>
        <v>#N/A</v>
      </c>
      <c r="I240" t="e">
        <f>IF(LOOKUP($F240,'Vent Sizing Charts'!$F$5:$F$18,'Vent Sizing Charts'!H$5:H$18)+1&lt;0,0,LOOKUP($F240,'Vent Sizing Charts'!$F$5:$F$18,'Vent Sizing Charts'!H$5:H$18))</f>
        <v>#N/A</v>
      </c>
      <c r="J240" t="e">
        <f>IF(LOOKUP($F240,'Vent Sizing Charts'!$F$5:$F$18,'Vent Sizing Charts'!I$5:I$18)+1&lt;0,0,LOOKUP($F240,'Vent Sizing Charts'!$F$5:$F$18,'Vent Sizing Charts'!I$5:I$18))</f>
        <v>#N/A</v>
      </c>
      <c r="K240" t="e">
        <f>IF(LOOKUP($F240,'Vent Sizing Charts'!$F$5:$F$18,'Vent Sizing Charts'!J$5:J$18)+1&lt;0,0,LOOKUP($F240,'Vent Sizing Charts'!$F$5:$F$18,'Vent Sizing Charts'!J$5:J$18))</f>
        <v>#N/A</v>
      </c>
      <c r="L240" t="e">
        <f>IF(LOOKUP($F240,'Vent Sizing Charts'!$F$5:$F$18,'Vent Sizing Charts'!K$5:K$18)+1&lt;0,0,LOOKUP($F240,'Vent Sizing Charts'!$F$5:$F$18,'Vent Sizing Charts'!K$5:K$18))</f>
        <v>#N/A</v>
      </c>
      <c r="M240" t="e">
        <f>IF(LOOKUP($F240,'Vent Sizing Charts'!$F$5:$F$18,'Vent Sizing Charts'!L$5:L$18)+1&lt;0,0,LOOKUP($F240,'Vent Sizing Charts'!$F$5:$F$18,'Vent Sizing Charts'!L$5:L$18))</f>
        <v>#N/A</v>
      </c>
      <c r="N240" t="e">
        <f>IF(LOOKUP($F240,'Vent Sizing Charts'!$F$5:$F$18,'Vent Sizing Charts'!M$5:M$18)+1&lt;0,0,LOOKUP($F240,'Vent Sizing Charts'!$F$5:$F$18,'Vent Sizing Charts'!M$5:M$18))</f>
        <v>#N/A</v>
      </c>
      <c r="O240" t="e">
        <f>IF(LOOKUP($F240,'Vent Sizing Charts'!$F$5:$F$18,'Vent Sizing Charts'!N$5:N$18)+1&lt;0,0,LOOKUP($F240,'Vent Sizing Charts'!$F$5:$F$18,'Vent Sizing Charts'!N$5:N$18))</f>
        <v>#N/A</v>
      </c>
      <c r="R240">
        <f>'Vent Sizing'!X145</f>
        <v>0</v>
      </c>
      <c r="S240">
        <f>ROUNDUP('Vent Sizing'!T145,0)</f>
        <v>0</v>
      </c>
      <c r="T240">
        <v>-9999999</v>
      </c>
      <c r="U240" t="str">
        <f>IF($R240=15,LOOKUP($S240,'Vent Sizing Charts'!$T$38:$T$41,'Vent Sizing Charts'!V$38:V$41)+1,IF($R240=12,LOOKUP($S240,'Vent Sizing Charts'!$T$34:$T$37,'Vent Sizing Charts'!V$34:V$37)+1,IF($R240=10,LOOKUP($S240,'Vent Sizing Charts'!$T$30:$T$33,'Vent Sizing Charts'!V$30:V$33)+1,IF($R240=8,LOOKUP($S240,'Vent Sizing Charts'!$T$26:$T$29,'Vent Sizing Charts'!V$26:V$29)+1,IF($R240=6,LOOKUP($S240,'Vent Sizing Charts'!$T$22:$T$25,'Vent Sizing Charts'!V$22:V$25)+1,IF($R240=5,LOOKUP($S240,'Vent Sizing Charts'!$T$18:$T$21,'Vent Sizing Charts'!V$18:V$21)+1,IF($R240=4,LOOKUP($S240,'Vent Sizing Charts'!$T$14:$T$17,'Vent Sizing Charts'!V$14:V$17)+1,IF($R240=3,LOOKUP($S240,'Vent Sizing Charts'!$T$10:$T$13,'Vent Sizing Charts'!V$10:V$13)+1,IF($R240=2,LOOKUP($S240,'Vent Sizing Charts'!$T$8:$T$9,'Vent Sizing Charts'!V$8:V$9)+1,IF($R240=1.5,LOOKUP($S240,'Vent Sizing Charts'!$T$7,'Vent Sizing Charts'!V$7)+1,IF($R240=1.25,LOOKUP($S240,'Vent Sizing Charts'!$T$6,'Vent Sizing Charts'!V$6)+1,"ERR")))))))))))</f>
        <v>ERR</v>
      </c>
      <c r="V240" t="str">
        <f>IF($R240=15,LOOKUP($S240,'Vent Sizing Charts'!$T$38:$T$41,'Vent Sizing Charts'!W$38:W$41)+1,IF($R240=12,LOOKUP($S240,'Vent Sizing Charts'!$T$34:$T$37,'Vent Sizing Charts'!W$34:W$37)+1,IF($R240=10,LOOKUP($S240,'Vent Sizing Charts'!$T$30:$T$33,'Vent Sizing Charts'!W$30:W$33)+1,IF($R240=8,LOOKUP($S240,'Vent Sizing Charts'!$T$26:$T$29,'Vent Sizing Charts'!W$26:W$29)+1,IF($R240=6,LOOKUP($S240,'Vent Sizing Charts'!$T$22:$T$25,'Vent Sizing Charts'!W$22:W$25)+1,IF($R240=5,LOOKUP($S240,'Vent Sizing Charts'!$T$18:$T$21,'Vent Sizing Charts'!W$18:W$21)+1,IF($R240=4,LOOKUP($S240,'Vent Sizing Charts'!$T$14:$T$17,'Vent Sizing Charts'!W$14:W$17)+1,IF($R240=3,LOOKUP($S240,'Vent Sizing Charts'!$T$10:$T$13,'Vent Sizing Charts'!W$10:W$13)+1,IF($R240=2,LOOKUP($S240,'Vent Sizing Charts'!$T$8:$T$9,'Vent Sizing Charts'!W$8:W$9)+1,IF($R240=1.5,LOOKUP($S240,'Vent Sizing Charts'!$T$7,'Vent Sizing Charts'!W$7)+1,IF($R240=1.25,LOOKUP($S240,'Vent Sizing Charts'!$T$6,'Vent Sizing Charts'!W$6)+1,"ERR")))))))))))</f>
        <v>ERR</v>
      </c>
      <c r="W240" t="str">
        <f>IF($R240=15,LOOKUP($S240,'Vent Sizing Charts'!$T$38:$T$41,'Vent Sizing Charts'!X$38:X$41)+1,IF($R240=12,LOOKUP($S240,'Vent Sizing Charts'!$T$34:$T$37,'Vent Sizing Charts'!X$34:X$37)+1,IF($R240=10,LOOKUP($S240,'Vent Sizing Charts'!$T$30:$T$33,'Vent Sizing Charts'!X$30:X$33)+1,IF($R240=8,LOOKUP($S240,'Vent Sizing Charts'!$T$26:$T$29,'Vent Sizing Charts'!X$26:X$29)+1,IF($R240=6,LOOKUP($S240,'Vent Sizing Charts'!$T$22:$T$25,'Vent Sizing Charts'!X$22:X$25)+1,IF($R240=5,LOOKUP($S240,'Vent Sizing Charts'!$T$18:$T$21,'Vent Sizing Charts'!X$18:X$21)+1,IF($R240=4,LOOKUP($S240,'Vent Sizing Charts'!$T$14:$T$17,'Vent Sizing Charts'!X$14:X$17)+1,IF($R240=3,LOOKUP($S240,'Vent Sizing Charts'!$T$10:$T$13,'Vent Sizing Charts'!X$10:X$13)+1,IF($R240=2,LOOKUP($S240,'Vent Sizing Charts'!$T$8:$T$9,'Vent Sizing Charts'!X$8:X$9)+1,IF($R240=1.5,LOOKUP($S240,'Vent Sizing Charts'!$T$7,'Vent Sizing Charts'!X$7)+1,IF($R240=1.25,LOOKUP($S240,'Vent Sizing Charts'!$T$6,'Vent Sizing Charts'!X$6)+1,"ERR")))))))))))</f>
        <v>ERR</v>
      </c>
      <c r="X240" t="str">
        <f>IF($R240=15,LOOKUP($S240,'Vent Sizing Charts'!$T$38:$T$41,'Vent Sizing Charts'!Y$38:Y$41)+1,IF($R240=12,LOOKUP($S240,'Vent Sizing Charts'!$T$34:$T$37,'Vent Sizing Charts'!Y$34:Y$37)+1,IF($R240=10,LOOKUP($S240,'Vent Sizing Charts'!$T$30:$T$33,'Vent Sizing Charts'!Y$30:Y$33)+1,IF($R240=8,LOOKUP($S240,'Vent Sizing Charts'!$T$26:$T$29,'Vent Sizing Charts'!Y$26:Y$29)+1,IF($R240=6,LOOKUP($S240,'Vent Sizing Charts'!$T$22:$T$25,'Vent Sizing Charts'!Y$22:Y$25)+1,IF($R240=5,LOOKUP($S240,'Vent Sizing Charts'!$T$18:$T$21,'Vent Sizing Charts'!Y$18:Y$21)+1,IF($R240=4,LOOKUP($S240,'Vent Sizing Charts'!$T$14:$T$17,'Vent Sizing Charts'!Y$14:Y$17)+1,IF($R240=3,LOOKUP($S240,'Vent Sizing Charts'!$T$10:$T$13,'Vent Sizing Charts'!Y$10:Y$13)+1,IF($R240=2,LOOKUP($S240,'Vent Sizing Charts'!$T$8:$T$9,'Vent Sizing Charts'!Y$8:Y$9)+1,IF($R240=1.5,LOOKUP($S240,'Vent Sizing Charts'!$T$7,'Vent Sizing Charts'!Y$7)+1,IF($R240=1.25,LOOKUP($S240,'Vent Sizing Charts'!$T$6,'Vent Sizing Charts'!Y$6)+1,"ERR")))))))))))</f>
        <v>ERR</v>
      </c>
      <c r="Y240" t="str">
        <f>IF($R240=15,LOOKUP($S240,'Vent Sizing Charts'!$T$38:$T$41,'Vent Sizing Charts'!Z$38:Z$41)+1,IF($R240=12,LOOKUP($S240,'Vent Sizing Charts'!$T$34:$T$37,'Vent Sizing Charts'!Z$34:Z$37)+1,IF($R240=10,LOOKUP($S240,'Vent Sizing Charts'!$T$30:$T$33,'Vent Sizing Charts'!Z$30:Z$33)+1,IF($R240=8,LOOKUP($S240,'Vent Sizing Charts'!$T$26:$T$29,'Vent Sizing Charts'!Z$26:Z$29)+1,IF($R240=6,LOOKUP($S240,'Vent Sizing Charts'!$T$22:$T$25,'Vent Sizing Charts'!Z$22:Z$25)+1,IF($R240=5,LOOKUP($S240,'Vent Sizing Charts'!$T$18:$T$21,'Vent Sizing Charts'!Z$18:Z$21)+1,IF($R240=4,LOOKUP($S240,'Vent Sizing Charts'!$T$14:$T$17,'Vent Sizing Charts'!Z$14:Z$17)+1,IF($R240=3,LOOKUP($S240,'Vent Sizing Charts'!$T$10:$T$13,'Vent Sizing Charts'!Z$10:Z$13)+1,IF($R240=2,LOOKUP($S240,'Vent Sizing Charts'!$T$8:$T$9,'Vent Sizing Charts'!Z$8:Z$9)+1,IF($R240=1.5,LOOKUP($S240,'Vent Sizing Charts'!$T$7,'Vent Sizing Charts'!Z$7)+1,IF($R240=1.25,LOOKUP($S240,'Vent Sizing Charts'!$T$6,'Vent Sizing Charts'!Z$6)+1,"ERR")))))))))))</f>
        <v>ERR</v>
      </c>
      <c r="Z240" t="str">
        <f>IF($R240=15,LOOKUP($S240,'Vent Sizing Charts'!$T$38:$T$41,'Vent Sizing Charts'!AA$38:AA$41)+1,IF($R240=12,LOOKUP($S240,'Vent Sizing Charts'!$T$34:$T$37,'Vent Sizing Charts'!AA$34:AA$37)+1,IF($R240=10,LOOKUP($S240,'Vent Sizing Charts'!$T$30:$T$33,'Vent Sizing Charts'!AA$30:AA$33)+1,IF($R240=8,LOOKUP($S240,'Vent Sizing Charts'!$T$26:$T$29,'Vent Sizing Charts'!AA$26:AA$29)+1,IF($R240=6,LOOKUP($S240,'Vent Sizing Charts'!$T$22:$T$25,'Vent Sizing Charts'!AA$22:AA$25)+1,IF($R240=5,LOOKUP($S240,'Vent Sizing Charts'!$T$18:$T$21,'Vent Sizing Charts'!AA$18:AA$21)+1,IF($R240=4,LOOKUP($S240,'Vent Sizing Charts'!$T$14:$T$17,'Vent Sizing Charts'!AA$14:AA$17)+1,IF($R240=3,LOOKUP($S240,'Vent Sizing Charts'!$T$10:$T$13,'Vent Sizing Charts'!AA$10:AA$13)+1,IF($R240=2,LOOKUP($S240,'Vent Sizing Charts'!$T$8:$T$9,'Vent Sizing Charts'!AA$8:AA$9)+1,IF($R240=1.5,LOOKUP($S240,'Vent Sizing Charts'!$T$7,'Vent Sizing Charts'!AA$7)+1,IF($R240=1.25,LOOKUP($S240,'Vent Sizing Charts'!$T$6,'Vent Sizing Charts'!AA$6)+1,"ERR")))))))))))</f>
        <v>ERR</v>
      </c>
      <c r="AA240" t="str">
        <f>IF($R240=15,LOOKUP($S240,'Vent Sizing Charts'!$T$38:$T$41,'Vent Sizing Charts'!AB$38:AB$41)+1,IF($R240=12,LOOKUP($S240,'Vent Sizing Charts'!$T$34:$T$37,'Vent Sizing Charts'!AB$34:AB$37)+1,IF($R240=10,LOOKUP($S240,'Vent Sizing Charts'!$T$30:$T$33,'Vent Sizing Charts'!AB$30:AB$33)+1,IF($R240=8,LOOKUP($S240,'Vent Sizing Charts'!$T$26:$T$29,'Vent Sizing Charts'!AB$26:AB$29)+1,IF($R240=6,LOOKUP($S240,'Vent Sizing Charts'!$T$22:$T$25,'Vent Sizing Charts'!AB$22:AB$25)+1,IF($R240=5,LOOKUP($S240,'Vent Sizing Charts'!$T$18:$T$21,'Vent Sizing Charts'!AB$18:AB$21)+1,IF($R240=4,LOOKUP($S240,'Vent Sizing Charts'!$T$14:$T$17,'Vent Sizing Charts'!AB$14:AB$17)+1,IF($R240=3,LOOKUP($S240,'Vent Sizing Charts'!$T$10:$T$13,'Vent Sizing Charts'!AB$10:AB$13)+1,IF($R240=2,LOOKUP($S240,'Vent Sizing Charts'!$T$8:$T$9,'Vent Sizing Charts'!AB$8:AB$9)+1,IF($R240=1.5,LOOKUP($S240,'Vent Sizing Charts'!$T$7,'Vent Sizing Charts'!AB$7)+1,IF($R240=1.25,LOOKUP($S240,'Vent Sizing Charts'!$T$6,'Vent Sizing Charts'!AB$6)+1,"ERR")))))))))))</f>
        <v>ERR</v>
      </c>
      <c r="AB240" t="str">
        <f>IF($R240=15,LOOKUP($S240,'Vent Sizing Charts'!$T$38:$T$41,'Vent Sizing Charts'!AC$38:AC$41)+1,IF($R240=12,LOOKUP($S240,'Vent Sizing Charts'!$T$34:$T$37,'Vent Sizing Charts'!AC$34:AC$37)+1,IF($R240=10,LOOKUP($S240,'Vent Sizing Charts'!$T$30:$T$33,'Vent Sizing Charts'!AC$30:AC$33)+1,IF($R240=8,LOOKUP($S240,'Vent Sizing Charts'!$T$26:$T$29,'Vent Sizing Charts'!AC$26:AC$29)+1,IF($R240=6,LOOKUP($S240,'Vent Sizing Charts'!$T$22:$T$25,'Vent Sizing Charts'!AC$22:AC$25)+1,IF($R240=5,LOOKUP($S240,'Vent Sizing Charts'!$T$18:$T$21,'Vent Sizing Charts'!AC$18:AC$21)+1,IF($R240=4,LOOKUP($S240,'Vent Sizing Charts'!$T$14:$T$17,'Vent Sizing Charts'!AC$14:AC$17)+1,IF($R240=3,LOOKUP($S240,'Vent Sizing Charts'!$T$10:$T$13,'Vent Sizing Charts'!AC$10:AC$13)+1,IF($R240=2,LOOKUP($S240,'Vent Sizing Charts'!$T$8:$T$9,'Vent Sizing Charts'!AC$8:AC$9)+1,IF($R240=1.5,LOOKUP($S240,'Vent Sizing Charts'!$T$7,'Vent Sizing Charts'!AC$7)+1,IF($R240=1.25,LOOKUP($S240,'Vent Sizing Charts'!$T$6,'Vent Sizing Charts'!AC$6)+1,"ERR")))))))))))</f>
        <v>ERR</v>
      </c>
      <c r="AC240" t="str">
        <f>IF($R240=15,LOOKUP($S240,'Vent Sizing Charts'!$T$38:$T$41,'Vent Sizing Charts'!AD$38:AD$41)+1,IF($R240=12,LOOKUP($S240,'Vent Sizing Charts'!$T$34:$T$37,'Vent Sizing Charts'!AD$34:AD$37)+1,IF($R240=10,LOOKUP($S240,'Vent Sizing Charts'!$T$30:$T$33,'Vent Sizing Charts'!AD$30:AD$33)+1,IF($R240=8,LOOKUP($S240,'Vent Sizing Charts'!$T$26:$T$29,'Vent Sizing Charts'!AD$26:AD$29)+1,IF($R240=6,LOOKUP($S240,'Vent Sizing Charts'!$T$22:$T$25,'Vent Sizing Charts'!AD$22:AD$25)+1,IF($R240=5,LOOKUP($S240,'Vent Sizing Charts'!$T$18:$T$21,'Vent Sizing Charts'!AD$18:AD$21)+1,IF($R240=4,LOOKUP($S240,'Vent Sizing Charts'!$T$14:$T$17,'Vent Sizing Charts'!AD$14:AD$17)+1,IF($R240=3,LOOKUP($S240,'Vent Sizing Charts'!$T$10:$T$13,'Vent Sizing Charts'!AD$10:AD$13)+1,IF($R240=2,LOOKUP($S240,'Vent Sizing Charts'!$T$8:$T$9,'Vent Sizing Charts'!AD$8:AD$9)+1,IF($R240=1.5,LOOKUP($S240,'Vent Sizing Charts'!$T$7,'Vent Sizing Charts'!AD$7)+1,IF($R240=1.25,LOOKUP($S240,'Vent Sizing Charts'!$T$6,'Vent Sizing Charts'!AD$6)+1,"ERR")))))))))))</f>
        <v>ERR</v>
      </c>
      <c r="AD240" t="str">
        <f>IF($R240=15,LOOKUP($S240,'Vent Sizing Charts'!$T$38:$T$41,'Vent Sizing Charts'!AE$38:AE$41)+1,IF($R240=12,LOOKUP($S240,'Vent Sizing Charts'!$T$34:$T$37,'Vent Sizing Charts'!AE$34:AE$37)+1,IF($R240=10,LOOKUP($S240,'Vent Sizing Charts'!$T$30:$T$33,'Vent Sizing Charts'!AE$30:AE$33)+1,IF($R240=8,LOOKUP($S240,'Vent Sizing Charts'!$T$26:$T$29,'Vent Sizing Charts'!AE$26:AE$29)+1,IF($R240=6,LOOKUP($S240,'Vent Sizing Charts'!$T$22:$T$25,'Vent Sizing Charts'!AE$22:AE$25)+1,IF($R240=5,LOOKUP($S240,'Vent Sizing Charts'!$T$18:$T$21,'Vent Sizing Charts'!AE$18:AE$21)+1,IF($R240=4,LOOKUP($S240,'Vent Sizing Charts'!$T$14:$T$17,'Vent Sizing Charts'!AE$14:AE$17)+1,IF($R240=3,LOOKUP($S240,'Vent Sizing Charts'!$T$10:$T$13,'Vent Sizing Charts'!AE$10:AE$13)+1,IF($R240=2,LOOKUP($S240,'Vent Sizing Charts'!$T$8:$T$9,'Vent Sizing Charts'!AE$8:AE$9)+1,IF($R240=1.5,LOOKUP($S240,'Vent Sizing Charts'!$T$7,'Vent Sizing Charts'!AE$7)+1,IF($R240=1.25,LOOKUP($S240,'Vent Sizing Charts'!$T$6,'Vent Sizing Charts'!AE$6)+1,"ERR")))))))))))</f>
        <v>ERR</v>
      </c>
      <c r="AE240" t="str">
        <f>IF($R240=15,LOOKUP($S240,'Vent Sizing Charts'!$T$38:$T$41,'Vent Sizing Charts'!U$38:U$41),IF($R240=12,LOOKUP($S240,'Vent Sizing Charts'!$T$34:$T$37,'Vent Sizing Charts'!U$34:U$37),IF($R240=10,LOOKUP($S240,'Vent Sizing Charts'!$T$30:$T$33,'Vent Sizing Charts'!U$30:U$33),IF($R240=8,LOOKUP($S240,'Vent Sizing Charts'!$T$26:$T$29,'Vent Sizing Charts'!U$26:U$29),IF($R240=6,LOOKUP($S240,'Vent Sizing Charts'!$T$22:$T$25,'Vent Sizing Charts'!U$22:U$25),IF($R240=5,LOOKUP($S240,'Vent Sizing Charts'!$T$18:$T$21,'Vent Sizing Charts'!U$18:U$21),IF($R240=4,LOOKUP($S240,'Vent Sizing Charts'!$T$14:$T$17,'Vent Sizing Charts'!U$14:U$17),IF($R240=3,LOOKUP($S240,'Vent Sizing Charts'!$T$10:$T$13,'Vent Sizing Charts'!U$10:U$13),IF($R240=2,LOOKUP($S240,'Vent Sizing Charts'!$T$8:$T$9,'Vent Sizing Charts'!U$8:U$9),IF($R240=1.5,LOOKUP($S240,'Vent Sizing Charts'!$T$7,'Vent Sizing Charts'!U$7),IF($R240=1.25,LOOKUP($S240,'Vent Sizing Charts'!$T$6,'Vent Sizing Charts'!U$6),"ERR")))))))))))</f>
        <v>ERR</v>
      </c>
    </row>
    <row r="241" spans="6:31" x14ac:dyDescent="0.25">
      <c r="F241" t="str">
        <f>IF('Vent Sizing'!M226="","",'Vent Sizing'!M226)</f>
        <v/>
      </c>
      <c r="G241">
        <v>0</v>
      </c>
      <c r="H241" t="e">
        <f>IF(LOOKUP($F241,'Vent Sizing Charts'!$F$5:$F$18,'Vent Sizing Charts'!G$5:G$18)+1&lt;0,0,LOOKUP($F241,'Vent Sizing Charts'!$F$5:$F$18,'Vent Sizing Charts'!G$5:G$18))</f>
        <v>#N/A</v>
      </c>
      <c r="I241" t="e">
        <f>IF(LOOKUP($F241,'Vent Sizing Charts'!$F$5:$F$18,'Vent Sizing Charts'!H$5:H$18)+1&lt;0,0,LOOKUP($F241,'Vent Sizing Charts'!$F$5:$F$18,'Vent Sizing Charts'!H$5:H$18))</f>
        <v>#N/A</v>
      </c>
      <c r="J241" t="e">
        <f>IF(LOOKUP($F241,'Vent Sizing Charts'!$F$5:$F$18,'Vent Sizing Charts'!I$5:I$18)+1&lt;0,0,LOOKUP($F241,'Vent Sizing Charts'!$F$5:$F$18,'Vent Sizing Charts'!I$5:I$18))</f>
        <v>#N/A</v>
      </c>
      <c r="K241" t="e">
        <f>IF(LOOKUP($F241,'Vent Sizing Charts'!$F$5:$F$18,'Vent Sizing Charts'!J$5:J$18)+1&lt;0,0,LOOKUP($F241,'Vent Sizing Charts'!$F$5:$F$18,'Vent Sizing Charts'!J$5:J$18))</f>
        <v>#N/A</v>
      </c>
      <c r="L241" t="e">
        <f>IF(LOOKUP($F241,'Vent Sizing Charts'!$F$5:$F$18,'Vent Sizing Charts'!K$5:K$18)+1&lt;0,0,LOOKUP($F241,'Vent Sizing Charts'!$F$5:$F$18,'Vent Sizing Charts'!K$5:K$18))</f>
        <v>#N/A</v>
      </c>
      <c r="M241" t="e">
        <f>IF(LOOKUP($F241,'Vent Sizing Charts'!$F$5:$F$18,'Vent Sizing Charts'!L$5:L$18)+1&lt;0,0,LOOKUP($F241,'Vent Sizing Charts'!$F$5:$F$18,'Vent Sizing Charts'!L$5:L$18))</f>
        <v>#N/A</v>
      </c>
      <c r="N241" t="e">
        <f>IF(LOOKUP($F241,'Vent Sizing Charts'!$F$5:$F$18,'Vent Sizing Charts'!M$5:M$18)+1&lt;0,0,LOOKUP($F241,'Vent Sizing Charts'!$F$5:$F$18,'Vent Sizing Charts'!M$5:M$18))</f>
        <v>#N/A</v>
      </c>
      <c r="O241" t="e">
        <f>IF(LOOKUP($F241,'Vent Sizing Charts'!$F$5:$F$18,'Vent Sizing Charts'!N$5:N$18)+1&lt;0,0,LOOKUP($F241,'Vent Sizing Charts'!$F$5:$F$18,'Vent Sizing Charts'!N$5:N$18))</f>
        <v>#N/A</v>
      </c>
      <c r="R241">
        <f>'Vent Sizing'!X146</f>
        <v>0</v>
      </c>
      <c r="S241">
        <f>ROUNDUP('Vent Sizing'!T146,0)</f>
        <v>0</v>
      </c>
      <c r="T241">
        <v>-9999999</v>
      </c>
      <c r="U241" t="str">
        <f>IF($R241=15,LOOKUP($S241,'Vent Sizing Charts'!$T$38:$T$41,'Vent Sizing Charts'!V$38:V$41)+1,IF($R241=12,LOOKUP($S241,'Vent Sizing Charts'!$T$34:$T$37,'Vent Sizing Charts'!V$34:V$37)+1,IF($R241=10,LOOKUP($S241,'Vent Sizing Charts'!$T$30:$T$33,'Vent Sizing Charts'!V$30:V$33)+1,IF($R241=8,LOOKUP($S241,'Vent Sizing Charts'!$T$26:$T$29,'Vent Sizing Charts'!V$26:V$29)+1,IF($R241=6,LOOKUP($S241,'Vent Sizing Charts'!$T$22:$T$25,'Vent Sizing Charts'!V$22:V$25)+1,IF($R241=5,LOOKUP($S241,'Vent Sizing Charts'!$T$18:$T$21,'Vent Sizing Charts'!V$18:V$21)+1,IF($R241=4,LOOKUP($S241,'Vent Sizing Charts'!$T$14:$T$17,'Vent Sizing Charts'!V$14:V$17)+1,IF($R241=3,LOOKUP($S241,'Vent Sizing Charts'!$T$10:$T$13,'Vent Sizing Charts'!V$10:V$13)+1,IF($R241=2,LOOKUP($S241,'Vent Sizing Charts'!$T$8:$T$9,'Vent Sizing Charts'!V$8:V$9)+1,IF($R241=1.5,LOOKUP($S241,'Vent Sizing Charts'!$T$7,'Vent Sizing Charts'!V$7)+1,IF($R241=1.25,LOOKUP($S241,'Vent Sizing Charts'!$T$6,'Vent Sizing Charts'!V$6)+1,"ERR")))))))))))</f>
        <v>ERR</v>
      </c>
      <c r="V241" t="str">
        <f>IF($R241=15,LOOKUP($S241,'Vent Sizing Charts'!$T$38:$T$41,'Vent Sizing Charts'!W$38:W$41)+1,IF($R241=12,LOOKUP($S241,'Vent Sizing Charts'!$T$34:$T$37,'Vent Sizing Charts'!W$34:W$37)+1,IF($R241=10,LOOKUP($S241,'Vent Sizing Charts'!$T$30:$T$33,'Vent Sizing Charts'!W$30:W$33)+1,IF($R241=8,LOOKUP($S241,'Vent Sizing Charts'!$T$26:$T$29,'Vent Sizing Charts'!W$26:W$29)+1,IF($R241=6,LOOKUP($S241,'Vent Sizing Charts'!$T$22:$T$25,'Vent Sizing Charts'!W$22:W$25)+1,IF($R241=5,LOOKUP($S241,'Vent Sizing Charts'!$T$18:$T$21,'Vent Sizing Charts'!W$18:W$21)+1,IF($R241=4,LOOKUP($S241,'Vent Sizing Charts'!$T$14:$T$17,'Vent Sizing Charts'!W$14:W$17)+1,IF($R241=3,LOOKUP($S241,'Vent Sizing Charts'!$T$10:$T$13,'Vent Sizing Charts'!W$10:W$13)+1,IF($R241=2,LOOKUP($S241,'Vent Sizing Charts'!$T$8:$T$9,'Vent Sizing Charts'!W$8:W$9)+1,IF($R241=1.5,LOOKUP($S241,'Vent Sizing Charts'!$T$7,'Vent Sizing Charts'!W$7)+1,IF($R241=1.25,LOOKUP($S241,'Vent Sizing Charts'!$T$6,'Vent Sizing Charts'!W$6)+1,"ERR")))))))))))</f>
        <v>ERR</v>
      </c>
      <c r="W241" t="str">
        <f>IF($R241=15,LOOKUP($S241,'Vent Sizing Charts'!$T$38:$T$41,'Vent Sizing Charts'!X$38:X$41)+1,IF($R241=12,LOOKUP($S241,'Vent Sizing Charts'!$T$34:$T$37,'Vent Sizing Charts'!X$34:X$37)+1,IF($R241=10,LOOKUP($S241,'Vent Sizing Charts'!$T$30:$T$33,'Vent Sizing Charts'!X$30:X$33)+1,IF($R241=8,LOOKUP($S241,'Vent Sizing Charts'!$T$26:$T$29,'Vent Sizing Charts'!X$26:X$29)+1,IF($R241=6,LOOKUP($S241,'Vent Sizing Charts'!$T$22:$T$25,'Vent Sizing Charts'!X$22:X$25)+1,IF($R241=5,LOOKUP($S241,'Vent Sizing Charts'!$T$18:$T$21,'Vent Sizing Charts'!X$18:X$21)+1,IF($R241=4,LOOKUP($S241,'Vent Sizing Charts'!$T$14:$T$17,'Vent Sizing Charts'!X$14:X$17)+1,IF($R241=3,LOOKUP($S241,'Vent Sizing Charts'!$T$10:$T$13,'Vent Sizing Charts'!X$10:X$13)+1,IF($R241=2,LOOKUP($S241,'Vent Sizing Charts'!$T$8:$T$9,'Vent Sizing Charts'!X$8:X$9)+1,IF($R241=1.5,LOOKUP($S241,'Vent Sizing Charts'!$T$7,'Vent Sizing Charts'!X$7)+1,IF($R241=1.25,LOOKUP($S241,'Vent Sizing Charts'!$T$6,'Vent Sizing Charts'!X$6)+1,"ERR")))))))))))</f>
        <v>ERR</v>
      </c>
      <c r="X241" t="str">
        <f>IF($R241=15,LOOKUP($S241,'Vent Sizing Charts'!$T$38:$T$41,'Vent Sizing Charts'!Y$38:Y$41)+1,IF($R241=12,LOOKUP($S241,'Vent Sizing Charts'!$T$34:$T$37,'Vent Sizing Charts'!Y$34:Y$37)+1,IF($R241=10,LOOKUP($S241,'Vent Sizing Charts'!$T$30:$T$33,'Vent Sizing Charts'!Y$30:Y$33)+1,IF($R241=8,LOOKUP($S241,'Vent Sizing Charts'!$T$26:$T$29,'Vent Sizing Charts'!Y$26:Y$29)+1,IF($R241=6,LOOKUP($S241,'Vent Sizing Charts'!$T$22:$T$25,'Vent Sizing Charts'!Y$22:Y$25)+1,IF($R241=5,LOOKUP($S241,'Vent Sizing Charts'!$T$18:$T$21,'Vent Sizing Charts'!Y$18:Y$21)+1,IF($R241=4,LOOKUP($S241,'Vent Sizing Charts'!$T$14:$T$17,'Vent Sizing Charts'!Y$14:Y$17)+1,IF($R241=3,LOOKUP($S241,'Vent Sizing Charts'!$T$10:$T$13,'Vent Sizing Charts'!Y$10:Y$13)+1,IF($R241=2,LOOKUP($S241,'Vent Sizing Charts'!$T$8:$T$9,'Vent Sizing Charts'!Y$8:Y$9)+1,IF($R241=1.5,LOOKUP($S241,'Vent Sizing Charts'!$T$7,'Vent Sizing Charts'!Y$7)+1,IF($R241=1.25,LOOKUP($S241,'Vent Sizing Charts'!$T$6,'Vent Sizing Charts'!Y$6)+1,"ERR")))))))))))</f>
        <v>ERR</v>
      </c>
      <c r="Y241" t="str">
        <f>IF($R241=15,LOOKUP($S241,'Vent Sizing Charts'!$T$38:$T$41,'Vent Sizing Charts'!Z$38:Z$41)+1,IF($R241=12,LOOKUP($S241,'Vent Sizing Charts'!$T$34:$T$37,'Vent Sizing Charts'!Z$34:Z$37)+1,IF($R241=10,LOOKUP($S241,'Vent Sizing Charts'!$T$30:$T$33,'Vent Sizing Charts'!Z$30:Z$33)+1,IF($R241=8,LOOKUP($S241,'Vent Sizing Charts'!$T$26:$T$29,'Vent Sizing Charts'!Z$26:Z$29)+1,IF($R241=6,LOOKUP($S241,'Vent Sizing Charts'!$T$22:$T$25,'Vent Sizing Charts'!Z$22:Z$25)+1,IF($R241=5,LOOKUP($S241,'Vent Sizing Charts'!$T$18:$T$21,'Vent Sizing Charts'!Z$18:Z$21)+1,IF($R241=4,LOOKUP($S241,'Vent Sizing Charts'!$T$14:$T$17,'Vent Sizing Charts'!Z$14:Z$17)+1,IF($R241=3,LOOKUP($S241,'Vent Sizing Charts'!$T$10:$T$13,'Vent Sizing Charts'!Z$10:Z$13)+1,IF($R241=2,LOOKUP($S241,'Vent Sizing Charts'!$T$8:$T$9,'Vent Sizing Charts'!Z$8:Z$9)+1,IF($R241=1.5,LOOKUP($S241,'Vent Sizing Charts'!$T$7,'Vent Sizing Charts'!Z$7)+1,IF($R241=1.25,LOOKUP($S241,'Vent Sizing Charts'!$T$6,'Vent Sizing Charts'!Z$6)+1,"ERR")))))))))))</f>
        <v>ERR</v>
      </c>
      <c r="Z241" t="str">
        <f>IF($R241=15,LOOKUP($S241,'Vent Sizing Charts'!$T$38:$T$41,'Vent Sizing Charts'!AA$38:AA$41)+1,IF($R241=12,LOOKUP($S241,'Vent Sizing Charts'!$T$34:$T$37,'Vent Sizing Charts'!AA$34:AA$37)+1,IF($R241=10,LOOKUP($S241,'Vent Sizing Charts'!$T$30:$T$33,'Vent Sizing Charts'!AA$30:AA$33)+1,IF($R241=8,LOOKUP($S241,'Vent Sizing Charts'!$T$26:$T$29,'Vent Sizing Charts'!AA$26:AA$29)+1,IF($R241=6,LOOKUP($S241,'Vent Sizing Charts'!$T$22:$T$25,'Vent Sizing Charts'!AA$22:AA$25)+1,IF($R241=5,LOOKUP($S241,'Vent Sizing Charts'!$T$18:$T$21,'Vent Sizing Charts'!AA$18:AA$21)+1,IF($R241=4,LOOKUP($S241,'Vent Sizing Charts'!$T$14:$T$17,'Vent Sizing Charts'!AA$14:AA$17)+1,IF($R241=3,LOOKUP($S241,'Vent Sizing Charts'!$T$10:$T$13,'Vent Sizing Charts'!AA$10:AA$13)+1,IF($R241=2,LOOKUP($S241,'Vent Sizing Charts'!$T$8:$T$9,'Vent Sizing Charts'!AA$8:AA$9)+1,IF($R241=1.5,LOOKUP($S241,'Vent Sizing Charts'!$T$7,'Vent Sizing Charts'!AA$7)+1,IF($R241=1.25,LOOKUP($S241,'Vent Sizing Charts'!$T$6,'Vent Sizing Charts'!AA$6)+1,"ERR")))))))))))</f>
        <v>ERR</v>
      </c>
      <c r="AA241" t="str">
        <f>IF($R241=15,LOOKUP($S241,'Vent Sizing Charts'!$T$38:$T$41,'Vent Sizing Charts'!AB$38:AB$41)+1,IF($R241=12,LOOKUP($S241,'Vent Sizing Charts'!$T$34:$T$37,'Vent Sizing Charts'!AB$34:AB$37)+1,IF($R241=10,LOOKUP($S241,'Vent Sizing Charts'!$T$30:$T$33,'Vent Sizing Charts'!AB$30:AB$33)+1,IF($R241=8,LOOKUP($S241,'Vent Sizing Charts'!$T$26:$T$29,'Vent Sizing Charts'!AB$26:AB$29)+1,IF($R241=6,LOOKUP($S241,'Vent Sizing Charts'!$T$22:$T$25,'Vent Sizing Charts'!AB$22:AB$25)+1,IF($R241=5,LOOKUP($S241,'Vent Sizing Charts'!$T$18:$T$21,'Vent Sizing Charts'!AB$18:AB$21)+1,IF($R241=4,LOOKUP($S241,'Vent Sizing Charts'!$T$14:$T$17,'Vent Sizing Charts'!AB$14:AB$17)+1,IF($R241=3,LOOKUP($S241,'Vent Sizing Charts'!$T$10:$T$13,'Vent Sizing Charts'!AB$10:AB$13)+1,IF($R241=2,LOOKUP($S241,'Vent Sizing Charts'!$T$8:$T$9,'Vent Sizing Charts'!AB$8:AB$9)+1,IF($R241=1.5,LOOKUP($S241,'Vent Sizing Charts'!$T$7,'Vent Sizing Charts'!AB$7)+1,IF($R241=1.25,LOOKUP($S241,'Vent Sizing Charts'!$T$6,'Vent Sizing Charts'!AB$6)+1,"ERR")))))))))))</f>
        <v>ERR</v>
      </c>
      <c r="AB241" t="str">
        <f>IF($R241=15,LOOKUP($S241,'Vent Sizing Charts'!$T$38:$T$41,'Vent Sizing Charts'!AC$38:AC$41)+1,IF($R241=12,LOOKUP($S241,'Vent Sizing Charts'!$T$34:$T$37,'Vent Sizing Charts'!AC$34:AC$37)+1,IF($R241=10,LOOKUP($S241,'Vent Sizing Charts'!$T$30:$T$33,'Vent Sizing Charts'!AC$30:AC$33)+1,IF($R241=8,LOOKUP($S241,'Vent Sizing Charts'!$T$26:$T$29,'Vent Sizing Charts'!AC$26:AC$29)+1,IF($R241=6,LOOKUP($S241,'Vent Sizing Charts'!$T$22:$T$25,'Vent Sizing Charts'!AC$22:AC$25)+1,IF($R241=5,LOOKUP($S241,'Vent Sizing Charts'!$T$18:$T$21,'Vent Sizing Charts'!AC$18:AC$21)+1,IF($R241=4,LOOKUP($S241,'Vent Sizing Charts'!$T$14:$T$17,'Vent Sizing Charts'!AC$14:AC$17)+1,IF($R241=3,LOOKUP($S241,'Vent Sizing Charts'!$T$10:$T$13,'Vent Sizing Charts'!AC$10:AC$13)+1,IF($R241=2,LOOKUP($S241,'Vent Sizing Charts'!$T$8:$T$9,'Vent Sizing Charts'!AC$8:AC$9)+1,IF($R241=1.5,LOOKUP($S241,'Vent Sizing Charts'!$T$7,'Vent Sizing Charts'!AC$7)+1,IF($R241=1.25,LOOKUP($S241,'Vent Sizing Charts'!$T$6,'Vent Sizing Charts'!AC$6)+1,"ERR")))))))))))</f>
        <v>ERR</v>
      </c>
      <c r="AC241" t="str">
        <f>IF($R241=15,LOOKUP($S241,'Vent Sizing Charts'!$T$38:$T$41,'Vent Sizing Charts'!AD$38:AD$41)+1,IF($R241=12,LOOKUP($S241,'Vent Sizing Charts'!$T$34:$T$37,'Vent Sizing Charts'!AD$34:AD$37)+1,IF($R241=10,LOOKUP($S241,'Vent Sizing Charts'!$T$30:$T$33,'Vent Sizing Charts'!AD$30:AD$33)+1,IF($R241=8,LOOKUP($S241,'Vent Sizing Charts'!$T$26:$T$29,'Vent Sizing Charts'!AD$26:AD$29)+1,IF($R241=6,LOOKUP($S241,'Vent Sizing Charts'!$T$22:$T$25,'Vent Sizing Charts'!AD$22:AD$25)+1,IF($R241=5,LOOKUP($S241,'Vent Sizing Charts'!$T$18:$T$21,'Vent Sizing Charts'!AD$18:AD$21)+1,IF($R241=4,LOOKUP($S241,'Vent Sizing Charts'!$T$14:$T$17,'Vent Sizing Charts'!AD$14:AD$17)+1,IF($R241=3,LOOKUP($S241,'Vent Sizing Charts'!$T$10:$T$13,'Vent Sizing Charts'!AD$10:AD$13)+1,IF($R241=2,LOOKUP($S241,'Vent Sizing Charts'!$T$8:$T$9,'Vent Sizing Charts'!AD$8:AD$9)+1,IF($R241=1.5,LOOKUP($S241,'Vent Sizing Charts'!$T$7,'Vent Sizing Charts'!AD$7)+1,IF($R241=1.25,LOOKUP($S241,'Vent Sizing Charts'!$T$6,'Vent Sizing Charts'!AD$6)+1,"ERR")))))))))))</f>
        <v>ERR</v>
      </c>
      <c r="AD241" t="str">
        <f>IF($R241=15,LOOKUP($S241,'Vent Sizing Charts'!$T$38:$T$41,'Vent Sizing Charts'!AE$38:AE$41)+1,IF($R241=12,LOOKUP($S241,'Vent Sizing Charts'!$T$34:$T$37,'Vent Sizing Charts'!AE$34:AE$37)+1,IF($R241=10,LOOKUP($S241,'Vent Sizing Charts'!$T$30:$T$33,'Vent Sizing Charts'!AE$30:AE$33)+1,IF($R241=8,LOOKUP($S241,'Vent Sizing Charts'!$T$26:$T$29,'Vent Sizing Charts'!AE$26:AE$29)+1,IF($R241=6,LOOKUP($S241,'Vent Sizing Charts'!$T$22:$T$25,'Vent Sizing Charts'!AE$22:AE$25)+1,IF($R241=5,LOOKUP($S241,'Vent Sizing Charts'!$T$18:$T$21,'Vent Sizing Charts'!AE$18:AE$21)+1,IF($R241=4,LOOKUP($S241,'Vent Sizing Charts'!$T$14:$T$17,'Vent Sizing Charts'!AE$14:AE$17)+1,IF($R241=3,LOOKUP($S241,'Vent Sizing Charts'!$T$10:$T$13,'Vent Sizing Charts'!AE$10:AE$13)+1,IF($R241=2,LOOKUP($S241,'Vent Sizing Charts'!$T$8:$T$9,'Vent Sizing Charts'!AE$8:AE$9)+1,IF($R241=1.5,LOOKUP($S241,'Vent Sizing Charts'!$T$7,'Vent Sizing Charts'!AE$7)+1,IF($R241=1.25,LOOKUP($S241,'Vent Sizing Charts'!$T$6,'Vent Sizing Charts'!AE$6)+1,"ERR")))))))))))</f>
        <v>ERR</v>
      </c>
      <c r="AE241" t="str">
        <f>IF($R241=15,LOOKUP($S241,'Vent Sizing Charts'!$T$38:$T$41,'Vent Sizing Charts'!U$38:U$41),IF($R241=12,LOOKUP($S241,'Vent Sizing Charts'!$T$34:$T$37,'Vent Sizing Charts'!U$34:U$37),IF($R241=10,LOOKUP($S241,'Vent Sizing Charts'!$T$30:$T$33,'Vent Sizing Charts'!U$30:U$33),IF($R241=8,LOOKUP($S241,'Vent Sizing Charts'!$T$26:$T$29,'Vent Sizing Charts'!U$26:U$29),IF($R241=6,LOOKUP($S241,'Vent Sizing Charts'!$T$22:$T$25,'Vent Sizing Charts'!U$22:U$25),IF($R241=5,LOOKUP($S241,'Vent Sizing Charts'!$T$18:$T$21,'Vent Sizing Charts'!U$18:U$21),IF($R241=4,LOOKUP($S241,'Vent Sizing Charts'!$T$14:$T$17,'Vent Sizing Charts'!U$14:U$17),IF($R241=3,LOOKUP($S241,'Vent Sizing Charts'!$T$10:$T$13,'Vent Sizing Charts'!U$10:U$13),IF($R241=2,LOOKUP($S241,'Vent Sizing Charts'!$T$8:$T$9,'Vent Sizing Charts'!U$8:U$9),IF($R241=1.5,LOOKUP($S241,'Vent Sizing Charts'!$T$7,'Vent Sizing Charts'!U$7),IF($R241=1.25,LOOKUP($S241,'Vent Sizing Charts'!$T$6,'Vent Sizing Charts'!U$6),"ERR")))))))))))</f>
        <v>ERR</v>
      </c>
    </row>
    <row r="242" spans="6:31" x14ac:dyDescent="0.25">
      <c r="F242" t="str">
        <f>IF('Vent Sizing'!M227="","",'Vent Sizing'!M227)</f>
        <v/>
      </c>
      <c r="G242">
        <v>0</v>
      </c>
      <c r="H242" t="e">
        <f>IF(LOOKUP($F242,'Vent Sizing Charts'!$F$5:$F$18,'Vent Sizing Charts'!G$5:G$18)+1&lt;0,0,LOOKUP($F242,'Vent Sizing Charts'!$F$5:$F$18,'Vent Sizing Charts'!G$5:G$18))</f>
        <v>#N/A</v>
      </c>
      <c r="I242" t="e">
        <f>IF(LOOKUP($F242,'Vent Sizing Charts'!$F$5:$F$18,'Vent Sizing Charts'!H$5:H$18)+1&lt;0,0,LOOKUP($F242,'Vent Sizing Charts'!$F$5:$F$18,'Vent Sizing Charts'!H$5:H$18))</f>
        <v>#N/A</v>
      </c>
      <c r="J242" t="e">
        <f>IF(LOOKUP($F242,'Vent Sizing Charts'!$F$5:$F$18,'Vent Sizing Charts'!I$5:I$18)+1&lt;0,0,LOOKUP($F242,'Vent Sizing Charts'!$F$5:$F$18,'Vent Sizing Charts'!I$5:I$18))</f>
        <v>#N/A</v>
      </c>
      <c r="K242" t="e">
        <f>IF(LOOKUP($F242,'Vent Sizing Charts'!$F$5:$F$18,'Vent Sizing Charts'!J$5:J$18)+1&lt;0,0,LOOKUP($F242,'Vent Sizing Charts'!$F$5:$F$18,'Vent Sizing Charts'!J$5:J$18))</f>
        <v>#N/A</v>
      </c>
      <c r="L242" t="e">
        <f>IF(LOOKUP($F242,'Vent Sizing Charts'!$F$5:$F$18,'Vent Sizing Charts'!K$5:K$18)+1&lt;0,0,LOOKUP($F242,'Vent Sizing Charts'!$F$5:$F$18,'Vent Sizing Charts'!K$5:K$18))</f>
        <v>#N/A</v>
      </c>
      <c r="M242" t="e">
        <f>IF(LOOKUP($F242,'Vent Sizing Charts'!$F$5:$F$18,'Vent Sizing Charts'!L$5:L$18)+1&lt;0,0,LOOKUP($F242,'Vent Sizing Charts'!$F$5:$F$18,'Vent Sizing Charts'!L$5:L$18))</f>
        <v>#N/A</v>
      </c>
      <c r="N242" t="e">
        <f>IF(LOOKUP($F242,'Vent Sizing Charts'!$F$5:$F$18,'Vent Sizing Charts'!M$5:M$18)+1&lt;0,0,LOOKUP($F242,'Vent Sizing Charts'!$F$5:$F$18,'Vent Sizing Charts'!M$5:M$18))</f>
        <v>#N/A</v>
      </c>
      <c r="O242" t="e">
        <f>IF(LOOKUP($F242,'Vent Sizing Charts'!$F$5:$F$18,'Vent Sizing Charts'!N$5:N$18)+1&lt;0,0,LOOKUP($F242,'Vent Sizing Charts'!$F$5:$F$18,'Vent Sizing Charts'!N$5:N$18))</f>
        <v>#N/A</v>
      </c>
      <c r="R242">
        <f>'Vent Sizing'!X147</f>
        <v>0</v>
      </c>
      <c r="S242">
        <f>ROUNDUP('Vent Sizing'!T147,0)</f>
        <v>0</v>
      </c>
      <c r="T242">
        <v>-9999999</v>
      </c>
      <c r="U242" t="str">
        <f>IF($R242=15,LOOKUP($S242,'Vent Sizing Charts'!$T$38:$T$41,'Vent Sizing Charts'!V$38:V$41)+1,IF($R242=12,LOOKUP($S242,'Vent Sizing Charts'!$T$34:$T$37,'Vent Sizing Charts'!V$34:V$37)+1,IF($R242=10,LOOKUP($S242,'Vent Sizing Charts'!$T$30:$T$33,'Vent Sizing Charts'!V$30:V$33)+1,IF($R242=8,LOOKUP($S242,'Vent Sizing Charts'!$T$26:$T$29,'Vent Sizing Charts'!V$26:V$29)+1,IF($R242=6,LOOKUP($S242,'Vent Sizing Charts'!$T$22:$T$25,'Vent Sizing Charts'!V$22:V$25)+1,IF($R242=5,LOOKUP($S242,'Vent Sizing Charts'!$T$18:$T$21,'Vent Sizing Charts'!V$18:V$21)+1,IF($R242=4,LOOKUP($S242,'Vent Sizing Charts'!$T$14:$T$17,'Vent Sizing Charts'!V$14:V$17)+1,IF($R242=3,LOOKUP($S242,'Vent Sizing Charts'!$T$10:$T$13,'Vent Sizing Charts'!V$10:V$13)+1,IF($R242=2,LOOKUP($S242,'Vent Sizing Charts'!$T$8:$T$9,'Vent Sizing Charts'!V$8:V$9)+1,IF($R242=1.5,LOOKUP($S242,'Vent Sizing Charts'!$T$7,'Vent Sizing Charts'!V$7)+1,IF($R242=1.25,LOOKUP($S242,'Vent Sizing Charts'!$T$6,'Vent Sizing Charts'!V$6)+1,"ERR")))))))))))</f>
        <v>ERR</v>
      </c>
      <c r="V242" t="str">
        <f>IF($R242=15,LOOKUP($S242,'Vent Sizing Charts'!$T$38:$T$41,'Vent Sizing Charts'!W$38:W$41)+1,IF($R242=12,LOOKUP($S242,'Vent Sizing Charts'!$T$34:$T$37,'Vent Sizing Charts'!W$34:W$37)+1,IF($R242=10,LOOKUP($S242,'Vent Sizing Charts'!$T$30:$T$33,'Vent Sizing Charts'!W$30:W$33)+1,IF($R242=8,LOOKUP($S242,'Vent Sizing Charts'!$T$26:$T$29,'Vent Sizing Charts'!W$26:W$29)+1,IF($R242=6,LOOKUP($S242,'Vent Sizing Charts'!$T$22:$T$25,'Vent Sizing Charts'!W$22:W$25)+1,IF($R242=5,LOOKUP($S242,'Vent Sizing Charts'!$T$18:$T$21,'Vent Sizing Charts'!W$18:W$21)+1,IF($R242=4,LOOKUP($S242,'Vent Sizing Charts'!$T$14:$T$17,'Vent Sizing Charts'!W$14:W$17)+1,IF($R242=3,LOOKUP($S242,'Vent Sizing Charts'!$T$10:$T$13,'Vent Sizing Charts'!W$10:W$13)+1,IF($R242=2,LOOKUP($S242,'Vent Sizing Charts'!$T$8:$T$9,'Vent Sizing Charts'!W$8:W$9)+1,IF($R242=1.5,LOOKUP($S242,'Vent Sizing Charts'!$T$7,'Vent Sizing Charts'!W$7)+1,IF($R242=1.25,LOOKUP($S242,'Vent Sizing Charts'!$T$6,'Vent Sizing Charts'!W$6)+1,"ERR")))))))))))</f>
        <v>ERR</v>
      </c>
      <c r="W242" t="str">
        <f>IF($R242=15,LOOKUP($S242,'Vent Sizing Charts'!$T$38:$T$41,'Vent Sizing Charts'!X$38:X$41)+1,IF($R242=12,LOOKUP($S242,'Vent Sizing Charts'!$T$34:$T$37,'Vent Sizing Charts'!X$34:X$37)+1,IF($R242=10,LOOKUP($S242,'Vent Sizing Charts'!$T$30:$T$33,'Vent Sizing Charts'!X$30:X$33)+1,IF($R242=8,LOOKUP($S242,'Vent Sizing Charts'!$T$26:$T$29,'Vent Sizing Charts'!X$26:X$29)+1,IF($R242=6,LOOKUP($S242,'Vent Sizing Charts'!$T$22:$T$25,'Vent Sizing Charts'!X$22:X$25)+1,IF($R242=5,LOOKUP($S242,'Vent Sizing Charts'!$T$18:$T$21,'Vent Sizing Charts'!X$18:X$21)+1,IF($R242=4,LOOKUP($S242,'Vent Sizing Charts'!$T$14:$T$17,'Vent Sizing Charts'!X$14:X$17)+1,IF($R242=3,LOOKUP($S242,'Vent Sizing Charts'!$T$10:$T$13,'Vent Sizing Charts'!X$10:X$13)+1,IF($R242=2,LOOKUP($S242,'Vent Sizing Charts'!$T$8:$T$9,'Vent Sizing Charts'!X$8:X$9)+1,IF($R242=1.5,LOOKUP($S242,'Vent Sizing Charts'!$T$7,'Vent Sizing Charts'!X$7)+1,IF($R242=1.25,LOOKUP($S242,'Vent Sizing Charts'!$T$6,'Vent Sizing Charts'!X$6)+1,"ERR")))))))))))</f>
        <v>ERR</v>
      </c>
      <c r="X242" t="str">
        <f>IF($R242=15,LOOKUP($S242,'Vent Sizing Charts'!$T$38:$T$41,'Vent Sizing Charts'!Y$38:Y$41)+1,IF($R242=12,LOOKUP($S242,'Vent Sizing Charts'!$T$34:$T$37,'Vent Sizing Charts'!Y$34:Y$37)+1,IF($R242=10,LOOKUP($S242,'Vent Sizing Charts'!$T$30:$T$33,'Vent Sizing Charts'!Y$30:Y$33)+1,IF($R242=8,LOOKUP($S242,'Vent Sizing Charts'!$T$26:$T$29,'Vent Sizing Charts'!Y$26:Y$29)+1,IF($R242=6,LOOKUP($S242,'Vent Sizing Charts'!$T$22:$T$25,'Vent Sizing Charts'!Y$22:Y$25)+1,IF($R242=5,LOOKUP($S242,'Vent Sizing Charts'!$T$18:$T$21,'Vent Sizing Charts'!Y$18:Y$21)+1,IF($R242=4,LOOKUP($S242,'Vent Sizing Charts'!$T$14:$T$17,'Vent Sizing Charts'!Y$14:Y$17)+1,IF($R242=3,LOOKUP($S242,'Vent Sizing Charts'!$T$10:$T$13,'Vent Sizing Charts'!Y$10:Y$13)+1,IF($R242=2,LOOKUP($S242,'Vent Sizing Charts'!$T$8:$T$9,'Vent Sizing Charts'!Y$8:Y$9)+1,IF($R242=1.5,LOOKUP($S242,'Vent Sizing Charts'!$T$7,'Vent Sizing Charts'!Y$7)+1,IF($R242=1.25,LOOKUP($S242,'Vent Sizing Charts'!$T$6,'Vent Sizing Charts'!Y$6)+1,"ERR")))))))))))</f>
        <v>ERR</v>
      </c>
      <c r="Y242" t="str">
        <f>IF($R242=15,LOOKUP($S242,'Vent Sizing Charts'!$T$38:$T$41,'Vent Sizing Charts'!Z$38:Z$41)+1,IF($R242=12,LOOKUP($S242,'Vent Sizing Charts'!$T$34:$T$37,'Vent Sizing Charts'!Z$34:Z$37)+1,IF($R242=10,LOOKUP($S242,'Vent Sizing Charts'!$T$30:$T$33,'Vent Sizing Charts'!Z$30:Z$33)+1,IF($R242=8,LOOKUP($S242,'Vent Sizing Charts'!$T$26:$T$29,'Vent Sizing Charts'!Z$26:Z$29)+1,IF($R242=6,LOOKUP($S242,'Vent Sizing Charts'!$T$22:$T$25,'Vent Sizing Charts'!Z$22:Z$25)+1,IF($R242=5,LOOKUP($S242,'Vent Sizing Charts'!$T$18:$T$21,'Vent Sizing Charts'!Z$18:Z$21)+1,IF($R242=4,LOOKUP($S242,'Vent Sizing Charts'!$T$14:$T$17,'Vent Sizing Charts'!Z$14:Z$17)+1,IF($R242=3,LOOKUP($S242,'Vent Sizing Charts'!$T$10:$T$13,'Vent Sizing Charts'!Z$10:Z$13)+1,IF($R242=2,LOOKUP($S242,'Vent Sizing Charts'!$T$8:$T$9,'Vent Sizing Charts'!Z$8:Z$9)+1,IF($R242=1.5,LOOKUP($S242,'Vent Sizing Charts'!$T$7,'Vent Sizing Charts'!Z$7)+1,IF($R242=1.25,LOOKUP($S242,'Vent Sizing Charts'!$T$6,'Vent Sizing Charts'!Z$6)+1,"ERR")))))))))))</f>
        <v>ERR</v>
      </c>
      <c r="Z242" t="str">
        <f>IF($R242=15,LOOKUP($S242,'Vent Sizing Charts'!$T$38:$T$41,'Vent Sizing Charts'!AA$38:AA$41)+1,IF($R242=12,LOOKUP($S242,'Vent Sizing Charts'!$T$34:$T$37,'Vent Sizing Charts'!AA$34:AA$37)+1,IF($R242=10,LOOKUP($S242,'Vent Sizing Charts'!$T$30:$T$33,'Vent Sizing Charts'!AA$30:AA$33)+1,IF($R242=8,LOOKUP($S242,'Vent Sizing Charts'!$T$26:$T$29,'Vent Sizing Charts'!AA$26:AA$29)+1,IF($R242=6,LOOKUP($S242,'Vent Sizing Charts'!$T$22:$T$25,'Vent Sizing Charts'!AA$22:AA$25)+1,IF($R242=5,LOOKUP($S242,'Vent Sizing Charts'!$T$18:$T$21,'Vent Sizing Charts'!AA$18:AA$21)+1,IF($R242=4,LOOKUP($S242,'Vent Sizing Charts'!$T$14:$T$17,'Vent Sizing Charts'!AA$14:AA$17)+1,IF($R242=3,LOOKUP($S242,'Vent Sizing Charts'!$T$10:$T$13,'Vent Sizing Charts'!AA$10:AA$13)+1,IF($R242=2,LOOKUP($S242,'Vent Sizing Charts'!$T$8:$T$9,'Vent Sizing Charts'!AA$8:AA$9)+1,IF($R242=1.5,LOOKUP($S242,'Vent Sizing Charts'!$T$7,'Vent Sizing Charts'!AA$7)+1,IF($R242=1.25,LOOKUP($S242,'Vent Sizing Charts'!$T$6,'Vent Sizing Charts'!AA$6)+1,"ERR")))))))))))</f>
        <v>ERR</v>
      </c>
      <c r="AA242" t="str">
        <f>IF($R242=15,LOOKUP($S242,'Vent Sizing Charts'!$T$38:$T$41,'Vent Sizing Charts'!AB$38:AB$41)+1,IF($R242=12,LOOKUP($S242,'Vent Sizing Charts'!$T$34:$T$37,'Vent Sizing Charts'!AB$34:AB$37)+1,IF($R242=10,LOOKUP($S242,'Vent Sizing Charts'!$T$30:$T$33,'Vent Sizing Charts'!AB$30:AB$33)+1,IF($R242=8,LOOKUP($S242,'Vent Sizing Charts'!$T$26:$T$29,'Vent Sizing Charts'!AB$26:AB$29)+1,IF($R242=6,LOOKUP($S242,'Vent Sizing Charts'!$T$22:$T$25,'Vent Sizing Charts'!AB$22:AB$25)+1,IF($R242=5,LOOKUP($S242,'Vent Sizing Charts'!$T$18:$T$21,'Vent Sizing Charts'!AB$18:AB$21)+1,IF($R242=4,LOOKUP($S242,'Vent Sizing Charts'!$T$14:$T$17,'Vent Sizing Charts'!AB$14:AB$17)+1,IF($R242=3,LOOKUP($S242,'Vent Sizing Charts'!$T$10:$T$13,'Vent Sizing Charts'!AB$10:AB$13)+1,IF($R242=2,LOOKUP($S242,'Vent Sizing Charts'!$T$8:$T$9,'Vent Sizing Charts'!AB$8:AB$9)+1,IF($R242=1.5,LOOKUP($S242,'Vent Sizing Charts'!$T$7,'Vent Sizing Charts'!AB$7)+1,IF($R242=1.25,LOOKUP($S242,'Vent Sizing Charts'!$T$6,'Vent Sizing Charts'!AB$6)+1,"ERR")))))))))))</f>
        <v>ERR</v>
      </c>
      <c r="AB242" t="str">
        <f>IF($R242=15,LOOKUP($S242,'Vent Sizing Charts'!$T$38:$T$41,'Vent Sizing Charts'!AC$38:AC$41)+1,IF($R242=12,LOOKUP($S242,'Vent Sizing Charts'!$T$34:$T$37,'Vent Sizing Charts'!AC$34:AC$37)+1,IF($R242=10,LOOKUP($S242,'Vent Sizing Charts'!$T$30:$T$33,'Vent Sizing Charts'!AC$30:AC$33)+1,IF($R242=8,LOOKUP($S242,'Vent Sizing Charts'!$T$26:$T$29,'Vent Sizing Charts'!AC$26:AC$29)+1,IF($R242=6,LOOKUP($S242,'Vent Sizing Charts'!$T$22:$T$25,'Vent Sizing Charts'!AC$22:AC$25)+1,IF($R242=5,LOOKUP($S242,'Vent Sizing Charts'!$T$18:$T$21,'Vent Sizing Charts'!AC$18:AC$21)+1,IF($R242=4,LOOKUP($S242,'Vent Sizing Charts'!$T$14:$T$17,'Vent Sizing Charts'!AC$14:AC$17)+1,IF($R242=3,LOOKUP($S242,'Vent Sizing Charts'!$T$10:$T$13,'Vent Sizing Charts'!AC$10:AC$13)+1,IF($R242=2,LOOKUP($S242,'Vent Sizing Charts'!$T$8:$T$9,'Vent Sizing Charts'!AC$8:AC$9)+1,IF($R242=1.5,LOOKUP($S242,'Vent Sizing Charts'!$T$7,'Vent Sizing Charts'!AC$7)+1,IF($R242=1.25,LOOKUP($S242,'Vent Sizing Charts'!$T$6,'Vent Sizing Charts'!AC$6)+1,"ERR")))))))))))</f>
        <v>ERR</v>
      </c>
      <c r="AC242" t="str">
        <f>IF($R242=15,LOOKUP($S242,'Vent Sizing Charts'!$T$38:$T$41,'Vent Sizing Charts'!AD$38:AD$41)+1,IF($R242=12,LOOKUP($S242,'Vent Sizing Charts'!$T$34:$T$37,'Vent Sizing Charts'!AD$34:AD$37)+1,IF($R242=10,LOOKUP($S242,'Vent Sizing Charts'!$T$30:$T$33,'Vent Sizing Charts'!AD$30:AD$33)+1,IF($R242=8,LOOKUP($S242,'Vent Sizing Charts'!$T$26:$T$29,'Vent Sizing Charts'!AD$26:AD$29)+1,IF($R242=6,LOOKUP($S242,'Vent Sizing Charts'!$T$22:$T$25,'Vent Sizing Charts'!AD$22:AD$25)+1,IF($R242=5,LOOKUP($S242,'Vent Sizing Charts'!$T$18:$T$21,'Vent Sizing Charts'!AD$18:AD$21)+1,IF($R242=4,LOOKUP($S242,'Vent Sizing Charts'!$T$14:$T$17,'Vent Sizing Charts'!AD$14:AD$17)+1,IF($R242=3,LOOKUP($S242,'Vent Sizing Charts'!$T$10:$T$13,'Vent Sizing Charts'!AD$10:AD$13)+1,IF($R242=2,LOOKUP($S242,'Vent Sizing Charts'!$T$8:$T$9,'Vent Sizing Charts'!AD$8:AD$9)+1,IF($R242=1.5,LOOKUP($S242,'Vent Sizing Charts'!$T$7,'Vent Sizing Charts'!AD$7)+1,IF($R242=1.25,LOOKUP($S242,'Vent Sizing Charts'!$T$6,'Vent Sizing Charts'!AD$6)+1,"ERR")))))))))))</f>
        <v>ERR</v>
      </c>
      <c r="AD242" t="str">
        <f>IF($R242=15,LOOKUP($S242,'Vent Sizing Charts'!$T$38:$T$41,'Vent Sizing Charts'!AE$38:AE$41)+1,IF($R242=12,LOOKUP($S242,'Vent Sizing Charts'!$T$34:$T$37,'Vent Sizing Charts'!AE$34:AE$37)+1,IF($R242=10,LOOKUP($S242,'Vent Sizing Charts'!$T$30:$T$33,'Vent Sizing Charts'!AE$30:AE$33)+1,IF($R242=8,LOOKUP($S242,'Vent Sizing Charts'!$T$26:$T$29,'Vent Sizing Charts'!AE$26:AE$29)+1,IF($R242=6,LOOKUP($S242,'Vent Sizing Charts'!$T$22:$T$25,'Vent Sizing Charts'!AE$22:AE$25)+1,IF($R242=5,LOOKUP($S242,'Vent Sizing Charts'!$T$18:$T$21,'Vent Sizing Charts'!AE$18:AE$21)+1,IF($R242=4,LOOKUP($S242,'Vent Sizing Charts'!$T$14:$T$17,'Vent Sizing Charts'!AE$14:AE$17)+1,IF($R242=3,LOOKUP($S242,'Vent Sizing Charts'!$T$10:$T$13,'Vent Sizing Charts'!AE$10:AE$13)+1,IF($R242=2,LOOKUP($S242,'Vent Sizing Charts'!$T$8:$T$9,'Vent Sizing Charts'!AE$8:AE$9)+1,IF($R242=1.5,LOOKUP($S242,'Vent Sizing Charts'!$T$7,'Vent Sizing Charts'!AE$7)+1,IF($R242=1.25,LOOKUP($S242,'Vent Sizing Charts'!$T$6,'Vent Sizing Charts'!AE$6)+1,"ERR")))))))))))</f>
        <v>ERR</v>
      </c>
      <c r="AE242" t="str">
        <f>IF($R242=15,LOOKUP($S242,'Vent Sizing Charts'!$T$38:$T$41,'Vent Sizing Charts'!U$38:U$41),IF($R242=12,LOOKUP($S242,'Vent Sizing Charts'!$T$34:$T$37,'Vent Sizing Charts'!U$34:U$37),IF($R242=10,LOOKUP($S242,'Vent Sizing Charts'!$T$30:$T$33,'Vent Sizing Charts'!U$30:U$33),IF($R242=8,LOOKUP($S242,'Vent Sizing Charts'!$T$26:$T$29,'Vent Sizing Charts'!U$26:U$29),IF($R242=6,LOOKUP($S242,'Vent Sizing Charts'!$T$22:$T$25,'Vent Sizing Charts'!U$22:U$25),IF($R242=5,LOOKUP($S242,'Vent Sizing Charts'!$T$18:$T$21,'Vent Sizing Charts'!U$18:U$21),IF($R242=4,LOOKUP($S242,'Vent Sizing Charts'!$T$14:$T$17,'Vent Sizing Charts'!U$14:U$17),IF($R242=3,LOOKUP($S242,'Vent Sizing Charts'!$T$10:$T$13,'Vent Sizing Charts'!U$10:U$13),IF($R242=2,LOOKUP($S242,'Vent Sizing Charts'!$T$8:$T$9,'Vent Sizing Charts'!U$8:U$9),IF($R242=1.5,LOOKUP($S242,'Vent Sizing Charts'!$T$7,'Vent Sizing Charts'!U$7),IF($R242=1.25,LOOKUP($S242,'Vent Sizing Charts'!$T$6,'Vent Sizing Charts'!U$6),"ERR")))))))))))</f>
        <v>ERR</v>
      </c>
    </row>
    <row r="243" spans="6:31" x14ac:dyDescent="0.25">
      <c r="F243" t="str">
        <f>IF('Vent Sizing'!M228="","",'Vent Sizing'!M228)</f>
        <v/>
      </c>
      <c r="G243">
        <v>0</v>
      </c>
      <c r="H243" t="e">
        <f>IF(LOOKUP($F243,'Vent Sizing Charts'!$F$5:$F$18,'Vent Sizing Charts'!G$5:G$18)+1&lt;0,0,LOOKUP($F243,'Vent Sizing Charts'!$F$5:$F$18,'Vent Sizing Charts'!G$5:G$18))</f>
        <v>#N/A</v>
      </c>
      <c r="I243" t="e">
        <f>IF(LOOKUP($F243,'Vent Sizing Charts'!$F$5:$F$18,'Vent Sizing Charts'!H$5:H$18)+1&lt;0,0,LOOKUP($F243,'Vent Sizing Charts'!$F$5:$F$18,'Vent Sizing Charts'!H$5:H$18))</f>
        <v>#N/A</v>
      </c>
      <c r="J243" t="e">
        <f>IF(LOOKUP($F243,'Vent Sizing Charts'!$F$5:$F$18,'Vent Sizing Charts'!I$5:I$18)+1&lt;0,0,LOOKUP($F243,'Vent Sizing Charts'!$F$5:$F$18,'Vent Sizing Charts'!I$5:I$18))</f>
        <v>#N/A</v>
      </c>
      <c r="K243" t="e">
        <f>IF(LOOKUP($F243,'Vent Sizing Charts'!$F$5:$F$18,'Vent Sizing Charts'!J$5:J$18)+1&lt;0,0,LOOKUP($F243,'Vent Sizing Charts'!$F$5:$F$18,'Vent Sizing Charts'!J$5:J$18))</f>
        <v>#N/A</v>
      </c>
      <c r="L243" t="e">
        <f>IF(LOOKUP($F243,'Vent Sizing Charts'!$F$5:$F$18,'Vent Sizing Charts'!K$5:K$18)+1&lt;0,0,LOOKUP($F243,'Vent Sizing Charts'!$F$5:$F$18,'Vent Sizing Charts'!K$5:K$18))</f>
        <v>#N/A</v>
      </c>
      <c r="M243" t="e">
        <f>IF(LOOKUP($F243,'Vent Sizing Charts'!$F$5:$F$18,'Vent Sizing Charts'!L$5:L$18)+1&lt;0,0,LOOKUP($F243,'Vent Sizing Charts'!$F$5:$F$18,'Vent Sizing Charts'!L$5:L$18))</f>
        <v>#N/A</v>
      </c>
      <c r="N243" t="e">
        <f>IF(LOOKUP($F243,'Vent Sizing Charts'!$F$5:$F$18,'Vent Sizing Charts'!M$5:M$18)+1&lt;0,0,LOOKUP($F243,'Vent Sizing Charts'!$F$5:$F$18,'Vent Sizing Charts'!M$5:M$18))</f>
        <v>#N/A</v>
      </c>
      <c r="O243" t="e">
        <f>IF(LOOKUP($F243,'Vent Sizing Charts'!$F$5:$F$18,'Vent Sizing Charts'!N$5:N$18)+1&lt;0,0,LOOKUP($F243,'Vent Sizing Charts'!$F$5:$F$18,'Vent Sizing Charts'!N$5:N$18))</f>
        <v>#N/A</v>
      </c>
      <c r="R243">
        <f>'Vent Sizing'!X148</f>
        <v>0</v>
      </c>
      <c r="S243">
        <f>ROUNDUP('Vent Sizing'!T148,0)</f>
        <v>0</v>
      </c>
      <c r="T243">
        <v>-9999999</v>
      </c>
      <c r="U243" t="str">
        <f>IF($R243=15,LOOKUP($S243,'Vent Sizing Charts'!$T$38:$T$41,'Vent Sizing Charts'!V$38:V$41)+1,IF($R243=12,LOOKUP($S243,'Vent Sizing Charts'!$T$34:$T$37,'Vent Sizing Charts'!V$34:V$37)+1,IF($R243=10,LOOKUP($S243,'Vent Sizing Charts'!$T$30:$T$33,'Vent Sizing Charts'!V$30:V$33)+1,IF($R243=8,LOOKUP($S243,'Vent Sizing Charts'!$T$26:$T$29,'Vent Sizing Charts'!V$26:V$29)+1,IF($R243=6,LOOKUP($S243,'Vent Sizing Charts'!$T$22:$T$25,'Vent Sizing Charts'!V$22:V$25)+1,IF($R243=5,LOOKUP($S243,'Vent Sizing Charts'!$T$18:$T$21,'Vent Sizing Charts'!V$18:V$21)+1,IF($R243=4,LOOKUP($S243,'Vent Sizing Charts'!$T$14:$T$17,'Vent Sizing Charts'!V$14:V$17)+1,IF($R243=3,LOOKUP($S243,'Vent Sizing Charts'!$T$10:$T$13,'Vent Sizing Charts'!V$10:V$13)+1,IF($R243=2,LOOKUP($S243,'Vent Sizing Charts'!$T$8:$T$9,'Vent Sizing Charts'!V$8:V$9)+1,IF($R243=1.5,LOOKUP($S243,'Vent Sizing Charts'!$T$7,'Vent Sizing Charts'!V$7)+1,IF($R243=1.25,LOOKUP($S243,'Vent Sizing Charts'!$T$6,'Vent Sizing Charts'!V$6)+1,"ERR")))))))))))</f>
        <v>ERR</v>
      </c>
      <c r="V243" t="str">
        <f>IF($R243=15,LOOKUP($S243,'Vent Sizing Charts'!$T$38:$T$41,'Vent Sizing Charts'!W$38:W$41)+1,IF($R243=12,LOOKUP($S243,'Vent Sizing Charts'!$T$34:$T$37,'Vent Sizing Charts'!W$34:W$37)+1,IF($R243=10,LOOKUP($S243,'Vent Sizing Charts'!$T$30:$T$33,'Vent Sizing Charts'!W$30:W$33)+1,IF($R243=8,LOOKUP($S243,'Vent Sizing Charts'!$T$26:$T$29,'Vent Sizing Charts'!W$26:W$29)+1,IF($R243=6,LOOKUP($S243,'Vent Sizing Charts'!$T$22:$T$25,'Vent Sizing Charts'!W$22:W$25)+1,IF($R243=5,LOOKUP($S243,'Vent Sizing Charts'!$T$18:$T$21,'Vent Sizing Charts'!W$18:W$21)+1,IF($R243=4,LOOKUP($S243,'Vent Sizing Charts'!$T$14:$T$17,'Vent Sizing Charts'!W$14:W$17)+1,IF($R243=3,LOOKUP($S243,'Vent Sizing Charts'!$T$10:$T$13,'Vent Sizing Charts'!W$10:W$13)+1,IF($R243=2,LOOKUP($S243,'Vent Sizing Charts'!$T$8:$T$9,'Vent Sizing Charts'!W$8:W$9)+1,IF($R243=1.5,LOOKUP($S243,'Vent Sizing Charts'!$T$7,'Vent Sizing Charts'!W$7)+1,IF($R243=1.25,LOOKUP($S243,'Vent Sizing Charts'!$T$6,'Vent Sizing Charts'!W$6)+1,"ERR")))))))))))</f>
        <v>ERR</v>
      </c>
      <c r="W243" t="str">
        <f>IF($R243=15,LOOKUP($S243,'Vent Sizing Charts'!$T$38:$T$41,'Vent Sizing Charts'!X$38:X$41)+1,IF($R243=12,LOOKUP($S243,'Vent Sizing Charts'!$T$34:$T$37,'Vent Sizing Charts'!X$34:X$37)+1,IF($R243=10,LOOKUP($S243,'Vent Sizing Charts'!$T$30:$T$33,'Vent Sizing Charts'!X$30:X$33)+1,IF($R243=8,LOOKUP($S243,'Vent Sizing Charts'!$T$26:$T$29,'Vent Sizing Charts'!X$26:X$29)+1,IF($R243=6,LOOKUP($S243,'Vent Sizing Charts'!$T$22:$T$25,'Vent Sizing Charts'!X$22:X$25)+1,IF($R243=5,LOOKUP($S243,'Vent Sizing Charts'!$T$18:$T$21,'Vent Sizing Charts'!X$18:X$21)+1,IF($R243=4,LOOKUP($S243,'Vent Sizing Charts'!$T$14:$T$17,'Vent Sizing Charts'!X$14:X$17)+1,IF($R243=3,LOOKUP($S243,'Vent Sizing Charts'!$T$10:$T$13,'Vent Sizing Charts'!X$10:X$13)+1,IF($R243=2,LOOKUP($S243,'Vent Sizing Charts'!$T$8:$T$9,'Vent Sizing Charts'!X$8:X$9)+1,IF($R243=1.5,LOOKUP($S243,'Vent Sizing Charts'!$T$7,'Vent Sizing Charts'!X$7)+1,IF($R243=1.25,LOOKUP($S243,'Vent Sizing Charts'!$T$6,'Vent Sizing Charts'!X$6)+1,"ERR")))))))))))</f>
        <v>ERR</v>
      </c>
      <c r="X243" t="str">
        <f>IF($R243=15,LOOKUP($S243,'Vent Sizing Charts'!$T$38:$T$41,'Vent Sizing Charts'!Y$38:Y$41)+1,IF($R243=12,LOOKUP($S243,'Vent Sizing Charts'!$T$34:$T$37,'Vent Sizing Charts'!Y$34:Y$37)+1,IF($R243=10,LOOKUP($S243,'Vent Sizing Charts'!$T$30:$T$33,'Vent Sizing Charts'!Y$30:Y$33)+1,IF($R243=8,LOOKUP($S243,'Vent Sizing Charts'!$T$26:$T$29,'Vent Sizing Charts'!Y$26:Y$29)+1,IF($R243=6,LOOKUP($S243,'Vent Sizing Charts'!$T$22:$T$25,'Vent Sizing Charts'!Y$22:Y$25)+1,IF($R243=5,LOOKUP($S243,'Vent Sizing Charts'!$T$18:$T$21,'Vent Sizing Charts'!Y$18:Y$21)+1,IF($R243=4,LOOKUP($S243,'Vent Sizing Charts'!$T$14:$T$17,'Vent Sizing Charts'!Y$14:Y$17)+1,IF($R243=3,LOOKUP($S243,'Vent Sizing Charts'!$T$10:$T$13,'Vent Sizing Charts'!Y$10:Y$13)+1,IF($R243=2,LOOKUP($S243,'Vent Sizing Charts'!$T$8:$T$9,'Vent Sizing Charts'!Y$8:Y$9)+1,IF($R243=1.5,LOOKUP($S243,'Vent Sizing Charts'!$T$7,'Vent Sizing Charts'!Y$7)+1,IF($R243=1.25,LOOKUP($S243,'Vent Sizing Charts'!$T$6,'Vent Sizing Charts'!Y$6)+1,"ERR")))))))))))</f>
        <v>ERR</v>
      </c>
      <c r="Y243" t="str">
        <f>IF($R243=15,LOOKUP($S243,'Vent Sizing Charts'!$T$38:$T$41,'Vent Sizing Charts'!Z$38:Z$41)+1,IF($R243=12,LOOKUP($S243,'Vent Sizing Charts'!$T$34:$T$37,'Vent Sizing Charts'!Z$34:Z$37)+1,IF($R243=10,LOOKUP($S243,'Vent Sizing Charts'!$T$30:$T$33,'Vent Sizing Charts'!Z$30:Z$33)+1,IF($R243=8,LOOKUP($S243,'Vent Sizing Charts'!$T$26:$T$29,'Vent Sizing Charts'!Z$26:Z$29)+1,IF($R243=6,LOOKUP($S243,'Vent Sizing Charts'!$T$22:$T$25,'Vent Sizing Charts'!Z$22:Z$25)+1,IF($R243=5,LOOKUP($S243,'Vent Sizing Charts'!$T$18:$T$21,'Vent Sizing Charts'!Z$18:Z$21)+1,IF($R243=4,LOOKUP($S243,'Vent Sizing Charts'!$T$14:$T$17,'Vent Sizing Charts'!Z$14:Z$17)+1,IF($R243=3,LOOKUP($S243,'Vent Sizing Charts'!$T$10:$T$13,'Vent Sizing Charts'!Z$10:Z$13)+1,IF($R243=2,LOOKUP($S243,'Vent Sizing Charts'!$T$8:$T$9,'Vent Sizing Charts'!Z$8:Z$9)+1,IF($R243=1.5,LOOKUP($S243,'Vent Sizing Charts'!$T$7,'Vent Sizing Charts'!Z$7)+1,IF($R243=1.25,LOOKUP($S243,'Vent Sizing Charts'!$T$6,'Vent Sizing Charts'!Z$6)+1,"ERR")))))))))))</f>
        <v>ERR</v>
      </c>
      <c r="Z243" t="str">
        <f>IF($R243=15,LOOKUP($S243,'Vent Sizing Charts'!$T$38:$T$41,'Vent Sizing Charts'!AA$38:AA$41)+1,IF($R243=12,LOOKUP($S243,'Vent Sizing Charts'!$T$34:$T$37,'Vent Sizing Charts'!AA$34:AA$37)+1,IF($R243=10,LOOKUP($S243,'Vent Sizing Charts'!$T$30:$T$33,'Vent Sizing Charts'!AA$30:AA$33)+1,IF($R243=8,LOOKUP($S243,'Vent Sizing Charts'!$T$26:$T$29,'Vent Sizing Charts'!AA$26:AA$29)+1,IF($R243=6,LOOKUP($S243,'Vent Sizing Charts'!$T$22:$T$25,'Vent Sizing Charts'!AA$22:AA$25)+1,IF($R243=5,LOOKUP($S243,'Vent Sizing Charts'!$T$18:$T$21,'Vent Sizing Charts'!AA$18:AA$21)+1,IF($R243=4,LOOKUP($S243,'Vent Sizing Charts'!$T$14:$T$17,'Vent Sizing Charts'!AA$14:AA$17)+1,IF($R243=3,LOOKUP($S243,'Vent Sizing Charts'!$T$10:$T$13,'Vent Sizing Charts'!AA$10:AA$13)+1,IF($R243=2,LOOKUP($S243,'Vent Sizing Charts'!$T$8:$T$9,'Vent Sizing Charts'!AA$8:AA$9)+1,IF($R243=1.5,LOOKUP($S243,'Vent Sizing Charts'!$T$7,'Vent Sizing Charts'!AA$7)+1,IF($R243=1.25,LOOKUP($S243,'Vent Sizing Charts'!$T$6,'Vent Sizing Charts'!AA$6)+1,"ERR")))))))))))</f>
        <v>ERR</v>
      </c>
      <c r="AA243" t="str">
        <f>IF($R243=15,LOOKUP($S243,'Vent Sizing Charts'!$T$38:$T$41,'Vent Sizing Charts'!AB$38:AB$41)+1,IF($R243=12,LOOKUP($S243,'Vent Sizing Charts'!$T$34:$T$37,'Vent Sizing Charts'!AB$34:AB$37)+1,IF($R243=10,LOOKUP($S243,'Vent Sizing Charts'!$T$30:$T$33,'Vent Sizing Charts'!AB$30:AB$33)+1,IF($R243=8,LOOKUP($S243,'Vent Sizing Charts'!$T$26:$T$29,'Vent Sizing Charts'!AB$26:AB$29)+1,IF($R243=6,LOOKUP($S243,'Vent Sizing Charts'!$T$22:$T$25,'Vent Sizing Charts'!AB$22:AB$25)+1,IF($R243=5,LOOKUP($S243,'Vent Sizing Charts'!$T$18:$T$21,'Vent Sizing Charts'!AB$18:AB$21)+1,IF($R243=4,LOOKUP($S243,'Vent Sizing Charts'!$T$14:$T$17,'Vent Sizing Charts'!AB$14:AB$17)+1,IF($R243=3,LOOKUP($S243,'Vent Sizing Charts'!$T$10:$T$13,'Vent Sizing Charts'!AB$10:AB$13)+1,IF($R243=2,LOOKUP($S243,'Vent Sizing Charts'!$T$8:$T$9,'Vent Sizing Charts'!AB$8:AB$9)+1,IF($R243=1.5,LOOKUP($S243,'Vent Sizing Charts'!$T$7,'Vent Sizing Charts'!AB$7)+1,IF($R243=1.25,LOOKUP($S243,'Vent Sizing Charts'!$T$6,'Vent Sizing Charts'!AB$6)+1,"ERR")))))))))))</f>
        <v>ERR</v>
      </c>
      <c r="AB243" t="str">
        <f>IF($R243=15,LOOKUP($S243,'Vent Sizing Charts'!$T$38:$T$41,'Vent Sizing Charts'!AC$38:AC$41)+1,IF($R243=12,LOOKUP($S243,'Vent Sizing Charts'!$T$34:$T$37,'Vent Sizing Charts'!AC$34:AC$37)+1,IF($R243=10,LOOKUP($S243,'Vent Sizing Charts'!$T$30:$T$33,'Vent Sizing Charts'!AC$30:AC$33)+1,IF($R243=8,LOOKUP($S243,'Vent Sizing Charts'!$T$26:$T$29,'Vent Sizing Charts'!AC$26:AC$29)+1,IF($R243=6,LOOKUP($S243,'Vent Sizing Charts'!$T$22:$T$25,'Vent Sizing Charts'!AC$22:AC$25)+1,IF($R243=5,LOOKUP($S243,'Vent Sizing Charts'!$T$18:$T$21,'Vent Sizing Charts'!AC$18:AC$21)+1,IF($R243=4,LOOKUP($S243,'Vent Sizing Charts'!$T$14:$T$17,'Vent Sizing Charts'!AC$14:AC$17)+1,IF($R243=3,LOOKUP($S243,'Vent Sizing Charts'!$T$10:$T$13,'Vent Sizing Charts'!AC$10:AC$13)+1,IF($R243=2,LOOKUP($S243,'Vent Sizing Charts'!$T$8:$T$9,'Vent Sizing Charts'!AC$8:AC$9)+1,IF($R243=1.5,LOOKUP($S243,'Vent Sizing Charts'!$T$7,'Vent Sizing Charts'!AC$7)+1,IF($R243=1.25,LOOKUP($S243,'Vent Sizing Charts'!$T$6,'Vent Sizing Charts'!AC$6)+1,"ERR")))))))))))</f>
        <v>ERR</v>
      </c>
      <c r="AC243" t="str">
        <f>IF($R243=15,LOOKUP($S243,'Vent Sizing Charts'!$T$38:$T$41,'Vent Sizing Charts'!AD$38:AD$41)+1,IF($R243=12,LOOKUP($S243,'Vent Sizing Charts'!$T$34:$T$37,'Vent Sizing Charts'!AD$34:AD$37)+1,IF($R243=10,LOOKUP($S243,'Vent Sizing Charts'!$T$30:$T$33,'Vent Sizing Charts'!AD$30:AD$33)+1,IF($R243=8,LOOKUP($S243,'Vent Sizing Charts'!$T$26:$T$29,'Vent Sizing Charts'!AD$26:AD$29)+1,IF($R243=6,LOOKUP($S243,'Vent Sizing Charts'!$T$22:$T$25,'Vent Sizing Charts'!AD$22:AD$25)+1,IF($R243=5,LOOKUP($S243,'Vent Sizing Charts'!$T$18:$T$21,'Vent Sizing Charts'!AD$18:AD$21)+1,IF($R243=4,LOOKUP($S243,'Vent Sizing Charts'!$T$14:$T$17,'Vent Sizing Charts'!AD$14:AD$17)+1,IF($R243=3,LOOKUP($S243,'Vent Sizing Charts'!$T$10:$T$13,'Vent Sizing Charts'!AD$10:AD$13)+1,IF($R243=2,LOOKUP($S243,'Vent Sizing Charts'!$T$8:$T$9,'Vent Sizing Charts'!AD$8:AD$9)+1,IF($R243=1.5,LOOKUP($S243,'Vent Sizing Charts'!$T$7,'Vent Sizing Charts'!AD$7)+1,IF($R243=1.25,LOOKUP($S243,'Vent Sizing Charts'!$T$6,'Vent Sizing Charts'!AD$6)+1,"ERR")))))))))))</f>
        <v>ERR</v>
      </c>
      <c r="AD243" t="str">
        <f>IF($R243=15,LOOKUP($S243,'Vent Sizing Charts'!$T$38:$T$41,'Vent Sizing Charts'!AE$38:AE$41)+1,IF($R243=12,LOOKUP($S243,'Vent Sizing Charts'!$T$34:$T$37,'Vent Sizing Charts'!AE$34:AE$37)+1,IF($R243=10,LOOKUP($S243,'Vent Sizing Charts'!$T$30:$T$33,'Vent Sizing Charts'!AE$30:AE$33)+1,IF($R243=8,LOOKUP($S243,'Vent Sizing Charts'!$T$26:$T$29,'Vent Sizing Charts'!AE$26:AE$29)+1,IF($R243=6,LOOKUP($S243,'Vent Sizing Charts'!$T$22:$T$25,'Vent Sizing Charts'!AE$22:AE$25)+1,IF($R243=5,LOOKUP($S243,'Vent Sizing Charts'!$T$18:$T$21,'Vent Sizing Charts'!AE$18:AE$21)+1,IF($R243=4,LOOKUP($S243,'Vent Sizing Charts'!$T$14:$T$17,'Vent Sizing Charts'!AE$14:AE$17)+1,IF($R243=3,LOOKUP($S243,'Vent Sizing Charts'!$T$10:$T$13,'Vent Sizing Charts'!AE$10:AE$13)+1,IF($R243=2,LOOKUP($S243,'Vent Sizing Charts'!$T$8:$T$9,'Vent Sizing Charts'!AE$8:AE$9)+1,IF($R243=1.5,LOOKUP($S243,'Vent Sizing Charts'!$T$7,'Vent Sizing Charts'!AE$7)+1,IF($R243=1.25,LOOKUP($S243,'Vent Sizing Charts'!$T$6,'Vent Sizing Charts'!AE$6)+1,"ERR")))))))))))</f>
        <v>ERR</v>
      </c>
      <c r="AE243" t="str">
        <f>IF($R243=15,LOOKUP($S243,'Vent Sizing Charts'!$T$38:$T$41,'Vent Sizing Charts'!U$38:U$41),IF($R243=12,LOOKUP($S243,'Vent Sizing Charts'!$T$34:$T$37,'Vent Sizing Charts'!U$34:U$37),IF($R243=10,LOOKUP($S243,'Vent Sizing Charts'!$T$30:$T$33,'Vent Sizing Charts'!U$30:U$33),IF($R243=8,LOOKUP($S243,'Vent Sizing Charts'!$T$26:$T$29,'Vent Sizing Charts'!U$26:U$29),IF($R243=6,LOOKUP($S243,'Vent Sizing Charts'!$T$22:$T$25,'Vent Sizing Charts'!U$22:U$25),IF($R243=5,LOOKUP($S243,'Vent Sizing Charts'!$T$18:$T$21,'Vent Sizing Charts'!U$18:U$21),IF($R243=4,LOOKUP($S243,'Vent Sizing Charts'!$T$14:$T$17,'Vent Sizing Charts'!U$14:U$17),IF($R243=3,LOOKUP($S243,'Vent Sizing Charts'!$T$10:$T$13,'Vent Sizing Charts'!U$10:U$13),IF($R243=2,LOOKUP($S243,'Vent Sizing Charts'!$T$8:$T$9,'Vent Sizing Charts'!U$8:U$9),IF($R243=1.5,LOOKUP($S243,'Vent Sizing Charts'!$T$7,'Vent Sizing Charts'!U$7),IF($R243=1.25,LOOKUP($S243,'Vent Sizing Charts'!$T$6,'Vent Sizing Charts'!U$6),"ERR")))))))))))</f>
        <v>ERR</v>
      </c>
    </row>
    <row r="244" spans="6:31" x14ac:dyDescent="0.25">
      <c r="F244" t="str">
        <f>IF('Vent Sizing'!M229="","",'Vent Sizing'!M229)</f>
        <v/>
      </c>
      <c r="G244">
        <v>0</v>
      </c>
      <c r="H244" t="e">
        <f>IF(LOOKUP($F244,'Vent Sizing Charts'!$F$5:$F$18,'Vent Sizing Charts'!G$5:G$18)+1&lt;0,0,LOOKUP($F244,'Vent Sizing Charts'!$F$5:$F$18,'Vent Sizing Charts'!G$5:G$18))</f>
        <v>#N/A</v>
      </c>
      <c r="I244" t="e">
        <f>IF(LOOKUP($F244,'Vent Sizing Charts'!$F$5:$F$18,'Vent Sizing Charts'!H$5:H$18)+1&lt;0,0,LOOKUP($F244,'Vent Sizing Charts'!$F$5:$F$18,'Vent Sizing Charts'!H$5:H$18))</f>
        <v>#N/A</v>
      </c>
      <c r="J244" t="e">
        <f>IF(LOOKUP($F244,'Vent Sizing Charts'!$F$5:$F$18,'Vent Sizing Charts'!I$5:I$18)+1&lt;0,0,LOOKUP($F244,'Vent Sizing Charts'!$F$5:$F$18,'Vent Sizing Charts'!I$5:I$18))</f>
        <v>#N/A</v>
      </c>
      <c r="K244" t="e">
        <f>IF(LOOKUP($F244,'Vent Sizing Charts'!$F$5:$F$18,'Vent Sizing Charts'!J$5:J$18)+1&lt;0,0,LOOKUP($F244,'Vent Sizing Charts'!$F$5:$F$18,'Vent Sizing Charts'!J$5:J$18))</f>
        <v>#N/A</v>
      </c>
      <c r="L244" t="e">
        <f>IF(LOOKUP($F244,'Vent Sizing Charts'!$F$5:$F$18,'Vent Sizing Charts'!K$5:K$18)+1&lt;0,0,LOOKUP($F244,'Vent Sizing Charts'!$F$5:$F$18,'Vent Sizing Charts'!K$5:K$18))</f>
        <v>#N/A</v>
      </c>
      <c r="M244" t="e">
        <f>IF(LOOKUP($F244,'Vent Sizing Charts'!$F$5:$F$18,'Vent Sizing Charts'!L$5:L$18)+1&lt;0,0,LOOKUP($F244,'Vent Sizing Charts'!$F$5:$F$18,'Vent Sizing Charts'!L$5:L$18))</f>
        <v>#N/A</v>
      </c>
      <c r="N244" t="e">
        <f>IF(LOOKUP($F244,'Vent Sizing Charts'!$F$5:$F$18,'Vent Sizing Charts'!M$5:M$18)+1&lt;0,0,LOOKUP($F244,'Vent Sizing Charts'!$F$5:$F$18,'Vent Sizing Charts'!M$5:M$18))</f>
        <v>#N/A</v>
      </c>
      <c r="O244" t="e">
        <f>IF(LOOKUP($F244,'Vent Sizing Charts'!$F$5:$F$18,'Vent Sizing Charts'!N$5:N$18)+1&lt;0,0,LOOKUP($F244,'Vent Sizing Charts'!$F$5:$F$18,'Vent Sizing Charts'!N$5:N$18))</f>
        <v>#N/A</v>
      </c>
      <c r="R244">
        <f>'Vent Sizing'!X149</f>
        <v>0</v>
      </c>
      <c r="S244">
        <f>ROUNDUP('Vent Sizing'!T149,0)</f>
        <v>0</v>
      </c>
      <c r="T244">
        <v>-9999999</v>
      </c>
      <c r="U244" t="str">
        <f>IF($R244=15,LOOKUP($S244,'Vent Sizing Charts'!$T$38:$T$41,'Vent Sizing Charts'!V$38:V$41)+1,IF($R244=12,LOOKUP($S244,'Vent Sizing Charts'!$T$34:$T$37,'Vent Sizing Charts'!V$34:V$37)+1,IF($R244=10,LOOKUP($S244,'Vent Sizing Charts'!$T$30:$T$33,'Vent Sizing Charts'!V$30:V$33)+1,IF($R244=8,LOOKUP($S244,'Vent Sizing Charts'!$T$26:$T$29,'Vent Sizing Charts'!V$26:V$29)+1,IF($R244=6,LOOKUP($S244,'Vent Sizing Charts'!$T$22:$T$25,'Vent Sizing Charts'!V$22:V$25)+1,IF($R244=5,LOOKUP($S244,'Vent Sizing Charts'!$T$18:$T$21,'Vent Sizing Charts'!V$18:V$21)+1,IF($R244=4,LOOKUP($S244,'Vent Sizing Charts'!$T$14:$T$17,'Vent Sizing Charts'!V$14:V$17)+1,IF($R244=3,LOOKUP($S244,'Vent Sizing Charts'!$T$10:$T$13,'Vent Sizing Charts'!V$10:V$13)+1,IF($R244=2,LOOKUP($S244,'Vent Sizing Charts'!$T$8:$T$9,'Vent Sizing Charts'!V$8:V$9)+1,IF($R244=1.5,LOOKUP($S244,'Vent Sizing Charts'!$T$7,'Vent Sizing Charts'!V$7)+1,IF($R244=1.25,LOOKUP($S244,'Vent Sizing Charts'!$T$6,'Vent Sizing Charts'!V$6)+1,"ERR")))))))))))</f>
        <v>ERR</v>
      </c>
      <c r="V244" t="str">
        <f>IF($R244=15,LOOKUP($S244,'Vent Sizing Charts'!$T$38:$T$41,'Vent Sizing Charts'!W$38:W$41)+1,IF($R244=12,LOOKUP($S244,'Vent Sizing Charts'!$T$34:$T$37,'Vent Sizing Charts'!W$34:W$37)+1,IF($R244=10,LOOKUP($S244,'Vent Sizing Charts'!$T$30:$T$33,'Vent Sizing Charts'!W$30:W$33)+1,IF($R244=8,LOOKUP($S244,'Vent Sizing Charts'!$T$26:$T$29,'Vent Sizing Charts'!W$26:W$29)+1,IF($R244=6,LOOKUP($S244,'Vent Sizing Charts'!$T$22:$T$25,'Vent Sizing Charts'!W$22:W$25)+1,IF($R244=5,LOOKUP($S244,'Vent Sizing Charts'!$T$18:$T$21,'Vent Sizing Charts'!W$18:W$21)+1,IF($R244=4,LOOKUP($S244,'Vent Sizing Charts'!$T$14:$T$17,'Vent Sizing Charts'!W$14:W$17)+1,IF($R244=3,LOOKUP($S244,'Vent Sizing Charts'!$T$10:$T$13,'Vent Sizing Charts'!W$10:W$13)+1,IF($R244=2,LOOKUP($S244,'Vent Sizing Charts'!$T$8:$T$9,'Vent Sizing Charts'!W$8:W$9)+1,IF($R244=1.5,LOOKUP($S244,'Vent Sizing Charts'!$T$7,'Vent Sizing Charts'!W$7)+1,IF($R244=1.25,LOOKUP($S244,'Vent Sizing Charts'!$T$6,'Vent Sizing Charts'!W$6)+1,"ERR")))))))))))</f>
        <v>ERR</v>
      </c>
      <c r="W244" t="str">
        <f>IF($R244=15,LOOKUP($S244,'Vent Sizing Charts'!$T$38:$T$41,'Vent Sizing Charts'!X$38:X$41)+1,IF($R244=12,LOOKUP($S244,'Vent Sizing Charts'!$T$34:$T$37,'Vent Sizing Charts'!X$34:X$37)+1,IF($R244=10,LOOKUP($S244,'Vent Sizing Charts'!$T$30:$T$33,'Vent Sizing Charts'!X$30:X$33)+1,IF($R244=8,LOOKUP($S244,'Vent Sizing Charts'!$T$26:$T$29,'Vent Sizing Charts'!X$26:X$29)+1,IF($R244=6,LOOKUP($S244,'Vent Sizing Charts'!$T$22:$T$25,'Vent Sizing Charts'!X$22:X$25)+1,IF($R244=5,LOOKUP($S244,'Vent Sizing Charts'!$T$18:$T$21,'Vent Sizing Charts'!X$18:X$21)+1,IF($R244=4,LOOKUP($S244,'Vent Sizing Charts'!$T$14:$T$17,'Vent Sizing Charts'!X$14:X$17)+1,IF($R244=3,LOOKUP($S244,'Vent Sizing Charts'!$T$10:$T$13,'Vent Sizing Charts'!X$10:X$13)+1,IF($R244=2,LOOKUP($S244,'Vent Sizing Charts'!$T$8:$T$9,'Vent Sizing Charts'!X$8:X$9)+1,IF($R244=1.5,LOOKUP($S244,'Vent Sizing Charts'!$T$7,'Vent Sizing Charts'!X$7)+1,IF($R244=1.25,LOOKUP($S244,'Vent Sizing Charts'!$T$6,'Vent Sizing Charts'!X$6)+1,"ERR")))))))))))</f>
        <v>ERR</v>
      </c>
      <c r="X244" t="str">
        <f>IF($R244=15,LOOKUP($S244,'Vent Sizing Charts'!$T$38:$T$41,'Vent Sizing Charts'!Y$38:Y$41)+1,IF($R244=12,LOOKUP($S244,'Vent Sizing Charts'!$T$34:$T$37,'Vent Sizing Charts'!Y$34:Y$37)+1,IF($R244=10,LOOKUP($S244,'Vent Sizing Charts'!$T$30:$T$33,'Vent Sizing Charts'!Y$30:Y$33)+1,IF($R244=8,LOOKUP($S244,'Vent Sizing Charts'!$T$26:$T$29,'Vent Sizing Charts'!Y$26:Y$29)+1,IF($R244=6,LOOKUP($S244,'Vent Sizing Charts'!$T$22:$T$25,'Vent Sizing Charts'!Y$22:Y$25)+1,IF($R244=5,LOOKUP($S244,'Vent Sizing Charts'!$T$18:$T$21,'Vent Sizing Charts'!Y$18:Y$21)+1,IF($R244=4,LOOKUP($S244,'Vent Sizing Charts'!$T$14:$T$17,'Vent Sizing Charts'!Y$14:Y$17)+1,IF($R244=3,LOOKUP($S244,'Vent Sizing Charts'!$T$10:$T$13,'Vent Sizing Charts'!Y$10:Y$13)+1,IF($R244=2,LOOKUP($S244,'Vent Sizing Charts'!$T$8:$T$9,'Vent Sizing Charts'!Y$8:Y$9)+1,IF($R244=1.5,LOOKUP($S244,'Vent Sizing Charts'!$T$7,'Vent Sizing Charts'!Y$7)+1,IF($R244=1.25,LOOKUP($S244,'Vent Sizing Charts'!$T$6,'Vent Sizing Charts'!Y$6)+1,"ERR")))))))))))</f>
        <v>ERR</v>
      </c>
      <c r="Y244" t="str">
        <f>IF($R244=15,LOOKUP($S244,'Vent Sizing Charts'!$T$38:$T$41,'Vent Sizing Charts'!Z$38:Z$41)+1,IF($R244=12,LOOKUP($S244,'Vent Sizing Charts'!$T$34:$T$37,'Vent Sizing Charts'!Z$34:Z$37)+1,IF($R244=10,LOOKUP($S244,'Vent Sizing Charts'!$T$30:$T$33,'Vent Sizing Charts'!Z$30:Z$33)+1,IF($R244=8,LOOKUP($S244,'Vent Sizing Charts'!$T$26:$T$29,'Vent Sizing Charts'!Z$26:Z$29)+1,IF($R244=6,LOOKUP($S244,'Vent Sizing Charts'!$T$22:$T$25,'Vent Sizing Charts'!Z$22:Z$25)+1,IF($R244=5,LOOKUP($S244,'Vent Sizing Charts'!$T$18:$T$21,'Vent Sizing Charts'!Z$18:Z$21)+1,IF($R244=4,LOOKUP($S244,'Vent Sizing Charts'!$T$14:$T$17,'Vent Sizing Charts'!Z$14:Z$17)+1,IF($R244=3,LOOKUP($S244,'Vent Sizing Charts'!$T$10:$T$13,'Vent Sizing Charts'!Z$10:Z$13)+1,IF($R244=2,LOOKUP($S244,'Vent Sizing Charts'!$T$8:$T$9,'Vent Sizing Charts'!Z$8:Z$9)+1,IF($R244=1.5,LOOKUP($S244,'Vent Sizing Charts'!$T$7,'Vent Sizing Charts'!Z$7)+1,IF($R244=1.25,LOOKUP($S244,'Vent Sizing Charts'!$T$6,'Vent Sizing Charts'!Z$6)+1,"ERR")))))))))))</f>
        <v>ERR</v>
      </c>
      <c r="Z244" t="str">
        <f>IF($R244=15,LOOKUP($S244,'Vent Sizing Charts'!$T$38:$T$41,'Vent Sizing Charts'!AA$38:AA$41)+1,IF($R244=12,LOOKUP($S244,'Vent Sizing Charts'!$T$34:$T$37,'Vent Sizing Charts'!AA$34:AA$37)+1,IF($R244=10,LOOKUP($S244,'Vent Sizing Charts'!$T$30:$T$33,'Vent Sizing Charts'!AA$30:AA$33)+1,IF($R244=8,LOOKUP($S244,'Vent Sizing Charts'!$T$26:$T$29,'Vent Sizing Charts'!AA$26:AA$29)+1,IF($R244=6,LOOKUP($S244,'Vent Sizing Charts'!$T$22:$T$25,'Vent Sizing Charts'!AA$22:AA$25)+1,IF($R244=5,LOOKUP($S244,'Vent Sizing Charts'!$T$18:$T$21,'Vent Sizing Charts'!AA$18:AA$21)+1,IF($R244=4,LOOKUP($S244,'Vent Sizing Charts'!$T$14:$T$17,'Vent Sizing Charts'!AA$14:AA$17)+1,IF($R244=3,LOOKUP($S244,'Vent Sizing Charts'!$T$10:$T$13,'Vent Sizing Charts'!AA$10:AA$13)+1,IF($R244=2,LOOKUP($S244,'Vent Sizing Charts'!$T$8:$T$9,'Vent Sizing Charts'!AA$8:AA$9)+1,IF($R244=1.5,LOOKUP($S244,'Vent Sizing Charts'!$T$7,'Vent Sizing Charts'!AA$7)+1,IF($R244=1.25,LOOKUP($S244,'Vent Sizing Charts'!$T$6,'Vent Sizing Charts'!AA$6)+1,"ERR")))))))))))</f>
        <v>ERR</v>
      </c>
      <c r="AA244" t="str">
        <f>IF($R244=15,LOOKUP($S244,'Vent Sizing Charts'!$T$38:$T$41,'Vent Sizing Charts'!AB$38:AB$41)+1,IF($R244=12,LOOKUP($S244,'Vent Sizing Charts'!$T$34:$T$37,'Vent Sizing Charts'!AB$34:AB$37)+1,IF($R244=10,LOOKUP($S244,'Vent Sizing Charts'!$T$30:$T$33,'Vent Sizing Charts'!AB$30:AB$33)+1,IF($R244=8,LOOKUP($S244,'Vent Sizing Charts'!$T$26:$T$29,'Vent Sizing Charts'!AB$26:AB$29)+1,IF($R244=6,LOOKUP($S244,'Vent Sizing Charts'!$T$22:$T$25,'Vent Sizing Charts'!AB$22:AB$25)+1,IF($R244=5,LOOKUP($S244,'Vent Sizing Charts'!$T$18:$T$21,'Vent Sizing Charts'!AB$18:AB$21)+1,IF($R244=4,LOOKUP($S244,'Vent Sizing Charts'!$T$14:$T$17,'Vent Sizing Charts'!AB$14:AB$17)+1,IF($R244=3,LOOKUP($S244,'Vent Sizing Charts'!$T$10:$T$13,'Vent Sizing Charts'!AB$10:AB$13)+1,IF($R244=2,LOOKUP($S244,'Vent Sizing Charts'!$T$8:$T$9,'Vent Sizing Charts'!AB$8:AB$9)+1,IF($R244=1.5,LOOKUP($S244,'Vent Sizing Charts'!$T$7,'Vent Sizing Charts'!AB$7)+1,IF($R244=1.25,LOOKUP($S244,'Vent Sizing Charts'!$T$6,'Vent Sizing Charts'!AB$6)+1,"ERR")))))))))))</f>
        <v>ERR</v>
      </c>
      <c r="AB244" t="str">
        <f>IF($R244=15,LOOKUP($S244,'Vent Sizing Charts'!$T$38:$T$41,'Vent Sizing Charts'!AC$38:AC$41)+1,IF($R244=12,LOOKUP($S244,'Vent Sizing Charts'!$T$34:$T$37,'Vent Sizing Charts'!AC$34:AC$37)+1,IF($R244=10,LOOKUP($S244,'Vent Sizing Charts'!$T$30:$T$33,'Vent Sizing Charts'!AC$30:AC$33)+1,IF($R244=8,LOOKUP($S244,'Vent Sizing Charts'!$T$26:$T$29,'Vent Sizing Charts'!AC$26:AC$29)+1,IF($R244=6,LOOKUP($S244,'Vent Sizing Charts'!$T$22:$T$25,'Vent Sizing Charts'!AC$22:AC$25)+1,IF($R244=5,LOOKUP($S244,'Vent Sizing Charts'!$T$18:$T$21,'Vent Sizing Charts'!AC$18:AC$21)+1,IF($R244=4,LOOKUP($S244,'Vent Sizing Charts'!$T$14:$T$17,'Vent Sizing Charts'!AC$14:AC$17)+1,IF($R244=3,LOOKUP($S244,'Vent Sizing Charts'!$T$10:$T$13,'Vent Sizing Charts'!AC$10:AC$13)+1,IF($R244=2,LOOKUP($S244,'Vent Sizing Charts'!$T$8:$T$9,'Vent Sizing Charts'!AC$8:AC$9)+1,IF($R244=1.5,LOOKUP($S244,'Vent Sizing Charts'!$T$7,'Vent Sizing Charts'!AC$7)+1,IF($R244=1.25,LOOKUP($S244,'Vent Sizing Charts'!$T$6,'Vent Sizing Charts'!AC$6)+1,"ERR")))))))))))</f>
        <v>ERR</v>
      </c>
      <c r="AC244" t="str">
        <f>IF($R244=15,LOOKUP($S244,'Vent Sizing Charts'!$T$38:$T$41,'Vent Sizing Charts'!AD$38:AD$41)+1,IF($R244=12,LOOKUP($S244,'Vent Sizing Charts'!$T$34:$T$37,'Vent Sizing Charts'!AD$34:AD$37)+1,IF($R244=10,LOOKUP($S244,'Vent Sizing Charts'!$T$30:$T$33,'Vent Sizing Charts'!AD$30:AD$33)+1,IF($R244=8,LOOKUP($S244,'Vent Sizing Charts'!$T$26:$T$29,'Vent Sizing Charts'!AD$26:AD$29)+1,IF($R244=6,LOOKUP($S244,'Vent Sizing Charts'!$T$22:$T$25,'Vent Sizing Charts'!AD$22:AD$25)+1,IF($R244=5,LOOKUP($S244,'Vent Sizing Charts'!$T$18:$T$21,'Vent Sizing Charts'!AD$18:AD$21)+1,IF($R244=4,LOOKUP($S244,'Vent Sizing Charts'!$T$14:$T$17,'Vent Sizing Charts'!AD$14:AD$17)+1,IF($R244=3,LOOKUP($S244,'Vent Sizing Charts'!$T$10:$T$13,'Vent Sizing Charts'!AD$10:AD$13)+1,IF($R244=2,LOOKUP($S244,'Vent Sizing Charts'!$T$8:$T$9,'Vent Sizing Charts'!AD$8:AD$9)+1,IF($R244=1.5,LOOKUP($S244,'Vent Sizing Charts'!$T$7,'Vent Sizing Charts'!AD$7)+1,IF($R244=1.25,LOOKUP($S244,'Vent Sizing Charts'!$T$6,'Vent Sizing Charts'!AD$6)+1,"ERR")))))))))))</f>
        <v>ERR</v>
      </c>
      <c r="AD244" t="str">
        <f>IF($R244=15,LOOKUP($S244,'Vent Sizing Charts'!$T$38:$T$41,'Vent Sizing Charts'!AE$38:AE$41)+1,IF($R244=12,LOOKUP($S244,'Vent Sizing Charts'!$T$34:$T$37,'Vent Sizing Charts'!AE$34:AE$37)+1,IF($R244=10,LOOKUP($S244,'Vent Sizing Charts'!$T$30:$T$33,'Vent Sizing Charts'!AE$30:AE$33)+1,IF($R244=8,LOOKUP($S244,'Vent Sizing Charts'!$T$26:$T$29,'Vent Sizing Charts'!AE$26:AE$29)+1,IF($R244=6,LOOKUP($S244,'Vent Sizing Charts'!$T$22:$T$25,'Vent Sizing Charts'!AE$22:AE$25)+1,IF($R244=5,LOOKUP($S244,'Vent Sizing Charts'!$T$18:$T$21,'Vent Sizing Charts'!AE$18:AE$21)+1,IF($R244=4,LOOKUP($S244,'Vent Sizing Charts'!$T$14:$T$17,'Vent Sizing Charts'!AE$14:AE$17)+1,IF($R244=3,LOOKUP($S244,'Vent Sizing Charts'!$T$10:$T$13,'Vent Sizing Charts'!AE$10:AE$13)+1,IF($R244=2,LOOKUP($S244,'Vent Sizing Charts'!$T$8:$T$9,'Vent Sizing Charts'!AE$8:AE$9)+1,IF($R244=1.5,LOOKUP($S244,'Vent Sizing Charts'!$T$7,'Vent Sizing Charts'!AE$7)+1,IF($R244=1.25,LOOKUP($S244,'Vent Sizing Charts'!$T$6,'Vent Sizing Charts'!AE$6)+1,"ERR")))))))))))</f>
        <v>ERR</v>
      </c>
      <c r="AE244" t="str">
        <f>IF($R244=15,LOOKUP($S244,'Vent Sizing Charts'!$T$38:$T$41,'Vent Sizing Charts'!U$38:U$41),IF($R244=12,LOOKUP($S244,'Vent Sizing Charts'!$T$34:$T$37,'Vent Sizing Charts'!U$34:U$37),IF($R244=10,LOOKUP($S244,'Vent Sizing Charts'!$T$30:$T$33,'Vent Sizing Charts'!U$30:U$33),IF($R244=8,LOOKUP($S244,'Vent Sizing Charts'!$T$26:$T$29,'Vent Sizing Charts'!U$26:U$29),IF($R244=6,LOOKUP($S244,'Vent Sizing Charts'!$T$22:$T$25,'Vent Sizing Charts'!U$22:U$25),IF($R244=5,LOOKUP($S244,'Vent Sizing Charts'!$T$18:$T$21,'Vent Sizing Charts'!U$18:U$21),IF($R244=4,LOOKUP($S244,'Vent Sizing Charts'!$T$14:$T$17,'Vent Sizing Charts'!U$14:U$17),IF($R244=3,LOOKUP($S244,'Vent Sizing Charts'!$T$10:$T$13,'Vent Sizing Charts'!U$10:U$13),IF($R244=2,LOOKUP($S244,'Vent Sizing Charts'!$T$8:$T$9,'Vent Sizing Charts'!U$8:U$9),IF($R244=1.5,LOOKUP($S244,'Vent Sizing Charts'!$T$7,'Vent Sizing Charts'!U$7),IF($R244=1.25,LOOKUP($S244,'Vent Sizing Charts'!$T$6,'Vent Sizing Charts'!U$6),"ERR")))))))))))</f>
        <v>ERR</v>
      </c>
    </row>
    <row r="245" spans="6:31" x14ac:dyDescent="0.25">
      <c r="F245" t="str">
        <f>IF('Vent Sizing'!M230="","",'Vent Sizing'!M230)</f>
        <v/>
      </c>
      <c r="G245">
        <v>0</v>
      </c>
      <c r="H245" t="e">
        <f>IF(LOOKUP($F245,'Vent Sizing Charts'!$F$5:$F$18,'Vent Sizing Charts'!G$5:G$18)+1&lt;0,0,LOOKUP($F245,'Vent Sizing Charts'!$F$5:$F$18,'Vent Sizing Charts'!G$5:G$18))</f>
        <v>#N/A</v>
      </c>
      <c r="I245" t="e">
        <f>IF(LOOKUP($F245,'Vent Sizing Charts'!$F$5:$F$18,'Vent Sizing Charts'!H$5:H$18)+1&lt;0,0,LOOKUP($F245,'Vent Sizing Charts'!$F$5:$F$18,'Vent Sizing Charts'!H$5:H$18))</f>
        <v>#N/A</v>
      </c>
      <c r="J245" t="e">
        <f>IF(LOOKUP($F245,'Vent Sizing Charts'!$F$5:$F$18,'Vent Sizing Charts'!I$5:I$18)+1&lt;0,0,LOOKUP($F245,'Vent Sizing Charts'!$F$5:$F$18,'Vent Sizing Charts'!I$5:I$18))</f>
        <v>#N/A</v>
      </c>
      <c r="K245" t="e">
        <f>IF(LOOKUP($F245,'Vent Sizing Charts'!$F$5:$F$18,'Vent Sizing Charts'!J$5:J$18)+1&lt;0,0,LOOKUP($F245,'Vent Sizing Charts'!$F$5:$F$18,'Vent Sizing Charts'!J$5:J$18))</f>
        <v>#N/A</v>
      </c>
      <c r="L245" t="e">
        <f>IF(LOOKUP($F245,'Vent Sizing Charts'!$F$5:$F$18,'Vent Sizing Charts'!K$5:K$18)+1&lt;0,0,LOOKUP($F245,'Vent Sizing Charts'!$F$5:$F$18,'Vent Sizing Charts'!K$5:K$18))</f>
        <v>#N/A</v>
      </c>
      <c r="M245" t="e">
        <f>IF(LOOKUP($F245,'Vent Sizing Charts'!$F$5:$F$18,'Vent Sizing Charts'!L$5:L$18)+1&lt;0,0,LOOKUP($F245,'Vent Sizing Charts'!$F$5:$F$18,'Vent Sizing Charts'!L$5:L$18))</f>
        <v>#N/A</v>
      </c>
      <c r="N245" t="e">
        <f>IF(LOOKUP($F245,'Vent Sizing Charts'!$F$5:$F$18,'Vent Sizing Charts'!M$5:M$18)+1&lt;0,0,LOOKUP($F245,'Vent Sizing Charts'!$F$5:$F$18,'Vent Sizing Charts'!M$5:M$18))</f>
        <v>#N/A</v>
      </c>
      <c r="O245" t="e">
        <f>IF(LOOKUP($F245,'Vent Sizing Charts'!$F$5:$F$18,'Vent Sizing Charts'!N$5:N$18)+1&lt;0,0,LOOKUP($F245,'Vent Sizing Charts'!$F$5:$F$18,'Vent Sizing Charts'!N$5:N$18))</f>
        <v>#N/A</v>
      </c>
      <c r="R245">
        <f>'Vent Sizing'!X150</f>
        <v>0</v>
      </c>
      <c r="S245">
        <f>ROUNDUP('Vent Sizing'!T150,0)</f>
        <v>0</v>
      </c>
      <c r="T245">
        <v>-9999999</v>
      </c>
      <c r="U245" t="str">
        <f>IF($R245=15,LOOKUP($S245,'Vent Sizing Charts'!$T$38:$T$41,'Vent Sizing Charts'!V$38:V$41)+1,IF($R245=12,LOOKUP($S245,'Vent Sizing Charts'!$T$34:$T$37,'Vent Sizing Charts'!V$34:V$37)+1,IF($R245=10,LOOKUP($S245,'Vent Sizing Charts'!$T$30:$T$33,'Vent Sizing Charts'!V$30:V$33)+1,IF($R245=8,LOOKUP($S245,'Vent Sizing Charts'!$T$26:$T$29,'Vent Sizing Charts'!V$26:V$29)+1,IF($R245=6,LOOKUP($S245,'Vent Sizing Charts'!$T$22:$T$25,'Vent Sizing Charts'!V$22:V$25)+1,IF($R245=5,LOOKUP($S245,'Vent Sizing Charts'!$T$18:$T$21,'Vent Sizing Charts'!V$18:V$21)+1,IF($R245=4,LOOKUP($S245,'Vent Sizing Charts'!$T$14:$T$17,'Vent Sizing Charts'!V$14:V$17)+1,IF($R245=3,LOOKUP($S245,'Vent Sizing Charts'!$T$10:$T$13,'Vent Sizing Charts'!V$10:V$13)+1,IF($R245=2,LOOKUP($S245,'Vent Sizing Charts'!$T$8:$T$9,'Vent Sizing Charts'!V$8:V$9)+1,IF($R245=1.5,LOOKUP($S245,'Vent Sizing Charts'!$T$7,'Vent Sizing Charts'!V$7)+1,IF($R245=1.25,LOOKUP($S245,'Vent Sizing Charts'!$T$6,'Vent Sizing Charts'!V$6)+1,"ERR")))))))))))</f>
        <v>ERR</v>
      </c>
      <c r="V245" t="str">
        <f>IF($R245=15,LOOKUP($S245,'Vent Sizing Charts'!$T$38:$T$41,'Vent Sizing Charts'!W$38:W$41)+1,IF($R245=12,LOOKUP($S245,'Vent Sizing Charts'!$T$34:$T$37,'Vent Sizing Charts'!W$34:W$37)+1,IF($R245=10,LOOKUP($S245,'Vent Sizing Charts'!$T$30:$T$33,'Vent Sizing Charts'!W$30:W$33)+1,IF($R245=8,LOOKUP($S245,'Vent Sizing Charts'!$T$26:$T$29,'Vent Sizing Charts'!W$26:W$29)+1,IF($R245=6,LOOKUP($S245,'Vent Sizing Charts'!$T$22:$T$25,'Vent Sizing Charts'!W$22:W$25)+1,IF($R245=5,LOOKUP($S245,'Vent Sizing Charts'!$T$18:$T$21,'Vent Sizing Charts'!W$18:W$21)+1,IF($R245=4,LOOKUP($S245,'Vent Sizing Charts'!$T$14:$T$17,'Vent Sizing Charts'!W$14:W$17)+1,IF($R245=3,LOOKUP($S245,'Vent Sizing Charts'!$T$10:$T$13,'Vent Sizing Charts'!W$10:W$13)+1,IF($R245=2,LOOKUP($S245,'Vent Sizing Charts'!$T$8:$T$9,'Vent Sizing Charts'!W$8:W$9)+1,IF($R245=1.5,LOOKUP($S245,'Vent Sizing Charts'!$T$7,'Vent Sizing Charts'!W$7)+1,IF($R245=1.25,LOOKUP($S245,'Vent Sizing Charts'!$T$6,'Vent Sizing Charts'!W$6)+1,"ERR")))))))))))</f>
        <v>ERR</v>
      </c>
      <c r="W245" t="str">
        <f>IF($R245=15,LOOKUP($S245,'Vent Sizing Charts'!$T$38:$T$41,'Vent Sizing Charts'!X$38:X$41)+1,IF($R245=12,LOOKUP($S245,'Vent Sizing Charts'!$T$34:$T$37,'Vent Sizing Charts'!X$34:X$37)+1,IF($R245=10,LOOKUP($S245,'Vent Sizing Charts'!$T$30:$T$33,'Vent Sizing Charts'!X$30:X$33)+1,IF($R245=8,LOOKUP($S245,'Vent Sizing Charts'!$T$26:$T$29,'Vent Sizing Charts'!X$26:X$29)+1,IF($R245=6,LOOKUP($S245,'Vent Sizing Charts'!$T$22:$T$25,'Vent Sizing Charts'!X$22:X$25)+1,IF($R245=5,LOOKUP($S245,'Vent Sizing Charts'!$T$18:$T$21,'Vent Sizing Charts'!X$18:X$21)+1,IF($R245=4,LOOKUP($S245,'Vent Sizing Charts'!$T$14:$T$17,'Vent Sizing Charts'!X$14:X$17)+1,IF($R245=3,LOOKUP($S245,'Vent Sizing Charts'!$T$10:$T$13,'Vent Sizing Charts'!X$10:X$13)+1,IF($R245=2,LOOKUP($S245,'Vent Sizing Charts'!$T$8:$T$9,'Vent Sizing Charts'!X$8:X$9)+1,IF($R245=1.5,LOOKUP($S245,'Vent Sizing Charts'!$T$7,'Vent Sizing Charts'!X$7)+1,IF($R245=1.25,LOOKUP($S245,'Vent Sizing Charts'!$T$6,'Vent Sizing Charts'!X$6)+1,"ERR")))))))))))</f>
        <v>ERR</v>
      </c>
      <c r="X245" t="str">
        <f>IF($R245=15,LOOKUP($S245,'Vent Sizing Charts'!$T$38:$T$41,'Vent Sizing Charts'!Y$38:Y$41)+1,IF($R245=12,LOOKUP($S245,'Vent Sizing Charts'!$T$34:$T$37,'Vent Sizing Charts'!Y$34:Y$37)+1,IF($R245=10,LOOKUP($S245,'Vent Sizing Charts'!$T$30:$T$33,'Vent Sizing Charts'!Y$30:Y$33)+1,IF($R245=8,LOOKUP($S245,'Vent Sizing Charts'!$T$26:$T$29,'Vent Sizing Charts'!Y$26:Y$29)+1,IF($R245=6,LOOKUP($S245,'Vent Sizing Charts'!$T$22:$T$25,'Vent Sizing Charts'!Y$22:Y$25)+1,IF($R245=5,LOOKUP($S245,'Vent Sizing Charts'!$T$18:$T$21,'Vent Sizing Charts'!Y$18:Y$21)+1,IF($R245=4,LOOKUP($S245,'Vent Sizing Charts'!$T$14:$T$17,'Vent Sizing Charts'!Y$14:Y$17)+1,IF($R245=3,LOOKUP($S245,'Vent Sizing Charts'!$T$10:$T$13,'Vent Sizing Charts'!Y$10:Y$13)+1,IF($R245=2,LOOKUP($S245,'Vent Sizing Charts'!$T$8:$T$9,'Vent Sizing Charts'!Y$8:Y$9)+1,IF($R245=1.5,LOOKUP($S245,'Vent Sizing Charts'!$T$7,'Vent Sizing Charts'!Y$7)+1,IF($R245=1.25,LOOKUP($S245,'Vent Sizing Charts'!$T$6,'Vent Sizing Charts'!Y$6)+1,"ERR")))))))))))</f>
        <v>ERR</v>
      </c>
      <c r="Y245" t="str">
        <f>IF($R245=15,LOOKUP($S245,'Vent Sizing Charts'!$T$38:$T$41,'Vent Sizing Charts'!Z$38:Z$41)+1,IF($R245=12,LOOKUP($S245,'Vent Sizing Charts'!$T$34:$T$37,'Vent Sizing Charts'!Z$34:Z$37)+1,IF($R245=10,LOOKUP($S245,'Vent Sizing Charts'!$T$30:$T$33,'Vent Sizing Charts'!Z$30:Z$33)+1,IF($R245=8,LOOKUP($S245,'Vent Sizing Charts'!$T$26:$T$29,'Vent Sizing Charts'!Z$26:Z$29)+1,IF($R245=6,LOOKUP($S245,'Vent Sizing Charts'!$T$22:$T$25,'Vent Sizing Charts'!Z$22:Z$25)+1,IF($R245=5,LOOKUP($S245,'Vent Sizing Charts'!$T$18:$T$21,'Vent Sizing Charts'!Z$18:Z$21)+1,IF($R245=4,LOOKUP($S245,'Vent Sizing Charts'!$T$14:$T$17,'Vent Sizing Charts'!Z$14:Z$17)+1,IF($R245=3,LOOKUP($S245,'Vent Sizing Charts'!$T$10:$T$13,'Vent Sizing Charts'!Z$10:Z$13)+1,IF($R245=2,LOOKUP($S245,'Vent Sizing Charts'!$T$8:$T$9,'Vent Sizing Charts'!Z$8:Z$9)+1,IF($R245=1.5,LOOKUP($S245,'Vent Sizing Charts'!$T$7,'Vent Sizing Charts'!Z$7)+1,IF($R245=1.25,LOOKUP($S245,'Vent Sizing Charts'!$T$6,'Vent Sizing Charts'!Z$6)+1,"ERR")))))))))))</f>
        <v>ERR</v>
      </c>
      <c r="Z245" t="str">
        <f>IF($R245=15,LOOKUP($S245,'Vent Sizing Charts'!$T$38:$T$41,'Vent Sizing Charts'!AA$38:AA$41)+1,IF($R245=12,LOOKUP($S245,'Vent Sizing Charts'!$T$34:$T$37,'Vent Sizing Charts'!AA$34:AA$37)+1,IF($R245=10,LOOKUP($S245,'Vent Sizing Charts'!$T$30:$T$33,'Vent Sizing Charts'!AA$30:AA$33)+1,IF($R245=8,LOOKUP($S245,'Vent Sizing Charts'!$T$26:$T$29,'Vent Sizing Charts'!AA$26:AA$29)+1,IF($R245=6,LOOKUP($S245,'Vent Sizing Charts'!$T$22:$T$25,'Vent Sizing Charts'!AA$22:AA$25)+1,IF($R245=5,LOOKUP($S245,'Vent Sizing Charts'!$T$18:$T$21,'Vent Sizing Charts'!AA$18:AA$21)+1,IF($R245=4,LOOKUP($S245,'Vent Sizing Charts'!$T$14:$T$17,'Vent Sizing Charts'!AA$14:AA$17)+1,IF($R245=3,LOOKUP($S245,'Vent Sizing Charts'!$T$10:$T$13,'Vent Sizing Charts'!AA$10:AA$13)+1,IF($R245=2,LOOKUP($S245,'Vent Sizing Charts'!$T$8:$T$9,'Vent Sizing Charts'!AA$8:AA$9)+1,IF($R245=1.5,LOOKUP($S245,'Vent Sizing Charts'!$T$7,'Vent Sizing Charts'!AA$7)+1,IF($R245=1.25,LOOKUP($S245,'Vent Sizing Charts'!$T$6,'Vent Sizing Charts'!AA$6)+1,"ERR")))))))))))</f>
        <v>ERR</v>
      </c>
      <c r="AA245" t="str">
        <f>IF($R245=15,LOOKUP($S245,'Vent Sizing Charts'!$T$38:$T$41,'Vent Sizing Charts'!AB$38:AB$41)+1,IF($R245=12,LOOKUP($S245,'Vent Sizing Charts'!$T$34:$T$37,'Vent Sizing Charts'!AB$34:AB$37)+1,IF($R245=10,LOOKUP($S245,'Vent Sizing Charts'!$T$30:$T$33,'Vent Sizing Charts'!AB$30:AB$33)+1,IF($R245=8,LOOKUP($S245,'Vent Sizing Charts'!$T$26:$T$29,'Vent Sizing Charts'!AB$26:AB$29)+1,IF($R245=6,LOOKUP($S245,'Vent Sizing Charts'!$T$22:$T$25,'Vent Sizing Charts'!AB$22:AB$25)+1,IF($R245=5,LOOKUP($S245,'Vent Sizing Charts'!$T$18:$T$21,'Vent Sizing Charts'!AB$18:AB$21)+1,IF($R245=4,LOOKUP($S245,'Vent Sizing Charts'!$T$14:$T$17,'Vent Sizing Charts'!AB$14:AB$17)+1,IF($R245=3,LOOKUP($S245,'Vent Sizing Charts'!$T$10:$T$13,'Vent Sizing Charts'!AB$10:AB$13)+1,IF($R245=2,LOOKUP($S245,'Vent Sizing Charts'!$T$8:$T$9,'Vent Sizing Charts'!AB$8:AB$9)+1,IF($R245=1.5,LOOKUP($S245,'Vent Sizing Charts'!$T$7,'Vent Sizing Charts'!AB$7)+1,IF($R245=1.25,LOOKUP($S245,'Vent Sizing Charts'!$T$6,'Vent Sizing Charts'!AB$6)+1,"ERR")))))))))))</f>
        <v>ERR</v>
      </c>
      <c r="AB245" t="str">
        <f>IF($R245=15,LOOKUP($S245,'Vent Sizing Charts'!$T$38:$T$41,'Vent Sizing Charts'!AC$38:AC$41)+1,IF($R245=12,LOOKUP($S245,'Vent Sizing Charts'!$T$34:$T$37,'Vent Sizing Charts'!AC$34:AC$37)+1,IF($R245=10,LOOKUP($S245,'Vent Sizing Charts'!$T$30:$T$33,'Vent Sizing Charts'!AC$30:AC$33)+1,IF($R245=8,LOOKUP($S245,'Vent Sizing Charts'!$T$26:$T$29,'Vent Sizing Charts'!AC$26:AC$29)+1,IF($R245=6,LOOKUP($S245,'Vent Sizing Charts'!$T$22:$T$25,'Vent Sizing Charts'!AC$22:AC$25)+1,IF($R245=5,LOOKUP($S245,'Vent Sizing Charts'!$T$18:$T$21,'Vent Sizing Charts'!AC$18:AC$21)+1,IF($R245=4,LOOKUP($S245,'Vent Sizing Charts'!$T$14:$T$17,'Vent Sizing Charts'!AC$14:AC$17)+1,IF($R245=3,LOOKUP($S245,'Vent Sizing Charts'!$T$10:$T$13,'Vent Sizing Charts'!AC$10:AC$13)+1,IF($R245=2,LOOKUP($S245,'Vent Sizing Charts'!$T$8:$T$9,'Vent Sizing Charts'!AC$8:AC$9)+1,IF($R245=1.5,LOOKUP($S245,'Vent Sizing Charts'!$T$7,'Vent Sizing Charts'!AC$7)+1,IF($R245=1.25,LOOKUP($S245,'Vent Sizing Charts'!$T$6,'Vent Sizing Charts'!AC$6)+1,"ERR")))))))))))</f>
        <v>ERR</v>
      </c>
      <c r="AC245" t="str">
        <f>IF($R245=15,LOOKUP($S245,'Vent Sizing Charts'!$T$38:$T$41,'Vent Sizing Charts'!AD$38:AD$41)+1,IF($R245=12,LOOKUP($S245,'Vent Sizing Charts'!$T$34:$T$37,'Vent Sizing Charts'!AD$34:AD$37)+1,IF($R245=10,LOOKUP($S245,'Vent Sizing Charts'!$T$30:$T$33,'Vent Sizing Charts'!AD$30:AD$33)+1,IF($R245=8,LOOKUP($S245,'Vent Sizing Charts'!$T$26:$T$29,'Vent Sizing Charts'!AD$26:AD$29)+1,IF($R245=6,LOOKUP($S245,'Vent Sizing Charts'!$T$22:$T$25,'Vent Sizing Charts'!AD$22:AD$25)+1,IF($R245=5,LOOKUP($S245,'Vent Sizing Charts'!$T$18:$T$21,'Vent Sizing Charts'!AD$18:AD$21)+1,IF($R245=4,LOOKUP($S245,'Vent Sizing Charts'!$T$14:$T$17,'Vent Sizing Charts'!AD$14:AD$17)+1,IF($R245=3,LOOKUP($S245,'Vent Sizing Charts'!$T$10:$T$13,'Vent Sizing Charts'!AD$10:AD$13)+1,IF($R245=2,LOOKUP($S245,'Vent Sizing Charts'!$T$8:$T$9,'Vent Sizing Charts'!AD$8:AD$9)+1,IF($R245=1.5,LOOKUP($S245,'Vent Sizing Charts'!$T$7,'Vent Sizing Charts'!AD$7)+1,IF($R245=1.25,LOOKUP($S245,'Vent Sizing Charts'!$T$6,'Vent Sizing Charts'!AD$6)+1,"ERR")))))))))))</f>
        <v>ERR</v>
      </c>
      <c r="AD245" t="str">
        <f>IF($R245=15,LOOKUP($S245,'Vent Sizing Charts'!$T$38:$T$41,'Vent Sizing Charts'!AE$38:AE$41)+1,IF($R245=12,LOOKUP($S245,'Vent Sizing Charts'!$T$34:$T$37,'Vent Sizing Charts'!AE$34:AE$37)+1,IF($R245=10,LOOKUP($S245,'Vent Sizing Charts'!$T$30:$T$33,'Vent Sizing Charts'!AE$30:AE$33)+1,IF($R245=8,LOOKUP($S245,'Vent Sizing Charts'!$T$26:$T$29,'Vent Sizing Charts'!AE$26:AE$29)+1,IF($R245=6,LOOKUP($S245,'Vent Sizing Charts'!$T$22:$T$25,'Vent Sizing Charts'!AE$22:AE$25)+1,IF($R245=5,LOOKUP($S245,'Vent Sizing Charts'!$T$18:$T$21,'Vent Sizing Charts'!AE$18:AE$21)+1,IF($R245=4,LOOKUP($S245,'Vent Sizing Charts'!$T$14:$T$17,'Vent Sizing Charts'!AE$14:AE$17)+1,IF($R245=3,LOOKUP($S245,'Vent Sizing Charts'!$T$10:$T$13,'Vent Sizing Charts'!AE$10:AE$13)+1,IF($R245=2,LOOKUP($S245,'Vent Sizing Charts'!$T$8:$T$9,'Vent Sizing Charts'!AE$8:AE$9)+1,IF($R245=1.5,LOOKUP($S245,'Vent Sizing Charts'!$T$7,'Vent Sizing Charts'!AE$7)+1,IF($R245=1.25,LOOKUP($S245,'Vent Sizing Charts'!$T$6,'Vent Sizing Charts'!AE$6)+1,"ERR")))))))))))</f>
        <v>ERR</v>
      </c>
      <c r="AE245" t="str">
        <f>IF($R245=15,LOOKUP($S245,'Vent Sizing Charts'!$T$38:$T$41,'Vent Sizing Charts'!U$38:U$41),IF($R245=12,LOOKUP($S245,'Vent Sizing Charts'!$T$34:$T$37,'Vent Sizing Charts'!U$34:U$37),IF($R245=10,LOOKUP($S245,'Vent Sizing Charts'!$T$30:$T$33,'Vent Sizing Charts'!U$30:U$33),IF($R245=8,LOOKUP($S245,'Vent Sizing Charts'!$T$26:$T$29,'Vent Sizing Charts'!U$26:U$29),IF($R245=6,LOOKUP($S245,'Vent Sizing Charts'!$T$22:$T$25,'Vent Sizing Charts'!U$22:U$25),IF($R245=5,LOOKUP($S245,'Vent Sizing Charts'!$T$18:$T$21,'Vent Sizing Charts'!U$18:U$21),IF($R245=4,LOOKUP($S245,'Vent Sizing Charts'!$T$14:$T$17,'Vent Sizing Charts'!U$14:U$17),IF($R245=3,LOOKUP($S245,'Vent Sizing Charts'!$T$10:$T$13,'Vent Sizing Charts'!U$10:U$13),IF($R245=2,LOOKUP($S245,'Vent Sizing Charts'!$T$8:$T$9,'Vent Sizing Charts'!U$8:U$9),IF($R245=1.5,LOOKUP($S245,'Vent Sizing Charts'!$T$7,'Vent Sizing Charts'!U$7),IF($R245=1.25,LOOKUP($S245,'Vent Sizing Charts'!$T$6,'Vent Sizing Charts'!U$6),"ERR")))))))))))</f>
        <v>ERR</v>
      </c>
    </row>
    <row r="246" spans="6:31" x14ac:dyDescent="0.25">
      <c r="F246" t="str">
        <f>IF('Vent Sizing'!M231="","",'Vent Sizing'!M231)</f>
        <v/>
      </c>
      <c r="G246">
        <v>0</v>
      </c>
      <c r="H246" t="e">
        <f>IF(LOOKUP($F246,'Vent Sizing Charts'!$F$5:$F$18,'Vent Sizing Charts'!G$5:G$18)+1&lt;0,0,LOOKUP($F246,'Vent Sizing Charts'!$F$5:$F$18,'Vent Sizing Charts'!G$5:G$18))</f>
        <v>#N/A</v>
      </c>
      <c r="I246" t="e">
        <f>IF(LOOKUP($F246,'Vent Sizing Charts'!$F$5:$F$18,'Vent Sizing Charts'!H$5:H$18)+1&lt;0,0,LOOKUP($F246,'Vent Sizing Charts'!$F$5:$F$18,'Vent Sizing Charts'!H$5:H$18))</f>
        <v>#N/A</v>
      </c>
      <c r="J246" t="e">
        <f>IF(LOOKUP($F246,'Vent Sizing Charts'!$F$5:$F$18,'Vent Sizing Charts'!I$5:I$18)+1&lt;0,0,LOOKUP($F246,'Vent Sizing Charts'!$F$5:$F$18,'Vent Sizing Charts'!I$5:I$18))</f>
        <v>#N/A</v>
      </c>
      <c r="K246" t="e">
        <f>IF(LOOKUP($F246,'Vent Sizing Charts'!$F$5:$F$18,'Vent Sizing Charts'!J$5:J$18)+1&lt;0,0,LOOKUP($F246,'Vent Sizing Charts'!$F$5:$F$18,'Vent Sizing Charts'!J$5:J$18))</f>
        <v>#N/A</v>
      </c>
      <c r="L246" t="e">
        <f>IF(LOOKUP($F246,'Vent Sizing Charts'!$F$5:$F$18,'Vent Sizing Charts'!K$5:K$18)+1&lt;0,0,LOOKUP($F246,'Vent Sizing Charts'!$F$5:$F$18,'Vent Sizing Charts'!K$5:K$18))</f>
        <v>#N/A</v>
      </c>
      <c r="M246" t="e">
        <f>IF(LOOKUP($F246,'Vent Sizing Charts'!$F$5:$F$18,'Vent Sizing Charts'!L$5:L$18)+1&lt;0,0,LOOKUP($F246,'Vent Sizing Charts'!$F$5:$F$18,'Vent Sizing Charts'!L$5:L$18))</f>
        <v>#N/A</v>
      </c>
      <c r="N246" t="e">
        <f>IF(LOOKUP($F246,'Vent Sizing Charts'!$F$5:$F$18,'Vent Sizing Charts'!M$5:M$18)+1&lt;0,0,LOOKUP($F246,'Vent Sizing Charts'!$F$5:$F$18,'Vent Sizing Charts'!M$5:M$18))</f>
        <v>#N/A</v>
      </c>
      <c r="O246" t="e">
        <f>IF(LOOKUP($F246,'Vent Sizing Charts'!$F$5:$F$18,'Vent Sizing Charts'!N$5:N$18)+1&lt;0,0,LOOKUP($F246,'Vent Sizing Charts'!$F$5:$F$18,'Vent Sizing Charts'!N$5:N$18))</f>
        <v>#N/A</v>
      </c>
      <c r="R246">
        <f>'Vent Sizing'!X151</f>
        <v>0</v>
      </c>
      <c r="S246">
        <f>ROUNDUP('Vent Sizing'!T151,0)</f>
        <v>0</v>
      </c>
      <c r="T246">
        <v>-9999999</v>
      </c>
      <c r="U246" t="str">
        <f>IF($R246=15,LOOKUP($S246,'Vent Sizing Charts'!$T$38:$T$41,'Vent Sizing Charts'!V$38:V$41)+1,IF($R246=12,LOOKUP($S246,'Vent Sizing Charts'!$T$34:$T$37,'Vent Sizing Charts'!V$34:V$37)+1,IF($R246=10,LOOKUP($S246,'Vent Sizing Charts'!$T$30:$T$33,'Vent Sizing Charts'!V$30:V$33)+1,IF($R246=8,LOOKUP($S246,'Vent Sizing Charts'!$T$26:$T$29,'Vent Sizing Charts'!V$26:V$29)+1,IF($R246=6,LOOKUP($S246,'Vent Sizing Charts'!$T$22:$T$25,'Vent Sizing Charts'!V$22:V$25)+1,IF($R246=5,LOOKUP($S246,'Vent Sizing Charts'!$T$18:$T$21,'Vent Sizing Charts'!V$18:V$21)+1,IF($R246=4,LOOKUP($S246,'Vent Sizing Charts'!$T$14:$T$17,'Vent Sizing Charts'!V$14:V$17)+1,IF($R246=3,LOOKUP($S246,'Vent Sizing Charts'!$T$10:$T$13,'Vent Sizing Charts'!V$10:V$13)+1,IF($R246=2,LOOKUP($S246,'Vent Sizing Charts'!$T$8:$T$9,'Vent Sizing Charts'!V$8:V$9)+1,IF($R246=1.5,LOOKUP($S246,'Vent Sizing Charts'!$T$7,'Vent Sizing Charts'!V$7)+1,IF($R246=1.25,LOOKUP($S246,'Vent Sizing Charts'!$T$6,'Vent Sizing Charts'!V$6)+1,"ERR")))))))))))</f>
        <v>ERR</v>
      </c>
      <c r="V246" t="str">
        <f>IF($R246=15,LOOKUP($S246,'Vent Sizing Charts'!$T$38:$T$41,'Vent Sizing Charts'!W$38:W$41)+1,IF($R246=12,LOOKUP($S246,'Vent Sizing Charts'!$T$34:$T$37,'Vent Sizing Charts'!W$34:W$37)+1,IF($R246=10,LOOKUP($S246,'Vent Sizing Charts'!$T$30:$T$33,'Vent Sizing Charts'!W$30:W$33)+1,IF($R246=8,LOOKUP($S246,'Vent Sizing Charts'!$T$26:$T$29,'Vent Sizing Charts'!W$26:W$29)+1,IF($R246=6,LOOKUP($S246,'Vent Sizing Charts'!$T$22:$T$25,'Vent Sizing Charts'!W$22:W$25)+1,IF($R246=5,LOOKUP($S246,'Vent Sizing Charts'!$T$18:$T$21,'Vent Sizing Charts'!W$18:W$21)+1,IF($R246=4,LOOKUP($S246,'Vent Sizing Charts'!$T$14:$T$17,'Vent Sizing Charts'!W$14:W$17)+1,IF($R246=3,LOOKUP($S246,'Vent Sizing Charts'!$T$10:$T$13,'Vent Sizing Charts'!W$10:W$13)+1,IF($R246=2,LOOKUP($S246,'Vent Sizing Charts'!$T$8:$T$9,'Vent Sizing Charts'!W$8:W$9)+1,IF($R246=1.5,LOOKUP($S246,'Vent Sizing Charts'!$T$7,'Vent Sizing Charts'!W$7)+1,IF($R246=1.25,LOOKUP($S246,'Vent Sizing Charts'!$T$6,'Vent Sizing Charts'!W$6)+1,"ERR")))))))))))</f>
        <v>ERR</v>
      </c>
      <c r="W246" t="str">
        <f>IF($R246=15,LOOKUP($S246,'Vent Sizing Charts'!$T$38:$T$41,'Vent Sizing Charts'!X$38:X$41)+1,IF($R246=12,LOOKUP($S246,'Vent Sizing Charts'!$T$34:$T$37,'Vent Sizing Charts'!X$34:X$37)+1,IF($R246=10,LOOKUP($S246,'Vent Sizing Charts'!$T$30:$T$33,'Vent Sizing Charts'!X$30:X$33)+1,IF($R246=8,LOOKUP($S246,'Vent Sizing Charts'!$T$26:$T$29,'Vent Sizing Charts'!X$26:X$29)+1,IF($R246=6,LOOKUP($S246,'Vent Sizing Charts'!$T$22:$T$25,'Vent Sizing Charts'!X$22:X$25)+1,IF($R246=5,LOOKUP($S246,'Vent Sizing Charts'!$T$18:$T$21,'Vent Sizing Charts'!X$18:X$21)+1,IF($R246=4,LOOKUP($S246,'Vent Sizing Charts'!$T$14:$T$17,'Vent Sizing Charts'!X$14:X$17)+1,IF($R246=3,LOOKUP($S246,'Vent Sizing Charts'!$T$10:$T$13,'Vent Sizing Charts'!X$10:X$13)+1,IF($R246=2,LOOKUP($S246,'Vent Sizing Charts'!$T$8:$T$9,'Vent Sizing Charts'!X$8:X$9)+1,IF($R246=1.5,LOOKUP($S246,'Vent Sizing Charts'!$T$7,'Vent Sizing Charts'!X$7)+1,IF($R246=1.25,LOOKUP($S246,'Vent Sizing Charts'!$T$6,'Vent Sizing Charts'!X$6)+1,"ERR")))))))))))</f>
        <v>ERR</v>
      </c>
      <c r="X246" t="str">
        <f>IF($R246=15,LOOKUP($S246,'Vent Sizing Charts'!$T$38:$T$41,'Vent Sizing Charts'!Y$38:Y$41)+1,IF($R246=12,LOOKUP($S246,'Vent Sizing Charts'!$T$34:$T$37,'Vent Sizing Charts'!Y$34:Y$37)+1,IF($R246=10,LOOKUP($S246,'Vent Sizing Charts'!$T$30:$T$33,'Vent Sizing Charts'!Y$30:Y$33)+1,IF($R246=8,LOOKUP($S246,'Vent Sizing Charts'!$T$26:$T$29,'Vent Sizing Charts'!Y$26:Y$29)+1,IF($R246=6,LOOKUP($S246,'Vent Sizing Charts'!$T$22:$T$25,'Vent Sizing Charts'!Y$22:Y$25)+1,IF($R246=5,LOOKUP($S246,'Vent Sizing Charts'!$T$18:$T$21,'Vent Sizing Charts'!Y$18:Y$21)+1,IF($R246=4,LOOKUP($S246,'Vent Sizing Charts'!$T$14:$T$17,'Vent Sizing Charts'!Y$14:Y$17)+1,IF($R246=3,LOOKUP($S246,'Vent Sizing Charts'!$T$10:$T$13,'Vent Sizing Charts'!Y$10:Y$13)+1,IF($R246=2,LOOKUP($S246,'Vent Sizing Charts'!$T$8:$T$9,'Vent Sizing Charts'!Y$8:Y$9)+1,IF($R246=1.5,LOOKUP($S246,'Vent Sizing Charts'!$T$7,'Vent Sizing Charts'!Y$7)+1,IF($R246=1.25,LOOKUP($S246,'Vent Sizing Charts'!$T$6,'Vent Sizing Charts'!Y$6)+1,"ERR")))))))))))</f>
        <v>ERR</v>
      </c>
      <c r="Y246" t="str">
        <f>IF($R246=15,LOOKUP($S246,'Vent Sizing Charts'!$T$38:$T$41,'Vent Sizing Charts'!Z$38:Z$41)+1,IF($R246=12,LOOKUP($S246,'Vent Sizing Charts'!$T$34:$T$37,'Vent Sizing Charts'!Z$34:Z$37)+1,IF($R246=10,LOOKUP($S246,'Vent Sizing Charts'!$T$30:$T$33,'Vent Sizing Charts'!Z$30:Z$33)+1,IF($R246=8,LOOKUP($S246,'Vent Sizing Charts'!$T$26:$T$29,'Vent Sizing Charts'!Z$26:Z$29)+1,IF($R246=6,LOOKUP($S246,'Vent Sizing Charts'!$T$22:$T$25,'Vent Sizing Charts'!Z$22:Z$25)+1,IF($R246=5,LOOKUP($S246,'Vent Sizing Charts'!$T$18:$T$21,'Vent Sizing Charts'!Z$18:Z$21)+1,IF($R246=4,LOOKUP($S246,'Vent Sizing Charts'!$T$14:$T$17,'Vent Sizing Charts'!Z$14:Z$17)+1,IF($R246=3,LOOKUP($S246,'Vent Sizing Charts'!$T$10:$T$13,'Vent Sizing Charts'!Z$10:Z$13)+1,IF($R246=2,LOOKUP($S246,'Vent Sizing Charts'!$T$8:$T$9,'Vent Sizing Charts'!Z$8:Z$9)+1,IF($R246=1.5,LOOKUP($S246,'Vent Sizing Charts'!$T$7,'Vent Sizing Charts'!Z$7)+1,IF($R246=1.25,LOOKUP($S246,'Vent Sizing Charts'!$T$6,'Vent Sizing Charts'!Z$6)+1,"ERR")))))))))))</f>
        <v>ERR</v>
      </c>
      <c r="Z246" t="str">
        <f>IF($R246=15,LOOKUP($S246,'Vent Sizing Charts'!$T$38:$T$41,'Vent Sizing Charts'!AA$38:AA$41)+1,IF($R246=12,LOOKUP($S246,'Vent Sizing Charts'!$T$34:$T$37,'Vent Sizing Charts'!AA$34:AA$37)+1,IF($R246=10,LOOKUP($S246,'Vent Sizing Charts'!$T$30:$T$33,'Vent Sizing Charts'!AA$30:AA$33)+1,IF($R246=8,LOOKUP($S246,'Vent Sizing Charts'!$T$26:$T$29,'Vent Sizing Charts'!AA$26:AA$29)+1,IF($R246=6,LOOKUP($S246,'Vent Sizing Charts'!$T$22:$T$25,'Vent Sizing Charts'!AA$22:AA$25)+1,IF($R246=5,LOOKUP($S246,'Vent Sizing Charts'!$T$18:$T$21,'Vent Sizing Charts'!AA$18:AA$21)+1,IF($R246=4,LOOKUP($S246,'Vent Sizing Charts'!$T$14:$T$17,'Vent Sizing Charts'!AA$14:AA$17)+1,IF($R246=3,LOOKUP($S246,'Vent Sizing Charts'!$T$10:$T$13,'Vent Sizing Charts'!AA$10:AA$13)+1,IF($R246=2,LOOKUP($S246,'Vent Sizing Charts'!$T$8:$T$9,'Vent Sizing Charts'!AA$8:AA$9)+1,IF($R246=1.5,LOOKUP($S246,'Vent Sizing Charts'!$T$7,'Vent Sizing Charts'!AA$7)+1,IF($R246=1.25,LOOKUP($S246,'Vent Sizing Charts'!$T$6,'Vent Sizing Charts'!AA$6)+1,"ERR")))))))))))</f>
        <v>ERR</v>
      </c>
      <c r="AA246" t="str">
        <f>IF($R246=15,LOOKUP($S246,'Vent Sizing Charts'!$T$38:$T$41,'Vent Sizing Charts'!AB$38:AB$41)+1,IF($R246=12,LOOKUP($S246,'Vent Sizing Charts'!$T$34:$T$37,'Vent Sizing Charts'!AB$34:AB$37)+1,IF($R246=10,LOOKUP($S246,'Vent Sizing Charts'!$T$30:$T$33,'Vent Sizing Charts'!AB$30:AB$33)+1,IF($R246=8,LOOKUP($S246,'Vent Sizing Charts'!$T$26:$T$29,'Vent Sizing Charts'!AB$26:AB$29)+1,IF($R246=6,LOOKUP($S246,'Vent Sizing Charts'!$T$22:$T$25,'Vent Sizing Charts'!AB$22:AB$25)+1,IF($R246=5,LOOKUP($S246,'Vent Sizing Charts'!$T$18:$T$21,'Vent Sizing Charts'!AB$18:AB$21)+1,IF($R246=4,LOOKUP($S246,'Vent Sizing Charts'!$T$14:$T$17,'Vent Sizing Charts'!AB$14:AB$17)+1,IF($R246=3,LOOKUP($S246,'Vent Sizing Charts'!$T$10:$T$13,'Vent Sizing Charts'!AB$10:AB$13)+1,IF($R246=2,LOOKUP($S246,'Vent Sizing Charts'!$T$8:$T$9,'Vent Sizing Charts'!AB$8:AB$9)+1,IF($R246=1.5,LOOKUP($S246,'Vent Sizing Charts'!$T$7,'Vent Sizing Charts'!AB$7)+1,IF($R246=1.25,LOOKUP($S246,'Vent Sizing Charts'!$T$6,'Vent Sizing Charts'!AB$6)+1,"ERR")))))))))))</f>
        <v>ERR</v>
      </c>
      <c r="AB246" t="str">
        <f>IF($R246=15,LOOKUP($S246,'Vent Sizing Charts'!$T$38:$T$41,'Vent Sizing Charts'!AC$38:AC$41)+1,IF($R246=12,LOOKUP($S246,'Vent Sizing Charts'!$T$34:$T$37,'Vent Sizing Charts'!AC$34:AC$37)+1,IF($R246=10,LOOKUP($S246,'Vent Sizing Charts'!$T$30:$T$33,'Vent Sizing Charts'!AC$30:AC$33)+1,IF($R246=8,LOOKUP($S246,'Vent Sizing Charts'!$T$26:$T$29,'Vent Sizing Charts'!AC$26:AC$29)+1,IF($R246=6,LOOKUP($S246,'Vent Sizing Charts'!$T$22:$T$25,'Vent Sizing Charts'!AC$22:AC$25)+1,IF($R246=5,LOOKUP($S246,'Vent Sizing Charts'!$T$18:$T$21,'Vent Sizing Charts'!AC$18:AC$21)+1,IF($R246=4,LOOKUP($S246,'Vent Sizing Charts'!$T$14:$T$17,'Vent Sizing Charts'!AC$14:AC$17)+1,IF($R246=3,LOOKUP($S246,'Vent Sizing Charts'!$T$10:$T$13,'Vent Sizing Charts'!AC$10:AC$13)+1,IF($R246=2,LOOKUP($S246,'Vent Sizing Charts'!$T$8:$T$9,'Vent Sizing Charts'!AC$8:AC$9)+1,IF($R246=1.5,LOOKUP($S246,'Vent Sizing Charts'!$T$7,'Vent Sizing Charts'!AC$7)+1,IF($R246=1.25,LOOKUP($S246,'Vent Sizing Charts'!$T$6,'Vent Sizing Charts'!AC$6)+1,"ERR")))))))))))</f>
        <v>ERR</v>
      </c>
      <c r="AC246" t="str">
        <f>IF($R246=15,LOOKUP($S246,'Vent Sizing Charts'!$T$38:$T$41,'Vent Sizing Charts'!AD$38:AD$41)+1,IF($R246=12,LOOKUP($S246,'Vent Sizing Charts'!$T$34:$T$37,'Vent Sizing Charts'!AD$34:AD$37)+1,IF($R246=10,LOOKUP($S246,'Vent Sizing Charts'!$T$30:$T$33,'Vent Sizing Charts'!AD$30:AD$33)+1,IF($R246=8,LOOKUP($S246,'Vent Sizing Charts'!$T$26:$T$29,'Vent Sizing Charts'!AD$26:AD$29)+1,IF($R246=6,LOOKUP($S246,'Vent Sizing Charts'!$T$22:$T$25,'Vent Sizing Charts'!AD$22:AD$25)+1,IF($R246=5,LOOKUP($S246,'Vent Sizing Charts'!$T$18:$T$21,'Vent Sizing Charts'!AD$18:AD$21)+1,IF($R246=4,LOOKUP($S246,'Vent Sizing Charts'!$T$14:$T$17,'Vent Sizing Charts'!AD$14:AD$17)+1,IF($R246=3,LOOKUP($S246,'Vent Sizing Charts'!$T$10:$T$13,'Vent Sizing Charts'!AD$10:AD$13)+1,IF($R246=2,LOOKUP($S246,'Vent Sizing Charts'!$T$8:$T$9,'Vent Sizing Charts'!AD$8:AD$9)+1,IF($R246=1.5,LOOKUP($S246,'Vent Sizing Charts'!$T$7,'Vent Sizing Charts'!AD$7)+1,IF($R246=1.25,LOOKUP($S246,'Vent Sizing Charts'!$T$6,'Vent Sizing Charts'!AD$6)+1,"ERR")))))))))))</f>
        <v>ERR</v>
      </c>
      <c r="AD246" t="str">
        <f>IF($R246=15,LOOKUP($S246,'Vent Sizing Charts'!$T$38:$T$41,'Vent Sizing Charts'!AE$38:AE$41)+1,IF($R246=12,LOOKUP($S246,'Vent Sizing Charts'!$T$34:$T$37,'Vent Sizing Charts'!AE$34:AE$37)+1,IF($R246=10,LOOKUP($S246,'Vent Sizing Charts'!$T$30:$T$33,'Vent Sizing Charts'!AE$30:AE$33)+1,IF($R246=8,LOOKUP($S246,'Vent Sizing Charts'!$T$26:$T$29,'Vent Sizing Charts'!AE$26:AE$29)+1,IF($R246=6,LOOKUP($S246,'Vent Sizing Charts'!$T$22:$T$25,'Vent Sizing Charts'!AE$22:AE$25)+1,IF($R246=5,LOOKUP($S246,'Vent Sizing Charts'!$T$18:$T$21,'Vent Sizing Charts'!AE$18:AE$21)+1,IF($R246=4,LOOKUP($S246,'Vent Sizing Charts'!$T$14:$T$17,'Vent Sizing Charts'!AE$14:AE$17)+1,IF($R246=3,LOOKUP($S246,'Vent Sizing Charts'!$T$10:$T$13,'Vent Sizing Charts'!AE$10:AE$13)+1,IF($R246=2,LOOKUP($S246,'Vent Sizing Charts'!$T$8:$T$9,'Vent Sizing Charts'!AE$8:AE$9)+1,IF($R246=1.5,LOOKUP($S246,'Vent Sizing Charts'!$T$7,'Vent Sizing Charts'!AE$7)+1,IF($R246=1.25,LOOKUP($S246,'Vent Sizing Charts'!$T$6,'Vent Sizing Charts'!AE$6)+1,"ERR")))))))))))</f>
        <v>ERR</v>
      </c>
      <c r="AE246" t="str">
        <f>IF($R246=15,LOOKUP($S246,'Vent Sizing Charts'!$T$38:$T$41,'Vent Sizing Charts'!U$38:U$41),IF($R246=12,LOOKUP($S246,'Vent Sizing Charts'!$T$34:$T$37,'Vent Sizing Charts'!U$34:U$37),IF($R246=10,LOOKUP($S246,'Vent Sizing Charts'!$T$30:$T$33,'Vent Sizing Charts'!U$30:U$33),IF($R246=8,LOOKUP($S246,'Vent Sizing Charts'!$T$26:$T$29,'Vent Sizing Charts'!U$26:U$29),IF($R246=6,LOOKUP($S246,'Vent Sizing Charts'!$T$22:$T$25,'Vent Sizing Charts'!U$22:U$25),IF($R246=5,LOOKUP($S246,'Vent Sizing Charts'!$T$18:$T$21,'Vent Sizing Charts'!U$18:U$21),IF($R246=4,LOOKUP($S246,'Vent Sizing Charts'!$T$14:$T$17,'Vent Sizing Charts'!U$14:U$17),IF($R246=3,LOOKUP($S246,'Vent Sizing Charts'!$T$10:$T$13,'Vent Sizing Charts'!U$10:U$13),IF($R246=2,LOOKUP($S246,'Vent Sizing Charts'!$T$8:$T$9,'Vent Sizing Charts'!U$8:U$9),IF($R246=1.5,LOOKUP($S246,'Vent Sizing Charts'!$T$7,'Vent Sizing Charts'!U$7),IF($R246=1.25,LOOKUP($S246,'Vent Sizing Charts'!$T$6,'Vent Sizing Charts'!U$6),"ERR")))))))))))</f>
        <v>ERR</v>
      </c>
    </row>
    <row r="247" spans="6:31" x14ac:dyDescent="0.25">
      <c r="F247" t="str">
        <f>IF('Vent Sizing'!M232="","",'Vent Sizing'!M232)</f>
        <v/>
      </c>
      <c r="G247">
        <v>0</v>
      </c>
      <c r="H247" t="e">
        <f>IF(LOOKUP($F247,'Vent Sizing Charts'!$F$5:$F$18,'Vent Sizing Charts'!G$5:G$18)+1&lt;0,0,LOOKUP($F247,'Vent Sizing Charts'!$F$5:$F$18,'Vent Sizing Charts'!G$5:G$18))</f>
        <v>#N/A</v>
      </c>
      <c r="I247" t="e">
        <f>IF(LOOKUP($F247,'Vent Sizing Charts'!$F$5:$F$18,'Vent Sizing Charts'!H$5:H$18)+1&lt;0,0,LOOKUP($F247,'Vent Sizing Charts'!$F$5:$F$18,'Vent Sizing Charts'!H$5:H$18))</f>
        <v>#N/A</v>
      </c>
      <c r="J247" t="e">
        <f>IF(LOOKUP($F247,'Vent Sizing Charts'!$F$5:$F$18,'Vent Sizing Charts'!I$5:I$18)+1&lt;0,0,LOOKUP($F247,'Vent Sizing Charts'!$F$5:$F$18,'Vent Sizing Charts'!I$5:I$18))</f>
        <v>#N/A</v>
      </c>
      <c r="K247" t="e">
        <f>IF(LOOKUP($F247,'Vent Sizing Charts'!$F$5:$F$18,'Vent Sizing Charts'!J$5:J$18)+1&lt;0,0,LOOKUP($F247,'Vent Sizing Charts'!$F$5:$F$18,'Vent Sizing Charts'!J$5:J$18))</f>
        <v>#N/A</v>
      </c>
      <c r="L247" t="e">
        <f>IF(LOOKUP($F247,'Vent Sizing Charts'!$F$5:$F$18,'Vent Sizing Charts'!K$5:K$18)+1&lt;0,0,LOOKUP($F247,'Vent Sizing Charts'!$F$5:$F$18,'Vent Sizing Charts'!K$5:K$18))</f>
        <v>#N/A</v>
      </c>
      <c r="M247" t="e">
        <f>IF(LOOKUP($F247,'Vent Sizing Charts'!$F$5:$F$18,'Vent Sizing Charts'!L$5:L$18)+1&lt;0,0,LOOKUP($F247,'Vent Sizing Charts'!$F$5:$F$18,'Vent Sizing Charts'!L$5:L$18))</f>
        <v>#N/A</v>
      </c>
      <c r="N247" t="e">
        <f>IF(LOOKUP($F247,'Vent Sizing Charts'!$F$5:$F$18,'Vent Sizing Charts'!M$5:M$18)+1&lt;0,0,LOOKUP($F247,'Vent Sizing Charts'!$F$5:$F$18,'Vent Sizing Charts'!M$5:M$18))</f>
        <v>#N/A</v>
      </c>
      <c r="O247" t="e">
        <f>IF(LOOKUP($F247,'Vent Sizing Charts'!$F$5:$F$18,'Vent Sizing Charts'!N$5:N$18)+1&lt;0,0,LOOKUP($F247,'Vent Sizing Charts'!$F$5:$F$18,'Vent Sizing Charts'!N$5:N$18))</f>
        <v>#N/A</v>
      </c>
      <c r="R247">
        <f>'Vent Sizing'!X152</f>
        <v>0</v>
      </c>
      <c r="S247">
        <f>ROUNDUP('Vent Sizing'!T152,0)</f>
        <v>0</v>
      </c>
      <c r="T247">
        <v>-9999999</v>
      </c>
      <c r="U247" t="str">
        <f>IF($R247=15,LOOKUP($S247,'Vent Sizing Charts'!$T$38:$T$41,'Vent Sizing Charts'!V$38:V$41)+1,IF($R247=12,LOOKUP($S247,'Vent Sizing Charts'!$T$34:$T$37,'Vent Sizing Charts'!V$34:V$37)+1,IF($R247=10,LOOKUP($S247,'Vent Sizing Charts'!$T$30:$T$33,'Vent Sizing Charts'!V$30:V$33)+1,IF($R247=8,LOOKUP($S247,'Vent Sizing Charts'!$T$26:$T$29,'Vent Sizing Charts'!V$26:V$29)+1,IF($R247=6,LOOKUP($S247,'Vent Sizing Charts'!$T$22:$T$25,'Vent Sizing Charts'!V$22:V$25)+1,IF($R247=5,LOOKUP($S247,'Vent Sizing Charts'!$T$18:$T$21,'Vent Sizing Charts'!V$18:V$21)+1,IF($R247=4,LOOKUP($S247,'Vent Sizing Charts'!$T$14:$T$17,'Vent Sizing Charts'!V$14:V$17)+1,IF($R247=3,LOOKUP($S247,'Vent Sizing Charts'!$T$10:$T$13,'Vent Sizing Charts'!V$10:V$13)+1,IF($R247=2,LOOKUP($S247,'Vent Sizing Charts'!$T$8:$T$9,'Vent Sizing Charts'!V$8:V$9)+1,IF($R247=1.5,LOOKUP($S247,'Vent Sizing Charts'!$T$7,'Vent Sizing Charts'!V$7)+1,IF($R247=1.25,LOOKUP($S247,'Vent Sizing Charts'!$T$6,'Vent Sizing Charts'!V$6)+1,"ERR")))))))))))</f>
        <v>ERR</v>
      </c>
      <c r="V247" t="str">
        <f>IF($R247=15,LOOKUP($S247,'Vent Sizing Charts'!$T$38:$T$41,'Vent Sizing Charts'!W$38:W$41)+1,IF($R247=12,LOOKUP($S247,'Vent Sizing Charts'!$T$34:$T$37,'Vent Sizing Charts'!W$34:W$37)+1,IF($R247=10,LOOKUP($S247,'Vent Sizing Charts'!$T$30:$T$33,'Vent Sizing Charts'!W$30:W$33)+1,IF($R247=8,LOOKUP($S247,'Vent Sizing Charts'!$T$26:$T$29,'Vent Sizing Charts'!W$26:W$29)+1,IF($R247=6,LOOKUP($S247,'Vent Sizing Charts'!$T$22:$T$25,'Vent Sizing Charts'!W$22:W$25)+1,IF($R247=5,LOOKUP($S247,'Vent Sizing Charts'!$T$18:$T$21,'Vent Sizing Charts'!W$18:W$21)+1,IF($R247=4,LOOKUP($S247,'Vent Sizing Charts'!$T$14:$T$17,'Vent Sizing Charts'!W$14:W$17)+1,IF($R247=3,LOOKUP($S247,'Vent Sizing Charts'!$T$10:$T$13,'Vent Sizing Charts'!W$10:W$13)+1,IF($R247=2,LOOKUP($S247,'Vent Sizing Charts'!$T$8:$T$9,'Vent Sizing Charts'!W$8:W$9)+1,IF($R247=1.5,LOOKUP($S247,'Vent Sizing Charts'!$T$7,'Vent Sizing Charts'!W$7)+1,IF($R247=1.25,LOOKUP($S247,'Vent Sizing Charts'!$T$6,'Vent Sizing Charts'!W$6)+1,"ERR")))))))))))</f>
        <v>ERR</v>
      </c>
      <c r="W247" t="str">
        <f>IF($R247=15,LOOKUP($S247,'Vent Sizing Charts'!$T$38:$T$41,'Vent Sizing Charts'!X$38:X$41)+1,IF($R247=12,LOOKUP($S247,'Vent Sizing Charts'!$T$34:$T$37,'Vent Sizing Charts'!X$34:X$37)+1,IF($R247=10,LOOKUP($S247,'Vent Sizing Charts'!$T$30:$T$33,'Vent Sizing Charts'!X$30:X$33)+1,IF($R247=8,LOOKUP($S247,'Vent Sizing Charts'!$T$26:$T$29,'Vent Sizing Charts'!X$26:X$29)+1,IF($R247=6,LOOKUP($S247,'Vent Sizing Charts'!$T$22:$T$25,'Vent Sizing Charts'!X$22:X$25)+1,IF($R247=5,LOOKUP($S247,'Vent Sizing Charts'!$T$18:$T$21,'Vent Sizing Charts'!X$18:X$21)+1,IF($R247=4,LOOKUP($S247,'Vent Sizing Charts'!$T$14:$T$17,'Vent Sizing Charts'!X$14:X$17)+1,IF($R247=3,LOOKUP($S247,'Vent Sizing Charts'!$T$10:$T$13,'Vent Sizing Charts'!X$10:X$13)+1,IF($R247=2,LOOKUP($S247,'Vent Sizing Charts'!$T$8:$T$9,'Vent Sizing Charts'!X$8:X$9)+1,IF($R247=1.5,LOOKUP($S247,'Vent Sizing Charts'!$T$7,'Vent Sizing Charts'!X$7)+1,IF($R247=1.25,LOOKUP($S247,'Vent Sizing Charts'!$T$6,'Vent Sizing Charts'!X$6)+1,"ERR")))))))))))</f>
        <v>ERR</v>
      </c>
      <c r="X247" t="str">
        <f>IF($R247=15,LOOKUP($S247,'Vent Sizing Charts'!$T$38:$T$41,'Vent Sizing Charts'!Y$38:Y$41)+1,IF($R247=12,LOOKUP($S247,'Vent Sizing Charts'!$T$34:$T$37,'Vent Sizing Charts'!Y$34:Y$37)+1,IF($R247=10,LOOKUP($S247,'Vent Sizing Charts'!$T$30:$T$33,'Vent Sizing Charts'!Y$30:Y$33)+1,IF($R247=8,LOOKUP($S247,'Vent Sizing Charts'!$T$26:$T$29,'Vent Sizing Charts'!Y$26:Y$29)+1,IF($R247=6,LOOKUP($S247,'Vent Sizing Charts'!$T$22:$T$25,'Vent Sizing Charts'!Y$22:Y$25)+1,IF($R247=5,LOOKUP($S247,'Vent Sizing Charts'!$T$18:$T$21,'Vent Sizing Charts'!Y$18:Y$21)+1,IF($R247=4,LOOKUP($S247,'Vent Sizing Charts'!$T$14:$T$17,'Vent Sizing Charts'!Y$14:Y$17)+1,IF($R247=3,LOOKUP($S247,'Vent Sizing Charts'!$T$10:$T$13,'Vent Sizing Charts'!Y$10:Y$13)+1,IF($R247=2,LOOKUP($S247,'Vent Sizing Charts'!$T$8:$T$9,'Vent Sizing Charts'!Y$8:Y$9)+1,IF($R247=1.5,LOOKUP($S247,'Vent Sizing Charts'!$T$7,'Vent Sizing Charts'!Y$7)+1,IF($R247=1.25,LOOKUP($S247,'Vent Sizing Charts'!$T$6,'Vent Sizing Charts'!Y$6)+1,"ERR")))))))))))</f>
        <v>ERR</v>
      </c>
      <c r="Y247" t="str">
        <f>IF($R247=15,LOOKUP($S247,'Vent Sizing Charts'!$T$38:$T$41,'Vent Sizing Charts'!Z$38:Z$41)+1,IF($R247=12,LOOKUP($S247,'Vent Sizing Charts'!$T$34:$T$37,'Vent Sizing Charts'!Z$34:Z$37)+1,IF($R247=10,LOOKUP($S247,'Vent Sizing Charts'!$T$30:$T$33,'Vent Sizing Charts'!Z$30:Z$33)+1,IF($R247=8,LOOKUP($S247,'Vent Sizing Charts'!$T$26:$T$29,'Vent Sizing Charts'!Z$26:Z$29)+1,IF($R247=6,LOOKUP($S247,'Vent Sizing Charts'!$T$22:$T$25,'Vent Sizing Charts'!Z$22:Z$25)+1,IF($R247=5,LOOKUP($S247,'Vent Sizing Charts'!$T$18:$T$21,'Vent Sizing Charts'!Z$18:Z$21)+1,IF($R247=4,LOOKUP($S247,'Vent Sizing Charts'!$T$14:$T$17,'Vent Sizing Charts'!Z$14:Z$17)+1,IF($R247=3,LOOKUP($S247,'Vent Sizing Charts'!$T$10:$T$13,'Vent Sizing Charts'!Z$10:Z$13)+1,IF($R247=2,LOOKUP($S247,'Vent Sizing Charts'!$T$8:$T$9,'Vent Sizing Charts'!Z$8:Z$9)+1,IF($R247=1.5,LOOKUP($S247,'Vent Sizing Charts'!$T$7,'Vent Sizing Charts'!Z$7)+1,IF($R247=1.25,LOOKUP($S247,'Vent Sizing Charts'!$T$6,'Vent Sizing Charts'!Z$6)+1,"ERR")))))))))))</f>
        <v>ERR</v>
      </c>
      <c r="Z247" t="str">
        <f>IF($R247=15,LOOKUP($S247,'Vent Sizing Charts'!$T$38:$T$41,'Vent Sizing Charts'!AA$38:AA$41)+1,IF($R247=12,LOOKUP($S247,'Vent Sizing Charts'!$T$34:$T$37,'Vent Sizing Charts'!AA$34:AA$37)+1,IF($R247=10,LOOKUP($S247,'Vent Sizing Charts'!$T$30:$T$33,'Vent Sizing Charts'!AA$30:AA$33)+1,IF($R247=8,LOOKUP($S247,'Vent Sizing Charts'!$T$26:$T$29,'Vent Sizing Charts'!AA$26:AA$29)+1,IF($R247=6,LOOKUP($S247,'Vent Sizing Charts'!$T$22:$T$25,'Vent Sizing Charts'!AA$22:AA$25)+1,IF($R247=5,LOOKUP($S247,'Vent Sizing Charts'!$T$18:$T$21,'Vent Sizing Charts'!AA$18:AA$21)+1,IF($R247=4,LOOKUP($S247,'Vent Sizing Charts'!$T$14:$T$17,'Vent Sizing Charts'!AA$14:AA$17)+1,IF($R247=3,LOOKUP($S247,'Vent Sizing Charts'!$T$10:$T$13,'Vent Sizing Charts'!AA$10:AA$13)+1,IF($R247=2,LOOKUP($S247,'Vent Sizing Charts'!$T$8:$T$9,'Vent Sizing Charts'!AA$8:AA$9)+1,IF($R247=1.5,LOOKUP($S247,'Vent Sizing Charts'!$T$7,'Vent Sizing Charts'!AA$7)+1,IF($R247=1.25,LOOKUP($S247,'Vent Sizing Charts'!$T$6,'Vent Sizing Charts'!AA$6)+1,"ERR")))))))))))</f>
        <v>ERR</v>
      </c>
      <c r="AA247" t="str">
        <f>IF($R247=15,LOOKUP($S247,'Vent Sizing Charts'!$T$38:$T$41,'Vent Sizing Charts'!AB$38:AB$41)+1,IF($R247=12,LOOKUP($S247,'Vent Sizing Charts'!$T$34:$T$37,'Vent Sizing Charts'!AB$34:AB$37)+1,IF($R247=10,LOOKUP($S247,'Vent Sizing Charts'!$T$30:$T$33,'Vent Sizing Charts'!AB$30:AB$33)+1,IF($R247=8,LOOKUP($S247,'Vent Sizing Charts'!$T$26:$T$29,'Vent Sizing Charts'!AB$26:AB$29)+1,IF($R247=6,LOOKUP($S247,'Vent Sizing Charts'!$T$22:$T$25,'Vent Sizing Charts'!AB$22:AB$25)+1,IF($R247=5,LOOKUP($S247,'Vent Sizing Charts'!$T$18:$T$21,'Vent Sizing Charts'!AB$18:AB$21)+1,IF($R247=4,LOOKUP($S247,'Vent Sizing Charts'!$T$14:$T$17,'Vent Sizing Charts'!AB$14:AB$17)+1,IF($R247=3,LOOKUP($S247,'Vent Sizing Charts'!$T$10:$T$13,'Vent Sizing Charts'!AB$10:AB$13)+1,IF($R247=2,LOOKUP($S247,'Vent Sizing Charts'!$T$8:$T$9,'Vent Sizing Charts'!AB$8:AB$9)+1,IF($R247=1.5,LOOKUP($S247,'Vent Sizing Charts'!$T$7,'Vent Sizing Charts'!AB$7)+1,IF($R247=1.25,LOOKUP($S247,'Vent Sizing Charts'!$T$6,'Vent Sizing Charts'!AB$6)+1,"ERR")))))))))))</f>
        <v>ERR</v>
      </c>
      <c r="AB247" t="str">
        <f>IF($R247=15,LOOKUP($S247,'Vent Sizing Charts'!$T$38:$T$41,'Vent Sizing Charts'!AC$38:AC$41)+1,IF($R247=12,LOOKUP($S247,'Vent Sizing Charts'!$T$34:$T$37,'Vent Sizing Charts'!AC$34:AC$37)+1,IF($R247=10,LOOKUP($S247,'Vent Sizing Charts'!$T$30:$T$33,'Vent Sizing Charts'!AC$30:AC$33)+1,IF($R247=8,LOOKUP($S247,'Vent Sizing Charts'!$T$26:$T$29,'Vent Sizing Charts'!AC$26:AC$29)+1,IF($R247=6,LOOKUP($S247,'Vent Sizing Charts'!$T$22:$T$25,'Vent Sizing Charts'!AC$22:AC$25)+1,IF($R247=5,LOOKUP($S247,'Vent Sizing Charts'!$T$18:$T$21,'Vent Sizing Charts'!AC$18:AC$21)+1,IF($R247=4,LOOKUP($S247,'Vent Sizing Charts'!$T$14:$T$17,'Vent Sizing Charts'!AC$14:AC$17)+1,IF($R247=3,LOOKUP($S247,'Vent Sizing Charts'!$T$10:$T$13,'Vent Sizing Charts'!AC$10:AC$13)+1,IF($R247=2,LOOKUP($S247,'Vent Sizing Charts'!$T$8:$T$9,'Vent Sizing Charts'!AC$8:AC$9)+1,IF($R247=1.5,LOOKUP($S247,'Vent Sizing Charts'!$T$7,'Vent Sizing Charts'!AC$7)+1,IF($R247=1.25,LOOKUP($S247,'Vent Sizing Charts'!$T$6,'Vent Sizing Charts'!AC$6)+1,"ERR")))))))))))</f>
        <v>ERR</v>
      </c>
      <c r="AC247" t="str">
        <f>IF($R247=15,LOOKUP($S247,'Vent Sizing Charts'!$T$38:$T$41,'Vent Sizing Charts'!AD$38:AD$41)+1,IF($R247=12,LOOKUP($S247,'Vent Sizing Charts'!$T$34:$T$37,'Vent Sizing Charts'!AD$34:AD$37)+1,IF($R247=10,LOOKUP($S247,'Vent Sizing Charts'!$T$30:$T$33,'Vent Sizing Charts'!AD$30:AD$33)+1,IF($R247=8,LOOKUP($S247,'Vent Sizing Charts'!$T$26:$T$29,'Vent Sizing Charts'!AD$26:AD$29)+1,IF($R247=6,LOOKUP($S247,'Vent Sizing Charts'!$T$22:$T$25,'Vent Sizing Charts'!AD$22:AD$25)+1,IF($R247=5,LOOKUP($S247,'Vent Sizing Charts'!$T$18:$T$21,'Vent Sizing Charts'!AD$18:AD$21)+1,IF($R247=4,LOOKUP($S247,'Vent Sizing Charts'!$T$14:$T$17,'Vent Sizing Charts'!AD$14:AD$17)+1,IF($R247=3,LOOKUP($S247,'Vent Sizing Charts'!$T$10:$T$13,'Vent Sizing Charts'!AD$10:AD$13)+1,IF($R247=2,LOOKUP($S247,'Vent Sizing Charts'!$T$8:$T$9,'Vent Sizing Charts'!AD$8:AD$9)+1,IF($R247=1.5,LOOKUP($S247,'Vent Sizing Charts'!$T$7,'Vent Sizing Charts'!AD$7)+1,IF($R247=1.25,LOOKUP($S247,'Vent Sizing Charts'!$T$6,'Vent Sizing Charts'!AD$6)+1,"ERR")))))))))))</f>
        <v>ERR</v>
      </c>
      <c r="AD247" t="str">
        <f>IF($R247=15,LOOKUP($S247,'Vent Sizing Charts'!$T$38:$T$41,'Vent Sizing Charts'!AE$38:AE$41)+1,IF($R247=12,LOOKUP($S247,'Vent Sizing Charts'!$T$34:$T$37,'Vent Sizing Charts'!AE$34:AE$37)+1,IF($R247=10,LOOKUP($S247,'Vent Sizing Charts'!$T$30:$T$33,'Vent Sizing Charts'!AE$30:AE$33)+1,IF($R247=8,LOOKUP($S247,'Vent Sizing Charts'!$T$26:$T$29,'Vent Sizing Charts'!AE$26:AE$29)+1,IF($R247=6,LOOKUP($S247,'Vent Sizing Charts'!$T$22:$T$25,'Vent Sizing Charts'!AE$22:AE$25)+1,IF($R247=5,LOOKUP($S247,'Vent Sizing Charts'!$T$18:$T$21,'Vent Sizing Charts'!AE$18:AE$21)+1,IF($R247=4,LOOKUP($S247,'Vent Sizing Charts'!$T$14:$T$17,'Vent Sizing Charts'!AE$14:AE$17)+1,IF($R247=3,LOOKUP($S247,'Vent Sizing Charts'!$T$10:$T$13,'Vent Sizing Charts'!AE$10:AE$13)+1,IF($R247=2,LOOKUP($S247,'Vent Sizing Charts'!$T$8:$T$9,'Vent Sizing Charts'!AE$8:AE$9)+1,IF($R247=1.5,LOOKUP($S247,'Vent Sizing Charts'!$T$7,'Vent Sizing Charts'!AE$7)+1,IF($R247=1.25,LOOKUP($S247,'Vent Sizing Charts'!$T$6,'Vent Sizing Charts'!AE$6)+1,"ERR")))))))))))</f>
        <v>ERR</v>
      </c>
      <c r="AE247" t="str">
        <f>IF($R247=15,LOOKUP($S247,'Vent Sizing Charts'!$T$38:$T$41,'Vent Sizing Charts'!U$38:U$41),IF($R247=12,LOOKUP($S247,'Vent Sizing Charts'!$T$34:$T$37,'Vent Sizing Charts'!U$34:U$37),IF($R247=10,LOOKUP($S247,'Vent Sizing Charts'!$T$30:$T$33,'Vent Sizing Charts'!U$30:U$33),IF($R247=8,LOOKUP($S247,'Vent Sizing Charts'!$T$26:$T$29,'Vent Sizing Charts'!U$26:U$29),IF($R247=6,LOOKUP($S247,'Vent Sizing Charts'!$T$22:$T$25,'Vent Sizing Charts'!U$22:U$25),IF($R247=5,LOOKUP($S247,'Vent Sizing Charts'!$T$18:$T$21,'Vent Sizing Charts'!U$18:U$21),IF($R247=4,LOOKUP($S247,'Vent Sizing Charts'!$T$14:$T$17,'Vent Sizing Charts'!U$14:U$17),IF($R247=3,LOOKUP($S247,'Vent Sizing Charts'!$T$10:$T$13,'Vent Sizing Charts'!U$10:U$13),IF($R247=2,LOOKUP($S247,'Vent Sizing Charts'!$T$8:$T$9,'Vent Sizing Charts'!U$8:U$9),IF($R247=1.5,LOOKUP($S247,'Vent Sizing Charts'!$T$7,'Vent Sizing Charts'!U$7),IF($R247=1.25,LOOKUP($S247,'Vent Sizing Charts'!$T$6,'Vent Sizing Charts'!U$6),"ERR")))))))))))</f>
        <v>ERR</v>
      </c>
    </row>
    <row r="248" spans="6:31" x14ac:dyDescent="0.25">
      <c r="F248" t="str">
        <f>IF('Vent Sizing'!M233="","",'Vent Sizing'!M233)</f>
        <v/>
      </c>
      <c r="G248">
        <v>0</v>
      </c>
      <c r="H248" t="e">
        <f>IF(LOOKUP($F248,'Vent Sizing Charts'!$F$5:$F$18,'Vent Sizing Charts'!G$5:G$18)+1&lt;0,0,LOOKUP($F248,'Vent Sizing Charts'!$F$5:$F$18,'Vent Sizing Charts'!G$5:G$18))</f>
        <v>#N/A</v>
      </c>
      <c r="I248" t="e">
        <f>IF(LOOKUP($F248,'Vent Sizing Charts'!$F$5:$F$18,'Vent Sizing Charts'!H$5:H$18)+1&lt;0,0,LOOKUP($F248,'Vent Sizing Charts'!$F$5:$F$18,'Vent Sizing Charts'!H$5:H$18))</f>
        <v>#N/A</v>
      </c>
      <c r="J248" t="e">
        <f>IF(LOOKUP($F248,'Vent Sizing Charts'!$F$5:$F$18,'Vent Sizing Charts'!I$5:I$18)+1&lt;0,0,LOOKUP($F248,'Vent Sizing Charts'!$F$5:$F$18,'Vent Sizing Charts'!I$5:I$18))</f>
        <v>#N/A</v>
      </c>
      <c r="K248" t="e">
        <f>IF(LOOKUP($F248,'Vent Sizing Charts'!$F$5:$F$18,'Vent Sizing Charts'!J$5:J$18)+1&lt;0,0,LOOKUP($F248,'Vent Sizing Charts'!$F$5:$F$18,'Vent Sizing Charts'!J$5:J$18))</f>
        <v>#N/A</v>
      </c>
      <c r="L248" t="e">
        <f>IF(LOOKUP($F248,'Vent Sizing Charts'!$F$5:$F$18,'Vent Sizing Charts'!K$5:K$18)+1&lt;0,0,LOOKUP($F248,'Vent Sizing Charts'!$F$5:$F$18,'Vent Sizing Charts'!K$5:K$18))</f>
        <v>#N/A</v>
      </c>
      <c r="M248" t="e">
        <f>IF(LOOKUP($F248,'Vent Sizing Charts'!$F$5:$F$18,'Vent Sizing Charts'!L$5:L$18)+1&lt;0,0,LOOKUP($F248,'Vent Sizing Charts'!$F$5:$F$18,'Vent Sizing Charts'!L$5:L$18))</f>
        <v>#N/A</v>
      </c>
      <c r="N248" t="e">
        <f>IF(LOOKUP($F248,'Vent Sizing Charts'!$F$5:$F$18,'Vent Sizing Charts'!M$5:M$18)+1&lt;0,0,LOOKUP($F248,'Vent Sizing Charts'!$F$5:$F$18,'Vent Sizing Charts'!M$5:M$18))</f>
        <v>#N/A</v>
      </c>
      <c r="O248" t="e">
        <f>IF(LOOKUP($F248,'Vent Sizing Charts'!$F$5:$F$18,'Vent Sizing Charts'!N$5:N$18)+1&lt;0,0,LOOKUP($F248,'Vent Sizing Charts'!$F$5:$F$18,'Vent Sizing Charts'!N$5:N$18))</f>
        <v>#N/A</v>
      </c>
      <c r="R248">
        <f>'Vent Sizing'!W153</f>
        <v>0</v>
      </c>
      <c r="S248">
        <f>ROUNDUP('Vent Sizing'!X153,0)</f>
        <v>0</v>
      </c>
      <c r="T248">
        <v>-9999999</v>
      </c>
      <c r="U248" t="str">
        <f>IF($R248=15,LOOKUP($S248,'Vent Sizing Charts'!$T$38:$T$41,'Vent Sizing Charts'!V$38:V$41)+1,IF($R248=12,LOOKUP($S248,'Vent Sizing Charts'!$T$34:$T$37,'Vent Sizing Charts'!V$34:V$37)+1,IF($R248=10,LOOKUP($S248,'Vent Sizing Charts'!$T$30:$T$33,'Vent Sizing Charts'!V$30:V$33)+1,IF($R248=8,LOOKUP($S248,'Vent Sizing Charts'!$T$26:$T$29,'Vent Sizing Charts'!V$26:V$29)+1,IF($R248=6,LOOKUP($S248,'Vent Sizing Charts'!$T$22:$T$25,'Vent Sizing Charts'!V$22:V$25)+1,IF($R248=5,LOOKUP($S248,'Vent Sizing Charts'!$T$18:$T$21,'Vent Sizing Charts'!V$18:V$21)+1,IF($R248=4,LOOKUP($S248,'Vent Sizing Charts'!$T$14:$T$17,'Vent Sizing Charts'!V$14:V$17)+1,IF($R248=3,LOOKUP($S248,'Vent Sizing Charts'!$T$10:$T$13,'Vent Sizing Charts'!V$10:V$13)+1,IF($R248=2,LOOKUP($S248,'Vent Sizing Charts'!$T$8:$T$9,'Vent Sizing Charts'!V$8:V$9)+1,IF($R248=1.5,LOOKUP($S248,'Vent Sizing Charts'!$T$7,'Vent Sizing Charts'!V$7)+1,IF($R248=1.25,LOOKUP($S248,'Vent Sizing Charts'!$T$6,'Vent Sizing Charts'!V$6)+1,"ERR")))))))))))</f>
        <v>ERR</v>
      </c>
      <c r="V248" t="str">
        <f>IF($R248=15,LOOKUP($S248,'Vent Sizing Charts'!$T$38:$T$41,'Vent Sizing Charts'!W$38:W$41)+1,IF($R248=12,LOOKUP($S248,'Vent Sizing Charts'!$T$34:$T$37,'Vent Sizing Charts'!W$34:W$37)+1,IF($R248=10,LOOKUP($S248,'Vent Sizing Charts'!$T$30:$T$33,'Vent Sizing Charts'!W$30:W$33)+1,IF($R248=8,LOOKUP($S248,'Vent Sizing Charts'!$T$26:$T$29,'Vent Sizing Charts'!W$26:W$29)+1,IF($R248=6,LOOKUP($S248,'Vent Sizing Charts'!$T$22:$T$25,'Vent Sizing Charts'!W$22:W$25)+1,IF($R248=5,LOOKUP($S248,'Vent Sizing Charts'!$T$18:$T$21,'Vent Sizing Charts'!W$18:W$21)+1,IF($R248=4,LOOKUP($S248,'Vent Sizing Charts'!$T$14:$T$17,'Vent Sizing Charts'!W$14:W$17)+1,IF($R248=3,LOOKUP($S248,'Vent Sizing Charts'!$T$10:$T$13,'Vent Sizing Charts'!W$10:W$13)+1,IF($R248=2,LOOKUP($S248,'Vent Sizing Charts'!$T$8:$T$9,'Vent Sizing Charts'!W$8:W$9)+1,IF($R248=1.5,LOOKUP($S248,'Vent Sizing Charts'!$T$7,'Vent Sizing Charts'!W$7)+1,IF($R248=1.25,LOOKUP($S248,'Vent Sizing Charts'!$T$6,'Vent Sizing Charts'!W$6)+1,"ERR")))))))))))</f>
        <v>ERR</v>
      </c>
      <c r="W248" t="str">
        <f>IF($R248=15,LOOKUP($S248,'Vent Sizing Charts'!$T$38:$T$41,'Vent Sizing Charts'!X$38:X$41)+1,IF($R248=12,LOOKUP($S248,'Vent Sizing Charts'!$T$34:$T$37,'Vent Sizing Charts'!X$34:X$37)+1,IF($R248=10,LOOKUP($S248,'Vent Sizing Charts'!$T$30:$T$33,'Vent Sizing Charts'!X$30:X$33)+1,IF($R248=8,LOOKUP($S248,'Vent Sizing Charts'!$T$26:$T$29,'Vent Sizing Charts'!X$26:X$29)+1,IF($R248=6,LOOKUP($S248,'Vent Sizing Charts'!$T$22:$T$25,'Vent Sizing Charts'!X$22:X$25)+1,IF($R248=5,LOOKUP($S248,'Vent Sizing Charts'!$T$18:$T$21,'Vent Sizing Charts'!X$18:X$21)+1,IF($R248=4,LOOKUP($S248,'Vent Sizing Charts'!$T$14:$T$17,'Vent Sizing Charts'!X$14:X$17)+1,IF($R248=3,LOOKUP($S248,'Vent Sizing Charts'!$T$10:$T$13,'Vent Sizing Charts'!X$10:X$13)+1,IF($R248=2,LOOKUP($S248,'Vent Sizing Charts'!$T$8:$T$9,'Vent Sizing Charts'!X$8:X$9)+1,IF($R248=1.5,LOOKUP($S248,'Vent Sizing Charts'!$T$7,'Vent Sizing Charts'!X$7)+1,IF($R248=1.25,LOOKUP($S248,'Vent Sizing Charts'!$T$6,'Vent Sizing Charts'!X$6)+1,"ERR")))))))))))</f>
        <v>ERR</v>
      </c>
      <c r="X248" t="str">
        <f>IF($R248=15,LOOKUP($S248,'Vent Sizing Charts'!$T$38:$T$41,'Vent Sizing Charts'!Y$38:Y$41)+1,IF($R248=12,LOOKUP($S248,'Vent Sizing Charts'!$T$34:$T$37,'Vent Sizing Charts'!Y$34:Y$37)+1,IF($R248=10,LOOKUP($S248,'Vent Sizing Charts'!$T$30:$T$33,'Vent Sizing Charts'!Y$30:Y$33)+1,IF($R248=8,LOOKUP($S248,'Vent Sizing Charts'!$T$26:$T$29,'Vent Sizing Charts'!Y$26:Y$29)+1,IF($R248=6,LOOKUP($S248,'Vent Sizing Charts'!$T$22:$T$25,'Vent Sizing Charts'!Y$22:Y$25)+1,IF($R248=5,LOOKUP($S248,'Vent Sizing Charts'!$T$18:$T$21,'Vent Sizing Charts'!Y$18:Y$21)+1,IF($R248=4,LOOKUP($S248,'Vent Sizing Charts'!$T$14:$T$17,'Vent Sizing Charts'!Y$14:Y$17)+1,IF($R248=3,LOOKUP($S248,'Vent Sizing Charts'!$T$10:$T$13,'Vent Sizing Charts'!Y$10:Y$13)+1,IF($R248=2,LOOKUP($S248,'Vent Sizing Charts'!$T$8:$T$9,'Vent Sizing Charts'!Y$8:Y$9)+1,IF($R248=1.5,LOOKUP($S248,'Vent Sizing Charts'!$T$7,'Vent Sizing Charts'!Y$7)+1,IF($R248=1.25,LOOKUP($S248,'Vent Sizing Charts'!$T$6,'Vent Sizing Charts'!Y$6)+1,"ERR")))))))))))</f>
        <v>ERR</v>
      </c>
      <c r="Y248" t="str">
        <f>IF($R248=15,LOOKUP($S248,'Vent Sizing Charts'!$T$38:$T$41,'Vent Sizing Charts'!Z$38:Z$41)+1,IF($R248=12,LOOKUP($S248,'Vent Sizing Charts'!$T$34:$T$37,'Vent Sizing Charts'!Z$34:Z$37)+1,IF($R248=10,LOOKUP($S248,'Vent Sizing Charts'!$T$30:$T$33,'Vent Sizing Charts'!Z$30:Z$33)+1,IF($R248=8,LOOKUP($S248,'Vent Sizing Charts'!$T$26:$T$29,'Vent Sizing Charts'!Z$26:Z$29)+1,IF($R248=6,LOOKUP($S248,'Vent Sizing Charts'!$T$22:$T$25,'Vent Sizing Charts'!Z$22:Z$25)+1,IF($R248=5,LOOKUP($S248,'Vent Sizing Charts'!$T$18:$T$21,'Vent Sizing Charts'!Z$18:Z$21)+1,IF($R248=4,LOOKUP($S248,'Vent Sizing Charts'!$T$14:$T$17,'Vent Sizing Charts'!Z$14:Z$17)+1,IF($R248=3,LOOKUP($S248,'Vent Sizing Charts'!$T$10:$T$13,'Vent Sizing Charts'!Z$10:Z$13)+1,IF($R248=2,LOOKUP($S248,'Vent Sizing Charts'!$T$8:$T$9,'Vent Sizing Charts'!Z$8:Z$9)+1,IF($R248=1.5,LOOKUP($S248,'Vent Sizing Charts'!$T$7,'Vent Sizing Charts'!Z$7)+1,IF($R248=1.25,LOOKUP($S248,'Vent Sizing Charts'!$T$6,'Vent Sizing Charts'!Z$6)+1,"ERR")))))))))))</f>
        <v>ERR</v>
      </c>
      <c r="Z248" t="str">
        <f>IF($R248=15,LOOKUP($S248,'Vent Sizing Charts'!$T$38:$T$41,'Vent Sizing Charts'!AA$38:AA$41)+1,IF($R248=12,LOOKUP($S248,'Vent Sizing Charts'!$T$34:$T$37,'Vent Sizing Charts'!AA$34:AA$37)+1,IF($R248=10,LOOKUP($S248,'Vent Sizing Charts'!$T$30:$T$33,'Vent Sizing Charts'!AA$30:AA$33)+1,IF($R248=8,LOOKUP($S248,'Vent Sizing Charts'!$T$26:$T$29,'Vent Sizing Charts'!AA$26:AA$29)+1,IF($R248=6,LOOKUP($S248,'Vent Sizing Charts'!$T$22:$T$25,'Vent Sizing Charts'!AA$22:AA$25)+1,IF($R248=5,LOOKUP($S248,'Vent Sizing Charts'!$T$18:$T$21,'Vent Sizing Charts'!AA$18:AA$21)+1,IF($R248=4,LOOKUP($S248,'Vent Sizing Charts'!$T$14:$T$17,'Vent Sizing Charts'!AA$14:AA$17)+1,IF($R248=3,LOOKUP($S248,'Vent Sizing Charts'!$T$10:$T$13,'Vent Sizing Charts'!AA$10:AA$13)+1,IF($R248=2,LOOKUP($S248,'Vent Sizing Charts'!$T$8:$T$9,'Vent Sizing Charts'!AA$8:AA$9)+1,IF($R248=1.5,LOOKUP($S248,'Vent Sizing Charts'!$T$7,'Vent Sizing Charts'!AA$7)+1,IF($R248=1.25,LOOKUP($S248,'Vent Sizing Charts'!$T$6,'Vent Sizing Charts'!AA$6)+1,"ERR")))))))))))</f>
        <v>ERR</v>
      </c>
      <c r="AA248" t="str">
        <f>IF($R248=15,LOOKUP($S248,'Vent Sizing Charts'!$T$38:$T$41,'Vent Sizing Charts'!AB$38:AB$41)+1,IF($R248=12,LOOKUP($S248,'Vent Sizing Charts'!$T$34:$T$37,'Vent Sizing Charts'!AB$34:AB$37)+1,IF($R248=10,LOOKUP($S248,'Vent Sizing Charts'!$T$30:$T$33,'Vent Sizing Charts'!AB$30:AB$33)+1,IF($R248=8,LOOKUP($S248,'Vent Sizing Charts'!$T$26:$T$29,'Vent Sizing Charts'!AB$26:AB$29)+1,IF($R248=6,LOOKUP($S248,'Vent Sizing Charts'!$T$22:$T$25,'Vent Sizing Charts'!AB$22:AB$25)+1,IF($R248=5,LOOKUP($S248,'Vent Sizing Charts'!$T$18:$T$21,'Vent Sizing Charts'!AB$18:AB$21)+1,IF($R248=4,LOOKUP($S248,'Vent Sizing Charts'!$T$14:$T$17,'Vent Sizing Charts'!AB$14:AB$17)+1,IF($R248=3,LOOKUP($S248,'Vent Sizing Charts'!$T$10:$T$13,'Vent Sizing Charts'!AB$10:AB$13)+1,IF($R248=2,LOOKUP($S248,'Vent Sizing Charts'!$T$8:$T$9,'Vent Sizing Charts'!AB$8:AB$9)+1,IF($R248=1.5,LOOKUP($S248,'Vent Sizing Charts'!$T$7,'Vent Sizing Charts'!AB$7)+1,IF($R248=1.25,LOOKUP($S248,'Vent Sizing Charts'!$T$6,'Vent Sizing Charts'!AB$6)+1,"ERR")))))))))))</f>
        <v>ERR</v>
      </c>
      <c r="AB248" t="str">
        <f>IF($R248=15,LOOKUP($S248,'Vent Sizing Charts'!$T$38:$T$41,'Vent Sizing Charts'!AC$38:AC$41)+1,IF($R248=12,LOOKUP($S248,'Vent Sizing Charts'!$T$34:$T$37,'Vent Sizing Charts'!AC$34:AC$37)+1,IF($R248=10,LOOKUP($S248,'Vent Sizing Charts'!$T$30:$T$33,'Vent Sizing Charts'!AC$30:AC$33)+1,IF($R248=8,LOOKUP($S248,'Vent Sizing Charts'!$T$26:$T$29,'Vent Sizing Charts'!AC$26:AC$29)+1,IF($R248=6,LOOKUP($S248,'Vent Sizing Charts'!$T$22:$T$25,'Vent Sizing Charts'!AC$22:AC$25)+1,IF($R248=5,LOOKUP($S248,'Vent Sizing Charts'!$T$18:$T$21,'Vent Sizing Charts'!AC$18:AC$21)+1,IF($R248=4,LOOKUP($S248,'Vent Sizing Charts'!$T$14:$T$17,'Vent Sizing Charts'!AC$14:AC$17)+1,IF($R248=3,LOOKUP($S248,'Vent Sizing Charts'!$T$10:$T$13,'Vent Sizing Charts'!AC$10:AC$13)+1,IF($R248=2,LOOKUP($S248,'Vent Sizing Charts'!$T$8:$T$9,'Vent Sizing Charts'!AC$8:AC$9)+1,IF($R248=1.5,LOOKUP($S248,'Vent Sizing Charts'!$T$7,'Vent Sizing Charts'!AC$7)+1,IF($R248=1.25,LOOKUP($S248,'Vent Sizing Charts'!$T$6,'Vent Sizing Charts'!AC$6)+1,"ERR")))))))))))</f>
        <v>ERR</v>
      </c>
      <c r="AC248" t="str">
        <f>IF($R248=15,LOOKUP($S248,'Vent Sizing Charts'!$T$38:$T$41,'Vent Sizing Charts'!AD$38:AD$41)+1,IF($R248=12,LOOKUP($S248,'Vent Sizing Charts'!$T$34:$T$37,'Vent Sizing Charts'!AD$34:AD$37)+1,IF($R248=10,LOOKUP($S248,'Vent Sizing Charts'!$T$30:$T$33,'Vent Sizing Charts'!AD$30:AD$33)+1,IF($R248=8,LOOKUP($S248,'Vent Sizing Charts'!$T$26:$T$29,'Vent Sizing Charts'!AD$26:AD$29)+1,IF($R248=6,LOOKUP($S248,'Vent Sizing Charts'!$T$22:$T$25,'Vent Sizing Charts'!AD$22:AD$25)+1,IF($R248=5,LOOKUP($S248,'Vent Sizing Charts'!$T$18:$T$21,'Vent Sizing Charts'!AD$18:AD$21)+1,IF($R248=4,LOOKUP($S248,'Vent Sizing Charts'!$T$14:$T$17,'Vent Sizing Charts'!AD$14:AD$17)+1,IF($R248=3,LOOKUP($S248,'Vent Sizing Charts'!$T$10:$T$13,'Vent Sizing Charts'!AD$10:AD$13)+1,IF($R248=2,LOOKUP($S248,'Vent Sizing Charts'!$T$8:$T$9,'Vent Sizing Charts'!AD$8:AD$9)+1,IF($R248=1.5,LOOKUP($S248,'Vent Sizing Charts'!$T$7,'Vent Sizing Charts'!AD$7)+1,IF($R248=1.25,LOOKUP($S248,'Vent Sizing Charts'!$T$6,'Vent Sizing Charts'!AD$6)+1,"ERR")))))))))))</f>
        <v>ERR</v>
      </c>
      <c r="AD248" t="str">
        <f>IF($R248=15,LOOKUP($S248,'Vent Sizing Charts'!$T$38:$T$41,'Vent Sizing Charts'!AE$38:AE$41)+1,IF($R248=12,LOOKUP($S248,'Vent Sizing Charts'!$T$34:$T$37,'Vent Sizing Charts'!AE$34:AE$37)+1,IF($R248=10,LOOKUP($S248,'Vent Sizing Charts'!$T$30:$T$33,'Vent Sizing Charts'!AE$30:AE$33)+1,IF($R248=8,LOOKUP($S248,'Vent Sizing Charts'!$T$26:$T$29,'Vent Sizing Charts'!AE$26:AE$29)+1,IF($R248=6,LOOKUP($S248,'Vent Sizing Charts'!$T$22:$T$25,'Vent Sizing Charts'!AE$22:AE$25)+1,IF($R248=5,LOOKUP($S248,'Vent Sizing Charts'!$T$18:$T$21,'Vent Sizing Charts'!AE$18:AE$21)+1,IF($R248=4,LOOKUP($S248,'Vent Sizing Charts'!$T$14:$T$17,'Vent Sizing Charts'!AE$14:AE$17)+1,IF($R248=3,LOOKUP($S248,'Vent Sizing Charts'!$T$10:$T$13,'Vent Sizing Charts'!AE$10:AE$13)+1,IF($R248=2,LOOKUP($S248,'Vent Sizing Charts'!$T$8:$T$9,'Vent Sizing Charts'!AE$8:AE$9)+1,IF($R248=1.5,LOOKUP($S248,'Vent Sizing Charts'!$T$7,'Vent Sizing Charts'!AE$7)+1,IF($R248=1.25,LOOKUP($S248,'Vent Sizing Charts'!$T$6,'Vent Sizing Charts'!AE$6)+1,"ERR")))))))))))</f>
        <v>ERR</v>
      </c>
      <c r="AE248" t="str">
        <f>IF($R248=15,LOOKUP($S248,'Vent Sizing Charts'!$T$38:$T$41,'Vent Sizing Charts'!U$38:U$41),IF($R248=12,LOOKUP($S248,'Vent Sizing Charts'!$T$34:$T$37,'Vent Sizing Charts'!U$34:U$37),IF($R248=10,LOOKUP($S248,'Vent Sizing Charts'!$T$30:$T$33,'Vent Sizing Charts'!U$30:U$33),IF($R248=8,LOOKUP($S248,'Vent Sizing Charts'!$T$26:$T$29,'Vent Sizing Charts'!U$26:U$29),IF($R248=6,LOOKUP($S248,'Vent Sizing Charts'!$T$22:$T$25,'Vent Sizing Charts'!U$22:U$25),IF($R248=5,LOOKUP($S248,'Vent Sizing Charts'!$T$18:$T$21,'Vent Sizing Charts'!U$18:U$21),IF($R248=4,LOOKUP($S248,'Vent Sizing Charts'!$T$14:$T$17,'Vent Sizing Charts'!U$14:U$17),IF($R248=3,LOOKUP($S248,'Vent Sizing Charts'!$T$10:$T$13,'Vent Sizing Charts'!U$10:U$13),IF($R248=2,LOOKUP($S248,'Vent Sizing Charts'!$T$8:$T$9,'Vent Sizing Charts'!U$8:U$9),IF($R248=1.5,LOOKUP($S248,'Vent Sizing Charts'!$T$7,'Vent Sizing Charts'!U$7),IF($R248=1.25,LOOKUP($S248,'Vent Sizing Charts'!$T$6,'Vent Sizing Charts'!U$6),"ERR")))))))))))</f>
        <v>ERR</v>
      </c>
    </row>
    <row r="249" spans="6:31" x14ac:dyDescent="0.25">
      <c r="F249" t="str">
        <f>IF('Vent Sizing'!M234="","",'Vent Sizing'!M234)</f>
        <v/>
      </c>
      <c r="G249">
        <v>0</v>
      </c>
      <c r="H249" t="e">
        <f>IF(LOOKUP($F249,'Vent Sizing Charts'!$F$5:$F$18,'Vent Sizing Charts'!G$5:G$18)+1&lt;0,0,LOOKUP($F249,'Vent Sizing Charts'!$F$5:$F$18,'Vent Sizing Charts'!G$5:G$18))</f>
        <v>#N/A</v>
      </c>
      <c r="I249" t="e">
        <f>IF(LOOKUP($F249,'Vent Sizing Charts'!$F$5:$F$18,'Vent Sizing Charts'!H$5:H$18)+1&lt;0,0,LOOKUP($F249,'Vent Sizing Charts'!$F$5:$F$18,'Vent Sizing Charts'!H$5:H$18))</f>
        <v>#N/A</v>
      </c>
      <c r="J249" t="e">
        <f>IF(LOOKUP($F249,'Vent Sizing Charts'!$F$5:$F$18,'Vent Sizing Charts'!I$5:I$18)+1&lt;0,0,LOOKUP($F249,'Vent Sizing Charts'!$F$5:$F$18,'Vent Sizing Charts'!I$5:I$18))</f>
        <v>#N/A</v>
      </c>
      <c r="K249" t="e">
        <f>IF(LOOKUP($F249,'Vent Sizing Charts'!$F$5:$F$18,'Vent Sizing Charts'!J$5:J$18)+1&lt;0,0,LOOKUP($F249,'Vent Sizing Charts'!$F$5:$F$18,'Vent Sizing Charts'!J$5:J$18))</f>
        <v>#N/A</v>
      </c>
      <c r="L249" t="e">
        <f>IF(LOOKUP($F249,'Vent Sizing Charts'!$F$5:$F$18,'Vent Sizing Charts'!K$5:K$18)+1&lt;0,0,LOOKUP($F249,'Vent Sizing Charts'!$F$5:$F$18,'Vent Sizing Charts'!K$5:K$18))</f>
        <v>#N/A</v>
      </c>
      <c r="M249" t="e">
        <f>IF(LOOKUP($F249,'Vent Sizing Charts'!$F$5:$F$18,'Vent Sizing Charts'!L$5:L$18)+1&lt;0,0,LOOKUP($F249,'Vent Sizing Charts'!$F$5:$F$18,'Vent Sizing Charts'!L$5:L$18))</f>
        <v>#N/A</v>
      </c>
      <c r="N249" t="e">
        <f>IF(LOOKUP($F249,'Vent Sizing Charts'!$F$5:$F$18,'Vent Sizing Charts'!M$5:M$18)+1&lt;0,0,LOOKUP($F249,'Vent Sizing Charts'!$F$5:$F$18,'Vent Sizing Charts'!M$5:M$18))</f>
        <v>#N/A</v>
      </c>
      <c r="O249" t="e">
        <f>IF(LOOKUP($F249,'Vent Sizing Charts'!$F$5:$F$18,'Vent Sizing Charts'!N$5:N$18)+1&lt;0,0,LOOKUP($F249,'Vent Sizing Charts'!$F$5:$F$18,'Vent Sizing Charts'!N$5:N$18))</f>
        <v>#N/A</v>
      </c>
      <c r="R249">
        <f>'Vent Sizing'!W154</f>
        <v>0</v>
      </c>
      <c r="S249">
        <f>ROUNDUP('Vent Sizing'!X154,0)</f>
        <v>0</v>
      </c>
      <c r="T249">
        <v>-9999999</v>
      </c>
      <c r="U249" t="str">
        <f>IF($R249=15,LOOKUP($S249,'Vent Sizing Charts'!$T$38:$T$41,'Vent Sizing Charts'!V$38:V$41)+1,IF($R249=12,LOOKUP($S249,'Vent Sizing Charts'!$T$34:$T$37,'Vent Sizing Charts'!V$34:V$37)+1,IF($R249=10,LOOKUP($S249,'Vent Sizing Charts'!$T$30:$T$33,'Vent Sizing Charts'!V$30:V$33)+1,IF($R249=8,LOOKUP($S249,'Vent Sizing Charts'!$T$26:$T$29,'Vent Sizing Charts'!V$26:V$29)+1,IF($R249=6,LOOKUP($S249,'Vent Sizing Charts'!$T$22:$T$25,'Vent Sizing Charts'!V$22:V$25)+1,IF($R249=5,LOOKUP($S249,'Vent Sizing Charts'!$T$18:$T$21,'Vent Sizing Charts'!V$18:V$21)+1,IF($R249=4,LOOKUP($S249,'Vent Sizing Charts'!$T$14:$T$17,'Vent Sizing Charts'!V$14:V$17)+1,IF($R249=3,LOOKUP($S249,'Vent Sizing Charts'!$T$10:$T$13,'Vent Sizing Charts'!V$10:V$13)+1,IF($R249=2,LOOKUP($S249,'Vent Sizing Charts'!$T$8:$T$9,'Vent Sizing Charts'!V$8:V$9)+1,IF($R249=1.5,LOOKUP($S249,'Vent Sizing Charts'!$T$7,'Vent Sizing Charts'!V$7)+1,IF($R249=1.25,LOOKUP($S249,'Vent Sizing Charts'!$T$6,'Vent Sizing Charts'!V$6)+1,"ERR")))))))))))</f>
        <v>ERR</v>
      </c>
      <c r="V249" t="str">
        <f>IF($R249=15,LOOKUP($S249,'Vent Sizing Charts'!$T$38:$T$41,'Vent Sizing Charts'!W$38:W$41)+1,IF($R249=12,LOOKUP($S249,'Vent Sizing Charts'!$T$34:$T$37,'Vent Sizing Charts'!W$34:W$37)+1,IF($R249=10,LOOKUP($S249,'Vent Sizing Charts'!$T$30:$T$33,'Vent Sizing Charts'!W$30:W$33)+1,IF($R249=8,LOOKUP($S249,'Vent Sizing Charts'!$T$26:$T$29,'Vent Sizing Charts'!W$26:W$29)+1,IF($R249=6,LOOKUP($S249,'Vent Sizing Charts'!$T$22:$T$25,'Vent Sizing Charts'!W$22:W$25)+1,IF($R249=5,LOOKUP($S249,'Vent Sizing Charts'!$T$18:$T$21,'Vent Sizing Charts'!W$18:W$21)+1,IF($R249=4,LOOKUP($S249,'Vent Sizing Charts'!$T$14:$T$17,'Vent Sizing Charts'!W$14:W$17)+1,IF($R249=3,LOOKUP($S249,'Vent Sizing Charts'!$T$10:$T$13,'Vent Sizing Charts'!W$10:W$13)+1,IF($R249=2,LOOKUP($S249,'Vent Sizing Charts'!$T$8:$T$9,'Vent Sizing Charts'!W$8:W$9)+1,IF($R249=1.5,LOOKUP($S249,'Vent Sizing Charts'!$T$7,'Vent Sizing Charts'!W$7)+1,IF($R249=1.25,LOOKUP($S249,'Vent Sizing Charts'!$T$6,'Vent Sizing Charts'!W$6)+1,"ERR")))))))))))</f>
        <v>ERR</v>
      </c>
      <c r="W249" t="str">
        <f>IF($R249=15,LOOKUP($S249,'Vent Sizing Charts'!$T$38:$T$41,'Vent Sizing Charts'!X$38:X$41)+1,IF($R249=12,LOOKUP($S249,'Vent Sizing Charts'!$T$34:$T$37,'Vent Sizing Charts'!X$34:X$37)+1,IF($R249=10,LOOKUP($S249,'Vent Sizing Charts'!$T$30:$T$33,'Vent Sizing Charts'!X$30:X$33)+1,IF($R249=8,LOOKUP($S249,'Vent Sizing Charts'!$T$26:$T$29,'Vent Sizing Charts'!X$26:X$29)+1,IF($R249=6,LOOKUP($S249,'Vent Sizing Charts'!$T$22:$T$25,'Vent Sizing Charts'!X$22:X$25)+1,IF($R249=5,LOOKUP($S249,'Vent Sizing Charts'!$T$18:$T$21,'Vent Sizing Charts'!X$18:X$21)+1,IF($R249=4,LOOKUP($S249,'Vent Sizing Charts'!$T$14:$T$17,'Vent Sizing Charts'!X$14:X$17)+1,IF($R249=3,LOOKUP($S249,'Vent Sizing Charts'!$T$10:$T$13,'Vent Sizing Charts'!X$10:X$13)+1,IF($R249=2,LOOKUP($S249,'Vent Sizing Charts'!$T$8:$T$9,'Vent Sizing Charts'!X$8:X$9)+1,IF($R249=1.5,LOOKUP($S249,'Vent Sizing Charts'!$T$7,'Vent Sizing Charts'!X$7)+1,IF($R249=1.25,LOOKUP($S249,'Vent Sizing Charts'!$T$6,'Vent Sizing Charts'!X$6)+1,"ERR")))))))))))</f>
        <v>ERR</v>
      </c>
      <c r="X249" t="str">
        <f>IF($R249=15,LOOKUP($S249,'Vent Sizing Charts'!$T$38:$T$41,'Vent Sizing Charts'!Y$38:Y$41)+1,IF($R249=12,LOOKUP($S249,'Vent Sizing Charts'!$T$34:$T$37,'Vent Sizing Charts'!Y$34:Y$37)+1,IF($R249=10,LOOKUP($S249,'Vent Sizing Charts'!$T$30:$T$33,'Vent Sizing Charts'!Y$30:Y$33)+1,IF($R249=8,LOOKUP($S249,'Vent Sizing Charts'!$T$26:$T$29,'Vent Sizing Charts'!Y$26:Y$29)+1,IF($R249=6,LOOKUP($S249,'Vent Sizing Charts'!$T$22:$T$25,'Vent Sizing Charts'!Y$22:Y$25)+1,IF($R249=5,LOOKUP($S249,'Vent Sizing Charts'!$T$18:$T$21,'Vent Sizing Charts'!Y$18:Y$21)+1,IF($R249=4,LOOKUP($S249,'Vent Sizing Charts'!$T$14:$T$17,'Vent Sizing Charts'!Y$14:Y$17)+1,IF($R249=3,LOOKUP($S249,'Vent Sizing Charts'!$T$10:$T$13,'Vent Sizing Charts'!Y$10:Y$13)+1,IF($R249=2,LOOKUP($S249,'Vent Sizing Charts'!$T$8:$T$9,'Vent Sizing Charts'!Y$8:Y$9)+1,IF($R249=1.5,LOOKUP($S249,'Vent Sizing Charts'!$T$7,'Vent Sizing Charts'!Y$7)+1,IF($R249=1.25,LOOKUP($S249,'Vent Sizing Charts'!$T$6,'Vent Sizing Charts'!Y$6)+1,"ERR")))))))))))</f>
        <v>ERR</v>
      </c>
      <c r="Y249" t="str">
        <f>IF($R249=15,LOOKUP($S249,'Vent Sizing Charts'!$T$38:$T$41,'Vent Sizing Charts'!Z$38:Z$41)+1,IF($R249=12,LOOKUP($S249,'Vent Sizing Charts'!$T$34:$T$37,'Vent Sizing Charts'!Z$34:Z$37)+1,IF($R249=10,LOOKUP($S249,'Vent Sizing Charts'!$T$30:$T$33,'Vent Sizing Charts'!Z$30:Z$33)+1,IF($R249=8,LOOKUP($S249,'Vent Sizing Charts'!$T$26:$T$29,'Vent Sizing Charts'!Z$26:Z$29)+1,IF($R249=6,LOOKUP($S249,'Vent Sizing Charts'!$T$22:$T$25,'Vent Sizing Charts'!Z$22:Z$25)+1,IF($R249=5,LOOKUP($S249,'Vent Sizing Charts'!$T$18:$T$21,'Vent Sizing Charts'!Z$18:Z$21)+1,IF($R249=4,LOOKUP($S249,'Vent Sizing Charts'!$T$14:$T$17,'Vent Sizing Charts'!Z$14:Z$17)+1,IF($R249=3,LOOKUP($S249,'Vent Sizing Charts'!$T$10:$T$13,'Vent Sizing Charts'!Z$10:Z$13)+1,IF($R249=2,LOOKUP($S249,'Vent Sizing Charts'!$T$8:$T$9,'Vent Sizing Charts'!Z$8:Z$9)+1,IF($R249=1.5,LOOKUP($S249,'Vent Sizing Charts'!$T$7,'Vent Sizing Charts'!Z$7)+1,IF($R249=1.25,LOOKUP($S249,'Vent Sizing Charts'!$T$6,'Vent Sizing Charts'!Z$6)+1,"ERR")))))))))))</f>
        <v>ERR</v>
      </c>
      <c r="Z249" t="str">
        <f>IF($R249=15,LOOKUP($S249,'Vent Sizing Charts'!$T$38:$T$41,'Vent Sizing Charts'!AA$38:AA$41)+1,IF($R249=12,LOOKUP($S249,'Vent Sizing Charts'!$T$34:$T$37,'Vent Sizing Charts'!AA$34:AA$37)+1,IF($R249=10,LOOKUP($S249,'Vent Sizing Charts'!$T$30:$T$33,'Vent Sizing Charts'!AA$30:AA$33)+1,IF($R249=8,LOOKUP($S249,'Vent Sizing Charts'!$T$26:$T$29,'Vent Sizing Charts'!AA$26:AA$29)+1,IF($R249=6,LOOKUP($S249,'Vent Sizing Charts'!$T$22:$T$25,'Vent Sizing Charts'!AA$22:AA$25)+1,IF($R249=5,LOOKUP($S249,'Vent Sizing Charts'!$T$18:$T$21,'Vent Sizing Charts'!AA$18:AA$21)+1,IF($R249=4,LOOKUP($S249,'Vent Sizing Charts'!$T$14:$T$17,'Vent Sizing Charts'!AA$14:AA$17)+1,IF($R249=3,LOOKUP($S249,'Vent Sizing Charts'!$T$10:$T$13,'Vent Sizing Charts'!AA$10:AA$13)+1,IF($R249=2,LOOKUP($S249,'Vent Sizing Charts'!$T$8:$T$9,'Vent Sizing Charts'!AA$8:AA$9)+1,IF($R249=1.5,LOOKUP($S249,'Vent Sizing Charts'!$T$7,'Vent Sizing Charts'!AA$7)+1,IF($R249=1.25,LOOKUP($S249,'Vent Sizing Charts'!$T$6,'Vent Sizing Charts'!AA$6)+1,"ERR")))))))))))</f>
        <v>ERR</v>
      </c>
      <c r="AA249" t="str">
        <f>IF($R249=15,LOOKUP($S249,'Vent Sizing Charts'!$T$38:$T$41,'Vent Sizing Charts'!AB$38:AB$41)+1,IF($R249=12,LOOKUP($S249,'Vent Sizing Charts'!$T$34:$T$37,'Vent Sizing Charts'!AB$34:AB$37)+1,IF($R249=10,LOOKUP($S249,'Vent Sizing Charts'!$T$30:$T$33,'Vent Sizing Charts'!AB$30:AB$33)+1,IF($R249=8,LOOKUP($S249,'Vent Sizing Charts'!$T$26:$T$29,'Vent Sizing Charts'!AB$26:AB$29)+1,IF($R249=6,LOOKUP($S249,'Vent Sizing Charts'!$T$22:$T$25,'Vent Sizing Charts'!AB$22:AB$25)+1,IF($R249=5,LOOKUP($S249,'Vent Sizing Charts'!$T$18:$T$21,'Vent Sizing Charts'!AB$18:AB$21)+1,IF($R249=4,LOOKUP($S249,'Vent Sizing Charts'!$T$14:$T$17,'Vent Sizing Charts'!AB$14:AB$17)+1,IF($R249=3,LOOKUP($S249,'Vent Sizing Charts'!$T$10:$T$13,'Vent Sizing Charts'!AB$10:AB$13)+1,IF($R249=2,LOOKUP($S249,'Vent Sizing Charts'!$T$8:$T$9,'Vent Sizing Charts'!AB$8:AB$9)+1,IF($R249=1.5,LOOKUP($S249,'Vent Sizing Charts'!$T$7,'Vent Sizing Charts'!AB$7)+1,IF($R249=1.25,LOOKUP($S249,'Vent Sizing Charts'!$T$6,'Vent Sizing Charts'!AB$6)+1,"ERR")))))))))))</f>
        <v>ERR</v>
      </c>
      <c r="AB249" t="str">
        <f>IF($R249=15,LOOKUP($S249,'Vent Sizing Charts'!$T$38:$T$41,'Vent Sizing Charts'!AC$38:AC$41)+1,IF($R249=12,LOOKUP($S249,'Vent Sizing Charts'!$T$34:$T$37,'Vent Sizing Charts'!AC$34:AC$37)+1,IF($R249=10,LOOKUP($S249,'Vent Sizing Charts'!$T$30:$T$33,'Vent Sizing Charts'!AC$30:AC$33)+1,IF($R249=8,LOOKUP($S249,'Vent Sizing Charts'!$T$26:$T$29,'Vent Sizing Charts'!AC$26:AC$29)+1,IF($R249=6,LOOKUP($S249,'Vent Sizing Charts'!$T$22:$T$25,'Vent Sizing Charts'!AC$22:AC$25)+1,IF($R249=5,LOOKUP($S249,'Vent Sizing Charts'!$T$18:$T$21,'Vent Sizing Charts'!AC$18:AC$21)+1,IF($R249=4,LOOKUP($S249,'Vent Sizing Charts'!$T$14:$T$17,'Vent Sizing Charts'!AC$14:AC$17)+1,IF($R249=3,LOOKUP($S249,'Vent Sizing Charts'!$T$10:$T$13,'Vent Sizing Charts'!AC$10:AC$13)+1,IF($R249=2,LOOKUP($S249,'Vent Sizing Charts'!$T$8:$T$9,'Vent Sizing Charts'!AC$8:AC$9)+1,IF($R249=1.5,LOOKUP($S249,'Vent Sizing Charts'!$T$7,'Vent Sizing Charts'!AC$7)+1,IF($R249=1.25,LOOKUP($S249,'Vent Sizing Charts'!$T$6,'Vent Sizing Charts'!AC$6)+1,"ERR")))))))))))</f>
        <v>ERR</v>
      </c>
      <c r="AC249" t="str">
        <f>IF($R249=15,LOOKUP($S249,'Vent Sizing Charts'!$T$38:$T$41,'Vent Sizing Charts'!AD$38:AD$41)+1,IF($R249=12,LOOKUP($S249,'Vent Sizing Charts'!$T$34:$T$37,'Vent Sizing Charts'!AD$34:AD$37)+1,IF($R249=10,LOOKUP($S249,'Vent Sizing Charts'!$T$30:$T$33,'Vent Sizing Charts'!AD$30:AD$33)+1,IF($R249=8,LOOKUP($S249,'Vent Sizing Charts'!$T$26:$T$29,'Vent Sizing Charts'!AD$26:AD$29)+1,IF($R249=6,LOOKUP($S249,'Vent Sizing Charts'!$T$22:$T$25,'Vent Sizing Charts'!AD$22:AD$25)+1,IF($R249=5,LOOKUP($S249,'Vent Sizing Charts'!$T$18:$T$21,'Vent Sizing Charts'!AD$18:AD$21)+1,IF($R249=4,LOOKUP($S249,'Vent Sizing Charts'!$T$14:$T$17,'Vent Sizing Charts'!AD$14:AD$17)+1,IF($R249=3,LOOKUP($S249,'Vent Sizing Charts'!$T$10:$T$13,'Vent Sizing Charts'!AD$10:AD$13)+1,IF($R249=2,LOOKUP($S249,'Vent Sizing Charts'!$T$8:$T$9,'Vent Sizing Charts'!AD$8:AD$9)+1,IF($R249=1.5,LOOKUP($S249,'Vent Sizing Charts'!$T$7,'Vent Sizing Charts'!AD$7)+1,IF($R249=1.25,LOOKUP($S249,'Vent Sizing Charts'!$T$6,'Vent Sizing Charts'!AD$6)+1,"ERR")))))))))))</f>
        <v>ERR</v>
      </c>
      <c r="AD249" t="str">
        <f>IF($R249=15,LOOKUP($S249,'Vent Sizing Charts'!$T$38:$T$41,'Vent Sizing Charts'!AE$38:AE$41)+1,IF($R249=12,LOOKUP($S249,'Vent Sizing Charts'!$T$34:$T$37,'Vent Sizing Charts'!AE$34:AE$37)+1,IF($R249=10,LOOKUP($S249,'Vent Sizing Charts'!$T$30:$T$33,'Vent Sizing Charts'!AE$30:AE$33)+1,IF($R249=8,LOOKUP($S249,'Vent Sizing Charts'!$T$26:$T$29,'Vent Sizing Charts'!AE$26:AE$29)+1,IF($R249=6,LOOKUP($S249,'Vent Sizing Charts'!$T$22:$T$25,'Vent Sizing Charts'!AE$22:AE$25)+1,IF($R249=5,LOOKUP($S249,'Vent Sizing Charts'!$T$18:$T$21,'Vent Sizing Charts'!AE$18:AE$21)+1,IF($R249=4,LOOKUP($S249,'Vent Sizing Charts'!$T$14:$T$17,'Vent Sizing Charts'!AE$14:AE$17)+1,IF($R249=3,LOOKUP($S249,'Vent Sizing Charts'!$T$10:$T$13,'Vent Sizing Charts'!AE$10:AE$13)+1,IF($R249=2,LOOKUP($S249,'Vent Sizing Charts'!$T$8:$T$9,'Vent Sizing Charts'!AE$8:AE$9)+1,IF($R249=1.5,LOOKUP($S249,'Vent Sizing Charts'!$T$7,'Vent Sizing Charts'!AE$7)+1,IF($R249=1.25,LOOKUP($S249,'Vent Sizing Charts'!$T$6,'Vent Sizing Charts'!AE$6)+1,"ERR")))))))))))</f>
        <v>ERR</v>
      </c>
      <c r="AE249" t="str">
        <f>IF($R249=15,LOOKUP($S249,'Vent Sizing Charts'!$T$38:$T$41,'Vent Sizing Charts'!U$38:U$41),IF($R249=12,LOOKUP($S249,'Vent Sizing Charts'!$T$34:$T$37,'Vent Sizing Charts'!U$34:U$37),IF($R249=10,LOOKUP($S249,'Vent Sizing Charts'!$T$30:$T$33,'Vent Sizing Charts'!U$30:U$33),IF($R249=8,LOOKUP($S249,'Vent Sizing Charts'!$T$26:$T$29,'Vent Sizing Charts'!U$26:U$29),IF($R249=6,LOOKUP($S249,'Vent Sizing Charts'!$T$22:$T$25,'Vent Sizing Charts'!U$22:U$25),IF($R249=5,LOOKUP($S249,'Vent Sizing Charts'!$T$18:$T$21,'Vent Sizing Charts'!U$18:U$21),IF($R249=4,LOOKUP($S249,'Vent Sizing Charts'!$T$14:$T$17,'Vent Sizing Charts'!U$14:U$17),IF($R249=3,LOOKUP($S249,'Vent Sizing Charts'!$T$10:$T$13,'Vent Sizing Charts'!U$10:U$13),IF($R249=2,LOOKUP($S249,'Vent Sizing Charts'!$T$8:$T$9,'Vent Sizing Charts'!U$8:U$9),IF($R249=1.5,LOOKUP($S249,'Vent Sizing Charts'!$T$7,'Vent Sizing Charts'!U$7),IF($R249=1.25,LOOKUP($S249,'Vent Sizing Charts'!$T$6,'Vent Sizing Charts'!U$6),"ERR")))))))))))</f>
        <v>ERR</v>
      </c>
    </row>
    <row r="250" spans="6:31" x14ac:dyDescent="0.25">
      <c r="F250" t="str">
        <f>IF('Vent Sizing'!M235="","",'Vent Sizing'!M235)</f>
        <v/>
      </c>
      <c r="G250">
        <v>0</v>
      </c>
      <c r="H250" t="e">
        <f>IF(LOOKUP($F250,'Vent Sizing Charts'!$F$5:$F$18,'Vent Sizing Charts'!G$5:G$18)+1&lt;0,0,LOOKUP($F250,'Vent Sizing Charts'!$F$5:$F$18,'Vent Sizing Charts'!G$5:G$18))</f>
        <v>#N/A</v>
      </c>
      <c r="I250" t="e">
        <f>IF(LOOKUP($F250,'Vent Sizing Charts'!$F$5:$F$18,'Vent Sizing Charts'!H$5:H$18)+1&lt;0,0,LOOKUP($F250,'Vent Sizing Charts'!$F$5:$F$18,'Vent Sizing Charts'!H$5:H$18))</f>
        <v>#N/A</v>
      </c>
      <c r="J250" t="e">
        <f>IF(LOOKUP($F250,'Vent Sizing Charts'!$F$5:$F$18,'Vent Sizing Charts'!I$5:I$18)+1&lt;0,0,LOOKUP($F250,'Vent Sizing Charts'!$F$5:$F$18,'Vent Sizing Charts'!I$5:I$18))</f>
        <v>#N/A</v>
      </c>
      <c r="K250" t="e">
        <f>IF(LOOKUP($F250,'Vent Sizing Charts'!$F$5:$F$18,'Vent Sizing Charts'!J$5:J$18)+1&lt;0,0,LOOKUP($F250,'Vent Sizing Charts'!$F$5:$F$18,'Vent Sizing Charts'!J$5:J$18))</f>
        <v>#N/A</v>
      </c>
      <c r="L250" t="e">
        <f>IF(LOOKUP($F250,'Vent Sizing Charts'!$F$5:$F$18,'Vent Sizing Charts'!K$5:K$18)+1&lt;0,0,LOOKUP($F250,'Vent Sizing Charts'!$F$5:$F$18,'Vent Sizing Charts'!K$5:K$18))</f>
        <v>#N/A</v>
      </c>
      <c r="M250" t="e">
        <f>IF(LOOKUP($F250,'Vent Sizing Charts'!$F$5:$F$18,'Vent Sizing Charts'!L$5:L$18)+1&lt;0,0,LOOKUP($F250,'Vent Sizing Charts'!$F$5:$F$18,'Vent Sizing Charts'!L$5:L$18))</f>
        <v>#N/A</v>
      </c>
      <c r="N250" t="e">
        <f>IF(LOOKUP($F250,'Vent Sizing Charts'!$F$5:$F$18,'Vent Sizing Charts'!M$5:M$18)+1&lt;0,0,LOOKUP($F250,'Vent Sizing Charts'!$F$5:$F$18,'Vent Sizing Charts'!M$5:M$18))</f>
        <v>#N/A</v>
      </c>
      <c r="O250" t="e">
        <f>IF(LOOKUP($F250,'Vent Sizing Charts'!$F$5:$F$18,'Vent Sizing Charts'!N$5:N$18)+1&lt;0,0,LOOKUP($F250,'Vent Sizing Charts'!$F$5:$F$18,'Vent Sizing Charts'!N$5:N$18))</f>
        <v>#N/A</v>
      </c>
      <c r="R250">
        <f>'Vent Sizing'!W155</f>
        <v>0</v>
      </c>
      <c r="S250">
        <f>ROUNDUP('Vent Sizing'!X155,0)</f>
        <v>0</v>
      </c>
      <c r="T250">
        <v>-9999999</v>
      </c>
      <c r="U250" t="str">
        <f>IF($R250=15,LOOKUP($S250,'Vent Sizing Charts'!$T$38:$T$41,'Vent Sizing Charts'!V$38:V$41)+1,IF($R250=12,LOOKUP($S250,'Vent Sizing Charts'!$T$34:$T$37,'Vent Sizing Charts'!V$34:V$37)+1,IF($R250=10,LOOKUP($S250,'Vent Sizing Charts'!$T$30:$T$33,'Vent Sizing Charts'!V$30:V$33)+1,IF($R250=8,LOOKUP($S250,'Vent Sizing Charts'!$T$26:$T$29,'Vent Sizing Charts'!V$26:V$29)+1,IF($R250=6,LOOKUP($S250,'Vent Sizing Charts'!$T$22:$T$25,'Vent Sizing Charts'!V$22:V$25)+1,IF($R250=5,LOOKUP($S250,'Vent Sizing Charts'!$T$18:$T$21,'Vent Sizing Charts'!V$18:V$21)+1,IF($R250=4,LOOKUP($S250,'Vent Sizing Charts'!$T$14:$T$17,'Vent Sizing Charts'!V$14:V$17)+1,IF($R250=3,LOOKUP($S250,'Vent Sizing Charts'!$T$10:$T$13,'Vent Sizing Charts'!V$10:V$13)+1,IF($R250=2,LOOKUP($S250,'Vent Sizing Charts'!$T$8:$T$9,'Vent Sizing Charts'!V$8:V$9)+1,IF($R250=1.5,LOOKUP($S250,'Vent Sizing Charts'!$T$7,'Vent Sizing Charts'!V$7)+1,IF($R250=1.25,LOOKUP($S250,'Vent Sizing Charts'!$T$6,'Vent Sizing Charts'!V$6)+1,"ERR")))))))))))</f>
        <v>ERR</v>
      </c>
      <c r="V250" t="str">
        <f>IF($R250=15,LOOKUP($S250,'Vent Sizing Charts'!$T$38:$T$41,'Vent Sizing Charts'!W$38:W$41)+1,IF($R250=12,LOOKUP($S250,'Vent Sizing Charts'!$T$34:$T$37,'Vent Sizing Charts'!W$34:W$37)+1,IF($R250=10,LOOKUP($S250,'Vent Sizing Charts'!$T$30:$T$33,'Vent Sizing Charts'!W$30:W$33)+1,IF($R250=8,LOOKUP($S250,'Vent Sizing Charts'!$T$26:$T$29,'Vent Sizing Charts'!W$26:W$29)+1,IF($R250=6,LOOKUP($S250,'Vent Sizing Charts'!$T$22:$T$25,'Vent Sizing Charts'!W$22:W$25)+1,IF($R250=5,LOOKUP($S250,'Vent Sizing Charts'!$T$18:$T$21,'Vent Sizing Charts'!W$18:W$21)+1,IF($R250=4,LOOKUP($S250,'Vent Sizing Charts'!$T$14:$T$17,'Vent Sizing Charts'!W$14:W$17)+1,IF($R250=3,LOOKUP($S250,'Vent Sizing Charts'!$T$10:$T$13,'Vent Sizing Charts'!W$10:W$13)+1,IF($R250=2,LOOKUP($S250,'Vent Sizing Charts'!$T$8:$T$9,'Vent Sizing Charts'!W$8:W$9)+1,IF($R250=1.5,LOOKUP($S250,'Vent Sizing Charts'!$T$7,'Vent Sizing Charts'!W$7)+1,IF($R250=1.25,LOOKUP($S250,'Vent Sizing Charts'!$T$6,'Vent Sizing Charts'!W$6)+1,"ERR")))))))))))</f>
        <v>ERR</v>
      </c>
      <c r="W250" t="str">
        <f>IF($R250=15,LOOKUP($S250,'Vent Sizing Charts'!$T$38:$T$41,'Vent Sizing Charts'!X$38:X$41)+1,IF($R250=12,LOOKUP($S250,'Vent Sizing Charts'!$T$34:$T$37,'Vent Sizing Charts'!X$34:X$37)+1,IF($R250=10,LOOKUP($S250,'Vent Sizing Charts'!$T$30:$T$33,'Vent Sizing Charts'!X$30:X$33)+1,IF($R250=8,LOOKUP($S250,'Vent Sizing Charts'!$T$26:$T$29,'Vent Sizing Charts'!X$26:X$29)+1,IF($R250=6,LOOKUP($S250,'Vent Sizing Charts'!$T$22:$T$25,'Vent Sizing Charts'!X$22:X$25)+1,IF($R250=5,LOOKUP($S250,'Vent Sizing Charts'!$T$18:$T$21,'Vent Sizing Charts'!X$18:X$21)+1,IF($R250=4,LOOKUP($S250,'Vent Sizing Charts'!$T$14:$T$17,'Vent Sizing Charts'!X$14:X$17)+1,IF($R250=3,LOOKUP($S250,'Vent Sizing Charts'!$T$10:$T$13,'Vent Sizing Charts'!X$10:X$13)+1,IF($R250=2,LOOKUP($S250,'Vent Sizing Charts'!$T$8:$T$9,'Vent Sizing Charts'!X$8:X$9)+1,IF($R250=1.5,LOOKUP($S250,'Vent Sizing Charts'!$T$7,'Vent Sizing Charts'!X$7)+1,IF($R250=1.25,LOOKUP($S250,'Vent Sizing Charts'!$T$6,'Vent Sizing Charts'!X$6)+1,"ERR")))))))))))</f>
        <v>ERR</v>
      </c>
      <c r="X250" t="str">
        <f>IF($R250=15,LOOKUP($S250,'Vent Sizing Charts'!$T$38:$T$41,'Vent Sizing Charts'!Y$38:Y$41)+1,IF($R250=12,LOOKUP($S250,'Vent Sizing Charts'!$T$34:$T$37,'Vent Sizing Charts'!Y$34:Y$37)+1,IF($R250=10,LOOKUP($S250,'Vent Sizing Charts'!$T$30:$T$33,'Vent Sizing Charts'!Y$30:Y$33)+1,IF($R250=8,LOOKUP($S250,'Vent Sizing Charts'!$T$26:$T$29,'Vent Sizing Charts'!Y$26:Y$29)+1,IF($R250=6,LOOKUP($S250,'Vent Sizing Charts'!$T$22:$T$25,'Vent Sizing Charts'!Y$22:Y$25)+1,IF($R250=5,LOOKUP($S250,'Vent Sizing Charts'!$T$18:$T$21,'Vent Sizing Charts'!Y$18:Y$21)+1,IF($R250=4,LOOKUP($S250,'Vent Sizing Charts'!$T$14:$T$17,'Vent Sizing Charts'!Y$14:Y$17)+1,IF($R250=3,LOOKUP($S250,'Vent Sizing Charts'!$T$10:$T$13,'Vent Sizing Charts'!Y$10:Y$13)+1,IF($R250=2,LOOKUP($S250,'Vent Sizing Charts'!$T$8:$T$9,'Vent Sizing Charts'!Y$8:Y$9)+1,IF($R250=1.5,LOOKUP($S250,'Vent Sizing Charts'!$T$7,'Vent Sizing Charts'!Y$7)+1,IF($R250=1.25,LOOKUP($S250,'Vent Sizing Charts'!$T$6,'Vent Sizing Charts'!Y$6)+1,"ERR")))))))))))</f>
        <v>ERR</v>
      </c>
      <c r="Y250" t="str">
        <f>IF($R250=15,LOOKUP($S250,'Vent Sizing Charts'!$T$38:$T$41,'Vent Sizing Charts'!Z$38:Z$41)+1,IF($R250=12,LOOKUP($S250,'Vent Sizing Charts'!$T$34:$T$37,'Vent Sizing Charts'!Z$34:Z$37)+1,IF($R250=10,LOOKUP($S250,'Vent Sizing Charts'!$T$30:$T$33,'Vent Sizing Charts'!Z$30:Z$33)+1,IF($R250=8,LOOKUP($S250,'Vent Sizing Charts'!$T$26:$T$29,'Vent Sizing Charts'!Z$26:Z$29)+1,IF($R250=6,LOOKUP($S250,'Vent Sizing Charts'!$T$22:$T$25,'Vent Sizing Charts'!Z$22:Z$25)+1,IF($R250=5,LOOKUP($S250,'Vent Sizing Charts'!$T$18:$T$21,'Vent Sizing Charts'!Z$18:Z$21)+1,IF($R250=4,LOOKUP($S250,'Vent Sizing Charts'!$T$14:$T$17,'Vent Sizing Charts'!Z$14:Z$17)+1,IF($R250=3,LOOKUP($S250,'Vent Sizing Charts'!$T$10:$T$13,'Vent Sizing Charts'!Z$10:Z$13)+1,IF($R250=2,LOOKUP($S250,'Vent Sizing Charts'!$T$8:$T$9,'Vent Sizing Charts'!Z$8:Z$9)+1,IF($R250=1.5,LOOKUP($S250,'Vent Sizing Charts'!$T$7,'Vent Sizing Charts'!Z$7)+1,IF($R250=1.25,LOOKUP($S250,'Vent Sizing Charts'!$T$6,'Vent Sizing Charts'!Z$6)+1,"ERR")))))))))))</f>
        <v>ERR</v>
      </c>
      <c r="Z250" t="str">
        <f>IF($R250=15,LOOKUP($S250,'Vent Sizing Charts'!$T$38:$T$41,'Vent Sizing Charts'!AA$38:AA$41)+1,IF($R250=12,LOOKUP($S250,'Vent Sizing Charts'!$T$34:$T$37,'Vent Sizing Charts'!AA$34:AA$37)+1,IF($R250=10,LOOKUP($S250,'Vent Sizing Charts'!$T$30:$T$33,'Vent Sizing Charts'!AA$30:AA$33)+1,IF($R250=8,LOOKUP($S250,'Vent Sizing Charts'!$T$26:$T$29,'Vent Sizing Charts'!AA$26:AA$29)+1,IF($R250=6,LOOKUP($S250,'Vent Sizing Charts'!$T$22:$T$25,'Vent Sizing Charts'!AA$22:AA$25)+1,IF($R250=5,LOOKUP($S250,'Vent Sizing Charts'!$T$18:$T$21,'Vent Sizing Charts'!AA$18:AA$21)+1,IF($R250=4,LOOKUP($S250,'Vent Sizing Charts'!$T$14:$T$17,'Vent Sizing Charts'!AA$14:AA$17)+1,IF($R250=3,LOOKUP($S250,'Vent Sizing Charts'!$T$10:$T$13,'Vent Sizing Charts'!AA$10:AA$13)+1,IF($R250=2,LOOKUP($S250,'Vent Sizing Charts'!$T$8:$T$9,'Vent Sizing Charts'!AA$8:AA$9)+1,IF($R250=1.5,LOOKUP($S250,'Vent Sizing Charts'!$T$7,'Vent Sizing Charts'!AA$7)+1,IF($R250=1.25,LOOKUP($S250,'Vent Sizing Charts'!$T$6,'Vent Sizing Charts'!AA$6)+1,"ERR")))))))))))</f>
        <v>ERR</v>
      </c>
      <c r="AA250" t="str">
        <f>IF($R250=15,LOOKUP($S250,'Vent Sizing Charts'!$T$38:$T$41,'Vent Sizing Charts'!AB$38:AB$41)+1,IF($R250=12,LOOKUP($S250,'Vent Sizing Charts'!$T$34:$T$37,'Vent Sizing Charts'!AB$34:AB$37)+1,IF($R250=10,LOOKUP($S250,'Vent Sizing Charts'!$T$30:$T$33,'Vent Sizing Charts'!AB$30:AB$33)+1,IF($R250=8,LOOKUP($S250,'Vent Sizing Charts'!$T$26:$T$29,'Vent Sizing Charts'!AB$26:AB$29)+1,IF($R250=6,LOOKUP($S250,'Vent Sizing Charts'!$T$22:$T$25,'Vent Sizing Charts'!AB$22:AB$25)+1,IF($R250=5,LOOKUP($S250,'Vent Sizing Charts'!$T$18:$T$21,'Vent Sizing Charts'!AB$18:AB$21)+1,IF($R250=4,LOOKUP($S250,'Vent Sizing Charts'!$T$14:$T$17,'Vent Sizing Charts'!AB$14:AB$17)+1,IF($R250=3,LOOKUP($S250,'Vent Sizing Charts'!$T$10:$T$13,'Vent Sizing Charts'!AB$10:AB$13)+1,IF($R250=2,LOOKUP($S250,'Vent Sizing Charts'!$T$8:$T$9,'Vent Sizing Charts'!AB$8:AB$9)+1,IF($R250=1.5,LOOKUP($S250,'Vent Sizing Charts'!$T$7,'Vent Sizing Charts'!AB$7)+1,IF($R250=1.25,LOOKUP($S250,'Vent Sizing Charts'!$T$6,'Vent Sizing Charts'!AB$6)+1,"ERR")))))))))))</f>
        <v>ERR</v>
      </c>
      <c r="AB250" t="str">
        <f>IF($R250=15,LOOKUP($S250,'Vent Sizing Charts'!$T$38:$T$41,'Vent Sizing Charts'!AC$38:AC$41)+1,IF($R250=12,LOOKUP($S250,'Vent Sizing Charts'!$T$34:$T$37,'Vent Sizing Charts'!AC$34:AC$37)+1,IF($R250=10,LOOKUP($S250,'Vent Sizing Charts'!$T$30:$T$33,'Vent Sizing Charts'!AC$30:AC$33)+1,IF($R250=8,LOOKUP($S250,'Vent Sizing Charts'!$T$26:$T$29,'Vent Sizing Charts'!AC$26:AC$29)+1,IF($R250=6,LOOKUP($S250,'Vent Sizing Charts'!$T$22:$T$25,'Vent Sizing Charts'!AC$22:AC$25)+1,IF($R250=5,LOOKUP($S250,'Vent Sizing Charts'!$T$18:$T$21,'Vent Sizing Charts'!AC$18:AC$21)+1,IF($R250=4,LOOKUP($S250,'Vent Sizing Charts'!$T$14:$T$17,'Vent Sizing Charts'!AC$14:AC$17)+1,IF($R250=3,LOOKUP($S250,'Vent Sizing Charts'!$T$10:$T$13,'Vent Sizing Charts'!AC$10:AC$13)+1,IF($R250=2,LOOKUP($S250,'Vent Sizing Charts'!$T$8:$T$9,'Vent Sizing Charts'!AC$8:AC$9)+1,IF($R250=1.5,LOOKUP($S250,'Vent Sizing Charts'!$T$7,'Vent Sizing Charts'!AC$7)+1,IF($R250=1.25,LOOKUP($S250,'Vent Sizing Charts'!$T$6,'Vent Sizing Charts'!AC$6)+1,"ERR")))))))))))</f>
        <v>ERR</v>
      </c>
      <c r="AC250" t="str">
        <f>IF($R250=15,LOOKUP($S250,'Vent Sizing Charts'!$T$38:$T$41,'Vent Sizing Charts'!AD$38:AD$41)+1,IF($R250=12,LOOKUP($S250,'Vent Sizing Charts'!$T$34:$T$37,'Vent Sizing Charts'!AD$34:AD$37)+1,IF($R250=10,LOOKUP($S250,'Vent Sizing Charts'!$T$30:$T$33,'Vent Sizing Charts'!AD$30:AD$33)+1,IF($R250=8,LOOKUP($S250,'Vent Sizing Charts'!$T$26:$T$29,'Vent Sizing Charts'!AD$26:AD$29)+1,IF($R250=6,LOOKUP($S250,'Vent Sizing Charts'!$T$22:$T$25,'Vent Sizing Charts'!AD$22:AD$25)+1,IF($R250=5,LOOKUP($S250,'Vent Sizing Charts'!$T$18:$T$21,'Vent Sizing Charts'!AD$18:AD$21)+1,IF($R250=4,LOOKUP($S250,'Vent Sizing Charts'!$T$14:$T$17,'Vent Sizing Charts'!AD$14:AD$17)+1,IF($R250=3,LOOKUP($S250,'Vent Sizing Charts'!$T$10:$T$13,'Vent Sizing Charts'!AD$10:AD$13)+1,IF($R250=2,LOOKUP($S250,'Vent Sizing Charts'!$T$8:$T$9,'Vent Sizing Charts'!AD$8:AD$9)+1,IF($R250=1.5,LOOKUP($S250,'Vent Sizing Charts'!$T$7,'Vent Sizing Charts'!AD$7)+1,IF($R250=1.25,LOOKUP($S250,'Vent Sizing Charts'!$T$6,'Vent Sizing Charts'!AD$6)+1,"ERR")))))))))))</f>
        <v>ERR</v>
      </c>
      <c r="AD250" t="str">
        <f>IF($R250=15,LOOKUP($S250,'Vent Sizing Charts'!$T$38:$T$41,'Vent Sizing Charts'!AE$38:AE$41)+1,IF($R250=12,LOOKUP($S250,'Vent Sizing Charts'!$T$34:$T$37,'Vent Sizing Charts'!AE$34:AE$37)+1,IF($R250=10,LOOKUP($S250,'Vent Sizing Charts'!$T$30:$T$33,'Vent Sizing Charts'!AE$30:AE$33)+1,IF($R250=8,LOOKUP($S250,'Vent Sizing Charts'!$T$26:$T$29,'Vent Sizing Charts'!AE$26:AE$29)+1,IF($R250=6,LOOKUP($S250,'Vent Sizing Charts'!$T$22:$T$25,'Vent Sizing Charts'!AE$22:AE$25)+1,IF($R250=5,LOOKUP($S250,'Vent Sizing Charts'!$T$18:$T$21,'Vent Sizing Charts'!AE$18:AE$21)+1,IF($R250=4,LOOKUP($S250,'Vent Sizing Charts'!$T$14:$T$17,'Vent Sizing Charts'!AE$14:AE$17)+1,IF($R250=3,LOOKUP($S250,'Vent Sizing Charts'!$T$10:$T$13,'Vent Sizing Charts'!AE$10:AE$13)+1,IF($R250=2,LOOKUP($S250,'Vent Sizing Charts'!$T$8:$T$9,'Vent Sizing Charts'!AE$8:AE$9)+1,IF($R250=1.5,LOOKUP($S250,'Vent Sizing Charts'!$T$7,'Vent Sizing Charts'!AE$7)+1,IF($R250=1.25,LOOKUP($S250,'Vent Sizing Charts'!$T$6,'Vent Sizing Charts'!AE$6)+1,"ERR")))))))))))</f>
        <v>ERR</v>
      </c>
      <c r="AE250" t="str">
        <f>IF($R250=15,LOOKUP($S250,'Vent Sizing Charts'!$T$38:$T$41,'Vent Sizing Charts'!U$38:U$41),IF($R250=12,LOOKUP($S250,'Vent Sizing Charts'!$T$34:$T$37,'Vent Sizing Charts'!U$34:U$37),IF($R250=10,LOOKUP($S250,'Vent Sizing Charts'!$T$30:$T$33,'Vent Sizing Charts'!U$30:U$33),IF($R250=8,LOOKUP($S250,'Vent Sizing Charts'!$T$26:$T$29,'Vent Sizing Charts'!U$26:U$29),IF($R250=6,LOOKUP($S250,'Vent Sizing Charts'!$T$22:$T$25,'Vent Sizing Charts'!U$22:U$25),IF($R250=5,LOOKUP($S250,'Vent Sizing Charts'!$T$18:$T$21,'Vent Sizing Charts'!U$18:U$21),IF($R250=4,LOOKUP($S250,'Vent Sizing Charts'!$T$14:$T$17,'Vent Sizing Charts'!U$14:U$17),IF($R250=3,LOOKUP($S250,'Vent Sizing Charts'!$T$10:$T$13,'Vent Sizing Charts'!U$10:U$13),IF($R250=2,LOOKUP($S250,'Vent Sizing Charts'!$T$8:$T$9,'Vent Sizing Charts'!U$8:U$9),IF($R250=1.5,LOOKUP($S250,'Vent Sizing Charts'!$T$7,'Vent Sizing Charts'!U$7),IF($R250=1.25,LOOKUP($S250,'Vent Sizing Charts'!$T$6,'Vent Sizing Charts'!U$6),"ERR")))))))))))</f>
        <v>ERR</v>
      </c>
    </row>
    <row r="251" spans="6:31" x14ac:dyDescent="0.25">
      <c r="F251" t="str">
        <f>IF('Vent Sizing'!M236="","",'Vent Sizing'!M236)</f>
        <v/>
      </c>
      <c r="G251">
        <v>0</v>
      </c>
      <c r="H251" t="e">
        <f>IF(LOOKUP($F251,'Vent Sizing Charts'!$F$5:$F$18,'Vent Sizing Charts'!G$5:G$18)+1&lt;0,0,LOOKUP($F251,'Vent Sizing Charts'!$F$5:$F$18,'Vent Sizing Charts'!G$5:G$18))</f>
        <v>#N/A</v>
      </c>
      <c r="I251" t="e">
        <f>IF(LOOKUP($F251,'Vent Sizing Charts'!$F$5:$F$18,'Vent Sizing Charts'!H$5:H$18)+1&lt;0,0,LOOKUP($F251,'Vent Sizing Charts'!$F$5:$F$18,'Vent Sizing Charts'!H$5:H$18))</f>
        <v>#N/A</v>
      </c>
      <c r="J251" t="e">
        <f>IF(LOOKUP($F251,'Vent Sizing Charts'!$F$5:$F$18,'Vent Sizing Charts'!I$5:I$18)+1&lt;0,0,LOOKUP($F251,'Vent Sizing Charts'!$F$5:$F$18,'Vent Sizing Charts'!I$5:I$18))</f>
        <v>#N/A</v>
      </c>
      <c r="K251" t="e">
        <f>IF(LOOKUP($F251,'Vent Sizing Charts'!$F$5:$F$18,'Vent Sizing Charts'!J$5:J$18)+1&lt;0,0,LOOKUP($F251,'Vent Sizing Charts'!$F$5:$F$18,'Vent Sizing Charts'!J$5:J$18))</f>
        <v>#N/A</v>
      </c>
      <c r="L251" t="e">
        <f>IF(LOOKUP($F251,'Vent Sizing Charts'!$F$5:$F$18,'Vent Sizing Charts'!K$5:K$18)+1&lt;0,0,LOOKUP($F251,'Vent Sizing Charts'!$F$5:$F$18,'Vent Sizing Charts'!K$5:K$18))</f>
        <v>#N/A</v>
      </c>
      <c r="M251" t="e">
        <f>IF(LOOKUP($F251,'Vent Sizing Charts'!$F$5:$F$18,'Vent Sizing Charts'!L$5:L$18)+1&lt;0,0,LOOKUP($F251,'Vent Sizing Charts'!$F$5:$F$18,'Vent Sizing Charts'!L$5:L$18))</f>
        <v>#N/A</v>
      </c>
      <c r="N251" t="e">
        <f>IF(LOOKUP($F251,'Vent Sizing Charts'!$F$5:$F$18,'Vent Sizing Charts'!M$5:M$18)+1&lt;0,0,LOOKUP($F251,'Vent Sizing Charts'!$F$5:$F$18,'Vent Sizing Charts'!M$5:M$18))</f>
        <v>#N/A</v>
      </c>
      <c r="O251" t="e">
        <f>IF(LOOKUP($F251,'Vent Sizing Charts'!$F$5:$F$18,'Vent Sizing Charts'!N$5:N$18)+1&lt;0,0,LOOKUP($F251,'Vent Sizing Charts'!$F$5:$F$18,'Vent Sizing Charts'!N$5:N$18))</f>
        <v>#N/A</v>
      </c>
      <c r="R251">
        <f>'Vent Sizing'!W156</f>
        <v>0</v>
      </c>
      <c r="S251">
        <f>ROUNDUP('Vent Sizing'!X156,0)</f>
        <v>0</v>
      </c>
      <c r="T251">
        <v>-9999999</v>
      </c>
      <c r="U251" t="str">
        <f>IF($R251=15,LOOKUP($S251,'Vent Sizing Charts'!$T$38:$T$41,'Vent Sizing Charts'!V$38:V$41)+1,IF($R251=12,LOOKUP($S251,'Vent Sizing Charts'!$T$34:$T$37,'Vent Sizing Charts'!V$34:V$37)+1,IF($R251=10,LOOKUP($S251,'Vent Sizing Charts'!$T$30:$T$33,'Vent Sizing Charts'!V$30:V$33)+1,IF($R251=8,LOOKUP($S251,'Vent Sizing Charts'!$T$26:$T$29,'Vent Sizing Charts'!V$26:V$29)+1,IF($R251=6,LOOKUP($S251,'Vent Sizing Charts'!$T$22:$T$25,'Vent Sizing Charts'!V$22:V$25)+1,IF($R251=5,LOOKUP($S251,'Vent Sizing Charts'!$T$18:$T$21,'Vent Sizing Charts'!V$18:V$21)+1,IF($R251=4,LOOKUP($S251,'Vent Sizing Charts'!$T$14:$T$17,'Vent Sizing Charts'!V$14:V$17)+1,IF($R251=3,LOOKUP($S251,'Vent Sizing Charts'!$T$10:$T$13,'Vent Sizing Charts'!V$10:V$13)+1,IF($R251=2,LOOKUP($S251,'Vent Sizing Charts'!$T$8:$T$9,'Vent Sizing Charts'!V$8:V$9)+1,IF($R251=1.5,LOOKUP($S251,'Vent Sizing Charts'!$T$7,'Vent Sizing Charts'!V$7)+1,IF($R251=1.25,LOOKUP($S251,'Vent Sizing Charts'!$T$6,'Vent Sizing Charts'!V$6)+1,"ERR")))))))))))</f>
        <v>ERR</v>
      </c>
      <c r="V251" t="str">
        <f>IF($R251=15,LOOKUP($S251,'Vent Sizing Charts'!$T$38:$T$41,'Vent Sizing Charts'!W$38:W$41)+1,IF($R251=12,LOOKUP($S251,'Vent Sizing Charts'!$T$34:$T$37,'Vent Sizing Charts'!W$34:W$37)+1,IF($R251=10,LOOKUP($S251,'Vent Sizing Charts'!$T$30:$T$33,'Vent Sizing Charts'!W$30:W$33)+1,IF($R251=8,LOOKUP($S251,'Vent Sizing Charts'!$T$26:$T$29,'Vent Sizing Charts'!W$26:W$29)+1,IF($R251=6,LOOKUP($S251,'Vent Sizing Charts'!$T$22:$T$25,'Vent Sizing Charts'!W$22:W$25)+1,IF($R251=5,LOOKUP($S251,'Vent Sizing Charts'!$T$18:$T$21,'Vent Sizing Charts'!W$18:W$21)+1,IF($R251=4,LOOKUP($S251,'Vent Sizing Charts'!$T$14:$T$17,'Vent Sizing Charts'!W$14:W$17)+1,IF($R251=3,LOOKUP($S251,'Vent Sizing Charts'!$T$10:$T$13,'Vent Sizing Charts'!W$10:W$13)+1,IF($R251=2,LOOKUP($S251,'Vent Sizing Charts'!$T$8:$T$9,'Vent Sizing Charts'!W$8:W$9)+1,IF($R251=1.5,LOOKUP($S251,'Vent Sizing Charts'!$T$7,'Vent Sizing Charts'!W$7)+1,IF($R251=1.25,LOOKUP($S251,'Vent Sizing Charts'!$T$6,'Vent Sizing Charts'!W$6)+1,"ERR")))))))))))</f>
        <v>ERR</v>
      </c>
      <c r="W251" t="str">
        <f>IF($R251=15,LOOKUP($S251,'Vent Sizing Charts'!$T$38:$T$41,'Vent Sizing Charts'!X$38:X$41)+1,IF($R251=12,LOOKUP($S251,'Vent Sizing Charts'!$T$34:$T$37,'Vent Sizing Charts'!X$34:X$37)+1,IF($R251=10,LOOKUP($S251,'Vent Sizing Charts'!$T$30:$T$33,'Vent Sizing Charts'!X$30:X$33)+1,IF($R251=8,LOOKUP($S251,'Vent Sizing Charts'!$T$26:$T$29,'Vent Sizing Charts'!X$26:X$29)+1,IF($R251=6,LOOKUP($S251,'Vent Sizing Charts'!$T$22:$T$25,'Vent Sizing Charts'!X$22:X$25)+1,IF($R251=5,LOOKUP($S251,'Vent Sizing Charts'!$T$18:$T$21,'Vent Sizing Charts'!X$18:X$21)+1,IF($R251=4,LOOKUP($S251,'Vent Sizing Charts'!$T$14:$T$17,'Vent Sizing Charts'!X$14:X$17)+1,IF($R251=3,LOOKUP($S251,'Vent Sizing Charts'!$T$10:$T$13,'Vent Sizing Charts'!X$10:X$13)+1,IF($R251=2,LOOKUP($S251,'Vent Sizing Charts'!$T$8:$T$9,'Vent Sizing Charts'!X$8:X$9)+1,IF($R251=1.5,LOOKUP($S251,'Vent Sizing Charts'!$T$7,'Vent Sizing Charts'!X$7)+1,IF($R251=1.25,LOOKUP($S251,'Vent Sizing Charts'!$T$6,'Vent Sizing Charts'!X$6)+1,"ERR")))))))))))</f>
        <v>ERR</v>
      </c>
      <c r="X251" t="str">
        <f>IF($R251=15,LOOKUP($S251,'Vent Sizing Charts'!$T$38:$T$41,'Vent Sizing Charts'!Y$38:Y$41)+1,IF($R251=12,LOOKUP($S251,'Vent Sizing Charts'!$T$34:$T$37,'Vent Sizing Charts'!Y$34:Y$37)+1,IF($R251=10,LOOKUP($S251,'Vent Sizing Charts'!$T$30:$T$33,'Vent Sizing Charts'!Y$30:Y$33)+1,IF($R251=8,LOOKUP($S251,'Vent Sizing Charts'!$T$26:$T$29,'Vent Sizing Charts'!Y$26:Y$29)+1,IF($R251=6,LOOKUP($S251,'Vent Sizing Charts'!$T$22:$T$25,'Vent Sizing Charts'!Y$22:Y$25)+1,IF($R251=5,LOOKUP($S251,'Vent Sizing Charts'!$T$18:$T$21,'Vent Sizing Charts'!Y$18:Y$21)+1,IF($R251=4,LOOKUP($S251,'Vent Sizing Charts'!$T$14:$T$17,'Vent Sizing Charts'!Y$14:Y$17)+1,IF($R251=3,LOOKUP($S251,'Vent Sizing Charts'!$T$10:$T$13,'Vent Sizing Charts'!Y$10:Y$13)+1,IF($R251=2,LOOKUP($S251,'Vent Sizing Charts'!$T$8:$T$9,'Vent Sizing Charts'!Y$8:Y$9)+1,IF($R251=1.5,LOOKUP($S251,'Vent Sizing Charts'!$T$7,'Vent Sizing Charts'!Y$7)+1,IF($R251=1.25,LOOKUP($S251,'Vent Sizing Charts'!$T$6,'Vent Sizing Charts'!Y$6)+1,"ERR")))))))))))</f>
        <v>ERR</v>
      </c>
      <c r="Y251" t="str">
        <f>IF($R251=15,LOOKUP($S251,'Vent Sizing Charts'!$T$38:$T$41,'Vent Sizing Charts'!Z$38:Z$41)+1,IF($R251=12,LOOKUP($S251,'Vent Sizing Charts'!$T$34:$T$37,'Vent Sizing Charts'!Z$34:Z$37)+1,IF($R251=10,LOOKUP($S251,'Vent Sizing Charts'!$T$30:$T$33,'Vent Sizing Charts'!Z$30:Z$33)+1,IF($R251=8,LOOKUP($S251,'Vent Sizing Charts'!$T$26:$T$29,'Vent Sizing Charts'!Z$26:Z$29)+1,IF($R251=6,LOOKUP($S251,'Vent Sizing Charts'!$T$22:$T$25,'Vent Sizing Charts'!Z$22:Z$25)+1,IF($R251=5,LOOKUP($S251,'Vent Sizing Charts'!$T$18:$T$21,'Vent Sizing Charts'!Z$18:Z$21)+1,IF($R251=4,LOOKUP($S251,'Vent Sizing Charts'!$T$14:$T$17,'Vent Sizing Charts'!Z$14:Z$17)+1,IF($R251=3,LOOKUP($S251,'Vent Sizing Charts'!$T$10:$T$13,'Vent Sizing Charts'!Z$10:Z$13)+1,IF($R251=2,LOOKUP($S251,'Vent Sizing Charts'!$T$8:$T$9,'Vent Sizing Charts'!Z$8:Z$9)+1,IF($R251=1.5,LOOKUP($S251,'Vent Sizing Charts'!$T$7,'Vent Sizing Charts'!Z$7)+1,IF($R251=1.25,LOOKUP($S251,'Vent Sizing Charts'!$T$6,'Vent Sizing Charts'!Z$6)+1,"ERR")))))))))))</f>
        <v>ERR</v>
      </c>
      <c r="Z251" t="str">
        <f>IF($R251=15,LOOKUP($S251,'Vent Sizing Charts'!$T$38:$T$41,'Vent Sizing Charts'!AA$38:AA$41)+1,IF($R251=12,LOOKUP($S251,'Vent Sizing Charts'!$T$34:$T$37,'Vent Sizing Charts'!AA$34:AA$37)+1,IF($R251=10,LOOKUP($S251,'Vent Sizing Charts'!$T$30:$T$33,'Vent Sizing Charts'!AA$30:AA$33)+1,IF($R251=8,LOOKUP($S251,'Vent Sizing Charts'!$T$26:$T$29,'Vent Sizing Charts'!AA$26:AA$29)+1,IF($R251=6,LOOKUP($S251,'Vent Sizing Charts'!$T$22:$T$25,'Vent Sizing Charts'!AA$22:AA$25)+1,IF($R251=5,LOOKUP($S251,'Vent Sizing Charts'!$T$18:$T$21,'Vent Sizing Charts'!AA$18:AA$21)+1,IF($R251=4,LOOKUP($S251,'Vent Sizing Charts'!$T$14:$T$17,'Vent Sizing Charts'!AA$14:AA$17)+1,IF($R251=3,LOOKUP($S251,'Vent Sizing Charts'!$T$10:$T$13,'Vent Sizing Charts'!AA$10:AA$13)+1,IF($R251=2,LOOKUP($S251,'Vent Sizing Charts'!$T$8:$T$9,'Vent Sizing Charts'!AA$8:AA$9)+1,IF($R251=1.5,LOOKUP($S251,'Vent Sizing Charts'!$T$7,'Vent Sizing Charts'!AA$7)+1,IF($R251=1.25,LOOKUP($S251,'Vent Sizing Charts'!$T$6,'Vent Sizing Charts'!AA$6)+1,"ERR")))))))))))</f>
        <v>ERR</v>
      </c>
      <c r="AA251" t="str">
        <f>IF($R251=15,LOOKUP($S251,'Vent Sizing Charts'!$T$38:$T$41,'Vent Sizing Charts'!AB$38:AB$41)+1,IF($R251=12,LOOKUP($S251,'Vent Sizing Charts'!$T$34:$T$37,'Vent Sizing Charts'!AB$34:AB$37)+1,IF($R251=10,LOOKUP($S251,'Vent Sizing Charts'!$T$30:$T$33,'Vent Sizing Charts'!AB$30:AB$33)+1,IF($R251=8,LOOKUP($S251,'Vent Sizing Charts'!$T$26:$T$29,'Vent Sizing Charts'!AB$26:AB$29)+1,IF($R251=6,LOOKUP($S251,'Vent Sizing Charts'!$T$22:$T$25,'Vent Sizing Charts'!AB$22:AB$25)+1,IF($R251=5,LOOKUP($S251,'Vent Sizing Charts'!$T$18:$T$21,'Vent Sizing Charts'!AB$18:AB$21)+1,IF($R251=4,LOOKUP($S251,'Vent Sizing Charts'!$T$14:$T$17,'Vent Sizing Charts'!AB$14:AB$17)+1,IF($R251=3,LOOKUP($S251,'Vent Sizing Charts'!$T$10:$T$13,'Vent Sizing Charts'!AB$10:AB$13)+1,IF($R251=2,LOOKUP($S251,'Vent Sizing Charts'!$T$8:$T$9,'Vent Sizing Charts'!AB$8:AB$9)+1,IF($R251=1.5,LOOKUP($S251,'Vent Sizing Charts'!$T$7,'Vent Sizing Charts'!AB$7)+1,IF($R251=1.25,LOOKUP($S251,'Vent Sizing Charts'!$T$6,'Vent Sizing Charts'!AB$6)+1,"ERR")))))))))))</f>
        <v>ERR</v>
      </c>
      <c r="AB251" t="str">
        <f>IF($R251=15,LOOKUP($S251,'Vent Sizing Charts'!$T$38:$T$41,'Vent Sizing Charts'!AC$38:AC$41)+1,IF($R251=12,LOOKUP($S251,'Vent Sizing Charts'!$T$34:$T$37,'Vent Sizing Charts'!AC$34:AC$37)+1,IF($R251=10,LOOKUP($S251,'Vent Sizing Charts'!$T$30:$T$33,'Vent Sizing Charts'!AC$30:AC$33)+1,IF($R251=8,LOOKUP($S251,'Vent Sizing Charts'!$T$26:$T$29,'Vent Sizing Charts'!AC$26:AC$29)+1,IF($R251=6,LOOKUP($S251,'Vent Sizing Charts'!$T$22:$T$25,'Vent Sizing Charts'!AC$22:AC$25)+1,IF($R251=5,LOOKUP($S251,'Vent Sizing Charts'!$T$18:$T$21,'Vent Sizing Charts'!AC$18:AC$21)+1,IF($R251=4,LOOKUP($S251,'Vent Sizing Charts'!$T$14:$T$17,'Vent Sizing Charts'!AC$14:AC$17)+1,IF($R251=3,LOOKUP($S251,'Vent Sizing Charts'!$T$10:$T$13,'Vent Sizing Charts'!AC$10:AC$13)+1,IF($R251=2,LOOKUP($S251,'Vent Sizing Charts'!$T$8:$T$9,'Vent Sizing Charts'!AC$8:AC$9)+1,IF($R251=1.5,LOOKUP($S251,'Vent Sizing Charts'!$T$7,'Vent Sizing Charts'!AC$7)+1,IF($R251=1.25,LOOKUP($S251,'Vent Sizing Charts'!$T$6,'Vent Sizing Charts'!AC$6)+1,"ERR")))))))))))</f>
        <v>ERR</v>
      </c>
      <c r="AC251" t="str">
        <f>IF($R251=15,LOOKUP($S251,'Vent Sizing Charts'!$T$38:$T$41,'Vent Sizing Charts'!AD$38:AD$41)+1,IF($R251=12,LOOKUP($S251,'Vent Sizing Charts'!$T$34:$T$37,'Vent Sizing Charts'!AD$34:AD$37)+1,IF($R251=10,LOOKUP($S251,'Vent Sizing Charts'!$T$30:$T$33,'Vent Sizing Charts'!AD$30:AD$33)+1,IF($R251=8,LOOKUP($S251,'Vent Sizing Charts'!$T$26:$T$29,'Vent Sizing Charts'!AD$26:AD$29)+1,IF($R251=6,LOOKUP($S251,'Vent Sizing Charts'!$T$22:$T$25,'Vent Sizing Charts'!AD$22:AD$25)+1,IF($R251=5,LOOKUP($S251,'Vent Sizing Charts'!$T$18:$T$21,'Vent Sizing Charts'!AD$18:AD$21)+1,IF($R251=4,LOOKUP($S251,'Vent Sizing Charts'!$T$14:$T$17,'Vent Sizing Charts'!AD$14:AD$17)+1,IF($R251=3,LOOKUP($S251,'Vent Sizing Charts'!$T$10:$T$13,'Vent Sizing Charts'!AD$10:AD$13)+1,IF($R251=2,LOOKUP($S251,'Vent Sizing Charts'!$T$8:$T$9,'Vent Sizing Charts'!AD$8:AD$9)+1,IF($R251=1.5,LOOKUP($S251,'Vent Sizing Charts'!$T$7,'Vent Sizing Charts'!AD$7)+1,IF($R251=1.25,LOOKUP($S251,'Vent Sizing Charts'!$T$6,'Vent Sizing Charts'!AD$6)+1,"ERR")))))))))))</f>
        <v>ERR</v>
      </c>
      <c r="AD251" t="str">
        <f>IF($R251=15,LOOKUP($S251,'Vent Sizing Charts'!$T$38:$T$41,'Vent Sizing Charts'!AE$38:AE$41)+1,IF($R251=12,LOOKUP($S251,'Vent Sizing Charts'!$T$34:$T$37,'Vent Sizing Charts'!AE$34:AE$37)+1,IF($R251=10,LOOKUP($S251,'Vent Sizing Charts'!$T$30:$T$33,'Vent Sizing Charts'!AE$30:AE$33)+1,IF($R251=8,LOOKUP($S251,'Vent Sizing Charts'!$T$26:$T$29,'Vent Sizing Charts'!AE$26:AE$29)+1,IF($R251=6,LOOKUP($S251,'Vent Sizing Charts'!$T$22:$T$25,'Vent Sizing Charts'!AE$22:AE$25)+1,IF($R251=5,LOOKUP($S251,'Vent Sizing Charts'!$T$18:$T$21,'Vent Sizing Charts'!AE$18:AE$21)+1,IF($R251=4,LOOKUP($S251,'Vent Sizing Charts'!$T$14:$T$17,'Vent Sizing Charts'!AE$14:AE$17)+1,IF($R251=3,LOOKUP($S251,'Vent Sizing Charts'!$T$10:$T$13,'Vent Sizing Charts'!AE$10:AE$13)+1,IF($R251=2,LOOKUP($S251,'Vent Sizing Charts'!$T$8:$T$9,'Vent Sizing Charts'!AE$8:AE$9)+1,IF($R251=1.5,LOOKUP($S251,'Vent Sizing Charts'!$T$7,'Vent Sizing Charts'!AE$7)+1,IF($R251=1.25,LOOKUP($S251,'Vent Sizing Charts'!$T$6,'Vent Sizing Charts'!AE$6)+1,"ERR")))))))))))</f>
        <v>ERR</v>
      </c>
      <c r="AE251" t="str">
        <f>IF($R251=15,LOOKUP($S251,'Vent Sizing Charts'!$T$38:$T$41,'Vent Sizing Charts'!U$38:U$41),IF($R251=12,LOOKUP($S251,'Vent Sizing Charts'!$T$34:$T$37,'Vent Sizing Charts'!U$34:U$37),IF($R251=10,LOOKUP($S251,'Vent Sizing Charts'!$T$30:$T$33,'Vent Sizing Charts'!U$30:U$33),IF($R251=8,LOOKUP($S251,'Vent Sizing Charts'!$T$26:$T$29,'Vent Sizing Charts'!U$26:U$29),IF($R251=6,LOOKUP($S251,'Vent Sizing Charts'!$T$22:$T$25,'Vent Sizing Charts'!U$22:U$25),IF($R251=5,LOOKUP($S251,'Vent Sizing Charts'!$T$18:$T$21,'Vent Sizing Charts'!U$18:U$21),IF($R251=4,LOOKUP($S251,'Vent Sizing Charts'!$T$14:$T$17,'Vent Sizing Charts'!U$14:U$17),IF($R251=3,LOOKUP($S251,'Vent Sizing Charts'!$T$10:$T$13,'Vent Sizing Charts'!U$10:U$13),IF($R251=2,LOOKUP($S251,'Vent Sizing Charts'!$T$8:$T$9,'Vent Sizing Charts'!U$8:U$9),IF($R251=1.5,LOOKUP($S251,'Vent Sizing Charts'!$T$7,'Vent Sizing Charts'!U$7),IF($R251=1.25,LOOKUP($S251,'Vent Sizing Charts'!$T$6,'Vent Sizing Charts'!U$6),"ERR")))))))))))</f>
        <v>ERR</v>
      </c>
    </row>
    <row r="252" spans="6:31" x14ac:dyDescent="0.25">
      <c r="F252" t="str">
        <f>IF('Vent Sizing'!M237="","",'Vent Sizing'!M237)</f>
        <v/>
      </c>
      <c r="G252">
        <v>0</v>
      </c>
      <c r="H252" t="e">
        <f>IF(LOOKUP($F252,'Vent Sizing Charts'!$F$5:$F$18,'Vent Sizing Charts'!G$5:G$18)+1&lt;0,0,LOOKUP($F252,'Vent Sizing Charts'!$F$5:$F$18,'Vent Sizing Charts'!G$5:G$18))</f>
        <v>#N/A</v>
      </c>
      <c r="I252" t="e">
        <f>IF(LOOKUP($F252,'Vent Sizing Charts'!$F$5:$F$18,'Vent Sizing Charts'!H$5:H$18)+1&lt;0,0,LOOKUP($F252,'Vent Sizing Charts'!$F$5:$F$18,'Vent Sizing Charts'!H$5:H$18))</f>
        <v>#N/A</v>
      </c>
      <c r="J252" t="e">
        <f>IF(LOOKUP($F252,'Vent Sizing Charts'!$F$5:$F$18,'Vent Sizing Charts'!I$5:I$18)+1&lt;0,0,LOOKUP($F252,'Vent Sizing Charts'!$F$5:$F$18,'Vent Sizing Charts'!I$5:I$18))</f>
        <v>#N/A</v>
      </c>
      <c r="K252" t="e">
        <f>IF(LOOKUP($F252,'Vent Sizing Charts'!$F$5:$F$18,'Vent Sizing Charts'!J$5:J$18)+1&lt;0,0,LOOKUP($F252,'Vent Sizing Charts'!$F$5:$F$18,'Vent Sizing Charts'!J$5:J$18))</f>
        <v>#N/A</v>
      </c>
      <c r="L252" t="e">
        <f>IF(LOOKUP($F252,'Vent Sizing Charts'!$F$5:$F$18,'Vent Sizing Charts'!K$5:K$18)+1&lt;0,0,LOOKUP($F252,'Vent Sizing Charts'!$F$5:$F$18,'Vent Sizing Charts'!K$5:K$18))</f>
        <v>#N/A</v>
      </c>
      <c r="M252" t="e">
        <f>IF(LOOKUP($F252,'Vent Sizing Charts'!$F$5:$F$18,'Vent Sizing Charts'!L$5:L$18)+1&lt;0,0,LOOKUP($F252,'Vent Sizing Charts'!$F$5:$F$18,'Vent Sizing Charts'!L$5:L$18))</f>
        <v>#N/A</v>
      </c>
      <c r="N252" t="e">
        <f>IF(LOOKUP($F252,'Vent Sizing Charts'!$F$5:$F$18,'Vent Sizing Charts'!M$5:M$18)+1&lt;0,0,LOOKUP($F252,'Vent Sizing Charts'!$F$5:$F$18,'Vent Sizing Charts'!M$5:M$18))</f>
        <v>#N/A</v>
      </c>
      <c r="O252" t="e">
        <f>IF(LOOKUP($F252,'Vent Sizing Charts'!$F$5:$F$18,'Vent Sizing Charts'!N$5:N$18)+1&lt;0,0,LOOKUP($F252,'Vent Sizing Charts'!$F$5:$F$18,'Vent Sizing Charts'!N$5:N$18))</f>
        <v>#N/A</v>
      </c>
      <c r="R252">
        <f>'Vent Sizing'!W157</f>
        <v>0</v>
      </c>
      <c r="S252">
        <f>ROUNDUP('Vent Sizing'!X157,0)</f>
        <v>0</v>
      </c>
      <c r="T252">
        <v>-9999999</v>
      </c>
      <c r="U252" t="str">
        <f>IF($R252=15,LOOKUP($S252,'Vent Sizing Charts'!$T$38:$T$41,'Vent Sizing Charts'!V$38:V$41)+1,IF($R252=12,LOOKUP($S252,'Vent Sizing Charts'!$T$34:$T$37,'Vent Sizing Charts'!V$34:V$37)+1,IF($R252=10,LOOKUP($S252,'Vent Sizing Charts'!$T$30:$T$33,'Vent Sizing Charts'!V$30:V$33)+1,IF($R252=8,LOOKUP($S252,'Vent Sizing Charts'!$T$26:$T$29,'Vent Sizing Charts'!V$26:V$29)+1,IF($R252=6,LOOKUP($S252,'Vent Sizing Charts'!$T$22:$T$25,'Vent Sizing Charts'!V$22:V$25)+1,IF($R252=5,LOOKUP($S252,'Vent Sizing Charts'!$T$18:$T$21,'Vent Sizing Charts'!V$18:V$21)+1,IF($R252=4,LOOKUP($S252,'Vent Sizing Charts'!$T$14:$T$17,'Vent Sizing Charts'!V$14:V$17)+1,IF($R252=3,LOOKUP($S252,'Vent Sizing Charts'!$T$10:$T$13,'Vent Sizing Charts'!V$10:V$13)+1,IF($R252=2,LOOKUP($S252,'Vent Sizing Charts'!$T$8:$T$9,'Vent Sizing Charts'!V$8:V$9)+1,IF($R252=1.5,LOOKUP($S252,'Vent Sizing Charts'!$T$7,'Vent Sizing Charts'!V$7)+1,IF($R252=1.25,LOOKUP($S252,'Vent Sizing Charts'!$T$6,'Vent Sizing Charts'!V$6)+1,"ERR")))))))))))</f>
        <v>ERR</v>
      </c>
      <c r="V252" t="str">
        <f>IF($R252=15,LOOKUP($S252,'Vent Sizing Charts'!$T$38:$T$41,'Vent Sizing Charts'!W$38:W$41)+1,IF($R252=12,LOOKUP($S252,'Vent Sizing Charts'!$T$34:$T$37,'Vent Sizing Charts'!W$34:W$37)+1,IF($R252=10,LOOKUP($S252,'Vent Sizing Charts'!$T$30:$T$33,'Vent Sizing Charts'!W$30:W$33)+1,IF($R252=8,LOOKUP($S252,'Vent Sizing Charts'!$T$26:$T$29,'Vent Sizing Charts'!W$26:W$29)+1,IF($R252=6,LOOKUP($S252,'Vent Sizing Charts'!$T$22:$T$25,'Vent Sizing Charts'!W$22:W$25)+1,IF($R252=5,LOOKUP($S252,'Vent Sizing Charts'!$T$18:$T$21,'Vent Sizing Charts'!W$18:W$21)+1,IF($R252=4,LOOKUP($S252,'Vent Sizing Charts'!$T$14:$T$17,'Vent Sizing Charts'!W$14:W$17)+1,IF($R252=3,LOOKUP($S252,'Vent Sizing Charts'!$T$10:$T$13,'Vent Sizing Charts'!W$10:W$13)+1,IF($R252=2,LOOKUP($S252,'Vent Sizing Charts'!$T$8:$T$9,'Vent Sizing Charts'!W$8:W$9)+1,IF($R252=1.5,LOOKUP($S252,'Vent Sizing Charts'!$T$7,'Vent Sizing Charts'!W$7)+1,IF($R252=1.25,LOOKUP($S252,'Vent Sizing Charts'!$T$6,'Vent Sizing Charts'!W$6)+1,"ERR")))))))))))</f>
        <v>ERR</v>
      </c>
      <c r="W252" t="str">
        <f>IF($R252=15,LOOKUP($S252,'Vent Sizing Charts'!$T$38:$T$41,'Vent Sizing Charts'!X$38:X$41)+1,IF($R252=12,LOOKUP($S252,'Vent Sizing Charts'!$T$34:$T$37,'Vent Sizing Charts'!X$34:X$37)+1,IF($R252=10,LOOKUP($S252,'Vent Sizing Charts'!$T$30:$T$33,'Vent Sizing Charts'!X$30:X$33)+1,IF($R252=8,LOOKUP($S252,'Vent Sizing Charts'!$T$26:$T$29,'Vent Sizing Charts'!X$26:X$29)+1,IF($R252=6,LOOKUP($S252,'Vent Sizing Charts'!$T$22:$T$25,'Vent Sizing Charts'!X$22:X$25)+1,IF($R252=5,LOOKUP($S252,'Vent Sizing Charts'!$T$18:$T$21,'Vent Sizing Charts'!X$18:X$21)+1,IF($R252=4,LOOKUP($S252,'Vent Sizing Charts'!$T$14:$T$17,'Vent Sizing Charts'!X$14:X$17)+1,IF($R252=3,LOOKUP($S252,'Vent Sizing Charts'!$T$10:$T$13,'Vent Sizing Charts'!X$10:X$13)+1,IF($R252=2,LOOKUP($S252,'Vent Sizing Charts'!$T$8:$T$9,'Vent Sizing Charts'!X$8:X$9)+1,IF($R252=1.5,LOOKUP($S252,'Vent Sizing Charts'!$T$7,'Vent Sizing Charts'!X$7)+1,IF($R252=1.25,LOOKUP($S252,'Vent Sizing Charts'!$T$6,'Vent Sizing Charts'!X$6)+1,"ERR")))))))))))</f>
        <v>ERR</v>
      </c>
      <c r="X252" t="str">
        <f>IF($R252=15,LOOKUP($S252,'Vent Sizing Charts'!$T$38:$T$41,'Vent Sizing Charts'!Y$38:Y$41)+1,IF($R252=12,LOOKUP($S252,'Vent Sizing Charts'!$T$34:$T$37,'Vent Sizing Charts'!Y$34:Y$37)+1,IF($R252=10,LOOKUP($S252,'Vent Sizing Charts'!$T$30:$T$33,'Vent Sizing Charts'!Y$30:Y$33)+1,IF($R252=8,LOOKUP($S252,'Vent Sizing Charts'!$T$26:$T$29,'Vent Sizing Charts'!Y$26:Y$29)+1,IF($R252=6,LOOKUP($S252,'Vent Sizing Charts'!$T$22:$T$25,'Vent Sizing Charts'!Y$22:Y$25)+1,IF($R252=5,LOOKUP($S252,'Vent Sizing Charts'!$T$18:$T$21,'Vent Sizing Charts'!Y$18:Y$21)+1,IF($R252=4,LOOKUP($S252,'Vent Sizing Charts'!$T$14:$T$17,'Vent Sizing Charts'!Y$14:Y$17)+1,IF($R252=3,LOOKUP($S252,'Vent Sizing Charts'!$T$10:$T$13,'Vent Sizing Charts'!Y$10:Y$13)+1,IF($R252=2,LOOKUP($S252,'Vent Sizing Charts'!$T$8:$T$9,'Vent Sizing Charts'!Y$8:Y$9)+1,IF($R252=1.5,LOOKUP($S252,'Vent Sizing Charts'!$T$7,'Vent Sizing Charts'!Y$7)+1,IF($R252=1.25,LOOKUP($S252,'Vent Sizing Charts'!$T$6,'Vent Sizing Charts'!Y$6)+1,"ERR")))))))))))</f>
        <v>ERR</v>
      </c>
      <c r="Y252" t="str">
        <f>IF($R252=15,LOOKUP($S252,'Vent Sizing Charts'!$T$38:$T$41,'Vent Sizing Charts'!Z$38:Z$41)+1,IF($R252=12,LOOKUP($S252,'Vent Sizing Charts'!$T$34:$T$37,'Vent Sizing Charts'!Z$34:Z$37)+1,IF($R252=10,LOOKUP($S252,'Vent Sizing Charts'!$T$30:$T$33,'Vent Sizing Charts'!Z$30:Z$33)+1,IF($R252=8,LOOKUP($S252,'Vent Sizing Charts'!$T$26:$T$29,'Vent Sizing Charts'!Z$26:Z$29)+1,IF($R252=6,LOOKUP($S252,'Vent Sizing Charts'!$T$22:$T$25,'Vent Sizing Charts'!Z$22:Z$25)+1,IF($R252=5,LOOKUP($S252,'Vent Sizing Charts'!$T$18:$T$21,'Vent Sizing Charts'!Z$18:Z$21)+1,IF($R252=4,LOOKUP($S252,'Vent Sizing Charts'!$T$14:$T$17,'Vent Sizing Charts'!Z$14:Z$17)+1,IF($R252=3,LOOKUP($S252,'Vent Sizing Charts'!$T$10:$T$13,'Vent Sizing Charts'!Z$10:Z$13)+1,IF($R252=2,LOOKUP($S252,'Vent Sizing Charts'!$T$8:$T$9,'Vent Sizing Charts'!Z$8:Z$9)+1,IF($R252=1.5,LOOKUP($S252,'Vent Sizing Charts'!$T$7,'Vent Sizing Charts'!Z$7)+1,IF($R252=1.25,LOOKUP($S252,'Vent Sizing Charts'!$T$6,'Vent Sizing Charts'!Z$6)+1,"ERR")))))))))))</f>
        <v>ERR</v>
      </c>
      <c r="Z252" t="str">
        <f>IF($R252=15,LOOKUP($S252,'Vent Sizing Charts'!$T$38:$T$41,'Vent Sizing Charts'!AA$38:AA$41)+1,IF($R252=12,LOOKUP($S252,'Vent Sizing Charts'!$T$34:$T$37,'Vent Sizing Charts'!AA$34:AA$37)+1,IF($R252=10,LOOKUP($S252,'Vent Sizing Charts'!$T$30:$T$33,'Vent Sizing Charts'!AA$30:AA$33)+1,IF($R252=8,LOOKUP($S252,'Vent Sizing Charts'!$T$26:$T$29,'Vent Sizing Charts'!AA$26:AA$29)+1,IF($R252=6,LOOKUP($S252,'Vent Sizing Charts'!$T$22:$T$25,'Vent Sizing Charts'!AA$22:AA$25)+1,IF($R252=5,LOOKUP($S252,'Vent Sizing Charts'!$T$18:$T$21,'Vent Sizing Charts'!AA$18:AA$21)+1,IF($R252=4,LOOKUP($S252,'Vent Sizing Charts'!$T$14:$T$17,'Vent Sizing Charts'!AA$14:AA$17)+1,IF($R252=3,LOOKUP($S252,'Vent Sizing Charts'!$T$10:$T$13,'Vent Sizing Charts'!AA$10:AA$13)+1,IF($R252=2,LOOKUP($S252,'Vent Sizing Charts'!$T$8:$T$9,'Vent Sizing Charts'!AA$8:AA$9)+1,IF($R252=1.5,LOOKUP($S252,'Vent Sizing Charts'!$T$7,'Vent Sizing Charts'!AA$7)+1,IF($R252=1.25,LOOKUP($S252,'Vent Sizing Charts'!$T$6,'Vent Sizing Charts'!AA$6)+1,"ERR")))))))))))</f>
        <v>ERR</v>
      </c>
      <c r="AA252" t="str">
        <f>IF($R252=15,LOOKUP($S252,'Vent Sizing Charts'!$T$38:$T$41,'Vent Sizing Charts'!AB$38:AB$41)+1,IF($R252=12,LOOKUP($S252,'Vent Sizing Charts'!$T$34:$T$37,'Vent Sizing Charts'!AB$34:AB$37)+1,IF($R252=10,LOOKUP($S252,'Vent Sizing Charts'!$T$30:$T$33,'Vent Sizing Charts'!AB$30:AB$33)+1,IF($R252=8,LOOKUP($S252,'Vent Sizing Charts'!$T$26:$T$29,'Vent Sizing Charts'!AB$26:AB$29)+1,IF($R252=6,LOOKUP($S252,'Vent Sizing Charts'!$T$22:$T$25,'Vent Sizing Charts'!AB$22:AB$25)+1,IF($R252=5,LOOKUP($S252,'Vent Sizing Charts'!$T$18:$T$21,'Vent Sizing Charts'!AB$18:AB$21)+1,IF($R252=4,LOOKUP($S252,'Vent Sizing Charts'!$T$14:$T$17,'Vent Sizing Charts'!AB$14:AB$17)+1,IF($R252=3,LOOKUP($S252,'Vent Sizing Charts'!$T$10:$T$13,'Vent Sizing Charts'!AB$10:AB$13)+1,IF($R252=2,LOOKUP($S252,'Vent Sizing Charts'!$T$8:$T$9,'Vent Sizing Charts'!AB$8:AB$9)+1,IF($R252=1.5,LOOKUP($S252,'Vent Sizing Charts'!$T$7,'Vent Sizing Charts'!AB$7)+1,IF($R252=1.25,LOOKUP($S252,'Vent Sizing Charts'!$T$6,'Vent Sizing Charts'!AB$6)+1,"ERR")))))))))))</f>
        <v>ERR</v>
      </c>
      <c r="AB252" t="str">
        <f>IF($R252=15,LOOKUP($S252,'Vent Sizing Charts'!$T$38:$T$41,'Vent Sizing Charts'!AC$38:AC$41)+1,IF($R252=12,LOOKUP($S252,'Vent Sizing Charts'!$T$34:$T$37,'Vent Sizing Charts'!AC$34:AC$37)+1,IF($R252=10,LOOKUP($S252,'Vent Sizing Charts'!$T$30:$T$33,'Vent Sizing Charts'!AC$30:AC$33)+1,IF($R252=8,LOOKUP($S252,'Vent Sizing Charts'!$T$26:$T$29,'Vent Sizing Charts'!AC$26:AC$29)+1,IF($R252=6,LOOKUP($S252,'Vent Sizing Charts'!$T$22:$T$25,'Vent Sizing Charts'!AC$22:AC$25)+1,IF($R252=5,LOOKUP($S252,'Vent Sizing Charts'!$T$18:$T$21,'Vent Sizing Charts'!AC$18:AC$21)+1,IF($R252=4,LOOKUP($S252,'Vent Sizing Charts'!$T$14:$T$17,'Vent Sizing Charts'!AC$14:AC$17)+1,IF($R252=3,LOOKUP($S252,'Vent Sizing Charts'!$T$10:$T$13,'Vent Sizing Charts'!AC$10:AC$13)+1,IF($R252=2,LOOKUP($S252,'Vent Sizing Charts'!$T$8:$T$9,'Vent Sizing Charts'!AC$8:AC$9)+1,IF($R252=1.5,LOOKUP($S252,'Vent Sizing Charts'!$T$7,'Vent Sizing Charts'!AC$7)+1,IF($R252=1.25,LOOKUP($S252,'Vent Sizing Charts'!$T$6,'Vent Sizing Charts'!AC$6)+1,"ERR")))))))))))</f>
        <v>ERR</v>
      </c>
      <c r="AC252" t="str">
        <f>IF($R252=15,LOOKUP($S252,'Vent Sizing Charts'!$T$38:$T$41,'Vent Sizing Charts'!AD$38:AD$41)+1,IF($R252=12,LOOKUP($S252,'Vent Sizing Charts'!$T$34:$T$37,'Vent Sizing Charts'!AD$34:AD$37)+1,IF($R252=10,LOOKUP($S252,'Vent Sizing Charts'!$T$30:$T$33,'Vent Sizing Charts'!AD$30:AD$33)+1,IF($R252=8,LOOKUP($S252,'Vent Sizing Charts'!$T$26:$T$29,'Vent Sizing Charts'!AD$26:AD$29)+1,IF($R252=6,LOOKUP($S252,'Vent Sizing Charts'!$T$22:$T$25,'Vent Sizing Charts'!AD$22:AD$25)+1,IF($R252=5,LOOKUP($S252,'Vent Sizing Charts'!$T$18:$T$21,'Vent Sizing Charts'!AD$18:AD$21)+1,IF($R252=4,LOOKUP($S252,'Vent Sizing Charts'!$T$14:$T$17,'Vent Sizing Charts'!AD$14:AD$17)+1,IF($R252=3,LOOKUP($S252,'Vent Sizing Charts'!$T$10:$T$13,'Vent Sizing Charts'!AD$10:AD$13)+1,IF($R252=2,LOOKUP($S252,'Vent Sizing Charts'!$T$8:$T$9,'Vent Sizing Charts'!AD$8:AD$9)+1,IF($R252=1.5,LOOKUP($S252,'Vent Sizing Charts'!$T$7,'Vent Sizing Charts'!AD$7)+1,IF($R252=1.25,LOOKUP($S252,'Vent Sizing Charts'!$T$6,'Vent Sizing Charts'!AD$6)+1,"ERR")))))))))))</f>
        <v>ERR</v>
      </c>
      <c r="AD252" t="str">
        <f>IF($R252=15,LOOKUP($S252,'Vent Sizing Charts'!$T$38:$T$41,'Vent Sizing Charts'!AE$38:AE$41)+1,IF($R252=12,LOOKUP($S252,'Vent Sizing Charts'!$T$34:$T$37,'Vent Sizing Charts'!AE$34:AE$37)+1,IF($R252=10,LOOKUP($S252,'Vent Sizing Charts'!$T$30:$T$33,'Vent Sizing Charts'!AE$30:AE$33)+1,IF($R252=8,LOOKUP($S252,'Vent Sizing Charts'!$T$26:$T$29,'Vent Sizing Charts'!AE$26:AE$29)+1,IF($R252=6,LOOKUP($S252,'Vent Sizing Charts'!$T$22:$T$25,'Vent Sizing Charts'!AE$22:AE$25)+1,IF($R252=5,LOOKUP($S252,'Vent Sizing Charts'!$T$18:$T$21,'Vent Sizing Charts'!AE$18:AE$21)+1,IF($R252=4,LOOKUP($S252,'Vent Sizing Charts'!$T$14:$T$17,'Vent Sizing Charts'!AE$14:AE$17)+1,IF($R252=3,LOOKUP($S252,'Vent Sizing Charts'!$T$10:$T$13,'Vent Sizing Charts'!AE$10:AE$13)+1,IF($R252=2,LOOKUP($S252,'Vent Sizing Charts'!$T$8:$T$9,'Vent Sizing Charts'!AE$8:AE$9)+1,IF($R252=1.5,LOOKUP($S252,'Vent Sizing Charts'!$T$7,'Vent Sizing Charts'!AE$7)+1,IF($R252=1.25,LOOKUP($S252,'Vent Sizing Charts'!$T$6,'Vent Sizing Charts'!AE$6)+1,"ERR")))))))))))</f>
        <v>ERR</v>
      </c>
      <c r="AE252" t="str">
        <f>IF($R252=15,LOOKUP($S252,'Vent Sizing Charts'!$T$38:$T$41,'Vent Sizing Charts'!U$38:U$41),IF($R252=12,LOOKUP($S252,'Vent Sizing Charts'!$T$34:$T$37,'Vent Sizing Charts'!U$34:U$37),IF($R252=10,LOOKUP($S252,'Vent Sizing Charts'!$T$30:$T$33,'Vent Sizing Charts'!U$30:U$33),IF($R252=8,LOOKUP($S252,'Vent Sizing Charts'!$T$26:$T$29,'Vent Sizing Charts'!U$26:U$29),IF($R252=6,LOOKUP($S252,'Vent Sizing Charts'!$T$22:$T$25,'Vent Sizing Charts'!U$22:U$25),IF($R252=5,LOOKUP($S252,'Vent Sizing Charts'!$T$18:$T$21,'Vent Sizing Charts'!U$18:U$21),IF($R252=4,LOOKUP($S252,'Vent Sizing Charts'!$T$14:$T$17,'Vent Sizing Charts'!U$14:U$17),IF($R252=3,LOOKUP($S252,'Vent Sizing Charts'!$T$10:$T$13,'Vent Sizing Charts'!U$10:U$13),IF($R252=2,LOOKUP($S252,'Vent Sizing Charts'!$T$8:$T$9,'Vent Sizing Charts'!U$8:U$9),IF($R252=1.5,LOOKUP($S252,'Vent Sizing Charts'!$T$7,'Vent Sizing Charts'!U$7),IF($R252=1.25,LOOKUP($S252,'Vent Sizing Charts'!$T$6,'Vent Sizing Charts'!U$6),"ERR")))))))))))</f>
        <v>ERR</v>
      </c>
    </row>
    <row r="253" spans="6:31" x14ac:dyDescent="0.25">
      <c r="F253" t="str">
        <f>IF('Vent Sizing'!M238="","",'Vent Sizing'!M238)</f>
        <v/>
      </c>
      <c r="G253">
        <v>0</v>
      </c>
      <c r="H253" t="e">
        <f>IF(LOOKUP($F253,'Vent Sizing Charts'!$F$5:$F$18,'Vent Sizing Charts'!G$5:G$18)+1&lt;0,0,LOOKUP($F253,'Vent Sizing Charts'!$F$5:$F$18,'Vent Sizing Charts'!G$5:G$18))</f>
        <v>#N/A</v>
      </c>
      <c r="I253" t="e">
        <f>IF(LOOKUP($F253,'Vent Sizing Charts'!$F$5:$F$18,'Vent Sizing Charts'!H$5:H$18)+1&lt;0,0,LOOKUP($F253,'Vent Sizing Charts'!$F$5:$F$18,'Vent Sizing Charts'!H$5:H$18))</f>
        <v>#N/A</v>
      </c>
      <c r="J253" t="e">
        <f>IF(LOOKUP($F253,'Vent Sizing Charts'!$F$5:$F$18,'Vent Sizing Charts'!I$5:I$18)+1&lt;0,0,LOOKUP($F253,'Vent Sizing Charts'!$F$5:$F$18,'Vent Sizing Charts'!I$5:I$18))</f>
        <v>#N/A</v>
      </c>
      <c r="K253" t="e">
        <f>IF(LOOKUP($F253,'Vent Sizing Charts'!$F$5:$F$18,'Vent Sizing Charts'!J$5:J$18)+1&lt;0,0,LOOKUP($F253,'Vent Sizing Charts'!$F$5:$F$18,'Vent Sizing Charts'!J$5:J$18))</f>
        <v>#N/A</v>
      </c>
      <c r="L253" t="e">
        <f>IF(LOOKUP($F253,'Vent Sizing Charts'!$F$5:$F$18,'Vent Sizing Charts'!K$5:K$18)+1&lt;0,0,LOOKUP($F253,'Vent Sizing Charts'!$F$5:$F$18,'Vent Sizing Charts'!K$5:K$18))</f>
        <v>#N/A</v>
      </c>
      <c r="M253" t="e">
        <f>IF(LOOKUP($F253,'Vent Sizing Charts'!$F$5:$F$18,'Vent Sizing Charts'!L$5:L$18)+1&lt;0,0,LOOKUP($F253,'Vent Sizing Charts'!$F$5:$F$18,'Vent Sizing Charts'!L$5:L$18))</f>
        <v>#N/A</v>
      </c>
      <c r="N253" t="e">
        <f>IF(LOOKUP($F253,'Vent Sizing Charts'!$F$5:$F$18,'Vent Sizing Charts'!M$5:M$18)+1&lt;0,0,LOOKUP($F253,'Vent Sizing Charts'!$F$5:$F$18,'Vent Sizing Charts'!M$5:M$18))</f>
        <v>#N/A</v>
      </c>
      <c r="O253" t="e">
        <f>IF(LOOKUP($F253,'Vent Sizing Charts'!$F$5:$F$18,'Vent Sizing Charts'!N$5:N$18)+1&lt;0,0,LOOKUP($F253,'Vent Sizing Charts'!$F$5:$F$18,'Vent Sizing Charts'!N$5:N$18))</f>
        <v>#N/A</v>
      </c>
      <c r="R253">
        <f>'Vent Sizing'!W158</f>
        <v>0</v>
      </c>
      <c r="S253">
        <f>ROUNDUP('Vent Sizing'!X158,0)</f>
        <v>0</v>
      </c>
      <c r="T253">
        <v>-9999999</v>
      </c>
      <c r="U253" t="str">
        <f>IF($R253=15,LOOKUP($S253,'Vent Sizing Charts'!$T$38:$T$41,'Vent Sizing Charts'!V$38:V$41)+1,IF($R253=12,LOOKUP($S253,'Vent Sizing Charts'!$T$34:$T$37,'Vent Sizing Charts'!V$34:V$37)+1,IF($R253=10,LOOKUP($S253,'Vent Sizing Charts'!$T$30:$T$33,'Vent Sizing Charts'!V$30:V$33)+1,IF($R253=8,LOOKUP($S253,'Vent Sizing Charts'!$T$26:$T$29,'Vent Sizing Charts'!V$26:V$29)+1,IF($R253=6,LOOKUP($S253,'Vent Sizing Charts'!$T$22:$T$25,'Vent Sizing Charts'!V$22:V$25)+1,IF($R253=5,LOOKUP($S253,'Vent Sizing Charts'!$T$18:$T$21,'Vent Sizing Charts'!V$18:V$21)+1,IF($R253=4,LOOKUP($S253,'Vent Sizing Charts'!$T$14:$T$17,'Vent Sizing Charts'!V$14:V$17)+1,IF($R253=3,LOOKUP($S253,'Vent Sizing Charts'!$T$10:$T$13,'Vent Sizing Charts'!V$10:V$13)+1,IF($R253=2,LOOKUP($S253,'Vent Sizing Charts'!$T$8:$T$9,'Vent Sizing Charts'!V$8:V$9)+1,IF($R253=1.5,LOOKUP($S253,'Vent Sizing Charts'!$T$7,'Vent Sizing Charts'!V$7)+1,IF($R253=1.25,LOOKUP($S253,'Vent Sizing Charts'!$T$6,'Vent Sizing Charts'!V$6)+1,"ERR")))))))))))</f>
        <v>ERR</v>
      </c>
      <c r="V253" t="str">
        <f>IF($R253=15,LOOKUP($S253,'Vent Sizing Charts'!$T$38:$T$41,'Vent Sizing Charts'!W$38:W$41)+1,IF($R253=12,LOOKUP($S253,'Vent Sizing Charts'!$T$34:$T$37,'Vent Sizing Charts'!W$34:W$37)+1,IF($R253=10,LOOKUP($S253,'Vent Sizing Charts'!$T$30:$T$33,'Vent Sizing Charts'!W$30:W$33)+1,IF($R253=8,LOOKUP($S253,'Vent Sizing Charts'!$T$26:$T$29,'Vent Sizing Charts'!W$26:W$29)+1,IF($R253=6,LOOKUP($S253,'Vent Sizing Charts'!$T$22:$T$25,'Vent Sizing Charts'!W$22:W$25)+1,IF($R253=5,LOOKUP($S253,'Vent Sizing Charts'!$T$18:$T$21,'Vent Sizing Charts'!W$18:W$21)+1,IF($R253=4,LOOKUP($S253,'Vent Sizing Charts'!$T$14:$T$17,'Vent Sizing Charts'!W$14:W$17)+1,IF($R253=3,LOOKUP($S253,'Vent Sizing Charts'!$T$10:$T$13,'Vent Sizing Charts'!W$10:W$13)+1,IF($R253=2,LOOKUP($S253,'Vent Sizing Charts'!$T$8:$T$9,'Vent Sizing Charts'!W$8:W$9)+1,IF($R253=1.5,LOOKUP($S253,'Vent Sizing Charts'!$T$7,'Vent Sizing Charts'!W$7)+1,IF($R253=1.25,LOOKUP($S253,'Vent Sizing Charts'!$T$6,'Vent Sizing Charts'!W$6)+1,"ERR")))))))))))</f>
        <v>ERR</v>
      </c>
      <c r="W253" t="str">
        <f>IF($R253=15,LOOKUP($S253,'Vent Sizing Charts'!$T$38:$T$41,'Vent Sizing Charts'!X$38:X$41)+1,IF($R253=12,LOOKUP($S253,'Vent Sizing Charts'!$T$34:$T$37,'Vent Sizing Charts'!X$34:X$37)+1,IF($R253=10,LOOKUP($S253,'Vent Sizing Charts'!$T$30:$T$33,'Vent Sizing Charts'!X$30:X$33)+1,IF($R253=8,LOOKUP($S253,'Vent Sizing Charts'!$T$26:$T$29,'Vent Sizing Charts'!X$26:X$29)+1,IF($R253=6,LOOKUP($S253,'Vent Sizing Charts'!$T$22:$T$25,'Vent Sizing Charts'!X$22:X$25)+1,IF($R253=5,LOOKUP($S253,'Vent Sizing Charts'!$T$18:$T$21,'Vent Sizing Charts'!X$18:X$21)+1,IF($R253=4,LOOKUP($S253,'Vent Sizing Charts'!$T$14:$T$17,'Vent Sizing Charts'!X$14:X$17)+1,IF($R253=3,LOOKUP($S253,'Vent Sizing Charts'!$T$10:$T$13,'Vent Sizing Charts'!X$10:X$13)+1,IF($R253=2,LOOKUP($S253,'Vent Sizing Charts'!$T$8:$T$9,'Vent Sizing Charts'!X$8:X$9)+1,IF($R253=1.5,LOOKUP($S253,'Vent Sizing Charts'!$T$7,'Vent Sizing Charts'!X$7)+1,IF($R253=1.25,LOOKUP($S253,'Vent Sizing Charts'!$T$6,'Vent Sizing Charts'!X$6)+1,"ERR")))))))))))</f>
        <v>ERR</v>
      </c>
      <c r="X253" t="str">
        <f>IF($R253=15,LOOKUP($S253,'Vent Sizing Charts'!$T$38:$T$41,'Vent Sizing Charts'!Y$38:Y$41)+1,IF($R253=12,LOOKUP($S253,'Vent Sizing Charts'!$T$34:$T$37,'Vent Sizing Charts'!Y$34:Y$37)+1,IF($R253=10,LOOKUP($S253,'Vent Sizing Charts'!$T$30:$T$33,'Vent Sizing Charts'!Y$30:Y$33)+1,IF($R253=8,LOOKUP($S253,'Vent Sizing Charts'!$T$26:$T$29,'Vent Sizing Charts'!Y$26:Y$29)+1,IF($R253=6,LOOKUP($S253,'Vent Sizing Charts'!$T$22:$T$25,'Vent Sizing Charts'!Y$22:Y$25)+1,IF($R253=5,LOOKUP($S253,'Vent Sizing Charts'!$T$18:$T$21,'Vent Sizing Charts'!Y$18:Y$21)+1,IF($R253=4,LOOKUP($S253,'Vent Sizing Charts'!$T$14:$T$17,'Vent Sizing Charts'!Y$14:Y$17)+1,IF($R253=3,LOOKUP($S253,'Vent Sizing Charts'!$T$10:$T$13,'Vent Sizing Charts'!Y$10:Y$13)+1,IF($R253=2,LOOKUP($S253,'Vent Sizing Charts'!$T$8:$T$9,'Vent Sizing Charts'!Y$8:Y$9)+1,IF($R253=1.5,LOOKUP($S253,'Vent Sizing Charts'!$T$7,'Vent Sizing Charts'!Y$7)+1,IF($R253=1.25,LOOKUP($S253,'Vent Sizing Charts'!$T$6,'Vent Sizing Charts'!Y$6)+1,"ERR")))))))))))</f>
        <v>ERR</v>
      </c>
      <c r="Y253" t="str">
        <f>IF($R253=15,LOOKUP($S253,'Vent Sizing Charts'!$T$38:$T$41,'Vent Sizing Charts'!Z$38:Z$41)+1,IF($R253=12,LOOKUP($S253,'Vent Sizing Charts'!$T$34:$T$37,'Vent Sizing Charts'!Z$34:Z$37)+1,IF($R253=10,LOOKUP($S253,'Vent Sizing Charts'!$T$30:$T$33,'Vent Sizing Charts'!Z$30:Z$33)+1,IF($R253=8,LOOKUP($S253,'Vent Sizing Charts'!$T$26:$T$29,'Vent Sizing Charts'!Z$26:Z$29)+1,IF($R253=6,LOOKUP($S253,'Vent Sizing Charts'!$T$22:$T$25,'Vent Sizing Charts'!Z$22:Z$25)+1,IF($R253=5,LOOKUP($S253,'Vent Sizing Charts'!$T$18:$T$21,'Vent Sizing Charts'!Z$18:Z$21)+1,IF($R253=4,LOOKUP($S253,'Vent Sizing Charts'!$T$14:$T$17,'Vent Sizing Charts'!Z$14:Z$17)+1,IF($R253=3,LOOKUP($S253,'Vent Sizing Charts'!$T$10:$T$13,'Vent Sizing Charts'!Z$10:Z$13)+1,IF($R253=2,LOOKUP($S253,'Vent Sizing Charts'!$T$8:$T$9,'Vent Sizing Charts'!Z$8:Z$9)+1,IF($R253=1.5,LOOKUP($S253,'Vent Sizing Charts'!$T$7,'Vent Sizing Charts'!Z$7)+1,IF($R253=1.25,LOOKUP($S253,'Vent Sizing Charts'!$T$6,'Vent Sizing Charts'!Z$6)+1,"ERR")))))))))))</f>
        <v>ERR</v>
      </c>
      <c r="Z253" t="str">
        <f>IF($R253=15,LOOKUP($S253,'Vent Sizing Charts'!$T$38:$T$41,'Vent Sizing Charts'!AA$38:AA$41)+1,IF($R253=12,LOOKUP($S253,'Vent Sizing Charts'!$T$34:$T$37,'Vent Sizing Charts'!AA$34:AA$37)+1,IF($R253=10,LOOKUP($S253,'Vent Sizing Charts'!$T$30:$T$33,'Vent Sizing Charts'!AA$30:AA$33)+1,IF($R253=8,LOOKUP($S253,'Vent Sizing Charts'!$T$26:$T$29,'Vent Sizing Charts'!AA$26:AA$29)+1,IF($R253=6,LOOKUP($S253,'Vent Sizing Charts'!$T$22:$T$25,'Vent Sizing Charts'!AA$22:AA$25)+1,IF($R253=5,LOOKUP($S253,'Vent Sizing Charts'!$T$18:$T$21,'Vent Sizing Charts'!AA$18:AA$21)+1,IF($R253=4,LOOKUP($S253,'Vent Sizing Charts'!$T$14:$T$17,'Vent Sizing Charts'!AA$14:AA$17)+1,IF($R253=3,LOOKUP($S253,'Vent Sizing Charts'!$T$10:$T$13,'Vent Sizing Charts'!AA$10:AA$13)+1,IF($R253=2,LOOKUP($S253,'Vent Sizing Charts'!$T$8:$T$9,'Vent Sizing Charts'!AA$8:AA$9)+1,IF($R253=1.5,LOOKUP($S253,'Vent Sizing Charts'!$T$7,'Vent Sizing Charts'!AA$7)+1,IF($R253=1.25,LOOKUP($S253,'Vent Sizing Charts'!$T$6,'Vent Sizing Charts'!AA$6)+1,"ERR")))))))))))</f>
        <v>ERR</v>
      </c>
      <c r="AA253" t="str">
        <f>IF($R253=15,LOOKUP($S253,'Vent Sizing Charts'!$T$38:$T$41,'Vent Sizing Charts'!AB$38:AB$41)+1,IF($R253=12,LOOKUP($S253,'Vent Sizing Charts'!$T$34:$T$37,'Vent Sizing Charts'!AB$34:AB$37)+1,IF($R253=10,LOOKUP($S253,'Vent Sizing Charts'!$T$30:$T$33,'Vent Sizing Charts'!AB$30:AB$33)+1,IF($R253=8,LOOKUP($S253,'Vent Sizing Charts'!$T$26:$T$29,'Vent Sizing Charts'!AB$26:AB$29)+1,IF($R253=6,LOOKUP($S253,'Vent Sizing Charts'!$T$22:$T$25,'Vent Sizing Charts'!AB$22:AB$25)+1,IF($R253=5,LOOKUP($S253,'Vent Sizing Charts'!$T$18:$T$21,'Vent Sizing Charts'!AB$18:AB$21)+1,IF($R253=4,LOOKUP($S253,'Vent Sizing Charts'!$T$14:$T$17,'Vent Sizing Charts'!AB$14:AB$17)+1,IF($R253=3,LOOKUP($S253,'Vent Sizing Charts'!$T$10:$T$13,'Vent Sizing Charts'!AB$10:AB$13)+1,IF($R253=2,LOOKUP($S253,'Vent Sizing Charts'!$T$8:$T$9,'Vent Sizing Charts'!AB$8:AB$9)+1,IF($R253=1.5,LOOKUP($S253,'Vent Sizing Charts'!$T$7,'Vent Sizing Charts'!AB$7)+1,IF($R253=1.25,LOOKUP($S253,'Vent Sizing Charts'!$T$6,'Vent Sizing Charts'!AB$6)+1,"ERR")))))))))))</f>
        <v>ERR</v>
      </c>
      <c r="AB253" t="str">
        <f>IF($R253=15,LOOKUP($S253,'Vent Sizing Charts'!$T$38:$T$41,'Vent Sizing Charts'!AC$38:AC$41)+1,IF($R253=12,LOOKUP($S253,'Vent Sizing Charts'!$T$34:$T$37,'Vent Sizing Charts'!AC$34:AC$37)+1,IF($R253=10,LOOKUP($S253,'Vent Sizing Charts'!$T$30:$T$33,'Vent Sizing Charts'!AC$30:AC$33)+1,IF($R253=8,LOOKUP($S253,'Vent Sizing Charts'!$T$26:$T$29,'Vent Sizing Charts'!AC$26:AC$29)+1,IF($R253=6,LOOKUP($S253,'Vent Sizing Charts'!$T$22:$T$25,'Vent Sizing Charts'!AC$22:AC$25)+1,IF($R253=5,LOOKUP($S253,'Vent Sizing Charts'!$T$18:$T$21,'Vent Sizing Charts'!AC$18:AC$21)+1,IF($R253=4,LOOKUP($S253,'Vent Sizing Charts'!$T$14:$T$17,'Vent Sizing Charts'!AC$14:AC$17)+1,IF($R253=3,LOOKUP($S253,'Vent Sizing Charts'!$T$10:$T$13,'Vent Sizing Charts'!AC$10:AC$13)+1,IF($R253=2,LOOKUP($S253,'Vent Sizing Charts'!$T$8:$T$9,'Vent Sizing Charts'!AC$8:AC$9)+1,IF($R253=1.5,LOOKUP($S253,'Vent Sizing Charts'!$T$7,'Vent Sizing Charts'!AC$7)+1,IF($R253=1.25,LOOKUP($S253,'Vent Sizing Charts'!$T$6,'Vent Sizing Charts'!AC$6)+1,"ERR")))))))))))</f>
        <v>ERR</v>
      </c>
      <c r="AC253" t="str">
        <f>IF($R253=15,LOOKUP($S253,'Vent Sizing Charts'!$T$38:$T$41,'Vent Sizing Charts'!AD$38:AD$41)+1,IF($R253=12,LOOKUP($S253,'Vent Sizing Charts'!$T$34:$T$37,'Vent Sizing Charts'!AD$34:AD$37)+1,IF($R253=10,LOOKUP($S253,'Vent Sizing Charts'!$T$30:$T$33,'Vent Sizing Charts'!AD$30:AD$33)+1,IF($R253=8,LOOKUP($S253,'Vent Sizing Charts'!$T$26:$T$29,'Vent Sizing Charts'!AD$26:AD$29)+1,IF($R253=6,LOOKUP($S253,'Vent Sizing Charts'!$T$22:$T$25,'Vent Sizing Charts'!AD$22:AD$25)+1,IF($R253=5,LOOKUP($S253,'Vent Sizing Charts'!$T$18:$T$21,'Vent Sizing Charts'!AD$18:AD$21)+1,IF($R253=4,LOOKUP($S253,'Vent Sizing Charts'!$T$14:$T$17,'Vent Sizing Charts'!AD$14:AD$17)+1,IF($R253=3,LOOKUP($S253,'Vent Sizing Charts'!$T$10:$T$13,'Vent Sizing Charts'!AD$10:AD$13)+1,IF($R253=2,LOOKUP($S253,'Vent Sizing Charts'!$T$8:$T$9,'Vent Sizing Charts'!AD$8:AD$9)+1,IF($R253=1.5,LOOKUP($S253,'Vent Sizing Charts'!$T$7,'Vent Sizing Charts'!AD$7)+1,IF($R253=1.25,LOOKUP($S253,'Vent Sizing Charts'!$T$6,'Vent Sizing Charts'!AD$6)+1,"ERR")))))))))))</f>
        <v>ERR</v>
      </c>
      <c r="AD253" t="str">
        <f>IF($R253=15,LOOKUP($S253,'Vent Sizing Charts'!$T$38:$T$41,'Vent Sizing Charts'!AE$38:AE$41)+1,IF($R253=12,LOOKUP($S253,'Vent Sizing Charts'!$T$34:$T$37,'Vent Sizing Charts'!AE$34:AE$37)+1,IF($R253=10,LOOKUP($S253,'Vent Sizing Charts'!$T$30:$T$33,'Vent Sizing Charts'!AE$30:AE$33)+1,IF($R253=8,LOOKUP($S253,'Vent Sizing Charts'!$T$26:$T$29,'Vent Sizing Charts'!AE$26:AE$29)+1,IF($R253=6,LOOKUP($S253,'Vent Sizing Charts'!$T$22:$T$25,'Vent Sizing Charts'!AE$22:AE$25)+1,IF($R253=5,LOOKUP($S253,'Vent Sizing Charts'!$T$18:$T$21,'Vent Sizing Charts'!AE$18:AE$21)+1,IF($R253=4,LOOKUP($S253,'Vent Sizing Charts'!$T$14:$T$17,'Vent Sizing Charts'!AE$14:AE$17)+1,IF($R253=3,LOOKUP($S253,'Vent Sizing Charts'!$T$10:$T$13,'Vent Sizing Charts'!AE$10:AE$13)+1,IF($R253=2,LOOKUP($S253,'Vent Sizing Charts'!$T$8:$T$9,'Vent Sizing Charts'!AE$8:AE$9)+1,IF($R253=1.5,LOOKUP($S253,'Vent Sizing Charts'!$T$7,'Vent Sizing Charts'!AE$7)+1,IF($R253=1.25,LOOKUP($S253,'Vent Sizing Charts'!$T$6,'Vent Sizing Charts'!AE$6)+1,"ERR")))))))))))</f>
        <v>ERR</v>
      </c>
      <c r="AE253" t="str">
        <f>IF($R253=15,LOOKUP($S253,'Vent Sizing Charts'!$T$38:$T$41,'Vent Sizing Charts'!U$38:U$41),IF($R253=12,LOOKUP($S253,'Vent Sizing Charts'!$T$34:$T$37,'Vent Sizing Charts'!U$34:U$37),IF($R253=10,LOOKUP($S253,'Vent Sizing Charts'!$T$30:$T$33,'Vent Sizing Charts'!U$30:U$33),IF($R253=8,LOOKUP($S253,'Vent Sizing Charts'!$T$26:$T$29,'Vent Sizing Charts'!U$26:U$29),IF($R253=6,LOOKUP($S253,'Vent Sizing Charts'!$T$22:$T$25,'Vent Sizing Charts'!U$22:U$25),IF($R253=5,LOOKUP($S253,'Vent Sizing Charts'!$T$18:$T$21,'Vent Sizing Charts'!U$18:U$21),IF($R253=4,LOOKUP($S253,'Vent Sizing Charts'!$T$14:$T$17,'Vent Sizing Charts'!U$14:U$17),IF($R253=3,LOOKUP($S253,'Vent Sizing Charts'!$T$10:$T$13,'Vent Sizing Charts'!U$10:U$13),IF($R253=2,LOOKUP($S253,'Vent Sizing Charts'!$T$8:$T$9,'Vent Sizing Charts'!U$8:U$9),IF($R253=1.5,LOOKUP($S253,'Vent Sizing Charts'!$T$7,'Vent Sizing Charts'!U$7),IF($R253=1.25,LOOKUP($S253,'Vent Sizing Charts'!$T$6,'Vent Sizing Charts'!U$6),"ERR")))))))))))</f>
        <v>ERR</v>
      </c>
    </row>
    <row r="254" spans="6:31" x14ac:dyDescent="0.25">
      <c r="F254" t="str">
        <f>IF('Vent Sizing'!M239="","",'Vent Sizing'!M239)</f>
        <v/>
      </c>
      <c r="G254">
        <v>0</v>
      </c>
      <c r="H254" t="e">
        <f>IF(LOOKUP($F254,'Vent Sizing Charts'!$F$5:$F$18,'Vent Sizing Charts'!G$5:G$18)+1&lt;0,0,LOOKUP($F254,'Vent Sizing Charts'!$F$5:$F$18,'Vent Sizing Charts'!G$5:G$18))</f>
        <v>#N/A</v>
      </c>
      <c r="I254" t="e">
        <f>IF(LOOKUP($F254,'Vent Sizing Charts'!$F$5:$F$18,'Vent Sizing Charts'!H$5:H$18)+1&lt;0,0,LOOKUP($F254,'Vent Sizing Charts'!$F$5:$F$18,'Vent Sizing Charts'!H$5:H$18))</f>
        <v>#N/A</v>
      </c>
      <c r="J254" t="e">
        <f>IF(LOOKUP($F254,'Vent Sizing Charts'!$F$5:$F$18,'Vent Sizing Charts'!I$5:I$18)+1&lt;0,0,LOOKUP($F254,'Vent Sizing Charts'!$F$5:$F$18,'Vent Sizing Charts'!I$5:I$18))</f>
        <v>#N/A</v>
      </c>
      <c r="K254" t="e">
        <f>IF(LOOKUP($F254,'Vent Sizing Charts'!$F$5:$F$18,'Vent Sizing Charts'!J$5:J$18)+1&lt;0,0,LOOKUP($F254,'Vent Sizing Charts'!$F$5:$F$18,'Vent Sizing Charts'!J$5:J$18))</f>
        <v>#N/A</v>
      </c>
      <c r="L254" t="e">
        <f>IF(LOOKUP($F254,'Vent Sizing Charts'!$F$5:$F$18,'Vent Sizing Charts'!K$5:K$18)+1&lt;0,0,LOOKUP($F254,'Vent Sizing Charts'!$F$5:$F$18,'Vent Sizing Charts'!K$5:K$18))</f>
        <v>#N/A</v>
      </c>
      <c r="M254" t="e">
        <f>IF(LOOKUP($F254,'Vent Sizing Charts'!$F$5:$F$18,'Vent Sizing Charts'!L$5:L$18)+1&lt;0,0,LOOKUP($F254,'Vent Sizing Charts'!$F$5:$F$18,'Vent Sizing Charts'!L$5:L$18))</f>
        <v>#N/A</v>
      </c>
      <c r="N254" t="e">
        <f>IF(LOOKUP($F254,'Vent Sizing Charts'!$F$5:$F$18,'Vent Sizing Charts'!M$5:M$18)+1&lt;0,0,LOOKUP($F254,'Vent Sizing Charts'!$F$5:$F$18,'Vent Sizing Charts'!M$5:M$18))</f>
        <v>#N/A</v>
      </c>
      <c r="O254" t="e">
        <f>IF(LOOKUP($F254,'Vent Sizing Charts'!$F$5:$F$18,'Vent Sizing Charts'!N$5:N$18)+1&lt;0,0,LOOKUP($F254,'Vent Sizing Charts'!$F$5:$F$18,'Vent Sizing Charts'!N$5:N$18))</f>
        <v>#N/A</v>
      </c>
      <c r="R254">
        <f>'Vent Sizing'!W159</f>
        <v>0</v>
      </c>
      <c r="S254">
        <f>ROUNDUP('Vent Sizing'!X159,0)</f>
        <v>0</v>
      </c>
      <c r="T254">
        <v>-9999999</v>
      </c>
      <c r="U254" t="str">
        <f>IF($R254=15,LOOKUP($S254,'Vent Sizing Charts'!$T$38:$T$41,'Vent Sizing Charts'!V$38:V$41)+1,IF($R254=12,LOOKUP($S254,'Vent Sizing Charts'!$T$34:$T$37,'Vent Sizing Charts'!V$34:V$37)+1,IF($R254=10,LOOKUP($S254,'Vent Sizing Charts'!$T$30:$T$33,'Vent Sizing Charts'!V$30:V$33)+1,IF($R254=8,LOOKUP($S254,'Vent Sizing Charts'!$T$26:$T$29,'Vent Sizing Charts'!V$26:V$29)+1,IF($R254=6,LOOKUP($S254,'Vent Sizing Charts'!$T$22:$T$25,'Vent Sizing Charts'!V$22:V$25)+1,IF($R254=5,LOOKUP($S254,'Vent Sizing Charts'!$T$18:$T$21,'Vent Sizing Charts'!V$18:V$21)+1,IF($R254=4,LOOKUP($S254,'Vent Sizing Charts'!$T$14:$T$17,'Vent Sizing Charts'!V$14:V$17)+1,IF($R254=3,LOOKUP($S254,'Vent Sizing Charts'!$T$10:$T$13,'Vent Sizing Charts'!V$10:V$13)+1,IF($R254=2,LOOKUP($S254,'Vent Sizing Charts'!$T$8:$T$9,'Vent Sizing Charts'!V$8:V$9)+1,IF($R254=1.5,LOOKUP($S254,'Vent Sizing Charts'!$T$7,'Vent Sizing Charts'!V$7)+1,IF($R254=1.25,LOOKUP($S254,'Vent Sizing Charts'!$T$6,'Vent Sizing Charts'!V$6)+1,"ERR")))))))))))</f>
        <v>ERR</v>
      </c>
      <c r="V254" t="str">
        <f>IF($R254=15,LOOKUP($S254,'Vent Sizing Charts'!$T$38:$T$41,'Vent Sizing Charts'!W$38:W$41)+1,IF($R254=12,LOOKUP($S254,'Vent Sizing Charts'!$T$34:$T$37,'Vent Sizing Charts'!W$34:W$37)+1,IF($R254=10,LOOKUP($S254,'Vent Sizing Charts'!$T$30:$T$33,'Vent Sizing Charts'!W$30:W$33)+1,IF($R254=8,LOOKUP($S254,'Vent Sizing Charts'!$T$26:$T$29,'Vent Sizing Charts'!W$26:W$29)+1,IF($R254=6,LOOKUP($S254,'Vent Sizing Charts'!$T$22:$T$25,'Vent Sizing Charts'!W$22:W$25)+1,IF($R254=5,LOOKUP($S254,'Vent Sizing Charts'!$T$18:$T$21,'Vent Sizing Charts'!W$18:W$21)+1,IF($R254=4,LOOKUP($S254,'Vent Sizing Charts'!$T$14:$T$17,'Vent Sizing Charts'!W$14:W$17)+1,IF($R254=3,LOOKUP($S254,'Vent Sizing Charts'!$T$10:$T$13,'Vent Sizing Charts'!W$10:W$13)+1,IF($R254=2,LOOKUP($S254,'Vent Sizing Charts'!$T$8:$T$9,'Vent Sizing Charts'!W$8:W$9)+1,IF($R254=1.5,LOOKUP($S254,'Vent Sizing Charts'!$T$7,'Vent Sizing Charts'!W$7)+1,IF($R254=1.25,LOOKUP($S254,'Vent Sizing Charts'!$T$6,'Vent Sizing Charts'!W$6)+1,"ERR")))))))))))</f>
        <v>ERR</v>
      </c>
      <c r="W254" t="str">
        <f>IF($R254=15,LOOKUP($S254,'Vent Sizing Charts'!$T$38:$T$41,'Vent Sizing Charts'!X$38:X$41)+1,IF($R254=12,LOOKUP($S254,'Vent Sizing Charts'!$T$34:$T$37,'Vent Sizing Charts'!X$34:X$37)+1,IF($R254=10,LOOKUP($S254,'Vent Sizing Charts'!$T$30:$T$33,'Vent Sizing Charts'!X$30:X$33)+1,IF($R254=8,LOOKUP($S254,'Vent Sizing Charts'!$T$26:$T$29,'Vent Sizing Charts'!X$26:X$29)+1,IF($R254=6,LOOKUP($S254,'Vent Sizing Charts'!$T$22:$T$25,'Vent Sizing Charts'!X$22:X$25)+1,IF($R254=5,LOOKUP($S254,'Vent Sizing Charts'!$T$18:$T$21,'Vent Sizing Charts'!X$18:X$21)+1,IF($R254=4,LOOKUP($S254,'Vent Sizing Charts'!$T$14:$T$17,'Vent Sizing Charts'!X$14:X$17)+1,IF($R254=3,LOOKUP($S254,'Vent Sizing Charts'!$T$10:$T$13,'Vent Sizing Charts'!X$10:X$13)+1,IF($R254=2,LOOKUP($S254,'Vent Sizing Charts'!$T$8:$T$9,'Vent Sizing Charts'!X$8:X$9)+1,IF($R254=1.5,LOOKUP($S254,'Vent Sizing Charts'!$T$7,'Vent Sizing Charts'!X$7)+1,IF($R254=1.25,LOOKUP($S254,'Vent Sizing Charts'!$T$6,'Vent Sizing Charts'!X$6)+1,"ERR")))))))))))</f>
        <v>ERR</v>
      </c>
      <c r="X254" t="str">
        <f>IF($R254=15,LOOKUP($S254,'Vent Sizing Charts'!$T$38:$T$41,'Vent Sizing Charts'!Y$38:Y$41)+1,IF($R254=12,LOOKUP($S254,'Vent Sizing Charts'!$T$34:$T$37,'Vent Sizing Charts'!Y$34:Y$37)+1,IF($R254=10,LOOKUP($S254,'Vent Sizing Charts'!$T$30:$T$33,'Vent Sizing Charts'!Y$30:Y$33)+1,IF($R254=8,LOOKUP($S254,'Vent Sizing Charts'!$T$26:$T$29,'Vent Sizing Charts'!Y$26:Y$29)+1,IF($R254=6,LOOKUP($S254,'Vent Sizing Charts'!$T$22:$T$25,'Vent Sizing Charts'!Y$22:Y$25)+1,IF($R254=5,LOOKUP($S254,'Vent Sizing Charts'!$T$18:$T$21,'Vent Sizing Charts'!Y$18:Y$21)+1,IF($R254=4,LOOKUP($S254,'Vent Sizing Charts'!$T$14:$T$17,'Vent Sizing Charts'!Y$14:Y$17)+1,IF($R254=3,LOOKUP($S254,'Vent Sizing Charts'!$T$10:$T$13,'Vent Sizing Charts'!Y$10:Y$13)+1,IF($R254=2,LOOKUP($S254,'Vent Sizing Charts'!$T$8:$T$9,'Vent Sizing Charts'!Y$8:Y$9)+1,IF($R254=1.5,LOOKUP($S254,'Vent Sizing Charts'!$T$7,'Vent Sizing Charts'!Y$7)+1,IF($R254=1.25,LOOKUP($S254,'Vent Sizing Charts'!$T$6,'Vent Sizing Charts'!Y$6)+1,"ERR")))))))))))</f>
        <v>ERR</v>
      </c>
      <c r="Y254" t="str">
        <f>IF($R254=15,LOOKUP($S254,'Vent Sizing Charts'!$T$38:$T$41,'Vent Sizing Charts'!Z$38:Z$41)+1,IF($R254=12,LOOKUP($S254,'Vent Sizing Charts'!$T$34:$T$37,'Vent Sizing Charts'!Z$34:Z$37)+1,IF($R254=10,LOOKUP($S254,'Vent Sizing Charts'!$T$30:$T$33,'Vent Sizing Charts'!Z$30:Z$33)+1,IF($R254=8,LOOKUP($S254,'Vent Sizing Charts'!$T$26:$T$29,'Vent Sizing Charts'!Z$26:Z$29)+1,IF($R254=6,LOOKUP($S254,'Vent Sizing Charts'!$T$22:$T$25,'Vent Sizing Charts'!Z$22:Z$25)+1,IF($R254=5,LOOKUP($S254,'Vent Sizing Charts'!$T$18:$T$21,'Vent Sizing Charts'!Z$18:Z$21)+1,IF($R254=4,LOOKUP($S254,'Vent Sizing Charts'!$T$14:$T$17,'Vent Sizing Charts'!Z$14:Z$17)+1,IF($R254=3,LOOKUP($S254,'Vent Sizing Charts'!$T$10:$T$13,'Vent Sizing Charts'!Z$10:Z$13)+1,IF($R254=2,LOOKUP($S254,'Vent Sizing Charts'!$T$8:$T$9,'Vent Sizing Charts'!Z$8:Z$9)+1,IF($R254=1.5,LOOKUP($S254,'Vent Sizing Charts'!$T$7,'Vent Sizing Charts'!Z$7)+1,IF($R254=1.25,LOOKUP($S254,'Vent Sizing Charts'!$T$6,'Vent Sizing Charts'!Z$6)+1,"ERR")))))))))))</f>
        <v>ERR</v>
      </c>
      <c r="Z254" t="str">
        <f>IF($R254=15,LOOKUP($S254,'Vent Sizing Charts'!$T$38:$T$41,'Vent Sizing Charts'!AA$38:AA$41)+1,IF($R254=12,LOOKUP($S254,'Vent Sizing Charts'!$T$34:$T$37,'Vent Sizing Charts'!AA$34:AA$37)+1,IF($R254=10,LOOKUP($S254,'Vent Sizing Charts'!$T$30:$T$33,'Vent Sizing Charts'!AA$30:AA$33)+1,IF($R254=8,LOOKUP($S254,'Vent Sizing Charts'!$T$26:$T$29,'Vent Sizing Charts'!AA$26:AA$29)+1,IF($R254=6,LOOKUP($S254,'Vent Sizing Charts'!$T$22:$T$25,'Vent Sizing Charts'!AA$22:AA$25)+1,IF($R254=5,LOOKUP($S254,'Vent Sizing Charts'!$T$18:$T$21,'Vent Sizing Charts'!AA$18:AA$21)+1,IF($R254=4,LOOKUP($S254,'Vent Sizing Charts'!$T$14:$T$17,'Vent Sizing Charts'!AA$14:AA$17)+1,IF($R254=3,LOOKUP($S254,'Vent Sizing Charts'!$T$10:$T$13,'Vent Sizing Charts'!AA$10:AA$13)+1,IF($R254=2,LOOKUP($S254,'Vent Sizing Charts'!$T$8:$T$9,'Vent Sizing Charts'!AA$8:AA$9)+1,IF($R254=1.5,LOOKUP($S254,'Vent Sizing Charts'!$T$7,'Vent Sizing Charts'!AA$7)+1,IF($R254=1.25,LOOKUP($S254,'Vent Sizing Charts'!$T$6,'Vent Sizing Charts'!AA$6)+1,"ERR")))))))))))</f>
        <v>ERR</v>
      </c>
      <c r="AA254" t="str">
        <f>IF($R254=15,LOOKUP($S254,'Vent Sizing Charts'!$T$38:$T$41,'Vent Sizing Charts'!AB$38:AB$41)+1,IF($R254=12,LOOKUP($S254,'Vent Sizing Charts'!$T$34:$T$37,'Vent Sizing Charts'!AB$34:AB$37)+1,IF($R254=10,LOOKUP($S254,'Vent Sizing Charts'!$T$30:$T$33,'Vent Sizing Charts'!AB$30:AB$33)+1,IF($R254=8,LOOKUP($S254,'Vent Sizing Charts'!$T$26:$T$29,'Vent Sizing Charts'!AB$26:AB$29)+1,IF($R254=6,LOOKUP($S254,'Vent Sizing Charts'!$T$22:$T$25,'Vent Sizing Charts'!AB$22:AB$25)+1,IF($R254=5,LOOKUP($S254,'Vent Sizing Charts'!$T$18:$T$21,'Vent Sizing Charts'!AB$18:AB$21)+1,IF($R254=4,LOOKUP($S254,'Vent Sizing Charts'!$T$14:$T$17,'Vent Sizing Charts'!AB$14:AB$17)+1,IF($R254=3,LOOKUP($S254,'Vent Sizing Charts'!$T$10:$T$13,'Vent Sizing Charts'!AB$10:AB$13)+1,IF($R254=2,LOOKUP($S254,'Vent Sizing Charts'!$T$8:$T$9,'Vent Sizing Charts'!AB$8:AB$9)+1,IF($R254=1.5,LOOKUP($S254,'Vent Sizing Charts'!$T$7,'Vent Sizing Charts'!AB$7)+1,IF($R254=1.25,LOOKUP($S254,'Vent Sizing Charts'!$T$6,'Vent Sizing Charts'!AB$6)+1,"ERR")))))))))))</f>
        <v>ERR</v>
      </c>
      <c r="AB254" t="str">
        <f>IF($R254=15,LOOKUP($S254,'Vent Sizing Charts'!$T$38:$T$41,'Vent Sizing Charts'!AC$38:AC$41)+1,IF($R254=12,LOOKUP($S254,'Vent Sizing Charts'!$T$34:$T$37,'Vent Sizing Charts'!AC$34:AC$37)+1,IF($R254=10,LOOKUP($S254,'Vent Sizing Charts'!$T$30:$T$33,'Vent Sizing Charts'!AC$30:AC$33)+1,IF($R254=8,LOOKUP($S254,'Vent Sizing Charts'!$T$26:$T$29,'Vent Sizing Charts'!AC$26:AC$29)+1,IF($R254=6,LOOKUP($S254,'Vent Sizing Charts'!$T$22:$T$25,'Vent Sizing Charts'!AC$22:AC$25)+1,IF($R254=5,LOOKUP($S254,'Vent Sizing Charts'!$T$18:$T$21,'Vent Sizing Charts'!AC$18:AC$21)+1,IF($R254=4,LOOKUP($S254,'Vent Sizing Charts'!$T$14:$T$17,'Vent Sizing Charts'!AC$14:AC$17)+1,IF($R254=3,LOOKUP($S254,'Vent Sizing Charts'!$T$10:$T$13,'Vent Sizing Charts'!AC$10:AC$13)+1,IF($R254=2,LOOKUP($S254,'Vent Sizing Charts'!$T$8:$T$9,'Vent Sizing Charts'!AC$8:AC$9)+1,IF($R254=1.5,LOOKUP($S254,'Vent Sizing Charts'!$T$7,'Vent Sizing Charts'!AC$7)+1,IF($R254=1.25,LOOKUP($S254,'Vent Sizing Charts'!$T$6,'Vent Sizing Charts'!AC$6)+1,"ERR")))))))))))</f>
        <v>ERR</v>
      </c>
      <c r="AC254" t="str">
        <f>IF($R254=15,LOOKUP($S254,'Vent Sizing Charts'!$T$38:$T$41,'Vent Sizing Charts'!AD$38:AD$41)+1,IF($R254=12,LOOKUP($S254,'Vent Sizing Charts'!$T$34:$T$37,'Vent Sizing Charts'!AD$34:AD$37)+1,IF($R254=10,LOOKUP($S254,'Vent Sizing Charts'!$T$30:$T$33,'Vent Sizing Charts'!AD$30:AD$33)+1,IF($R254=8,LOOKUP($S254,'Vent Sizing Charts'!$T$26:$T$29,'Vent Sizing Charts'!AD$26:AD$29)+1,IF($R254=6,LOOKUP($S254,'Vent Sizing Charts'!$T$22:$T$25,'Vent Sizing Charts'!AD$22:AD$25)+1,IF($R254=5,LOOKUP($S254,'Vent Sizing Charts'!$T$18:$T$21,'Vent Sizing Charts'!AD$18:AD$21)+1,IF($R254=4,LOOKUP($S254,'Vent Sizing Charts'!$T$14:$T$17,'Vent Sizing Charts'!AD$14:AD$17)+1,IF($R254=3,LOOKUP($S254,'Vent Sizing Charts'!$T$10:$T$13,'Vent Sizing Charts'!AD$10:AD$13)+1,IF($R254=2,LOOKUP($S254,'Vent Sizing Charts'!$T$8:$T$9,'Vent Sizing Charts'!AD$8:AD$9)+1,IF($R254=1.5,LOOKUP($S254,'Vent Sizing Charts'!$T$7,'Vent Sizing Charts'!AD$7)+1,IF($R254=1.25,LOOKUP($S254,'Vent Sizing Charts'!$T$6,'Vent Sizing Charts'!AD$6)+1,"ERR")))))))))))</f>
        <v>ERR</v>
      </c>
      <c r="AD254" t="str">
        <f>IF($R254=15,LOOKUP($S254,'Vent Sizing Charts'!$T$38:$T$41,'Vent Sizing Charts'!AE$38:AE$41)+1,IF($R254=12,LOOKUP($S254,'Vent Sizing Charts'!$T$34:$T$37,'Vent Sizing Charts'!AE$34:AE$37)+1,IF($R254=10,LOOKUP($S254,'Vent Sizing Charts'!$T$30:$T$33,'Vent Sizing Charts'!AE$30:AE$33)+1,IF($R254=8,LOOKUP($S254,'Vent Sizing Charts'!$T$26:$T$29,'Vent Sizing Charts'!AE$26:AE$29)+1,IF($R254=6,LOOKUP($S254,'Vent Sizing Charts'!$T$22:$T$25,'Vent Sizing Charts'!AE$22:AE$25)+1,IF($R254=5,LOOKUP($S254,'Vent Sizing Charts'!$T$18:$T$21,'Vent Sizing Charts'!AE$18:AE$21)+1,IF($R254=4,LOOKUP($S254,'Vent Sizing Charts'!$T$14:$T$17,'Vent Sizing Charts'!AE$14:AE$17)+1,IF($R254=3,LOOKUP($S254,'Vent Sizing Charts'!$T$10:$T$13,'Vent Sizing Charts'!AE$10:AE$13)+1,IF($R254=2,LOOKUP($S254,'Vent Sizing Charts'!$T$8:$T$9,'Vent Sizing Charts'!AE$8:AE$9)+1,IF($R254=1.5,LOOKUP($S254,'Vent Sizing Charts'!$T$7,'Vent Sizing Charts'!AE$7)+1,IF($R254=1.25,LOOKUP($S254,'Vent Sizing Charts'!$T$6,'Vent Sizing Charts'!AE$6)+1,"ERR")))))))))))</f>
        <v>ERR</v>
      </c>
      <c r="AE254" t="str">
        <f>IF($R254=15,LOOKUP($S254,'Vent Sizing Charts'!$T$38:$T$41,'Vent Sizing Charts'!U$38:U$41),IF($R254=12,LOOKUP($S254,'Vent Sizing Charts'!$T$34:$T$37,'Vent Sizing Charts'!U$34:U$37),IF($R254=10,LOOKUP($S254,'Vent Sizing Charts'!$T$30:$T$33,'Vent Sizing Charts'!U$30:U$33),IF($R254=8,LOOKUP($S254,'Vent Sizing Charts'!$T$26:$T$29,'Vent Sizing Charts'!U$26:U$29),IF($R254=6,LOOKUP($S254,'Vent Sizing Charts'!$T$22:$T$25,'Vent Sizing Charts'!U$22:U$25),IF($R254=5,LOOKUP($S254,'Vent Sizing Charts'!$T$18:$T$21,'Vent Sizing Charts'!U$18:U$21),IF($R254=4,LOOKUP($S254,'Vent Sizing Charts'!$T$14:$T$17,'Vent Sizing Charts'!U$14:U$17),IF($R254=3,LOOKUP($S254,'Vent Sizing Charts'!$T$10:$T$13,'Vent Sizing Charts'!U$10:U$13),IF($R254=2,LOOKUP($S254,'Vent Sizing Charts'!$T$8:$T$9,'Vent Sizing Charts'!U$8:U$9),IF($R254=1.5,LOOKUP($S254,'Vent Sizing Charts'!$T$7,'Vent Sizing Charts'!U$7),IF($R254=1.25,LOOKUP($S254,'Vent Sizing Charts'!$T$6,'Vent Sizing Charts'!U$6),"ERR")))))))))))</f>
        <v>ERR</v>
      </c>
    </row>
    <row r="255" spans="6:31" x14ac:dyDescent="0.25">
      <c r="F255" t="str">
        <f>IF('Vent Sizing'!M240="","",'Vent Sizing'!M240)</f>
        <v/>
      </c>
      <c r="G255">
        <v>0</v>
      </c>
      <c r="H255" t="e">
        <f>IF(LOOKUP($F255,'Vent Sizing Charts'!$F$5:$F$18,'Vent Sizing Charts'!G$5:G$18)+1&lt;0,0,LOOKUP($F255,'Vent Sizing Charts'!$F$5:$F$18,'Vent Sizing Charts'!G$5:G$18))</f>
        <v>#N/A</v>
      </c>
      <c r="I255" t="e">
        <f>IF(LOOKUP($F255,'Vent Sizing Charts'!$F$5:$F$18,'Vent Sizing Charts'!H$5:H$18)+1&lt;0,0,LOOKUP($F255,'Vent Sizing Charts'!$F$5:$F$18,'Vent Sizing Charts'!H$5:H$18))</f>
        <v>#N/A</v>
      </c>
      <c r="J255" t="e">
        <f>IF(LOOKUP($F255,'Vent Sizing Charts'!$F$5:$F$18,'Vent Sizing Charts'!I$5:I$18)+1&lt;0,0,LOOKUP($F255,'Vent Sizing Charts'!$F$5:$F$18,'Vent Sizing Charts'!I$5:I$18))</f>
        <v>#N/A</v>
      </c>
      <c r="K255" t="e">
        <f>IF(LOOKUP($F255,'Vent Sizing Charts'!$F$5:$F$18,'Vent Sizing Charts'!J$5:J$18)+1&lt;0,0,LOOKUP($F255,'Vent Sizing Charts'!$F$5:$F$18,'Vent Sizing Charts'!J$5:J$18))</f>
        <v>#N/A</v>
      </c>
      <c r="L255" t="e">
        <f>IF(LOOKUP($F255,'Vent Sizing Charts'!$F$5:$F$18,'Vent Sizing Charts'!K$5:K$18)+1&lt;0,0,LOOKUP($F255,'Vent Sizing Charts'!$F$5:$F$18,'Vent Sizing Charts'!K$5:K$18))</f>
        <v>#N/A</v>
      </c>
      <c r="M255" t="e">
        <f>IF(LOOKUP($F255,'Vent Sizing Charts'!$F$5:$F$18,'Vent Sizing Charts'!L$5:L$18)+1&lt;0,0,LOOKUP($F255,'Vent Sizing Charts'!$F$5:$F$18,'Vent Sizing Charts'!L$5:L$18))</f>
        <v>#N/A</v>
      </c>
      <c r="N255" t="e">
        <f>IF(LOOKUP($F255,'Vent Sizing Charts'!$F$5:$F$18,'Vent Sizing Charts'!M$5:M$18)+1&lt;0,0,LOOKUP($F255,'Vent Sizing Charts'!$F$5:$F$18,'Vent Sizing Charts'!M$5:M$18))</f>
        <v>#N/A</v>
      </c>
      <c r="O255" t="e">
        <f>IF(LOOKUP($F255,'Vent Sizing Charts'!$F$5:$F$18,'Vent Sizing Charts'!N$5:N$18)+1&lt;0,0,LOOKUP($F255,'Vent Sizing Charts'!$F$5:$F$18,'Vent Sizing Charts'!N$5:N$18))</f>
        <v>#N/A</v>
      </c>
      <c r="R255">
        <f>'Vent Sizing'!W160</f>
        <v>0</v>
      </c>
      <c r="S255">
        <f>ROUNDUP('Vent Sizing'!X160,0)</f>
        <v>0</v>
      </c>
      <c r="T255">
        <v>-9999999</v>
      </c>
      <c r="U255" t="str">
        <f>IF($R255=15,LOOKUP($S255,'Vent Sizing Charts'!$T$38:$T$41,'Vent Sizing Charts'!V$38:V$41)+1,IF($R255=12,LOOKUP($S255,'Vent Sizing Charts'!$T$34:$T$37,'Vent Sizing Charts'!V$34:V$37)+1,IF($R255=10,LOOKUP($S255,'Vent Sizing Charts'!$T$30:$T$33,'Vent Sizing Charts'!V$30:V$33)+1,IF($R255=8,LOOKUP($S255,'Vent Sizing Charts'!$T$26:$T$29,'Vent Sizing Charts'!V$26:V$29)+1,IF($R255=6,LOOKUP($S255,'Vent Sizing Charts'!$T$22:$T$25,'Vent Sizing Charts'!V$22:V$25)+1,IF($R255=5,LOOKUP($S255,'Vent Sizing Charts'!$T$18:$T$21,'Vent Sizing Charts'!V$18:V$21)+1,IF($R255=4,LOOKUP($S255,'Vent Sizing Charts'!$T$14:$T$17,'Vent Sizing Charts'!V$14:V$17)+1,IF($R255=3,LOOKUP($S255,'Vent Sizing Charts'!$T$10:$T$13,'Vent Sizing Charts'!V$10:V$13)+1,IF($R255=2,LOOKUP($S255,'Vent Sizing Charts'!$T$8:$T$9,'Vent Sizing Charts'!V$8:V$9)+1,IF($R255=1.5,LOOKUP($S255,'Vent Sizing Charts'!$T$7,'Vent Sizing Charts'!V$7)+1,IF($R255=1.25,LOOKUP($S255,'Vent Sizing Charts'!$T$6,'Vent Sizing Charts'!V$6)+1,"ERR")))))))))))</f>
        <v>ERR</v>
      </c>
      <c r="V255" t="str">
        <f>IF($R255=15,LOOKUP($S255,'Vent Sizing Charts'!$T$38:$T$41,'Vent Sizing Charts'!W$38:W$41)+1,IF($R255=12,LOOKUP($S255,'Vent Sizing Charts'!$T$34:$T$37,'Vent Sizing Charts'!W$34:W$37)+1,IF($R255=10,LOOKUP($S255,'Vent Sizing Charts'!$T$30:$T$33,'Vent Sizing Charts'!W$30:W$33)+1,IF($R255=8,LOOKUP($S255,'Vent Sizing Charts'!$T$26:$T$29,'Vent Sizing Charts'!W$26:W$29)+1,IF($R255=6,LOOKUP($S255,'Vent Sizing Charts'!$T$22:$T$25,'Vent Sizing Charts'!W$22:W$25)+1,IF($R255=5,LOOKUP($S255,'Vent Sizing Charts'!$T$18:$T$21,'Vent Sizing Charts'!W$18:W$21)+1,IF($R255=4,LOOKUP($S255,'Vent Sizing Charts'!$T$14:$T$17,'Vent Sizing Charts'!W$14:W$17)+1,IF($R255=3,LOOKUP($S255,'Vent Sizing Charts'!$T$10:$T$13,'Vent Sizing Charts'!W$10:W$13)+1,IF($R255=2,LOOKUP($S255,'Vent Sizing Charts'!$T$8:$T$9,'Vent Sizing Charts'!W$8:W$9)+1,IF($R255=1.5,LOOKUP($S255,'Vent Sizing Charts'!$T$7,'Vent Sizing Charts'!W$7)+1,IF($R255=1.25,LOOKUP($S255,'Vent Sizing Charts'!$T$6,'Vent Sizing Charts'!W$6)+1,"ERR")))))))))))</f>
        <v>ERR</v>
      </c>
      <c r="W255" t="str">
        <f>IF($R255=15,LOOKUP($S255,'Vent Sizing Charts'!$T$38:$T$41,'Vent Sizing Charts'!X$38:X$41)+1,IF($R255=12,LOOKUP($S255,'Vent Sizing Charts'!$T$34:$T$37,'Vent Sizing Charts'!X$34:X$37)+1,IF($R255=10,LOOKUP($S255,'Vent Sizing Charts'!$T$30:$T$33,'Vent Sizing Charts'!X$30:X$33)+1,IF($R255=8,LOOKUP($S255,'Vent Sizing Charts'!$T$26:$T$29,'Vent Sizing Charts'!X$26:X$29)+1,IF($R255=6,LOOKUP($S255,'Vent Sizing Charts'!$T$22:$T$25,'Vent Sizing Charts'!X$22:X$25)+1,IF($R255=5,LOOKUP($S255,'Vent Sizing Charts'!$T$18:$T$21,'Vent Sizing Charts'!X$18:X$21)+1,IF($R255=4,LOOKUP($S255,'Vent Sizing Charts'!$T$14:$T$17,'Vent Sizing Charts'!X$14:X$17)+1,IF($R255=3,LOOKUP($S255,'Vent Sizing Charts'!$T$10:$T$13,'Vent Sizing Charts'!X$10:X$13)+1,IF($R255=2,LOOKUP($S255,'Vent Sizing Charts'!$T$8:$T$9,'Vent Sizing Charts'!X$8:X$9)+1,IF($R255=1.5,LOOKUP($S255,'Vent Sizing Charts'!$T$7,'Vent Sizing Charts'!X$7)+1,IF($R255=1.25,LOOKUP($S255,'Vent Sizing Charts'!$T$6,'Vent Sizing Charts'!X$6)+1,"ERR")))))))))))</f>
        <v>ERR</v>
      </c>
      <c r="X255" t="str">
        <f>IF($R255=15,LOOKUP($S255,'Vent Sizing Charts'!$T$38:$T$41,'Vent Sizing Charts'!Y$38:Y$41)+1,IF($R255=12,LOOKUP($S255,'Vent Sizing Charts'!$T$34:$T$37,'Vent Sizing Charts'!Y$34:Y$37)+1,IF($R255=10,LOOKUP($S255,'Vent Sizing Charts'!$T$30:$T$33,'Vent Sizing Charts'!Y$30:Y$33)+1,IF($R255=8,LOOKUP($S255,'Vent Sizing Charts'!$T$26:$T$29,'Vent Sizing Charts'!Y$26:Y$29)+1,IF($R255=6,LOOKUP($S255,'Vent Sizing Charts'!$T$22:$T$25,'Vent Sizing Charts'!Y$22:Y$25)+1,IF($R255=5,LOOKUP($S255,'Vent Sizing Charts'!$T$18:$T$21,'Vent Sizing Charts'!Y$18:Y$21)+1,IF($R255=4,LOOKUP($S255,'Vent Sizing Charts'!$T$14:$T$17,'Vent Sizing Charts'!Y$14:Y$17)+1,IF($R255=3,LOOKUP($S255,'Vent Sizing Charts'!$T$10:$T$13,'Vent Sizing Charts'!Y$10:Y$13)+1,IF($R255=2,LOOKUP($S255,'Vent Sizing Charts'!$T$8:$T$9,'Vent Sizing Charts'!Y$8:Y$9)+1,IF($R255=1.5,LOOKUP($S255,'Vent Sizing Charts'!$T$7,'Vent Sizing Charts'!Y$7)+1,IF($R255=1.25,LOOKUP($S255,'Vent Sizing Charts'!$T$6,'Vent Sizing Charts'!Y$6)+1,"ERR")))))))))))</f>
        <v>ERR</v>
      </c>
      <c r="Y255" t="str">
        <f>IF($R255=15,LOOKUP($S255,'Vent Sizing Charts'!$T$38:$T$41,'Vent Sizing Charts'!Z$38:Z$41)+1,IF($R255=12,LOOKUP($S255,'Vent Sizing Charts'!$T$34:$T$37,'Vent Sizing Charts'!Z$34:Z$37)+1,IF($R255=10,LOOKUP($S255,'Vent Sizing Charts'!$T$30:$T$33,'Vent Sizing Charts'!Z$30:Z$33)+1,IF($R255=8,LOOKUP($S255,'Vent Sizing Charts'!$T$26:$T$29,'Vent Sizing Charts'!Z$26:Z$29)+1,IF($R255=6,LOOKUP($S255,'Vent Sizing Charts'!$T$22:$T$25,'Vent Sizing Charts'!Z$22:Z$25)+1,IF($R255=5,LOOKUP($S255,'Vent Sizing Charts'!$T$18:$T$21,'Vent Sizing Charts'!Z$18:Z$21)+1,IF($R255=4,LOOKUP($S255,'Vent Sizing Charts'!$T$14:$T$17,'Vent Sizing Charts'!Z$14:Z$17)+1,IF($R255=3,LOOKUP($S255,'Vent Sizing Charts'!$T$10:$T$13,'Vent Sizing Charts'!Z$10:Z$13)+1,IF($R255=2,LOOKUP($S255,'Vent Sizing Charts'!$T$8:$T$9,'Vent Sizing Charts'!Z$8:Z$9)+1,IF($R255=1.5,LOOKUP($S255,'Vent Sizing Charts'!$T$7,'Vent Sizing Charts'!Z$7)+1,IF($R255=1.25,LOOKUP($S255,'Vent Sizing Charts'!$T$6,'Vent Sizing Charts'!Z$6)+1,"ERR")))))))))))</f>
        <v>ERR</v>
      </c>
      <c r="Z255" t="str">
        <f>IF($R255=15,LOOKUP($S255,'Vent Sizing Charts'!$T$38:$T$41,'Vent Sizing Charts'!AA$38:AA$41)+1,IF($R255=12,LOOKUP($S255,'Vent Sizing Charts'!$T$34:$T$37,'Vent Sizing Charts'!AA$34:AA$37)+1,IF($R255=10,LOOKUP($S255,'Vent Sizing Charts'!$T$30:$T$33,'Vent Sizing Charts'!AA$30:AA$33)+1,IF($R255=8,LOOKUP($S255,'Vent Sizing Charts'!$T$26:$T$29,'Vent Sizing Charts'!AA$26:AA$29)+1,IF($R255=6,LOOKUP($S255,'Vent Sizing Charts'!$T$22:$T$25,'Vent Sizing Charts'!AA$22:AA$25)+1,IF($R255=5,LOOKUP($S255,'Vent Sizing Charts'!$T$18:$T$21,'Vent Sizing Charts'!AA$18:AA$21)+1,IF($R255=4,LOOKUP($S255,'Vent Sizing Charts'!$T$14:$T$17,'Vent Sizing Charts'!AA$14:AA$17)+1,IF($R255=3,LOOKUP($S255,'Vent Sizing Charts'!$T$10:$T$13,'Vent Sizing Charts'!AA$10:AA$13)+1,IF($R255=2,LOOKUP($S255,'Vent Sizing Charts'!$T$8:$T$9,'Vent Sizing Charts'!AA$8:AA$9)+1,IF($R255=1.5,LOOKUP($S255,'Vent Sizing Charts'!$T$7,'Vent Sizing Charts'!AA$7)+1,IF($R255=1.25,LOOKUP($S255,'Vent Sizing Charts'!$T$6,'Vent Sizing Charts'!AA$6)+1,"ERR")))))))))))</f>
        <v>ERR</v>
      </c>
      <c r="AA255" t="str">
        <f>IF($R255=15,LOOKUP($S255,'Vent Sizing Charts'!$T$38:$T$41,'Vent Sizing Charts'!AB$38:AB$41)+1,IF($R255=12,LOOKUP($S255,'Vent Sizing Charts'!$T$34:$T$37,'Vent Sizing Charts'!AB$34:AB$37)+1,IF($R255=10,LOOKUP($S255,'Vent Sizing Charts'!$T$30:$T$33,'Vent Sizing Charts'!AB$30:AB$33)+1,IF($R255=8,LOOKUP($S255,'Vent Sizing Charts'!$T$26:$T$29,'Vent Sizing Charts'!AB$26:AB$29)+1,IF($R255=6,LOOKUP($S255,'Vent Sizing Charts'!$T$22:$T$25,'Vent Sizing Charts'!AB$22:AB$25)+1,IF($R255=5,LOOKUP($S255,'Vent Sizing Charts'!$T$18:$T$21,'Vent Sizing Charts'!AB$18:AB$21)+1,IF($R255=4,LOOKUP($S255,'Vent Sizing Charts'!$T$14:$T$17,'Vent Sizing Charts'!AB$14:AB$17)+1,IF($R255=3,LOOKUP($S255,'Vent Sizing Charts'!$T$10:$T$13,'Vent Sizing Charts'!AB$10:AB$13)+1,IF($R255=2,LOOKUP($S255,'Vent Sizing Charts'!$T$8:$T$9,'Vent Sizing Charts'!AB$8:AB$9)+1,IF($R255=1.5,LOOKUP($S255,'Vent Sizing Charts'!$T$7,'Vent Sizing Charts'!AB$7)+1,IF($R255=1.25,LOOKUP($S255,'Vent Sizing Charts'!$T$6,'Vent Sizing Charts'!AB$6)+1,"ERR")))))))))))</f>
        <v>ERR</v>
      </c>
      <c r="AB255" t="str">
        <f>IF($R255=15,LOOKUP($S255,'Vent Sizing Charts'!$T$38:$T$41,'Vent Sizing Charts'!AC$38:AC$41)+1,IF($R255=12,LOOKUP($S255,'Vent Sizing Charts'!$T$34:$T$37,'Vent Sizing Charts'!AC$34:AC$37)+1,IF($R255=10,LOOKUP($S255,'Vent Sizing Charts'!$T$30:$T$33,'Vent Sizing Charts'!AC$30:AC$33)+1,IF($R255=8,LOOKUP($S255,'Vent Sizing Charts'!$T$26:$T$29,'Vent Sizing Charts'!AC$26:AC$29)+1,IF($R255=6,LOOKUP($S255,'Vent Sizing Charts'!$T$22:$T$25,'Vent Sizing Charts'!AC$22:AC$25)+1,IF($R255=5,LOOKUP($S255,'Vent Sizing Charts'!$T$18:$T$21,'Vent Sizing Charts'!AC$18:AC$21)+1,IF($R255=4,LOOKUP($S255,'Vent Sizing Charts'!$T$14:$T$17,'Vent Sizing Charts'!AC$14:AC$17)+1,IF($R255=3,LOOKUP($S255,'Vent Sizing Charts'!$T$10:$T$13,'Vent Sizing Charts'!AC$10:AC$13)+1,IF($R255=2,LOOKUP($S255,'Vent Sizing Charts'!$T$8:$T$9,'Vent Sizing Charts'!AC$8:AC$9)+1,IF($R255=1.5,LOOKUP($S255,'Vent Sizing Charts'!$T$7,'Vent Sizing Charts'!AC$7)+1,IF($R255=1.25,LOOKUP($S255,'Vent Sizing Charts'!$T$6,'Vent Sizing Charts'!AC$6)+1,"ERR")))))))))))</f>
        <v>ERR</v>
      </c>
      <c r="AC255" t="str">
        <f>IF($R255=15,LOOKUP($S255,'Vent Sizing Charts'!$T$38:$T$41,'Vent Sizing Charts'!AD$38:AD$41)+1,IF($R255=12,LOOKUP($S255,'Vent Sizing Charts'!$T$34:$T$37,'Vent Sizing Charts'!AD$34:AD$37)+1,IF($R255=10,LOOKUP($S255,'Vent Sizing Charts'!$T$30:$T$33,'Vent Sizing Charts'!AD$30:AD$33)+1,IF($R255=8,LOOKUP($S255,'Vent Sizing Charts'!$T$26:$T$29,'Vent Sizing Charts'!AD$26:AD$29)+1,IF($R255=6,LOOKUP($S255,'Vent Sizing Charts'!$T$22:$T$25,'Vent Sizing Charts'!AD$22:AD$25)+1,IF($R255=5,LOOKUP($S255,'Vent Sizing Charts'!$T$18:$T$21,'Vent Sizing Charts'!AD$18:AD$21)+1,IF($R255=4,LOOKUP($S255,'Vent Sizing Charts'!$T$14:$T$17,'Vent Sizing Charts'!AD$14:AD$17)+1,IF($R255=3,LOOKUP($S255,'Vent Sizing Charts'!$T$10:$T$13,'Vent Sizing Charts'!AD$10:AD$13)+1,IF($R255=2,LOOKUP($S255,'Vent Sizing Charts'!$T$8:$T$9,'Vent Sizing Charts'!AD$8:AD$9)+1,IF($R255=1.5,LOOKUP($S255,'Vent Sizing Charts'!$T$7,'Vent Sizing Charts'!AD$7)+1,IF($R255=1.25,LOOKUP($S255,'Vent Sizing Charts'!$T$6,'Vent Sizing Charts'!AD$6)+1,"ERR")))))))))))</f>
        <v>ERR</v>
      </c>
      <c r="AD255" t="str">
        <f>IF($R255=15,LOOKUP($S255,'Vent Sizing Charts'!$T$38:$T$41,'Vent Sizing Charts'!AE$38:AE$41)+1,IF($R255=12,LOOKUP($S255,'Vent Sizing Charts'!$T$34:$T$37,'Vent Sizing Charts'!AE$34:AE$37)+1,IF($R255=10,LOOKUP($S255,'Vent Sizing Charts'!$T$30:$T$33,'Vent Sizing Charts'!AE$30:AE$33)+1,IF($R255=8,LOOKUP($S255,'Vent Sizing Charts'!$T$26:$T$29,'Vent Sizing Charts'!AE$26:AE$29)+1,IF($R255=6,LOOKUP($S255,'Vent Sizing Charts'!$T$22:$T$25,'Vent Sizing Charts'!AE$22:AE$25)+1,IF($R255=5,LOOKUP($S255,'Vent Sizing Charts'!$T$18:$T$21,'Vent Sizing Charts'!AE$18:AE$21)+1,IF($R255=4,LOOKUP($S255,'Vent Sizing Charts'!$T$14:$T$17,'Vent Sizing Charts'!AE$14:AE$17)+1,IF($R255=3,LOOKUP($S255,'Vent Sizing Charts'!$T$10:$T$13,'Vent Sizing Charts'!AE$10:AE$13)+1,IF($R255=2,LOOKUP($S255,'Vent Sizing Charts'!$T$8:$T$9,'Vent Sizing Charts'!AE$8:AE$9)+1,IF($R255=1.5,LOOKUP($S255,'Vent Sizing Charts'!$T$7,'Vent Sizing Charts'!AE$7)+1,IF($R255=1.25,LOOKUP($S255,'Vent Sizing Charts'!$T$6,'Vent Sizing Charts'!AE$6)+1,"ERR")))))))))))</f>
        <v>ERR</v>
      </c>
      <c r="AE255" t="str">
        <f>IF($R255=15,LOOKUP($S255,'Vent Sizing Charts'!$T$38:$T$41,'Vent Sizing Charts'!U$38:U$41),IF($R255=12,LOOKUP($S255,'Vent Sizing Charts'!$T$34:$T$37,'Vent Sizing Charts'!U$34:U$37),IF($R255=10,LOOKUP($S255,'Vent Sizing Charts'!$T$30:$T$33,'Vent Sizing Charts'!U$30:U$33),IF($R255=8,LOOKUP($S255,'Vent Sizing Charts'!$T$26:$T$29,'Vent Sizing Charts'!U$26:U$29),IF($R255=6,LOOKUP($S255,'Vent Sizing Charts'!$T$22:$T$25,'Vent Sizing Charts'!U$22:U$25),IF($R255=5,LOOKUP($S255,'Vent Sizing Charts'!$T$18:$T$21,'Vent Sizing Charts'!U$18:U$21),IF($R255=4,LOOKUP($S255,'Vent Sizing Charts'!$T$14:$T$17,'Vent Sizing Charts'!U$14:U$17),IF($R255=3,LOOKUP($S255,'Vent Sizing Charts'!$T$10:$T$13,'Vent Sizing Charts'!U$10:U$13),IF($R255=2,LOOKUP($S255,'Vent Sizing Charts'!$T$8:$T$9,'Vent Sizing Charts'!U$8:U$9),IF($R255=1.5,LOOKUP($S255,'Vent Sizing Charts'!$T$7,'Vent Sizing Charts'!U$7),IF($R255=1.25,LOOKUP($S255,'Vent Sizing Charts'!$T$6,'Vent Sizing Charts'!U$6),"ERR")))))))))))</f>
        <v>ERR</v>
      </c>
    </row>
    <row r="256" spans="6:31" x14ac:dyDescent="0.25">
      <c r="F256" t="str">
        <f>IF('Vent Sizing'!M241="","",'Vent Sizing'!M241)</f>
        <v/>
      </c>
      <c r="G256">
        <v>0</v>
      </c>
      <c r="H256" t="e">
        <f>IF(LOOKUP($F256,'Vent Sizing Charts'!$F$5:$F$18,'Vent Sizing Charts'!G$5:G$18)+1&lt;0,0,LOOKUP($F256,'Vent Sizing Charts'!$F$5:$F$18,'Vent Sizing Charts'!G$5:G$18))</f>
        <v>#N/A</v>
      </c>
      <c r="I256" t="e">
        <f>IF(LOOKUP($F256,'Vent Sizing Charts'!$F$5:$F$18,'Vent Sizing Charts'!H$5:H$18)+1&lt;0,0,LOOKUP($F256,'Vent Sizing Charts'!$F$5:$F$18,'Vent Sizing Charts'!H$5:H$18))</f>
        <v>#N/A</v>
      </c>
      <c r="J256" t="e">
        <f>IF(LOOKUP($F256,'Vent Sizing Charts'!$F$5:$F$18,'Vent Sizing Charts'!I$5:I$18)+1&lt;0,0,LOOKUP($F256,'Vent Sizing Charts'!$F$5:$F$18,'Vent Sizing Charts'!I$5:I$18))</f>
        <v>#N/A</v>
      </c>
      <c r="K256" t="e">
        <f>IF(LOOKUP($F256,'Vent Sizing Charts'!$F$5:$F$18,'Vent Sizing Charts'!J$5:J$18)+1&lt;0,0,LOOKUP($F256,'Vent Sizing Charts'!$F$5:$F$18,'Vent Sizing Charts'!J$5:J$18))</f>
        <v>#N/A</v>
      </c>
      <c r="L256" t="e">
        <f>IF(LOOKUP($F256,'Vent Sizing Charts'!$F$5:$F$18,'Vent Sizing Charts'!K$5:K$18)+1&lt;0,0,LOOKUP($F256,'Vent Sizing Charts'!$F$5:$F$18,'Vent Sizing Charts'!K$5:K$18))</f>
        <v>#N/A</v>
      </c>
      <c r="M256" t="e">
        <f>IF(LOOKUP($F256,'Vent Sizing Charts'!$F$5:$F$18,'Vent Sizing Charts'!L$5:L$18)+1&lt;0,0,LOOKUP($F256,'Vent Sizing Charts'!$F$5:$F$18,'Vent Sizing Charts'!L$5:L$18))</f>
        <v>#N/A</v>
      </c>
      <c r="N256" t="e">
        <f>IF(LOOKUP($F256,'Vent Sizing Charts'!$F$5:$F$18,'Vent Sizing Charts'!M$5:M$18)+1&lt;0,0,LOOKUP($F256,'Vent Sizing Charts'!$F$5:$F$18,'Vent Sizing Charts'!M$5:M$18))</f>
        <v>#N/A</v>
      </c>
      <c r="O256" t="e">
        <f>IF(LOOKUP($F256,'Vent Sizing Charts'!$F$5:$F$18,'Vent Sizing Charts'!N$5:N$18)+1&lt;0,0,LOOKUP($F256,'Vent Sizing Charts'!$F$5:$F$18,'Vent Sizing Charts'!N$5:N$18))</f>
        <v>#N/A</v>
      </c>
      <c r="R256">
        <f>'Vent Sizing'!W161</f>
        <v>0</v>
      </c>
      <c r="S256">
        <f>ROUNDUP('Vent Sizing'!X161,0)</f>
        <v>0</v>
      </c>
      <c r="T256">
        <v>-9999999</v>
      </c>
      <c r="U256" t="str">
        <f>IF($R256=15,LOOKUP($S256,'Vent Sizing Charts'!$T$38:$T$41,'Vent Sizing Charts'!V$38:V$41)+1,IF($R256=12,LOOKUP($S256,'Vent Sizing Charts'!$T$34:$T$37,'Vent Sizing Charts'!V$34:V$37)+1,IF($R256=10,LOOKUP($S256,'Vent Sizing Charts'!$T$30:$T$33,'Vent Sizing Charts'!V$30:V$33)+1,IF($R256=8,LOOKUP($S256,'Vent Sizing Charts'!$T$26:$T$29,'Vent Sizing Charts'!V$26:V$29)+1,IF($R256=6,LOOKUP($S256,'Vent Sizing Charts'!$T$22:$T$25,'Vent Sizing Charts'!V$22:V$25)+1,IF($R256=5,LOOKUP($S256,'Vent Sizing Charts'!$T$18:$T$21,'Vent Sizing Charts'!V$18:V$21)+1,IF($R256=4,LOOKUP($S256,'Vent Sizing Charts'!$T$14:$T$17,'Vent Sizing Charts'!V$14:V$17)+1,IF($R256=3,LOOKUP($S256,'Vent Sizing Charts'!$T$10:$T$13,'Vent Sizing Charts'!V$10:V$13)+1,IF($R256=2,LOOKUP($S256,'Vent Sizing Charts'!$T$8:$T$9,'Vent Sizing Charts'!V$8:V$9)+1,IF($R256=1.5,LOOKUP($S256,'Vent Sizing Charts'!$T$7,'Vent Sizing Charts'!V$7)+1,IF($R256=1.25,LOOKUP($S256,'Vent Sizing Charts'!$T$6,'Vent Sizing Charts'!V$6)+1,"ERR")))))))))))</f>
        <v>ERR</v>
      </c>
      <c r="V256" t="str">
        <f>IF($R256=15,LOOKUP($S256,'Vent Sizing Charts'!$T$38:$T$41,'Vent Sizing Charts'!W$38:W$41)+1,IF($R256=12,LOOKUP($S256,'Vent Sizing Charts'!$T$34:$T$37,'Vent Sizing Charts'!W$34:W$37)+1,IF($R256=10,LOOKUP($S256,'Vent Sizing Charts'!$T$30:$T$33,'Vent Sizing Charts'!W$30:W$33)+1,IF($R256=8,LOOKUP($S256,'Vent Sizing Charts'!$T$26:$T$29,'Vent Sizing Charts'!W$26:W$29)+1,IF($R256=6,LOOKUP($S256,'Vent Sizing Charts'!$T$22:$T$25,'Vent Sizing Charts'!W$22:W$25)+1,IF($R256=5,LOOKUP($S256,'Vent Sizing Charts'!$T$18:$T$21,'Vent Sizing Charts'!W$18:W$21)+1,IF($R256=4,LOOKUP($S256,'Vent Sizing Charts'!$T$14:$T$17,'Vent Sizing Charts'!W$14:W$17)+1,IF($R256=3,LOOKUP($S256,'Vent Sizing Charts'!$T$10:$T$13,'Vent Sizing Charts'!W$10:W$13)+1,IF($R256=2,LOOKUP($S256,'Vent Sizing Charts'!$T$8:$T$9,'Vent Sizing Charts'!W$8:W$9)+1,IF($R256=1.5,LOOKUP($S256,'Vent Sizing Charts'!$T$7,'Vent Sizing Charts'!W$7)+1,IF($R256=1.25,LOOKUP($S256,'Vent Sizing Charts'!$T$6,'Vent Sizing Charts'!W$6)+1,"ERR")))))))))))</f>
        <v>ERR</v>
      </c>
      <c r="W256" t="str">
        <f>IF($R256=15,LOOKUP($S256,'Vent Sizing Charts'!$T$38:$T$41,'Vent Sizing Charts'!X$38:X$41)+1,IF($R256=12,LOOKUP($S256,'Vent Sizing Charts'!$T$34:$T$37,'Vent Sizing Charts'!X$34:X$37)+1,IF($R256=10,LOOKUP($S256,'Vent Sizing Charts'!$T$30:$T$33,'Vent Sizing Charts'!X$30:X$33)+1,IF($R256=8,LOOKUP($S256,'Vent Sizing Charts'!$T$26:$T$29,'Vent Sizing Charts'!X$26:X$29)+1,IF($R256=6,LOOKUP($S256,'Vent Sizing Charts'!$T$22:$T$25,'Vent Sizing Charts'!X$22:X$25)+1,IF($R256=5,LOOKUP($S256,'Vent Sizing Charts'!$T$18:$T$21,'Vent Sizing Charts'!X$18:X$21)+1,IF($R256=4,LOOKUP($S256,'Vent Sizing Charts'!$T$14:$T$17,'Vent Sizing Charts'!X$14:X$17)+1,IF($R256=3,LOOKUP($S256,'Vent Sizing Charts'!$T$10:$T$13,'Vent Sizing Charts'!X$10:X$13)+1,IF($R256=2,LOOKUP($S256,'Vent Sizing Charts'!$T$8:$T$9,'Vent Sizing Charts'!X$8:X$9)+1,IF($R256=1.5,LOOKUP($S256,'Vent Sizing Charts'!$T$7,'Vent Sizing Charts'!X$7)+1,IF($R256=1.25,LOOKUP($S256,'Vent Sizing Charts'!$T$6,'Vent Sizing Charts'!X$6)+1,"ERR")))))))))))</f>
        <v>ERR</v>
      </c>
      <c r="X256" t="str">
        <f>IF($R256=15,LOOKUP($S256,'Vent Sizing Charts'!$T$38:$T$41,'Vent Sizing Charts'!Y$38:Y$41)+1,IF($R256=12,LOOKUP($S256,'Vent Sizing Charts'!$T$34:$T$37,'Vent Sizing Charts'!Y$34:Y$37)+1,IF($R256=10,LOOKUP($S256,'Vent Sizing Charts'!$T$30:$T$33,'Vent Sizing Charts'!Y$30:Y$33)+1,IF($R256=8,LOOKUP($S256,'Vent Sizing Charts'!$T$26:$T$29,'Vent Sizing Charts'!Y$26:Y$29)+1,IF($R256=6,LOOKUP($S256,'Vent Sizing Charts'!$T$22:$T$25,'Vent Sizing Charts'!Y$22:Y$25)+1,IF($R256=5,LOOKUP($S256,'Vent Sizing Charts'!$T$18:$T$21,'Vent Sizing Charts'!Y$18:Y$21)+1,IF($R256=4,LOOKUP($S256,'Vent Sizing Charts'!$T$14:$T$17,'Vent Sizing Charts'!Y$14:Y$17)+1,IF($R256=3,LOOKUP($S256,'Vent Sizing Charts'!$T$10:$T$13,'Vent Sizing Charts'!Y$10:Y$13)+1,IF($R256=2,LOOKUP($S256,'Vent Sizing Charts'!$T$8:$T$9,'Vent Sizing Charts'!Y$8:Y$9)+1,IF($R256=1.5,LOOKUP($S256,'Vent Sizing Charts'!$T$7,'Vent Sizing Charts'!Y$7)+1,IF($R256=1.25,LOOKUP($S256,'Vent Sizing Charts'!$T$6,'Vent Sizing Charts'!Y$6)+1,"ERR")))))))))))</f>
        <v>ERR</v>
      </c>
      <c r="Y256" t="str">
        <f>IF($R256=15,LOOKUP($S256,'Vent Sizing Charts'!$T$38:$T$41,'Vent Sizing Charts'!Z$38:Z$41)+1,IF($R256=12,LOOKUP($S256,'Vent Sizing Charts'!$T$34:$T$37,'Vent Sizing Charts'!Z$34:Z$37)+1,IF($R256=10,LOOKUP($S256,'Vent Sizing Charts'!$T$30:$T$33,'Vent Sizing Charts'!Z$30:Z$33)+1,IF($R256=8,LOOKUP($S256,'Vent Sizing Charts'!$T$26:$T$29,'Vent Sizing Charts'!Z$26:Z$29)+1,IF($R256=6,LOOKUP($S256,'Vent Sizing Charts'!$T$22:$T$25,'Vent Sizing Charts'!Z$22:Z$25)+1,IF($R256=5,LOOKUP($S256,'Vent Sizing Charts'!$T$18:$T$21,'Vent Sizing Charts'!Z$18:Z$21)+1,IF($R256=4,LOOKUP($S256,'Vent Sizing Charts'!$T$14:$T$17,'Vent Sizing Charts'!Z$14:Z$17)+1,IF($R256=3,LOOKUP($S256,'Vent Sizing Charts'!$T$10:$T$13,'Vent Sizing Charts'!Z$10:Z$13)+1,IF($R256=2,LOOKUP($S256,'Vent Sizing Charts'!$T$8:$T$9,'Vent Sizing Charts'!Z$8:Z$9)+1,IF($R256=1.5,LOOKUP($S256,'Vent Sizing Charts'!$T$7,'Vent Sizing Charts'!Z$7)+1,IF($R256=1.25,LOOKUP($S256,'Vent Sizing Charts'!$T$6,'Vent Sizing Charts'!Z$6)+1,"ERR")))))))))))</f>
        <v>ERR</v>
      </c>
      <c r="Z256" t="str">
        <f>IF($R256=15,LOOKUP($S256,'Vent Sizing Charts'!$T$38:$T$41,'Vent Sizing Charts'!AA$38:AA$41)+1,IF($R256=12,LOOKUP($S256,'Vent Sizing Charts'!$T$34:$T$37,'Vent Sizing Charts'!AA$34:AA$37)+1,IF($R256=10,LOOKUP($S256,'Vent Sizing Charts'!$T$30:$T$33,'Vent Sizing Charts'!AA$30:AA$33)+1,IF($R256=8,LOOKUP($S256,'Vent Sizing Charts'!$T$26:$T$29,'Vent Sizing Charts'!AA$26:AA$29)+1,IF($R256=6,LOOKUP($S256,'Vent Sizing Charts'!$T$22:$T$25,'Vent Sizing Charts'!AA$22:AA$25)+1,IF($R256=5,LOOKUP($S256,'Vent Sizing Charts'!$T$18:$T$21,'Vent Sizing Charts'!AA$18:AA$21)+1,IF($R256=4,LOOKUP($S256,'Vent Sizing Charts'!$T$14:$T$17,'Vent Sizing Charts'!AA$14:AA$17)+1,IF($R256=3,LOOKUP($S256,'Vent Sizing Charts'!$T$10:$T$13,'Vent Sizing Charts'!AA$10:AA$13)+1,IF($R256=2,LOOKUP($S256,'Vent Sizing Charts'!$T$8:$T$9,'Vent Sizing Charts'!AA$8:AA$9)+1,IF($R256=1.5,LOOKUP($S256,'Vent Sizing Charts'!$T$7,'Vent Sizing Charts'!AA$7)+1,IF($R256=1.25,LOOKUP($S256,'Vent Sizing Charts'!$T$6,'Vent Sizing Charts'!AA$6)+1,"ERR")))))))))))</f>
        <v>ERR</v>
      </c>
      <c r="AA256" t="str">
        <f>IF($R256=15,LOOKUP($S256,'Vent Sizing Charts'!$T$38:$T$41,'Vent Sizing Charts'!AB$38:AB$41)+1,IF($R256=12,LOOKUP($S256,'Vent Sizing Charts'!$T$34:$T$37,'Vent Sizing Charts'!AB$34:AB$37)+1,IF($R256=10,LOOKUP($S256,'Vent Sizing Charts'!$T$30:$T$33,'Vent Sizing Charts'!AB$30:AB$33)+1,IF($R256=8,LOOKUP($S256,'Vent Sizing Charts'!$T$26:$T$29,'Vent Sizing Charts'!AB$26:AB$29)+1,IF($R256=6,LOOKUP($S256,'Vent Sizing Charts'!$T$22:$T$25,'Vent Sizing Charts'!AB$22:AB$25)+1,IF($R256=5,LOOKUP($S256,'Vent Sizing Charts'!$T$18:$T$21,'Vent Sizing Charts'!AB$18:AB$21)+1,IF($R256=4,LOOKUP($S256,'Vent Sizing Charts'!$T$14:$T$17,'Vent Sizing Charts'!AB$14:AB$17)+1,IF($R256=3,LOOKUP($S256,'Vent Sizing Charts'!$T$10:$T$13,'Vent Sizing Charts'!AB$10:AB$13)+1,IF($R256=2,LOOKUP($S256,'Vent Sizing Charts'!$T$8:$T$9,'Vent Sizing Charts'!AB$8:AB$9)+1,IF($R256=1.5,LOOKUP($S256,'Vent Sizing Charts'!$T$7,'Vent Sizing Charts'!AB$7)+1,IF($R256=1.25,LOOKUP($S256,'Vent Sizing Charts'!$T$6,'Vent Sizing Charts'!AB$6)+1,"ERR")))))))))))</f>
        <v>ERR</v>
      </c>
      <c r="AB256" t="str">
        <f>IF($R256=15,LOOKUP($S256,'Vent Sizing Charts'!$T$38:$T$41,'Vent Sizing Charts'!AC$38:AC$41)+1,IF($R256=12,LOOKUP($S256,'Vent Sizing Charts'!$T$34:$T$37,'Vent Sizing Charts'!AC$34:AC$37)+1,IF($R256=10,LOOKUP($S256,'Vent Sizing Charts'!$T$30:$T$33,'Vent Sizing Charts'!AC$30:AC$33)+1,IF($R256=8,LOOKUP($S256,'Vent Sizing Charts'!$T$26:$T$29,'Vent Sizing Charts'!AC$26:AC$29)+1,IF($R256=6,LOOKUP($S256,'Vent Sizing Charts'!$T$22:$T$25,'Vent Sizing Charts'!AC$22:AC$25)+1,IF($R256=5,LOOKUP($S256,'Vent Sizing Charts'!$T$18:$T$21,'Vent Sizing Charts'!AC$18:AC$21)+1,IF($R256=4,LOOKUP($S256,'Vent Sizing Charts'!$T$14:$T$17,'Vent Sizing Charts'!AC$14:AC$17)+1,IF($R256=3,LOOKUP($S256,'Vent Sizing Charts'!$T$10:$T$13,'Vent Sizing Charts'!AC$10:AC$13)+1,IF($R256=2,LOOKUP($S256,'Vent Sizing Charts'!$T$8:$T$9,'Vent Sizing Charts'!AC$8:AC$9)+1,IF($R256=1.5,LOOKUP($S256,'Vent Sizing Charts'!$T$7,'Vent Sizing Charts'!AC$7)+1,IF($R256=1.25,LOOKUP($S256,'Vent Sizing Charts'!$T$6,'Vent Sizing Charts'!AC$6)+1,"ERR")))))))))))</f>
        <v>ERR</v>
      </c>
      <c r="AC256" t="str">
        <f>IF($R256=15,LOOKUP($S256,'Vent Sizing Charts'!$T$38:$T$41,'Vent Sizing Charts'!AD$38:AD$41)+1,IF($R256=12,LOOKUP($S256,'Vent Sizing Charts'!$T$34:$T$37,'Vent Sizing Charts'!AD$34:AD$37)+1,IF($R256=10,LOOKUP($S256,'Vent Sizing Charts'!$T$30:$T$33,'Vent Sizing Charts'!AD$30:AD$33)+1,IF($R256=8,LOOKUP($S256,'Vent Sizing Charts'!$T$26:$T$29,'Vent Sizing Charts'!AD$26:AD$29)+1,IF($R256=6,LOOKUP($S256,'Vent Sizing Charts'!$T$22:$T$25,'Vent Sizing Charts'!AD$22:AD$25)+1,IF($R256=5,LOOKUP($S256,'Vent Sizing Charts'!$T$18:$T$21,'Vent Sizing Charts'!AD$18:AD$21)+1,IF($R256=4,LOOKUP($S256,'Vent Sizing Charts'!$T$14:$T$17,'Vent Sizing Charts'!AD$14:AD$17)+1,IF($R256=3,LOOKUP($S256,'Vent Sizing Charts'!$T$10:$T$13,'Vent Sizing Charts'!AD$10:AD$13)+1,IF($R256=2,LOOKUP($S256,'Vent Sizing Charts'!$T$8:$T$9,'Vent Sizing Charts'!AD$8:AD$9)+1,IF($R256=1.5,LOOKUP($S256,'Vent Sizing Charts'!$T$7,'Vent Sizing Charts'!AD$7)+1,IF($R256=1.25,LOOKUP($S256,'Vent Sizing Charts'!$T$6,'Vent Sizing Charts'!AD$6)+1,"ERR")))))))))))</f>
        <v>ERR</v>
      </c>
      <c r="AD256" t="str">
        <f>IF($R256=15,LOOKUP($S256,'Vent Sizing Charts'!$T$38:$T$41,'Vent Sizing Charts'!AE$38:AE$41)+1,IF($R256=12,LOOKUP($S256,'Vent Sizing Charts'!$T$34:$T$37,'Vent Sizing Charts'!AE$34:AE$37)+1,IF($R256=10,LOOKUP($S256,'Vent Sizing Charts'!$T$30:$T$33,'Vent Sizing Charts'!AE$30:AE$33)+1,IF($R256=8,LOOKUP($S256,'Vent Sizing Charts'!$T$26:$T$29,'Vent Sizing Charts'!AE$26:AE$29)+1,IF($R256=6,LOOKUP($S256,'Vent Sizing Charts'!$T$22:$T$25,'Vent Sizing Charts'!AE$22:AE$25)+1,IF($R256=5,LOOKUP($S256,'Vent Sizing Charts'!$T$18:$T$21,'Vent Sizing Charts'!AE$18:AE$21)+1,IF($R256=4,LOOKUP($S256,'Vent Sizing Charts'!$T$14:$T$17,'Vent Sizing Charts'!AE$14:AE$17)+1,IF($R256=3,LOOKUP($S256,'Vent Sizing Charts'!$T$10:$T$13,'Vent Sizing Charts'!AE$10:AE$13)+1,IF($R256=2,LOOKUP($S256,'Vent Sizing Charts'!$T$8:$T$9,'Vent Sizing Charts'!AE$8:AE$9)+1,IF($R256=1.5,LOOKUP($S256,'Vent Sizing Charts'!$T$7,'Vent Sizing Charts'!AE$7)+1,IF($R256=1.25,LOOKUP($S256,'Vent Sizing Charts'!$T$6,'Vent Sizing Charts'!AE$6)+1,"ERR")))))))))))</f>
        <v>ERR</v>
      </c>
      <c r="AE256" t="str">
        <f>IF($R256=15,LOOKUP($S256,'Vent Sizing Charts'!$T$38:$T$41,'Vent Sizing Charts'!U$38:U$41),IF($R256=12,LOOKUP($S256,'Vent Sizing Charts'!$T$34:$T$37,'Vent Sizing Charts'!U$34:U$37),IF($R256=10,LOOKUP($S256,'Vent Sizing Charts'!$T$30:$T$33,'Vent Sizing Charts'!U$30:U$33),IF($R256=8,LOOKUP($S256,'Vent Sizing Charts'!$T$26:$T$29,'Vent Sizing Charts'!U$26:U$29),IF($R256=6,LOOKUP($S256,'Vent Sizing Charts'!$T$22:$T$25,'Vent Sizing Charts'!U$22:U$25),IF($R256=5,LOOKUP($S256,'Vent Sizing Charts'!$T$18:$T$21,'Vent Sizing Charts'!U$18:U$21),IF($R256=4,LOOKUP($S256,'Vent Sizing Charts'!$T$14:$T$17,'Vent Sizing Charts'!U$14:U$17),IF($R256=3,LOOKUP($S256,'Vent Sizing Charts'!$T$10:$T$13,'Vent Sizing Charts'!U$10:U$13),IF($R256=2,LOOKUP($S256,'Vent Sizing Charts'!$T$8:$T$9,'Vent Sizing Charts'!U$8:U$9),IF($R256=1.5,LOOKUP($S256,'Vent Sizing Charts'!$T$7,'Vent Sizing Charts'!U$7),IF($R256=1.25,LOOKUP($S256,'Vent Sizing Charts'!$T$6,'Vent Sizing Charts'!U$6),"ERR")))))))))))</f>
        <v>ERR</v>
      </c>
    </row>
    <row r="257" spans="6:31" x14ac:dyDescent="0.25">
      <c r="F257" t="str">
        <f>IF('Vent Sizing'!M242="","",'Vent Sizing'!M242)</f>
        <v/>
      </c>
      <c r="G257">
        <v>0</v>
      </c>
      <c r="H257" t="e">
        <f>IF(LOOKUP($F257,'Vent Sizing Charts'!$F$5:$F$18,'Vent Sizing Charts'!G$5:G$18)+1&lt;0,0,LOOKUP($F257,'Vent Sizing Charts'!$F$5:$F$18,'Vent Sizing Charts'!G$5:G$18))</f>
        <v>#N/A</v>
      </c>
      <c r="I257" t="e">
        <f>IF(LOOKUP($F257,'Vent Sizing Charts'!$F$5:$F$18,'Vent Sizing Charts'!H$5:H$18)+1&lt;0,0,LOOKUP($F257,'Vent Sizing Charts'!$F$5:$F$18,'Vent Sizing Charts'!H$5:H$18))</f>
        <v>#N/A</v>
      </c>
      <c r="J257" t="e">
        <f>IF(LOOKUP($F257,'Vent Sizing Charts'!$F$5:$F$18,'Vent Sizing Charts'!I$5:I$18)+1&lt;0,0,LOOKUP($F257,'Vent Sizing Charts'!$F$5:$F$18,'Vent Sizing Charts'!I$5:I$18))</f>
        <v>#N/A</v>
      </c>
      <c r="K257" t="e">
        <f>IF(LOOKUP($F257,'Vent Sizing Charts'!$F$5:$F$18,'Vent Sizing Charts'!J$5:J$18)+1&lt;0,0,LOOKUP($F257,'Vent Sizing Charts'!$F$5:$F$18,'Vent Sizing Charts'!J$5:J$18))</f>
        <v>#N/A</v>
      </c>
      <c r="L257" t="e">
        <f>IF(LOOKUP($F257,'Vent Sizing Charts'!$F$5:$F$18,'Vent Sizing Charts'!K$5:K$18)+1&lt;0,0,LOOKUP($F257,'Vent Sizing Charts'!$F$5:$F$18,'Vent Sizing Charts'!K$5:K$18))</f>
        <v>#N/A</v>
      </c>
      <c r="M257" t="e">
        <f>IF(LOOKUP($F257,'Vent Sizing Charts'!$F$5:$F$18,'Vent Sizing Charts'!L$5:L$18)+1&lt;0,0,LOOKUP($F257,'Vent Sizing Charts'!$F$5:$F$18,'Vent Sizing Charts'!L$5:L$18))</f>
        <v>#N/A</v>
      </c>
      <c r="N257" t="e">
        <f>IF(LOOKUP($F257,'Vent Sizing Charts'!$F$5:$F$18,'Vent Sizing Charts'!M$5:M$18)+1&lt;0,0,LOOKUP($F257,'Vent Sizing Charts'!$F$5:$F$18,'Vent Sizing Charts'!M$5:M$18))</f>
        <v>#N/A</v>
      </c>
      <c r="O257" t="e">
        <f>IF(LOOKUP($F257,'Vent Sizing Charts'!$F$5:$F$18,'Vent Sizing Charts'!N$5:N$18)+1&lt;0,0,LOOKUP($F257,'Vent Sizing Charts'!$F$5:$F$18,'Vent Sizing Charts'!N$5:N$18))</f>
        <v>#N/A</v>
      </c>
      <c r="R257">
        <f>'Vent Sizing'!W162</f>
        <v>0</v>
      </c>
      <c r="S257">
        <f>ROUNDUP('Vent Sizing'!X162,0)</f>
        <v>0</v>
      </c>
      <c r="T257">
        <v>-9999999</v>
      </c>
      <c r="U257" t="str">
        <f>IF($R257=15,LOOKUP($S257,'Vent Sizing Charts'!$T$38:$T$41,'Vent Sizing Charts'!V$38:V$41)+1,IF($R257=12,LOOKUP($S257,'Vent Sizing Charts'!$T$34:$T$37,'Vent Sizing Charts'!V$34:V$37)+1,IF($R257=10,LOOKUP($S257,'Vent Sizing Charts'!$T$30:$T$33,'Vent Sizing Charts'!V$30:V$33)+1,IF($R257=8,LOOKUP($S257,'Vent Sizing Charts'!$T$26:$T$29,'Vent Sizing Charts'!V$26:V$29)+1,IF($R257=6,LOOKUP($S257,'Vent Sizing Charts'!$T$22:$T$25,'Vent Sizing Charts'!V$22:V$25)+1,IF($R257=5,LOOKUP($S257,'Vent Sizing Charts'!$T$18:$T$21,'Vent Sizing Charts'!V$18:V$21)+1,IF($R257=4,LOOKUP($S257,'Vent Sizing Charts'!$T$14:$T$17,'Vent Sizing Charts'!V$14:V$17)+1,IF($R257=3,LOOKUP($S257,'Vent Sizing Charts'!$T$10:$T$13,'Vent Sizing Charts'!V$10:V$13)+1,IF($R257=2,LOOKUP($S257,'Vent Sizing Charts'!$T$8:$T$9,'Vent Sizing Charts'!V$8:V$9)+1,IF($R257=1.5,LOOKUP($S257,'Vent Sizing Charts'!$T$7,'Vent Sizing Charts'!V$7)+1,IF($R257=1.25,LOOKUP($S257,'Vent Sizing Charts'!$T$6,'Vent Sizing Charts'!V$6)+1,"ERR")))))))))))</f>
        <v>ERR</v>
      </c>
      <c r="V257" t="str">
        <f>IF($R257=15,LOOKUP($S257,'Vent Sizing Charts'!$T$38:$T$41,'Vent Sizing Charts'!W$38:W$41)+1,IF($R257=12,LOOKUP($S257,'Vent Sizing Charts'!$T$34:$T$37,'Vent Sizing Charts'!W$34:W$37)+1,IF($R257=10,LOOKUP($S257,'Vent Sizing Charts'!$T$30:$T$33,'Vent Sizing Charts'!W$30:W$33)+1,IF($R257=8,LOOKUP($S257,'Vent Sizing Charts'!$T$26:$T$29,'Vent Sizing Charts'!W$26:W$29)+1,IF($R257=6,LOOKUP($S257,'Vent Sizing Charts'!$T$22:$T$25,'Vent Sizing Charts'!W$22:W$25)+1,IF($R257=5,LOOKUP($S257,'Vent Sizing Charts'!$T$18:$T$21,'Vent Sizing Charts'!W$18:W$21)+1,IF($R257=4,LOOKUP($S257,'Vent Sizing Charts'!$T$14:$T$17,'Vent Sizing Charts'!W$14:W$17)+1,IF($R257=3,LOOKUP($S257,'Vent Sizing Charts'!$T$10:$T$13,'Vent Sizing Charts'!W$10:W$13)+1,IF($R257=2,LOOKUP($S257,'Vent Sizing Charts'!$T$8:$T$9,'Vent Sizing Charts'!W$8:W$9)+1,IF($R257=1.5,LOOKUP($S257,'Vent Sizing Charts'!$T$7,'Vent Sizing Charts'!W$7)+1,IF($R257=1.25,LOOKUP($S257,'Vent Sizing Charts'!$T$6,'Vent Sizing Charts'!W$6)+1,"ERR")))))))))))</f>
        <v>ERR</v>
      </c>
      <c r="W257" t="str">
        <f>IF($R257=15,LOOKUP($S257,'Vent Sizing Charts'!$T$38:$T$41,'Vent Sizing Charts'!X$38:X$41)+1,IF($R257=12,LOOKUP($S257,'Vent Sizing Charts'!$T$34:$T$37,'Vent Sizing Charts'!X$34:X$37)+1,IF($R257=10,LOOKUP($S257,'Vent Sizing Charts'!$T$30:$T$33,'Vent Sizing Charts'!X$30:X$33)+1,IF($R257=8,LOOKUP($S257,'Vent Sizing Charts'!$T$26:$T$29,'Vent Sizing Charts'!X$26:X$29)+1,IF($R257=6,LOOKUP($S257,'Vent Sizing Charts'!$T$22:$T$25,'Vent Sizing Charts'!X$22:X$25)+1,IF($R257=5,LOOKUP($S257,'Vent Sizing Charts'!$T$18:$T$21,'Vent Sizing Charts'!X$18:X$21)+1,IF($R257=4,LOOKUP($S257,'Vent Sizing Charts'!$T$14:$T$17,'Vent Sizing Charts'!X$14:X$17)+1,IF($R257=3,LOOKUP($S257,'Vent Sizing Charts'!$T$10:$T$13,'Vent Sizing Charts'!X$10:X$13)+1,IF($R257=2,LOOKUP($S257,'Vent Sizing Charts'!$T$8:$T$9,'Vent Sizing Charts'!X$8:X$9)+1,IF($R257=1.5,LOOKUP($S257,'Vent Sizing Charts'!$T$7,'Vent Sizing Charts'!X$7)+1,IF($R257=1.25,LOOKUP($S257,'Vent Sizing Charts'!$T$6,'Vent Sizing Charts'!X$6)+1,"ERR")))))))))))</f>
        <v>ERR</v>
      </c>
      <c r="X257" t="str">
        <f>IF($R257=15,LOOKUP($S257,'Vent Sizing Charts'!$T$38:$T$41,'Vent Sizing Charts'!Y$38:Y$41)+1,IF($R257=12,LOOKUP($S257,'Vent Sizing Charts'!$T$34:$T$37,'Vent Sizing Charts'!Y$34:Y$37)+1,IF($R257=10,LOOKUP($S257,'Vent Sizing Charts'!$T$30:$T$33,'Vent Sizing Charts'!Y$30:Y$33)+1,IF($R257=8,LOOKUP($S257,'Vent Sizing Charts'!$T$26:$T$29,'Vent Sizing Charts'!Y$26:Y$29)+1,IF($R257=6,LOOKUP($S257,'Vent Sizing Charts'!$T$22:$T$25,'Vent Sizing Charts'!Y$22:Y$25)+1,IF($R257=5,LOOKUP($S257,'Vent Sizing Charts'!$T$18:$T$21,'Vent Sizing Charts'!Y$18:Y$21)+1,IF($R257=4,LOOKUP($S257,'Vent Sizing Charts'!$T$14:$T$17,'Vent Sizing Charts'!Y$14:Y$17)+1,IF($R257=3,LOOKUP($S257,'Vent Sizing Charts'!$T$10:$T$13,'Vent Sizing Charts'!Y$10:Y$13)+1,IF($R257=2,LOOKUP($S257,'Vent Sizing Charts'!$T$8:$T$9,'Vent Sizing Charts'!Y$8:Y$9)+1,IF($R257=1.5,LOOKUP($S257,'Vent Sizing Charts'!$T$7,'Vent Sizing Charts'!Y$7)+1,IF($R257=1.25,LOOKUP($S257,'Vent Sizing Charts'!$T$6,'Vent Sizing Charts'!Y$6)+1,"ERR")))))))))))</f>
        <v>ERR</v>
      </c>
      <c r="Y257" t="str">
        <f>IF($R257=15,LOOKUP($S257,'Vent Sizing Charts'!$T$38:$T$41,'Vent Sizing Charts'!Z$38:Z$41)+1,IF($R257=12,LOOKUP($S257,'Vent Sizing Charts'!$T$34:$T$37,'Vent Sizing Charts'!Z$34:Z$37)+1,IF($R257=10,LOOKUP($S257,'Vent Sizing Charts'!$T$30:$T$33,'Vent Sizing Charts'!Z$30:Z$33)+1,IF($R257=8,LOOKUP($S257,'Vent Sizing Charts'!$T$26:$T$29,'Vent Sizing Charts'!Z$26:Z$29)+1,IF($R257=6,LOOKUP($S257,'Vent Sizing Charts'!$T$22:$T$25,'Vent Sizing Charts'!Z$22:Z$25)+1,IF($R257=5,LOOKUP($S257,'Vent Sizing Charts'!$T$18:$T$21,'Vent Sizing Charts'!Z$18:Z$21)+1,IF($R257=4,LOOKUP($S257,'Vent Sizing Charts'!$T$14:$T$17,'Vent Sizing Charts'!Z$14:Z$17)+1,IF($R257=3,LOOKUP($S257,'Vent Sizing Charts'!$T$10:$T$13,'Vent Sizing Charts'!Z$10:Z$13)+1,IF($R257=2,LOOKUP($S257,'Vent Sizing Charts'!$T$8:$T$9,'Vent Sizing Charts'!Z$8:Z$9)+1,IF($R257=1.5,LOOKUP($S257,'Vent Sizing Charts'!$T$7,'Vent Sizing Charts'!Z$7)+1,IF($R257=1.25,LOOKUP($S257,'Vent Sizing Charts'!$T$6,'Vent Sizing Charts'!Z$6)+1,"ERR")))))))))))</f>
        <v>ERR</v>
      </c>
      <c r="Z257" t="str">
        <f>IF($R257=15,LOOKUP($S257,'Vent Sizing Charts'!$T$38:$T$41,'Vent Sizing Charts'!AA$38:AA$41)+1,IF($R257=12,LOOKUP($S257,'Vent Sizing Charts'!$T$34:$T$37,'Vent Sizing Charts'!AA$34:AA$37)+1,IF($R257=10,LOOKUP($S257,'Vent Sizing Charts'!$T$30:$T$33,'Vent Sizing Charts'!AA$30:AA$33)+1,IF($R257=8,LOOKUP($S257,'Vent Sizing Charts'!$T$26:$T$29,'Vent Sizing Charts'!AA$26:AA$29)+1,IF($R257=6,LOOKUP($S257,'Vent Sizing Charts'!$T$22:$T$25,'Vent Sizing Charts'!AA$22:AA$25)+1,IF($R257=5,LOOKUP($S257,'Vent Sizing Charts'!$T$18:$T$21,'Vent Sizing Charts'!AA$18:AA$21)+1,IF($R257=4,LOOKUP($S257,'Vent Sizing Charts'!$T$14:$T$17,'Vent Sizing Charts'!AA$14:AA$17)+1,IF($R257=3,LOOKUP($S257,'Vent Sizing Charts'!$T$10:$T$13,'Vent Sizing Charts'!AA$10:AA$13)+1,IF($R257=2,LOOKUP($S257,'Vent Sizing Charts'!$T$8:$T$9,'Vent Sizing Charts'!AA$8:AA$9)+1,IF($R257=1.5,LOOKUP($S257,'Vent Sizing Charts'!$T$7,'Vent Sizing Charts'!AA$7)+1,IF($R257=1.25,LOOKUP($S257,'Vent Sizing Charts'!$T$6,'Vent Sizing Charts'!AA$6)+1,"ERR")))))))))))</f>
        <v>ERR</v>
      </c>
      <c r="AA257" t="str">
        <f>IF($R257=15,LOOKUP($S257,'Vent Sizing Charts'!$T$38:$T$41,'Vent Sizing Charts'!AB$38:AB$41)+1,IF($R257=12,LOOKUP($S257,'Vent Sizing Charts'!$T$34:$T$37,'Vent Sizing Charts'!AB$34:AB$37)+1,IF($R257=10,LOOKUP($S257,'Vent Sizing Charts'!$T$30:$T$33,'Vent Sizing Charts'!AB$30:AB$33)+1,IF($R257=8,LOOKUP($S257,'Vent Sizing Charts'!$T$26:$T$29,'Vent Sizing Charts'!AB$26:AB$29)+1,IF($R257=6,LOOKUP($S257,'Vent Sizing Charts'!$T$22:$T$25,'Vent Sizing Charts'!AB$22:AB$25)+1,IF($R257=5,LOOKUP($S257,'Vent Sizing Charts'!$T$18:$T$21,'Vent Sizing Charts'!AB$18:AB$21)+1,IF($R257=4,LOOKUP($S257,'Vent Sizing Charts'!$T$14:$T$17,'Vent Sizing Charts'!AB$14:AB$17)+1,IF($R257=3,LOOKUP($S257,'Vent Sizing Charts'!$T$10:$T$13,'Vent Sizing Charts'!AB$10:AB$13)+1,IF($R257=2,LOOKUP($S257,'Vent Sizing Charts'!$T$8:$T$9,'Vent Sizing Charts'!AB$8:AB$9)+1,IF($R257=1.5,LOOKUP($S257,'Vent Sizing Charts'!$T$7,'Vent Sizing Charts'!AB$7)+1,IF($R257=1.25,LOOKUP($S257,'Vent Sizing Charts'!$T$6,'Vent Sizing Charts'!AB$6)+1,"ERR")))))))))))</f>
        <v>ERR</v>
      </c>
      <c r="AB257" t="str">
        <f>IF($R257=15,LOOKUP($S257,'Vent Sizing Charts'!$T$38:$T$41,'Vent Sizing Charts'!AC$38:AC$41)+1,IF($R257=12,LOOKUP($S257,'Vent Sizing Charts'!$T$34:$T$37,'Vent Sizing Charts'!AC$34:AC$37)+1,IF($R257=10,LOOKUP($S257,'Vent Sizing Charts'!$T$30:$T$33,'Vent Sizing Charts'!AC$30:AC$33)+1,IF($R257=8,LOOKUP($S257,'Vent Sizing Charts'!$T$26:$T$29,'Vent Sizing Charts'!AC$26:AC$29)+1,IF($R257=6,LOOKUP($S257,'Vent Sizing Charts'!$T$22:$T$25,'Vent Sizing Charts'!AC$22:AC$25)+1,IF($R257=5,LOOKUP($S257,'Vent Sizing Charts'!$T$18:$T$21,'Vent Sizing Charts'!AC$18:AC$21)+1,IF($R257=4,LOOKUP($S257,'Vent Sizing Charts'!$T$14:$T$17,'Vent Sizing Charts'!AC$14:AC$17)+1,IF($R257=3,LOOKUP($S257,'Vent Sizing Charts'!$T$10:$T$13,'Vent Sizing Charts'!AC$10:AC$13)+1,IF($R257=2,LOOKUP($S257,'Vent Sizing Charts'!$T$8:$T$9,'Vent Sizing Charts'!AC$8:AC$9)+1,IF($R257=1.5,LOOKUP($S257,'Vent Sizing Charts'!$T$7,'Vent Sizing Charts'!AC$7)+1,IF($R257=1.25,LOOKUP($S257,'Vent Sizing Charts'!$T$6,'Vent Sizing Charts'!AC$6)+1,"ERR")))))))))))</f>
        <v>ERR</v>
      </c>
      <c r="AC257" t="str">
        <f>IF($R257=15,LOOKUP($S257,'Vent Sizing Charts'!$T$38:$T$41,'Vent Sizing Charts'!AD$38:AD$41)+1,IF($R257=12,LOOKUP($S257,'Vent Sizing Charts'!$T$34:$T$37,'Vent Sizing Charts'!AD$34:AD$37)+1,IF($R257=10,LOOKUP($S257,'Vent Sizing Charts'!$T$30:$T$33,'Vent Sizing Charts'!AD$30:AD$33)+1,IF($R257=8,LOOKUP($S257,'Vent Sizing Charts'!$T$26:$T$29,'Vent Sizing Charts'!AD$26:AD$29)+1,IF($R257=6,LOOKUP($S257,'Vent Sizing Charts'!$T$22:$T$25,'Vent Sizing Charts'!AD$22:AD$25)+1,IF($R257=5,LOOKUP($S257,'Vent Sizing Charts'!$T$18:$T$21,'Vent Sizing Charts'!AD$18:AD$21)+1,IF($R257=4,LOOKUP($S257,'Vent Sizing Charts'!$T$14:$T$17,'Vent Sizing Charts'!AD$14:AD$17)+1,IF($R257=3,LOOKUP($S257,'Vent Sizing Charts'!$T$10:$T$13,'Vent Sizing Charts'!AD$10:AD$13)+1,IF($R257=2,LOOKUP($S257,'Vent Sizing Charts'!$T$8:$T$9,'Vent Sizing Charts'!AD$8:AD$9)+1,IF($R257=1.5,LOOKUP($S257,'Vent Sizing Charts'!$T$7,'Vent Sizing Charts'!AD$7)+1,IF($R257=1.25,LOOKUP($S257,'Vent Sizing Charts'!$T$6,'Vent Sizing Charts'!AD$6)+1,"ERR")))))))))))</f>
        <v>ERR</v>
      </c>
      <c r="AD257" t="str">
        <f>IF($R257=15,LOOKUP($S257,'Vent Sizing Charts'!$T$38:$T$41,'Vent Sizing Charts'!AE$38:AE$41)+1,IF($R257=12,LOOKUP($S257,'Vent Sizing Charts'!$T$34:$T$37,'Vent Sizing Charts'!AE$34:AE$37)+1,IF($R257=10,LOOKUP($S257,'Vent Sizing Charts'!$T$30:$T$33,'Vent Sizing Charts'!AE$30:AE$33)+1,IF($R257=8,LOOKUP($S257,'Vent Sizing Charts'!$T$26:$T$29,'Vent Sizing Charts'!AE$26:AE$29)+1,IF($R257=6,LOOKUP($S257,'Vent Sizing Charts'!$T$22:$T$25,'Vent Sizing Charts'!AE$22:AE$25)+1,IF($R257=5,LOOKUP($S257,'Vent Sizing Charts'!$T$18:$T$21,'Vent Sizing Charts'!AE$18:AE$21)+1,IF($R257=4,LOOKUP($S257,'Vent Sizing Charts'!$T$14:$T$17,'Vent Sizing Charts'!AE$14:AE$17)+1,IF($R257=3,LOOKUP($S257,'Vent Sizing Charts'!$T$10:$T$13,'Vent Sizing Charts'!AE$10:AE$13)+1,IF($R257=2,LOOKUP($S257,'Vent Sizing Charts'!$T$8:$T$9,'Vent Sizing Charts'!AE$8:AE$9)+1,IF($R257=1.5,LOOKUP($S257,'Vent Sizing Charts'!$T$7,'Vent Sizing Charts'!AE$7)+1,IF($R257=1.25,LOOKUP($S257,'Vent Sizing Charts'!$T$6,'Vent Sizing Charts'!AE$6)+1,"ERR")))))))))))</f>
        <v>ERR</v>
      </c>
      <c r="AE257" t="str">
        <f>IF($R257=15,LOOKUP($S257,'Vent Sizing Charts'!$T$38:$T$41,'Vent Sizing Charts'!U$38:U$41),IF($R257=12,LOOKUP($S257,'Vent Sizing Charts'!$T$34:$T$37,'Vent Sizing Charts'!U$34:U$37),IF($R257=10,LOOKUP($S257,'Vent Sizing Charts'!$T$30:$T$33,'Vent Sizing Charts'!U$30:U$33),IF($R257=8,LOOKUP($S257,'Vent Sizing Charts'!$T$26:$T$29,'Vent Sizing Charts'!U$26:U$29),IF($R257=6,LOOKUP($S257,'Vent Sizing Charts'!$T$22:$T$25,'Vent Sizing Charts'!U$22:U$25),IF($R257=5,LOOKUP($S257,'Vent Sizing Charts'!$T$18:$T$21,'Vent Sizing Charts'!U$18:U$21),IF($R257=4,LOOKUP($S257,'Vent Sizing Charts'!$T$14:$T$17,'Vent Sizing Charts'!U$14:U$17),IF($R257=3,LOOKUP($S257,'Vent Sizing Charts'!$T$10:$T$13,'Vent Sizing Charts'!U$10:U$13),IF($R257=2,LOOKUP($S257,'Vent Sizing Charts'!$T$8:$T$9,'Vent Sizing Charts'!U$8:U$9),IF($R257=1.5,LOOKUP($S257,'Vent Sizing Charts'!$T$7,'Vent Sizing Charts'!U$7),IF($R257=1.25,LOOKUP($S257,'Vent Sizing Charts'!$T$6,'Vent Sizing Charts'!U$6),"ERR")))))))))))</f>
        <v>ERR</v>
      </c>
    </row>
    <row r="258" spans="6:31" x14ac:dyDescent="0.25">
      <c r="F258" t="str">
        <f>IF('Vent Sizing'!M243="","",'Vent Sizing'!M243)</f>
        <v/>
      </c>
      <c r="G258">
        <v>0</v>
      </c>
      <c r="H258" t="e">
        <f>IF(LOOKUP($F258,'Vent Sizing Charts'!$F$5:$F$18,'Vent Sizing Charts'!G$5:G$18)+1&lt;0,0,LOOKUP($F258,'Vent Sizing Charts'!$F$5:$F$18,'Vent Sizing Charts'!G$5:G$18))</f>
        <v>#N/A</v>
      </c>
      <c r="I258" t="e">
        <f>IF(LOOKUP($F258,'Vent Sizing Charts'!$F$5:$F$18,'Vent Sizing Charts'!H$5:H$18)+1&lt;0,0,LOOKUP($F258,'Vent Sizing Charts'!$F$5:$F$18,'Vent Sizing Charts'!H$5:H$18))</f>
        <v>#N/A</v>
      </c>
      <c r="J258" t="e">
        <f>IF(LOOKUP($F258,'Vent Sizing Charts'!$F$5:$F$18,'Vent Sizing Charts'!I$5:I$18)+1&lt;0,0,LOOKUP($F258,'Vent Sizing Charts'!$F$5:$F$18,'Vent Sizing Charts'!I$5:I$18))</f>
        <v>#N/A</v>
      </c>
      <c r="K258" t="e">
        <f>IF(LOOKUP($F258,'Vent Sizing Charts'!$F$5:$F$18,'Vent Sizing Charts'!J$5:J$18)+1&lt;0,0,LOOKUP($F258,'Vent Sizing Charts'!$F$5:$F$18,'Vent Sizing Charts'!J$5:J$18))</f>
        <v>#N/A</v>
      </c>
      <c r="L258" t="e">
        <f>IF(LOOKUP($F258,'Vent Sizing Charts'!$F$5:$F$18,'Vent Sizing Charts'!K$5:K$18)+1&lt;0,0,LOOKUP($F258,'Vent Sizing Charts'!$F$5:$F$18,'Vent Sizing Charts'!K$5:K$18))</f>
        <v>#N/A</v>
      </c>
      <c r="M258" t="e">
        <f>IF(LOOKUP($F258,'Vent Sizing Charts'!$F$5:$F$18,'Vent Sizing Charts'!L$5:L$18)+1&lt;0,0,LOOKUP($F258,'Vent Sizing Charts'!$F$5:$F$18,'Vent Sizing Charts'!L$5:L$18))</f>
        <v>#N/A</v>
      </c>
      <c r="N258" t="e">
        <f>IF(LOOKUP($F258,'Vent Sizing Charts'!$F$5:$F$18,'Vent Sizing Charts'!M$5:M$18)+1&lt;0,0,LOOKUP($F258,'Vent Sizing Charts'!$F$5:$F$18,'Vent Sizing Charts'!M$5:M$18))</f>
        <v>#N/A</v>
      </c>
      <c r="O258" t="e">
        <f>IF(LOOKUP($F258,'Vent Sizing Charts'!$F$5:$F$18,'Vent Sizing Charts'!N$5:N$18)+1&lt;0,0,LOOKUP($F258,'Vent Sizing Charts'!$F$5:$F$18,'Vent Sizing Charts'!N$5:N$18))</f>
        <v>#N/A</v>
      </c>
      <c r="R258">
        <f>'Vent Sizing'!W163</f>
        <v>0</v>
      </c>
      <c r="S258">
        <f>ROUNDUP('Vent Sizing'!X163,0)</f>
        <v>0</v>
      </c>
      <c r="T258">
        <v>-9999999</v>
      </c>
      <c r="U258" t="str">
        <f>IF($R258=15,LOOKUP($S258,'Vent Sizing Charts'!$T$38:$T$41,'Vent Sizing Charts'!V$38:V$41)+1,IF($R258=12,LOOKUP($S258,'Vent Sizing Charts'!$T$34:$T$37,'Vent Sizing Charts'!V$34:V$37)+1,IF($R258=10,LOOKUP($S258,'Vent Sizing Charts'!$T$30:$T$33,'Vent Sizing Charts'!V$30:V$33)+1,IF($R258=8,LOOKUP($S258,'Vent Sizing Charts'!$T$26:$T$29,'Vent Sizing Charts'!V$26:V$29)+1,IF($R258=6,LOOKUP($S258,'Vent Sizing Charts'!$T$22:$T$25,'Vent Sizing Charts'!V$22:V$25)+1,IF($R258=5,LOOKUP($S258,'Vent Sizing Charts'!$T$18:$T$21,'Vent Sizing Charts'!V$18:V$21)+1,IF($R258=4,LOOKUP($S258,'Vent Sizing Charts'!$T$14:$T$17,'Vent Sizing Charts'!V$14:V$17)+1,IF($R258=3,LOOKUP($S258,'Vent Sizing Charts'!$T$10:$T$13,'Vent Sizing Charts'!V$10:V$13)+1,IF($R258=2,LOOKUP($S258,'Vent Sizing Charts'!$T$8:$T$9,'Vent Sizing Charts'!V$8:V$9)+1,IF($R258=1.5,LOOKUP($S258,'Vent Sizing Charts'!$T$7,'Vent Sizing Charts'!V$7)+1,IF($R258=1.25,LOOKUP($S258,'Vent Sizing Charts'!$T$6,'Vent Sizing Charts'!V$6)+1,"ERR")))))))))))</f>
        <v>ERR</v>
      </c>
      <c r="V258" t="str">
        <f>IF($R258=15,LOOKUP($S258,'Vent Sizing Charts'!$T$38:$T$41,'Vent Sizing Charts'!W$38:W$41)+1,IF($R258=12,LOOKUP($S258,'Vent Sizing Charts'!$T$34:$T$37,'Vent Sizing Charts'!W$34:W$37)+1,IF($R258=10,LOOKUP($S258,'Vent Sizing Charts'!$T$30:$T$33,'Vent Sizing Charts'!W$30:W$33)+1,IF($R258=8,LOOKUP($S258,'Vent Sizing Charts'!$T$26:$T$29,'Vent Sizing Charts'!W$26:W$29)+1,IF($R258=6,LOOKUP($S258,'Vent Sizing Charts'!$T$22:$T$25,'Vent Sizing Charts'!W$22:W$25)+1,IF($R258=5,LOOKUP($S258,'Vent Sizing Charts'!$T$18:$T$21,'Vent Sizing Charts'!W$18:W$21)+1,IF($R258=4,LOOKUP($S258,'Vent Sizing Charts'!$T$14:$T$17,'Vent Sizing Charts'!W$14:W$17)+1,IF($R258=3,LOOKUP($S258,'Vent Sizing Charts'!$T$10:$T$13,'Vent Sizing Charts'!W$10:W$13)+1,IF($R258=2,LOOKUP($S258,'Vent Sizing Charts'!$T$8:$T$9,'Vent Sizing Charts'!W$8:W$9)+1,IF($R258=1.5,LOOKUP($S258,'Vent Sizing Charts'!$T$7,'Vent Sizing Charts'!W$7)+1,IF($R258=1.25,LOOKUP($S258,'Vent Sizing Charts'!$T$6,'Vent Sizing Charts'!W$6)+1,"ERR")))))))))))</f>
        <v>ERR</v>
      </c>
      <c r="W258" t="str">
        <f>IF($R258=15,LOOKUP($S258,'Vent Sizing Charts'!$T$38:$T$41,'Vent Sizing Charts'!X$38:X$41)+1,IF($R258=12,LOOKUP($S258,'Vent Sizing Charts'!$T$34:$T$37,'Vent Sizing Charts'!X$34:X$37)+1,IF($R258=10,LOOKUP($S258,'Vent Sizing Charts'!$T$30:$T$33,'Vent Sizing Charts'!X$30:X$33)+1,IF($R258=8,LOOKUP($S258,'Vent Sizing Charts'!$T$26:$T$29,'Vent Sizing Charts'!X$26:X$29)+1,IF($R258=6,LOOKUP($S258,'Vent Sizing Charts'!$T$22:$T$25,'Vent Sizing Charts'!X$22:X$25)+1,IF($R258=5,LOOKUP($S258,'Vent Sizing Charts'!$T$18:$T$21,'Vent Sizing Charts'!X$18:X$21)+1,IF($R258=4,LOOKUP($S258,'Vent Sizing Charts'!$T$14:$T$17,'Vent Sizing Charts'!X$14:X$17)+1,IF($R258=3,LOOKUP($S258,'Vent Sizing Charts'!$T$10:$T$13,'Vent Sizing Charts'!X$10:X$13)+1,IF($R258=2,LOOKUP($S258,'Vent Sizing Charts'!$T$8:$T$9,'Vent Sizing Charts'!X$8:X$9)+1,IF($R258=1.5,LOOKUP($S258,'Vent Sizing Charts'!$T$7,'Vent Sizing Charts'!X$7)+1,IF($R258=1.25,LOOKUP($S258,'Vent Sizing Charts'!$T$6,'Vent Sizing Charts'!X$6)+1,"ERR")))))))))))</f>
        <v>ERR</v>
      </c>
      <c r="X258" t="str">
        <f>IF($R258=15,LOOKUP($S258,'Vent Sizing Charts'!$T$38:$T$41,'Vent Sizing Charts'!Y$38:Y$41)+1,IF($R258=12,LOOKUP($S258,'Vent Sizing Charts'!$T$34:$T$37,'Vent Sizing Charts'!Y$34:Y$37)+1,IF($R258=10,LOOKUP($S258,'Vent Sizing Charts'!$T$30:$T$33,'Vent Sizing Charts'!Y$30:Y$33)+1,IF($R258=8,LOOKUP($S258,'Vent Sizing Charts'!$T$26:$T$29,'Vent Sizing Charts'!Y$26:Y$29)+1,IF($R258=6,LOOKUP($S258,'Vent Sizing Charts'!$T$22:$T$25,'Vent Sizing Charts'!Y$22:Y$25)+1,IF($R258=5,LOOKUP($S258,'Vent Sizing Charts'!$T$18:$T$21,'Vent Sizing Charts'!Y$18:Y$21)+1,IF($R258=4,LOOKUP($S258,'Vent Sizing Charts'!$T$14:$T$17,'Vent Sizing Charts'!Y$14:Y$17)+1,IF($R258=3,LOOKUP($S258,'Vent Sizing Charts'!$T$10:$T$13,'Vent Sizing Charts'!Y$10:Y$13)+1,IF($R258=2,LOOKUP($S258,'Vent Sizing Charts'!$T$8:$T$9,'Vent Sizing Charts'!Y$8:Y$9)+1,IF($R258=1.5,LOOKUP($S258,'Vent Sizing Charts'!$T$7,'Vent Sizing Charts'!Y$7)+1,IF($R258=1.25,LOOKUP($S258,'Vent Sizing Charts'!$T$6,'Vent Sizing Charts'!Y$6)+1,"ERR")))))))))))</f>
        <v>ERR</v>
      </c>
      <c r="Y258" t="str">
        <f>IF($R258=15,LOOKUP($S258,'Vent Sizing Charts'!$T$38:$T$41,'Vent Sizing Charts'!Z$38:Z$41)+1,IF($R258=12,LOOKUP($S258,'Vent Sizing Charts'!$T$34:$T$37,'Vent Sizing Charts'!Z$34:Z$37)+1,IF($R258=10,LOOKUP($S258,'Vent Sizing Charts'!$T$30:$T$33,'Vent Sizing Charts'!Z$30:Z$33)+1,IF($R258=8,LOOKUP($S258,'Vent Sizing Charts'!$T$26:$T$29,'Vent Sizing Charts'!Z$26:Z$29)+1,IF($R258=6,LOOKUP($S258,'Vent Sizing Charts'!$T$22:$T$25,'Vent Sizing Charts'!Z$22:Z$25)+1,IF($R258=5,LOOKUP($S258,'Vent Sizing Charts'!$T$18:$T$21,'Vent Sizing Charts'!Z$18:Z$21)+1,IF($R258=4,LOOKUP($S258,'Vent Sizing Charts'!$T$14:$T$17,'Vent Sizing Charts'!Z$14:Z$17)+1,IF($R258=3,LOOKUP($S258,'Vent Sizing Charts'!$T$10:$T$13,'Vent Sizing Charts'!Z$10:Z$13)+1,IF($R258=2,LOOKUP($S258,'Vent Sizing Charts'!$T$8:$T$9,'Vent Sizing Charts'!Z$8:Z$9)+1,IF($R258=1.5,LOOKUP($S258,'Vent Sizing Charts'!$T$7,'Vent Sizing Charts'!Z$7)+1,IF($R258=1.25,LOOKUP($S258,'Vent Sizing Charts'!$T$6,'Vent Sizing Charts'!Z$6)+1,"ERR")))))))))))</f>
        <v>ERR</v>
      </c>
      <c r="Z258" t="str">
        <f>IF($R258=15,LOOKUP($S258,'Vent Sizing Charts'!$T$38:$T$41,'Vent Sizing Charts'!AA$38:AA$41)+1,IF($R258=12,LOOKUP($S258,'Vent Sizing Charts'!$T$34:$T$37,'Vent Sizing Charts'!AA$34:AA$37)+1,IF($R258=10,LOOKUP($S258,'Vent Sizing Charts'!$T$30:$T$33,'Vent Sizing Charts'!AA$30:AA$33)+1,IF($R258=8,LOOKUP($S258,'Vent Sizing Charts'!$T$26:$T$29,'Vent Sizing Charts'!AA$26:AA$29)+1,IF($R258=6,LOOKUP($S258,'Vent Sizing Charts'!$T$22:$T$25,'Vent Sizing Charts'!AA$22:AA$25)+1,IF($R258=5,LOOKUP($S258,'Vent Sizing Charts'!$T$18:$T$21,'Vent Sizing Charts'!AA$18:AA$21)+1,IF($R258=4,LOOKUP($S258,'Vent Sizing Charts'!$T$14:$T$17,'Vent Sizing Charts'!AA$14:AA$17)+1,IF($R258=3,LOOKUP($S258,'Vent Sizing Charts'!$T$10:$T$13,'Vent Sizing Charts'!AA$10:AA$13)+1,IF($R258=2,LOOKUP($S258,'Vent Sizing Charts'!$T$8:$T$9,'Vent Sizing Charts'!AA$8:AA$9)+1,IF($R258=1.5,LOOKUP($S258,'Vent Sizing Charts'!$T$7,'Vent Sizing Charts'!AA$7)+1,IF($R258=1.25,LOOKUP($S258,'Vent Sizing Charts'!$T$6,'Vent Sizing Charts'!AA$6)+1,"ERR")))))))))))</f>
        <v>ERR</v>
      </c>
      <c r="AA258" t="str">
        <f>IF($R258=15,LOOKUP($S258,'Vent Sizing Charts'!$T$38:$T$41,'Vent Sizing Charts'!AB$38:AB$41)+1,IF($R258=12,LOOKUP($S258,'Vent Sizing Charts'!$T$34:$T$37,'Vent Sizing Charts'!AB$34:AB$37)+1,IF($R258=10,LOOKUP($S258,'Vent Sizing Charts'!$T$30:$T$33,'Vent Sizing Charts'!AB$30:AB$33)+1,IF($R258=8,LOOKUP($S258,'Vent Sizing Charts'!$T$26:$T$29,'Vent Sizing Charts'!AB$26:AB$29)+1,IF($R258=6,LOOKUP($S258,'Vent Sizing Charts'!$T$22:$T$25,'Vent Sizing Charts'!AB$22:AB$25)+1,IF($R258=5,LOOKUP($S258,'Vent Sizing Charts'!$T$18:$T$21,'Vent Sizing Charts'!AB$18:AB$21)+1,IF($R258=4,LOOKUP($S258,'Vent Sizing Charts'!$T$14:$T$17,'Vent Sizing Charts'!AB$14:AB$17)+1,IF($R258=3,LOOKUP($S258,'Vent Sizing Charts'!$T$10:$T$13,'Vent Sizing Charts'!AB$10:AB$13)+1,IF($R258=2,LOOKUP($S258,'Vent Sizing Charts'!$T$8:$T$9,'Vent Sizing Charts'!AB$8:AB$9)+1,IF($R258=1.5,LOOKUP($S258,'Vent Sizing Charts'!$T$7,'Vent Sizing Charts'!AB$7)+1,IF($R258=1.25,LOOKUP($S258,'Vent Sizing Charts'!$T$6,'Vent Sizing Charts'!AB$6)+1,"ERR")))))))))))</f>
        <v>ERR</v>
      </c>
      <c r="AB258" t="str">
        <f>IF($R258=15,LOOKUP($S258,'Vent Sizing Charts'!$T$38:$T$41,'Vent Sizing Charts'!AC$38:AC$41)+1,IF($R258=12,LOOKUP($S258,'Vent Sizing Charts'!$T$34:$T$37,'Vent Sizing Charts'!AC$34:AC$37)+1,IF($R258=10,LOOKUP($S258,'Vent Sizing Charts'!$T$30:$T$33,'Vent Sizing Charts'!AC$30:AC$33)+1,IF($R258=8,LOOKUP($S258,'Vent Sizing Charts'!$T$26:$T$29,'Vent Sizing Charts'!AC$26:AC$29)+1,IF($R258=6,LOOKUP($S258,'Vent Sizing Charts'!$T$22:$T$25,'Vent Sizing Charts'!AC$22:AC$25)+1,IF($R258=5,LOOKUP($S258,'Vent Sizing Charts'!$T$18:$T$21,'Vent Sizing Charts'!AC$18:AC$21)+1,IF($R258=4,LOOKUP($S258,'Vent Sizing Charts'!$T$14:$T$17,'Vent Sizing Charts'!AC$14:AC$17)+1,IF($R258=3,LOOKUP($S258,'Vent Sizing Charts'!$T$10:$T$13,'Vent Sizing Charts'!AC$10:AC$13)+1,IF($R258=2,LOOKUP($S258,'Vent Sizing Charts'!$T$8:$T$9,'Vent Sizing Charts'!AC$8:AC$9)+1,IF($R258=1.5,LOOKUP($S258,'Vent Sizing Charts'!$T$7,'Vent Sizing Charts'!AC$7)+1,IF($R258=1.25,LOOKUP($S258,'Vent Sizing Charts'!$T$6,'Vent Sizing Charts'!AC$6)+1,"ERR")))))))))))</f>
        <v>ERR</v>
      </c>
      <c r="AC258" t="str">
        <f>IF($R258=15,LOOKUP($S258,'Vent Sizing Charts'!$T$38:$T$41,'Vent Sizing Charts'!AD$38:AD$41)+1,IF($R258=12,LOOKUP($S258,'Vent Sizing Charts'!$T$34:$T$37,'Vent Sizing Charts'!AD$34:AD$37)+1,IF($R258=10,LOOKUP($S258,'Vent Sizing Charts'!$T$30:$T$33,'Vent Sizing Charts'!AD$30:AD$33)+1,IF($R258=8,LOOKUP($S258,'Vent Sizing Charts'!$T$26:$T$29,'Vent Sizing Charts'!AD$26:AD$29)+1,IF($R258=6,LOOKUP($S258,'Vent Sizing Charts'!$T$22:$T$25,'Vent Sizing Charts'!AD$22:AD$25)+1,IF($R258=5,LOOKUP($S258,'Vent Sizing Charts'!$T$18:$T$21,'Vent Sizing Charts'!AD$18:AD$21)+1,IF($R258=4,LOOKUP($S258,'Vent Sizing Charts'!$T$14:$T$17,'Vent Sizing Charts'!AD$14:AD$17)+1,IF($R258=3,LOOKUP($S258,'Vent Sizing Charts'!$T$10:$T$13,'Vent Sizing Charts'!AD$10:AD$13)+1,IF($R258=2,LOOKUP($S258,'Vent Sizing Charts'!$T$8:$T$9,'Vent Sizing Charts'!AD$8:AD$9)+1,IF($R258=1.5,LOOKUP($S258,'Vent Sizing Charts'!$T$7,'Vent Sizing Charts'!AD$7)+1,IF($R258=1.25,LOOKUP($S258,'Vent Sizing Charts'!$T$6,'Vent Sizing Charts'!AD$6)+1,"ERR")))))))))))</f>
        <v>ERR</v>
      </c>
      <c r="AD258" t="str">
        <f>IF($R258=15,LOOKUP($S258,'Vent Sizing Charts'!$T$38:$T$41,'Vent Sizing Charts'!AE$38:AE$41)+1,IF($R258=12,LOOKUP($S258,'Vent Sizing Charts'!$T$34:$T$37,'Vent Sizing Charts'!AE$34:AE$37)+1,IF($R258=10,LOOKUP($S258,'Vent Sizing Charts'!$T$30:$T$33,'Vent Sizing Charts'!AE$30:AE$33)+1,IF($R258=8,LOOKUP($S258,'Vent Sizing Charts'!$T$26:$T$29,'Vent Sizing Charts'!AE$26:AE$29)+1,IF($R258=6,LOOKUP($S258,'Vent Sizing Charts'!$T$22:$T$25,'Vent Sizing Charts'!AE$22:AE$25)+1,IF($R258=5,LOOKUP($S258,'Vent Sizing Charts'!$T$18:$T$21,'Vent Sizing Charts'!AE$18:AE$21)+1,IF($R258=4,LOOKUP($S258,'Vent Sizing Charts'!$T$14:$T$17,'Vent Sizing Charts'!AE$14:AE$17)+1,IF($R258=3,LOOKUP($S258,'Vent Sizing Charts'!$T$10:$T$13,'Vent Sizing Charts'!AE$10:AE$13)+1,IF($R258=2,LOOKUP($S258,'Vent Sizing Charts'!$T$8:$T$9,'Vent Sizing Charts'!AE$8:AE$9)+1,IF($R258=1.5,LOOKUP($S258,'Vent Sizing Charts'!$T$7,'Vent Sizing Charts'!AE$7)+1,IF($R258=1.25,LOOKUP($S258,'Vent Sizing Charts'!$T$6,'Vent Sizing Charts'!AE$6)+1,"ERR")))))))))))</f>
        <v>ERR</v>
      </c>
      <c r="AE258" t="str">
        <f>IF($R258=15,LOOKUP($S258,'Vent Sizing Charts'!$T$38:$T$41,'Vent Sizing Charts'!U$38:U$41),IF($R258=12,LOOKUP($S258,'Vent Sizing Charts'!$T$34:$T$37,'Vent Sizing Charts'!U$34:U$37),IF($R258=10,LOOKUP($S258,'Vent Sizing Charts'!$T$30:$T$33,'Vent Sizing Charts'!U$30:U$33),IF($R258=8,LOOKUP($S258,'Vent Sizing Charts'!$T$26:$T$29,'Vent Sizing Charts'!U$26:U$29),IF($R258=6,LOOKUP($S258,'Vent Sizing Charts'!$T$22:$T$25,'Vent Sizing Charts'!U$22:U$25),IF($R258=5,LOOKUP($S258,'Vent Sizing Charts'!$T$18:$T$21,'Vent Sizing Charts'!U$18:U$21),IF($R258=4,LOOKUP($S258,'Vent Sizing Charts'!$T$14:$T$17,'Vent Sizing Charts'!U$14:U$17),IF($R258=3,LOOKUP($S258,'Vent Sizing Charts'!$T$10:$T$13,'Vent Sizing Charts'!U$10:U$13),IF($R258=2,LOOKUP($S258,'Vent Sizing Charts'!$T$8:$T$9,'Vent Sizing Charts'!U$8:U$9),IF($R258=1.5,LOOKUP($S258,'Vent Sizing Charts'!$T$7,'Vent Sizing Charts'!U$7),IF($R258=1.25,LOOKUP($S258,'Vent Sizing Charts'!$T$6,'Vent Sizing Charts'!U$6),"ERR")))))))))))</f>
        <v>ERR</v>
      </c>
    </row>
    <row r="259" spans="6:31" x14ac:dyDescent="0.25">
      <c r="F259" t="str">
        <f>IF('Vent Sizing'!M244="","",'Vent Sizing'!M244)</f>
        <v/>
      </c>
      <c r="G259">
        <v>0</v>
      </c>
      <c r="H259" t="e">
        <f>IF(LOOKUP($F259,'Vent Sizing Charts'!$F$5:$F$18,'Vent Sizing Charts'!G$5:G$18)+1&lt;0,0,LOOKUP($F259,'Vent Sizing Charts'!$F$5:$F$18,'Vent Sizing Charts'!G$5:G$18))</f>
        <v>#N/A</v>
      </c>
      <c r="I259" t="e">
        <f>IF(LOOKUP($F259,'Vent Sizing Charts'!$F$5:$F$18,'Vent Sizing Charts'!H$5:H$18)+1&lt;0,0,LOOKUP($F259,'Vent Sizing Charts'!$F$5:$F$18,'Vent Sizing Charts'!H$5:H$18))</f>
        <v>#N/A</v>
      </c>
      <c r="J259" t="e">
        <f>IF(LOOKUP($F259,'Vent Sizing Charts'!$F$5:$F$18,'Vent Sizing Charts'!I$5:I$18)+1&lt;0,0,LOOKUP($F259,'Vent Sizing Charts'!$F$5:$F$18,'Vent Sizing Charts'!I$5:I$18))</f>
        <v>#N/A</v>
      </c>
      <c r="K259" t="e">
        <f>IF(LOOKUP($F259,'Vent Sizing Charts'!$F$5:$F$18,'Vent Sizing Charts'!J$5:J$18)+1&lt;0,0,LOOKUP($F259,'Vent Sizing Charts'!$F$5:$F$18,'Vent Sizing Charts'!J$5:J$18))</f>
        <v>#N/A</v>
      </c>
      <c r="L259" t="e">
        <f>IF(LOOKUP($F259,'Vent Sizing Charts'!$F$5:$F$18,'Vent Sizing Charts'!K$5:K$18)+1&lt;0,0,LOOKUP($F259,'Vent Sizing Charts'!$F$5:$F$18,'Vent Sizing Charts'!K$5:K$18))</f>
        <v>#N/A</v>
      </c>
      <c r="M259" t="e">
        <f>IF(LOOKUP($F259,'Vent Sizing Charts'!$F$5:$F$18,'Vent Sizing Charts'!L$5:L$18)+1&lt;0,0,LOOKUP($F259,'Vent Sizing Charts'!$F$5:$F$18,'Vent Sizing Charts'!L$5:L$18))</f>
        <v>#N/A</v>
      </c>
      <c r="N259" t="e">
        <f>IF(LOOKUP($F259,'Vent Sizing Charts'!$F$5:$F$18,'Vent Sizing Charts'!M$5:M$18)+1&lt;0,0,LOOKUP($F259,'Vent Sizing Charts'!$F$5:$F$18,'Vent Sizing Charts'!M$5:M$18))</f>
        <v>#N/A</v>
      </c>
      <c r="O259" t="e">
        <f>IF(LOOKUP($F259,'Vent Sizing Charts'!$F$5:$F$18,'Vent Sizing Charts'!N$5:N$18)+1&lt;0,0,LOOKUP($F259,'Vent Sizing Charts'!$F$5:$F$18,'Vent Sizing Charts'!N$5:N$18))</f>
        <v>#N/A</v>
      </c>
      <c r="R259">
        <f>'Vent Sizing'!W164</f>
        <v>0</v>
      </c>
      <c r="S259">
        <f>ROUNDUP('Vent Sizing'!X164,0)</f>
        <v>0</v>
      </c>
      <c r="T259">
        <v>-9999999</v>
      </c>
      <c r="U259" t="str">
        <f>IF($R259=15,LOOKUP($S259,'Vent Sizing Charts'!$T$38:$T$41,'Vent Sizing Charts'!V$38:V$41)+1,IF($R259=12,LOOKUP($S259,'Vent Sizing Charts'!$T$34:$T$37,'Vent Sizing Charts'!V$34:V$37)+1,IF($R259=10,LOOKUP($S259,'Vent Sizing Charts'!$T$30:$T$33,'Vent Sizing Charts'!V$30:V$33)+1,IF($R259=8,LOOKUP($S259,'Vent Sizing Charts'!$T$26:$T$29,'Vent Sizing Charts'!V$26:V$29)+1,IF($R259=6,LOOKUP($S259,'Vent Sizing Charts'!$T$22:$T$25,'Vent Sizing Charts'!V$22:V$25)+1,IF($R259=5,LOOKUP($S259,'Vent Sizing Charts'!$T$18:$T$21,'Vent Sizing Charts'!V$18:V$21)+1,IF($R259=4,LOOKUP($S259,'Vent Sizing Charts'!$T$14:$T$17,'Vent Sizing Charts'!V$14:V$17)+1,IF($R259=3,LOOKUP($S259,'Vent Sizing Charts'!$T$10:$T$13,'Vent Sizing Charts'!V$10:V$13)+1,IF($R259=2,LOOKUP($S259,'Vent Sizing Charts'!$T$8:$T$9,'Vent Sizing Charts'!V$8:V$9)+1,IF($R259=1.5,LOOKUP($S259,'Vent Sizing Charts'!$T$7,'Vent Sizing Charts'!V$7)+1,IF($R259=1.25,LOOKUP($S259,'Vent Sizing Charts'!$T$6,'Vent Sizing Charts'!V$6)+1,"ERR")))))))))))</f>
        <v>ERR</v>
      </c>
      <c r="V259" t="str">
        <f>IF($R259=15,LOOKUP($S259,'Vent Sizing Charts'!$T$38:$T$41,'Vent Sizing Charts'!W$38:W$41)+1,IF($R259=12,LOOKUP($S259,'Vent Sizing Charts'!$T$34:$T$37,'Vent Sizing Charts'!W$34:W$37)+1,IF($R259=10,LOOKUP($S259,'Vent Sizing Charts'!$T$30:$T$33,'Vent Sizing Charts'!W$30:W$33)+1,IF($R259=8,LOOKUP($S259,'Vent Sizing Charts'!$T$26:$T$29,'Vent Sizing Charts'!W$26:W$29)+1,IF($R259=6,LOOKUP($S259,'Vent Sizing Charts'!$T$22:$T$25,'Vent Sizing Charts'!W$22:W$25)+1,IF($R259=5,LOOKUP($S259,'Vent Sizing Charts'!$T$18:$T$21,'Vent Sizing Charts'!W$18:W$21)+1,IF($R259=4,LOOKUP($S259,'Vent Sizing Charts'!$T$14:$T$17,'Vent Sizing Charts'!W$14:W$17)+1,IF($R259=3,LOOKUP($S259,'Vent Sizing Charts'!$T$10:$T$13,'Vent Sizing Charts'!W$10:W$13)+1,IF($R259=2,LOOKUP($S259,'Vent Sizing Charts'!$T$8:$T$9,'Vent Sizing Charts'!W$8:W$9)+1,IF($R259=1.5,LOOKUP($S259,'Vent Sizing Charts'!$T$7,'Vent Sizing Charts'!W$7)+1,IF($R259=1.25,LOOKUP($S259,'Vent Sizing Charts'!$T$6,'Vent Sizing Charts'!W$6)+1,"ERR")))))))))))</f>
        <v>ERR</v>
      </c>
      <c r="W259" t="str">
        <f>IF($R259=15,LOOKUP($S259,'Vent Sizing Charts'!$T$38:$T$41,'Vent Sizing Charts'!X$38:X$41)+1,IF($R259=12,LOOKUP($S259,'Vent Sizing Charts'!$T$34:$T$37,'Vent Sizing Charts'!X$34:X$37)+1,IF($R259=10,LOOKUP($S259,'Vent Sizing Charts'!$T$30:$T$33,'Vent Sizing Charts'!X$30:X$33)+1,IF($R259=8,LOOKUP($S259,'Vent Sizing Charts'!$T$26:$T$29,'Vent Sizing Charts'!X$26:X$29)+1,IF($R259=6,LOOKUP($S259,'Vent Sizing Charts'!$T$22:$T$25,'Vent Sizing Charts'!X$22:X$25)+1,IF($R259=5,LOOKUP($S259,'Vent Sizing Charts'!$T$18:$T$21,'Vent Sizing Charts'!X$18:X$21)+1,IF($R259=4,LOOKUP($S259,'Vent Sizing Charts'!$T$14:$T$17,'Vent Sizing Charts'!X$14:X$17)+1,IF($R259=3,LOOKUP($S259,'Vent Sizing Charts'!$T$10:$T$13,'Vent Sizing Charts'!X$10:X$13)+1,IF($R259=2,LOOKUP($S259,'Vent Sizing Charts'!$T$8:$T$9,'Vent Sizing Charts'!X$8:X$9)+1,IF($R259=1.5,LOOKUP($S259,'Vent Sizing Charts'!$T$7,'Vent Sizing Charts'!X$7)+1,IF($R259=1.25,LOOKUP($S259,'Vent Sizing Charts'!$T$6,'Vent Sizing Charts'!X$6)+1,"ERR")))))))))))</f>
        <v>ERR</v>
      </c>
      <c r="X259" t="str">
        <f>IF($R259=15,LOOKUP($S259,'Vent Sizing Charts'!$T$38:$T$41,'Vent Sizing Charts'!Y$38:Y$41)+1,IF($R259=12,LOOKUP($S259,'Vent Sizing Charts'!$T$34:$T$37,'Vent Sizing Charts'!Y$34:Y$37)+1,IF($R259=10,LOOKUP($S259,'Vent Sizing Charts'!$T$30:$T$33,'Vent Sizing Charts'!Y$30:Y$33)+1,IF($R259=8,LOOKUP($S259,'Vent Sizing Charts'!$T$26:$T$29,'Vent Sizing Charts'!Y$26:Y$29)+1,IF($R259=6,LOOKUP($S259,'Vent Sizing Charts'!$T$22:$T$25,'Vent Sizing Charts'!Y$22:Y$25)+1,IF($R259=5,LOOKUP($S259,'Vent Sizing Charts'!$T$18:$T$21,'Vent Sizing Charts'!Y$18:Y$21)+1,IF($R259=4,LOOKUP($S259,'Vent Sizing Charts'!$T$14:$T$17,'Vent Sizing Charts'!Y$14:Y$17)+1,IF($R259=3,LOOKUP($S259,'Vent Sizing Charts'!$T$10:$T$13,'Vent Sizing Charts'!Y$10:Y$13)+1,IF($R259=2,LOOKUP($S259,'Vent Sizing Charts'!$T$8:$T$9,'Vent Sizing Charts'!Y$8:Y$9)+1,IF($R259=1.5,LOOKUP($S259,'Vent Sizing Charts'!$T$7,'Vent Sizing Charts'!Y$7)+1,IF($R259=1.25,LOOKUP($S259,'Vent Sizing Charts'!$T$6,'Vent Sizing Charts'!Y$6)+1,"ERR")))))))))))</f>
        <v>ERR</v>
      </c>
      <c r="Y259" t="str">
        <f>IF($R259=15,LOOKUP($S259,'Vent Sizing Charts'!$T$38:$T$41,'Vent Sizing Charts'!Z$38:Z$41)+1,IF($R259=12,LOOKUP($S259,'Vent Sizing Charts'!$T$34:$T$37,'Vent Sizing Charts'!Z$34:Z$37)+1,IF($R259=10,LOOKUP($S259,'Vent Sizing Charts'!$T$30:$T$33,'Vent Sizing Charts'!Z$30:Z$33)+1,IF($R259=8,LOOKUP($S259,'Vent Sizing Charts'!$T$26:$T$29,'Vent Sizing Charts'!Z$26:Z$29)+1,IF($R259=6,LOOKUP($S259,'Vent Sizing Charts'!$T$22:$T$25,'Vent Sizing Charts'!Z$22:Z$25)+1,IF($R259=5,LOOKUP($S259,'Vent Sizing Charts'!$T$18:$T$21,'Vent Sizing Charts'!Z$18:Z$21)+1,IF($R259=4,LOOKUP($S259,'Vent Sizing Charts'!$T$14:$T$17,'Vent Sizing Charts'!Z$14:Z$17)+1,IF($R259=3,LOOKUP($S259,'Vent Sizing Charts'!$T$10:$T$13,'Vent Sizing Charts'!Z$10:Z$13)+1,IF($R259=2,LOOKUP($S259,'Vent Sizing Charts'!$T$8:$T$9,'Vent Sizing Charts'!Z$8:Z$9)+1,IF($R259=1.5,LOOKUP($S259,'Vent Sizing Charts'!$T$7,'Vent Sizing Charts'!Z$7)+1,IF($R259=1.25,LOOKUP($S259,'Vent Sizing Charts'!$T$6,'Vent Sizing Charts'!Z$6)+1,"ERR")))))))))))</f>
        <v>ERR</v>
      </c>
      <c r="Z259" t="str">
        <f>IF($R259=15,LOOKUP($S259,'Vent Sizing Charts'!$T$38:$T$41,'Vent Sizing Charts'!AA$38:AA$41)+1,IF($R259=12,LOOKUP($S259,'Vent Sizing Charts'!$T$34:$T$37,'Vent Sizing Charts'!AA$34:AA$37)+1,IF($R259=10,LOOKUP($S259,'Vent Sizing Charts'!$T$30:$T$33,'Vent Sizing Charts'!AA$30:AA$33)+1,IF($R259=8,LOOKUP($S259,'Vent Sizing Charts'!$T$26:$T$29,'Vent Sizing Charts'!AA$26:AA$29)+1,IF($R259=6,LOOKUP($S259,'Vent Sizing Charts'!$T$22:$T$25,'Vent Sizing Charts'!AA$22:AA$25)+1,IF($R259=5,LOOKUP($S259,'Vent Sizing Charts'!$T$18:$T$21,'Vent Sizing Charts'!AA$18:AA$21)+1,IF($R259=4,LOOKUP($S259,'Vent Sizing Charts'!$T$14:$T$17,'Vent Sizing Charts'!AA$14:AA$17)+1,IF($R259=3,LOOKUP($S259,'Vent Sizing Charts'!$T$10:$T$13,'Vent Sizing Charts'!AA$10:AA$13)+1,IF($R259=2,LOOKUP($S259,'Vent Sizing Charts'!$T$8:$T$9,'Vent Sizing Charts'!AA$8:AA$9)+1,IF($R259=1.5,LOOKUP($S259,'Vent Sizing Charts'!$T$7,'Vent Sizing Charts'!AA$7)+1,IF($R259=1.25,LOOKUP($S259,'Vent Sizing Charts'!$T$6,'Vent Sizing Charts'!AA$6)+1,"ERR")))))))))))</f>
        <v>ERR</v>
      </c>
      <c r="AA259" t="str">
        <f>IF($R259=15,LOOKUP($S259,'Vent Sizing Charts'!$T$38:$T$41,'Vent Sizing Charts'!AB$38:AB$41)+1,IF($R259=12,LOOKUP($S259,'Vent Sizing Charts'!$T$34:$T$37,'Vent Sizing Charts'!AB$34:AB$37)+1,IF($R259=10,LOOKUP($S259,'Vent Sizing Charts'!$T$30:$T$33,'Vent Sizing Charts'!AB$30:AB$33)+1,IF($R259=8,LOOKUP($S259,'Vent Sizing Charts'!$T$26:$T$29,'Vent Sizing Charts'!AB$26:AB$29)+1,IF($R259=6,LOOKUP($S259,'Vent Sizing Charts'!$T$22:$T$25,'Vent Sizing Charts'!AB$22:AB$25)+1,IF($R259=5,LOOKUP($S259,'Vent Sizing Charts'!$T$18:$T$21,'Vent Sizing Charts'!AB$18:AB$21)+1,IF($R259=4,LOOKUP($S259,'Vent Sizing Charts'!$T$14:$T$17,'Vent Sizing Charts'!AB$14:AB$17)+1,IF($R259=3,LOOKUP($S259,'Vent Sizing Charts'!$T$10:$T$13,'Vent Sizing Charts'!AB$10:AB$13)+1,IF($R259=2,LOOKUP($S259,'Vent Sizing Charts'!$T$8:$T$9,'Vent Sizing Charts'!AB$8:AB$9)+1,IF($R259=1.5,LOOKUP($S259,'Vent Sizing Charts'!$T$7,'Vent Sizing Charts'!AB$7)+1,IF($R259=1.25,LOOKUP($S259,'Vent Sizing Charts'!$T$6,'Vent Sizing Charts'!AB$6)+1,"ERR")))))))))))</f>
        <v>ERR</v>
      </c>
      <c r="AB259" t="str">
        <f>IF($R259=15,LOOKUP($S259,'Vent Sizing Charts'!$T$38:$T$41,'Vent Sizing Charts'!AC$38:AC$41)+1,IF($R259=12,LOOKUP($S259,'Vent Sizing Charts'!$T$34:$T$37,'Vent Sizing Charts'!AC$34:AC$37)+1,IF($R259=10,LOOKUP($S259,'Vent Sizing Charts'!$T$30:$T$33,'Vent Sizing Charts'!AC$30:AC$33)+1,IF($R259=8,LOOKUP($S259,'Vent Sizing Charts'!$T$26:$T$29,'Vent Sizing Charts'!AC$26:AC$29)+1,IF($R259=6,LOOKUP($S259,'Vent Sizing Charts'!$T$22:$T$25,'Vent Sizing Charts'!AC$22:AC$25)+1,IF($R259=5,LOOKUP($S259,'Vent Sizing Charts'!$T$18:$T$21,'Vent Sizing Charts'!AC$18:AC$21)+1,IF($R259=4,LOOKUP($S259,'Vent Sizing Charts'!$T$14:$T$17,'Vent Sizing Charts'!AC$14:AC$17)+1,IF($R259=3,LOOKUP($S259,'Vent Sizing Charts'!$T$10:$T$13,'Vent Sizing Charts'!AC$10:AC$13)+1,IF($R259=2,LOOKUP($S259,'Vent Sizing Charts'!$T$8:$T$9,'Vent Sizing Charts'!AC$8:AC$9)+1,IF($R259=1.5,LOOKUP($S259,'Vent Sizing Charts'!$T$7,'Vent Sizing Charts'!AC$7)+1,IF($R259=1.25,LOOKUP($S259,'Vent Sizing Charts'!$T$6,'Vent Sizing Charts'!AC$6)+1,"ERR")))))))))))</f>
        <v>ERR</v>
      </c>
      <c r="AC259" t="str">
        <f>IF($R259=15,LOOKUP($S259,'Vent Sizing Charts'!$T$38:$T$41,'Vent Sizing Charts'!AD$38:AD$41)+1,IF($R259=12,LOOKUP($S259,'Vent Sizing Charts'!$T$34:$T$37,'Vent Sizing Charts'!AD$34:AD$37)+1,IF($R259=10,LOOKUP($S259,'Vent Sizing Charts'!$T$30:$T$33,'Vent Sizing Charts'!AD$30:AD$33)+1,IF($R259=8,LOOKUP($S259,'Vent Sizing Charts'!$T$26:$T$29,'Vent Sizing Charts'!AD$26:AD$29)+1,IF($R259=6,LOOKUP($S259,'Vent Sizing Charts'!$T$22:$T$25,'Vent Sizing Charts'!AD$22:AD$25)+1,IF($R259=5,LOOKUP($S259,'Vent Sizing Charts'!$T$18:$T$21,'Vent Sizing Charts'!AD$18:AD$21)+1,IF($R259=4,LOOKUP($S259,'Vent Sizing Charts'!$T$14:$T$17,'Vent Sizing Charts'!AD$14:AD$17)+1,IF($R259=3,LOOKUP($S259,'Vent Sizing Charts'!$T$10:$T$13,'Vent Sizing Charts'!AD$10:AD$13)+1,IF($R259=2,LOOKUP($S259,'Vent Sizing Charts'!$T$8:$T$9,'Vent Sizing Charts'!AD$8:AD$9)+1,IF($R259=1.5,LOOKUP($S259,'Vent Sizing Charts'!$T$7,'Vent Sizing Charts'!AD$7)+1,IF($R259=1.25,LOOKUP($S259,'Vent Sizing Charts'!$T$6,'Vent Sizing Charts'!AD$6)+1,"ERR")))))))))))</f>
        <v>ERR</v>
      </c>
      <c r="AD259" t="str">
        <f>IF($R259=15,LOOKUP($S259,'Vent Sizing Charts'!$T$38:$T$41,'Vent Sizing Charts'!AE$38:AE$41)+1,IF($R259=12,LOOKUP($S259,'Vent Sizing Charts'!$T$34:$T$37,'Vent Sizing Charts'!AE$34:AE$37)+1,IF($R259=10,LOOKUP($S259,'Vent Sizing Charts'!$T$30:$T$33,'Vent Sizing Charts'!AE$30:AE$33)+1,IF($R259=8,LOOKUP($S259,'Vent Sizing Charts'!$T$26:$T$29,'Vent Sizing Charts'!AE$26:AE$29)+1,IF($R259=6,LOOKUP($S259,'Vent Sizing Charts'!$T$22:$T$25,'Vent Sizing Charts'!AE$22:AE$25)+1,IF($R259=5,LOOKUP($S259,'Vent Sizing Charts'!$T$18:$T$21,'Vent Sizing Charts'!AE$18:AE$21)+1,IF($R259=4,LOOKUP($S259,'Vent Sizing Charts'!$T$14:$T$17,'Vent Sizing Charts'!AE$14:AE$17)+1,IF($R259=3,LOOKUP($S259,'Vent Sizing Charts'!$T$10:$T$13,'Vent Sizing Charts'!AE$10:AE$13)+1,IF($R259=2,LOOKUP($S259,'Vent Sizing Charts'!$T$8:$T$9,'Vent Sizing Charts'!AE$8:AE$9)+1,IF($R259=1.5,LOOKUP($S259,'Vent Sizing Charts'!$T$7,'Vent Sizing Charts'!AE$7)+1,IF($R259=1.25,LOOKUP($S259,'Vent Sizing Charts'!$T$6,'Vent Sizing Charts'!AE$6)+1,"ERR")))))))))))</f>
        <v>ERR</v>
      </c>
      <c r="AE259" t="str">
        <f>IF($R259=15,LOOKUP($S259,'Vent Sizing Charts'!$T$38:$T$41,'Vent Sizing Charts'!U$38:U$41),IF($R259=12,LOOKUP($S259,'Vent Sizing Charts'!$T$34:$T$37,'Vent Sizing Charts'!U$34:U$37),IF($R259=10,LOOKUP($S259,'Vent Sizing Charts'!$T$30:$T$33,'Vent Sizing Charts'!U$30:U$33),IF($R259=8,LOOKUP($S259,'Vent Sizing Charts'!$T$26:$T$29,'Vent Sizing Charts'!U$26:U$29),IF($R259=6,LOOKUP($S259,'Vent Sizing Charts'!$T$22:$T$25,'Vent Sizing Charts'!U$22:U$25),IF($R259=5,LOOKUP($S259,'Vent Sizing Charts'!$T$18:$T$21,'Vent Sizing Charts'!U$18:U$21),IF($R259=4,LOOKUP($S259,'Vent Sizing Charts'!$T$14:$T$17,'Vent Sizing Charts'!U$14:U$17),IF($R259=3,LOOKUP($S259,'Vent Sizing Charts'!$T$10:$T$13,'Vent Sizing Charts'!U$10:U$13),IF($R259=2,LOOKUP($S259,'Vent Sizing Charts'!$T$8:$T$9,'Vent Sizing Charts'!U$8:U$9),IF($R259=1.5,LOOKUP($S259,'Vent Sizing Charts'!$T$7,'Vent Sizing Charts'!U$7),IF($R259=1.25,LOOKUP($S259,'Vent Sizing Charts'!$T$6,'Vent Sizing Charts'!U$6),"ERR")))))))))))</f>
        <v>ERR</v>
      </c>
    </row>
    <row r="260" spans="6:31" x14ac:dyDescent="0.25">
      <c r="F260" t="str">
        <f>IF('Vent Sizing'!M245="","",'Vent Sizing'!M245)</f>
        <v/>
      </c>
      <c r="G260">
        <v>0</v>
      </c>
      <c r="H260" t="e">
        <f>IF(LOOKUP($F260,'Vent Sizing Charts'!$F$5:$F$18,'Vent Sizing Charts'!G$5:G$18)+1&lt;0,0,LOOKUP($F260,'Vent Sizing Charts'!$F$5:$F$18,'Vent Sizing Charts'!G$5:G$18))</f>
        <v>#N/A</v>
      </c>
      <c r="I260" t="e">
        <f>IF(LOOKUP($F260,'Vent Sizing Charts'!$F$5:$F$18,'Vent Sizing Charts'!H$5:H$18)+1&lt;0,0,LOOKUP($F260,'Vent Sizing Charts'!$F$5:$F$18,'Vent Sizing Charts'!H$5:H$18))</f>
        <v>#N/A</v>
      </c>
      <c r="J260" t="e">
        <f>IF(LOOKUP($F260,'Vent Sizing Charts'!$F$5:$F$18,'Vent Sizing Charts'!I$5:I$18)+1&lt;0,0,LOOKUP($F260,'Vent Sizing Charts'!$F$5:$F$18,'Vent Sizing Charts'!I$5:I$18))</f>
        <v>#N/A</v>
      </c>
      <c r="K260" t="e">
        <f>IF(LOOKUP($F260,'Vent Sizing Charts'!$F$5:$F$18,'Vent Sizing Charts'!J$5:J$18)+1&lt;0,0,LOOKUP($F260,'Vent Sizing Charts'!$F$5:$F$18,'Vent Sizing Charts'!J$5:J$18))</f>
        <v>#N/A</v>
      </c>
      <c r="L260" t="e">
        <f>IF(LOOKUP($F260,'Vent Sizing Charts'!$F$5:$F$18,'Vent Sizing Charts'!K$5:K$18)+1&lt;0,0,LOOKUP($F260,'Vent Sizing Charts'!$F$5:$F$18,'Vent Sizing Charts'!K$5:K$18))</f>
        <v>#N/A</v>
      </c>
      <c r="M260" t="e">
        <f>IF(LOOKUP($F260,'Vent Sizing Charts'!$F$5:$F$18,'Vent Sizing Charts'!L$5:L$18)+1&lt;0,0,LOOKUP($F260,'Vent Sizing Charts'!$F$5:$F$18,'Vent Sizing Charts'!L$5:L$18))</f>
        <v>#N/A</v>
      </c>
      <c r="N260" t="e">
        <f>IF(LOOKUP($F260,'Vent Sizing Charts'!$F$5:$F$18,'Vent Sizing Charts'!M$5:M$18)+1&lt;0,0,LOOKUP($F260,'Vent Sizing Charts'!$F$5:$F$18,'Vent Sizing Charts'!M$5:M$18))</f>
        <v>#N/A</v>
      </c>
      <c r="O260" t="e">
        <f>IF(LOOKUP($F260,'Vent Sizing Charts'!$F$5:$F$18,'Vent Sizing Charts'!N$5:N$18)+1&lt;0,0,LOOKUP($F260,'Vent Sizing Charts'!$F$5:$F$18,'Vent Sizing Charts'!N$5:N$18))</f>
        <v>#N/A</v>
      </c>
      <c r="R260">
        <f>'Vent Sizing'!W165</f>
        <v>0</v>
      </c>
      <c r="S260">
        <f>ROUNDUP('Vent Sizing'!X165,0)</f>
        <v>0</v>
      </c>
      <c r="T260">
        <v>-9999999</v>
      </c>
      <c r="U260" t="str">
        <f>IF($R260=15,LOOKUP($S260,'Vent Sizing Charts'!$T$38:$T$41,'Vent Sizing Charts'!V$38:V$41)+1,IF($R260=12,LOOKUP($S260,'Vent Sizing Charts'!$T$34:$T$37,'Vent Sizing Charts'!V$34:V$37)+1,IF($R260=10,LOOKUP($S260,'Vent Sizing Charts'!$T$30:$T$33,'Vent Sizing Charts'!V$30:V$33)+1,IF($R260=8,LOOKUP($S260,'Vent Sizing Charts'!$T$26:$T$29,'Vent Sizing Charts'!V$26:V$29)+1,IF($R260=6,LOOKUP($S260,'Vent Sizing Charts'!$T$22:$T$25,'Vent Sizing Charts'!V$22:V$25)+1,IF($R260=5,LOOKUP($S260,'Vent Sizing Charts'!$T$18:$T$21,'Vent Sizing Charts'!V$18:V$21)+1,IF($R260=4,LOOKUP($S260,'Vent Sizing Charts'!$T$14:$T$17,'Vent Sizing Charts'!V$14:V$17)+1,IF($R260=3,LOOKUP($S260,'Vent Sizing Charts'!$T$10:$T$13,'Vent Sizing Charts'!V$10:V$13)+1,IF($R260=2,LOOKUP($S260,'Vent Sizing Charts'!$T$8:$T$9,'Vent Sizing Charts'!V$8:V$9)+1,IF($R260=1.5,LOOKUP($S260,'Vent Sizing Charts'!$T$7,'Vent Sizing Charts'!V$7)+1,IF($R260=1.25,LOOKUP($S260,'Vent Sizing Charts'!$T$6,'Vent Sizing Charts'!V$6)+1,"ERR")))))))))))</f>
        <v>ERR</v>
      </c>
      <c r="V260" t="str">
        <f>IF($R260=15,LOOKUP($S260,'Vent Sizing Charts'!$T$38:$T$41,'Vent Sizing Charts'!W$38:W$41)+1,IF($R260=12,LOOKUP($S260,'Vent Sizing Charts'!$T$34:$T$37,'Vent Sizing Charts'!W$34:W$37)+1,IF($R260=10,LOOKUP($S260,'Vent Sizing Charts'!$T$30:$T$33,'Vent Sizing Charts'!W$30:W$33)+1,IF($R260=8,LOOKUP($S260,'Vent Sizing Charts'!$T$26:$T$29,'Vent Sizing Charts'!W$26:W$29)+1,IF($R260=6,LOOKUP($S260,'Vent Sizing Charts'!$T$22:$T$25,'Vent Sizing Charts'!W$22:W$25)+1,IF($R260=5,LOOKUP($S260,'Vent Sizing Charts'!$T$18:$T$21,'Vent Sizing Charts'!W$18:W$21)+1,IF($R260=4,LOOKUP($S260,'Vent Sizing Charts'!$T$14:$T$17,'Vent Sizing Charts'!W$14:W$17)+1,IF($R260=3,LOOKUP($S260,'Vent Sizing Charts'!$T$10:$T$13,'Vent Sizing Charts'!W$10:W$13)+1,IF($R260=2,LOOKUP($S260,'Vent Sizing Charts'!$T$8:$T$9,'Vent Sizing Charts'!W$8:W$9)+1,IF($R260=1.5,LOOKUP($S260,'Vent Sizing Charts'!$T$7,'Vent Sizing Charts'!W$7)+1,IF($R260=1.25,LOOKUP($S260,'Vent Sizing Charts'!$T$6,'Vent Sizing Charts'!W$6)+1,"ERR")))))))))))</f>
        <v>ERR</v>
      </c>
      <c r="W260" t="str">
        <f>IF($R260=15,LOOKUP($S260,'Vent Sizing Charts'!$T$38:$T$41,'Vent Sizing Charts'!X$38:X$41)+1,IF($R260=12,LOOKUP($S260,'Vent Sizing Charts'!$T$34:$T$37,'Vent Sizing Charts'!X$34:X$37)+1,IF($R260=10,LOOKUP($S260,'Vent Sizing Charts'!$T$30:$T$33,'Vent Sizing Charts'!X$30:X$33)+1,IF($R260=8,LOOKUP($S260,'Vent Sizing Charts'!$T$26:$T$29,'Vent Sizing Charts'!X$26:X$29)+1,IF($R260=6,LOOKUP($S260,'Vent Sizing Charts'!$T$22:$T$25,'Vent Sizing Charts'!X$22:X$25)+1,IF($R260=5,LOOKUP($S260,'Vent Sizing Charts'!$T$18:$T$21,'Vent Sizing Charts'!X$18:X$21)+1,IF($R260=4,LOOKUP($S260,'Vent Sizing Charts'!$T$14:$T$17,'Vent Sizing Charts'!X$14:X$17)+1,IF($R260=3,LOOKUP($S260,'Vent Sizing Charts'!$T$10:$T$13,'Vent Sizing Charts'!X$10:X$13)+1,IF($R260=2,LOOKUP($S260,'Vent Sizing Charts'!$T$8:$T$9,'Vent Sizing Charts'!X$8:X$9)+1,IF($R260=1.5,LOOKUP($S260,'Vent Sizing Charts'!$T$7,'Vent Sizing Charts'!X$7)+1,IF($R260=1.25,LOOKUP($S260,'Vent Sizing Charts'!$T$6,'Vent Sizing Charts'!X$6)+1,"ERR")))))))))))</f>
        <v>ERR</v>
      </c>
      <c r="X260" t="str">
        <f>IF($R260=15,LOOKUP($S260,'Vent Sizing Charts'!$T$38:$T$41,'Vent Sizing Charts'!Y$38:Y$41)+1,IF($R260=12,LOOKUP($S260,'Vent Sizing Charts'!$T$34:$T$37,'Vent Sizing Charts'!Y$34:Y$37)+1,IF($R260=10,LOOKUP($S260,'Vent Sizing Charts'!$T$30:$T$33,'Vent Sizing Charts'!Y$30:Y$33)+1,IF($R260=8,LOOKUP($S260,'Vent Sizing Charts'!$T$26:$T$29,'Vent Sizing Charts'!Y$26:Y$29)+1,IF($R260=6,LOOKUP($S260,'Vent Sizing Charts'!$T$22:$T$25,'Vent Sizing Charts'!Y$22:Y$25)+1,IF($R260=5,LOOKUP($S260,'Vent Sizing Charts'!$T$18:$T$21,'Vent Sizing Charts'!Y$18:Y$21)+1,IF($R260=4,LOOKUP($S260,'Vent Sizing Charts'!$T$14:$T$17,'Vent Sizing Charts'!Y$14:Y$17)+1,IF($R260=3,LOOKUP($S260,'Vent Sizing Charts'!$T$10:$T$13,'Vent Sizing Charts'!Y$10:Y$13)+1,IF($R260=2,LOOKUP($S260,'Vent Sizing Charts'!$T$8:$T$9,'Vent Sizing Charts'!Y$8:Y$9)+1,IF($R260=1.5,LOOKUP($S260,'Vent Sizing Charts'!$T$7,'Vent Sizing Charts'!Y$7)+1,IF($R260=1.25,LOOKUP($S260,'Vent Sizing Charts'!$T$6,'Vent Sizing Charts'!Y$6)+1,"ERR")))))))))))</f>
        <v>ERR</v>
      </c>
      <c r="Y260" t="str">
        <f>IF($R260=15,LOOKUP($S260,'Vent Sizing Charts'!$T$38:$T$41,'Vent Sizing Charts'!Z$38:Z$41)+1,IF($R260=12,LOOKUP($S260,'Vent Sizing Charts'!$T$34:$T$37,'Vent Sizing Charts'!Z$34:Z$37)+1,IF($R260=10,LOOKUP($S260,'Vent Sizing Charts'!$T$30:$T$33,'Vent Sizing Charts'!Z$30:Z$33)+1,IF($R260=8,LOOKUP($S260,'Vent Sizing Charts'!$T$26:$T$29,'Vent Sizing Charts'!Z$26:Z$29)+1,IF($R260=6,LOOKUP($S260,'Vent Sizing Charts'!$T$22:$T$25,'Vent Sizing Charts'!Z$22:Z$25)+1,IF($R260=5,LOOKUP($S260,'Vent Sizing Charts'!$T$18:$T$21,'Vent Sizing Charts'!Z$18:Z$21)+1,IF($R260=4,LOOKUP($S260,'Vent Sizing Charts'!$T$14:$T$17,'Vent Sizing Charts'!Z$14:Z$17)+1,IF($R260=3,LOOKUP($S260,'Vent Sizing Charts'!$T$10:$T$13,'Vent Sizing Charts'!Z$10:Z$13)+1,IF($R260=2,LOOKUP($S260,'Vent Sizing Charts'!$T$8:$T$9,'Vent Sizing Charts'!Z$8:Z$9)+1,IF($R260=1.5,LOOKUP($S260,'Vent Sizing Charts'!$T$7,'Vent Sizing Charts'!Z$7)+1,IF($R260=1.25,LOOKUP($S260,'Vent Sizing Charts'!$T$6,'Vent Sizing Charts'!Z$6)+1,"ERR")))))))))))</f>
        <v>ERR</v>
      </c>
      <c r="Z260" t="str">
        <f>IF($R260=15,LOOKUP($S260,'Vent Sizing Charts'!$T$38:$T$41,'Vent Sizing Charts'!AA$38:AA$41)+1,IF($R260=12,LOOKUP($S260,'Vent Sizing Charts'!$T$34:$T$37,'Vent Sizing Charts'!AA$34:AA$37)+1,IF($R260=10,LOOKUP($S260,'Vent Sizing Charts'!$T$30:$T$33,'Vent Sizing Charts'!AA$30:AA$33)+1,IF($R260=8,LOOKUP($S260,'Vent Sizing Charts'!$T$26:$T$29,'Vent Sizing Charts'!AA$26:AA$29)+1,IF($R260=6,LOOKUP($S260,'Vent Sizing Charts'!$T$22:$T$25,'Vent Sizing Charts'!AA$22:AA$25)+1,IF($R260=5,LOOKUP($S260,'Vent Sizing Charts'!$T$18:$T$21,'Vent Sizing Charts'!AA$18:AA$21)+1,IF($R260=4,LOOKUP($S260,'Vent Sizing Charts'!$T$14:$T$17,'Vent Sizing Charts'!AA$14:AA$17)+1,IF($R260=3,LOOKUP($S260,'Vent Sizing Charts'!$T$10:$T$13,'Vent Sizing Charts'!AA$10:AA$13)+1,IF($R260=2,LOOKUP($S260,'Vent Sizing Charts'!$T$8:$T$9,'Vent Sizing Charts'!AA$8:AA$9)+1,IF($R260=1.5,LOOKUP($S260,'Vent Sizing Charts'!$T$7,'Vent Sizing Charts'!AA$7)+1,IF($R260=1.25,LOOKUP($S260,'Vent Sizing Charts'!$T$6,'Vent Sizing Charts'!AA$6)+1,"ERR")))))))))))</f>
        <v>ERR</v>
      </c>
      <c r="AA260" t="str">
        <f>IF($R260=15,LOOKUP($S260,'Vent Sizing Charts'!$T$38:$T$41,'Vent Sizing Charts'!AB$38:AB$41)+1,IF($R260=12,LOOKUP($S260,'Vent Sizing Charts'!$T$34:$T$37,'Vent Sizing Charts'!AB$34:AB$37)+1,IF($R260=10,LOOKUP($S260,'Vent Sizing Charts'!$T$30:$T$33,'Vent Sizing Charts'!AB$30:AB$33)+1,IF($R260=8,LOOKUP($S260,'Vent Sizing Charts'!$T$26:$T$29,'Vent Sizing Charts'!AB$26:AB$29)+1,IF($R260=6,LOOKUP($S260,'Vent Sizing Charts'!$T$22:$T$25,'Vent Sizing Charts'!AB$22:AB$25)+1,IF($R260=5,LOOKUP($S260,'Vent Sizing Charts'!$T$18:$T$21,'Vent Sizing Charts'!AB$18:AB$21)+1,IF($R260=4,LOOKUP($S260,'Vent Sizing Charts'!$T$14:$T$17,'Vent Sizing Charts'!AB$14:AB$17)+1,IF($R260=3,LOOKUP($S260,'Vent Sizing Charts'!$T$10:$T$13,'Vent Sizing Charts'!AB$10:AB$13)+1,IF($R260=2,LOOKUP($S260,'Vent Sizing Charts'!$T$8:$T$9,'Vent Sizing Charts'!AB$8:AB$9)+1,IF($R260=1.5,LOOKUP($S260,'Vent Sizing Charts'!$T$7,'Vent Sizing Charts'!AB$7)+1,IF($R260=1.25,LOOKUP($S260,'Vent Sizing Charts'!$T$6,'Vent Sizing Charts'!AB$6)+1,"ERR")))))))))))</f>
        <v>ERR</v>
      </c>
      <c r="AB260" t="str">
        <f>IF($R260=15,LOOKUP($S260,'Vent Sizing Charts'!$T$38:$T$41,'Vent Sizing Charts'!AC$38:AC$41)+1,IF($R260=12,LOOKUP($S260,'Vent Sizing Charts'!$T$34:$T$37,'Vent Sizing Charts'!AC$34:AC$37)+1,IF($R260=10,LOOKUP($S260,'Vent Sizing Charts'!$T$30:$T$33,'Vent Sizing Charts'!AC$30:AC$33)+1,IF($R260=8,LOOKUP($S260,'Vent Sizing Charts'!$T$26:$T$29,'Vent Sizing Charts'!AC$26:AC$29)+1,IF($R260=6,LOOKUP($S260,'Vent Sizing Charts'!$T$22:$T$25,'Vent Sizing Charts'!AC$22:AC$25)+1,IF($R260=5,LOOKUP($S260,'Vent Sizing Charts'!$T$18:$T$21,'Vent Sizing Charts'!AC$18:AC$21)+1,IF($R260=4,LOOKUP($S260,'Vent Sizing Charts'!$T$14:$T$17,'Vent Sizing Charts'!AC$14:AC$17)+1,IF($R260=3,LOOKUP($S260,'Vent Sizing Charts'!$T$10:$T$13,'Vent Sizing Charts'!AC$10:AC$13)+1,IF($R260=2,LOOKUP($S260,'Vent Sizing Charts'!$T$8:$T$9,'Vent Sizing Charts'!AC$8:AC$9)+1,IF($R260=1.5,LOOKUP($S260,'Vent Sizing Charts'!$T$7,'Vent Sizing Charts'!AC$7)+1,IF($R260=1.25,LOOKUP($S260,'Vent Sizing Charts'!$T$6,'Vent Sizing Charts'!AC$6)+1,"ERR")))))))))))</f>
        <v>ERR</v>
      </c>
      <c r="AC260" t="str">
        <f>IF($R260=15,LOOKUP($S260,'Vent Sizing Charts'!$T$38:$T$41,'Vent Sizing Charts'!AD$38:AD$41)+1,IF($R260=12,LOOKUP($S260,'Vent Sizing Charts'!$T$34:$T$37,'Vent Sizing Charts'!AD$34:AD$37)+1,IF($R260=10,LOOKUP($S260,'Vent Sizing Charts'!$T$30:$T$33,'Vent Sizing Charts'!AD$30:AD$33)+1,IF($R260=8,LOOKUP($S260,'Vent Sizing Charts'!$T$26:$T$29,'Vent Sizing Charts'!AD$26:AD$29)+1,IF($R260=6,LOOKUP($S260,'Vent Sizing Charts'!$T$22:$T$25,'Vent Sizing Charts'!AD$22:AD$25)+1,IF($R260=5,LOOKUP($S260,'Vent Sizing Charts'!$T$18:$T$21,'Vent Sizing Charts'!AD$18:AD$21)+1,IF($R260=4,LOOKUP($S260,'Vent Sizing Charts'!$T$14:$T$17,'Vent Sizing Charts'!AD$14:AD$17)+1,IF($R260=3,LOOKUP($S260,'Vent Sizing Charts'!$T$10:$T$13,'Vent Sizing Charts'!AD$10:AD$13)+1,IF($R260=2,LOOKUP($S260,'Vent Sizing Charts'!$T$8:$T$9,'Vent Sizing Charts'!AD$8:AD$9)+1,IF($R260=1.5,LOOKUP($S260,'Vent Sizing Charts'!$T$7,'Vent Sizing Charts'!AD$7)+1,IF($R260=1.25,LOOKUP($S260,'Vent Sizing Charts'!$T$6,'Vent Sizing Charts'!AD$6)+1,"ERR")))))))))))</f>
        <v>ERR</v>
      </c>
      <c r="AD260" t="str">
        <f>IF($R260=15,LOOKUP($S260,'Vent Sizing Charts'!$T$38:$T$41,'Vent Sizing Charts'!AE$38:AE$41)+1,IF($R260=12,LOOKUP($S260,'Vent Sizing Charts'!$T$34:$T$37,'Vent Sizing Charts'!AE$34:AE$37)+1,IF($R260=10,LOOKUP($S260,'Vent Sizing Charts'!$T$30:$T$33,'Vent Sizing Charts'!AE$30:AE$33)+1,IF($R260=8,LOOKUP($S260,'Vent Sizing Charts'!$T$26:$T$29,'Vent Sizing Charts'!AE$26:AE$29)+1,IF($R260=6,LOOKUP($S260,'Vent Sizing Charts'!$T$22:$T$25,'Vent Sizing Charts'!AE$22:AE$25)+1,IF($R260=5,LOOKUP($S260,'Vent Sizing Charts'!$T$18:$T$21,'Vent Sizing Charts'!AE$18:AE$21)+1,IF($R260=4,LOOKUP($S260,'Vent Sizing Charts'!$T$14:$T$17,'Vent Sizing Charts'!AE$14:AE$17)+1,IF($R260=3,LOOKUP($S260,'Vent Sizing Charts'!$T$10:$T$13,'Vent Sizing Charts'!AE$10:AE$13)+1,IF($R260=2,LOOKUP($S260,'Vent Sizing Charts'!$T$8:$T$9,'Vent Sizing Charts'!AE$8:AE$9)+1,IF($R260=1.5,LOOKUP($S260,'Vent Sizing Charts'!$T$7,'Vent Sizing Charts'!AE$7)+1,IF($R260=1.25,LOOKUP($S260,'Vent Sizing Charts'!$T$6,'Vent Sizing Charts'!AE$6)+1,"ERR")))))))))))</f>
        <v>ERR</v>
      </c>
      <c r="AE260" t="str">
        <f>IF($R260=15,LOOKUP($S260,'Vent Sizing Charts'!$T$38:$T$41,'Vent Sizing Charts'!U$38:U$41),IF($R260=12,LOOKUP($S260,'Vent Sizing Charts'!$T$34:$T$37,'Vent Sizing Charts'!U$34:U$37),IF($R260=10,LOOKUP($S260,'Vent Sizing Charts'!$T$30:$T$33,'Vent Sizing Charts'!U$30:U$33),IF($R260=8,LOOKUP($S260,'Vent Sizing Charts'!$T$26:$T$29,'Vent Sizing Charts'!U$26:U$29),IF($R260=6,LOOKUP($S260,'Vent Sizing Charts'!$T$22:$T$25,'Vent Sizing Charts'!U$22:U$25),IF($R260=5,LOOKUP($S260,'Vent Sizing Charts'!$T$18:$T$21,'Vent Sizing Charts'!U$18:U$21),IF($R260=4,LOOKUP($S260,'Vent Sizing Charts'!$T$14:$T$17,'Vent Sizing Charts'!U$14:U$17),IF($R260=3,LOOKUP($S260,'Vent Sizing Charts'!$T$10:$T$13,'Vent Sizing Charts'!U$10:U$13),IF($R260=2,LOOKUP($S260,'Vent Sizing Charts'!$T$8:$T$9,'Vent Sizing Charts'!U$8:U$9),IF($R260=1.5,LOOKUP($S260,'Vent Sizing Charts'!$T$7,'Vent Sizing Charts'!U$7),IF($R260=1.25,LOOKUP($S260,'Vent Sizing Charts'!$T$6,'Vent Sizing Charts'!U$6),"ERR")))))))))))</f>
        <v>ERR</v>
      </c>
    </row>
    <row r="261" spans="6:31" x14ac:dyDescent="0.25">
      <c r="F261" t="str">
        <f>IF('Vent Sizing'!M246="","",'Vent Sizing'!M246)</f>
        <v/>
      </c>
      <c r="G261">
        <v>0</v>
      </c>
      <c r="H261" t="e">
        <f>IF(LOOKUP($F261,'Vent Sizing Charts'!$F$5:$F$18,'Vent Sizing Charts'!G$5:G$18)+1&lt;0,0,LOOKUP($F261,'Vent Sizing Charts'!$F$5:$F$18,'Vent Sizing Charts'!G$5:G$18))</f>
        <v>#N/A</v>
      </c>
      <c r="I261" t="e">
        <f>IF(LOOKUP($F261,'Vent Sizing Charts'!$F$5:$F$18,'Vent Sizing Charts'!H$5:H$18)+1&lt;0,0,LOOKUP($F261,'Vent Sizing Charts'!$F$5:$F$18,'Vent Sizing Charts'!H$5:H$18))</f>
        <v>#N/A</v>
      </c>
      <c r="J261" t="e">
        <f>IF(LOOKUP($F261,'Vent Sizing Charts'!$F$5:$F$18,'Vent Sizing Charts'!I$5:I$18)+1&lt;0,0,LOOKUP($F261,'Vent Sizing Charts'!$F$5:$F$18,'Vent Sizing Charts'!I$5:I$18))</f>
        <v>#N/A</v>
      </c>
      <c r="K261" t="e">
        <f>IF(LOOKUP($F261,'Vent Sizing Charts'!$F$5:$F$18,'Vent Sizing Charts'!J$5:J$18)+1&lt;0,0,LOOKUP($F261,'Vent Sizing Charts'!$F$5:$F$18,'Vent Sizing Charts'!J$5:J$18))</f>
        <v>#N/A</v>
      </c>
      <c r="L261" t="e">
        <f>IF(LOOKUP($F261,'Vent Sizing Charts'!$F$5:$F$18,'Vent Sizing Charts'!K$5:K$18)+1&lt;0,0,LOOKUP($F261,'Vent Sizing Charts'!$F$5:$F$18,'Vent Sizing Charts'!K$5:K$18))</f>
        <v>#N/A</v>
      </c>
      <c r="M261" t="e">
        <f>IF(LOOKUP($F261,'Vent Sizing Charts'!$F$5:$F$18,'Vent Sizing Charts'!L$5:L$18)+1&lt;0,0,LOOKUP($F261,'Vent Sizing Charts'!$F$5:$F$18,'Vent Sizing Charts'!L$5:L$18))</f>
        <v>#N/A</v>
      </c>
      <c r="N261" t="e">
        <f>IF(LOOKUP($F261,'Vent Sizing Charts'!$F$5:$F$18,'Vent Sizing Charts'!M$5:M$18)+1&lt;0,0,LOOKUP($F261,'Vent Sizing Charts'!$F$5:$F$18,'Vent Sizing Charts'!M$5:M$18))</f>
        <v>#N/A</v>
      </c>
      <c r="O261" t="e">
        <f>IF(LOOKUP($F261,'Vent Sizing Charts'!$F$5:$F$18,'Vent Sizing Charts'!N$5:N$18)+1&lt;0,0,LOOKUP($F261,'Vent Sizing Charts'!$F$5:$F$18,'Vent Sizing Charts'!N$5:N$18))</f>
        <v>#N/A</v>
      </c>
      <c r="R261">
        <f>'Vent Sizing'!W166</f>
        <v>0</v>
      </c>
      <c r="S261">
        <f>ROUNDUP('Vent Sizing'!X166,0)</f>
        <v>0</v>
      </c>
      <c r="T261">
        <v>-9999999</v>
      </c>
      <c r="U261" t="str">
        <f>IF($R261=15,LOOKUP($S261,'Vent Sizing Charts'!$T$38:$T$41,'Vent Sizing Charts'!V$38:V$41)+1,IF($R261=12,LOOKUP($S261,'Vent Sizing Charts'!$T$34:$T$37,'Vent Sizing Charts'!V$34:V$37)+1,IF($R261=10,LOOKUP($S261,'Vent Sizing Charts'!$T$30:$T$33,'Vent Sizing Charts'!V$30:V$33)+1,IF($R261=8,LOOKUP($S261,'Vent Sizing Charts'!$T$26:$T$29,'Vent Sizing Charts'!V$26:V$29)+1,IF($R261=6,LOOKUP($S261,'Vent Sizing Charts'!$T$22:$T$25,'Vent Sizing Charts'!V$22:V$25)+1,IF($R261=5,LOOKUP($S261,'Vent Sizing Charts'!$T$18:$T$21,'Vent Sizing Charts'!V$18:V$21)+1,IF($R261=4,LOOKUP($S261,'Vent Sizing Charts'!$T$14:$T$17,'Vent Sizing Charts'!V$14:V$17)+1,IF($R261=3,LOOKUP($S261,'Vent Sizing Charts'!$T$10:$T$13,'Vent Sizing Charts'!V$10:V$13)+1,IF($R261=2,LOOKUP($S261,'Vent Sizing Charts'!$T$8:$T$9,'Vent Sizing Charts'!V$8:V$9)+1,IF($R261=1.5,LOOKUP($S261,'Vent Sizing Charts'!$T$7,'Vent Sizing Charts'!V$7)+1,IF($R261=1.25,LOOKUP($S261,'Vent Sizing Charts'!$T$6,'Vent Sizing Charts'!V$6)+1,"ERR")))))))))))</f>
        <v>ERR</v>
      </c>
      <c r="V261" t="str">
        <f>IF($R261=15,LOOKUP($S261,'Vent Sizing Charts'!$T$38:$T$41,'Vent Sizing Charts'!W$38:W$41)+1,IF($R261=12,LOOKUP($S261,'Vent Sizing Charts'!$T$34:$T$37,'Vent Sizing Charts'!W$34:W$37)+1,IF($R261=10,LOOKUP($S261,'Vent Sizing Charts'!$T$30:$T$33,'Vent Sizing Charts'!W$30:W$33)+1,IF($R261=8,LOOKUP($S261,'Vent Sizing Charts'!$T$26:$T$29,'Vent Sizing Charts'!W$26:W$29)+1,IF($R261=6,LOOKUP($S261,'Vent Sizing Charts'!$T$22:$T$25,'Vent Sizing Charts'!W$22:W$25)+1,IF($R261=5,LOOKUP($S261,'Vent Sizing Charts'!$T$18:$T$21,'Vent Sizing Charts'!W$18:W$21)+1,IF($R261=4,LOOKUP($S261,'Vent Sizing Charts'!$T$14:$T$17,'Vent Sizing Charts'!W$14:W$17)+1,IF($R261=3,LOOKUP($S261,'Vent Sizing Charts'!$T$10:$T$13,'Vent Sizing Charts'!W$10:W$13)+1,IF($R261=2,LOOKUP($S261,'Vent Sizing Charts'!$T$8:$T$9,'Vent Sizing Charts'!W$8:W$9)+1,IF($R261=1.5,LOOKUP($S261,'Vent Sizing Charts'!$T$7,'Vent Sizing Charts'!W$7)+1,IF($R261=1.25,LOOKUP($S261,'Vent Sizing Charts'!$T$6,'Vent Sizing Charts'!W$6)+1,"ERR")))))))))))</f>
        <v>ERR</v>
      </c>
      <c r="W261" t="str">
        <f>IF($R261=15,LOOKUP($S261,'Vent Sizing Charts'!$T$38:$T$41,'Vent Sizing Charts'!X$38:X$41)+1,IF($R261=12,LOOKUP($S261,'Vent Sizing Charts'!$T$34:$T$37,'Vent Sizing Charts'!X$34:X$37)+1,IF($R261=10,LOOKUP($S261,'Vent Sizing Charts'!$T$30:$T$33,'Vent Sizing Charts'!X$30:X$33)+1,IF($R261=8,LOOKUP($S261,'Vent Sizing Charts'!$T$26:$T$29,'Vent Sizing Charts'!X$26:X$29)+1,IF($R261=6,LOOKUP($S261,'Vent Sizing Charts'!$T$22:$T$25,'Vent Sizing Charts'!X$22:X$25)+1,IF($R261=5,LOOKUP($S261,'Vent Sizing Charts'!$T$18:$T$21,'Vent Sizing Charts'!X$18:X$21)+1,IF($R261=4,LOOKUP($S261,'Vent Sizing Charts'!$T$14:$T$17,'Vent Sizing Charts'!X$14:X$17)+1,IF($R261=3,LOOKUP($S261,'Vent Sizing Charts'!$T$10:$T$13,'Vent Sizing Charts'!X$10:X$13)+1,IF($R261=2,LOOKUP($S261,'Vent Sizing Charts'!$T$8:$T$9,'Vent Sizing Charts'!X$8:X$9)+1,IF($R261=1.5,LOOKUP($S261,'Vent Sizing Charts'!$T$7,'Vent Sizing Charts'!X$7)+1,IF($R261=1.25,LOOKUP($S261,'Vent Sizing Charts'!$T$6,'Vent Sizing Charts'!X$6)+1,"ERR")))))))))))</f>
        <v>ERR</v>
      </c>
      <c r="X261" t="str">
        <f>IF($R261=15,LOOKUP($S261,'Vent Sizing Charts'!$T$38:$T$41,'Vent Sizing Charts'!Y$38:Y$41)+1,IF($R261=12,LOOKUP($S261,'Vent Sizing Charts'!$T$34:$T$37,'Vent Sizing Charts'!Y$34:Y$37)+1,IF($R261=10,LOOKUP($S261,'Vent Sizing Charts'!$T$30:$T$33,'Vent Sizing Charts'!Y$30:Y$33)+1,IF($R261=8,LOOKUP($S261,'Vent Sizing Charts'!$T$26:$T$29,'Vent Sizing Charts'!Y$26:Y$29)+1,IF($R261=6,LOOKUP($S261,'Vent Sizing Charts'!$T$22:$T$25,'Vent Sizing Charts'!Y$22:Y$25)+1,IF($R261=5,LOOKUP($S261,'Vent Sizing Charts'!$T$18:$T$21,'Vent Sizing Charts'!Y$18:Y$21)+1,IF($R261=4,LOOKUP($S261,'Vent Sizing Charts'!$T$14:$T$17,'Vent Sizing Charts'!Y$14:Y$17)+1,IF($R261=3,LOOKUP($S261,'Vent Sizing Charts'!$T$10:$T$13,'Vent Sizing Charts'!Y$10:Y$13)+1,IF($R261=2,LOOKUP($S261,'Vent Sizing Charts'!$T$8:$T$9,'Vent Sizing Charts'!Y$8:Y$9)+1,IF($R261=1.5,LOOKUP($S261,'Vent Sizing Charts'!$T$7,'Vent Sizing Charts'!Y$7)+1,IF($R261=1.25,LOOKUP($S261,'Vent Sizing Charts'!$T$6,'Vent Sizing Charts'!Y$6)+1,"ERR")))))))))))</f>
        <v>ERR</v>
      </c>
      <c r="Y261" t="str">
        <f>IF($R261=15,LOOKUP($S261,'Vent Sizing Charts'!$T$38:$T$41,'Vent Sizing Charts'!Z$38:Z$41)+1,IF($R261=12,LOOKUP($S261,'Vent Sizing Charts'!$T$34:$T$37,'Vent Sizing Charts'!Z$34:Z$37)+1,IF($R261=10,LOOKUP($S261,'Vent Sizing Charts'!$T$30:$T$33,'Vent Sizing Charts'!Z$30:Z$33)+1,IF($R261=8,LOOKUP($S261,'Vent Sizing Charts'!$T$26:$T$29,'Vent Sizing Charts'!Z$26:Z$29)+1,IF($R261=6,LOOKUP($S261,'Vent Sizing Charts'!$T$22:$T$25,'Vent Sizing Charts'!Z$22:Z$25)+1,IF($R261=5,LOOKUP($S261,'Vent Sizing Charts'!$T$18:$T$21,'Vent Sizing Charts'!Z$18:Z$21)+1,IF($R261=4,LOOKUP($S261,'Vent Sizing Charts'!$T$14:$T$17,'Vent Sizing Charts'!Z$14:Z$17)+1,IF($R261=3,LOOKUP($S261,'Vent Sizing Charts'!$T$10:$T$13,'Vent Sizing Charts'!Z$10:Z$13)+1,IF($R261=2,LOOKUP($S261,'Vent Sizing Charts'!$T$8:$T$9,'Vent Sizing Charts'!Z$8:Z$9)+1,IF($R261=1.5,LOOKUP($S261,'Vent Sizing Charts'!$T$7,'Vent Sizing Charts'!Z$7)+1,IF($R261=1.25,LOOKUP($S261,'Vent Sizing Charts'!$T$6,'Vent Sizing Charts'!Z$6)+1,"ERR")))))))))))</f>
        <v>ERR</v>
      </c>
      <c r="Z261" t="str">
        <f>IF($R261=15,LOOKUP($S261,'Vent Sizing Charts'!$T$38:$T$41,'Vent Sizing Charts'!AA$38:AA$41)+1,IF($R261=12,LOOKUP($S261,'Vent Sizing Charts'!$T$34:$T$37,'Vent Sizing Charts'!AA$34:AA$37)+1,IF($R261=10,LOOKUP($S261,'Vent Sizing Charts'!$T$30:$T$33,'Vent Sizing Charts'!AA$30:AA$33)+1,IF($R261=8,LOOKUP($S261,'Vent Sizing Charts'!$T$26:$T$29,'Vent Sizing Charts'!AA$26:AA$29)+1,IF($R261=6,LOOKUP($S261,'Vent Sizing Charts'!$T$22:$T$25,'Vent Sizing Charts'!AA$22:AA$25)+1,IF($R261=5,LOOKUP($S261,'Vent Sizing Charts'!$T$18:$T$21,'Vent Sizing Charts'!AA$18:AA$21)+1,IF($R261=4,LOOKUP($S261,'Vent Sizing Charts'!$T$14:$T$17,'Vent Sizing Charts'!AA$14:AA$17)+1,IF($R261=3,LOOKUP($S261,'Vent Sizing Charts'!$T$10:$T$13,'Vent Sizing Charts'!AA$10:AA$13)+1,IF($R261=2,LOOKUP($S261,'Vent Sizing Charts'!$T$8:$T$9,'Vent Sizing Charts'!AA$8:AA$9)+1,IF($R261=1.5,LOOKUP($S261,'Vent Sizing Charts'!$T$7,'Vent Sizing Charts'!AA$7)+1,IF($R261=1.25,LOOKUP($S261,'Vent Sizing Charts'!$T$6,'Vent Sizing Charts'!AA$6)+1,"ERR")))))))))))</f>
        <v>ERR</v>
      </c>
      <c r="AA261" t="str">
        <f>IF($R261=15,LOOKUP($S261,'Vent Sizing Charts'!$T$38:$T$41,'Vent Sizing Charts'!AB$38:AB$41)+1,IF($R261=12,LOOKUP($S261,'Vent Sizing Charts'!$T$34:$T$37,'Vent Sizing Charts'!AB$34:AB$37)+1,IF($R261=10,LOOKUP($S261,'Vent Sizing Charts'!$T$30:$T$33,'Vent Sizing Charts'!AB$30:AB$33)+1,IF($R261=8,LOOKUP($S261,'Vent Sizing Charts'!$T$26:$T$29,'Vent Sizing Charts'!AB$26:AB$29)+1,IF($R261=6,LOOKUP($S261,'Vent Sizing Charts'!$T$22:$T$25,'Vent Sizing Charts'!AB$22:AB$25)+1,IF($R261=5,LOOKUP($S261,'Vent Sizing Charts'!$T$18:$T$21,'Vent Sizing Charts'!AB$18:AB$21)+1,IF($R261=4,LOOKUP($S261,'Vent Sizing Charts'!$T$14:$T$17,'Vent Sizing Charts'!AB$14:AB$17)+1,IF($R261=3,LOOKUP($S261,'Vent Sizing Charts'!$T$10:$T$13,'Vent Sizing Charts'!AB$10:AB$13)+1,IF($R261=2,LOOKUP($S261,'Vent Sizing Charts'!$T$8:$T$9,'Vent Sizing Charts'!AB$8:AB$9)+1,IF($R261=1.5,LOOKUP($S261,'Vent Sizing Charts'!$T$7,'Vent Sizing Charts'!AB$7)+1,IF($R261=1.25,LOOKUP($S261,'Vent Sizing Charts'!$T$6,'Vent Sizing Charts'!AB$6)+1,"ERR")))))))))))</f>
        <v>ERR</v>
      </c>
      <c r="AB261" t="str">
        <f>IF($R261=15,LOOKUP($S261,'Vent Sizing Charts'!$T$38:$T$41,'Vent Sizing Charts'!AC$38:AC$41)+1,IF($R261=12,LOOKUP($S261,'Vent Sizing Charts'!$T$34:$T$37,'Vent Sizing Charts'!AC$34:AC$37)+1,IF($R261=10,LOOKUP($S261,'Vent Sizing Charts'!$T$30:$T$33,'Vent Sizing Charts'!AC$30:AC$33)+1,IF($R261=8,LOOKUP($S261,'Vent Sizing Charts'!$T$26:$T$29,'Vent Sizing Charts'!AC$26:AC$29)+1,IF($R261=6,LOOKUP($S261,'Vent Sizing Charts'!$T$22:$T$25,'Vent Sizing Charts'!AC$22:AC$25)+1,IF($R261=5,LOOKUP($S261,'Vent Sizing Charts'!$T$18:$T$21,'Vent Sizing Charts'!AC$18:AC$21)+1,IF($R261=4,LOOKUP($S261,'Vent Sizing Charts'!$T$14:$T$17,'Vent Sizing Charts'!AC$14:AC$17)+1,IF($R261=3,LOOKUP($S261,'Vent Sizing Charts'!$T$10:$T$13,'Vent Sizing Charts'!AC$10:AC$13)+1,IF($R261=2,LOOKUP($S261,'Vent Sizing Charts'!$T$8:$T$9,'Vent Sizing Charts'!AC$8:AC$9)+1,IF($R261=1.5,LOOKUP($S261,'Vent Sizing Charts'!$T$7,'Vent Sizing Charts'!AC$7)+1,IF($R261=1.25,LOOKUP($S261,'Vent Sizing Charts'!$T$6,'Vent Sizing Charts'!AC$6)+1,"ERR")))))))))))</f>
        <v>ERR</v>
      </c>
      <c r="AC261" t="str">
        <f>IF($R261=15,LOOKUP($S261,'Vent Sizing Charts'!$T$38:$T$41,'Vent Sizing Charts'!AD$38:AD$41)+1,IF($R261=12,LOOKUP($S261,'Vent Sizing Charts'!$T$34:$T$37,'Vent Sizing Charts'!AD$34:AD$37)+1,IF($R261=10,LOOKUP($S261,'Vent Sizing Charts'!$T$30:$T$33,'Vent Sizing Charts'!AD$30:AD$33)+1,IF($R261=8,LOOKUP($S261,'Vent Sizing Charts'!$T$26:$T$29,'Vent Sizing Charts'!AD$26:AD$29)+1,IF($R261=6,LOOKUP($S261,'Vent Sizing Charts'!$T$22:$T$25,'Vent Sizing Charts'!AD$22:AD$25)+1,IF($R261=5,LOOKUP($S261,'Vent Sizing Charts'!$T$18:$T$21,'Vent Sizing Charts'!AD$18:AD$21)+1,IF($R261=4,LOOKUP($S261,'Vent Sizing Charts'!$T$14:$T$17,'Vent Sizing Charts'!AD$14:AD$17)+1,IF($R261=3,LOOKUP($S261,'Vent Sizing Charts'!$T$10:$T$13,'Vent Sizing Charts'!AD$10:AD$13)+1,IF($R261=2,LOOKUP($S261,'Vent Sizing Charts'!$T$8:$T$9,'Vent Sizing Charts'!AD$8:AD$9)+1,IF($R261=1.5,LOOKUP($S261,'Vent Sizing Charts'!$T$7,'Vent Sizing Charts'!AD$7)+1,IF($R261=1.25,LOOKUP($S261,'Vent Sizing Charts'!$T$6,'Vent Sizing Charts'!AD$6)+1,"ERR")))))))))))</f>
        <v>ERR</v>
      </c>
      <c r="AD261" t="str">
        <f>IF($R261=15,LOOKUP($S261,'Vent Sizing Charts'!$T$38:$T$41,'Vent Sizing Charts'!AE$38:AE$41)+1,IF($R261=12,LOOKUP($S261,'Vent Sizing Charts'!$T$34:$T$37,'Vent Sizing Charts'!AE$34:AE$37)+1,IF($R261=10,LOOKUP($S261,'Vent Sizing Charts'!$T$30:$T$33,'Vent Sizing Charts'!AE$30:AE$33)+1,IF($R261=8,LOOKUP($S261,'Vent Sizing Charts'!$T$26:$T$29,'Vent Sizing Charts'!AE$26:AE$29)+1,IF($R261=6,LOOKUP($S261,'Vent Sizing Charts'!$T$22:$T$25,'Vent Sizing Charts'!AE$22:AE$25)+1,IF($R261=5,LOOKUP($S261,'Vent Sizing Charts'!$T$18:$T$21,'Vent Sizing Charts'!AE$18:AE$21)+1,IF($R261=4,LOOKUP($S261,'Vent Sizing Charts'!$T$14:$T$17,'Vent Sizing Charts'!AE$14:AE$17)+1,IF($R261=3,LOOKUP($S261,'Vent Sizing Charts'!$T$10:$T$13,'Vent Sizing Charts'!AE$10:AE$13)+1,IF($R261=2,LOOKUP($S261,'Vent Sizing Charts'!$T$8:$T$9,'Vent Sizing Charts'!AE$8:AE$9)+1,IF($R261=1.5,LOOKUP($S261,'Vent Sizing Charts'!$T$7,'Vent Sizing Charts'!AE$7)+1,IF($R261=1.25,LOOKUP($S261,'Vent Sizing Charts'!$T$6,'Vent Sizing Charts'!AE$6)+1,"ERR")))))))))))</f>
        <v>ERR</v>
      </c>
      <c r="AE261" t="str">
        <f>IF($R261=15,LOOKUP($S261,'Vent Sizing Charts'!$T$38:$T$41,'Vent Sizing Charts'!U$38:U$41),IF($R261=12,LOOKUP($S261,'Vent Sizing Charts'!$T$34:$T$37,'Vent Sizing Charts'!U$34:U$37),IF($R261=10,LOOKUP($S261,'Vent Sizing Charts'!$T$30:$T$33,'Vent Sizing Charts'!U$30:U$33),IF($R261=8,LOOKUP($S261,'Vent Sizing Charts'!$T$26:$T$29,'Vent Sizing Charts'!U$26:U$29),IF($R261=6,LOOKUP($S261,'Vent Sizing Charts'!$T$22:$T$25,'Vent Sizing Charts'!U$22:U$25),IF($R261=5,LOOKUP($S261,'Vent Sizing Charts'!$T$18:$T$21,'Vent Sizing Charts'!U$18:U$21),IF($R261=4,LOOKUP($S261,'Vent Sizing Charts'!$T$14:$T$17,'Vent Sizing Charts'!U$14:U$17),IF($R261=3,LOOKUP($S261,'Vent Sizing Charts'!$T$10:$T$13,'Vent Sizing Charts'!U$10:U$13),IF($R261=2,LOOKUP($S261,'Vent Sizing Charts'!$T$8:$T$9,'Vent Sizing Charts'!U$8:U$9),IF($R261=1.5,LOOKUP($S261,'Vent Sizing Charts'!$T$7,'Vent Sizing Charts'!U$7),IF($R261=1.25,LOOKUP($S261,'Vent Sizing Charts'!$T$6,'Vent Sizing Charts'!U$6),"ERR")))))))))))</f>
        <v>ERR</v>
      </c>
    </row>
    <row r="262" spans="6:31" x14ac:dyDescent="0.25">
      <c r="F262" t="str">
        <f>IF('Vent Sizing'!M247="","",'Vent Sizing'!M247)</f>
        <v/>
      </c>
      <c r="G262">
        <v>0</v>
      </c>
      <c r="H262" t="e">
        <f>IF(LOOKUP($F262,'Vent Sizing Charts'!$F$5:$F$18,'Vent Sizing Charts'!G$5:G$18)+1&lt;0,0,LOOKUP($F262,'Vent Sizing Charts'!$F$5:$F$18,'Vent Sizing Charts'!G$5:G$18))</f>
        <v>#N/A</v>
      </c>
      <c r="I262" t="e">
        <f>IF(LOOKUP($F262,'Vent Sizing Charts'!$F$5:$F$18,'Vent Sizing Charts'!H$5:H$18)+1&lt;0,0,LOOKUP($F262,'Vent Sizing Charts'!$F$5:$F$18,'Vent Sizing Charts'!H$5:H$18))</f>
        <v>#N/A</v>
      </c>
      <c r="J262" t="e">
        <f>IF(LOOKUP($F262,'Vent Sizing Charts'!$F$5:$F$18,'Vent Sizing Charts'!I$5:I$18)+1&lt;0,0,LOOKUP($F262,'Vent Sizing Charts'!$F$5:$F$18,'Vent Sizing Charts'!I$5:I$18))</f>
        <v>#N/A</v>
      </c>
      <c r="K262" t="e">
        <f>IF(LOOKUP($F262,'Vent Sizing Charts'!$F$5:$F$18,'Vent Sizing Charts'!J$5:J$18)+1&lt;0,0,LOOKUP($F262,'Vent Sizing Charts'!$F$5:$F$18,'Vent Sizing Charts'!J$5:J$18))</f>
        <v>#N/A</v>
      </c>
      <c r="L262" t="e">
        <f>IF(LOOKUP($F262,'Vent Sizing Charts'!$F$5:$F$18,'Vent Sizing Charts'!K$5:K$18)+1&lt;0,0,LOOKUP($F262,'Vent Sizing Charts'!$F$5:$F$18,'Vent Sizing Charts'!K$5:K$18))</f>
        <v>#N/A</v>
      </c>
      <c r="M262" t="e">
        <f>IF(LOOKUP($F262,'Vent Sizing Charts'!$F$5:$F$18,'Vent Sizing Charts'!L$5:L$18)+1&lt;0,0,LOOKUP($F262,'Vent Sizing Charts'!$F$5:$F$18,'Vent Sizing Charts'!L$5:L$18))</f>
        <v>#N/A</v>
      </c>
      <c r="N262" t="e">
        <f>IF(LOOKUP($F262,'Vent Sizing Charts'!$F$5:$F$18,'Vent Sizing Charts'!M$5:M$18)+1&lt;0,0,LOOKUP($F262,'Vent Sizing Charts'!$F$5:$F$18,'Vent Sizing Charts'!M$5:M$18))</f>
        <v>#N/A</v>
      </c>
      <c r="O262" t="e">
        <f>IF(LOOKUP($F262,'Vent Sizing Charts'!$F$5:$F$18,'Vent Sizing Charts'!N$5:N$18)+1&lt;0,0,LOOKUP($F262,'Vent Sizing Charts'!$F$5:$F$18,'Vent Sizing Charts'!N$5:N$18))</f>
        <v>#N/A</v>
      </c>
      <c r="R262">
        <f>'Vent Sizing'!W167</f>
        <v>0</v>
      </c>
      <c r="S262">
        <f>ROUNDUP('Vent Sizing'!X167,0)</f>
        <v>0</v>
      </c>
      <c r="T262">
        <v>-9999999</v>
      </c>
      <c r="U262" t="str">
        <f>IF($R262=15,LOOKUP($S262,'Vent Sizing Charts'!$T$38:$T$41,'Vent Sizing Charts'!V$38:V$41)+1,IF($R262=12,LOOKUP($S262,'Vent Sizing Charts'!$T$34:$T$37,'Vent Sizing Charts'!V$34:V$37)+1,IF($R262=10,LOOKUP($S262,'Vent Sizing Charts'!$T$30:$T$33,'Vent Sizing Charts'!V$30:V$33)+1,IF($R262=8,LOOKUP($S262,'Vent Sizing Charts'!$T$26:$T$29,'Vent Sizing Charts'!V$26:V$29)+1,IF($R262=6,LOOKUP($S262,'Vent Sizing Charts'!$T$22:$T$25,'Vent Sizing Charts'!V$22:V$25)+1,IF($R262=5,LOOKUP($S262,'Vent Sizing Charts'!$T$18:$T$21,'Vent Sizing Charts'!V$18:V$21)+1,IF($R262=4,LOOKUP($S262,'Vent Sizing Charts'!$T$14:$T$17,'Vent Sizing Charts'!V$14:V$17)+1,IF($R262=3,LOOKUP($S262,'Vent Sizing Charts'!$T$10:$T$13,'Vent Sizing Charts'!V$10:V$13)+1,IF($R262=2,LOOKUP($S262,'Vent Sizing Charts'!$T$8:$T$9,'Vent Sizing Charts'!V$8:V$9)+1,IF($R262=1.5,LOOKUP($S262,'Vent Sizing Charts'!$T$7,'Vent Sizing Charts'!V$7)+1,IF($R262=1.25,LOOKUP($S262,'Vent Sizing Charts'!$T$6,'Vent Sizing Charts'!V$6)+1,"ERR")))))))))))</f>
        <v>ERR</v>
      </c>
      <c r="V262" t="str">
        <f>IF($R262=15,LOOKUP($S262,'Vent Sizing Charts'!$T$38:$T$41,'Vent Sizing Charts'!W$38:W$41)+1,IF($R262=12,LOOKUP($S262,'Vent Sizing Charts'!$T$34:$T$37,'Vent Sizing Charts'!W$34:W$37)+1,IF($R262=10,LOOKUP($S262,'Vent Sizing Charts'!$T$30:$T$33,'Vent Sizing Charts'!W$30:W$33)+1,IF($R262=8,LOOKUP($S262,'Vent Sizing Charts'!$T$26:$T$29,'Vent Sizing Charts'!W$26:W$29)+1,IF($R262=6,LOOKUP($S262,'Vent Sizing Charts'!$T$22:$T$25,'Vent Sizing Charts'!W$22:W$25)+1,IF($R262=5,LOOKUP($S262,'Vent Sizing Charts'!$T$18:$T$21,'Vent Sizing Charts'!W$18:W$21)+1,IF($R262=4,LOOKUP($S262,'Vent Sizing Charts'!$T$14:$T$17,'Vent Sizing Charts'!W$14:W$17)+1,IF($R262=3,LOOKUP($S262,'Vent Sizing Charts'!$T$10:$T$13,'Vent Sizing Charts'!W$10:W$13)+1,IF($R262=2,LOOKUP($S262,'Vent Sizing Charts'!$T$8:$T$9,'Vent Sizing Charts'!W$8:W$9)+1,IF($R262=1.5,LOOKUP($S262,'Vent Sizing Charts'!$T$7,'Vent Sizing Charts'!W$7)+1,IF($R262=1.25,LOOKUP($S262,'Vent Sizing Charts'!$T$6,'Vent Sizing Charts'!W$6)+1,"ERR")))))))))))</f>
        <v>ERR</v>
      </c>
      <c r="W262" t="str">
        <f>IF($R262=15,LOOKUP($S262,'Vent Sizing Charts'!$T$38:$T$41,'Vent Sizing Charts'!X$38:X$41)+1,IF($R262=12,LOOKUP($S262,'Vent Sizing Charts'!$T$34:$T$37,'Vent Sizing Charts'!X$34:X$37)+1,IF($R262=10,LOOKUP($S262,'Vent Sizing Charts'!$T$30:$T$33,'Vent Sizing Charts'!X$30:X$33)+1,IF($R262=8,LOOKUP($S262,'Vent Sizing Charts'!$T$26:$T$29,'Vent Sizing Charts'!X$26:X$29)+1,IF($R262=6,LOOKUP($S262,'Vent Sizing Charts'!$T$22:$T$25,'Vent Sizing Charts'!X$22:X$25)+1,IF($R262=5,LOOKUP($S262,'Vent Sizing Charts'!$T$18:$T$21,'Vent Sizing Charts'!X$18:X$21)+1,IF($R262=4,LOOKUP($S262,'Vent Sizing Charts'!$T$14:$T$17,'Vent Sizing Charts'!X$14:X$17)+1,IF($R262=3,LOOKUP($S262,'Vent Sizing Charts'!$T$10:$T$13,'Vent Sizing Charts'!X$10:X$13)+1,IF($R262=2,LOOKUP($S262,'Vent Sizing Charts'!$T$8:$T$9,'Vent Sizing Charts'!X$8:X$9)+1,IF($R262=1.5,LOOKUP($S262,'Vent Sizing Charts'!$T$7,'Vent Sizing Charts'!X$7)+1,IF($R262=1.25,LOOKUP($S262,'Vent Sizing Charts'!$T$6,'Vent Sizing Charts'!X$6)+1,"ERR")))))))))))</f>
        <v>ERR</v>
      </c>
      <c r="X262" t="str">
        <f>IF($R262=15,LOOKUP($S262,'Vent Sizing Charts'!$T$38:$T$41,'Vent Sizing Charts'!Y$38:Y$41)+1,IF($R262=12,LOOKUP($S262,'Vent Sizing Charts'!$T$34:$T$37,'Vent Sizing Charts'!Y$34:Y$37)+1,IF($R262=10,LOOKUP($S262,'Vent Sizing Charts'!$T$30:$T$33,'Vent Sizing Charts'!Y$30:Y$33)+1,IF($R262=8,LOOKUP($S262,'Vent Sizing Charts'!$T$26:$T$29,'Vent Sizing Charts'!Y$26:Y$29)+1,IF($R262=6,LOOKUP($S262,'Vent Sizing Charts'!$T$22:$T$25,'Vent Sizing Charts'!Y$22:Y$25)+1,IF($R262=5,LOOKUP($S262,'Vent Sizing Charts'!$T$18:$T$21,'Vent Sizing Charts'!Y$18:Y$21)+1,IF($R262=4,LOOKUP($S262,'Vent Sizing Charts'!$T$14:$T$17,'Vent Sizing Charts'!Y$14:Y$17)+1,IF($R262=3,LOOKUP($S262,'Vent Sizing Charts'!$T$10:$T$13,'Vent Sizing Charts'!Y$10:Y$13)+1,IF($R262=2,LOOKUP($S262,'Vent Sizing Charts'!$T$8:$T$9,'Vent Sizing Charts'!Y$8:Y$9)+1,IF($R262=1.5,LOOKUP($S262,'Vent Sizing Charts'!$T$7,'Vent Sizing Charts'!Y$7)+1,IF($R262=1.25,LOOKUP($S262,'Vent Sizing Charts'!$T$6,'Vent Sizing Charts'!Y$6)+1,"ERR")))))))))))</f>
        <v>ERR</v>
      </c>
      <c r="Y262" t="str">
        <f>IF($R262=15,LOOKUP($S262,'Vent Sizing Charts'!$T$38:$T$41,'Vent Sizing Charts'!Z$38:Z$41)+1,IF($R262=12,LOOKUP($S262,'Vent Sizing Charts'!$T$34:$T$37,'Vent Sizing Charts'!Z$34:Z$37)+1,IF($R262=10,LOOKUP($S262,'Vent Sizing Charts'!$T$30:$T$33,'Vent Sizing Charts'!Z$30:Z$33)+1,IF($R262=8,LOOKUP($S262,'Vent Sizing Charts'!$T$26:$T$29,'Vent Sizing Charts'!Z$26:Z$29)+1,IF($R262=6,LOOKUP($S262,'Vent Sizing Charts'!$T$22:$T$25,'Vent Sizing Charts'!Z$22:Z$25)+1,IF($R262=5,LOOKUP($S262,'Vent Sizing Charts'!$T$18:$T$21,'Vent Sizing Charts'!Z$18:Z$21)+1,IF($R262=4,LOOKUP($S262,'Vent Sizing Charts'!$T$14:$T$17,'Vent Sizing Charts'!Z$14:Z$17)+1,IF($R262=3,LOOKUP($S262,'Vent Sizing Charts'!$T$10:$T$13,'Vent Sizing Charts'!Z$10:Z$13)+1,IF($R262=2,LOOKUP($S262,'Vent Sizing Charts'!$T$8:$T$9,'Vent Sizing Charts'!Z$8:Z$9)+1,IF($R262=1.5,LOOKUP($S262,'Vent Sizing Charts'!$T$7,'Vent Sizing Charts'!Z$7)+1,IF($R262=1.25,LOOKUP($S262,'Vent Sizing Charts'!$T$6,'Vent Sizing Charts'!Z$6)+1,"ERR")))))))))))</f>
        <v>ERR</v>
      </c>
      <c r="Z262" t="str">
        <f>IF($R262=15,LOOKUP($S262,'Vent Sizing Charts'!$T$38:$T$41,'Vent Sizing Charts'!AA$38:AA$41)+1,IF($R262=12,LOOKUP($S262,'Vent Sizing Charts'!$T$34:$T$37,'Vent Sizing Charts'!AA$34:AA$37)+1,IF($R262=10,LOOKUP($S262,'Vent Sizing Charts'!$T$30:$T$33,'Vent Sizing Charts'!AA$30:AA$33)+1,IF($R262=8,LOOKUP($S262,'Vent Sizing Charts'!$T$26:$T$29,'Vent Sizing Charts'!AA$26:AA$29)+1,IF($R262=6,LOOKUP($S262,'Vent Sizing Charts'!$T$22:$T$25,'Vent Sizing Charts'!AA$22:AA$25)+1,IF($R262=5,LOOKUP($S262,'Vent Sizing Charts'!$T$18:$T$21,'Vent Sizing Charts'!AA$18:AA$21)+1,IF($R262=4,LOOKUP($S262,'Vent Sizing Charts'!$T$14:$T$17,'Vent Sizing Charts'!AA$14:AA$17)+1,IF($R262=3,LOOKUP($S262,'Vent Sizing Charts'!$T$10:$T$13,'Vent Sizing Charts'!AA$10:AA$13)+1,IF($R262=2,LOOKUP($S262,'Vent Sizing Charts'!$T$8:$T$9,'Vent Sizing Charts'!AA$8:AA$9)+1,IF($R262=1.5,LOOKUP($S262,'Vent Sizing Charts'!$T$7,'Vent Sizing Charts'!AA$7)+1,IF($R262=1.25,LOOKUP($S262,'Vent Sizing Charts'!$T$6,'Vent Sizing Charts'!AA$6)+1,"ERR")))))))))))</f>
        <v>ERR</v>
      </c>
      <c r="AA262" t="str">
        <f>IF($R262=15,LOOKUP($S262,'Vent Sizing Charts'!$T$38:$T$41,'Vent Sizing Charts'!AB$38:AB$41)+1,IF($R262=12,LOOKUP($S262,'Vent Sizing Charts'!$T$34:$T$37,'Vent Sizing Charts'!AB$34:AB$37)+1,IF($R262=10,LOOKUP($S262,'Vent Sizing Charts'!$T$30:$T$33,'Vent Sizing Charts'!AB$30:AB$33)+1,IF($R262=8,LOOKUP($S262,'Vent Sizing Charts'!$T$26:$T$29,'Vent Sizing Charts'!AB$26:AB$29)+1,IF($R262=6,LOOKUP($S262,'Vent Sizing Charts'!$T$22:$T$25,'Vent Sizing Charts'!AB$22:AB$25)+1,IF($R262=5,LOOKUP($S262,'Vent Sizing Charts'!$T$18:$T$21,'Vent Sizing Charts'!AB$18:AB$21)+1,IF($R262=4,LOOKUP($S262,'Vent Sizing Charts'!$T$14:$T$17,'Vent Sizing Charts'!AB$14:AB$17)+1,IF($R262=3,LOOKUP($S262,'Vent Sizing Charts'!$T$10:$T$13,'Vent Sizing Charts'!AB$10:AB$13)+1,IF($R262=2,LOOKUP($S262,'Vent Sizing Charts'!$T$8:$T$9,'Vent Sizing Charts'!AB$8:AB$9)+1,IF($R262=1.5,LOOKUP($S262,'Vent Sizing Charts'!$T$7,'Vent Sizing Charts'!AB$7)+1,IF($R262=1.25,LOOKUP($S262,'Vent Sizing Charts'!$T$6,'Vent Sizing Charts'!AB$6)+1,"ERR")))))))))))</f>
        <v>ERR</v>
      </c>
      <c r="AB262" t="str">
        <f>IF($R262=15,LOOKUP($S262,'Vent Sizing Charts'!$T$38:$T$41,'Vent Sizing Charts'!AC$38:AC$41)+1,IF($R262=12,LOOKUP($S262,'Vent Sizing Charts'!$T$34:$T$37,'Vent Sizing Charts'!AC$34:AC$37)+1,IF($R262=10,LOOKUP($S262,'Vent Sizing Charts'!$T$30:$T$33,'Vent Sizing Charts'!AC$30:AC$33)+1,IF($R262=8,LOOKUP($S262,'Vent Sizing Charts'!$T$26:$T$29,'Vent Sizing Charts'!AC$26:AC$29)+1,IF($R262=6,LOOKUP($S262,'Vent Sizing Charts'!$T$22:$T$25,'Vent Sizing Charts'!AC$22:AC$25)+1,IF($R262=5,LOOKUP($S262,'Vent Sizing Charts'!$T$18:$T$21,'Vent Sizing Charts'!AC$18:AC$21)+1,IF($R262=4,LOOKUP($S262,'Vent Sizing Charts'!$T$14:$T$17,'Vent Sizing Charts'!AC$14:AC$17)+1,IF($R262=3,LOOKUP($S262,'Vent Sizing Charts'!$T$10:$T$13,'Vent Sizing Charts'!AC$10:AC$13)+1,IF($R262=2,LOOKUP($S262,'Vent Sizing Charts'!$T$8:$T$9,'Vent Sizing Charts'!AC$8:AC$9)+1,IF($R262=1.5,LOOKUP($S262,'Vent Sizing Charts'!$T$7,'Vent Sizing Charts'!AC$7)+1,IF($R262=1.25,LOOKUP($S262,'Vent Sizing Charts'!$T$6,'Vent Sizing Charts'!AC$6)+1,"ERR")))))))))))</f>
        <v>ERR</v>
      </c>
      <c r="AC262" t="str">
        <f>IF($R262=15,LOOKUP($S262,'Vent Sizing Charts'!$T$38:$T$41,'Vent Sizing Charts'!AD$38:AD$41)+1,IF($R262=12,LOOKUP($S262,'Vent Sizing Charts'!$T$34:$T$37,'Vent Sizing Charts'!AD$34:AD$37)+1,IF($R262=10,LOOKUP($S262,'Vent Sizing Charts'!$T$30:$T$33,'Vent Sizing Charts'!AD$30:AD$33)+1,IF($R262=8,LOOKUP($S262,'Vent Sizing Charts'!$T$26:$T$29,'Vent Sizing Charts'!AD$26:AD$29)+1,IF($R262=6,LOOKUP($S262,'Vent Sizing Charts'!$T$22:$T$25,'Vent Sizing Charts'!AD$22:AD$25)+1,IF($R262=5,LOOKUP($S262,'Vent Sizing Charts'!$T$18:$T$21,'Vent Sizing Charts'!AD$18:AD$21)+1,IF($R262=4,LOOKUP($S262,'Vent Sizing Charts'!$T$14:$T$17,'Vent Sizing Charts'!AD$14:AD$17)+1,IF($R262=3,LOOKUP($S262,'Vent Sizing Charts'!$T$10:$T$13,'Vent Sizing Charts'!AD$10:AD$13)+1,IF($R262=2,LOOKUP($S262,'Vent Sizing Charts'!$T$8:$T$9,'Vent Sizing Charts'!AD$8:AD$9)+1,IF($R262=1.5,LOOKUP($S262,'Vent Sizing Charts'!$T$7,'Vent Sizing Charts'!AD$7)+1,IF($R262=1.25,LOOKUP($S262,'Vent Sizing Charts'!$T$6,'Vent Sizing Charts'!AD$6)+1,"ERR")))))))))))</f>
        <v>ERR</v>
      </c>
      <c r="AD262" t="str">
        <f>IF($R262=15,LOOKUP($S262,'Vent Sizing Charts'!$T$38:$T$41,'Vent Sizing Charts'!AE$38:AE$41)+1,IF($R262=12,LOOKUP($S262,'Vent Sizing Charts'!$T$34:$T$37,'Vent Sizing Charts'!AE$34:AE$37)+1,IF($R262=10,LOOKUP($S262,'Vent Sizing Charts'!$T$30:$T$33,'Vent Sizing Charts'!AE$30:AE$33)+1,IF($R262=8,LOOKUP($S262,'Vent Sizing Charts'!$T$26:$T$29,'Vent Sizing Charts'!AE$26:AE$29)+1,IF($R262=6,LOOKUP($S262,'Vent Sizing Charts'!$T$22:$T$25,'Vent Sizing Charts'!AE$22:AE$25)+1,IF($R262=5,LOOKUP($S262,'Vent Sizing Charts'!$T$18:$T$21,'Vent Sizing Charts'!AE$18:AE$21)+1,IF($R262=4,LOOKUP($S262,'Vent Sizing Charts'!$T$14:$T$17,'Vent Sizing Charts'!AE$14:AE$17)+1,IF($R262=3,LOOKUP($S262,'Vent Sizing Charts'!$T$10:$T$13,'Vent Sizing Charts'!AE$10:AE$13)+1,IF($R262=2,LOOKUP($S262,'Vent Sizing Charts'!$T$8:$T$9,'Vent Sizing Charts'!AE$8:AE$9)+1,IF($R262=1.5,LOOKUP($S262,'Vent Sizing Charts'!$T$7,'Vent Sizing Charts'!AE$7)+1,IF($R262=1.25,LOOKUP($S262,'Vent Sizing Charts'!$T$6,'Vent Sizing Charts'!AE$6)+1,"ERR")))))))))))</f>
        <v>ERR</v>
      </c>
      <c r="AE262" t="str">
        <f>IF($R262=15,LOOKUP($S262,'Vent Sizing Charts'!$T$38:$T$41,'Vent Sizing Charts'!U$38:U$41),IF($R262=12,LOOKUP($S262,'Vent Sizing Charts'!$T$34:$T$37,'Vent Sizing Charts'!U$34:U$37),IF($R262=10,LOOKUP($S262,'Vent Sizing Charts'!$T$30:$T$33,'Vent Sizing Charts'!U$30:U$33),IF($R262=8,LOOKUP($S262,'Vent Sizing Charts'!$T$26:$T$29,'Vent Sizing Charts'!U$26:U$29),IF($R262=6,LOOKUP($S262,'Vent Sizing Charts'!$T$22:$T$25,'Vent Sizing Charts'!U$22:U$25),IF($R262=5,LOOKUP($S262,'Vent Sizing Charts'!$T$18:$T$21,'Vent Sizing Charts'!U$18:U$21),IF($R262=4,LOOKUP($S262,'Vent Sizing Charts'!$T$14:$T$17,'Vent Sizing Charts'!U$14:U$17),IF($R262=3,LOOKUP($S262,'Vent Sizing Charts'!$T$10:$T$13,'Vent Sizing Charts'!U$10:U$13),IF($R262=2,LOOKUP($S262,'Vent Sizing Charts'!$T$8:$T$9,'Vent Sizing Charts'!U$8:U$9),IF($R262=1.5,LOOKUP($S262,'Vent Sizing Charts'!$T$7,'Vent Sizing Charts'!U$7),IF($R262=1.25,LOOKUP($S262,'Vent Sizing Charts'!$T$6,'Vent Sizing Charts'!U$6),"ERR")))))))))))</f>
        <v>ERR</v>
      </c>
    </row>
    <row r="263" spans="6:31" x14ac:dyDescent="0.25">
      <c r="F263" t="str">
        <f>IF('Vent Sizing'!M248="","",'Vent Sizing'!M248)</f>
        <v/>
      </c>
      <c r="G263">
        <v>0</v>
      </c>
      <c r="H263" t="e">
        <f>IF(LOOKUP($F263,'Vent Sizing Charts'!$F$5:$F$18,'Vent Sizing Charts'!G$5:G$18)+1&lt;0,0,LOOKUP($F263,'Vent Sizing Charts'!$F$5:$F$18,'Vent Sizing Charts'!G$5:G$18))</f>
        <v>#N/A</v>
      </c>
      <c r="I263" t="e">
        <f>IF(LOOKUP($F263,'Vent Sizing Charts'!$F$5:$F$18,'Vent Sizing Charts'!H$5:H$18)+1&lt;0,0,LOOKUP($F263,'Vent Sizing Charts'!$F$5:$F$18,'Vent Sizing Charts'!H$5:H$18))</f>
        <v>#N/A</v>
      </c>
      <c r="J263" t="e">
        <f>IF(LOOKUP($F263,'Vent Sizing Charts'!$F$5:$F$18,'Vent Sizing Charts'!I$5:I$18)+1&lt;0,0,LOOKUP($F263,'Vent Sizing Charts'!$F$5:$F$18,'Vent Sizing Charts'!I$5:I$18))</f>
        <v>#N/A</v>
      </c>
      <c r="K263" t="e">
        <f>IF(LOOKUP($F263,'Vent Sizing Charts'!$F$5:$F$18,'Vent Sizing Charts'!J$5:J$18)+1&lt;0,0,LOOKUP($F263,'Vent Sizing Charts'!$F$5:$F$18,'Vent Sizing Charts'!J$5:J$18))</f>
        <v>#N/A</v>
      </c>
      <c r="L263" t="e">
        <f>IF(LOOKUP($F263,'Vent Sizing Charts'!$F$5:$F$18,'Vent Sizing Charts'!K$5:K$18)+1&lt;0,0,LOOKUP($F263,'Vent Sizing Charts'!$F$5:$F$18,'Vent Sizing Charts'!K$5:K$18))</f>
        <v>#N/A</v>
      </c>
      <c r="M263" t="e">
        <f>IF(LOOKUP($F263,'Vent Sizing Charts'!$F$5:$F$18,'Vent Sizing Charts'!L$5:L$18)+1&lt;0,0,LOOKUP($F263,'Vent Sizing Charts'!$F$5:$F$18,'Vent Sizing Charts'!L$5:L$18))</f>
        <v>#N/A</v>
      </c>
      <c r="N263" t="e">
        <f>IF(LOOKUP($F263,'Vent Sizing Charts'!$F$5:$F$18,'Vent Sizing Charts'!M$5:M$18)+1&lt;0,0,LOOKUP($F263,'Vent Sizing Charts'!$F$5:$F$18,'Vent Sizing Charts'!M$5:M$18))</f>
        <v>#N/A</v>
      </c>
      <c r="O263" t="e">
        <f>IF(LOOKUP($F263,'Vent Sizing Charts'!$F$5:$F$18,'Vent Sizing Charts'!N$5:N$18)+1&lt;0,0,LOOKUP($F263,'Vent Sizing Charts'!$F$5:$F$18,'Vent Sizing Charts'!N$5:N$18))</f>
        <v>#N/A</v>
      </c>
      <c r="R263">
        <f>'Vent Sizing'!W168</f>
        <v>0</v>
      </c>
      <c r="S263">
        <f>ROUNDUP('Vent Sizing'!X168,0)</f>
        <v>0</v>
      </c>
      <c r="T263">
        <v>-9999999</v>
      </c>
      <c r="U263" t="str">
        <f>IF($R263=15,LOOKUP($S263,'Vent Sizing Charts'!$T$38:$T$41,'Vent Sizing Charts'!V$38:V$41)+1,IF($R263=12,LOOKUP($S263,'Vent Sizing Charts'!$T$34:$T$37,'Vent Sizing Charts'!V$34:V$37)+1,IF($R263=10,LOOKUP($S263,'Vent Sizing Charts'!$T$30:$T$33,'Vent Sizing Charts'!V$30:V$33)+1,IF($R263=8,LOOKUP($S263,'Vent Sizing Charts'!$T$26:$T$29,'Vent Sizing Charts'!V$26:V$29)+1,IF($R263=6,LOOKUP($S263,'Vent Sizing Charts'!$T$22:$T$25,'Vent Sizing Charts'!V$22:V$25)+1,IF($R263=5,LOOKUP($S263,'Vent Sizing Charts'!$T$18:$T$21,'Vent Sizing Charts'!V$18:V$21)+1,IF($R263=4,LOOKUP($S263,'Vent Sizing Charts'!$T$14:$T$17,'Vent Sizing Charts'!V$14:V$17)+1,IF($R263=3,LOOKUP($S263,'Vent Sizing Charts'!$T$10:$T$13,'Vent Sizing Charts'!V$10:V$13)+1,IF($R263=2,LOOKUP($S263,'Vent Sizing Charts'!$T$8:$T$9,'Vent Sizing Charts'!V$8:V$9)+1,IF($R263=1.5,LOOKUP($S263,'Vent Sizing Charts'!$T$7,'Vent Sizing Charts'!V$7)+1,IF($R263=1.25,LOOKUP($S263,'Vent Sizing Charts'!$T$6,'Vent Sizing Charts'!V$6)+1,"ERR")))))))))))</f>
        <v>ERR</v>
      </c>
      <c r="V263" t="str">
        <f>IF($R263=15,LOOKUP($S263,'Vent Sizing Charts'!$T$38:$T$41,'Vent Sizing Charts'!W$38:W$41)+1,IF($R263=12,LOOKUP($S263,'Vent Sizing Charts'!$T$34:$T$37,'Vent Sizing Charts'!W$34:W$37)+1,IF($R263=10,LOOKUP($S263,'Vent Sizing Charts'!$T$30:$T$33,'Vent Sizing Charts'!W$30:W$33)+1,IF($R263=8,LOOKUP($S263,'Vent Sizing Charts'!$T$26:$T$29,'Vent Sizing Charts'!W$26:W$29)+1,IF($R263=6,LOOKUP($S263,'Vent Sizing Charts'!$T$22:$T$25,'Vent Sizing Charts'!W$22:W$25)+1,IF($R263=5,LOOKUP($S263,'Vent Sizing Charts'!$T$18:$T$21,'Vent Sizing Charts'!W$18:W$21)+1,IF($R263=4,LOOKUP($S263,'Vent Sizing Charts'!$T$14:$T$17,'Vent Sizing Charts'!W$14:W$17)+1,IF($R263=3,LOOKUP($S263,'Vent Sizing Charts'!$T$10:$T$13,'Vent Sizing Charts'!W$10:W$13)+1,IF($R263=2,LOOKUP($S263,'Vent Sizing Charts'!$T$8:$T$9,'Vent Sizing Charts'!W$8:W$9)+1,IF($R263=1.5,LOOKUP($S263,'Vent Sizing Charts'!$T$7,'Vent Sizing Charts'!W$7)+1,IF($R263=1.25,LOOKUP($S263,'Vent Sizing Charts'!$T$6,'Vent Sizing Charts'!W$6)+1,"ERR")))))))))))</f>
        <v>ERR</v>
      </c>
      <c r="W263" t="str">
        <f>IF($R263=15,LOOKUP($S263,'Vent Sizing Charts'!$T$38:$T$41,'Vent Sizing Charts'!X$38:X$41)+1,IF($R263=12,LOOKUP($S263,'Vent Sizing Charts'!$T$34:$T$37,'Vent Sizing Charts'!X$34:X$37)+1,IF($R263=10,LOOKUP($S263,'Vent Sizing Charts'!$T$30:$T$33,'Vent Sizing Charts'!X$30:X$33)+1,IF($R263=8,LOOKUP($S263,'Vent Sizing Charts'!$T$26:$T$29,'Vent Sizing Charts'!X$26:X$29)+1,IF($R263=6,LOOKUP($S263,'Vent Sizing Charts'!$T$22:$T$25,'Vent Sizing Charts'!X$22:X$25)+1,IF($R263=5,LOOKUP($S263,'Vent Sizing Charts'!$T$18:$T$21,'Vent Sizing Charts'!X$18:X$21)+1,IF($R263=4,LOOKUP($S263,'Vent Sizing Charts'!$T$14:$T$17,'Vent Sizing Charts'!X$14:X$17)+1,IF($R263=3,LOOKUP($S263,'Vent Sizing Charts'!$T$10:$T$13,'Vent Sizing Charts'!X$10:X$13)+1,IF($R263=2,LOOKUP($S263,'Vent Sizing Charts'!$T$8:$T$9,'Vent Sizing Charts'!X$8:X$9)+1,IF($R263=1.5,LOOKUP($S263,'Vent Sizing Charts'!$T$7,'Vent Sizing Charts'!X$7)+1,IF($R263=1.25,LOOKUP($S263,'Vent Sizing Charts'!$T$6,'Vent Sizing Charts'!X$6)+1,"ERR")))))))))))</f>
        <v>ERR</v>
      </c>
      <c r="X263" t="str">
        <f>IF($R263=15,LOOKUP($S263,'Vent Sizing Charts'!$T$38:$T$41,'Vent Sizing Charts'!Y$38:Y$41)+1,IF($R263=12,LOOKUP($S263,'Vent Sizing Charts'!$T$34:$T$37,'Vent Sizing Charts'!Y$34:Y$37)+1,IF($R263=10,LOOKUP($S263,'Vent Sizing Charts'!$T$30:$T$33,'Vent Sizing Charts'!Y$30:Y$33)+1,IF($R263=8,LOOKUP($S263,'Vent Sizing Charts'!$T$26:$T$29,'Vent Sizing Charts'!Y$26:Y$29)+1,IF($R263=6,LOOKUP($S263,'Vent Sizing Charts'!$T$22:$T$25,'Vent Sizing Charts'!Y$22:Y$25)+1,IF($R263=5,LOOKUP($S263,'Vent Sizing Charts'!$T$18:$T$21,'Vent Sizing Charts'!Y$18:Y$21)+1,IF($R263=4,LOOKUP($S263,'Vent Sizing Charts'!$T$14:$T$17,'Vent Sizing Charts'!Y$14:Y$17)+1,IF($R263=3,LOOKUP($S263,'Vent Sizing Charts'!$T$10:$T$13,'Vent Sizing Charts'!Y$10:Y$13)+1,IF($R263=2,LOOKUP($S263,'Vent Sizing Charts'!$T$8:$T$9,'Vent Sizing Charts'!Y$8:Y$9)+1,IF($R263=1.5,LOOKUP($S263,'Vent Sizing Charts'!$T$7,'Vent Sizing Charts'!Y$7)+1,IF($R263=1.25,LOOKUP($S263,'Vent Sizing Charts'!$T$6,'Vent Sizing Charts'!Y$6)+1,"ERR")))))))))))</f>
        <v>ERR</v>
      </c>
      <c r="Y263" t="str">
        <f>IF($R263=15,LOOKUP($S263,'Vent Sizing Charts'!$T$38:$T$41,'Vent Sizing Charts'!Z$38:Z$41)+1,IF($R263=12,LOOKUP($S263,'Vent Sizing Charts'!$T$34:$T$37,'Vent Sizing Charts'!Z$34:Z$37)+1,IF($R263=10,LOOKUP($S263,'Vent Sizing Charts'!$T$30:$T$33,'Vent Sizing Charts'!Z$30:Z$33)+1,IF($R263=8,LOOKUP($S263,'Vent Sizing Charts'!$T$26:$T$29,'Vent Sizing Charts'!Z$26:Z$29)+1,IF($R263=6,LOOKUP($S263,'Vent Sizing Charts'!$T$22:$T$25,'Vent Sizing Charts'!Z$22:Z$25)+1,IF($R263=5,LOOKUP($S263,'Vent Sizing Charts'!$T$18:$T$21,'Vent Sizing Charts'!Z$18:Z$21)+1,IF($R263=4,LOOKUP($S263,'Vent Sizing Charts'!$T$14:$T$17,'Vent Sizing Charts'!Z$14:Z$17)+1,IF($R263=3,LOOKUP($S263,'Vent Sizing Charts'!$T$10:$T$13,'Vent Sizing Charts'!Z$10:Z$13)+1,IF($R263=2,LOOKUP($S263,'Vent Sizing Charts'!$T$8:$T$9,'Vent Sizing Charts'!Z$8:Z$9)+1,IF($R263=1.5,LOOKUP($S263,'Vent Sizing Charts'!$T$7,'Vent Sizing Charts'!Z$7)+1,IF($R263=1.25,LOOKUP($S263,'Vent Sizing Charts'!$T$6,'Vent Sizing Charts'!Z$6)+1,"ERR")))))))))))</f>
        <v>ERR</v>
      </c>
      <c r="Z263" t="str">
        <f>IF($R263=15,LOOKUP($S263,'Vent Sizing Charts'!$T$38:$T$41,'Vent Sizing Charts'!AA$38:AA$41)+1,IF($R263=12,LOOKUP($S263,'Vent Sizing Charts'!$T$34:$T$37,'Vent Sizing Charts'!AA$34:AA$37)+1,IF($R263=10,LOOKUP($S263,'Vent Sizing Charts'!$T$30:$T$33,'Vent Sizing Charts'!AA$30:AA$33)+1,IF($R263=8,LOOKUP($S263,'Vent Sizing Charts'!$T$26:$T$29,'Vent Sizing Charts'!AA$26:AA$29)+1,IF($R263=6,LOOKUP($S263,'Vent Sizing Charts'!$T$22:$T$25,'Vent Sizing Charts'!AA$22:AA$25)+1,IF($R263=5,LOOKUP($S263,'Vent Sizing Charts'!$T$18:$T$21,'Vent Sizing Charts'!AA$18:AA$21)+1,IF($R263=4,LOOKUP($S263,'Vent Sizing Charts'!$T$14:$T$17,'Vent Sizing Charts'!AA$14:AA$17)+1,IF($R263=3,LOOKUP($S263,'Vent Sizing Charts'!$T$10:$T$13,'Vent Sizing Charts'!AA$10:AA$13)+1,IF($R263=2,LOOKUP($S263,'Vent Sizing Charts'!$T$8:$T$9,'Vent Sizing Charts'!AA$8:AA$9)+1,IF($R263=1.5,LOOKUP($S263,'Vent Sizing Charts'!$T$7,'Vent Sizing Charts'!AA$7)+1,IF($R263=1.25,LOOKUP($S263,'Vent Sizing Charts'!$T$6,'Vent Sizing Charts'!AA$6)+1,"ERR")))))))))))</f>
        <v>ERR</v>
      </c>
      <c r="AA263" t="str">
        <f>IF($R263=15,LOOKUP($S263,'Vent Sizing Charts'!$T$38:$T$41,'Vent Sizing Charts'!AB$38:AB$41)+1,IF($R263=12,LOOKUP($S263,'Vent Sizing Charts'!$T$34:$T$37,'Vent Sizing Charts'!AB$34:AB$37)+1,IF($R263=10,LOOKUP($S263,'Vent Sizing Charts'!$T$30:$T$33,'Vent Sizing Charts'!AB$30:AB$33)+1,IF($R263=8,LOOKUP($S263,'Vent Sizing Charts'!$T$26:$T$29,'Vent Sizing Charts'!AB$26:AB$29)+1,IF($R263=6,LOOKUP($S263,'Vent Sizing Charts'!$T$22:$T$25,'Vent Sizing Charts'!AB$22:AB$25)+1,IF($R263=5,LOOKUP($S263,'Vent Sizing Charts'!$T$18:$T$21,'Vent Sizing Charts'!AB$18:AB$21)+1,IF($R263=4,LOOKUP($S263,'Vent Sizing Charts'!$T$14:$T$17,'Vent Sizing Charts'!AB$14:AB$17)+1,IF($R263=3,LOOKUP($S263,'Vent Sizing Charts'!$T$10:$T$13,'Vent Sizing Charts'!AB$10:AB$13)+1,IF($R263=2,LOOKUP($S263,'Vent Sizing Charts'!$T$8:$T$9,'Vent Sizing Charts'!AB$8:AB$9)+1,IF($R263=1.5,LOOKUP($S263,'Vent Sizing Charts'!$T$7,'Vent Sizing Charts'!AB$7)+1,IF($R263=1.25,LOOKUP($S263,'Vent Sizing Charts'!$T$6,'Vent Sizing Charts'!AB$6)+1,"ERR")))))))))))</f>
        <v>ERR</v>
      </c>
      <c r="AB263" t="str">
        <f>IF($R263=15,LOOKUP($S263,'Vent Sizing Charts'!$T$38:$T$41,'Vent Sizing Charts'!AC$38:AC$41)+1,IF($R263=12,LOOKUP($S263,'Vent Sizing Charts'!$T$34:$T$37,'Vent Sizing Charts'!AC$34:AC$37)+1,IF($R263=10,LOOKUP($S263,'Vent Sizing Charts'!$T$30:$T$33,'Vent Sizing Charts'!AC$30:AC$33)+1,IF($R263=8,LOOKUP($S263,'Vent Sizing Charts'!$T$26:$T$29,'Vent Sizing Charts'!AC$26:AC$29)+1,IF($R263=6,LOOKUP($S263,'Vent Sizing Charts'!$T$22:$T$25,'Vent Sizing Charts'!AC$22:AC$25)+1,IF($R263=5,LOOKUP($S263,'Vent Sizing Charts'!$T$18:$T$21,'Vent Sizing Charts'!AC$18:AC$21)+1,IF($R263=4,LOOKUP($S263,'Vent Sizing Charts'!$T$14:$T$17,'Vent Sizing Charts'!AC$14:AC$17)+1,IF($R263=3,LOOKUP($S263,'Vent Sizing Charts'!$T$10:$T$13,'Vent Sizing Charts'!AC$10:AC$13)+1,IF($R263=2,LOOKUP($S263,'Vent Sizing Charts'!$T$8:$T$9,'Vent Sizing Charts'!AC$8:AC$9)+1,IF($R263=1.5,LOOKUP($S263,'Vent Sizing Charts'!$T$7,'Vent Sizing Charts'!AC$7)+1,IF($R263=1.25,LOOKUP($S263,'Vent Sizing Charts'!$T$6,'Vent Sizing Charts'!AC$6)+1,"ERR")))))))))))</f>
        <v>ERR</v>
      </c>
      <c r="AC263" t="str">
        <f>IF($R263=15,LOOKUP($S263,'Vent Sizing Charts'!$T$38:$T$41,'Vent Sizing Charts'!AD$38:AD$41)+1,IF($R263=12,LOOKUP($S263,'Vent Sizing Charts'!$T$34:$T$37,'Vent Sizing Charts'!AD$34:AD$37)+1,IF($R263=10,LOOKUP($S263,'Vent Sizing Charts'!$T$30:$T$33,'Vent Sizing Charts'!AD$30:AD$33)+1,IF($R263=8,LOOKUP($S263,'Vent Sizing Charts'!$T$26:$T$29,'Vent Sizing Charts'!AD$26:AD$29)+1,IF($R263=6,LOOKUP($S263,'Vent Sizing Charts'!$T$22:$T$25,'Vent Sizing Charts'!AD$22:AD$25)+1,IF($R263=5,LOOKUP($S263,'Vent Sizing Charts'!$T$18:$T$21,'Vent Sizing Charts'!AD$18:AD$21)+1,IF($R263=4,LOOKUP($S263,'Vent Sizing Charts'!$T$14:$T$17,'Vent Sizing Charts'!AD$14:AD$17)+1,IF($R263=3,LOOKUP($S263,'Vent Sizing Charts'!$T$10:$T$13,'Vent Sizing Charts'!AD$10:AD$13)+1,IF($R263=2,LOOKUP($S263,'Vent Sizing Charts'!$T$8:$T$9,'Vent Sizing Charts'!AD$8:AD$9)+1,IF($R263=1.5,LOOKUP($S263,'Vent Sizing Charts'!$T$7,'Vent Sizing Charts'!AD$7)+1,IF($R263=1.25,LOOKUP($S263,'Vent Sizing Charts'!$T$6,'Vent Sizing Charts'!AD$6)+1,"ERR")))))))))))</f>
        <v>ERR</v>
      </c>
      <c r="AD263" t="str">
        <f>IF($R263=15,LOOKUP($S263,'Vent Sizing Charts'!$T$38:$T$41,'Vent Sizing Charts'!AE$38:AE$41)+1,IF($R263=12,LOOKUP($S263,'Vent Sizing Charts'!$T$34:$T$37,'Vent Sizing Charts'!AE$34:AE$37)+1,IF($R263=10,LOOKUP($S263,'Vent Sizing Charts'!$T$30:$T$33,'Vent Sizing Charts'!AE$30:AE$33)+1,IF($R263=8,LOOKUP($S263,'Vent Sizing Charts'!$T$26:$T$29,'Vent Sizing Charts'!AE$26:AE$29)+1,IF($R263=6,LOOKUP($S263,'Vent Sizing Charts'!$T$22:$T$25,'Vent Sizing Charts'!AE$22:AE$25)+1,IF($R263=5,LOOKUP($S263,'Vent Sizing Charts'!$T$18:$T$21,'Vent Sizing Charts'!AE$18:AE$21)+1,IF($R263=4,LOOKUP($S263,'Vent Sizing Charts'!$T$14:$T$17,'Vent Sizing Charts'!AE$14:AE$17)+1,IF($R263=3,LOOKUP($S263,'Vent Sizing Charts'!$T$10:$T$13,'Vent Sizing Charts'!AE$10:AE$13)+1,IF($R263=2,LOOKUP($S263,'Vent Sizing Charts'!$T$8:$T$9,'Vent Sizing Charts'!AE$8:AE$9)+1,IF($R263=1.5,LOOKUP($S263,'Vent Sizing Charts'!$T$7,'Vent Sizing Charts'!AE$7)+1,IF($R263=1.25,LOOKUP($S263,'Vent Sizing Charts'!$T$6,'Vent Sizing Charts'!AE$6)+1,"ERR")))))))))))</f>
        <v>ERR</v>
      </c>
      <c r="AE263" t="str">
        <f>IF($R263=15,LOOKUP($S263,'Vent Sizing Charts'!$T$38:$T$41,'Vent Sizing Charts'!U$38:U$41),IF($R263=12,LOOKUP($S263,'Vent Sizing Charts'!$T$34:$T$37,'Vent Sizing Charts'!U$34:U$37),IF($R263=10,LOOKUP($S263,'Vent Sizing Charts'!$T$30:$T$33,'Vent Sizing Charts'!U$30:U$33),IF($R263=8,LOOKUP($S263,'Vent Sizing Charts'!$T$26:$T$29,'Vent Sizing Charts'!U$26:U$29),IF($R263=6,LOOKUP($S263,'Vent Sizing Charts'!$T$22:$T$25,'Vent Sizing Charts'!U$22:U$25),IF($R263=5,LOOKUP($S263,'Vent Sizing Charts'!$T$18:$T$21,'Vent Sizing Charts'!U$18:U$21),IF($R263=4,LOOKUP($S263,'Vent Sizing Charts'!$T$14:$T$17,'Vent Sizing Charts'!U$14:U$17),IF($R263=3,LOOKUP($S263,'Vent Sizing Charts'!$T$10:$T$13,'Vent Sizing Charts'!U$10:U$13),IF($R263=2,LOOKUP($S263,'Vent Sizing Charts'!$T$8:$T$9,'Vent Sizing Charts'!U$8:U$9),IF($R263=1.5,LOOKUP($S263,'Vent Sizing Charts'!$T$7,'Vent Sizing Charts'!U$7),IF($R263=1.25,LOOKUP($S263,'Vent Sizing Charts'!$T$6,'Vent Sizing Charts'!U$6),"ERR")))))))))))</f>
        <v>ERR</v>
      </c>
    </row>
    <row r="264" spans="6:31" x14ac:dyDescent="0.25">
      <c r="F264" t="str">
        <f>IF('Vent Sizing'!M249="","",'Vent Sizing'!M249)</f>
        <v/>
      </c>
      <c r="G264">
        <v>0</v>
      </c>
      <c r="H264" t="e">
        <f>IF(LOOKUP($F264,'Vent Sizing Charts'!$F$5:$F$18,'Vent Sizing Charts'!G$5:G$18)+1&lt;0,0,LOOKUP($F264,'Vent Sizing Charts'!$F$5:$F$18,'Vent Sizing Charts'!G$5:G$18))</f>
        <v>#N/A</v>
      </c>
      <c r="I264" t="e">
        <f>IF(LOOKUP($F264,'Vent Sizing Charts'!$F$5:$F$18,'Vent Sizing Charts'!H$5:H$18)+1&lt;0,0,LOOKUP($F264,'Vent Sizing Charts'!$F$5:$F$18,'Vent Sizing Charts'!H$5:H$18))</f>
        <v>#N/A</v>
      </c>
      <c r="J264" t="e">
        <f>IF(LOOKUP($F264,'Vent Sizing Charts'!$F$5:$F$18,'Vent Sizing Charts'!I$5:I$18)+1&lt;0,0,LOOKUP($F264,'Vent Sizing Charts'!$F$5:$F$18,'Vent Sizing Charts'!I$5:I$18))</f>
        <v>#N/A</v>
      </c>
      <c r="K264" t="e">
        <f>IF(LOOKUP($F264,'Vent Sizing Charts'!$F$5:$F$18,'Vent Sizing Charts'!J$5:J$18)+1&lt;0,0,LOOKUP($F264,'Vent Sizing Charts'!$F$5:$F$18,'Vent Sizing Charts'!J$5:J$18))</f>
        <v>#N/A</v>
      </c>
      <c r="L264" t="e">
        <f>IF(LOOKUP($F264,'Vent Sizing Charts'!$F$5:$F$18,'Vent Sizing Charts'!K$5:K$18)+1&lt;0,0,LOOKUP($F264,'Vent Sizing Charts'!$F$5:$F$18,'Vent Sizing Charts'!K$5:K$18))</f>
        <v>#N/A</v>
      </c>
      <c r="M264" t="e">
        <f>IF(LOOKUP($F264,'Vent Sizing Charts'!$F$5:$F$18,'Vent Sizing Charts'!L$5:L$18)+1&lt;0,0,LOOKUP($F264,'Vent Sizing Charts'!$F$5:$F$18,'Vent Sizing Charts'!L$5:L$18))</f>
        <v>#N/A</v>
      </c>
      <c r="N264" t="e">
        <f>IF(LOOKUP($F264,'Vent Sizing Charts'!$F$5:$F$18,'Vent Sizing Charts'!M$5:M$18)+1&lt;0,0,LOOKUP($F264,'Vent Sizing Charts'!$F$5:$F$18,'Vent Sizing Charts'!M$5:M$18))</f>
        <v>#N/A</v>
      </c>
      <c r="O264" t="e">
        <f>IF(LOOKUP($F264,'Vent Sizing Charts'!$F$5:$F$18,'Vent Sizing Charts'!N$5:N$18)+1&lt;0,0,LOOKUP($F264,'Vent Sizing Charts'!$F$5:$F$18,'Vent Sizing Charts'!N$5:N$18))</f>
        <v>#N/A</v>
      </c>
      <c r="R264">
        <f>'Vent Sizing'!W169</f>
        <v>0</v>
      </c>
      <c r="S264">
        <f>ROUNDUP('Vent Sizing'!X169,0)</f>
        <v>0</v>
      </c>
      <c r="T264">
        <v>-9999999</v>
      </c>
      <c r="U264" t="str">
        <f>IF($R264=15,LOOKUP($S264,'Vent Sizing Charts'!$T$38:$T$41,'Vent Sizing Charts'!V$38:V$41)+1,IF($R264=12,LOOKUP($S264,'Vent Sizing Charts'!$T$34:$T$37,'Vent Sizing Charts'!V$34:V$37)+1,IF($R264=10,LOOKUP($S264,'Vent Sizing Charts'!$T$30:$T$33,'Vent Sizing Charts'!V$30:V$33)+1,IF($R264=8,LOOKUP($S264,'Vent Sizing Charts'!$T$26:$T$29,'Vent Sizing Charts'!V$26:V$29)+1,IF($R264=6,LOOKUP($S264,'Vent Sizing Charts'!$T$22:$T$25,'Vent Sizing Charts'!V$22:V$25)+1,IF($R264=5,LOOKUP($S264,'Vent Sizing Charts'!$T$18:$T$21,'Vent Sizing Charts'!V$18:V$21)+1,IF($R264=4,LOOKUP($S264,'Vent Sizing Charts'!$T$14:$T$17,'Vent Sizing Charts'!V$14:V$17)+1,IF($R264=3,LOOKUP($S264,'Vent Sizing Charts'!$T$10:$T$13,'Vent Sizing Charts'!V$10:V$13)+1,IF($R264=2,LOOKUP($S264,'Vent Sizing Charts'!$T$8:$T$9,'Vent Sizing Charts'!V$8:V$9)+1,IF($R264=1.5,LOOKUP($S264,'Vent Sizing Charts'!$T$7,'Vent Sizing Charts'!V$7)+1,IF($R264=1.25,LOOKUP($S264,'Vent Sizing Charts'!$T$6,'Vent Sizing Charts'!V$6)+1,"ERR")))))))))))</f>
        <v>ERR</v>
      </c>
      <c r="V264" t="str">
        <f>IF($R264=15,LOOKUP($S264,'Vent Sizing Charts'!$T$38:$T$41,'Vent Sizing Charts'!W$38:W$41)+1,IF($R264=12,LOOKUP($S264,'Vent Sizing Charts'!$T$34:$T$37,'Vent Sizing Charts'!W$34:W$37)+1,IF($R264=10,LOOKUP($S264,'Vent Sizing Charts'!$T$30:$T$33,'Vent Sizing Charts'!W$30:W$33)+1,IF($R264=8,LOOKUP($S264,'Vent Sizing Charts'!$T$26:$T$29,'Vent Sizing Charts'!W$26:W$29)+1,IF($R264=6,LOOKUP($S264,'Vent Sizing Charts'!$T$22:$T$25,'Vent Sizing Charts'!W$22:W$25)+1,IF($R264=5,LOOKUP($S264,'Vent Sizing Charts'!$T$18:$T$21,'Vent Sizing Charts'!W$18:W$21)+1,IF($R264=4,LOOKUP($S264,'Vent Sizing Charts'!$T$14:$T$17,'Vent Sizing Charts'!W$14:W$17)+1,IF($R264=3,LOOKUP($S264,'Vent Sizing Charts'!$T$10:$T$13,'Vent Sizing Charts'!W$10:W$13)+1,IF($R264=2,LOOKUP($S264,'Vent Sizing Charts'!$T$8:$T$9,'Vent Sizing Charts'!W$8:W$9)+1,IF($R264=1.5,LOOKUP($S264,'Vent Sizing Charts'!$T$7,'Vent Sizing Charts'!W$7)+1,IF($R264=1.25,LOOKUP($S264,'Vent Sizing Charts'!$T$6,'Vent Sizing Charts'!W$6)+1,"ERR")))))))))))</f>
        <v>ERR</v>
      </c>
      <c r="W264" t="str">
        <f>IF($R264=15,LOOKUP($S264,'Vent Sizing Charts'!$T$38:$T$41,'Vent Sizing Charts'!X$38:X$41)+1,IF($R264=12,LOOKUP($S264,'Vent Sizing Charts'!$T$34:$T$37,'Vent Sizing Charts'!X$34:X$37)+1,IF($R264=10,LOOKUP($S264,'Vent Sizing Charts'!$T$30:$T$33,'Vent Sizing Charts'!X$30:X$33)+1,IF($R264=8,LOOKUP($S264,'Vent Sizing Charts'!$T$26:$T$29,'Vent Sizing Charts'!X$26:X$29)+1,IF($R264=6,LOOKUP($S264,'Vent Sizing Charts'!$T$22:$T$25,'Vent Sizing Charts'!X$22:X$25)+1,IF($R264=5,LOOKUP($S264,'Vent Sizing Charts'!$T$18:$T$21,'Vent Sizing Charts'!X$18:X$21)+1,IF($R264=4,LOOKUP($S264,'Vent Sizing Charts'!$T$14:$T$17,'Vent Sizing Charts'!X$14:X$17)+1,IF($R264=3,LOOKUP($S264,'Vent Sizing Charts'!$T$10:$T$13,'Vent Sizing Charts'!X$10:X$13)+1,IF($R264=2,LOOKUP($S264,'Vent Sizing Charts'!$T$8:$T$9,'Vent Sizing Charts'!X$8:X$9)+1,IF($R264=1.5,LOOKUP($S264,'Vent Sizing Charts'!$T$7,'Vent Sizing Charts'!X$7)+1,IF($R264=1.25,LOOKUP($S264,'Vent Sizing Charts'!$T$6,'Vent Sizing Charts'!X$6)+1,"ERR")))))))))))</f>
        <v>ERR</v>
      </c>
      <c r="X264" t="str">
        <f>IF($R264=15,LOOKUP($S264,'Vent Sizing Charts'!$T$38:$T$41,'Vent Sizing Charts'!Y$38:Y$41)+1,IF($R264=12,LOOKUP($S264,'Vent Sizing Charts'!$T$34:$T$37,'Vent Sizing Charts'!Y$34:Y$37)+1,IF($R264=10,LOOKUP($S264,'Vent Sizing Charts'!$T$30:$T$33,'Vent Sizing Charts'!Y$30:Y$33)+1,IF($R264=8,LOOKUP($S264,'Vent Sizing Charts'!$T$26:$T$29,'Vent Sizing Charts'!Y$26:Y$29)+1,IF($R264=6,LOOKUP($S264,'Vent Sizing Charts'!$T$22:$T$25,'Vent Sizing Charts'!Y$22:Y$25)+1,IF($R264=5,LOOKUP($S264,'Vent Sizing Charts'!$T$18:$T$21,'Vent Sizing Charts'!Y$18:Y$21)+1,IF($R264=4,LOOKUP($S264,'Vent Sizing Charts'!$T$14:$T$17,'Vent Sizing Charts'!Y$14:Y$17)+1,IF($R264=3,LOOKUP($S264,'Vent Sizing Charts'!$T$10:$T$13,'Vent Sizing Charts'!Y$10:Y$13)+1,IF($R264=2,LOOKUP($S264,'Vent Sizing Charts'!$T$8:$T$9,'Vent Sizing Charts'!Y$8:Y$9)+1,IF($R264=1.5,LOOKUP($S264,'Vent Sizing Charts'!$T$7,'Vent Sizing Charts'!Y$7)+1,IF($R264=1.25,LOOKUP($S264,'Vent Sizing Charts'!$T$6,'Vent Sizing Charts'!Y$6)+1,"ERR")))))))))))</f>
        <v>ERR</v>
      </c>
      <c r="Y264" t="str">
        <f>IF($R264=15,LOOKUP($S264,'Vent Sizing Charts'!$T$38:$T$41,'Vent Sizing Charts'!Z$38:Z$41)+1,IF($R264=12,LOOKUP($S264,'Vent Sizing Charts'!$T$34:$T$37,'Vent Sizing Charts'!Z$34:Z$37)+1,IF($R264=10,LOOKUP($S264,'Vent Sizing Charts'!$T$30:$T$33,'Vent Sizing Charts'!Z$30:Z$33)+1,IF($R264=8,LOOKUP($S264,'Vent Sizing Charts'!$T$26:$T$29,'Vent Sizing Charts'!Z$26:Z$29)+1,IF($R264=6,LOOKUP($S264,'Vent Sizing Charts'!$T$22:$T$25,'Vent Sizing Charts'!Z$22:Z$25)+1,IF($R264=5,LOOKUP($S264,'Vent Sizing Charts'!$T$18:$T$21,'Vent Sizing Charts'!Z$18:Z$21)+1,IF($R264=4,LOOKUP($S264,'Vent Sizing Charts'!$T$14:$T$17,'Vent Sizing Charts'!Z$14:Z$17)+1,IF($R264=3,LOOKUP($S264,'Vent Sizing Charts'!$T$10:$T$13,'Vent Sizing Charts'!Z$10:Z$13)+1,IF($R264=2,LOOKUP($S264,'Vent Sizing Charts'!$T$8:$T$9,'Vent Sizing Charts'!Z$8:Z$9)+1,IF($R264=1.5,LOOKUP($S264,'Vent Sizing Charts'!$T$7,'Vent Sizing Charts'!Z$7)+1,IF($R264=1.25,LOOKUP($S264,'Vent Sizing Charts'!$T$6,'Vent Sizing Charts'!Z$6)+1,"ERR")))))))))))</f>
        <v>ERR</v>
      </c>
      <c r="Z264" t="str">
        <f>IF($R264=15,LOOKUP($S264,'Vent Sizing Charts'!$T$38:$T$41,'Vent Sizing Charts'!AA$38:AA$41)+1,IF($R264=12,LOOKUP($S264,'Vent Sizing Charts'!$T$34:$T$37,'Vent Sizing Charts'!AA$34:AA$37)+1,IF($R264=10,LOOKUP($S264,'Vent Sizing Charts'!$T$30:$T$33,'Vent Sizing Charts'!AA$30:AA$33)+1,IF($R264=8,LOOKUP($S264,'Vent Sizing Charts'!$T$26:$T$29,'Vent Sizing Charts'!AA$26:AA$29)+1,IF($R264=6,LOOKUP($S264,'Vent Sizing Charts'!$T$22:$T$25,'Vent Sizing Charts'!AA$22:AA$25)+1,IF($R264=5,LOOKUP($S264,'Vent Sizing Charts'!$T$18:$T$21,'Vent Sizing Charts'!AA$18:AA$21)+1,IF($R264=4,LOOKUP($S264,'Vent Sizing Charts'!$T$14:$T$17,'Vent Sizing Charts'!AA$14:AA$17)+1,IF($R264=3,LOOKUP($S264,'Vent Sizing Charts'!$T$10:$T$13,'Vent Sizing Charts'!AA$10:AA$13)+1,IF($R264=2,LOOKUP($S264,'Vent Sizing Charts'!$T$8:$T$9,'Vent Sizing Charts'!AA$8:AA$9)+1,IF($R264=1.5,LOOKUP($S264,'Vent Sizing Charts'!$T$7,'Vent Sizing Charts'!AA$7)+1,IF($R264=1.25,LOOKUP($S264,'Vent Sizing Charts'!$T$6,'Vent Sizing Charts'!AA$6)+1,"ERR")))))))))))</f>
        <v>ERR</v>
      </c>
      <c r="AA264" t="str">
        <f>IF($R264=15,LOOKUP($S264,'Vent Sizing Charts'!$T$38:$T$41,'Vent Sizing Charts'!AB$38:AB$41)+1,IF($R264=12,LOOKUP($S264,'Vent Sizing Charts'!$T$34:$T$37,'Vent Sizing Charts'!AB$34:AB$37)+1,IF($R264=10,LOOKUP($S264,'Vent Sizing Charts'!$T$30:$T$33,'Vent Sizing Charts'!AB$30:AB$33)+1,IF($R264=8,LOOKUP($S264,'Vent Sizing Charts'!$T$26:$T$29,'Vent Sizing Charts'!AB$26:AB$29)+1,IF($R264=6,LOOKUP($S264,'Vent Sizing Charts'!$T$22:$T$25,'Vent Sizing Charts'!AB$22:AB$25)+1,IF($R264=5,LOOKUP($S264,'Vent Sizing Charts'!$T$18:$T$21,'Vent Sizing Charts'!AB$18:AB$21)+1,IF($R264=4,LOOKUP($S264,'Vent Sizing Charts'!$T$14:$T$17,'Vent Sizing Charts'!AB$14:AB$17)+1,IF($R264=3,LOOKUP($S264,'Vent Sizing Charts'!$T$10:$T$13,'Vent Sizing Charts'!AB$10:AB$13)+1,IF($R264=2,LOOKUP($S264,'Vent Sizing Charts'!$T$8:$T$9,'Vent Sizing Charts'!AB$8:AB$9)+1,IF($R264=1.5,LOOKUP($S264,'Vent Sizing Charts'!$T$7,'Vent Sizing Charts'!AB$7)+1,IF($R264=1.25,LOOKUP($S264,'Vent Sizing Charts'!$T$6,'Vent Sizing Charts'!AB$6)+1,"ERR")))))))))))</f>
        <v>ERR</v>
      </c>
      <c r="AB264" t="str">
        <f>IF($R264=15,LOOKUP($S264,'Vent Sizing Charts'!$T$38:$T$41,'Vent Sizing Charts'!AC$38:AC$41)+1,IF($R264=12,LOOKUP($S264,'Vent Sizing Charts'!$T$34:$T$37,'Vent Sizing Charts'!AC$34:AC$37)+1,IF($R264=10,LOOKUP($S264,'Vent Sizing Charts'!$T$30:$T$33,'Vent Sizing Charts'!AC$30:AC$33)+1,IF($R264=8,LOOKUP($S264,'Vent Sizing Charts'!$T$26:$T$29,'Vent Sizing Charts'!AC$26:AC$29)+1,IF($R264=6,LOOKUP($S264,'Vent Sizing Charts'!$T$22:$T$25,'Vent Sizing Charts'!AC$22:AC$25)+1,IF($R264=5,LOOKUP($S264,'Vent Sizing Charts'!$T$18:$T$21,'Vent Sizing Charts'!AC$18:AC$21)+1,IF($R264=4,LOOKUP($S264,'Vent Sizing Charts'!$T$14:$T$17,'Vent Sizing Charts'!AC$14:AC$17)+1,IF($R264=3,LOOKUP($S264,'Vent Sizing Charts'!$T$10:$T$13,'Vent Sizing Charts'!AC$10:AC$13)+1,IF($R264=2,LOOKUP($S264,'Vent Sizing Charts'!$T$8:$T$9,'Vent Sizing Charts'!AC$8:AC$9)+1,IF($R264=1.5,LOOKUP($S264,'Vent Sizing Charts'!$T$7,'Vent Sizing Charts'!AC$7)+1,IF($R264=1.25,LOOKUP($S264,'Vent Sizing Charts'!$T$6,'Vent Sizing Charts'!AC$6)+1,"ERR")))))))))))</f>
        <v>ERR</v>
      </c>
      <c r="AC264" t="str">
        <f>IF($R264=15,LOOKUP($S264,'Vent Sizing Charts'!$T$38:$T$41,'Vent Sizing Charts'!AD$38:AD$41)+1,IF($R264=12,LOOKUP($S264,'Vent Sizing Charts'!$T$34:$T$37,'Vent Sizing Charts'!AD$34:AD$37)+1,IF($R264=10,LOOKUP($S264,'Vent Sizing Charts'!$T$30:$T$33,'Vent Sizing Charts'!AD$30:AD$33)+1,IF($R264=8,LOOKUP($S264,'Vent Sizing Charts'!$T$26:$T$29,'Vent Sizing Charts'!AD$26:AD$29)+1,IF($R264=6,LOOKUP($S264,'Vent Sizing Charts'!$T$22:$T$25,'Vent Sizing Charts'!AD$22:AD$25)+1,IF($R264=5,LOOKUP($S264,'Vent Sizing Charts'!$T$18:$T$21,'Vent Sizing Charts'!AD$18:AD$21)+1,IF($R264=4,LOOKUP($S264,'Vent Sizing Charts'!$T$14:$T$17,'Vent Sizing Charts'!AD$14:AD$17)+1,IF($R264=3,LOOKUP($S264,'Vent Sizing Charts'!$T$10:$T$13,'Vent Sizing Charts'!AD$10:AD$13)+1,IF($R264=2,LOOKUP($S264,'Vent Sizing Charts'!$T$8:$T$9,'Vent Sizing Charts'!AD$8:AD$9)+1,IF($R264=1.5,LOOKUP($S264,'Vent Sizing Charts'!$T$7,'Vent Sizing Charts'!AD$7)+1,IF($R264=1.25,LOOKUP($S264,'Vent Sizing Charts'!$T$6,'Vent Sizing Charts'!AD$6)+1,"ERR")))))))))))</f>
        <v>ERR</v>
      </c>
      <c r="AD264" t="str">
        <f>IF($R264=15,LOOKUP($S264,'Vent Sizing Charts'!$T$38:$T$41,'Vent Sizing Charts'!AE$38:AE$41)+1,IF($R264=12,LOOKUP($S264,'Vent Sizing Charts'!$T$34:$T$37,'Vent Sizing Charts'!AE$34:AE$37)+1,IF($R264=10,LOOKUP($S264,'Vent Sizing Charts'!$T$30:$T$33,'Vent Sizing Charts'!AE$30:AE$33)+1,IF($R264=8,LOOKUP($S264,'Vent Sizing Charts'!$T$26:$T$29,'Vent Sizing Charts'!AE$26:AE$29)+1,IF($R264=6,LOOKUP($S264,'Vent Sizing Charts'!$T$22:$T$25,'Vent Sizing Charts'!AE$22:AE$25)+1,IF($R264=5,LOOKUP($S264,'Vent Sizing Charts'!$T$18:$T$21,'Vent Sizing Charts'!AE$18:AE$21)+1,IF($R264=4,LOOKUP($S264,'Vent Sizing Charts'!$T$14:$T$17,'Vent Sizing Charts'!AE$14:AE$17)+1,IF($R264=3,LOOKUP($S264,'Vent Sizing Charts'!$T$10:$T$13,'Vent Sizing Charts'!AE$10:AE$13)+1,IF($R264=2,LOOKUP($S264,'Vent Sizing Charts'!$T$8:$T$9,'Vent Sizing Charts'!AE$8:AE$9)+1,IF($R264=1.5,LOOKUP($S264,'Vent Sizing Charts'!$T$7,'Vent Sizing Charts'!AE$7)+1,IF($R264=1.25,LOOKUP($S264,'Vent Sizing Charts'!$T$6,'Vent Sizing Charts'!AE$6)+1,"ERR")))))))))))</f>
        <v>ERR</v>
      </c>
      <c r="AE264" t="str">
        <f>IF($R264=15,LOOKUP($S264,'Vent Sizing Charts'!$T$38:$T$41,'Vent Sizing Charts'!U$38:U$41),IF($R264=12,LOOKUP($S264,'Vent Sizing Charts'!$T$34:$T$37,'Vent Sizing Charts'!U$34:U$37),IF($R264=10,LOOKUP($S264,'Vent Sizing Charts'!$T$30:$T$33,'Vent Sizing Charts'!U$30:U$33),IF($R264=8,LOOKUP($S264,'Vent Sizing Charts'!$T$26:$T$29,'Vent Sizing Charts'!U$26:U$29),IF($R264=6,LOOKUP($S264,'Vent Sizing Charts'!$T$22:$T$25,'Vent Sizing Charts'!U$22:U$25),IF($R264=5,LOOKUP($S264,'Vent Sizing Charts'!$T$18:$T$21,'Vent Sizing Charts'!U$18:U$21),IF($R264=4,LOOKUP($S264,'Vent Sizing Charts'!$T$14:$T$17,'Vent Sizing Charts'!U$14:U$17),IF($R264=3,LOOKUP($S264,'Vent Sizing Charts'!$T$10:$T$13,'Vent Sizing Charts'!U$10:U$13),IF($R264=2,LOOKUP($S264,'Vent Sizing Charts'!$T$8:$T$9,'Vent Sizing Charts'!U$8:U$9),IF($R264=1.5,LOOKUP($S264,'Vent Sizing Charts'!$T$7,'Vent Sizing Charts'!U$7),IF($R264=1.25,LOOKUP($S264,'Vent Sizing Charts'!$T$6,'Vent Sizing Charts'!U$6),"ERR")))))))))))</f>
        <v>ERR</v>
      </c>
    </row>
    <row r="265" spans="6:31" x14ac:dyDescent="0.25">
      <c r="F265" t="str">
        <f>IF('Vent Sizing'!M250="","",'Vent Sizing'!M250)</f>
        <v/>
      </c>
      <c r="G265">
        <v>0</v>
      </c>
      <c r="H265" t="e">
        <f>IF(LOOKUP($F265,'Vent Sizing Charts'!$F$5:$F$18,'Vent Sizing Charts'!G$5:G$18)+1&lt;0,0,LOOKUP($F265,'Vent Sizing Charts'!$F$5:$F$18,'Vent Sizing Charts'!G$5:G$18))</f>
        <v>#N/A</v>
      </c>
      <c r="I265" t="e">
        <f>IF(LOOKUP($F265,'Vent Sizing Charts'!$F$5:$F$18,'Vent Sizing Charts'!H$5:H$18)+1&lt;0,0,LOOKUP($F265,'Vent Sizing Charts'!$F$5:$F$18,'Vent Sizing Charts'!H$5:H$18))</f>
        <v>#N/A</v>
      </c>
      <c r="J265" t="e">
        <f>IF(LOOKUP($F265,'Vent Sizing Charts'!$F$5:$F$18,'Vent Sizing Charts'!I$5:I$18)+1&lt;0,0,LOOKUP($F265,'Vent Sizing Charts'!$F$5:$F$18,'Vent Sizing Charts'!I$5:I$18))</f>
        <v>#N/A</v>
      </c>
      <c r="K265" t="e">
        <f>IF(LOOKUP($F265,'Vent Sizing Charts'!$F$5:$F$18,'Vent Sizing Charts'!J$5:J$18)+1&lt;0,0,LOOKUP($F265,'Vent Sizing Charts'!$F$5:$F$18,'Vent Sizing Charts'!J$5:J$18))</f>
        <v>#N/A</v>
      </c>
      <c r="L265" t="e">
        <f>IF(LOOKUP($F265,'Vent Sizing Charts'!$F$5:$F$18,'Vent Sizing Charts'!K$5:K$18)+1&lt;0,0,LOOKUP($F265,'Vent Sizing Charts'!$F$5:$F$18,'Vent Sizing Charts'!K$5:K$18))</f>
        <v>#N/A</v>
      </c>
      <c r="M265" t="e">
        <f>IF(LOOKUP($F265,'Vent Sizing Charts'!$F$5:$F$18,'Vent Sizing Charts'!L$5:L$18)+1&lt;0,0,LOOKUP($F265,'Vent Sizing Charts'!$F$5:$F$18,'Vent Sizing Charts'!L$5:L$18))</f>
        <v>#N/A</v>
      </c>
      <c r="N265" t="e">
        <f>IF(LOOKUP($F265,'Vent Sizing Charts'!$F$5:$F$18,'Vent Sizing Charts'!M$5:M$18)+1&lt;0,0,LOOKUP($F265,'Vent Sizing Charts'!$F$5:$F$18,'Vent Sizing Charts'!M$5:M$18))</f>
        <v>#N/A</v>
      </c>
      <c r="O265" t="e">
        <f>IF(LOOKUP($F265,'Vent Sizing Charts'!$F$5:$F$18,'Vent Sizing Charts'!N$5:N$18)+1&lt;0,0,LOOKUP($F265,'Vent Sizing Charts'!$F$5:$F$18,'Vent Sizing Charts'!N$5:N$18))</f>
        <v>#N/A</v>
      </c>
      <c r="R265">
        <f>'Vent Sizing'!W170</f>
        <v>0</v>
      </c>
      <c r="S265">
        <f>ROUNDUP('Vent Sizing'!X170,0)</f>
        <v>0</v>
      </c>
      <c r="T265">
        <v>-9999999</v>
      </c>
      <c r="U265" t="str">
        <f>IF($R265=15,LOOKUP($S265,'Vent Sizing Charts'!$T$38:$T$41,'Vent Sizing Charts'!V$38:V$41)+1,IF($R265=12,LOOKUP($S265,'Vent Sizing Charts'!$T$34:$T$37,'Vent Sizing Charts'!V$34:V$37)+1,IF($R265=10,LOOKUP($S265,'Vent Sizing Charts'!$T$30:$T$33,'Vent Sizing Charts'!V$30:V$33)+1,IF($R265=8,LOOKUP($S265,'Vent Sizing Charts'!$T$26:$T$29,'Vent Sizing Charts'!V$26:V$29)+1,IF($R265=6,LOOKUP($S265,'Vent Sizing Charts'!$T$22:$T$25,'Vent Sizing Charts'!V$22:V$25)+1,IF($R265=5,LOOKUP($S265,'Vent Sizing Charts'!$T$18:$T$21,'Vent Sizing Charts'!V$18:V$21)+1,IF($R265=4,LOOKUP($S265,'Vent Sizing Charts'!$T$14:$T$17,'Vent Sizing Charts'!V$14:V$17)+1,IF($R265=3,LOOKUP($S265,'Vent Sizing Charts'!$T$10:$T$13,'Vent Sizing Charts'!V$10:V$13)+1,IF($R265=2,LOOKUP($S265,'Vent Sizing Charts'!$T$8:$T$9,'Vent Sizing Charts'!V$8:V$9)+1,IF($R265=1.5,LOOKUP($S265,'Vent Sizing Charts'!$T$7,'Vent Sizing Charts'!V$7)+1,IF($R265=1.25,LOOKUP($S265,'Vent Sizing Charts'!$T$6,'Vent Sizing Charts'!V$6)+1,"ERR")))))))))))</f>
        <v>ERR</v>
      </c>
      <c r="V265" t="str">
        <f>IF($R265=15,LOOKUP($S265,'Vent Sizing Charts'!$T$38:$T$41,'Vent Sizing Charts'!W$38:W$41)+1,IF($R265=12,LOOKUP($S265,'Vent Sizing Charts'!$T$34:$T$37,'Vent Sizing Charts'!W$34:W$37)+1,IF($R265=10,LOOKUP($S265,'Vent Sizing Charts'!$T$30:$T$33,'Vent Sizing Charts'!W$30:W$33)+1,IF($R265=8,LOOKUP($S265,'Vent Sizing Charts'!$T$26:$T$29,'Vent Sizing Charts'!W$26:W$29)+1,IF($R265=6,LOOKUP($S265,'Vent Sizing Charts'!$T$22:$T$25,'Vent Sizing Charts'!W$22:W$25)+1,IF($R265=5,LOOKUP($S265,'Vent Sizing Charts'!$T$18:$T$21,'Vent Sizing Charts'!W$18:W$21)+1,IF($R265=4,LOOKUP($S265,'Vent Sizing Charts'!$T$14:$T$17,'Vent Sizing Charts'!W$14:W$17)+1,IF($R265=3,LOOKUP($S265,'Vent Sizing Charts'!$T$10:$T$13,'Vent Sizing Charts'!W$10:W$13)+1,IF($R265=2,LOOKUP($S265,'Vent Sizing Charts'!$T$8:$T$9,'Vent Sizing Charts'!W$8:W$9)+1,IF($R265=1.5,LOOKUP($S265,'Vent Sizing Charts'!$T$7,'Vent Sizing Charts'!W$7)+1,IF($R265=1.25,LOOKUP($S265,'Vent Sizing Charts'!$T$6,'Vent Sizing Charts'!W$6)+1,"ERR")))))))))))</f>
        <v>ERR</v>
      </c>
      <c r="W265" t="str">
        <f>IF($R265=15,LOOKUP($S265,'Vent Sizing Charts'!$T$38:$T$41,'Vent Sizing Charts'!X$38:X$41)+1,IF($R265=12,LOOKUP($S265,'Vent Sizing Charts'!$T$34:$T$37,'Vent Sizing Charts'!X$34:X$37)+1,IF($R265=10,LOOKUP($S265,'Vent Sizing Charts'!$T$30:$T$33,'Vent Sizing Charts'!X$30:X$33)+1,IF($R265=8,LOOKUP($S265,'Vent Sizing Charts'!$T$26:$T$29,'Vent Sizing Charts'!X$26:X$29)+1,IF($R265=6,LOOKUP($S265,'Vent Sizing Charts'!$T$22:$T$25,'Vent Sizing Charts'!X$22:X$25)+1,IF($R265=5,LOOKUP($S265,'Vent Sizing Charts'!$T$18:$T$21,'Vent Sizing Charts'!X$18:X$21)+1,IF($R265=4,LOOKUP($S265,'Vent Sizing Charts'!$T$14:$T$17,'Vent Sizing Charts'!X$14:X$17)+1,IF($R265=3,LOOKUP($S265,'Vent Sizing Charts'!$T$10:$T$13,'Vent Sizing Charts'!X$10:X$13)+1,IF($R265=2,LOOKUP($S265,'Vent Sizing Charts'!$T$8:$T$9,'Vent Sizing Charts'!X$8:X$9)+1,IF($R265=1.5,LOOKUP($S265,'Vent Sizing Charts'!$T$7,'Vent Sizing Charts'!X$7)+1,IF($R265=1.25,LOOKUP($S265,'Vent Sizing Charts'!$T$6,'Vent Sizing Charts'!X$6)+1,"ERR")))))))))))</f>
        <v>ERR</v>
      </c>
      <c r="X265" t="str">
        <f>IF($R265=15,LOOKUP($S265,'Vent Sizing Charts'!$T$38:$T$41,'Vent Sizing Charts'!Y$38:Y$41)+1,IF($R265=12,LOOKUP($S265,'Vent Sizing Charts'!$T$34:$T$37,'Vent Sizing Charts'!Y$34:Y$37)+1,IF($R265=10,LOOKUP($S265,'Vent Sizing Charts'!$T$30:$T$33,'Vent Sizing Charts'!Y$30:Y$33)+1,IF($R265=8,LOOKUP($S265,'Vent Sizing Charts'!$T$26:$T$29,'Vent Sizing Charts'!Y$26:Y$29)+1,IF($R265=6,LOOKUP($S265,'Vent Sizing Charts'!$T$22:$T$25,'Vent Sizing Charts'!Y$22:Y$25)+1,IF($R265=5,LOOKUP($S265,'Vent Sizing Charts'!$T$18:$T$21,'Vent Sizing Charts'!Y$18:Y$21)+1,IF($R265=4,LOOKUP($S265,'Vent Sizing Charts'!$T$14:$T$17,'Vent Sizing Charts'!Y$14:Y$17)+1,IF($R265=3,LOOKUP($S265,'Vent Sizing Charts'!$T$10:$T$13,'Vent Sizing Charts'!Y$10:Y$13)+1,IF($R265=2,LOOKUP($S265,'Vent Sizing Charts'!$T$8:$T$9,'Vent Sizing Charts'!Y$8:Y$9)+1,IF($R265=1.5,LOOKUP($S265,'Vent Sizing Charts'!$T$7,'Vent Sizing Charts'!Y$7)+1,IF($R265=1.25,LOOKUP($S265,'Vent Sizing Charts'!$T$6,'Vent Sizing Charts'!Y$6)+1,"ERR")))))))))))</f>
        <v>ERR</v>
      </c>
      <c r="Y265" t="str">
        <f>IF($R265=15,LOOKUP($S265,'Vent Sizing Charts'!$T$38:$T$41,'Vent Sizing Charts'!Z$38:Z$41)+1,IF($R265=12,LOOKUP($S265,'Vent Sizing Charts'!$T$34:$T$37,'Vent Sizing Charts'!Z$34:Z$37)+1,IF($R265=10,LOOKUP($S265,'Vent Sizing Charts'!$T$30:$T$33,'Vent Sizing Charts'!Z$30:Z$33)+1,IF($R265=8,LOOKUP($S265,'Vent Sizing Charts'!$T$26:$T$29,'Vent Sizing Charts'!Z$26:Z$29)+1,IF($R265=6,LOOKUP($S265,'Vent Sizing Charts'!$T$22:$T$25,'Vent Sizing Charts'!Z$22:Z$25)+1,IF($R265=5,LOOKUP($S265,'Vent Sizing Charts'!$T$18:$T$21,'Vent Sizing Charts'!Z$18:Z$21)+1,IF($R265=4,LOOKUP($S265,'Vent Sizing Charts'!$T$14:$T$17,'Vent Sizing Charts'!Z$14:Z$17)+1,IF($R265=3,LOOKUP($S265,'Vent Sizing Charts'!$T$10:$T$13,'Vent Sizing Charts'!Z$10:Z$13)+1,IF($R265=2,LOOKUP($S265,'Vent Sizing Charts'!$T$8:$T$9,'Vent Sizing Charts'!Z$8:Z$9)+1,IF($R265=1.5,LOOKUP($S265,'Vent Sizing Charts'!$T$7,'Vent Sizing Charts'!Z$7)+1,IF($R265=1.25,LOOKUP($S265,'Vent Sizing Charts'!$T$6,'Vent Sizing Charts'!Z$6)+1,"ERR")))))))))))</f>
        <v>ERR</v>
      </c>
      <c r="Z265" t="str">
        <f>IF($R265=15,LOOKUP($S265,'Vent Sizing Charts'!$T$38:$T$41,'Vent Sizing Charts'!AA$38:AA$41)+1,IF($R265=12,LOOKUP($S265,'Vent Sizing Charts'!$T$34:$T$37,'Vent Sizing Charts'!AA$34:AA$37)+1,IF($R265=10,LOOKUP($S265,'Vent Sizing Charts'!$T$30:$T$33,'Vent Sizing Charts'!AA$30:AA$33)+1,IF($R265=8,LOOKUP($S265,'Vent Sizing Charts'!$T$26:$T$29,'Vent Sizing Charts'!AA$26:AA$29)+1,IF($R265=6,LOOKUP($S265,'Vent Sizing Charts'!$T$22:$T$25,'Vent Sizing Charts'!AA$22:AA$25)+1,IF($R265=5,LOOKUP($S265,'Vent Sizing Charts'!$T$18:$T$21,'Vent Sizing Charts'!AA$18:AA$21)+1,IF($R265=4,LOOKUP($S265,'Vent Sizing Charts'!$T$14:$T$17,'Vent Sizing Charts'!AA$14:AA$17)+1,IF($R265=3,LOOKUP($S265,'Vent Sizing Charts'!$T$10:$T$13,'Vent Sizing Charts'!AA$10:AA$13)+1,IF($R265=2,LOOKUP($S265,'Vent Sizing Charts'!$T$8:$T$9,'Vent Sizing Charts'!AA$8:AA$9)+1,IF($R265=1.5,LOOKUP($S265,'Vent Sizing Charts'!$T$7,'Vent Sizing Charts'!AA$7)+1,IF($R265=1.25,LOOKUP($S265,'Vent Sizing Charts'!$T$6,'Vent Sizing Charts'!AA$6)+1,"ERR")))))))))))</f>
        <v>ERR</v>
      </c>
      <c r="AA265" t="str">
        <f>IF($R265=15,LOOKUP($S265,'Vent Sizing Charts'!$T$38:$T$41,'Vent Sizing Charts'!AB$38:AB$41)+1,IF($R265=12,LOOKUP($S265,'Vent Sizing Charts'!$T$34:$T$37,'Vent Sizing Charts'!AB$34:AB$37)+1,IF($R265=10,LOOKUP($S265,'Vent Sizing Charts'!$T$30:$T$33,'Vent Sizing Charts'!AB$30:AB$33)+1,IF($R265=8,LOOKUP($S265,'Vent Sizing Charts'!$T$26:$T$29,'Vent Sizing Charts'!AB$26:AB$29)+1,IF($R265=6,LOOKUP($S265,'Vent Sizing Charts'!$T$22:$T$25,'Vent Sizing Charts'!AB$22:AB$25)+1,IF($R265=5,LOOKUP($S265,'Vent Sizing Charts'!$T$18:$T$21,'Vent Sizing Charts'!AB$18:AB$21)+1,IF($R265=4,LOOKUP($S265,'Vent Sizing Charts'!$T$14:$T$17,'Vent Sizing Charts'!AB$14:AB$17)+1,IF($R265=3,LOOKUP($S265,'Vent Sizing Charts'!$T$10:$T$13,'Vent Sizing Charts'!AB$10:AB$13)+1,IF($R265=2,LOOKUP($S265,'Vent Sizing Charts'!$T$8:$T$9,'Vent Sizing Charts'!AB$8:AB$9)+1,IF($R265=1.5,LOOKUP($S265,'Vent Sizing Charts'!$T$7,'Vent Sizing Charts'!AB$7)+1,IF($R265=1.25,LOOKUP($S265,'Vent Sizing Charts'!$T$6,'Vent Sizing Charts'!AB$6)+1,"ERR")))))))))))</f>
        <v>ERR</v>
      </c>
      <c r="AB265" t="str">
        <f>IF($R265=15,LOOKUP($S265,'Vent Sizing Charts'!$T$38:$T$41,'Vent Sizing Charts'!AC$38:AC$41)+1,IF($R265=12,LOOKUP($S265,'Vent Sizing Charts'!$T$34:$T$37,'Vent Sizing Charts'!AC$34:AC$37)+1,IF($R265=10,LOOKUP($S265,'Vent Sizing Charts'!$T$30:$T$33,'Vent Sizing Charts'!AC$30:AC$33)+1,IF($R265=8,LOOKUP($S265,'Vent Sizing Charts'!$T$26:$T$29,'Vent Sizing Charts'!AC$26:AC$29)+1,IF($R265=6,LOOKUP($S265,'Vent Sizing Charts'!$T$22:$T$25,'Vent Sizing Charts'!AC$22:AC$25)+1,IF($R265=5,LOOKUP($S265,'Vent Sizing Charts'!$T$18:$T$21,'Vent Sizing Charts'!AC$18:AC$21)+1,IF($R265=4,LOOKUP($S265,'Vent Sizing Charts'!$T$14:$T$17,'Vent Sizing Charts'!AC$14:AC$17)+1,IF($R265=3,LOOKUP($S265,'Vent Sizing Charts'!$T$10:$T$13,'Vent Sizing Charts'!AC$10:AC$13)+1,IF($R265=2,LOOKUP($S265,'Vent Sizing Charts'!$T$8:$T$9,'Vent Sizing Charts'!AC$8:AC$9)+1,IF($R265=1.5,LOOKUP($S265,'Vent Sizing Charts'!$T$7,'Vent Sizing Charts'!AC$7)+1,IF($R265=1.25,LOOKUP($S265,'Vent Sizing Charts'!$T$6,'Vent Sizing Charts'!AC$6)+1,"ERR")))))))))))</f>
        <v>ERR</v>
      </c>
      <c r="AC265" t="str">
        <f>IF($R265=15,LOOKUP($S265,'Vent Sizing Charts'!$T$38:$T$41,'Vent Sizing Charts'!AD$38:AD$41)+1,IF($R265=12,LOOKUP($S265,'Vent Sizing Charts'!$T$34:$T$37,'Vent Sizing Charts'!AD$34:AD$37)+1,IF($R265=10,LOOKUP($S265,'Vent Sizing Charts'!$T$30:$T$33,'Vent Sizing Charts'!AD$30:AD$33)+1,IF($R265=8,LOOKUP($S265,'Vent Sizing Charts'!$T$26:$T$29,'Vent Sizing Charts'!AD$26:AD$29)+1,IF($R265=6,LOOKUP($S265,'Vent Sizing Charts'!$T$22:$T$25,'Vent Sizing Charts'!AD$22:AD$25)+1,IF($R265=5,LOOKUP($S265,'Vent Sizing Charts'!$T$18:$T$21,'Vent Sizing Charts'!AD$18:AD$21)+1,IF($R265=4,LOOKUP($S265,'Vent Sizing Charts'!$T$14:$T$17,'Vent Sizing Charts'!AD$14:AD$17)+1,IF($R265=3,LOOKUP($S265,'Vent Sizing Charts'!$T$10:$T$13,'Vent Sizing Charts'!AD$10:AD$13)+1,IF($R265=2,LOOKUP($S265,'Vent Sizing Charts'!$T$8:$T$9,'Vent Sizing Charts'!AD$8:AD$9)+1,IF($R265=1.5,LOOKUP($S265,'Vent Sizing Charts'!$T$7,'Vent Sizing Charts'!AD$7)+1,IF($R265=1.25,LOOKUP($S265,'Vent Sizing Charts'!$T$6,'Vent Sizing Charts'!AD$6)+1,"ERR")))))))))))</f>
        <v>ERR</v>
      </c>
      <c r="AD265" t="str">
        <f>IF($R265=15,LOOKUP($S265,'Vent Sizing Charts'!$T$38:$T$41,'Vent Sizing Charts'!AE$38:AE$41)+1,IF($R265=12,LOOKUP($S265,'Vent Sizing Charts'!$T$34:$T$37,'Vent Sizing Charts'!AE$34:AE$37)+1,IF($R265=10,LOOKUP($S265,'Vent Sizing Charts'!$T$30:$T$33,'Vent Sizing Charts'!AE$30:AE$33)+1,IF($R265=8,LOOKUP($S265,'Vent Sizing Charts'!$T$26:$T$29,'Vent Sizing Charts'!AE$26:AE$29)+1,IF($R265=6,LOOKUP($S265,'Vent Sizing Charts'!$T$22:$T$25,'Vent Sizing Charts'!AE$22:AE$25)+1,IF($R265=5,LOOKUP($S265,'Vent Sizing Charts'!$T$18:$T$21,'Vent Sizing Charts'!AE$18:AE$21)+1,IF($R265=4,LOOKUP($S265,'Vent Sizing Charts'!$T$14:$T$17,'Vent Sizing Charts'!AE$14:AE$17)+1,IF($R265=3,LOOKUP($S265,'Vent Sizing Charts'!$T$10:$T$13,'Vent Sizing Charts'!AE$10:AE$13)+1,IF($R265=2,LOOKUP($S265,'Vent Sizing Charts'!$T$8:$T$9,'Vent Sizing Charts'!AE$8:AE$9)+1,IF($R265=1.5,LOOKUP($S265,'Vent Sizing Charts'!$T$7,'Vent Sizing Charts'!AE$7)+1,IF($R265=1.25,LOOKUP($S265,'Vent Sizing Charts'!$T$6,'Vent Sizing Charts'!AE$6)+1,"ERR")))))))))))</f>
        <v>ERR</v>
      </c>
      <c r="AE265" t="str">
        <f>IF($R265=15,LOOKUP($S265,'Vent Sizing Charts'!$T$38:$T$41,'Vent Sizing Charts'!U$38:U$41),IF($R265=12,LOOKUP($S265,'Vent Sizing Charts'!$T$34:$T$37,'Vent Sizing Charts'!U$34:U$37),IF($R265=10,LOOKUP($S265,'Vent Sizing Charts'!$T$30:$T$33,'Vent Sizing Charts'!U$30:U$33),IF($R265=8,LOOKUP($S265,'Vent Sizing Charts'!$T$26:$T$29,'Vent Sizing Charts'!U$26:U$29),IF($R265=6,LOOKUP($S265,'Vent Sizing Charts'!$T$22:$T$25,'Vent Sizing Charts'!U$22:U$25),IF($R265=5,LOOKUP($S265,'Vent Sizing Charts'!$T$18:$T$21,'Vent Sizing Charts'!U$18:U$21),IF($R265=4,LOOKUP($S265,'Vent Sizing Charts'!$T$14:$T$17,'Vent Sizing Charts'!U$14:U$17),IF($R265=3,LOOKUP($S265,'Vent Sizing Charts'!$T$10:$T$13,'Vent Sizing Charts'!U$10:U$13),IF($R265=2,LOOKUP($S265,'Vent Sizing Charts'!$T$8:$T$9,'Vent Sizing Charts'!U$8:U$9),IF($R265=1.5,LOOKUP($S265,'Vent Sizing Charts'!$T$7,'Vent Sizing Charts'!U$7),IF($R265=1.25,LOOKUP($S265,'Vent Sizing Charts'!$T$6,'Vent Sizing Charts'!U$6),"ERR")))))))))))</f>
        <v>ERR</v>
      </c>
    </row>
    <row r="266" spans="6:31" x14ac:dyDescent="0.25">
      <c r="F266" t="str">
        <f>IF('Vent Sizing'!M251="","",'Vent Sizing'!M251)</f>
        <v/>
      </c>
      <c r="G266">
        <v>0</v>
      </c>
      <c r="H266" t="e">
        <f>IF(LOOKUP($F266,'Vent Sizing Charts'!$F$5:$F$18,'Vent Sizing Charts'!G$5:G$18)+1&lt;0,0,LOOKUP($F266,'Vent Sizing Charts'!$F$5:$F$18,'Vent Sizing Charts'!G$5:G$18))</f>
        <v>#N/A</v>
      </c>
      <c r="I266" t="e">
        <f>IF(LOOKUP($F266,'Vent Sizing Charts'!$F$5:$F$18,'Vent Sizing Charts'!H$5:H$18)+1&lt;0,0,LOOKUP($F266,'Vent Sizing Charts'!$F$5:$F$18,'Vent Sizing Charts'!H$5:H$18))</f>
        <v>#N/A</v>
      </c>
      <c r="J266" t="e">
        <f>IF(LOOKUP($F266,'Vent Sizing Charts'!$F$5:$F$18,'Vent Sizing Charts'!I$5:I$18)+1&lt;0,0,LOOKUP($F266,'Vent Sizing Charts'!$F$5:$F$18,'Vent Sizing Charts'!I$5:I$18))</f>
        <v>#N/A</v>
      </c>
      <c r="K266" t="e">
        <f>IF(LOOKUP($F266,'Vent Sizing Charts'!$F$5:$F$18,'Vent Sizing Charts'!J$5:J$18)+1&lt;0,0,LOOKUP($F266,'Vent Sizing Charts'!$F$5:$F$18,'Vent Sizing Charts'!J$5:J$18))</f>
        <v>#N/A</v>
      </c>
      <c r="L266" t="e">
        <f>IF(LOOKUP($F266,'Vent Sizing Charts'!$F$5:$F$18,'Vent Sizing Charts'!K$5:K$18)+1&lt;0,0,LOOKUP($F266,'Vent Sizing Charts'!$F$5:$F$18,'Vent Sizing Charts'!K$5:K$18))</f>
        <v>#N/A</v>
      </c>
      <c r="M266" t="e">
        <f>IF(LOOKUP($F266,'Vent Sizing Charts'!$F$5:$F$18,'Vent Sizing Charts'!L$5:L$18)+1&lt;0,0,LOOKUP($F266,'Vent Sizing Charts'!$F$5:$F$18,'Vent Sizing Charts'!L$5:L$18))</f>
        <v>#N/A</v>
      </c>
      <c r="N266" t="e">
        <f>IF(LOOKUP($F266,'Vent Sizing Charts'!$F$5:$F$18,'Vent Sizing Charts'!M$5:M$18)+1&lt;0,0,LOOKUP($F266,'Vent Sizing Charts'!$F$5:$F$18,'Vent Sizing Charts'!M$5:M$18))</f>
        <v>#N/A</v>
      </c>
      <c r="O266" t="e">
        <f>IF(LOOKUP($F266,'Vent Sizing Charts'!$F$5:$F$18,'Vent Sizing Charts'!N$5:N$18)+1&lt;0,0,LOOKUP($F266,'Vent Sizing Charts'!$F$5:$F$18,'Vent Sizing Charts'!N$5:N$18))</f>
        <v>#N/A</v>
      </c>
      <c r="R266">
        <f>'Vent Sizing'!W171</f>
        <v>0</v>
      </c>
      <c r="S266">
        <f>ROUNDUP('Vent Sizing'!X171,0)</f>
        <v>0</v>
      </c>
      <c r="T266">
        <v>-9999999</v>
      </c>
      <c r="U266" t="str">
        <f>IF($R266=15,LOOKUP($S266,'Vent Sizing Charts'!$T$38:$T$41,'Vent Sizing Charts'!V$38:V$41)+1,IF($R266=12,LOOKUP($S266,'Vent Sizing Charts'!$T$34:$T$37,'Vent Sizing Charts'!V$34:V$37)+1,IF($R266=10,LOOKUP($S266,'Vent Sizing Charts'!$T$30:$T$33,'Vent Sizing Charts'!V$30:V$33)+1,IF($R266=8,LOOKUP($S266,'Vent Sizing Charts'!$T$26:$T$29,'Vent Sizing Charts'!V$26:V$29)+1,IF($R266=6,LOOKUP($S266,'Vent Sizing Charts'!$T$22:$T$25,'Vent Sizing Charts'!V$22:V$25)+1,IF($R266=5,LOOKUP($S266,'Vent Sizing Charts'!$T$18:$T$21,'Vent Sizing Charts'!V$18:V$21)+1,IF($R266=4,LOOKUP($S266,'Vent Sizing Charts'!$T$14:$T$17,'Vent Sizing Charts'!V$14:V$17)+1,IF($R266=3,LOOKUP($S266,'Vent Sizing Charts'!$T$10:$T$13,'Vent Sizing Charts'!V$10:V$13)+1,IF($R266=2,LOOKUP($S266,'Vent Sizing Charts'!$T$8:$T$9,'Vent Sizing Charts'!V$8:V$9)+1,IF($R266=1.5,LOOKUP($S266,'Vent Sizing Charts'!$T$7,'Vent Sizing Charts'!V$7)+1,IF($R266=1.25,LOOKUP($S266,'Vent Sizing Charts'!$T$6,'Vent Sizing Charts'!V$6)+1,"ERR")))))))))))</f>
        <v>ERR</v>
      </c>
      <c r="V266" t="str">
        <f>IF($R266=15,LOOKUP($S266,'Vent Sizing Charts'!$T$38:$T$41,'Vent Sizing Charts'!W$38:W$41)+1,IF($R266=12,LOOKUP($S266,'Vent Sizing Charts'!$T$34:$T$37,'Vent Sizing Charts'!W$34:W$37)+1,IF($R266=10,LOOKUP($S266,'Vent Sizing Charts'!$T$30:$T$33,'Vent Sizing Charts'!W$30:W$33)+1,IF($R266=8,LOOKUP($S266,'Vent Sizing Charts'!$T$26:$T$29,'Vent Sizing Charts'!W$26:W$29)+1,IF($R266=6,LOOKUP($S266,'Vent Sizing Charts'!$T$22:$T$25,'Vent Sizing Charts'!W$22:W$25)+1,IF($R266=5,LOOKUP($S266,'Vent Sizing Charts'!$T$18:$T$21,'Vent Sizing Charts'!W$18:W$21)+1,IF($R266=4,LOOKUP($S266,'Vent Sizing Charts'!$T$14:$T$17,'Vent Sizing Charts'!W$14:W$17)+1,IF($R266=3,LOOKUP($S266,'Vent Sizing Charts'!$T$10:$T$13,'Vent Sizing Charts'!W$10:W$13)+1,IF($R266=2,LOOKUP($S266,'Vent Sizing Charts'!$T$8:$T$9,'Vent Sizing Charts'!W$8:W$9)+1,IF($R266=1.5,LOOKUP($S266,'Vent Sizing Charts'!$T$7,'Vent Sizing Charts'!W$7)+1,IF($R266=1.25,LOOKUP($S266,'Vent Sizing Charts'!$T$6,'Vent Sizing Charts'!W$6)+1,"ERR")))))))))))</f>
        <v>ERR</v>
      </c>
      <c r="W266" t="str">
        <f>IF($R266=15,LOOKUP($S266,'Vent Sizing Charts'!$T$38:$T$41,'Vent Sizing Charts'!X$38:X$41)+1,IF($R266=12,LOOKUP($S266,'Vent Sizing Charts'!$T$34:$T$37,'Vent Sizing Charts'!X$34:X$37)+1,IF($R266=10,LOOKUP($S266,'Vent Sizing Charts'!$T$30:$T$33,'Vent Sizing Charts'!X$30:X$33)+1,IF($R266=8,LOOKUP($S266,'Vent Sizing Charts'!$T$26:$T$29,'Vent Sizing Charts'!X$26:X$29)+1,IF($R266=6,LOOKUP($S266,'Vent Sizing Charts'!$T$22:$T$25,'Vent Sizing Charts'!X$22:X$25)+1,IF($R266=5,LOOKUP($S266,'Vent Sizing Charts'!$T$18:$T$21,'Vent Sizing Charts'!X$18:X$21)+1,IF($R266=4,LOOKUP($S266,'Vent Sizing Charts'!$T$14:$T$17,'Vent Sizing Charts'!X$14:X$17)+1,IF($R266=3,LOOKUP($S266,'Vent Sizing Charts'!$T$10:$T$13,'Vent Sizing Charts'!X$10:X$13)+1,IF($R266=2,LOOKUP($S266,'Vent Sizing Charts'!$T$8:$T$9,'Vent Sizing Charts'!X$8:X$9)+1,IF($R266=1.5,LOOKUP($S266,'Vent Sizing Charts'!$T$7,'Vent Sizing Charts'!X$7)+1,IF($R266=1.25,LOOKUP($S266,'Vent Sizing Charts'!$T$6,'Vent Sizing Charts'!X$6)+1,"ERR")))))))))))</f>
        <v>ERR</v>
      </c>
      <c r="X266" t="str">
        <f>IF($R266=15,LOOKUP($S266,'Vent Sizing Charts'!$T$38:$T$41,'Vent Sizing Charts'!Y$38:Y$41)+1,IF($R266=12,LOOKUP($S266,'Vent Sizing Charts'!$T$34:$T$37,'Vent Sizing Charts'!Y$34:Y$37)+1,IF($R266=10,LOOKUP($S266,'Vent Sizing Charts'!$T$30:$T$33,'Vent Sizing Charts'!Y$30:Y$33)+1,IF($R266=8,LOOKUP($S266,'Vent Sizing Charts'!$T$26:$T$29,'Vent Sizing Charts'!Y$26:Y$29)+1,IF($R266=6,LOOKUP($S266,'Vent Sizing Charts'!$T$22:$T$25,'Vent Sizing Charts'!Y$22:Y$25)+1,IF($R266=5,LOOKUP($S266,'Vent Sizing Charts'!$T$18:$T$21,'Vent Sizing Charts'!Y$18:Y$21)+1,IF($R266=4,LOOKUP($S266,'Vent Sizing Charts'!$T$14:$T$17,'Vent Sizing Charts'!Y$14:Y$17)+1,IF($R266=3,LOOKUP($S266,'Vent Sizing Charts'!$T$10:$T$13,'Vent Sizing Charts'!Y$10:Y$13)+1,IF($R266=2,LOOKUP($S266,'Vent Sizing Charts'!$T$8:$T$9,'Vent Sizing Charts'!Y$8:Y$9)+1,IF($R266=1.5,LOOKUP($S266,'Vent Sizing Charts'!$T$7,'Vent Sizing Charts'!Y$7)+1,IF($R266=1.25,LOOKUP($S266,'Vent Sizing Charts'!$T$6,'Vent Sizing Charts'!Y$6)+1,"ERR")))))))))))</f>
        <v>ERR</v>
      </c>
      <c r="Y266" t="str">
        <f>IF($R266=15,LOOKUP($S266,'Vent Sizing Charts'!$T$38:$T$41,'Vent Sizing Charts'!Z$38:Z$41)+1,IF($R266=12,LOOKUP($S266,'Vent Sizing Charts'!$T$34:$T$37,'Vent Sizing Charts'!Z$34:Z$37)+1,IF($R266=10,LOOKUP($S266,'Vent Sizing Charts'!$T$30:$T$33,'Vent Sizing Charts'!Z$30:Z$33)+1,IF($R266=8,LOOKUP($S266,'Vent Sizing Charts'!$T$26:$T$29,'Vent Sizing Charts'!Z$26:Z$29)+1,IF($R266=6,LOOKUP($S266,'Vent Sizing Charts'!$T$22:$T$25,'Vent Sizing Charts'!Z$22:Z$25)+1,IF($R266=5,LOOKUP($S266,'Vent Sizing Charts'!$T$18:$T$21,'Vent Sizing Charts'!Z$18:Z$21)+1,IF($R266=4,LOOKUP($S266,'Vent Sizing Charts'!$T$14:$T$17,'Vent Sizing Charts'!Z$14:Z$17)+1,IF($R266=3,LOOKUP($S266,'Vent Sizing Charts'!$T$10:$T$13,'Vent Sizing Charts'!Z$10:Z$13)+1,IF($R266=2,LOOKUP($S266,'Vent Sizing Charts'!$T$8:$T$9,'Vent Sizing Charts'!Z$8:Z$9)+1,IF($R266=1.5,LOOKUP($S266,'Vent Sizing Charts'!$T$7,'Vent Sizing Charts'!Z$7)+1,IF($R266=1.25,LOOKUP($S266,'Vent Sizing Charts'!$T$6,'Vent Sizing Charts'!Z$6)+1,"ERR")))))))))))</f>
        <v>ERR</v>
      </c>
      <c r="Z266" t="str">
        <f>IF($R266=15,LOOKUP($S266,'Vent Sizing Charts'!$T$38:$T$41,'Vent Sizing Charts'!AA$38:AA$41)+1,IF($R266=12,LOOKUP($S266,'Vent Sizing Charts'!$T$34:$T$37,'Vent Sizing Charts'!AA$34:AA$37)+1,IF($R266=10,LOOKUP($S266,'Vent Sizing Charts'!$T$30:$T$33,'Vent Sizing Charts'!AA$30:AA$33)+1,IF($R266=8,LOOKUP($S266,'Vent Sizing Charts'!$T$26:$T$29,'Vent Sizing Charts'!AA$26:AA$29)+1,IF($R266=6,LOOKUP($S266,'Vent Sizing Charts'!$T$22:$T$25,'Vent Sizing Charts'!AA$22:AA$25)+1,IF($R266=5,LOOKUP($S266,'Vent Sizing Charts'!$T$18:$T$21,'Vent Sizing Charts'!AA$18:AA$21)+1,IF($R266=4,LOOKUP($S266,'Vent Sizing Charts'!$T$14:$T$17,'Vent Sizing Charts'!AA$14:AA$17)+1,IF($R266=3,LOOKUP($S266,'Vent Sizing Charts'!$T$10:$T$13,'Vent Sizing Charts'!AA$10:AA$13)+1,IF($R266=2,LOOKUP($S266,'Vent Sizing Charts'!$T$8:$T$9,'Vent Sizing Charts'!AA$8:AA$9)+1,IF($R266=1.5,LOOKUP($S266,'Vent Sizing Charts'!$T$7,'Vent Sizing Charts'!AA$7)+1,IF($R266=1.25,LOOKUP($S266,'Vent Sizing Charts'!$T$6,'Vent Sizing Charts'!AA$6)+1,"ERR")))))))))))</f>
        <v>ERR</v>
      </c>
      <c r="AA266" t="str">
        <f>IF($R266=15,LOOKUP($S266,'Vent Sizing Charts'!$T$38:$T$41,'Vent Sizing Charts'!AB$38:AB$41)+1,IF($R266=12,LOOKUP($S266,'Vent Sizing Charts'!$T$34:$T$37,'Vent Sizing Charts'!AB$34:AB$37)+1,IF($R266=10,LOOKUP($S266,'Vent Sizing Charts'!$T$30:$T$33,'Vent Sizing Charts'!AB$30:AB$33)+1,IF($R266=8,LOOKUP($S266,'Vent Sizing Charts'!$T$26:$T$29,'Vent Sizing Charts'!AB$26:AB$29)+1,IF($R266=6,LOOKUP($S266,'Vent Sizing Charts'!$T$22:$T$25,'Vent Sizing Charts'!AB$22:AB$25)+1,IF($R266=5,LOOKUP($S266,'Vent Sizing Charts'!$T$18:$T$21,'Vent Sizing Charts'!AB$18:AB$21)+1,IF($R266=4,LOOKUP($S266,'Vent Sizing Charts'!$T$14:$T$17,'Vent Sizing Charts'!AB$14:AB$17)+1,IF($R266=3,LOOKUP($S266,'Vent Sizing Charts'!$T$10:$T$13,'Vent Sizing Charts'!AB$10:AB$13)+1,IF($R266=2,LOOKUP($S266,'Vent Sizing Charts'!$T$8:$T$9,'Vent Sizing Charts'!AB$8:AB$9)+1,IF($R266=1.5,LOOKUP($S266,'Vent Sizing Charts'!$T$7,'Vent Sizing Charts'!AB$7)+1,IF($R266=1.25,LOOKUP($S266,'Vent Sizing Charts'!$T$6,'Vent Sizing Charts'!AB$6)+1,"ERR")))))))))))</f>
        <v>ERR</v>
      </c>
      <c r="AB266" t="str">
        <f>IF($R266=15,LOOKUP($S266,'Vent Sizing Charts'!$T$38:$T$41,'Vent Sizing Charts'!AC$38:AC$41)+1,IF($R266=12,LOOKUP($S266,'Vent Sizing Charts'!$T$34:$T$37,'Vent Sizing Charts'!AC$34:AC$37)+1,IF($R266=10,LOOKUP($S266,'Vent Sizing Charts'!$T$30:$T$33,'Vent Sizing Charts'!AC$30:AC$33)+1,IF($R266=8,LOOKUP($S266,'Vent Sizing Charts'!$T$26:$T$29,'Vent Sizing Charts'!AC$26:AC$29)+1,IF($R266=6,LOOKUP($S266,'Vent Sizing Charts'!$T$22:$T$25,'Vent Sizing Charts'!AC$22:AC$25)+1,IF($R266=5,LOOKUP($S266,'Vent Sizing Charts'!$T$18:$T$21,'Vent Sizing Charts'!AC$18:AC$21)+1,IF($R266=4,LOOKUP($S266,'Vent Sizing Charts'!$T$14:$T$17,'Vent Sizing Charts'!AC$14:AC$17)+1,IF($R266=3,LOOKUP($S266,'Vent Sizing Charts'!$T$10:$T$13,'Vent Sizing Charts'!AC$10:AC$13)+1,IF($R266=2,LOOKUP($S266,'Vent Sizing Charts'!$T$8:$T$9,'Vent Sizing Charts'!AC$8:AC$9)+1,IF($R266=1.5,LOOKUP($S266,'Vent Sizing Charts'!$T$7,'Vent Sizing Charts'!AC$7)+1,IF($R266=1.25,LOOKUP($S266,'Vent Sizing Charts'!$T$6,'Vent Sizing Charts'!AC$6)+1,"ERR")))))))))))</f>
        <v>ERR</v>
      </c>
      <c r="AC266" t="str">
        <f>IF($R266=15,LOOKUP($S266,'Vent Sizing Charts'!$T$38:$T$41,'Vent Sizing Charts'!AD$38:AD$41)+1,IF($R266=12,LOOKUP($S266,'Vent Sizing Charts'!$T$34:$T$37,'Vent Sizing Charts'!AD$34:AD$37)+1,IF($R266=10,LOOKUP($S266,'Vent Sizing Charts'!$T$30:$T$33,'Vent Sizing Charts'!AD$30:AD$33)+1,IF($R266=8,LOOKUP($S266,'Vent Sizing Charts'!$T$26:$T$29,'Vent Sizing Charts'!AD$26:AD$29)+1,IF($R266=6,LOOKUP($S266,'Vent Sizing Charts'!$T$22:$T$25,'Vent Sizing Charts'!AD$22:AD$25)+1,IF($R266=5,LOOKUP($S266,'Vent Sizing Charts'!$T$18:$T$21,'Vent Sizing Charts'!AD$18:AD$21)+1,IF($R266=4,LOOKUP($S266,'Vent Sizing Charts'!$T$14:$T$17,'Vent Sizing Charts'!AD$14:AD$17)+1,IF($R266=3,LOOKUP($S266,'Vent Sizing Charts'!$T$10:$T$13,'Vent Sizing Charts'!AD$10:AD$13)+1,IF($R266=2,LOOKUP($S266,'Vent Sizing Charts'!$T$8:$T$9,'Vent Sizing Charts'!AD$8:AD$9)+1,IF($R266=1.5,LOOKUP($S266,'Vent Sizing Charts'!$T$7,'Vent Sizing Charts'!AD$7)+1,IF($R266=1.25,LOOKUP($S266,'Vent Sizing Charts'!$T$6,'Vent Sizing Charts'!AD$6)+1,"ERR")))))))))))</f>
        <v>ERR</v>
      </c>
      <c r="AD266" t="str">
        <f>IF($R266=15,LOOKUP($S266,'Vent Sizing Charts'!$T$38:$T$41,'Vent Sizing Charts'!AE$38:AE$41)+1,IF($R266=12,LOOKUP($S266,'Vent Sizing Charts'!$T$34:$T$37,'Vent Sizing Charts'!AE$34:AE$37)+1,IF($R266=10,LOOKUP($S266,'Vent Sizing Charts'!$T$30:$T$33,'Vent Sizing Charts'!AE$30:AE$33)+1,IF($R266=8,LOOKUP($S266,'Vent Sizing Charts'!$T$26:$T$29,'Vent Sizing Charts'!AE$26:AE$29)+1,IF($R266=6,LOOKUP($S266,'Vent Sizing Charts'!$T$22:$T$25,'Vent Sizing Charts'!AE$22:AE$25)+1,IF($R266=5,LOOKUP($S266,'Vent Sizing Charts'!$T$18:$T$21,'Vent Sizing Charts'!AE$18:AE$21)+1,IF($R266=4,LOOKUP($S266,'Vent Sizing Charts'!$T$14:$T$17,'Vent Sizing Charts'!AE$14:AE$17)+1,IF($R266=3,LOOKUP($S266,'Vent Sizing Charts'!$T$10:$T$13,'Vent Sizing Charts'!AE$10:AE$13)+1,IF($R266=2,LOOKUP($S266,'Vent Sizing Charts'!$T$8:$T$9,'Vent Sizing Charts'!AE$8:AE$9)+1,IF($R266=1.5,LOOKUP($S266,'Vent Sizing Charts'!$T$7,'Vent Sizing Charts'!AE$7)+1,IF($R266=1.25,LOOKUP($S266,'Vent Sizing Charts'!$T$6,'Vent Sizing Charts'!AE$6)+1,"ERR")))))))))))</f>
        <v>ERR</v>
      </c>
      <c r="AE266" t="str">
        <f>IF($R266=15,LOOKUP($S266,'Vent Sizing Charts'!$T$38:$T$41,'Vent Sizing Charts'!U$38:U$41),IF($R266=12,LOOKUP($S266,'Vent Sizing Charts'!$T$34:$T$37,'Vent Sizing Charts'!U$34:U$37),IF($R266=10,LOOKUP($S266,'Vent Sizing Charts'!$T$30:$T$33,'Vent Sizing Charts'!U$30:U$33),IF($R266=8,LOOKUP($S266,'Vent Sizing Charts'!$T$26:$T$29,'Vent Sizing Charts'!U$26:U$29),IF($R266=6,LOOKUP($S266,'Vent Sizing Charts'!$T$22:$T$25,'Vent Sizing Charts'!U$22:U$25),IF($R266=5,LOOKUP($S266,'Vent Sizing Charts'!$T$18:$T$21,'Vent Sizing Charts'!U$18:U$21),IF($R266=4,LOOKUP($S266,'Vent Sizing Charts'!$T$14:$T$17,'Vent Sizing Charts'!U$14:U$17),IF($R266=3,LOOKUP($S266,'Vent Sizing Charts'!$T$10:$T$13,'Vent Sizing Charts'!U$10:U$13),IF($R266=2,LOOKUP($S266,'Vent Sizing Charts'!$T$8:$T$9,'Vent Sizing Charts'!U$8:U$9),IF($R266=1.5,LOOKUP($S266,'Vent Sizing Charts'!$T$7,'Vent Sizing Charts'!U$7),IF($R266=1.25,LOOKUP($S266,'Vent Sizing Charts'!$T$6,'Vent Sizing Charts'!U$6),"ERR")))))))))))</f>
        <v>ERR</v>
      </c>
    </row>
    <row r="267" spans="6:31" x14ac:dyDescent="0.25">
      <c r="F267" t="str">
        <f>IF('Vent Sizing'!M252="","",'Vent Sizing'!M252)</f>
        <v/>
      </c>
      <c r="G267">
        <v>0</v>
      </c>
      <c r="H267" t="e">
        <f>IF(LOOKUP($F267,'Vent Sizing Charts'!$F$5:$F$18,'Vent Sizing Charts'!G$5:G$18)+1&lt;0,0,LOOKUP($F267,'Vent Sizing Charts'!$F$5:$F$18,'Vent Sizing Charts'!G$5:G$18))</f>
        <v>#N/A</v>
      </c>
      <c r="I267" t="e">
        <f>IF(LOOKUP($F267,'Vent Sizing Charts'!$F$5:$F$18,'Vent Sizing Charts'!H$5:H$18)+1&lt;0,0,LOOKUP($F267,'Vent Sizing Charts'!$F$5:$F$18,'Vent Sizing Charts'!H$5:H$18))</f>
        <v>#N/A</v>
      </c>
      <c r="J267" t="e">
        <f>IF(LOOKUP($F267,'Vent Sizing Charts'!$F$5:$F$18,'Vent Sizing Charts'!I$5:I$18)+1&lt;0,0,LOOKUP($F267,'Vent Sizing Charts'!$F$5:$F$18,'Vent Sizing Charts'!I$5:I$18))</f>
        <v>#N/A</v>
      </c>
      <c r="K267" t="e">
        <f>IF(LOOKUP($F267,'Vent Sizing Charts'!$F$5:$F$18,'Vent Sizing Charts'!J$5:J$18)+1&lt;0,0,LOOKUP($F267,'Vent Sizing Charts'!$F$5:$F$18,'Vent Sizing Charts'!J$5:J$18))</f>
        <v>#N/A</v>
      </c>
      <c r="L267" t="e">
        <f>IF(LOOKUP($F267,'Vent Sizing Charts'!$F$5:$F$18,'Vent Sizing Charts'!K$5:K$18)+1&lt;0,0,LOOKUP($F267,'Vent Sizing Charts'!$F$5:$F$18,'Vent Sizing Charts'!K$5:K$18))</f>
        <v>#N/A</v>
      </c>
      <c r="M267" t="e">
        <f>IF(LOOKUP($F267,'Vent Sizing Charts'!$F$5:$F$18,'Vent Sizing Charts'!L$5:L$18)+1&lt;0,0,LOOKUP($F267,'Vent Sizing Charts'!$F$5:$F$18,'Vent Sizing Charts'!L$5:L$18))</f>
        <v>#N/A</v>
      </c>
      <c r="N267" t="e">
        <f>IF(LOOKUP($F267,'Vent Sizing Charts'!$F$5:$F$18,'Vent Sizing Charts'!M$5:M$18)+1&lt;0,0,LOOKUP($F267,'Vent Sizing Charts'!$F$5:$F$18,'Vent Sizing Charts'!M$5:M$18))</f>
        <v>#N/A</v>
      </c>
      <c r="O267" t="e">
        <f>IF(LOOKUP($F267,'Vent Sizing Charts'!$F$5:$F$18,'Vent Sizing Charts'!N$5:N$18)+1&lt;0,0,LOOKUP($F267,'Vent Sizing Charts'!$F$5:$F$18,'Vent Sizing Charts'!N$5:N$18))</f>
        <v>#N/A</v>
      </c>
      <c r="R267">
        <f>'Vent Sizing'!W172</f>
        <v>0</v>
      </c>
      <c r="S267">
        <f>ROUNDUP('Vent Sizing'!X172,0)</f>
        <v>0</v>
      </c>
      <c r="T267">
        <v>-9999999</v>
      </c>
      <c r="U267" t="str">
        <f>IF($R267=15,LOOKUP($S267,'Vent Sizing Charts'!$T$38:$T$41,'Vent Sizing Charts'!V$38:V$41)+1,IF($R267=12,LOOKUP($S267,'Vent Sizing Charts'!$T$34:$T$37,'Vent Sizing Charts'!V$34:V$37)+1,IF($R267=10,LOOKUP($S267,'Vent Sizing Charts'!$T$30:$T$33,'Vent Sizing Charts'!V$30:V$33)+1,IF($R267=8,LOOKUP($S267,'Vent Sizing Charts'!$T$26:$T$29,'Vent Sizing Charts'!V$26:V$29)+1,IF($R267=6,LOOKUP($S267,'Vent Sizing Charts'!$T$22:$T$25,'Vent Sizing Charts'!V$22:V$25)+1,IF($R267=5,LOOKUP($S267,'Vent Sizing Charts'!$T$18:$T$21,'Vent Sizing Charts'!V$18:V$21)+1,IF($R267=4,LOOKUP($S267,'Vent Sizing Charts'!$T$14:$T$17,'Vent Sizing Charts'!V$14:V$17)+1,IF($R267=3,LOOKUP($S267,'Vent Sizing Charts'!$T$10:$T$13,'Vent Sizing Charts'!V$10:V$13)+1,IF($R267=2,LOOKUP($S267,'Vent Sizing Charts'!$T$8:$T$9,'Vent Sizing Charts'!V$8:V$9)+1,IF($R267=1.5,LOOKUP($S267,'Vent Sizing Charts'!$T$7,'Vent Sizing Charts'!V$7)+1,IF($R267=1.25,LOOKUP($S267,'Vent Sizing Charts'!$T$6,'Vent Sizing Charts'!V$6)+1,"ERR")))))))))))</f>
        <v>ERR</v>
      </c>
      <c r="V267" t="str">
        <f>IF($R267=15,LOOKUP($S267,'Vent Sizing Charts'!$T$38:$T$41,'Vent Sizing Charts'!W$38:W$41)+1,IF($R267=12,LOOKUP($S267,'Vent Sizing Charts'!$T$34:$T$37,'Vent Sizing Charts'!W$34:W$37)+1,IF($R267=10,LOOKUP($S267,'Vent Sizing Charts'!$T$30:$T$33,'Vent Sizing Charts'!W$30:W$33)+1,IF($R267=8,LOOKUP($S267,'Vent Sizing Charts'!$T$26:$T$29,'Vent Sizing Charts'!W$26:W$29)+1,IF($R267=6,LOOKUP($S267,'Vent Sizing Charts'!$T$22:$T$25,'Vent Sizing Charts'!W$22:W$25)+1,IF($R267=5,LOOKUP($S267,'Vent Sizing Charts'!$T$18:$T$21,'Vent Sizing Charts'!W$18:W$21)+1,IF($R267=4,LOOKUP($S267,'Vent Sizing Charts'!$T$14:$T$17,'Vent Sizing Charts'!W$14:W$17)+1,IF($R267=3,LOOKUP($S267,'Vent Sizing Charts'!$T$10:$T$13,'Vent Sizing Charts'!W$10:W$13)+1,IF($R267=2,LOOKUP($S267,'Vent Sizing Charts'!$T$8:$T$9,'Vent Sizing Charts'!W$8:W$9)+1,IF($R267=1.5,LOOKUP($S267,'Vent Sizing Charts'!$T$7,'Vent Sizing Charts'!W$7)+1,IF($R267=1.25,LOOKUP($S267,'Vent Sizing Charts'!$T$6,'Vent Sizing Charts'!W$6)+1,"ERR")))))))))))</f>
        <v>ERR</v>
      </c>
      <c r="W267" t="str">
        <f>IF($R267=15,LOOKUP($S267,'Vent Sizing Charts'!$T$38:$T$41,'Vent Sizing Charts'!X$38:X$41)+1,IF($R267=12,LOOKUP($S267,'Vent Sizing Charts'!$T$34:$T$37,'Vent Sizing Charts'!X$34:X$37)+1,IF($R267=10,LOOKUP($S267,'Vent Sizing Charts'!$T$30:$T$33,'Vent Sizing Charts'!X$30:X$33)+1,IF($R267=8,LOOKUP($S267,'Vent Sizing Charts'!$T$26:$T$29,'Vent Sizing Charts'!X$26:X$29)+1,IF($R267=6,LOOKUP($S267,'Vent Sizing Charts'!$T$22:$T$25,'Vent Sizing Charts'!X$22:X$25)+1,IF($R267=5,LOOKUP($S267,'Vent Sizing Charts'!$T$18:$T$21,'Vent Sizing Charts'!X$18:X$21)+1,IF($R267=4,LOOKUP($S267,'Vent Sizing Charts'!$T$14:$T$17,'Vent Sizing Charts'!X$14:X$17)+1,IF($R267=3,LOOKUP($S267,'Vent Sizing Charts'!$T$10:$T$13,'Vent Sizing Charts'!X$10:X$13)+1,IF($R267=2,LOOKUP($S267,'Vent Sizing Charts'!$T$8:$T$9,'Vent Sizing Charts'!X$8:X$9)+1,IF($R267=1.5,LOOKUP($S267,'Vent Sizing Charts'!$T$7,'Vent Sizing Charts'!X$7)+1,IF($R267=1.25,LOOKUP($S267,'Vent Sizing Charts'!$T$6,'Vent Sizing Charts'!X$6)+1,"ERR")))))))))))</f>
        <v>ERR</v>
      </c>
      <c r="X267" t="str">
        <f>IF($R267=15,LOOKUP($S267,'Vent Sizing Charts'!$T$38:$T$41,'Vent Sizing Charts'!Y$38:Y$41)+1,IF($R267=12,LOOKUP($S267,'Vent Sizing Charts'!$T$34:$T$37,'Vent Sizing Charts'!Y$34:Y$37)+1,IF($R267=10,LOOKUP($S267,'Vent Sizing Charts'!$T$30:$T$33,'Vent Sizing Charts'!Y$30:Y$33)+1,IF($R267=8,LOOKUP($S267,'Vent Sizing Charts'!$T$26:$T$29,'Vent Sizing Charts'!Y$26:Y$29)+1,IF($R267=6,LOOKUP($S267,'Vent Sizing Charts'!$T$22:$T$25,'Vent Sizing Charts'!Y$22:Y$25)+1,IF($R267=5,LOOKUP($S267,'Vent Sizing Charts'!$T$18:$T$21,'Vent Sizing Charts'!Y$18:Y$21)+1,IF($R267=4,LOOKUP($S267,'Vent Sizing Charts'!$T$14:$T$17,'Vent Sizing Charts'!Y$14:Y$17)+1,IF($R267=3,LOOKUP($S267,'Vent Sizing Charts'!$T$10:$T$13,'Vent Sizing Charts'!Y$10:Y$13)+1,IF($R267=2,LOOKUP($S267,'Vent Sizing Charts'!$T$8:$T$9,'Vent Sizing Charts'!Y$8:Y$9)+1,IF($R267=1.5,LOOKUP($S267,'Vent Sizing Charts'!$T$7,'Vent Sizing Charts'!Y$7)+1,IF($R267=1.25,LOOKUP($S267,'Vent Sizing Charts'!$T$6,'Vent Sizing Charts'!Y$6)+1,"ERR")))))))))))</f>
        <v>ERR</v>
      </c>
      <c r="Y267" t="str">
        <f>IF($R267=15,LOOKUP($S267,'Vent Sizing Charts'!$T$38:$T$41,'Vent Sizing Charts'!Z$38:Z$41)+1,IF($R267=12,LOOKUP($S267,'Vent Sizing Charts'!$T$34:$T$37,'Vent Sizing Charts'!Z$34:Z$37)+1,IF($R267=10,LOOKUP($S267,'Vent Sizing Charts'!$T$30:$T$33,'Vent Sizing Charts'!Z$30:Z$33)+1,IF($R267=8,LOOKUP($S267,'Vent Sizing Charts'!$T$26:$T$29,'Vent Sizing Charts'!Z$26:Z$29)+1,IF($R267=6,LOOKUP($S267,'Vent Sizing Charts'!$T$22:$T$25,'Vent Sizing Charts'!Z$22:Z$25)+1,IF($R267=5,LOOKUP($S267,'Vent Sizing Charts'!$T$18:$T$21,'Vent Sizing Charts'!Z$18:Z$21)+1,IF($R267=4,LOOKUP($S267,'Vent Sizing Charts'!$T$14:$T$17,'Vent Sizing Charts'!Z$14:Z$17)+1,IF($R267=3,LOOKUP($S267,'Vent Sizing Charts'!$T$10:$T$13,'Vent Sizing Charts'!Z$10:Z$13)+1,IF($R267=2,LOOKUP($S267,'Vent Sizing Charts'!$T$8:$T$9,'Vent Sizing Charts'!Z$8:Z$9)+1,IF($R267=1.5,LOOKUP($S267,'Vent Sizing Charts'!$T$7,'Vent Sizing Charts'!Z$7)+1,IF($R267=1.25,LOOKUP($S267,'Vent Sizing Charts'!$T$6,'Vent Sizing Charts'!Z$6)+1,"ERR")))))))))))</f>
        <v>ERR</v>
      </c>
      <c r="Z267" t="str">
        <f>IF($R267=15,LOOKUP($S267,'Vent Sizing Charts'!$T$38:$T$41,'Vent Sizing Charts'!AA$38:AA$41)+1,IF($R267=12,LOOKUP($S267,'Vent Sizing Charts'!$T$34:$T$37,'Vent Sizing Charts'!AA$34:AA$37)+1,IF($R267=10,LOOKUP($S267,'Vent Sizing Charts'!$T$30:$T$33,'Vent Sizing Charts'!AA$30:AA$33)+1,IF($R267=8,LOOKUP($S267,'Vent Sizing Charts'!$T$26:$T$29,'Vent Sizing Charts'!AA$26:AA$29)+1,IF($R267=6,LOOKUP($S267,'Vent Sizing Charts'!$T$22:$T$25,'Vent Sizing Charts'!AA$22:AA$25)+1,IF($R267=5,LOOKUP($S267,'Vent Sizing Charts'!$T$18:$T$21,'Vent Sizing Charts'!AA$18:AA$21)+1,IF($R267=4,LOOKUP($S267,'Vent Sizing Charts'!$T$14:$T$17,'Vent Sizing Charts'!AA$14:AA$17)+1,IF($R267=3,LOOKUP($S267,'Vent Sizing Charts'!$T$10:$T$13,'Vent Sizing Charts'!AA$10:AA$13)+1,IF($R267=2,LOOKUP($S267,'Vent Sizing Charts'!$T$8:$T$9,'Vent Sizing Charts'!AA$8:AA$9)+1,IF($R267=1.5,LOOKUP($S267,'Vent Sizing Charts'!$T$7,'Vent Sizing Charts'!AA$7)+1,IF($R267=1.25,LOOKUP($S267,'Vent Sizing Charts'!$T$6,'Vent Sizing Charts'!AA$6)+1,"ERR")))))))))))</f>
        <v>ERR</v>
      </c>
      <c r="AA267" t="str">
        <f>IF($R267=15,LOOKUP($S267,'Vent Sizing Charts'!$T$38:$T$41,'Vent Sizing Charts'!AB$38:AB$41)+1,IF($R267=12,LOOKUP($S267,'Vent Sizing Charts'!$T$34:$T$37,'Vent Sizing Charts'!AB$34:AB$37)+1,IF($R267=10,LOOKUP($S267,'Vent Sizing Charts'!$T$30:$T$33,'Vent Sizing Charts'!AB$30:AB$33)+1,IF($R267=8,LOOKUP($S267,'Vent Sizing Charts'!$T$26:$T$29,'Vent Sizing Charts'!AB$26:AB$29)+1,IF($R267=6,LOOKUP($S267,'Vent Sizing Charts'!$T$22:$T$25,'Vent Sizing Charts'!AB$22:AB$25)+1,IF($R267=5,LOOKUP($S267,'Vent Sizing Charts'!$T$18:$T$21,'Vent Sizing Charts'!AB$18:AB$21)+1,IF($R267=4,LOOKUP($S267,'Vent Sizing Charts'!$T$14:$T$17,'Vent Sizing Charts'!AB$14:AB$17)+1,IF($R267=3,LOOKUP($S267,'Vent Sizing Charts'!$T$10:$T$13,'Vent Sizing Charts'!AB$10:AB$13)+1,IF($R267=2,LOOKUP($S267,'Vent Sizing Charts'!$T$8:$T$9,'Vent Sizing Charts'!AB$8:AB$9)+1,IF($R267=1.5,LOOKUP($S267,'Vent Sizing Charts'!$T$7,'Vent Sizing Charts'!AB$7)+1,IF($R267=1.25,LOOKUP($S267,'Vent Sizing Charts'!$T$6,'Vent Sizing Charts'!AB$6)+1,"ERR")))))))))))</f>
        <v>ERR</v>
      </c>
      <c r="AB267" t="str">
        <f>IF($R267=15,LOOKUP($S267,'Vent Sizing Charts'!$T$38:$T$41,'Vent Sizing Charts'!AC$38:AC$41)+1,IF($R267=12,LOOKUP($S267,'Vent Sizing Charts'!$T$34:$T$37,'Vent Sizing Charts'!AC$34:AC$37)+1,IF($R267=10,LOOKUP($S267,'Vent Sizing Charts'!$T$30:$T$33,'Vent Sizing Charts'!AC$30:AC$33)+1,IF($R267=8,LOOKUP($S267,'Vent Sizing Charts'!$T$26:$T$29,'Vent Sizing Charts'!AC$26:AC$29)+1,IF($R267=6,LOOKUP($S267,'Vent Sizing Charts'!$T$22:$T$25,'Vent Sizing Charts'!AC$22:AC$25)+1,IF($R267=5,LOOKUP($S267,'Vent Sizing Charts'!$T$18:$T$21,'Vent Sizing Charts'!AC$18:AC$21)+1,IF($R267=4,LOOKUP($S267,'Vent Sizing Charts'!$T$14:$T$17,'Vent Sizing Charts'!AC$14:AC$17)+1,IF($R267=3,LOOKUP($S267,'Vent Sizing Charts'!$T$10:$T$13,'Vent Sizing Charts'!AC$10:AC$13)+1,IF($R267=2,LOOKUP($S267,'Vent Sizing Charts'!$T$8:$T$9,'Vent Sizing Charts'!AC$8:AC$9)+1,IF($R267=1.5,LOOKUP($S267,'Vent Sizing Charts'!$T$7,'Vent Sizing Charts'!AC$7)+1,IF($R267=1.25,LOOKUP($S267,'Vent Sizing Charts'!$T$6,'Vent Sizing Charts'!AC$6)+1,"ERR")))))))))))</f>
        <v>ERR</v>
      </c>
      <c r="AC267" t="str">
        <f>IF($R267=15,LOOKUP($S267,'Vent Sizing Charts'!$T$38:$T$41,'Vent Sizing Charts'!AD$38:AD$41)+1,IF($R267=12,LOOKUP($S267,'Vent Sizing Charts'!$T$34:$T$37,'Vent Sizing Charts'!AD$34:AD$37)+1,IF($R267=10,LOOKUP($S267,'Vent Sizing Charts'!$T$30:$T$33,'Vent Sizing Charts'!AD$30:AD$33)+1,IF($R267=8,LOOKUP($S267,'Vent Sizing Charts'!$T$26:$T$29,'Vent Sizing Charts'!AD$26:AD$29)+1,IF($R267=6,LOOKUP($S267,'Vent Sizing Charts'!$T$22:$T$25,'Vent Sizing Charts'!AD$22:AD$25)+1,IF($R267=5,LOOKUP($S267,'Vent Sizing Charts'!$T$18:$T$21,'Vent Sizing Charts'!AD$18:AD$21)+1,IF($R267=4,LOOKUP($S267,'Vent Sizing Charts'!$T$14:$T$17,'Vent Sizing Charts'!AD$14:AD$17)+1,IF($R267=3,LOOKUP($S267,'Vent Sizing Charts'!$T$10:$T$13,'Vent Sizing Charts'!AD$10:AD$13)+1,IF($R267=2,LOOKUP($S267,'Vent Sizing Charts'!$T$8:$T$9,'Vent Sizing Charts'!AD$8:AD$9)+1,IF($R267=1.5,LOOKUP($S267,'Vent Sizing Charts'!$T$7,'Vent Sizing Charts'!AD$7)+1,IF($R267=1.25,LOOKUP($S267,'Vent Sizing Charts'!$T$6,'Vent Sizing Charts'!AD$6)+1,"ERR")))))))))))</f>
        <v>ERR</v>
      </c>
      <c r="AD267" t="str">
        <f>IF($R267=15,LOOKUP($S267,'Vent Sizing Charts'!$T$38:$T$41,'Vent Sizing Charts'!AE$38:AE$41)+1,IF($R267=12,LOOKUP($S267,'Vent Sizing Charts'!$T$34:$T$37,'Vent Sizing Charts'!AE$34:AE$37)+1,IF($R267=10,LOOKUP($S267,'Vent Sizing Charts'!$T$30:$T$33,'Vent Sizing Charts'!AE$30:AE$33)+1,IF($R267=8,LOOKUP($S267,'Vent Sizing Charts'!$T$26:$T$29,'Vent Sizing Charts'!AE$26:AE$29)+1,IF($R267=6,LOOKUP($S267,'Vent Sizing Charts'!$T$22:$T$25,'Vent Sizing Charts'!AE$22:AE$25)+1,IF($R267=5,LOOKUP($S267,'Vent Sizing Charts'!$T$18:$T$21,'Vent Sizing Charts'!AE$18:AE$21)+1,IF($R267=4,LOOKUP($S267,'Vent Sizing Charts'!$T$14:$T$17,'Vent Sizing Charts'!AE$14:AE$17)+1,IF($R267=3,LOOKUP($S267,'Vent Sizing Charts'!$T$10:$T$13,'Vent Sizing Charts'!AE$10:AE$13)+1,IF($R267=2,LOOKUP($S267,'Vent Sizing Charts'!$T$8:$T$9,'Vent Sizing Charts'!AE$8:AE$9)+1,IF($R267=1.5,LOOKUP($S267,'Vent Sizing Charts'!$T$7,'Vent Sizing Charts'!AE$7)+1,IF($R267=1.25,LOOKUP($S267,'Vent Sizing Charts'!$T$6,'Vent Sizing Charts'!AE$6)+1,"ERR")))))))))))</f>
        <v>ERR</v>
      </c>
      <c r="AE267" t="str">
        <f>IF($R267=15,LOOKUP($S267,'Vent Sizing Charts'!$T$38:$T$41,'Vent Sizing Charts'!U$38:U$41),IF($R267=12,LOOKUP($S267,'Vent Sizing Charts'!$T$34:$T$37,'Vent Sizing Charts'!U$34:U$37),IF($R267=10,LOOKUP($S267,'Vent Sizing Charts'!$T$30:$T$33,'Vent Sizing Charts'!U$30:U$33),IF($R267=8,LOOKUP($S267,'Vent Sizing Charts'!$T$26:$T$29,'Vent Sizing Charts'!U$26:U$29),IF($R267=6,LOOKUP($S267,'Vent Sizing Charts'!$T$22:$T$25,'Vent Sizing Charts'!U$22:U$25),IF($R267=5,LOOKUP($S267,'Vent Sizing Charts'!$T$18:$T$21,'Vent Sizing Charts'!U$18:U$21),IF($R267=4,LOOKUP($S267,'Vent Sizing Charts'!$T$14:$T$17,'Vent Sizing Charts'!U$14:U$17),IF($R267=3,LOOKUP($S267,'Vent Sizing Charts'!$T$10:$T$13,'Vent Sizing Charts'!U$10:U$13),IF($R267=2,LOOKUP($S267,'Vent Sizing Charts'!$T$8:$T$9,'Vent Sizing Charts'!U$8:U$9),IF($R267=1.5,LOOKUP($S267,'Vent Sizing Charts'!$T$7,'Vent Sizing Charts'!U$7),IF($R267=1.25,LOOKUP($S267,'Vent Sizing Charts'!$T$6,'Vent Sizing Charts'!U$6),"ERR")))))))))))</f>
        <v>ERR</v>
      </c>
    </row>
    <row r="268" spans="6:31" x14ac:dyDescent="0.25">
      <c r="F268" t="str">
        <f>IF('Vent Sizing'!M253="","",'Vent Sizing'!M253)</f>
        <v/>
      </c>
      <c r="G268">
        <v>0</v>
      </c>
      <c r="H268" t="e">
        <f>IF(LOOKUP($F268,'Vent Sizing Charts'!$F$5:$F$18,'Vent Sizing Charts'!G$5:G$18)+1&lt;0,0,LOOKUP($F268,'Vent Sizing Charts'!$F$5:$F$18,'Vent Sizing Charts'!G$5:G$18))</f>
        <v>#N/A</v>
      </c>
      <c r="I268" t="e">
        <f>IF(LOOKUP($F268,'Vent Sizing Charts'!$F$5:$F$18,'Vent Sizing Charts'!H$5:H$18)+1&lt;0,0,LOOKUP($F268,'Vent Sizing Charts'!$F$5:$F$18,'Vent Sizing Charts'!H$5:H$18))</f>
        <v>#N/A</v>
      </c>
      <c r="J268" t="e">
        <f>IF(LOOKUP($F268,'Vent Sizing Charts'!$F$5:$F$18,'Vent Sizing Charts'!I$5:I$18)+1&lt;0,0,LOOKUP($F268,'Vent Sizing Charts'!$F$5:$F$18,'Vent Sizing Charts'!I$5:I$18))</f>
        <v>#N/A</v>
      </c>
      <c r="K268" t="e">
        <f>IF(LOOKUP($F268,'Vent Sizing Charts'!$F$5:$F$18,'Vent Sizing Charts'!J$5:J$18)+1&lt;0,0,LOOKUP($F268,'Vent Sizing Charts'!$F$5:$F$18,'Vent Sizing Charts'!J$5:J$18))</f>
        <v>#N/A</v>
      </c>
      <c r="L268" t="e">
        <f>IF(LOOKUP($F268,'Vent Sizing Charts'!$F$5:$F$18,'Vent Sizing Charts'!K$5:K$18)+1&lt;0,0,LOOKUP($F268,'Vent Sizing Charts'!$F$5:$F$18,'Vent Sizing Charts'!K$5:K$18))</f>
        <v>#N/A</v>
      </c>
      <c r="M268" t="e">
        <f>IF(LOOKUP($F268,'Vent Sizing Charts'!$F$5:$F$18,'Vent Sizing Charts'!L$5:L$18)+1&lt;0,0,LOOKUP($F268,'Vent Sizing Charts'!$F$5:$F$18,'Vent Sizing Charts'!L$5:L$18))</f>
        <v>#N/A</v>
      </c>
      <c r="N268" t="e">
        <f>IF(LOOKUP($F268,'Vent Sizing Charts'!$F$5:$F$18,'Vent Sizing Charts'!M$5:M$18)+1&lt;0,0,LOOKUP($F268,'Vent Sizing Charts'!$F$5:$F$18,'Vent Sizing Charts'!M$5:M$18))</f>
        <v>#N/A</v>
      </c>
      <c r="O268" t="e">
        <f>IF(LOOKUP($F268,'Vent Sizing Charts'!$F$5:$F$18,'Vent Sizing Charts'!N$5:N$18)+1&lt;0,0,LOOKUP($F268,'Vent Sizing Charts'!$F$5:$F$18,'Vent Sizing Charts'!N$5:N$18))</f>
        <v>#N/A</v>
      </c>
      <c r="R268">
        <f>'Vent Sizing'!W173</f>
        <v>0</v>
      </c>
      <c r="S268">
        <f>ROUNDUP('Vent Sizing'!X173,0)</f>
        <v>0</v>
      </c>
      <c r="T268">
        <v>-9999999</v>
      </c>
      <c r="U268" t="str">
        <f>IF($R268=15,LOOKUP($S268,'Vent Sizing Charts'!$T$38:$T$41,'Vent Sizing Charts'!V$38:V$41)+1,IF($R268=12,LOOKUP($S268,'Vent Sizing Charts'!$T$34:$T$37,'Vent Sizing Charts'!V$34:V$37)+1,IF($R268=10,LOOKUP($S268,'Vent Sizing Charts'!$T$30:$T$33,'Vent Sizing Charts'!V$30:V$33)+1,IF($R268=8,LOOKUP($S268,'Vent Sizing Charts'!$T$26:$T$29,'Vent Sizing Charts'!V$26:V$29)+1,IF($R268=6,LOOKUP($S268,'Vent Sizing Charts'!$T$22:$T$25,'Vent Sizing Charts'!V$22:V$25)+1,IF($R268=5,LOOKUP($S268,'Vent Sizing Charts'!$T$18:$T$21,'Vent Sizing Charts'!V$18:V$21)+1,IF($R268=4,LOOKUP($S268,'Vent Sizing Charts'!$T$14:$T$17,'Vent Sizing Charts'!V$14:V$17)+1,IF($R268=3,LOOKUP($S268,'Vent Sizing Charts'!$T$10:$T$13,'Vent Sizing Charts'!V$10:V$13)+1,IF($R268=2,LOOKUP($S268,'Vent Sizing Charts'!$T$8:$T$9,'Vent Sizing Charts'!V$8:V$9)+1,IF($R268=1.5,LOOKUP($S268,'Vent Sizing Charts'!$T$7,'Vent Sizing Charts'!V$7)+1,IF($R268=1.25,LOOKUP($S268,'Vent Sizing Charts'!$T$6,'Vent Sizing Charts'!V$6)+1,"ERR")))))))))))</f>
        <v>ERR</v>
      </c>
      <c r="V268" t="str">
        <f>IF($R268=15,LOOKUP($S268,'Vent Sizing Charts'!$T$38:$T$41,'Vent Sizing Charts'!W$38:W$41)+1,IF($R268=12,LOOKUP($S268,'Vent Sizing Charts'!$T$34:$T$37,'Vent Sizing Charts'!W$34:W$37)+1,IF($R268=10,LOOKUP($S268,'Vent Sizing Charts'!$T$30:$T$33,'Vent Sizing Charts'!W$30:W$33)+1,IF($R268=8,LOOKUP($S268,'Vent Sizing Charts'!$T$26:$T$29,'Vent Sizing Charts'!W$26:W$29)+1,IF($R268=6,LOOKUP($S268,'Vent Sizing Charts'!$T$22:$T$25,'Vent Sizing Charts'!W$22:W$25)+1,IF($R268=5,LOOKUP($S268,'Vent Sizing Charts'!$T$18:$T$21,'Vent Sizing Charts'!W$18:W$21)+1,IF($R268=4,LOOKUP($S268,'Vent Sizing Charts'!$T$14:$T$17,'Vent Sizing Charts'!W$14:W$17)+1,IF($R268=3,LOOKUP($S268,'Vent Sizing Charts'!$T$10:$T$13,'Vent Sizing Charts'!W$10:W$13)+1,IF($R268=2,LOOKUP($S268,'Vent Sizing Charts'!$T$8:$T$9,'Vent Sizing Charts'!W$8:W$9)+1,IF($R268=1.5,LOOKUP($S268,'Vent Sizing Charts'!$T$7,'Vent Sizing Charts'!W$7)+1,IF($R268=1.25,LOOKUP($S268,'Vent Sizing Charts'!$T$6,'Vent Sizing Charts'!W$6)+1,"ERR")))))))))))</f>
        <v>ERR</v>
      </c>
      <c r="W268" t="str">
        <f>IF($R268=15,LOOKUP($S268,'Vent Sizing Charts'!$T$38:$T$41,'Vent Sizing Charts'!X$38:X$41)+1,IF($R268=12,LOOKUP($S268,'Vent Sizing Charts'!$T$34:$T$37,'Vent Sizing Charts'!X$34:X$37)+1,IF($R268=10,LOOKUP($S268,'Vent Sizing Charts'!$T$30:$T$33,'Vent Sizing Charts'!X$30:X$33)+1,IF($R268=8,LOOKUP($S268,'Vent Sizing Charts'!$T$26:$T$29,'Vent Sizing Charts'!X$26:X$29)+1,IF($R268=6,LOOKUP($S268,'Vent Sizing Charts'!$T$22:$T$25,'Vent Sizing Charts'!X$22:X$25)+1,IF($R268=5,LOOKUP($S268,'Vent Sizing Charts'!$T$18:$T$21,'Vent Sizing Charts'!X$18:X$21)+1,IF($R268=4,LOOKUP($S268,'Vent Sizing Charts'!$T$14:$T$17,'Vent Sizing Charts'!X$14:X$17)+1,IF($R268=3,LOOKUP($S268,'Vent Sizing Charts'!$T$10:$T$13,'Vent Sizing Charts'!X$10:X$13)+1,IF($R268=2,LOOKUP($S268,'Vent Sizing Charts'!$T$8:$T$9,'Vent Sizing Charts'!X$8:X$9)+1,IF($R268=1.5,LOOKUP($S268,'Vent Sizing Charts'!$T$7,'Vent Sizing Charts'!X$7)+1,IF($R268=1.25,LOOKUP($S268,'Vent Sizing Charts'!$T$6,'Vent Sizing Charts'!X$6)+1,"ERR")))))))))))</f>
        <v>ERR</v>
      </c>
      <c r="X268" t="str">
        <f>IF($R268=15,LOOKUP($S268,'Vent Sizing Charts'!$T$38:$T$41,'Vent Sizing Charts'!Y$38:Y$41)+1,IF($R268=12,LOOKUP($S268,'Vent Sizing Charts'!$T$34:$T$37,'Vent Sizing Charts'!Y$34:Y$37)+1,IF($R268=10,LOOKUP($S268,'Vent Sizing Charts'!$T$30:$T$33,'Vent Sizing Charts'!Y$30:Y$33)+1,IF($R268=8,LOOKUP($S268,'Vent Sizing Charts'!$T$26:$T$29,'Vent Sizing Charts'!Y$26:Y$29)+1,IF($R268=6,LOOKUP($S268,'Vent Sizing Charts'!$T$22:$T$25,'Vent Sizing Charts'!Y$22:Y$25)+1,IF($R268=5,LOOKUP($S268,'Vent Sizing Charts'!$T$18:$T$21,'Vent Sizing Charts'!Y$18:Y$21)+1,IF($R268=4,LOOKUP($S268,'Vent Sizing Charts'!$T$14:$T$17,'Vent Sizing Charts'!Y$14:Y$17)+1,IF($R268=3,LOOKUP($S268,'Vent Sizing Charts'!$T$10:$T$13,'Vent Sizing Charts'!Y$10:Y$13)+1,IF($R268=2,LOOKUP($S268,'Vent Sizing Charts'!$T$8:$T$9,'Vent Sizing Charts'!Y$8:Y$9)+1,IF($R268=1.5,LOOKUP($S268,'Vent Sizing Charts'!$T$7,'Vent Sizing Charts'!Y$7)+1,IF($R268=1.25,LOOKUP($S268,'Vent Sizing Charts'!$T$6,'Vent Sizing Charts'!Y$6)+1,"ERR")))))))))))</f>
        <v>ERR</v>
      </c>
      <c r="Y268" t="str">
        <f>IF($R268=15,LOOKUP($S268,'Vent Sizing Charts'!$T$38:$T$41,'Vent Sizing Charts'!Z$38:Z$41)+1,IF($R268=12,LOOKUP($S268,'Vent Sizing Charts'!$T$34:$T$37,'Vent Sizing Charts'!Z$34:Z$37)+1,IF($R268=10,LOOKUP($S268,'Vent Sizing Charts'!$T$30:$T$33,'Vent Sizing Charts'!Z$30:Z$33)+1,IF($R268=8,LOOKUP($S268,'Vent Sizing Charts'!$T$26:$T$29,'Vent Sizing Charts'!Z$26:Z$29)+1,IF($R268=6,LOOKUP($S268,'Vent Sizing Charts'!$T$22:$T$25,'Vent Sizing Charts'!Z$22:Z$25)+1,IF($R268=5,LOOKUP($S268,'Vent Sizing Charts'!$T$18:$T$21,'Vent Sizing Charts'!Z$18:Z$21)+1,IF($R268=4,LOOKUP($S268,'Vent Sizing Charts'!$T$14:$T$17,'Vent Sizing Charts'!Z$14:Z$17)+1,IF($R268=3,LOOKUP($S268,'Vent Sizing Charts'!$T$10:$T$13,'Vent Sizing Charts'!Z$10:Z$13)+1,IF($R268=2,LOOKUP($S268,'Vent Sizing Charts'!$T$8:$T$9,'Vent Sizing Charts'!Z$8:Z$9)+1,IF($R268=1.5,LOOKUP($S268,'Vent Sizing Charts'!$T$7,'Vent Sizing Charts'!Z$7)+1,IF($R268=1.25,LOOKUP($S268,'Vent Sizing Charts'!$T$6,'Vent Sizing Charts'!Z$6)+1,"ERR")))))))))))</f>
        <v>ERR</v>
      </c>
      <c r="Z268" t="str">
        <f>IF($R268=15,LOOKUP($S268,'Vent Sizing Charts'!$T$38:$T$41,'Vent Sizing Charts'!AA$38:AA$41)+1,IF($R268=12,LOOKUP($S268,'Vent Sizing Charts'!$T$34:$T$37,'Vent Sizing Charts'!AA$34:AA$37)+1,IF($R268=10,LOOKUP($S268,'Vent Sizing Charts'!$T$30:$T$33,'Vent Sizing Charts'!AA$30:AA$33)+1,IF($R268=8,LOOKUP($S268,'Vent Sizing Charts'!$T$26:$T$29,'Vent Sizing Charts'!AA$26:AA$29)+1,IF($R268=6,LOOKUP($S268,'Vent Sizing Charts'!$T$22:$T$25,'Vent Sizing Charts'!AA$22:AA$25)+1,IF($R268=5,LOOKUP($S268,'Vent Sizing Charts'!$T$18:$T$21,'Vent Sizing Charts'!AA$18:AA$21)+1,IF($R268=4,LOOKUP($S268,'Vent Sizing Charts'!$T$14:$T$17,'Vent Sizing Charts'!AA$14:AA$17)+1,IF($R268=3,LOOKUP($S268,'Vent Sizing Charts'!$T$10:$T$13,'Vent Sizing Charts'!AA$10:AA$13)+1,IF($R268=2,LOOKUP($S268,'Vent Sizing Charts'!$T$8:$T$9,'Vent Sizing Charts'!AA$8:AA$9)+1,IF($R268=1.5,LOOKUP($S268,'Vent Sizing Charts'!$T$7,'Vent Sizing Charts'!AA$7)+1,IF($R268=1.25,LOOKUP($S268,'Vent Sizing Charts'!$T$6,'Vent Sizing Charts'!AA$6)+1,"ERR")))))))))))</f>
        <v>ERR</v>
      </c>
      <c r="AA268" t="str">
        <f>IF($R268=15,LOOKUP($S268,'Vent Sizing Charts'!$T$38:$T$41,'Vent Sizing Charts'!AB$38:AB$41)+1,IF($R268=12,LOOKUP($S268,'Vent Sizing Charts'!$T$34:$T$37,'Vent Sizing Charts'!AB$34:AB$37)+1,IF($R268=10,LOOKUP($S268,'Vent Sizing Charts'!$T$30:$T$33,'Vent Sizing Charts'!AB$30:AB$33)+1,IF($R268=8,LOOKUP($S268,'Vent Sizing Charts'!$T$26:$T$29,'Vent Sizing Charts'!AB$26:AB$29)+1,IF($R268=6,LOOKUP($S268,'Vent Sizing Charts'!$T$22:$T$25,'Vent Sizing Charts'!AB$22:AB$25)+1,IF($R268=5,LOOKUP($S268,'Vent Sizing Charts'!$T$18:$T$21,'Vent Sizing Charts'!AB$18:AB$21)+1,IF($R268=4,LOOKUP($S268,'Vent Sizing Charts'!$T$14:$T$17,'Vent Sizing Charts'!AB$14:AB$17)+1,IF($R268=3,LOOKUP($S268,'Vent Sizing Charts'!$T$10:$T$13,'Vent Sizing Charts'!AB$10:AB$13)+1,IF($R268=2,LOOKUP($S268,'Vent Sizing Charts'!$T$8:$T$9,'Vent Sizing Charts'!AB$8:AB$9)+1,IF($R268=1.5,LOOKUP($S268,'Vent Sizing Charts'!$T$7,'Vent Sizing Charts'!AB$7)+1,IF($R268=1.25,LOOKUP($S268,'Vent Sizing Charts'!$T$6,'Vent Sizing Charts'!AB$6)+1,"ERR")))))))))))</f>
        <v>ERR</v>
      </c>
      <c r="AB268" t="str">
        <f>IF($R268=15,LOOKUP($S268,'Vent Sizing Charts'!$T$38:$T$41,'Vent Sizing Charts'!AC$38:AC$41)+1,IF($R268=12,LOOKUP($S268,'Vent Sizing Charts'!$T$34:$T$37,'Vent Sizing Charts'!AC$34:AC$37)+1,IF($R268=10,LOOKUP($S268,'Vent Sizing Charts'!$T$30:$T$33,'Vent Sizing Charts'!AC$30:AC$33)+1,IF($R268=8,LOOKUP($S268,'Vent Sizing Charts'!$T$26:$T$29,'Vent Sizing Charts'!AC$26:AC$29)+1,IF($R268=6,LOOKUP($S268,'Vent Sizing Charts'!$T$22:$T$25,'Vent Sizing Charts'!AC$22:AC$25)+1,IF($R268=5,LOOKUP($S268,'Vent Sizing Charts'!$T$18:$T$21,'Vent Sizing Charts'!AC$18:AC$21)+1,IF($R268=4,LOOKUP($S268,'Vent Sizing Charts'!$T$14:$T$17,'Vent Sizing Charts'!AC$14:AC$17)+1,IF($R268=3,LOOKUP($S268,'Vent Sizing Charts'!$T$10:$T$13,'Vent Sizing Charts'!AC$10:AC$13)+1,IF($R268=2,LOOKUP($S268,'Vent Sizing Charts'!$T$8:$T$9,'Vent Sizing Charts'!AC$8:AC$9)+1,IF($R268=1.5,LOOKUP($S268,'Vent Sizing Charts'!$T$7,'Vent Sizing Charts'!AC$7)+1,IF($R268=1.25,LOOKUP($S268,'Vent Sizing Charts'!$T$6,'Vent Sizing Charts'!AC$6)+1,"ERR")))))))))))</f>
        <v>ERR</v>
      </c>
      <c r="AC268" t="str">
        <f>IF($R268=15,LOOKUP($S268,'Vent Sizing Charts'!$T$38:$T$41,'Vent Sizing Charts'!AD$38:AD$41)+1,IF($R268=12,LOOKUP($S268,'Vent Sizing Charts'!$T$34:$T$37,'Vent Sizing Charts'!AD$34:AD$37)+1,IF($R268=10,LOOKUP($S268,'Vent Sizing Charts'!$T$30:$T$33,'Vent Sizing Charts'!AD$30:AD$33)+1,IF($R268=8,LOOKUP($S268,'Vent Sizing Charts'!$T$26:$T$29,'Vent Sizing Charts'!AD$26:AD$29)+1,IF($R268=6,LOOKUP($S268,'Vent Sizing Charts'!$T$22:$T$25,'Vent Sizing Charts'!AD$22:AD$25)+1,IF($R268=5,LOOKUP($S268,'Vent Sizing Charts'!$T$18:$T$21,'Vent Sizing Charts'!AD$18:AD$21)+1,IF($R268=4,LOOKUP($S268,'Vent Sizing Charts'!$T$14:$T$17,'Vent Sizing Charts'!AD$14:AD$17)+1,IF($R268=3,LOOKUP($S268,'Vent Sizing Charts'!$T$10:$T$13,'Vent Sizing Charts'!AD$10:AD$13)+1,IF($R268=2,LOOKUP($S268,'Vent Sizing Charts'!$T$8:$T$9,'Vent Sizing Charts'!AD$8:AD$9)+1,IF($R268=1.5,LOOKUP($S268,'Vent Sizing Charts'!$T$7,'Vent Sizing Charts'!AD$7)+1,IF($R268=1.25,LOOKUP($S268,'Vent Sizing Charts'!$T$6,'Vent Sizing Charts'!AD$6)+1,"ERR")))))))))))</f>
        <v>ERR</v>
      </c>
      <c r="AD268" t="str">
        <f>IF($R268=15,LOOKUP($S268,'Vent Sizing Charts'!$T$38:$T$41,'Vent Sizing Charts'!AE$38:AE$41)+1,IF($R268=12,LOOKUP($S268,'Vent Sizing Charts'!$T$34:$T$37,'Vent Sizing Charts'!AE$34:AE$37)+1,IF($R268=10,LOOKUP($S268,'Vent Sizing Charts'!$T$30:$T$33,'Vent Sizing Charts'!AE$30:AE$33)+1,IF($R268=8,LOOKUP($S268,'Vent Sizing Charts'!$T$26:$T$29,'Vent Sizing Charts'!AE$26:AE$29)+1,IF($R268=6,LOOKUP($S268,'Vent Sizing Charts'!$T$22:$T$25,'Vent Sizing Charts'!AE$22:AE$25)+1,IF($R268=5,LOOKUP($S268,'Vent Sizing Charts'!$T$18:$T$21,'Vent Sizing Charts'!AE$18:AE$21)+1,IF($R268=4,LOOKUP($S268,'Vent Sizing Charts'!$T$14:$T$17,'Vent Sizing Charts'!AE$14:AE$17)+1,IF($R268=3,LOOKUP($S268,'Vent Sizing Charts'!$T$10:$T$13,'Vent Sizing Charts'!AE$10:AE$13)+1,IF($R268=2,LOOKUP($S268,'Vent Sizing Charts'!$T$8:$T$9,'Vent Sizing Charts'!AE$8:AE$9)+1,IF($R268=1.5,LOOKUP($S268,'Vent Sizing Charts'!$T$7,'Vent Sizing Charts'!AE$7)+1,IF($R268=1.25,LOOKUP($S268,'Vent Sizing Charts'!$T$6,'Vent Sizing Charts'!AE$6)+1,"ERR")))))))))))</f>
        <v>ERR</v>
      </c>
      <c r="AE268" t="str">
        <f>IF($R268=15,LOOKUP($S268,'Vent Sizing Charts'!$T$38:$T$41,'Vent Sizing Charts'!U$38:U$41),IF($R268=12,LOOKUP($S268,'Vent Sizing Charts'!$T$34:$T$37,'Vent Sizing Charts'!U$34:U$37),IF($R268=10,LOOKUP($S268,'Vent Sizing Charts'!$T$30:$T$33,'Vent Sizing Charts'!U$30:U$33),IF($R268=8,LOOKUP($S268,'Vent Sizing Charts'!$T$26:$T$29,'Vent Sizing Charts'!U$26:U$29),IF($R268=6,LOOKUP($S268,'Vent Sizing Charts'!$T$22:$T$25,'Vent Sizing Charts'!U$22:U$25),IF($R268=5,LOOKUP($S268,'Vent Sizing Charts'!$T$18:$T$21,'Vent Sizing Charts'!U$18:U$21),IF($R268=4,LOOKUP($S268,'Vent Sizing Charts'!$T$14:$T$17,'Vent Sizing Charts'!U$14:U$17),IF($R268=3,LOOKUP($S268,'Vent Sizing Charts'!$T$10:$T$13,'Vent Sizing Charts'!U$10:U$13),IF($R268=2,LOOKUP($S268,'Vent Sizing Charts'!$T$8:$T$9,'Vent Sizing Charts'!U$8:U$9),IF($R268=1.5,LOOKUP($S268,'Vent Sizing Charts'!$T$7,'Vent Sizing Charts'!U$7),IF($R268=1.25,LOOKUP($S268,'Vent Sizing Charts'!$T$6,'Vent Sizing Charts'!U$6),"ERR")))))))))))</f>
        <v>ERR</v>
      </c>
    </row>
    <row r="269" spans="6:31" x14ac:dyDescent="0.25">
      <c r="F269" t="str">
        <f>IF('Vent Sizing'!M254="","",'Vent Sizing'!M254)</f>
        <v/>
      </c>
      <c r="G269">
        <v>0</v>
      </c>
      <c r="H269" t="e">
        <f>IF(LOOKUP($F269,'Vent Sizing Charts'!$F$5:$F$18,'Vent Sizing Charts'!G$5:G$18)+1&lt;0,0,LOOKUP($F269,'Vent Sizing Charts'!$F$5:$F$18,'Vent Sizing Charts'!G$5:G$18))</f>
        <v>#N/A</v>
      </c>
      <c r="I269" t="e">
        <f>IF(LOOKUP($F269,'Vent Sizing Charts'!$F$5:$F$18,'Vent Sizing Charts'!H$5:H$18)+1&lt;0,0,LOOKUP($F269,'Vent Sizing Charts'!$F$5:$F$18,'Vent Sizing Charts'!H$5:H$18))</f>
        <v>#N/A</v>
      </c>
      <c r="J269" t="e">
        <f>IF(LOOKUP($F269,'Vent Sizing Charts'!$F$5:$F$18,'Vent Sizing Charts'!I$5:I$18)+1&lt;0,0,LOOKUP($F269,'Vent Sizing Charts'!$F$5:$F$18,'Vent Sizing Charts'!I$5:I$18))</f>
        <v>#N/A</v>
      </c>
      <c r="K269" t="e">
        <f>IF(LOOKUP($F269,'Vent Sizing Charts'!$F$5:$F$18,'Vent Sizing Charts'!J$5:J$18)+1&lt;0,0,LOOKUP($F269,'Vent Sizing Charts'!$F$5:$F$18,'Vent Sizing Charts'!J$5:J$18))</f>
        <v>#N/A</v>
      </c>
      <c r="L269" t="e">
        <f>IF(LOOKUP($F269,'Vent Sizing Charts'!$F$5:$F$18,'Vent Sizing Charts'!K$5:K$18)+1&lt;0,0,LOOKUP($F269,'Vent Sizing Charts'!$F$5:$F$18,'Vent Sizing Charts'!K$5:K$18))</f>
        <v>#N/A</v>
      </c>
      <c r="M269" t="e">
        <f>IF(LOOKUP($F269,'Vent Sizing Charts'!$F$5:$F$18,'Vent Sizing Charts'!L$5:L$18)+1&lt;0,0,LOOKUP($F269,'Vent Sizing Charts'!$F$5:$F$18,'Vent Sizing Charts'!L$5:L$18))</f>
        <v>#N/A</v>
      </c>
      <c r="N269" t="e">
        <f>IF(LOOKUP($F269,'Vent Sizing Charts'!$F$5:$F$18,'Vent Sizing Charts'!M$5:M$18)+1&lt;0,0,LOOKUP($F269,'Vent Sizing Charts'!$F$5:$F$18,'Vent Sizing Charts'!M$5:M$18))</f>
        <v>#N/A</v>
      </c>
      <c r="O269" t="e">
        <f>IF(LOOKUP($F269,'Vent Sizing Charts'!$F$5:$F$18,'Vent Sizing Charts'!N$5:N$18)+1&lt;0,0,LOOKUP($F269,'Vent Sizing Charts'!$F$5:$F$18,'Vent Sizing Charts'!N$5:N$18))</f>
        <v>#N/A</v>
      </c>
      <c r="R269">
        <f>'Vent Sizing'!W174</f>
        <v>0</v>
      </c>
      <c r="S269">
        <f>ROUNDUP('Vent Sizing'!X174,0)</f>
        <v>0</v>
      </c>
      <c r="T269">
        <v>-9999999</v>
      </c>
      <c r="U269" t="str">
        <f>IF($R269=15,LOOKUP($S269,'Vent Sizing Charts'!$T$38:$T$41,'Vent Sizing Charts'!V$38:V$41)+1,IF($R269=12,LOOKUP($S269,'Vent Sizing Charts'!$T$34:$T$37,'Vent Sizing Charts'!V$34:V$37)+1,IF($R269=10,LOOKUP($S269,'Vent Sizing Charts'!$T$30:$T$33,'Vent Sizing Charts'!V$30:V$33)+1,IF($R269=8,LOOKUP($S269,'Vent Sizing Charts'!$T$26:$T$29,'Vent Sizing Charts'!V$26:V$29)+1,IF($R269=6,LOOKUP($S269,'Vent Sizing Charts'!$T$22:$T$25,'Vent Sizing Charts'!V$22:V$25)+1,IF($R269=5,LOOKUP($S269,'Vent Sizing Charts'!$T$18:$T$21,'Vent Sizing Charts'!V$18:V$21)+1,IF($R269=4,LOOKUP($S269,'Vent Sizing Charts'!$T$14:$T$17,'Vent Sizing Charts'!V$14:V$17)+1,IF($R269=3,LOOKUP($S269,'Vent Sizing Charts'!$T$10:$T$13,'Vent Sizing Charts'!V$10:V$13)+1,IF($R269=2,LOOKUP($S269,'Vent Sizing Charts'!$T$8:$T$9,'Vent Sizing Charts'!V$8:V$9)+1,IF($R269=1.5,LOOKUP($S269,'Vent Sizing Charts'!$T$7,'Vent Sizing Charts'!V$7)+1,IF($R269=1.25,LOOKUP($S269,'Vent Sizing Charts'!$T$6,'Vent Sizing Charts'!V$6)+1,"ERR")))))))))))</f>
        <v>ERR</v>
      </c>
      <c r="V269" t="str">
        <f>IF($R269=15,LOOKUP($S269,'Vent Sizing Charts'!$T$38:$T$41,'Vent Sizing Charts'!W$38:W$41)+1,IF($R269=12,LOOKUP($S269,'Vent Sizing Charts'!$T$34:$T$37,'Vent Sizing Charts'!W$34:W$37)+1,IF($R269=10,LOOKUP($S269,'Vent Sizing Charts'!$T$30:$T$33,'Vent Sizing Charts'!W$30:W$33)+1,IF($R269=8,LOOKUP($S269,'Vent Sizing Charts'!$T$26:$T$29,'Vent Sizing Charts'!W$26:W$29)+1,IF($R269=6,LOOKUP($S269,'Vent Sizing Charts'!$T$22:$T$25,'Vent Sizing Charts'!W$22:W$25)+1,IF($R269=5,LOOKUP($S269,'Vent Sizing Charts'!$T$18:$T$21,'Vent Sizing Charts'!W$18:W$21)+1,IF($R269=4,LOOKUP($S269,'Vent Sizing Charts'!$T$14:$T$17,'Vent Sizing Charts'!W$14:W$17)+1,IF($R269=3,LOOKUP($S269,'Vent Sizing Charts'!$T$10:$T$13,'Vent Sizing Charts'!W$10:W$13)+1,IF($R269=2,LOOKUP($S269,'Vent Sizing Charts'!$T$8:$T$9,'Vent Sizing Charts'!W$8:W$9)+1,IF($R269=1.5,LOOKUP($S269,'Vent Sizing Charts'!$T$7,'Vent Sizing Charts'!W$7)+1,IF($R269=1.25,LOOKUP($S269,'Vent Sizing Charts'!$T$6,'Vent Sizing Charts'!W$6)+1,"ERR")))))))))))</f>
        <v>ERR</v>
      </c>
      <c r="W269" t="str">
        <f>IF($R269=15,LOOKUP($S269,'Vent Sizing Charts'!$T$38:$T$41,'Vent Sizing Charts'!X$38:X$41)+1,IF($R269=12,LOOKUP($S269,'Vent Sizing Charts'!$T$34:$T$37,'Vent Sizing Charts'!X$34:X$37)+1,IF($R269=10,LOOKUP($S269,'Vent Sizing Charts'!$T$30:$T$33,'Vent Sizing Charts'!X$30:X$33)+1,IF($R269=8,LOOKUP($S269,'Vent Sizing Charts'!$T$26:$T$29,'Vent Sizing Charts'!X$26:X$29)+1,IF($R269=6,LOOKUP($S269,'Vent Sizing Charts'!$T$22:$T$25,'Vent Sizing Charts'!X$22:X$25)+1,IF($R269=5,LOOKUP($S269,'Vent Sizing Charts'!$T$18:$T$21,'Vent Sizing Charts'!X$18:X$21)+1,IF($R269=4,LOOKUP($S269,'Vent Sizing Charts'!$T$14:$T$17,'Vent Sizing Charts'!X$14:X$17)+1,IF($R269=3,LOOKUP($S269,'Vent Sizing Charts'!$T$10:$T$13,'Vent Sizing Charts'!X$10:X$13)+1,IF($R269=2,LOOKUP($S269,'Vent Sizing Charts'!$T$8:$T$9,'Vent Sizing Charts'!X$8:X$9)+1,IF($R269=1.5,LOOKUP($S269,'Vent Sizing Charts'!$T$7,'Vent Sizing Charts'!X$7)+1,IF($R269=1.25,LOOKUP($S269,'Vent Sizing Charts'!$T$6,'Vent Sizing Charts'!X$6)+1,"ERR")))))))))))</f>
        <v>ERR</v>
      </c>
      <c r="X269" t="str">
        <f>IF($R269=15,LOOKUP($S269,'Vent Sizing Charts'!$T$38:$T$41,'Vent Sizing Charts'!Y$38:Y$41)+1,IF($R269=12,LOOKUP($S269,'Vent Sizing Charts'!$T$34:$T$37,'Vent Sizing Charts'!Y$34:Y$37)+1,IF($R269=10,LOOKUP($S269,'Vent Sizing Charts'!$T$30:$T$33,'Vent Sizing Charts'!Y$30:Y$33)+1,IF($R269=8,LOOKUP($S269,'Vent Sizing Charts'!$T$26:$T$29,'Vent Sizing Charts'!Y$26:Y$29)+1,IF($R269=6,LOOKUP($S269,'Vent Sizing Charts'!$T$22:$T$25,'Vent Sizing Charts'!Y$22:Y$25)+1,IF($R269=5,LOOKUP($S269,'Vent Sizing Charts'!$T$18:$T$21,'Vent Sizing Charts'!Y$18:Y$21)+1,IF($R269=4,LOOKUP($S269,'Vent Sizing Charts'!$T$14:$T$17,'Vent Sizing Charts'!Y$14:Y$17)+1,IF($R269=3,LOOKUP($S269,'Vent Sizing Charts'!$T$10:$T$13,'Vent Sizing Charts'!Y$10:Y$13)+1,IF($R269=2,LOOKUP($S269,'Vent Sizing Charts'!$T$8:$T$9,'Vent Sizing Charts'!Y$8:Y$9)+1,IF($R269=1.5,LOOKUP($S269,'Vent Sizing Charts'!$T$7,'Vent Sizing Charts'!Y$7)+1,IF($R269=1.25,LOOKUP($S269,'Vent Sizing Charts'!$T$6,'Vent Sizing Charts'!Y$6)+1,"ERR")))))))))))</f>
        <v>ERR</v>
      </c>
      <c r="Y269" t="str">
        <f>IF($R269=15,LOOKUP($S269,'Vent Sizing Charts'!$T$38:$T$41,'Vent Sizing Charts'!Z$38:Z$41)+1,IF($R269=12,LOOKUP($S269,'Vent Sizing Charts'!$T$34:$T$37,'Vent Sizing Charts'!Z$34:Z$37)+1,IF($R269=10,LOOKUP($S269,'Vent Sizing Charts'!$T$30:$T$33,'Vent Sizing Charts'!Z$30:Z$33)+1,IF($R269=8,LOOKUP($S269,'Vent Sizing Charts'!$T$26:$T$29,'Vent Sizing Charts'!Z$26:Z$29)+1,IF($R269=6,LOOKUP($S269,'Vent Sizing Charts'!$T$22:$T$25,'Vent Sizing Charts'!Z$22:Z$25)+1,IF($R269=5,LOOKUP($S269,'Vent Sizing Charts'!$T$18:$T$21,'Vent Sizing Charts'!Z$18:Z$21)+1,IF($R269=4,LOOKUP($S269,'Vent Sizing Charts'!$T$14:$T$17,'Vent Sizing Charts'!Z$14:Z$17)+1,IF($R269=3,LOOKUP($S269,'Vent Sizing Charts'!$T$10:$T$13,'Vent Sizing Charts'!Z$10:Z$13)+1,IF($R269=2,LOOKUP($S269,'Vent Sizing Charts'!$T$8:$T$9,'Vent Sizing Charts'!Z$8:Z$9)+1,IF($R269=1.5,LOOKUP($S269,'Vent Sizing Charts'!$T$7,'Vent Sizing Charts'!Z$7)+1,IF($R269=1.25,LOOKUP($S269,'Vent Sizing Charts'!$T$6,'Vent Sizing Charts'!Z$6)+1,"ERR")))))))))))</f>
        <v>ERR</v>
      </c>
      <c r="Z269" t="str">
        <f>IF($R269=15,LOOKUP($S269,'Vent Sizing Charts'!$T$38:$T$41,'Vent Sizing Charts'!AA$38:AA$41)+1,IF($R269=12,LOOKUP($S269,'Vent Sizing Charts'!$T$34:$T$37,'Vent Sizing Charts'!AA$34:AA$37)+1,IF($R269=10,LOOKUP($S269,'Vent Sizing Charts'!$T$30:$T$33,'Vent Sizing Charts'!AA$30:AA$33)+1,IF($R269=8,LOOKUP($S269,'Vent Sizing Charts'!$T$26:$T$29,'Vent Sizing Charts'!AA$26:AA$29)+1,IF($R269=6,LOOKUP($S269,'Vent Sizing Charts'!$T$22:$T$25,'Vent Sizing Charts'!AA$22:AA$25)+1,IF($R269=5,LOOKUP($S269,'Vent Sizing Charts'!$T$18:$T$21,'Vent Sizing Charts'!AA$18:AA$21)+1,IF($R269=4,LOOKUP($S269,'Vent Sizing Charts'!$T$14:$T$17,'Vent Sizing Charts'!AA$14:AA$17)+1,IF($R269=3,LOOKUP($S269,'Vent Sizing Charts'!$T$10:$T$13,'Vent Sizing Charts'!AA$10:AA$13)+1,IF($R269=2,LOOKUP($S269,'Vent Sizing Charts'!$T$8:$T$9,'Vent Sizing Charts'!AA$8:AA$9)+1,IF($R269=1.5,LOOKUP($S269,'Vent Sizing Charts'!$T$7,'Vent Sizing Charts'!AA$7)+1,IF($R269=1.25,LOOKUP($S269,'Vent Sizing Charts'!$T$6,'Vent Sizing Charts'!AA$6)+1,"ERR")))))))))))</f>
        <v>ERR</v>
      </c>
      <c r="AA269" t="str">
        <f>IF($R269=15,LOOKUP($S269,'Vent Sizing Charts'!$T$38:$T$41,'Vent Sizing Charts'!AB$38:AB$41)+1,IF($R269=12,LOOKUP($S269,'Vent Sizing Charts'!$T$34:$T$37,'Vent Sizing Charts'!AB$34:AB$37)+1,IF($R269=10,LOOKUP($S269,'Vent Sizing Charts'!$T$30:$T$33,'Vent Sizing Charts'!AB$30:AB$33)+1,IF($R269=8,LOOKUP($S269,'Vent Sizing Charts'!$T$26:$T$29,'Vent Sizing Charts'!AB$26:AB$29)+1,IF($R269=6,LOOKUP($S269,'Vent Sizing Charts'!$T$22:$T$25,'Vent Sizing Charts'!AB$22:AB$25)+1,IF($R269=5,LOOKUP($S269,'Vent Sizing Charts'!$T$18:$T$21,'Vent Sizing Charts'!AB$18:AB$21)+1,IF($R269=4,LOOKUP($S269,'Vent Sizing Charts'!$T$14:$T$17,'Vent Sizing Charts'!AB$14:AB$17)+1,IF($R269=3,LOOKUP($S269,'Vent Sizing Charts'!$T$10:$T$13,'Vent Sizing Charts'!AB$10:AB$13)+1,IF($R269=2,LOOKUP($S269,'Vent Sizing Charts'!$T$8:$T$9,'Vent Sizing Charts'!AB$8:AB$9)+1,IF($R269=1.5,LOOKUP($S269,'Vent Sizing Charts'!$T$7,'Vent Sizing Charts'!AB$7)+1,IF($R269=1.25,LOOKUP($S269,'Vent Sizing Charts'!$T$6,'Vent Sizing Charts'!AB$6)+1,"ERR")))))))))))</f>
        <v>ERR</v>
      </c>
      <c r="AB269" t="str">
        <f>IF($R269=15,LOOKUP($S269,'Vent Sizing Charts'!$T$38:$T$41,'Vent Sizing Charts'!AC$38:AC$41)+1,IF($R269=12,LOOKUP($S269,'Vent Sizing Charts'!$T$34:$T$37,'Vent Sizing Charts'!AC$34:AC$37)+1,IF($R269=10,LOOKUP($S269,'Vent Sizing Charts'!$T$30:$T$33,'Vent Sizing Charts'!AC$30:AC$33)+1,IF($R269=8,LOOKUP($S269,'Vent Sizing Charts'!$T$26:$T$29,'Vent Sizing Charts'!AC$26:AC$29)+1,IF($R269=6,LOOKUP($S269,'Vent Sizing Charts'!$T$22:$T$25,'Vent Sizing Charts'!AC$22:AC$25)+1,IF($R269=5,LOOKUP($S269,'Vent Sizing Charts'!$T$18:$T$21,'Vent Sizing Charts'!AC$18:AC$21)+1,IF($R269=4,LOOKUP($S269,'Vent Sizing Charts'!$T$14:$T$17,'Vent Sizing Charts'!AC$14:AC$17)+1,IF($R269=3,LOOKUP($S269,'Vent Sizing Charts'!$T$10:$T$13,'Vent Sizing Charts'!AC$10:AC$13)+1,IF($R269=2,LOOKUP($S269,'Vent Sizing Charts'!$T$8:$T$9,'Vent Sizing Charts'!AC$8:AC$9)+1,IF($R269=1.5,LOOKUP($S269,'Vent Sizing Charts'!$T$7,'Vent Sizing Charts'!AC$7)+1,IF($R269=1.25,LOOKUP($S269,'Vent Sizing Charts'!$T$6,'Vent Sizing Charts'!AC$6)+1,"ERR")))))))))))</f>
        <v>ERR</v>
      </c>
      <c r="AC269" t="str">
        <f>IF($R269=15,LOOKUP($S269,'Vent Sizing Charts'!$T$38:$T$41,'Vent Sizing Charts'!AD$38:AD$41)+1,IF($R269=12,LOOKUP($S269,'Vent Sizing Charts'!$T$34:$T$37,'Vent Sizing Charts'!AD$34:AD$37)+1,IF($R269=10,LOOKUP($S269,'Vent Sizing Charts'!$T$30:$T$33,'Vent Sizing Charts'!AD$30:AD$33)+1,IF($R269=8,LOOKUP($S269,'Vent Sizing Charts'!$T$26:$T$29,'Vent Sizing Charts'!AD$26:AD$29)+1,IF($R269=6,LOOKUP($S269,'Vent Sizing Charts'!$T$22:$T$25,'Vent Sizing Charts'!AD$22:AD$25)+1,IF($R269=5,LOOKUP($S269,'Vent Sizing Charts'!$T$18:$T$21,'Vent Sizing Charts'!AD$18:AD$21)+1,IF($R269=4,LOOKUP($S269,'Vent Sizing Charts'!$T$14:$T$17,'Vent Sizing Charts'!AD$14:AD$17)+1,IF($R269=3,LOOKUP($S269,'Vent Sizing Charts'!$T$10:$T$13,'Vent Sizing Charts'!AD$10:AD$13)+1,IF($R269=2,LOOKUP($S269,'Vent Sizing Charts'!$T$8:$T$9,'Vent Sizing Charts'!AD$8:AD$9)+1,IF($R269=1.5,LOOKUP($S269,'Vent Sizing Charts'!$T$7,'Vent Sizing Charts'!AD$7)+1,IF($R269=1.25,LOOKUP($S269,'Vent Sizing Charts'!$T$6,'Vent Sizing Charts'!AD$6)+1,"ERR")))))))))))</f>
        <v>ERR</v>
      </c>
      <c r="AD269" t="str">
        <f>IF($R269=15,LOOKUP($S269,'Vent Sizing Charts'!$T$38:$T$41,'Vent Sizing Charts'!AE$38:AE$41)+1,IF($R269=12,LOOKUP($S269,'Vent Sizing Charts'!$T$34:$T$37,'Vent Sizing Charts'!AE$34:AE$37)+1,IF($R269=10,LOOKUP($S269,'Vent Sizing Charts'!$T$30:$T$33,'Vent Sizing Charts'!AE$30:AE$33)+1,IF($R269=8,LOOKUP($S269,'Vent Sizing Charts'!$T$26:$T$29,'Vent Sizing Charts'!AE$26:AE$29)+1,IF($R269=6,LOOKUP($S269,'Vent Sizing Charts'!$T$22:$T$25,'Vent Sizing Charts'!AE$22:AE$25)+1,IF($R269=5,LOOKUP($S269,'Vent Sizing Charts'!$T$18:$T$21,'Vent Sizing Charts'!AE$18:AE$21)+1,IF($R269=4,LOOKUP($S269,'Vent Sizing Charts'!$T$14:$T$17,'Vent Sizing Charts'!AE$14:AE$17)+1,IF($R269=3,LOOKUP($S269,'Vent Sizing Charts'!$T$10:$T$13,'Vent Sizing Charts'!AE$10:AE$13)+1,IF($R269=2,LOOKUP($S269,'Vent Sizing Charts'!$T$8:$T$9,'Vent Sizing Charts'!AE$8:AE$9)+1,IF($R269=1.5,LOOKUP($S269,'Vent Sizing Charts'!$T$7,'Vent Sizing Charts'!AE$7)+1,IF($R269=1.25,LOOKUP($S269,'Vent Sizing Charts'!$T$6,'Vent Sizing Charts'!AE$6)+1,"ERR")))))))))))</f>
        <v>ERR</v>
      </c>
      <c r="AE269" t="str">
        <f>IF($R269=15,LOOKUP($S269,'Vent Sizing Charts'!$T$38:$T$41,'Vent Sizing Charts'!U$38:U$41),IF($R269=12,LOOKUP($S269,'Vent Sizing Charts'!$T$34:$T$37,'Vent Sizing Charts'!U$34:U$37),IF($R269=10,LOOKUP($S269,'Vent Sizing Charts'!$T$30:$T$33,'Vent Sizing Charts'!U$30:U$33),IF($R269=8,LOOKUP($S269,'Vent Sizing Charts'!$T$26:$T$29,'Vent Sizing Charts'!U$26:U$29),IF($R269=6,LOOKUP($S269,'Vent Sizing Charts'!$T$22:$T$25,'Vent Sizing Charts'!U$22:U$25),IF($R269=5,LOOKUP($S269,'Vent Sizing Charts'!$T$18:$T$21,'Vent Sizing Charts'!U$18:U$21),IF($R269=4,LOOKUP($S269,'Vent Sizing Charts'!$T$14:$T$17,'Vent Sizing Charts'!U$14:U$17),IF($R269=3,LOOKUP($S269,'Vent Sizing Charts'!$T$10:$T$13,'Vent Sizing Charts'!U$10:U$13),IF($R269=2,LOOKUP($S269,'Vent Sizing Charts'!$T$8:$T$9,'Vent Sizing Charts'!U$8:U$9),IF($R269=1.5,LOOKUP($S269,'Vent Sizing Charts'!$T$7,'Vent Sizing Charts'!U$7),IF($R269=1.25,LOOKUP($S269,'Vent Sizing Charts'!$T$6,'Vent Sizing Charts'!U$6),"ERR")))))))))))</f>
        <v>ERR</v>
      </c>
    </row>
    <row r="270" spans="6:31" x14ac:dyDescent="0.25">
      <c r="F270" t="str">
        <f>IF('Vent Sizing'!M255="","",'Vent Sizing'!M255)</f>
        <v/>
      </c>
      <c r="G270">
        <v>0</v>
      </c>
      <c r="H270" t="e">
        <f>IF(LOOKUP($F270,'Vent Sizing Charts'!$F$5:$F$18,'Vent Sizing Charts'!G$5:G$18)+1&lt;0,0,LOOKUP($F270,'Vent Sizing Charts'!$F$5:$F$18,'Vent Sizing Charts'!G$5:G$18))</f>
        <v>#N/A</v>
      </c>
      <c r="I270" t="e">
        <f>IF(LOOKUP($F270,'Vent Sizing Charts'!$F$5:$F$18,'Vent Sizing Charts'!H$5:H$18)+1&lt;0,0,LOOKUP($F270,'Vent Sizing Charts'!$F$5:$F$18,'Vent Sizing Charts'!H$5:H$18))</f>
        <v>#N/A</v>
      </c>
      <c r="J270" t="e">
        <f>IF(LOOKUP($F270,'Vent Sizing Charts'!$F$5:$F$18,'Vent Sizing Charts'!I$5:I$18)+1&lt;0,0,LOOKUP($F270,'Vent Sizing Charts'!$F$5:$F$18,'Vent Sizing Charts'!I$5:I$18))</f>
        <v>#N/A</v>
      </c>
      <c r="K270" t="e">
        <f>IF(LOOKUP($F270,'Vent Sizing Charts'!$F$5:$F$18,'Vent Sizing Charts'!J$5:J$18)+1&lt;0,0,LOOKUP($F270,'Vent Sizing Charts'!$F$5:$F$18,'Vent Sizing Charts'!J$5:J$18))</f>
        <v>#N/A</v>
      </c>
      <c r="L270" t="e">
        <f>IF(LOOKUP($F270,'Vent Sizing Charts'!$F$5:$F$18,'Vent Sizing Charts'!K$5:K$18)+1&lt;0,0,LOOKUP($F270,'Vent Sizing Charts'!$F$5:$F$18,'Vent Sizing Charts'!K$5:K$18))</f>
        <v>#N/A</v>
      </c>
      <c r="M270" t="e">
        <f>IF(LOOKUP($F270,'Vent Sizing Charts'!$F$5:$F$18,'Vent Sizing Charts'!L$5:L$18)+1&lt;0,0,LOOKUP($F270,'Vent Sizing Charts'!$F$5:$F$18,'Vent Sizing Charts'!L$5:L$18))</f>
        <v>#N/A</v>
      </c>
      <c r="N270" t="e">
        <f>IF(LOOKUP($F270,'Vent Sizing Charts'!$F$5:$F$18,'Vent Sizing Charts'!M$5:M$18)+1&lt;0,0,LOOKUP($F270,'Vent Sizing Charts'!$F$5:$F$18,'Vent Sizing Charts'!M$5:M$18))</f>
        <v>#N/A</v>
      </c>
      <c r="O270" t="e">
        <f>IF(LOOKUP($F270,'Vent Sizing Charts'!$F$5:$F$18,'Vent Sizing Charts'!N$5:N$18)+1&lt;0,0,LOOKUP($F270,'Vent Sizing Charts'!$F$5:$F$18,'Vent Sizing Charts'!N$5:N$18))</f>
        <v>#N/A</v>
      </c>
      <c r="R270">
        <f>'Vent Sizing'!W175</f>
        <v>0</v>
      </c>
      <c r="S270">
        <f>ROUNDUP('Vent Sizing'!X175,0)</f>
        <v>0</v>
      </c>
      <c r="T270">
        <v>-9999999</v>
      </c>
      <c r="U270" t="str">
        <f>IF($R270=15,LOOKUP($S270,'Vent Sizing Charts'!$T$38:$T$41,'Vent Sizing Charts'!V$38:V$41)+1,IF($R270=12,LOOKUP($S270,'Vent Sizing Charts'!$T$34:$T$37,'Vent Sizing Charts'!V$34:V$37)+1,IF($R270=10,LOOKUP($S270,'Vent Sizing Charts'!$T$30:$T$33,'Vent Sizing Charts'!V$30:V$33)+1,IF($R270=8,LOOKUP($S270,'Vent Sizing Charts'!$T$26:$T$29,'Vent Sizing Charts'!V$26:V$29)+1,IF($R270=6,LOOKUP($S270,'Vent Sizing Charts'!$T$22:$T$25,'Vent Sizing Charts'!V$22:V$25)+1,IF($R270=5,LOOKUP($S270,'Vent Sizing Charts'!$T$18:$T$21,'Vent Sizing Charts'!V$18:V$21)+1,IF($R270=4,LOOKUP($S270,'Vent Sizing Charts'!$T$14:$T$17,'Vent Sizing Charts'!V$14:V$17)+1,IF($R270=3,LOOKUP($S270,'Vent Sizing Charts'!$T$10:$T$13,'Vent Sizing Charts'!V$10:V$13)+1,IF($R270=2,LOOKUP($S270,'Vent Sizing Charts'!$T$8:$T$9,'Vent Sizing Charts'!V$8:V$9)+1,IF($R270=1.5,LOOKUP($S270,'Vent Sizing Charts'!$T$7,'Vent Sizing Charts'!V$7)+1,IF($R270=1.25,LOOKUP($S270,'Vent Sizing Charts'!$T$6,'Vent Sizing Charts'!V$6)+1,"ERR")))))))))))</f>
        <v>ERR</v>
      </c>
      <c r="V270" t="str">
        <f>IF($R270=15,LOOKUP($S270,'Vent Sizing Charts'!$T$38:$T$41,'Vent Sizing Charts'!W$38:W$41)+1,IF($R270=12,LOOKUP($S270,'Vent Sizing Charts'!$T$34:$T$37,'Vent Sizing Charts'!W$34:W$37)+1,IF($R270=10,LOOKUP($S270,'Vent Sizing Charts'!$T$30:$T$33,'Vent Sizing Charts'!W$30:W$33)+1,IF($R270=8,LOOKUP($S270,'Vent Sizing Charts'!$T$26:$T$29,'Vent Sizing Charts'!W$26:W$29)+1,IF($R270=6,LOOKUP($S270,'Vent Sizing Charts'!$T$22:$T$25,'Vent Sizing Charts'!W$22:W$25)+1,IF($R270=5,LOOKUP($S270,'Vent Sizing Charts'!$T$18:$T$21,'Vent Sizing Charts'!W$18:W$21)+1,IF($R270=4,LOOKUP($S270,'Vent Sizing Charts'!$T$14:$T$17,'Vent Sizing Charts'!W$14:W$17)+1,IF($R270=3,LOOKUP($S270,'Vent Sizing Charts'!$T$10:$T$13,'Vent Sizing Charts'!W$10:W$13)+1,IF($R270=2,LOOKUP($S270,'Vent Sizing Charts'!$T$8:$T$9,'Vent Sizing Charts'!W$8:W$9)+1,IF($R270=1.5,LOOKUP($S270,'Vent Sizing Charts'!$T$7,'Vent Sizing Charts'!W$7)+1,IF($R270=1.25,LOOKUP($S270,'Vent Sizing Charts'!$T$6,'Vent Sizing Charts'!W$6)+1,"ERR")))))))))))</f>
        <v>ERR</v>
      </c>
      <c r="W270" t="str">
        <f>IF($R270=15,LOOKUP($S270,'Vent Sizing Charts'!$T$38:$T$41,'Vent Sizing Charts'!X$38:X$41)+1,IF($R270=12,LOOKUP($S270,'Vent Sizing Charts'!$T$34:$T$37,'Vent Sizing Charts'!X$34:X$37)+1,IF($R270=10,LOOKUP($S270,'Vent Sizing Charts'!$T$30:$T$33,'Vent Sizing Charts'!X$30:X$33)+1,IF($R270=8,LOOKUP($S270,'Vent Sizing Charts'!$T$26:$T$29,'Vent Sizing Charts'!X$26:X$29)+1,IF($R270=6,LOOKUP($S270,'Vent Sizing Charts'!$T$22:$T$25,'Vent Sizing Charts'!X$22:X$25)+1,IF($R270=5,LOOKUP($S270,'Vent Sizing Charts'!$T$18:$T$21,'Vent Sizing Charts'!X$18:X$21)+1,IF($R270=4,LOOKUP($S270,'Vent Sizing Charts'!$T$14:$T$17,'Vent Sizing Charts'!X$14:X$17)+1,IF($R270=3,LOOKUP($S270,'Vent Sizing Charts'!$T$10:$T$13,'Vent Sizing Charts'!X$10:X$13)+1,IF($R270=2,LOOKUP($S270,'Vent Sizing Charts'!$T$8:$T$9,'Vent Sizing Charts'!X$8:X$9)+1,IF($R270=1.5,LOOKUP($S270,'Vent Sizing Charts'!$T$7,'Vent Sizing Charts'!X$7)+1,IF($R270=1.25,LOOKUP($S270,'Vent Sizing Charts'!$T$6,'Vent Sizing Charts'!X$6)+1,"ERR")))))))))))</f>
        <v>ERR</v>
      </c>
      <c r="X270" t="str">
        <f>IF($R270=15,LOOKUP($S270,'Vent Sizing Charts'!$T$38:$T$41,'Vent Sizing Charts'!Y$38:Y$41)+1,IF($R270=12,LOOKUP($S270,'Vent Sizing Charts'!$T$34:$T$37,'Vent Sizing Charts'!Y$34:Y$37)+1,IF($R270=10,LOOKUP($S270,'Vent Sizing Charts'!$T$30:$T$33,'Vent Sizing Charts'!Y$30:Y$33)+1,IF($R270=8,LOOKUP($S270,'Vent Sizing Charts'!$T$26:$T$29,'Vent Sizing Charts'!Y$26:Y$29)+1,IF($R270=6,LOOKUP($S270,'Vent Sizing Charts'!$T$22:$T$25,'Vent Sizing Charts'!Y$22:Y$25)+1,IF($R270=5,LOOKUP($S270,'Vent Sizing Charts'!$T$18:$T$21,'Vent Sizing Charts'!Y$18:Y$21)+1,IF($R270=4,LOOKUP($S270,'Vent Sizing Charts'!$T$14:$T$17,'Vent Sizing Charts'!Y$14:Y$17)+1,IF($R270=3,LOOKUP($S270,'Vent Sizing Charts'!$T$10:$T$13,'Vent Sizing Charts'!Y$10:Y$13)+1,IF($R270=2,LOOKUP($S270,'Vent Sizing Charts'!$T$8:$T$9,'Vent Sizing Charts'!Y$8:Y$9)+1,IF($R270=1.5,LOOKUP($S270,'Vent Sizing Charts'!$T$7,'Vent Sizing Charts'!Y$7)+1,IF($R270=1.25,LOOKUP($S270,'Vent Sizing Charts'!$T$6,'Vent Sizing Charts'!Y$6)+1,"ERR")))))))))))</f>
        <v>ERR</v>
      </c>
      <c r="Y270" t="str">
        <f>IF($R270=15,LOOKUP($S270,'Vent Sizing Charts'!$T$38:$T$41,'Vent Sizing Charts'!Z$38:Z$41)+1,IF($R270=12,LOOKUP($S270,'Vent Sizing Charts'!$T$34:$T$37,'Vent Sizing Charts'!Z$34:Z$37)+1,IF($R270=10,LOOKUP($S270,'Vent Sizing Charts'!$T$30:$T$33,'Vent Sizing Charts'!Z$30:Z$33)+1,IF($R270=8,LOOKUP($S270,'Vent Sizing Charts'!$T$26:$T$29,'Vent Sizing Charts'!Z$26:Z$29)+1,IF($R270=6,LOOKUP($S270,'Vent Sizing Charts'!$T$22:$T$25,'Vent Sizing Charts'!Z$22:Z$25)+1,IF($R270=5,LOOKUP($S270,'Vent Sizing Charts'!$T$18:$T$21,'Vent Sizing Charts'!Z$18:Z$21)+1,IF($R270=4,LOOKUP($S270,'Vent Sizing Charts'!$T$14:$T$17,'Vent Sizing Charts'!Z$14:Z$17)+1,IF($R270=3,LOOKUP($S270,'Vent Sizing Charts'!$T$10:$T$13,'Vent Sizing Charts'!Z$10:Z$13)+1,IF($R270=2,LOOKUP($S270,'Vent Sizing Charts'!$T$8:$T$9,'Vent Sizing Charts'!Z$8:Z$9)+1,IF($R270=1.5,LOOKUP($S270,'Vent Sizing Charts'!$T$7,'Vent Sizing Charts'!Z$7)+1,IF($R270=1.25,LOOKUP($S270,'Vent Sizing Charts'!$T$6,'Vent Sizing Charts'!Z$6)+1,"ERR")))))))))))</f>
        <v>ERR</v>
      </c>
      <c r="Z270" t="str">
        <f>IF($R270=15,LOOKUP($S270,'Vent Sizing Charts'!$T$38:$T$41,'Vent Sizing Charts'!AA$38:AA$41)+1,IF($R270=12,LOOKUP($S270,'Vent Sizing Charts'!$T$34:$T$37,'Vent Sizing Charts'!AA$34:AA$37)+1,IF($R270=10,LOOKUP($S270,'Vent Sizing Charts'!$T$30:$T$33,'Vent Sizing Charts'!AA$30:AA$33)+1,IF($R270=8,LOOKUP($S270,'Vent Sizing Charts'!$T$26:$T$29,'Vent Sizing Charts'!AA$26:AA$29)+1,IF($R270=6,LOOKUP($S270,'Vent Sizing Charts'!$T$22:$T$25,'Vent Sizing Charts'!AA$22:AA$25)+1,IF($R270=5,LOOKUP($S270,'Vent Sizing Charts'!$T$18:$T$21,'Vent Sizing Charts'!AA$18:AA$21)+1,IF($R270=4,LOOKUP($S270,'Vent Sizing Charts'!$T$14:$T$17,'Vent Sizing Charts'!AA$14:AA$17)+1,IF($R270=3,LOOKUP($S270,'Vent Sizing Charts'!$T$10:$T$13,'Vent Sizing Charts'!AA$10:AA$13)+1,IF($R270=2,LOOKUP($S270,'Vent Sizing Charts'!$T$8:$T$9,'Vent Sizing Charts'!AA$8:AA$9)+1,IF($R270=1.5,LOOKUP($S270,'Vent Sizing Charts'!$T$7,'Vent Sizing Charts'!AA$7)+1,IF($R270=1.25,LOOKUP($S270,'Vent Sizing Charts'!$T$6,'Vent Sizing Charts'!AA$6)+1,"ERR")))))))))))</f>
        <v>ERR</v>
      </c>
      <c r="AA270" t="str">
        <f>IF($R270=15,LOOKUP($S270,'Vent Sizing Charts'!$T$38:$T$41,'Vent Sizing Charts'!AB$38:AB$41)+1,IF($R270=12,LOOKUP($S270,'Vent Sizing Charts'!$T$34:$T$37,'Vent Sizing Charts'!AB$34:AB$37)+1,IF($R270=10,LOOKUP($S270,'Vent Sizing Charts'!$T$30:$T$33,'Vent Sizing Charts'!AB$30:AB$33)+1,IF($R270=8,LOOKUP($S270,'Vent Sizing Charts'!$T$26:$T$29,'Vent Sizing Charts'!AB$26:AB$29)+1,IF($R270=6,LOOKUP($S270,'Vent Sizing Charts'!$T$22:$T$25,'Vent Sizing Charts'!AB$22:AB$25)+1,IF($R270=5,LOOKUP($S270,'Vent Sizing Charts'!$T$18:$T$21,'Vent Sizing Charts'!AB$18:AB$21)+1,IF($R270=4,LOOKUP($S270,'Vent Sizing Charts'!$T$14:$T$17,'Vent Sizing Charts'!AB$14:AB$17)+1,IF($R270=3,LOOKUP($S270,'Vent Sizing Charts'!$T$10:$T$13,'Vent Sizing Charts'!AB$10:AB$13)+1,IF($R270=2,LOOKUP($S270,'Vent Sizing Charts'!$T$8:$T$9,'Vent Sizing Charts'!AB$8:AB$9)+1,IF($R270=1.5,LOOKUP($S270,'Vent Sizing Charts'!$T$7,'Vent Sizing Charts'!AB$7)+1,IF($R270=1.25,LOOKUP($S270,'Vent Sizing Charts'!$T$6,'Vent Sizing Charts'!AB$6)+1,"ERR")))))))))))</f>
        <v>ERR</v>
      </c>
      <c r="AB270" t="str">
        <f>IF($R270=15,LOOKUP($S270,'Vent Sizing Charts'!$T$38:$T$41,'Vent Sizing Charts'!AC$38:AC$41)+1,IF($R270=12,LOOKUP($S270,'Vent Sizing Charts'!$T$34:$T$37,'Vent Sizing Charts'!AC$34:AC$37)+1,IF($R270=10,LOOKUP($S270,'Vent Sizing Charts'!$T$30:$T$33,'Vent Sizing Charts'!AC$30:AC$33)+1,IF($R270=8,LOOKUP($S270,'Vent Sizing Charts'!$T$26:$T$29,'Vent Sizing Charts'!AC$26:AC$29)+1,IF($R270=6,LOOKUP($S270,'Vent Sizing Charts'!$T$22:$T$25,'Vent Sizing Charts'!AC$22:AC$25)+1,IF($R270=5,LOOKUP($S270,'Vent Sizing Charts'!$T$18:$T$21,'Vent Sizing Charts'!AC$18:AC$21)+1,IF($R270=4,LOOKUP($S270,'Vent Sizing Charts'!$T$14:$T$17,'Vent Sizing Charts'!AC$14:AC$17)+1,IF($R270=3,LOOKUP($S270,'Vent Sizing Charts'!$T$10:$T$13,'Vent Sizing Charts'!AC$10:AC$13)+1,IF($R270=2,LOOKUP($S270,'Vent Sizing Charts'!$T$8:$T$9,'Vent Sizing Charts'!AC$8:AC$9)+1,IF($R270=1.5,LOOKUP($S270,'Vent Sizing Charts'!$T$7,'Vent Sizing Charts'!AC$7)+1,IF($R270=1.25,LOOKUP($S270,'Vent Sizing Charts'!$T$6,'Vent Sizing Charts'!AC$6)+1,"ERR")))))))))))</f>
        <v>ERR</v>
      </c>
      <c r="AC270" t="str">
        <f>IF($R270=15,LOOKUP($S270,'Vent Sizing Charts'!$T$38:$T$41,'Vent Sizing Charts'!AD$38:AD$41)+1,IF($R270=12,LOOKUP($S270,'Vent Sizing Charts'!$T$34:$T$37,'Vent Sizing Charts'!AD$34:AD$37)+1,IF($R270=10,LOOKUP($S270,'Vent Sizing Charts'!$T$30:$T$33,'Vent Sizing Charts'!AD$30:AD$33)+1,IF($R270=8,LOOKUP($S270,'Vent Sizing Charts'!$T$26:$T$29,'Vent Sizing Charts'!AD$26:AD$29)+1,IF($R270=6,LOOKUP($S270,'Vent Sizing Charts'!$T$22:$T$25,'Vent Sizing Charts'!AD$22:AD$25)+1,IF($R270=5,LOOKUP($S270,'Vent Sizing Charts'!$T$18:$T$21,'Vent Sizing Charts'!AD$18:AD$21)+1,IF($R270=4,LOOKUP($S270,'Vent Sizing Charts'!$T$14:$T$17,'Vent Sizing Charts'!AD$14:AD$17)+1,IF($R270=3,LOOKUP($S270,'Vent Sizing Charts'!$T$10:$T$13,'Vent Sizing Charts'!AD$10:AD$13)+1,IF($R270=2,LOOKUP($S270,'Vent Sizing Charts'!$T$8:$T$9,'Vent Sizing Charts'!AD$8:AD$9)+1,IF($R270=1.5,LOOKUP($S270,'Vent Sizing Charts'!$T$7,'Vent Sizing Charts'!AD$7)+1,IF($R270=1.25,LOOKUP($S270,'Vent Sizing Charts'!$T$6,'Vent Sizing Charts'!AD$6)+1,"ERR")))))))))))</f>
        <v>ERR</v>
      </c>
      <c r="AD270" t="str">
        <f>IF($R270=15,LOOKUP($S270,'Vent Sizing Charts'!$T$38:$T$41,'Vent Sizing Charts'!AE$38:AE$41)+1,IF($R270=12,LOOKUP($S270,'Vent Sizing Charts'!$T$34:$T$37,'Vent Sizing Charts'!AE$34:AE$37)+1,IF($R270=10,LOOKUP($S270,'Vent Sizing Charts'!$T$30:$T$33,'Vent Sizing Charts'!AE$30:AE$33)+1,IF($R270=8,LOOKUP($S270,'Vent Sizing Charts'!$T$26:$T$29,'Vent Sizing Charts'!AE$26:AE$29)+1,IF($R270=6,LOOKUP($S270,'Vent Sizing Charts'!$T$22:$T$25,'Vent Sizing Charts'!AE$22:AE$25)+1,IF($R270=5,LOOKUP($S270,'Vent Sizing Charts'!$T$18:$T$21,'Vent Sizing Charts'!AE$18:AE$21)+1,IF($R270=4,LOOKUP($S270,'Vent Sizing Charts'!$T$14:$T$17,'Vent Sizing Charts'!AE$14:AE$17)+1,IF($R270=3,LOOKUP($S270,'Vent Sizing Charts'!$T$10:$T$13,'Vent Sizing Charts'!AE$10:AE$13)+1,IF($R270=2,LOOKUP($S270,'Vent Sizing Charts'!$T$8:$T$9,'Vent Sizing Charts'!AE$8:AE$9)+1,IF($R270=1.5,LOOKUP($S270,'Vent Sizing Charts'!$T$7,'Vent Sizing Charts'!AE$7)+1,IF($R270=1.25,LOOKUP($S270,'Vent Sizing Charts'!$T$6,'Vent Sizing Charts'!AE$6)+1,"ERR")))))))))))</f>
        <v>ERR</v>
      </c>
      <c r="AE270" t="str">
        <f>IF($R270=15,LOOKUP($S270,'Vent Sizing Charts'!$T$38:$T$41,'Vent Sizing Charts'!U$38:U$41),IF($R270=12,LOOKUP($S270,'Vent Sizing Charts'!$T$34:$T$37,'Vent Sizing Charts'!U$34:U$37),IF($R270=10,LOOKUP($S270,'Vent Sizing Charts'!$T$30:$T$33,'Vent Sizing Charts'!U$30:U$33),IF($R270=8,LOOKUP($S270,'Vent Sizing Charts'!$T$26:$T$29,'Vent Sizing Charts'!U$26:U$29),IF($R270=6,LOOKUP($S270,'Vent Sizing Charts'!$T$22:$T$25,'Vent Sizing Charts'!U$22:U$25),IF($R270=5,LOOKUP($S270,'Vent Sizing Charts'!$T$18:$T$21,'Vent Sizing Charts'!U$18:U$21),IF($R270=4,LOOKUP($S270,'Vent Sizing Charts'!$T$14:$T$17,'Vent Sizing Charts'!U$14:U$17),IF($R270=3,LOOKUP($S270,'Vent Sizing Charts'!$T$10:$T$13,'Vent Sizing Charts'!U$10:U$13),IF($R270=2,LOOKUP($S270,'Vent Sizing Charts'!$T$8:$T$9,'Vent Sizing Charts'!U$8:U$9),IF($R270=1.5,LOOKUP($S270,'Vent Sizing Charts'!$T$7,'Vent Sizing Charts'!U$7),IF($R270=1.25,LOOKUP($S270,'Vent Sizing Charts'!$T$6,'Vent Sizing Charts'!U$6),"ERR")))))))))))</f>
        <v>ERR</v>
      </c>
    </row>
    <row r="271" spans="6:31" x14ac:dyDescent="0.25">
      <c r="F271" t="str">
        <f>IF('Vent Sizing'!M256="","",'Vent Sizing'!M256)</f>
        <v/>
      </c>
      <c r="G271">
        <v>0</v>
      </c>
      <c r="H271" t="e">
        <f>IF(LOOKUP($F271,'Vent Sizing Charts'!$F$5:$F$18,'Vent Sizing Charts'!G$5:G$18)+1&lt;0,0,LOOKUP($F271,'Vent Sizing Charts'!$F$5:$F$18,'Vent Sizing Charts'!G$5:G$18))</f>
        <v>#N/A</v>
      </c>
      <c r="I271" t="e">
        <f>IF(LOOKUP($F271,'Vent Sizing Charts'!$F$5:$F$18,'Vent Sizing Charts'!H$5:H$18)+1&lt;0,0,LOOKUP($F271,'Vent Sizing Charts'!$F$5:$F$18,'Vent Sizing Charts'!H$5:H$18))</f>
        <v>#N/A</v>
      </c>
      <c r="J271" t="e">
        <f>IF(LOOKUP($F271,'Vent Sizing Charts'!$F$5:$F$18,'Vent Sizing Charts'!I$5:I$18)+1&lt;0,0,LOOKUP($F271,'Vent Sizing Charts'!$F$5:$F$18,'Vent Sizing Charts'!I$5:I$18))</f>
        <v>#N/A</v>
      </c>
      <c r="K271" t="e">
        <f>IF(LOOKUP($F271,'Vent Sizing Charts'!$F$5:$F$18,'Vent Sizing Charts'!J$5:J$18)+1&lt;0,0,LOOKUP($F271,'Vent Sizing Charts'!$F$5:$F$18,'Vent Sizing Charts'!J$5:J$18))</f>
        <v>#N/A</v>
      </c>
      <c r="L271" t="e">
        <f>IF(LOOKUP($F271,'Vent Sizing Charts'!$F$5:$F$18,'Vent Sizing Charts'!K$5:K$18)+1&lt;0,0,LOOKUP($F271,'Vent Sizing Charts'!$F$5:$F$18,'Vent Sizing Charts'!K$5:K$18))</f>
        <v>#N/A</v>
      </c>
      <c r="M271" t="e">
        <f>IF(LOOKUP($F271,'Vent Sizing Charts'!$F$5:$F$18,'Vent Sizing Charts'!L$5:L$18)+1&lt;0,0,LOOKUP($F271,'Vent Sizing Charts'!$F$5:$F$18,'Vent Sizing Charts'!L$5:L$18))</f>
        <v>#N/A</v>
      </c>
      <c r="N271" t="e">
        <f>IF(LOOKUP($F271,'Vent Sizing Charts'!$F$5:$F$18,'Vent Sizing Charts'!M$5:M$18)+1&lt;0,0,LOOKUP($F271,'Vent Sizing Charts'!$F$5:$F$18,'Vent Sizing Charts'!M$5:M$18))</f>
        <v>#N/A</v>
      </c>
      <c r="O271" t="e">
        <f>IF(LOOKUP($F271,'Vent Sizing Charts'!$F$5:$F$18,'Vent Sizing Charts'!N$5:N$18)+1&lt;0,0,LOOKUP($F271,'Vent Sizing Charts'!$F$5:$F$18,'Vent Sizing Charts'!N$5:N$18))</f>
        <v>#N/A</v>
      </c>
      <c r="R271">
        <f>'Vent Sizing'!W176</f>
        <v>0</v>
      </c>
      <c r="S271">
        <f>ROUNDUP('Vent Sizing'!X176,0)</f>
        <v>0</v>
      </c>
      <c r="T271">
        <v>-9999999</v>
      </c>
      <c r="U271" t="str">
        <f>IF($R271=15,LOOKUP($S271,'Vent Sizing Charts'!$T$38:$T$41,'Vent Sizing Charts'!V$38:V$41)+1,IF($R271=12,LOOKUP($S271,'Vent Sizing Charts'!$T$34:$T$37,'Vent Sizing Charts'!V$34:V$37)+1,IF($R271=10,LOOKUP($S271,'Vent Sizing Charts'!$T$30:$T$33,'Vent Sizing Charts'!V$30:V$33)+1,IF($R271=8,LOOKUP($S271,'Vent Sizing Charts'!$T$26:$T$29,'Vent Sizing Charts'!V$26:V$29)+1,IF($R271=6,LOOKUP($S271,'Vent Sizing Charts'!$T$22:$T$25,'Vent Sizing Charts'!V$22:V$25)+1,IF($R271=5,LOOKUP($S271,'Vent Sizing Charts'!$T$18:$T$21,'Vent Sizing Charts'!V$18:V$21)+1,IF($R271=4,LOOKUP($S271,'Vent Sizing Charts'!$T$14:$T$17,'Vent Sizing Charts'!V$14:V$17)+1,IF($R271=3,LOOKUP($S271,'Vent Sizing Charts'!$T$10:$T$13,'Vent Sizing Charts'!V$10:V$13)+1,IF($R271=2,LOOKUP($S271,'Vent Sizing Charts'!$T$8:$T$9,'Vent Sizing Charts'!V$8:V$9)+1,IF($R271=1.5,LOOKUP($S271,'Vent Sizing Charts'!$T$7,'Vent Sizing Charts'!V$7)+1,IF($R271=1.25,LOOKUP($S271,'Vent Sizing Charts'!$T$6,'Vent Sizing Charts'!V$6)+1,"ERR")))))))))))</f>
        <v>ERR</v>
      </c>
      <c r="V271" t="str">
        <f>IF($R271=15,LOOKUP($S271,'Vent Sizing Charts'!$T$38:$T$41,'Vent Sizing Charts'!W$38:W$41)+1,IF($R271=12,LOOKUP($S271,'Vent Sizing Charts'!$T$34:$T$37,'Vent Sizing Charts'!W$34:W$37)+1,IF($R271=10,LOOKUP($S271,'Vent Sizing Charts'!$T$30:$T$33,'Vent Sizing Charts'!W$30:W$33)+1,IF($R271=8,LOOKUP($S271,'Vent Sizing Charts'!$T$26:$T$29,'Vent Sizing Charts'!W$26:W$29)+1,IF($R271=6,LOOKUP($S271,'Vent Sizing Charts'!$T$22:$T$25,'Vent Sizing Charts'!W$22:W$25)+1,IF($R271=5,LOOKUP($S271,'Vent Sizing Charts'!$T$18:$T$21,'Vent Sizing Charts'!W$18:W$21)+1,IF($R271=4,LOOKUP($S271,'Vent Sizing Charts'!$T$14:$T$17,'Vent Sizing Charts'!W$14:W$17)+1,IF($R271=3,LOOKUP($S271,'Vent Sizing Charts'!$T$10:$T$13,'Vent Sizing Charts'!W$10:W$13)+1,IF($R271=2,LOOKUP($S271,'Vent Sizing Charts'!$T$8:$T$9,'Vent Sizing Charts'!W$8:W$9)+1,IF($R271=1.5,LOOKUP($S271,'Vent Sizing Charts'!$T$7,'Vent Sizing Charts'!W$7)+1,IF($R271=1.25,LOOKUP($S271,'Vent Sizing Charts'!$T$6,'Vent Sizing Charts'!W$6)+1,"ERR")))))))))))</f>
        <v>ERR</v>
      </c>
      <c r="W271" t="str">
        <f>IF($R271=15,LOOKUP($S271,'Vent Sizing Charts'!$T$38:$T$41,'Vent Sizing Charts'!X$38:X$41)+1,IF($R271=12,LOOKUP($S271,'Vent Sizing Charts'!$T$34:$T$37,'Vent Sizing Charts'!X$34:X$37)+1,IF($R271=10,LOOKUP($S271,'Vent Sizing Charts'!$T$30:$T$33,'Vent Sizing Charts'!X$30:X$33)+1,IF($R271=8,LOOKUP($S271,'Vent Sizing Charts'!$T$26:$T$29,'Vent Sizing Charts'!X$26:X$29)+1,IF($R271=6,LOOKUP($S271,'Vent Sizing Charts'!$T$22:$T$25,'Vent Sizing Charts'!X$22:X$25)+1,IF($R271=5,LOOKUP($S271,'Vent Sizing Charts'!$T$18:$T$21,'Vent Sizing Charts'!X$18:X$21)+1,IF($R271=4,LOOKUP($S271,'Vent Sizing Charts'!$T$14:$T$17,'Vent Sizing Charts'!X$14:X$17)+1,IF($R271=3,LOOKUP($S271,'Vent Sizing Charts'!$T$10:$T$13,'Vent Sizing Charts'!X$10:X$13)+1,IF($R271=2,LOOKUP($S271,'Vent Sizing Charts'!$T$8:$T$9,'Vent Sizing Charts'!X$8:X$9)+1,IF($R271=1.5,LOOKUP($S271,'Vent Sizing Charts'!$T$7,'Vent Sizing Charts'!X$7)+1,IF($R271=1.25,LOOKUP($S271,'Vent Sizing Charts'!$T$6,'Vent Sizing Charts'!X$6)+1,"ERR")))))))))))</f>
        <v>ERR</v>
      </c>
      <c r="X271" t="str">
        <f>IF($R271=15,LOOKUP($S271,'Vent Sizing Charts'!$T$38:$T$41,'Vent Sizing Charts'!Y$38:Y$41)+1,IF($R271=12,LOOKUP($S271,'Vent Sizing Charts'!$T$34:$T$37,'Vent Sizing Charts'!Y$34:Y$37)+1,IF($R271=10,LOOKUP($S271,'Vent Sizing Charts'!$T$30:$T$33,'Vent Sizing Charts'!Y$30:Y$33)+1,IF($R271=8,LOOKUP($S271,'Vent Sizing Charts'!$T$26:$T$29,'Vent Sizing Charts'!Y$26:Y$29)+1,IF($R271=6,LOOKUP($S271,'Vent Sizing Charts'!$T$22:$T$25,'Vent Sizing Charts'!Y$22:Y$25)+1,IF($R271=5,LOOKUP($S271,'Vent Sizing Charts'!$T$18:$T$21,'Vent Sizing Charts'!Y$18:Y$21)+1,IF($R271=4,LOOKUP($S271,'Vent Sizing Charts'!$T$14:$T$17,'Vent Sizing Charts'!Y$14:Y$17)+1,IF($R271=3,LOOKUP($S271,'Vent Sizing Charts'!$T$10:$T$13,'Vent Sizing Charts'!Y$10:Y$13)+1,IF($R271=2,LOOKUP($S271,'Vent Sizing Charts'!$T$8:$T$9,'Vent Sizing Charts'!Y$8:Y$9)+1,IF($R271=1.5,LOOKUP($S271,'Vent Sizing Charts'!$T$7,'Vent Sizing Charts'!Y$7)+1,IF($R271=1.25,LOOKUP($S271,'Vent Sizing Charts'!$T$6,'Vent Sizing Charts'!Y$6)+1,"ERR")))))))))))</f>
        <v>ERR</v>
      </c>
      <c r="Y271" t="str">
        <f>IF($R271=15,LOOKUP($S271,'Vent Sizing Charts'!$T$38:$T$41,'Vent Sizing Charts'!Z$38:Z$41)+1,IF($R271=12,LOOKUP($S271,'Vent Sizing Charts'!$T$34:$T$37,'Vent Sizing Charts'!Z$34:Z$37)+1,IF($R271=10,LOOKUP($S271,'Vent Sizing Charts'!$T$30:$T$33,'Vent Sizing Charts'!Z$30:Z$33)+1,IF($R271=8,LOOKUP($S271,'Vent Sizing Charts'!$T$26:$T$29,'Vent Sizing Charts'!Z$26:Z$29)+1,IF($R271=6,LOOKUP($S271,'Vent Sizing Charts'!$T$22:$T$25,'Vent Sizing Charts'!Z$22:Z$25)+1,IF($R271=5,LOOKUP($S271,'Vent Sizing Charts'!$T$18:$T$21,'Vent Sizing Charts'!Z$18:Z$21)+1,IF($R271=4,LOOKUP($S271,'Vent Sizing Charts'!$T$14:$T$17,'Vent Sizing Charts'!Z$14:Z$17)+1,IF($R271=3,LOOKUP($S271,'Vent Sizing Charts'!$T$10:$T$13,'Vent Sizing Charts'!Z$10:Z$13)+1,IF($R271=2,LOOKUP($S271,'Vent Sizing Charts'!$T$8:$T$9,'Vent Sizing Charts'!Z$8:Z$9)+1,IF($R271=1.5,LOOKUP($S271,'Vent Sizing Charts'!$T$7,'Vent Sizing Charts'!Z$7)+1,IF($R271=1.25,LOOKUP($S271,'Vent Sizing Charts'!$T$6,'Vent Sizing Charts'!Z$6)+1,"ERR")))))))))))</f>
        <v>ERR</v>
      </c>
      <c r="Z271" t="str">
        <f>IF($R271=15,LOOKUP($S271,'Vent Sizing Charts'!$T$38:$T$41,'Vent Sizing Charts'!AA$38:AA$41)+1,IF($R271=12,LOOKUP($S271,'Vent Sizing Charts'!$T$34:$T$37,'Vent Sizing Charts'!AA$34:AA$37)+1,IF($R271=10,LOOKUP($S271,'Vent Sizing Charts'!$T$30:$T$33,'Vent Sizing Charts'!AA$30:AA$33)+1,IF($R271=8,LOOKUP($S271,'Vent Sizing Charts'!$T$26:$T$29,'Vent Sizing Charts'!AA$26:AA$29)+1,IF($R271=6,LOOKUP($S271,'Vent Sizing Charts'!$T$22:$T$25,'Vent Sizing Charts'!AA$22:AA$25)+1,IF($R271=5,LOOKUP($S271,'Vent Sizing Charts'!$T$18:$T$21,'Vent Sizing Charts'!AA$18:AA$21)+1,IF($R271=4,LOOKUP($S271,'Vent Sizing Charts'!$T$14:$T$17,'Vent Sizing Charts'!AA$14:AA$17)+1,IF($R271=3,LOOKUP($S271,'Vent Sizing Charts'!$T$10:$T$13,'Vent Sizing Charts'!AA$10:AA$13)+1,IF($R271=2,LOOKUP($S271,'Vent Sizing Charts'!$T$8:$T$9,'Vent Sizing Charts'!AA$8:AA$9)+1,IF($R271=1.5,LOOKUP($S271,'Vent Sizing Charts'!$T$7,'Vent Sizing Charts'!AA$7)+1,IF($R271=1.25,LOOKUP($S271,'Vent Sizing Charts'!$T$6,'Vent Sizing Charts'!AA$6)+1,"ERR")))))))))))</f>
        <v>ERR</v>
      </c>
      <c r="AA271" t="str">
        <f>IF($R271=15,LOOKUP($S271,'Vent Sizing Charts'!$T$38:$T$41,'Vent Sizing Charts'!AB$38:AB$41)+1,IF($R271=12,LOOKUP($S271,'Vent Sizing Charts'!$T$34:$T$37,'Vent Sizing Charts'!AB$34:AB$37)+1,IF($R271=10,LOOKUP($S271,'Vent Sizing Charts'!$T$30:$T$33,'Vent Sizing Charts'!AB$30:AB$33)+1,IF($R271=8,LOOKUP($S271,'Vent Sizing Charts'!$T$26:$T$29,'Vent Sizing Charts'!AB$26:AB$29)+1,IF($R271=6,LOOKUP($S271,'Vent Sizing Charts'!$T$22:$T$25,'Vent Sizing Charts'!AB$22:AB$25)+1,IF($R271=5,LOOKUP($S271,'Vent Sizing Charts'!$T$18:$T$21,'Vent Sizing Charts'!AB$18:AB$21)+1,IF($R271=4,LOOKUP($S271,'Vent Sizing Charts'!$T$14:$T$17,'Vent Sizing Charts'!AB$14:AB$17)+1,IF($R271=3,LOOKUP($S271,'Vent Sizing Charts'!$T$10:$T$13,'Vent Sizing Charts'!AB$10:AB$13)+1,IF($R271=2,LOOKUP($S271,'Vent Sizing Charts'!$T$8:$T$9,'Vent Sizing Charts'!AB$8:AB$9)+1,IF($R271=1.5,LOOKUP($S271,'Vent Sizing Charts'!$T$7,'Vent Sizing Charts'!AB$7)+1,IF($R271=1.25,LOOKUP($S271,'Vent Sizing Charts'!$T$6,'Vent Sizing Charts'!AB$6)+1,"ERR")))))))))))</f>
        <v>ERR</v>
      </c>
      <c r="AB271" t="str">
        <f>IF($R271=15,LOOKUP($S271,'Vent Sizing Charts'!$T$38:$T$41,'Vent Sizing Charts'!AC$38:AC$41)+1,IF($R271=12,LOOKUP($S271,'Vent Sizing Charts'!$T$34:$T$37,'Vent Sizing Charts'!AC$34:AC$37)+1,IF($R271=10,LOOKUP($S271,'Vent Sizing Charts'!$T$30:$T$33,'Vent Sizing Charts'!AC$30:AC$33)+1,IF($R271=8,LOOKUP($S271,'Vent Sizing Charts'!$T$26:$T$29,'Vent Sizing Charts'!AC$26:AC$29)+1,IF($R271=6,LOOKUP($S271,'Vent Sizing Charts'!$T$22:$T$25,'Vent Sizing Charts'!AC$22:AC$25)+1,IF($R271=5,LOOKUP($S271,'Vent Sizing Charts'!$T$18:$T$21,'Vent Sizing Charts'!AC$18:AC$21)+1,IF($R271=4,LOOKUP($S271,'Vent Sizing Charts'!$T$14:$T$17,'Vent Sizing Charts'!AC$14:AC$17)+1,IF($R271=3,LOOKUP($S271,'Vent Sizing Charts'!$T$10:$T$13,'Vent Sizing Charts'!AC$10:AC$13)+1,IF($R271=2,LOOKUP($S271,'Vent Sizing Charts'!$T$8:$T$9,'Vent Sizing Charts'!AC$8:AC$9)+1,IF($R271=1.5,LOOKUP($S271,'Vent Sizing Charts'!$T$7,'Vent Sizing Charts'!AC$7)+1,IF($R271=1.25,LOOKUP($S271,'Vent Sizing Charts'!$T$6,'Vent Sizing Charts'!AC$6)+1,"ERR")))))))))))</f>
        <v>ERR</v>
      </c>
      <c r="AC271" t="str">
        <f>IF($R271=15,LOOKUP($S271,'Vent Sizing Charts'!$T$38:$T$41,'Vent Sizing Charts'!AD$38:AD$41)+1,IF($R271=12,LOOKUP($S271,'Vent Sizing Charts'!$T$34:$T$37,'Vent Sizing Charts'!AD$34:AD$37)+1,IF($R271=10,LOOKUP($S271,'Vent Sizing Charts'!$T$30:$T$33,'Vent Sizing Charts'!AD$30:AD$33)+1,IF($R271=8,LOOKUP($S271,'Vent Sizing Charts'!$T$26:$T$29,'Vent Sizing Charts'!AD$26:AD$29)+1,IF($R271=6,LOOKUP($S271,'Vent Sizing Charts'!$T$22:$T$25,'Vent Sizing Charts'!AD$22:AD$25)+1,IF($R271=5,LOOKUP($S271,'Vent Sizing Charts'!$T$18:$T$21,'Vent Sizing Charts'!AD$18:AD$21)+1,IF($R271=4,LOOKUP($S271,'Vent Sizing Charts'!$T$14:$T$17,'Vent Sizing Charts'!AD$14:AD$17)+1,IF($R271=3,LOOKUP($S271,'Vent Sizing Charts'!$T$10:$T$13,'Vent Sizing Charts'!AD$10:AD$13)+1,IF($R271=2,LOOKUP($S271,'Vent Sizing Charts'!$T$8:$T$9,'Vent Sizing Charts'!AD$8:AD$9)+1,IF($R271=1.5,LOOKUP($S271,'Vent Sizing Charts'!$T$7,'Vent Sizing Charts'!AD$7)+1,IF($R271=1.25,LOOKUP($S271,'Vent Sizing Charts'!$T$6,'Vent Sizing Charts'!AD$6)+1,"ERR")))))))))))</f>
        <v>ERR</v>
      </c>
      <c r="AD271" t="str">
        <f>IF($R271=15,LOOKUP($S271,'Vent Sizing Charts'!$T$38:$T$41,'Vent Sizing Charts'!AE$38:AE$41)+1,IF($R271=12,LOOKUP($S271,'Vent Sizing Charts'!$T$34:$T$37,'Vent Sizing Charts'!AE$34:AE$37)+1,IF($R271=10,LOOKUP($S271,'Vent Sizing Charts'!$T$30:$T$33,'Vent Sizing Charts'!AE$30:AE$33)+1,IF($R271=8,LOOKUP($S271,'Vent Sizing Charts'!$T$26:$T$29,'Vent Sizing Charts'!AE$26:AE$29)+1,IF($R271=6,LOOKUP($S271,'Vent Sizing Charts'!$T$22:$T$25,'Vent Sizing Charts'!AE$22:AE$25)+1,IF($R271=5,LOOKUP($S271,'Vent Sizing Charts'!$T$18:$T$21,'Vent Sizing Charts'!AE$18:AE$21)+1,IF($R271=4,LOOKUP($S271,'Vent Sizing Charts'!$T$14:$T$17,'Vent Sizing Charts'!AE$14:AE$17)+1,IF($R271=3,LOOKUP($S271,'Vent Sizing Charts'!$T$10:$T$13,'Vent Sizing Charts'!AE$10:AE$13)+1,IF($R271=2,LOOKUP($S271,'Vent Sizing Charts'!$T$8:$T$9,'Vent Sizing Charts'!AE$8:AE$9)+1,IF($R271=1.5,LOOKUP($S271,'Vent Sizing Charts'!$T$7,'Vent Sizing Charts'!AE$7)+1,IF($R271=1.25,LOOKUP($S271,'Vent Sizing Charts'!$T$6,'Vent Sizing Charts'!AE$6)+1,"ERR")))))))))))</f>
        <v>ERR</v>
      </c>
      <c r="AE271" t="str">
        <f>IF($R271=15,LOOKUP($S271,'Vent Sizing Charts'!$T$38:$T$41,'Vent Sizing Charts'!U$38:U$41),IF($R271=12,LOOKUP($S271,'Vent Sizing Charts'!$T$34:$T$37,'Vent Sizing Charts'!U$34:U$37),IF($R271=10,LOOKUP($S271,'Vent Sizing Charts'!$T$30:$T$33,'Vent Sizing Charts'!U$30:U$33),IF($R271=8,LOOKUP($S271,'Vent Sizing Charts'!$T$26:$T$29,'Vent Sizing Charts'!U$26:U$29),IF($R271=6,LOOKUP($S271,'Vent Sizing Charts'!$T$22:$T$25,'Vent Sizing Charts'!U$22:U$25),IF($R271=5,LOOKUP($S271,'Vent Sizing Charts'!$T$18:$T$21,'Vent Sizing Charts'!U$18:U$21),IF($R271=4,LOOKUP($S271,'Vent Sizing Charts'!$T$14:$T$17,'Vent Sizing Charts'!U$14:U$17),IF($R271=3,LOOKUP($S271,'Vent Sizing Charts'!$T$10:$T$13,'Vent Sizing Charts'!U$10:U$13),IF($R271=2,LOOKUP($S271,'Vent Sizing Charts'!$T$8:$T$9,'Vent Sizing Charts'!U$8:U$9),IF($R271=1.5,LOOKUP($S271,'Vent Sizing Charts'!$T$7,'Vent Sizing Charts'!U$7),IF($R271=1.25,LOOKUP($S271,'Vent Sizing Charts'!$T$6,'Vent Sizing Charts'!U$6),"ERR")))))))))))</f>
        <v>ERR</v>
      </c>
    </row>
    <row r="272" spans="6:31" x14ac:dyDescent="0.25">
      <c r="F272" t="str">
        <f>IF('Vent Sizing'!M257="","",'Vent Sizing'!M257)</f>
        <v/>
      </c>
      <c r="G272">
        <v>0</v>
      </c>
      <c r="H272" t="e">
        <f>IF(LOOKUP($F272,'Vent Sizing Charts'!$F$5:$F$18,'Vent Sizing Charts'!G$5:G$18)+1&lt;0,0,LOOKUP($F272,'Vent Sizing Charts'!$F$5:$F$18,'Vent Sizing Charts'!G$5:G$18))</f>
        <v>#N/A</v>
      </c>
      <c r="I272" t="e">
        <f>IF(LOOKUP($F272,'Vent Sizing Charts'!$F$5:$F$18,'Vent Sizing Charts'!H$5:H$18)+1&lt;0,0,LOOKUP($F272,'Vent Sizing Charts'!$F$5:$F$18,'Vent Sizing Charts'!H$5:H$18))</f>
        <v>#N/A</v>
      </c>
      <c r="J272" t="e">
        <f>IF(LOOKUP($F272,'Vent Sizing Charts'!$F$5:$F$18,'Vent Sizing Charts'!I$5:I$18)+1&lt;0,0,LOOKUP($F272,'Vent Sizing Charts'!$F$5:$F$18,'Vent Sizing Charts'!I$5:I$18))</f>
        <v>#N/A</v>
      </c>
      <c r="K272" t="e">
        <f>IF(LOOKUP($F272,'Vent Sizing Charts'!$F$5:$F$18,'Vent Sizing Charts'!J$5:J$18)+1&lt;0,0,LOOKUP($F272,'Vent Sizing Charts'!$F$5:$F$18,'Vent Sizing Charts'!J$5:J$18))</f>
        <v>#N/A</v>
      </c>
      <c r="L272" t="e">
        <f>IF(LOOKUP($F272,'Vent Sizing Charts'!$F$5:$F$18,'Vent Sizing Charts'!K$5:K$18)+1&lt;0,0,LOOKUP($F272,'Vent Sizing Charts'!$F$5:$F$18,'Vent Sizing Charts'!K$5:K$18))</f>
        <v>#N/A</v>
      </c>
      <c r="M272" t="e">
        <f>IF(LOOKUP($F272,'Vent Sizing Charts'!$F$5:$F$18,'Vent Sizing Charts'!L$5:L$18)+1&lt;0,0,LOOKUP($F272,'Vent Sizing Charts'!$F$5:$F$18,'Vent Sizing Charts'!L$5:L$18))</f>
        <v>#N/A</v>
      </c>
      <c r="N272" t="e">
        <f>IF(LOOKUP($F272,'Vent Sizing Charts'!$F$5:$F$18,'Vent Sizing Charts'!M$5:M$18)+1&lt;0,0,LOOKUP($F272,'Vent Sizing Charts'!$F$5:$F$18,'Vent Sizing Charts'!M$5:M$18))</f>
        <v>#N/A</v>
      </c>
      <c r="O272" t="e">
        <f>IF(LOOKUP($F272,'Vent Sizing Charts'!$F$5:$F$18,'Vent Sizing Charts'!N$5:N$18)+1&lt;0,0,LOOKUP($F272,'Vent Sizing Charts'!$F$5:$F$18,'Vent Sizing Charts'!N$5:N$18))</f>
        <v>#N/A</v>
      </c>
      <c r="R272">
        <f>'Vent Sizing'!W177</f>
        <v>0</v>
      </c>
      <c r="S272">
        <f>ROUNDUP('Vent Sizing'!X177,0)</f>
        <v>0</v>
      </c>
      <c r="T272">
        <v>-9999999</v>
      </c>
      <c r="U272" t="str">
        <f>IF($R272=15,LOOKUP($S272,'Vent Sizing Charts'!$T$38:$T$41,'Vent Sizing Charts'!V$38:V$41)+1,IF($R272=12,LOOKUP($S272,'Vent Sizing Charts'!$T$34:$T$37,'Vent Sizing Charts'!V$34:V$37)+1,IF($R272=10,LOOKUP($S272,'Vent Sizing Charts'!$T$30:$T$33,'Vent Sizing Charts'!V$30:V$33)+1,IF($R272=8,LOOKUP($S272,'Vent Sizing Charts'!$T$26:$T$29,'Vent Sizing Charts'!V$26:V$29)+1,IF($R272=6,LOOKUP($S272,'Vent Sizing Charts'!$T$22:$T$25,'Vent Sizing Charts'!V$22:V$25)+1,IF($R272=5,LOOKUP($S272,'Vent Sizing Charts'!$T$18:$T$21,'Vent Sizing Charts'!V$18:V$21)+1,IF($R272=4,LOOKUP($S272,'Vent Sizing Charts'!$T$14:$T$17,'Vent Sizing Charts'!V$14:V$17)+1,IF($R272=3,LOOKUP($S272,'Vent Sizing Charts'!$T$10:$T$13,'Vent Sizing Charts'!V$10:V$13)+1,IF($R272=2,LOOKUP($S272,'Vent Sizing Charts'!$T$8:$T$9,'Vent Sizing Charts'!V$8:V$9)+1,IF($R272=1.5,LOOKUP($S272,'Vent Sizing Charts'!$T$7,'Vent Sizing Charts'!V$7)+1,IF($R272=1.25,LOOKUP($S272,'Vent Sizing Charts'!$T$6,'Vent Sizing Charts'!V$6)+1,"ERR")))))))))))</f>
        <v>ERR</v>
      </c>
      <c r="V272" t="str">
        <f>IF($R272=15,LOOKUP($S272,'Vent Sizing Charts'!$T$38:$T$41,'Vent Sizing Charts'!W$38:W$41)+1,IF($R272=12,LOOKUP($S272,'Vent Sizing Charts'!$T$34:$T$37,'Vent Sizing Charts'!W$34:W$37)+1,IF($R272=10,LOOKUP($S272,'Vent Sizing Charts'!$T$30:$T$33,'Vent Sizing Charts'!W$30:W$33)+1,IF($R272=8,LOOKUP($S272,'Vent Sizing Charts'!$T$26:$T$29,'Vent Sizing Charts'!W$26:W$29)+1,IF($R272=6,LOOKUP($S272,'Vent Sizing Charts'!$T$22:$T$25,'Vent Sizing Charts'!W$22:W$25)+1,IF($R272=5,LOOKUP($S272,'Vent Sizing Charts'!$T$18:$T$21,'Vent Sizing Charts'!W$18:W$21)+1,IF($R272=4,LOOKUP($S272,'Vent Sizing Charts'!$T$14:$T$17,'Vent Sizing Charts'!W$14:W$17)+1,IF($R272=3,LOOKUP($S272,'Vent Sizing Charts'!$T$10:$T$13,'Vent Sizing Charts'!W$10:W$13)+1,IF($R272=2,LOOKUP($S272,'Vent Sizing Charts'!$T$8:$T$9,'Vent Sizing Charts'!W$8:W$9)+1,IF($R272=1.5,LOOKUP($S272,'Vent Sizing Charts'!$T$7,'Vent Sizing Charts'!W$7)+1,IF($R272=1.25,LOOKUP($S272,'Vent Sizing Charts'!$T$6,'Vent Sizing Charts'!W$6)+1,"ERR")))))))))))</f>
        <v>ERR</v>
      </c>
      <c r="W272" t="str">
        <f>IF($R272=15,LOOKUP($S272,'Vent Sizing Charts'!$T$38:$T$41,'Vent Sizing Charts'!X$38:X$41)+1,IF($R272=12,LOOKUP($S272,'Vent Sizing Charts'!$T$34:$T$37,'Vent Sizing Charts'!X$34:X$37)+1,IF($R272=10,LOOKUP($S272,'Vent Sizing Charts'!$T$30:$T$33,'Vent Sizing Charts'!X$30:X$33)+1,IF($R272=8,LOOKUP($S272,'Vent Sizing Charts'!$T$26:$T$29,'Vent Sizing Charts'!X$26:X$29)+1,IF($R272=6,LOOKUP($S272,'Vent Sizing Charts'!$T$22:$T$25,'Vent Sizing Charts'!X$22:X$25)+1,IF($R272=5,LOOKUP($S272,'Vent Sizing Charts'!$T$18:$T$21,'Vent Sizing Charts'!X$18:X$21)+1,IF($R272=4,LOOKUP($S272,'Vent Sizing Charts'!$T$14:$T$17,'Vent Sizing Charts'!X$14:X$17)+1,IF($R272=3,LOOKUP($S272,'Vent Sizing Charts'!$T$10:$T$13,'Vent Sizing Charts'!X$10:X$13)+1,IF($R272=2,LOOKUP($S272,'Vent Sizing Charts'!$T$8:$T$9,'Vent Sizing Charts'!X$8:X$9)+1,IF($R272=1.5,LOOKUP($S272,'Vent Sizing Charts'!$T$7,'Vent Sizing Charts'!X$7)+1,IF($R272=1.25,LOOKUP($S272,'Vent Sizing Charts'!$T$6,'Vent Sizing Charts'!X$6)+1,"ERR")))))))))))</f>
        <v>ERR</v>
      </c>
      <c r="X272" t="str">
        <f>IF($R272=15,LOOKUP($S272,'Vent Sizing Charts'!$T$38:$T$41,'Vent Sizing Charts'!Y$38:Y$41)+1,IF($R272=12,LOOKUP($S272,'Vent Sizing Charts'!$T$34:$T$37,'Vent Sizing Charts'!Y$34:Y$37)+1,IF($R272=10,LOOKUP($S272,'Vent Sizing Charts'!$T$30:$T$33,'Vent Sizing Charts'!Y$30:Y$33)+1,IF($R272=8,LOOKUP($S272,'Vent Sizing Charts'!$T$26:$T$29,'Vent Sizing Charts'!Y$26:Y$29)+1,IF($R272=6,LOOKUP($S272,'Vent Sizing Charts'!$T$22:$T$25,'Vent Sizing Charts'!Y$22:Y$25)+1,IF($R272=5,LOOKUP($S272,'Vent Sizing Charts'!$T$18:$T$21,'Vent Sizing Charts'!Y$18:Y$21)+1,IF($R272=4,LOOKUP($S272,'Vent Sizing Charts'!$T$14:$T$17,'Vent Sizing Charts'!Y$14:Y$17)+1,IF($R272=3,LOOKUP($S272,'Vent Sizing Charts'!$T$10:$T$13,'Vent Sizing Charts'!Y$10:Y$13)+1,IF($R272=2,LOOKUP($S272,'Vent Sizing Charts'!$T$8:$T$9,'Vent Sizing Charts'!Y$8:Y$9)+1,IF($R272=1.5,LOOKUP($S272,'Vent Sizing Charts'!$T$7,'Vent Sizing Charts'!Y$7)+1,IF($R272=1.25,LOOKUP($S272,'Vent Sizing Charts'!$T$6,'Vent Sizing Charts'!Y$6)+1,"ERR")))))))))))</f>
        <v>ERR</v>
      </c>
      <c r="Y272" t="str">
        <f>IF($R272=15,LOOKUP($S272,'Vent Sizing Charts'!$T$38:$T$41,'Vent Sizing Charts'!Z$38:Z$41)+1,IF($R272=12,LOOKUP($S272,'Vent Sizing Charts'!$T$34:$T$37,'Vent Sizing Charts'!Z$34:Z$37)+1,IF($R272=10,LOOKUP($S272,'Vent Sizing Charts'!$T$30:$T$33,'Vent Sizing Charts'!Z$30:Z$33)+1,IF($R272=8,LOOKUP($S272,'Vent Sizing Charts'!$T$26:$T$29,'Vent Sizing Charts'!Z$26:Z$29)+1,IF($R272=6,LOOKUP($S272,'Vent Sizing Charts'!$T$22:$T$25,'Vent Sizing Charts'!Z$22:Z$25)+1,IF($R272=5,LOOKUP($S272,'Vent Sizing Charts'!$T$18:$T$21,'Vent Sizing Charts'!Z$18:Z$21)+1,IF($R272=4,LOOKUP($S272,'Vent Sizing Charts'!$T$14:$T$17,'Vent Sizing Charts'!Z$14:Z$17)+1,IF($R272=3,LOOKUP($S272,'Vent Sizing Charts'!$T$10:$T$13,'Vent Sizing Charts'!Z$10:Z$13)+1,IF($R272=2,LOOKUP($S272,'Vent Sizing Charts'!$T$8:$T$9,'Vent Sizing Charts'!Z$8:Z$9)+1,IF($R272=1.5,LOOKUP($S272,'Vent Sizing Charts'!$T$7,'Vent Sizing Charts'!Z$7)+1,IF($R272=1.25,LOOKUP($S272,'Vent Sizing Charts'!$T$6,'Vent Sizing Charts'!Z$6)+1,"ERR")))))))))))</f>
        <v>ERR</v>
      </c>
      <c r="Z272" t="str">
        <f>IF($R272=15,LOOKUP($S272,'Vent Sizing Charts'!$T$38:$T$41,'Vent Sizing Charts'!AA$38:AA$41)+1,IF($R272=12,LOOKUP($S272,'Vent Sizing Charts'!$T$34:$T$37,'Vent Sizing Charts'!AA$34:AA$37)+1,IF($R272=10,LOOKUP($S272,'Vent Sizing Charts'!$T$30:$T$33,'Vent Sizing Charts'!AA$30:AA$33)+1,IF($R272=8,LOOKUP($S272,'Vent Sizing Charts'!$T$26:$T$29,'Vent Sizing Charts'!AA$26:AA$29)+1,IF($R272=6,LOOKUP($S272,'Vent Sizing Charts'!$T$22:$T$25,'Vent Sizing Charts'!AA$22:AA$25)+1,IF($R272=5,LOOKUP($S272,'Vent Sizing Charts'!$T$18:$T$21,'Vent Sizing Charts'!AA$18:AA$21)+1,IF($R272=4,LOOKUP($S272,'Vent Sizing Charts'!$T$14:$T$17,'Vent Sizing Charts'!AA$14:AA$17)+1,IF($R272=3,LOOKUP($S272,'Vent Sizing Charts'!$T$10:$T$13,'Vent Sizing Charts'!AA$10:AA$13)+1,IF($R272=2,LOOKUP($S272,'Vent Sizing Charts'!$T$8:$T$9,'Vent Sizing Charts'!AA$8:AA$9)+1,IF($R272=1.5,LOOKUP($S272,'Vent Sizing Charts'!$T$7,'Vent Sizing Charts'!AA$7)+1,IF($R272=1.25,LOOKUP($S272,'Vent Sizing Charts'!$T$6,'Vent Sizing Charts'!AA$6)+1,"ERR")))))))))))</f>
        <v>ERR</v>
      </c>
      <c r="AA272" t="str">
        <f>IF($R272=15,LOOKUP($S272,'Vent Sizing Charts'!$T$38:$T$41,'Vent Sizing Charts'!AB$38:AB$41)+1,IF($R272=12,LOOKUP($S272,'Vent Sizing Charts'!$T$34:$T$37,'Vent Sizing Charts'!AB$34:AB$37)+1,IF($R272=10,LOOKUP($S272,'Vent Sizing Charts'!$T$30:$T$33,'Vent Sizing Charts'!AB$30:AB$33)+1,IF($R272=8,LOOKUP($S272,'Vent Sizing Charts'!$T$26:$T$29,'Vent Sizing Charts'!AB$26:AB$29)+1,IF($R272=6,LOOKUP($S272,'Vent Sizing Charts'!$T$22:$T$25,'Vent Sizing Charts'!AB$22:AB$25)+1,IF($R272=5,LOOKUP($S272,'Vent Sizing Charts'!$T$18:$T$21,'Vent Sizing Charts'!AB$18:AB$21)+1,IF($R272=4,LOOKUP($S272,'Vent Sizing Charts'!$T$14:$T$17,'Vent Sizing Charts'!AB$14:AB$17)+1,IF($R272=3,LOOKUP($S272,'Vent Sizing Charts'!$T$10:$T$13,'Vent Sizing Charts'!AB$10:AB$13)+1,IF($R272=2,LOOKUP($S272,'Vent Sizing Charts'!$T$8:$T$9,'Vent Sizing Charts'!AB$8:AB$9)+1,IF($R272=1.5,LOOKUP($S272,'Vent Sizing Charts'!$T$7,'Vent Sizing Charts'!AB$7)+1,IF($R272=1.25,LOOKUP($S272,'Vent Sizing Charts'!$T$6,'Vent Sizing Charts'!AB$6)+1,"ERR")))))))))))</f>
        <v>ERR</v>
      </c>
      <c r="AB272" t="str">
        <f>IF($R272=15,LOOKUP($S272,'Vent Sizing Charts'!$T$38:$T$41,'Vent Sizing Charts'!AC$38:AC$41)+1,IF($R272=12,LOOKUP($S272,'Vent Sizing Charts'!$T$34:$T$37,'Vent Sizing Charts'!AC$34:AC$37)+1,IF($R272=10,LOOKUP($S272,'Vent Sizing Charts'!$T$30:$T$33,'Vent Sizing Charts'!AC$30:AC$33)+1,IF($R272=8,LOOKUP($S272,'Vent Sizing Charts'!$T$26:$T$29,'Vent Sizing Charts'!AC$26:AC$29)+1,IF($R272=6,LOOKUP($S272,'Vent Sizing Charts'!$T$22:$T$25,'Vent Sizing Charts'!AC$22:AC$25)+1,IF($R272=5,LOOKUP($S272,'Vent Sizing Charts'!$T$18:$T$21,'Vent Sizing Charts'!AC$18:AC$21)+1,IF($R272=4,LOOKUP($S272,'Vent Sizing Charts'!$T$14:$T$17,'Vent Sizing Charts'!AC$14:AC$17)+1,IF($R272=3,LOOKUP($S272,'Vent Sizing Charts'!$T$10:$T$13,'Vent Sizing Charts'!AC$10:AC$13)+1,IF($R272=2,LOOKUP($S272,'Vent Sizing Charts'!$T$8:$T$9,'Vent Sizing Charts'!AC$8:AC$9)+1,IF($R272=1.5,LOOKUP($S272,'Vent Sizing Charts'!$T$7,'Vent Sizing Charts'!AC$7)+1,IF($R272=1.25,LOOKUP($S272,'Vent Sizing Charts'!$T$6,'Vent Sizing Charts'!AC$6)+1,"ERR")))))))))))</f>
        <v>ERR</v>
      </c>
      <c r="AC272" t="str">
        <f>IF($R272=15,LOOKUP($S272,'Vent Sizing Charts'!$T$38:$T$41,'Vent Sizing Charts'!AD$38:AD$41)+1,IF($R272=12,LOOKUP($S272,'Vent Sizing Charts'!$T$34:$T$37,'Vent Sizing Charts'!AD$34:AD$37)+1,IF($R272=10,LOOKUP($S272,'Vent Sizing Charts'!$T$30:$T$33,'Vent Sizing Charts'!AD$30:AD$33)+1,IF($R272=8,LOOKUP($S272,'Vent Sizing Charts'!$T$26:$T$29,'Vent Sizing Charts'!AD$26:AD$29)+1,IF($R272=6,LOOKUP($S272,'Vent Sizing Charts'!$T$22:$T$25,'Vent Sizing Charts'!AD$22:AD$25)+1,IF($R272=5,LOOKUP($S272,'Vent Sizing Charts'!$T$18:$T$21,'Vent Sizing Charts'!AD$18:AD$21)+1,IF($R272=4,LOOKUP($S272,'Vent Sizing Charts'!$T$14:$T$17,'Vent Sizing Charts'!AD$14:AD$17)+1,IF($R272=3,LOOKUP($S272,'Vent Sizing Charts'!$T$10:$T$13,'Vent Sizing Charts'!AD$10:AD$13)+1,IF($R272=2,LOOKUP($S272,'Vent Sizing Charts'!$T$8:$T$9,'Vent Sizing Charts'!AD$8:AD$9)+1,IF($R272=1.5,LOOKUP($S272,'Vent Sizing Charts'!$T$7,'Vent Sizing Charts'!AD$7)+1,IF($R272=1.25,LOOKUP($S272,'Vent Sizing Charts'!$T$6,'Vent Sizing Charts'!AD$6)+1,"ERR")))))))))))</f>
        <v>ERR</v>
      </c>
      <c r="AD272" t="str">
        <f>IF($R272=15,LOOKUP($S272,'Vent Sizing Charts'!$T$38:$T$41,'Vent Sizing Charts'!AE$38:AE$41)+1,IF($R272=12,LOOKUP($S272,'Vent Sizing Charts'!$T$34:$T$37,'Vent Sizing Charts'!AE$34:AE$37)+1,IF($R272=10,LOOKUP($S272,'Vent Sizing Charts'!$T$30:$T$33,'Vent Sizing Charts'!AE$30:AE$33)+1,IF($R272=8,LOOKUP($S272,'Vent Sizing Charts'!$T$26:$T$29,'Vent Sizing Charts'!AE$26:AE$29)+1,IF($R272=6,LOOKUP($S272,'Vent Sizing Charts'!$T$22:$T$25,'Vent Sizing Charts'!AE$22:AE$25)+1,IF($R272=5,LOOKUP($S272,'Vent Sizing Charts'!$T$18:$T$21,'Vent Sizing Charts'!AE$18:AE$21)+1,IF($R272=4,LOOKUP($S272,'Vent Sizing Charts'!$T$14:$T$17,'Vent Sizing Charts'!AE$14:AE$17)+1,IF($R272=3,LOOKUP($S272,'Vent Sizing Charts'!$T$10:$T$13,'Vent Sizing Charts'!AE$10:AE$13)+1,IF($R272=2,LOOKUP($S272,'Vent Sizing Charts'!$T$8:$T$9,'Vent Sizing Charts'!AE$8:AE$9)+1,IF($R272=1.5,LOOKUP($S272,'Vent Sizing Charts'!$T$7,'Vent Sizing Charts'!AE$7)+1,IF($R272=1.25,LOOKUP($S272,'Vent Sizing Charts'!$T$6,'Vent Sizing Charts'!AE$6)+1,"ERR")))))))))))</f>
        <v>ERR</v>
      </c>
      <c r="AE272" t="str">
        <f>IF($R272=15,LOOKUP($S272,'Vent Sizing Charts'!$T$38:$T$41,'Vent Sizing Charts'!U$38:U$41),IF($R272=12,LOOKUP($S272,'Vent Sizing Charts'!$T$34:$T$37,'Vent Sizing Charts'!U$34:U$37),IF($R272=10,LOOKUP($S272,'Vent Sizing Charts'!$T$30:$T$33,'Vent Sizing Charts'!U$30:U$33),IF($R272=8,LOOKUP($S272,'Vent Sizing Charts'!$T$26:$T$29,'Vent Sizing Charts'!U$26:U$29),IF($R272=6,LOOKUP($S272,'Vent Sizing Charts'!$T$22:$T$25,'Vent Sizing Charts'!U$22:U$25),IF($R272=5,LOOKUP($S272,'Vent Sizing Charts'!$T$18:$T$21,'Vent Sizing Charts'!U$18:U$21),IF($R272=4,LOOKUP($S272,'Vent Sizing Charts'!$T$14:$T$17,'Vent Sizing Charts'!U$14:U$17),IF($R272=3,LOOKUP($S272,'Vent Sizing Charts'!$T$10:$T$13,'Vent Sizing Charts'!U$10:U$13),IF($R272=2,LOOKUP($S272,'Vent Sizing Charts'!$T$8:$T$9,'Vent Sizing Charts'!U$8:U$9),IF($R272=1.5,LOOKUP($S272,'Vent Sizing Charts'!$T$7,'Vent Sizing Charts'!U$7),IF($R272=1.25,LOOKUP($S272,'Vent Sizing Charts'!$T$6,'Vent Sizing Charts'!U$6),"ERR")))))))))))</f>
        <v>ERR</v>
      </c>
    </row>
    <row r="273" spans="6:31" x14ac:dyDescent="0.25">
      <c r="F273" t="str">
        <f>IF('Vent Sizing'!M258="","",'Vent Sizing'!M258)</f>
        <v/>
      </c>
      <c r="G273">
        <v>0</v>
      </c>
      <c r="H273" t="e">
        <f>IF(LOOKUP($F273,'Vent Sizing Charts'!$F$5:$F$18,'Vent Sizing Charts'!G$5:G$18)+1&lt;0,0,LOOKUP($F273,'Vent Sizing Charts'!$F$5:$F$18,'Vent Sizing Charts'!G$5:G$18))</f>
        <v>#N/A</v>
      </c>
      <c r="I273" t="e">
        <f>IF(LOOKUP($F273,'Vent Sizing Charts'!$F$5:$F$18,'Vent Sizing Charts'!H$5:H$18)+1&lt;0,0,LOOKUP($F273,'Vent Sizing Charts'!$F$5:$F$18,'Vent Sizing Charts'!H$5:H$18))</f>
        <v>#N/A</v>
      </c>
      <c r="J273" t="e">
        <f>IF(LOOKUP($F273,'Vent Sizing Charts'!$F$5:$F$18,'Vent Sizing Charts'!I$5:I$18)+1&lt;0,0,LOOKUP($F273,'Vent Sizing Charts'!$F$5:$F$18,'Vent Sizing Charts'!I$5:I$18))</f>
        <v>#N/A</v>
      </c>
      <c r="K273" t="e">
        <f>IF(LOOKUP($F273,'Vent Sizing Charts'!$F$5:$F$18,'Vent Sizing Charts'!J$5:J$18)+1&lt;0,0,LOOKUP($F273,'Vent Sizing Charts'!$F$5:$F$18,'Vent Sizing Charts'!J$5:J$18))</f>
        <v>#N/A</v>
      </c>
      <c r="L273" t="e">
        <f>IF(LOOKUP($F273,'Vent Sizing Charts'!$F$5:$F$18,'Vent Sizing Charts'!K$5:K$18)+1&lt;0,0,LOOKUP($F273,'Vent Sizing Charts'!$F$5:$F$18,'Vent Sizing Charts'!K$5:K$18))</f>
        <v>#N/A</v>
      </c>
      <c r="M273" t="e">
        <f>IF(LOOKUP($F273,'Vent Sizing Charts'!$F$5:$F$18,'Vent Sizing Charts'!L$5:L$18)+1&lt;0,0,LOOKUP($F273,'Vent Sizing Charts'!$F$5:$F$18,'Vent Sizing Charts'!L$5:L$18))</f>
        <v>#N/A</v>
      </c>
      <c r="N273" t="e">
        <f>IF(LOOKUP($F273,'Vent Sizing Charts'!$F$5:$F$18,'Vent Sizing Charts'!M$5:M$18)+1&lt;0,0,LOOKUP($F273,'Vent Sizing Charts'!$F$5:$F$18,'Vent Sizing Charts'!M$5:M$18))</f>
        <v>#N/A</v>
      </c>
      <c r="O273" t="e">
        <f>IF(LOOKUP($F273,'Vent Sizing Charts'!$F$5:$F$18,'Vent Sizing Charts'!N$5:N$18)+1&lt;0,0,LOOKUP($F273,'Vent Sizing Charts'!$F$5:$F$18,'Vent Sizing Charts'!N$5:N$18))</f>
        <v>#N/A</v>
      </c>
      <c r="R273">
        <f>'Vent Sizing'!W178</f>
        <v>0</v>
      </c>
      <c r="S273">
        <f>ROUNDUP('Vent Sizing'!X178,0)</f>
        <v>0</v>
      </c>
      <c r="T273">
        <v>-9999999</v>
      </c>
      <c r="U273" t="str">
        <f>IF($R273=15,LOOKUP($S273,'Vent Sizing Charts'!$T$38:$T$41,'Vent Sizing Charts'!V$38:V$41)+1,IF($R273=12,LOOKUP($S273,'Vent Sizing Charts'!$T$34:$T$37,'Vent Sizing Charts'!V$34:V$37)+1,IF($R273=10,LOOKUP($S273,'Vent Sizing Charts'!$T$30:$T$33,'Vent Sizing Charts'!V$30:V$33)+1,IF($R273=8,LOOKUP($S273,'Vent Sizing Charts'!$T$26:$T$29,'Vent Sizing Charts'!V$26:V$29)+1,IF($R273=6,LOOKUP($S273,'Vent Sizing Charts'!$T$22:$T$25,'Vent Sizing Charts'!V$22:V$25)+1,IF($R273=5,LOOKUP($S273,'Vent Sizing Charts'!$T$18:$T$21,'Vent Sizing Charts'!V$18:V$21)+1,IF($R273=4,LOOKUP($S273,'Vent Sizing Charts'!$T$14:$T$17,'Vent Sizing Charts'!V$14:V$17)+1,IF($R273=3,LOOKUP($S273,'Vent Sizing Charts'!$T$10:$T$13,'Vent Sizing Charts'!V$10:V$13)+1,IF($R273=2,LOOKUP($S273,'Vent Sizing Charts'!$T$8:$T$9,'Vent Sizing Charts'!V$8:V$9)+1,IF($R273=1.5,LOOKUP($S273,'Vent Sizing Charts'!$T$7,'Vent Sizing Charts'!V$7)+1,IF($R273=1.25,LOOKUP($S273,'Vent Sizing Charts'!$T$6,'Vent Sizing Charts'!V$6)+1,"ERR")))))))))))</f>
        <v>ERR</v>
      </c>
      <c r="V273" t="str">
        <f>IF($R273=15,LOOKUP($S273,'Vent Sizing Charts'!$T$38:$T$41,'Vent Sizing Charts'!W$38:W$41)+1,IF($R273=12,LOOKUP($S273,'Vent Sizing Charts'!$T$34:$T$37,'Vent Sizing Charts'!W$34:W$37)+1,IF($R273=10,LOOKUP($S273,'Vent Sizing Charts'!$T$30:$T$33,'Vent Sizing Charts'!W$30:W$33)+1,IF($R273=8,LOOKUP($S273,'Vent Sizing Charts'!$T$26:$T$29,'Vent Sizing Charts'!W$26:W$29)+1,IF($R273=6,LOOKUP($S273,'Vent Sizing Charts'!$T$22:$T$25,'Vent Sizing Charts'!W$22:W$25)+1,IF($R273=5,LOOKUP($S273,'Vent Sizing Charts'!$T$18:$T$21,'Vent Sizing Charts'!W$18:W$21)+1,IF($R273=4,LOOKUP($S273,'Vent Sizing Charts'!$T$14:$T$17,'Vent Sizing Charts'!W$14:W$17)+1,IF($R273=3,LOOKUP($S273,'Vent Sizing Charts'!$T$10:$T$13,'Vent Sizing Charts'!W$10:W$13)+1,IF($R273=2,LOOKUP($S273,'Vent Sizing Charts'!$T$8:$T$9,'Vent Sizing Charts'!W$8:W$9)+1,IF($R273=1.5,LOOKUP($S273,'Vent Sizing Charts'!$T$7,'Vent Sizing Charts'!W$7)+1,IF($R273=1.25,LOOKUP($S273,'Vent Sizing Charts'!$T$6,'Vent Sizing Charts'!W$6)+1,"ERR")))))))))))</f>
        <v>ERR</v>
      </c>
      <c r="W273" t="str">
        <f>IF($R273=15,LOOKUP($S273,'Vent Sizing Charts'!$T$38:$T$41,'Vent Sizing Charts'!X$38:X$41)+1,IF($R273=12,LOOKUP($S273,'Vent Sizing Charts'!$T$34:$T$37,'Vent Sizing Charts'!X$34:X$37)+1,IF($R273=10,LOOKUP($S273,'Vent Sizing Charts'!$T$30:$T$33,'Vent Sizing Charts'!X$30:X$33)+1,IF($R273=8,LOOKUP($S273,'Vent Sizing Charts'!$T$26:$T$29,'Vent Sizing Charts'!X$26:X$29)+1,IF($R273=6,LOOKUP($S273,'Vent Sizing Charts'!$T$22:$T$25,'Vent Sizing Charts'!X$22:X$25)+1,IF($R273=5,LOOKUP($S273,'Vent Sizing Charts'!$T$18:$T$21,'Vent Sizing Charts'!X$18:X$21)+1,IF($R273=4,LOOKUP($S273,'Vent Sizing Charts'!$T$14:$T$17,'Vent Sizing Charts'!X$14:X$17)+1,IF($R273=3,LOOKUP($S273,'Vent Sizing Charts'!$T$10:$T$13,'Vent Sizing Charts'!X$10:X$13)+1,IF($R273=2,LOOKUP($S273,'Vent Sizing Charts'!$T$8:$T$9,'Vent Sizing Charts'!X$8:X$9)+1,IF($R273=1.5,LOOKUP($S273,'Vent Sizing Charts'!$T$7,'Vent Sizing Charts'!X$7)+1,IF($R273=1.25,LOOKUP($S273,'Vent Sizing Charts'!$T$6,'Vent Sizing Charts'!X$6)+1,"ERR")))))))))))</f>
        <v>ERR</v>
      </c>
      <c r="X273" t="str">
        <f>IF($R273=15,LOOKUP($S273,'Vent Sizing Charts'!$T$38:$T$41,'Vent Sizing Charts'!Y$38:Y$41)+1,IF($R273=12,LOOKUP($S273,'Vent Sizing Charts'!$T$34:$T$37,'Vent Sizing Charts'!Y$34:Y$37)+1,IF($R273=10,LOOKUP($S273,'Vent Sizing Charts'!$T$30:$T$33,'Vent Sizing Charts'!Y$30:Y$33)+1,IF($R273=8,LOOKUP($S273,'Vent Sizing Charts'!$T$26:$T$29,'Vent Sizing Charts'!Y$26:Y$29)+1,IF($R273=6,LOOKUP($S273,'Vent Sizing Charts'!$T$22:$T$25,'Vent Sizing Charts'!Y$22:Y$25)+1,IF($R273=5,LOOKUP($S273,'Vent Sizing Charts'!$T$18:$T$21,'Vent Sizing Charts'!Y$18:Y$21)+1,IF($R273=4,LOOKUP($S273,'Vent Sizing Charts'!$T$14:$T$17,'Vent Sizing Charts'!Y$14:Y$17)+1,IF($R273=3,LOOKUP($S273,'Vent Sizing Charts'!$T$10:$T$13,'Vent Sizing Charts'!Y$10:Y$13)+1,IF($R273=2,LOOKUP($S273,'Vent Sizing Charts'!$T$8:$T$9,'Vent Sizing Charts'!Y$8:Y$9)+1,IF($R273=1.5,LOOKUP($S273,'Vent Sizing Charts'!$T$7,'Vent Sizing Charts'!Y$7)+1,IF($R273=1.25,LOOKUP($S273,'Vent Sizing Charts'!$T$6,'Vent Sizing Charts'!Y$6)+1,"ERR")))))))))))</f>
        <v>ERR</v>
      </c>
      <c r="Y273" t="str">
        <f>IF($R273=15,LOOKUP($S273,'Vent Sizing Charts'!$T$38:$T$41,'Vent Sizing Charts'!Z$38:Z$41)+1,IF($R273=12,LOOKUP($S273,'Vent Sizing Charts'!$T$34:$T$37,'Vent Sizing Charts'!Z$34:Z$37)+1,IF($R273=10,LOOKUP($S273,'Vent Sizing Charts'!$T$30:$T$33,'Vent Sizing Charts'!Z$30:Z$33)+1,IF($R273=8,LOOKUP($S273,'Vent Sizing Charts'!$T$26:$T$29,'Vent Sizing Charts'!Z$26:Z$29)+1,IF($R273=6,LOOKUP($S273,'Vent Sizing Charts'!$T$22:$T$25,'Vent Sizing Charts'!Z$22:Z$25)+1,IF($R273=5,LOOKUP($S273,'Vent Sizing Charts'!$T$18:$T$21,'Vent Sizing Charts'!Z$18:Z$21)+1,IF($R273=4,LOOKUP($S273,'Vent Sizing Charts'!$T$14:$T$17,'Vent Sizing Charts'!Z$14:Z$17)+1,IF($R273=3,LOOKUP($S273,'Vent Sizing Charts'!$T$10:$T$13,'Vent Sizing Charts'!Z$10:Z$13)+1,IF($R273=2,LOOKUP($S273,'Vent Sizing Charts'!$T$8:$T$9,'Vent Sizing Charts'!Z$8:Z$9)+1,IF($R273=1.5,LOOKUP($S273,'Vent Sizing Charts'!$T$7,'Vent Sizing Charts'!Z$7)+1,IF($R273=1.25,LOOKUP($S273,'Vent Sizing Charts'!$T$6,'Vent Sizing Charts'!Z$6)+1,"ERR")))))))))))</f>
        <v>ERR</v>
      </c>
      <c r="Z273" t="str">
        <f>IF($R273=15,LOOKUP($S273,'Vent Sizing Charts'!$T$38:$T$41,'Vent Sizing Charts'!AA$38:AA$41)+1,IF($R273=12,LOOKUP($S273,'Vent Sizing Charts'!$T$34:$T$37,'Vent Sizing Charts'!AA$34:AA$37)+1,IF($R273=10,LOOKUP($S273,'Vent Sizing Charts'!$T$30:$T$33,'Vent Sizing Charts'!AA$30:AA$33)+1,IF($R273=8,LOOKUP($S273,'Vent Sizing Charts'!$T$26:$T$29,'Vent Sizing Charts'!AA$26:AA$29)+1,IF($R273=6,LOOKUP($S273,'Vent Sizing Charts'!$T$22:$T$25,'Vent Sizing Charts'!AA$22:AA$25)+1,IF($R273=5,LOOKUP($S273,'Vent Sizing Charts'!$T$18:$T$21,'Vent Sizing Charts'!AA$18:AA$21)+1,IF($R273=4,LOOKUP($S273,'Vent Sizing Charts'!$T$14:$T$17,'Vent Sizing Charts'!AA$14:AA$17)+1,IF($R273=3,LOOKUP($S273,'Vent Sizing Charts'!$T$10:$T$13,'Vent Sizing Charts'!AA$10:AA$13)+1,IF($R273=2,LOOKUP($S273,'Vent Sizing Charts'!$T$8:$T$9,'Vent Sizing Charts'!AA$8:AA$9)+1,IF($R273=1.5,LOOKUP($S273,'Vent Sizing Charts'!$T$7,'Vent Sizing Charts'!AA$7)+1,IF($R273=1.25,LOOKUP($S273,'Vent Sizing Charts'!$T$6,'Vent Sizing Charts'!AA$6)+1,"ERR")))))))))))</f>
        <v>ERR</v>
      </c>
      <c r="AA273" t="str">
        <f>IF($R273=15,LOOKUP($S273,'Vent Sizing Charts'!$T$38:$T$41,'Vent Sizing Charts'!AB$38:AB$41)+1,IF($R273=12,LOOKUP($S273,'Vent Sizing Charts'!$T$34:$T$37,'Vent Sizing Charts'!AB$34:AB$37)+1,IF($R273=10,LOOKUP($S273,'Vent Sizing Charts'!$T$30:$T$33,'Vent Sizing Charts'!AB$30:AB$33)+1,IF($R273=8,LOOKUP($S273,'Vent Sizing Charts'!$T$26:$T$29,'Vent Sizing Charts'!AB$26:AB$29)+1,IF($R273=6,LOOKUP($S273,'Vent Sizing Charts'!$T$22:$T$25,'Vent Sizing Charts'!AB$22:AB$25)+1,IF($R273=5,LOOKUP($S273,'Vent Sizing Charts'!$T$18:$T$21,'Vent Sizing Charts'!AB$18:AB$21)+1,IF($R273=4,LOOKUP($S273,'Vent Sizing Charts'!$T$14:$T$17,'Vent Sizing Charts'!AB$14:AB$17)+1,IF($R273=3,LOOKUP($S273,'Vent Sizing Charts'!$T$10:$T$13,'Vent Sizing Charts'!AB$10:AB$13)+1,IF($R273=2,LOOKUP($S273,'Vent Sizing Charts'!$T$8:$T$9,'Vent Sizing Charts'!AB$8:AB$9)+1,IF($R273=1.5,LOOKUP($S273,'Vent Sizing Charts'!$T$7,'Vent Sizing Charts'!AB$7)+1,IF($R273=1.25,LOOKUP($S273,'Vent Sizing Charts'!$T$6,'Vent Sizing Charts'!AB$6)+1,"ERR")))))))))))</f>
        <v>ERR</v>
      </c>
      <c r="AB273" t="str">
        <f>IF($R273=15,LOOKUP($S273,'Vent Sizing Charts'!$T$38:$T$41,'Vent Sizing Charts'!AC$38:AC$41)+1,IF($R273=12,LOOKUP($S273,'Vent Sizing Charts'!$T$34:$T$37,'Vent Sizing Charts'!AC$34:AC$37)+1,IF($R273=10,LOOKUP($S273,'Vent Sizing Charts'!$T$30:$T$33,'Vent Sizing Charts'!AC$30:AC$33)+1,IF($R273=8,LOOKUP($S273,'Vent Sizing Charts'!$T$26:$T$29,'Vent Sizing Charts'!AC$26:AC$29)+1,IF($R273=6,LOOKUP($S273,'Vent Sizing Charts'!$T$22:$T$25,'Vent Sizing Charts'!AC$22:AC$25)+1,IF($R273=5,LOOKUP($S273,'Vent Sizing Charts'!$T$18:$T$21,'Vent Sizing Charts'!AC$18:AC$21)+1,IF($R273=4,LOOKUP($S273,'Vent Sizing Charts'!$T$14:$T$17,'Vent Sizing Charts'!AC$14:AC$17)+1,IF($R273=3,LOOKUP($S273,'Vent Sizing Charts'!$T$10:$T$13,'Vent Sizing Charts'!AC$10:AC$13)+1,IF($R273=2,LOOKUP($S273,'Vent Sizing Charts'!$T$8:$T$9,'Vent Sizing Charts'!AC$8:AC$9)+1,IF($R273=1.5,LOOKUP($S273,'Vent Sizing Charts'!$T$7,'Vent Sizing Charts'!AC$7)+1,IF($R273=1.25,LOOKUP($S273,'Vent Sizing Charts'!$T$6,'Vent Sizing Charts'!AC$6)+1,"ERR")))))))))))</f>
        <v>ERR</v>
      </c>
      <c r="AC273" t="str">
        <f>IF($R273=15,LOOKUP($S273,'Vent Sizing Charts'!$T$38:$T$41,'Vent Sizing Charts'!AD$38:AD$41)+1,IF($R273=12,LOOKUP($S273,'Vent Sizing Charts'!$T$34:$T$37,'Vent Sizing Charts'!AD$34:AD$37)+1,IF($R273=10,LOOKUP($S273,'Vent Sizing Charts'!$T$30:$T$33,'Vent Sizing Charts'!AD$30:AD$33)+1,IF($R273=8,LOOKUP($S273,'Vent Sizing Charts'!$T$26:$T$29,'Vent Sizing Charts'!AD$26:AD$29)+1,IF($R273=6,LOOKUP($S273,'Vent Sizing Charts'!$T$22:$T$25,'Vent Sizing Charts'!AD$22:AD$25)+1,IF($R273=5,LOOKUP($S273,'Vent Sizing Charts'!$T$18:$T$21,'Vent Sizing Charts'!AD$18:AD$21)+1,IF($R273=4,LOOKUP($S273,'Vent Sizing Charts'!$T$14:$T$17,'Vent Sizing Charts'!AD$14:AD$17)+1,IF($R273=3,LOOKUP($S273,'Vent Sizing Charts'!$T$10:$T$13,'Vent Sizing Charts'!AD$10:AD$13)+1,IF($R273=2,LOOKUP($S273,'Vent Sizing Charts'!$T$8:$T$9,'Vent Sizing Charts'!AD$8:AD$9)+1,IF($R273=1.5,LOOKUP($S273,'Vent Sizing Charts'!$T$7,'Vent Sizing Charts'!AD$7)+1,IF($R273=1.25,LOOKUP($S273,'Vent Sizing Charts'!$T$6,'Vent Sizing Charts'!AD$6)+1,"ERR")))))))))))</f>
        <v>ERR</v>
      </c>
      <c r="AD273" t="str">
        <f>IF($R273=15,LOOKUP($S273,'Vent Sizing Charts'!$T$38:$T$41,'Vent Sizing Charts'!AE$38:AE$41)+1,IF($R273=12,LOOKUP($S273,'Vent Sizing Charts'!$T$34:$T$37,'Vent Sizing Charts'!AE$34:AE$37)+1,IF($R273=10,LOOKUP($S273,'Vent Sizing Charts'!$T$30:$T$33,'Vent Sizing Charts'!AE$30:AE$33)+1,IF($R273=8,LOOKUP($S273,'Vent Sizing Charts'!$T$26:$T$29,'Vent Sizing Charts'!AE$26:AE$29)+1,IF($R273=6,LOOKUP($S273,'Vent Sizing Charts'!$T$22:$T$25,'Vent Sizing Charts'!AE$22:AE$25)+1,IF($R273=5,LOOKUP($S273,'Vent Sizing Charts'!$T$18:$T$21,'Vent Sizing Charts'!AE$18:AE$21)+1,IF($R273=4,LOOKUP($S273,'Vent Sizing Charts'!$T$14:$T$17,'Vent Sizing Charts'!AE$14:AE$17)+1,IF($R273=3,LOOKUP($S273,'Vent Sizing Charts'!$T$10:$T$13,'Vent Sizing Charts'!AE$10:AE$13)+1,IF($R273=2,LOOKUP($S273,'Vent Sizing Charts'!$T$8:$T$9,'Vent Sizing Charts'!AE$8:AE$9)+1,IF($R273=1.5,LOOKUP($S273,'Vent Sizing Charts'!$T$7,'Vent Sizing Charts'!AE$7)+1,IF($R273=1.25,LOOKUP($S273,'Vent Sizing Charts'!$T$6,'Vent Sizing Charts'!AE$6)+1,"ERR")))))))))))</f>
        <v>ERR</v>
      </c>
      <c r="AE273" t="str">
        <f>IF($R273=15,LOOKUP($S273,'Vent Sizing Charts'!$T$38:$T$41,'Vent Sizing Charts'!U$38:U$41),IF($R273=12,LOOKUP($S273,'Vent Sizing Charts'!$T$34:$T$37,'Vent Sizing Charts'!U$34:U$37),IF($R273=10,LOOKUP($S273,'Vent Sizing Charts'!$T$30:$T$33,'Vent Sizing Charts'!U$30:U$33),IF($R273=8,LOOKUP($S273,'Vent Sizing Charts'!$T$26:$T$29,'Vent Sizing Charts'!U$26:U$29),IF($R273=6,LOOKUP($S273,'Vent Sizing Charts'!$T$22:$T$25,'Vent Sizing Charts'!U$22:U$25),IF($R273=5,LOOKUP($S273,'Vent Sizing Charts'!$T$18:$T$21,'Vent Sizing Charts'!U$18:U$21),IF($R273=4,LOOKUP($S273,'Vent Sizing Charts'!$T$14:$T$17,'Vent Sizing Charts'!U$14:U$17),IF($R273=3,LOOKUP($S273,'Vent Sizing Charts'!$T$10:$T$13,'Vent Sizing Charts'!U$10:U$13),IF($R273=2,LOOKUP($S273,'Vent Sizing Charts'!$T$8:$T$9,'Vent Sizing Charts'!U$8:U$9),IF($R273=1.5,LOOKUP($S273,'Vent Sizing Charts'!$T$7,'Vent Sizing Charts'!U$7),IF($R273=1.25,LOOKUP($S273,'Vent Sizing Charts'!$T$6,'Vent Sizing Charts'!U$6),"ERR")))))))))))</f>
        <v>ERR</v>
      </c>
    </row>
    <row r="274" spans="6:31" x14ac:dyDescent="0.25">
      <c r="F274" t="str">
        <f>IF('Vent Sizing'!M259="","",'Vent Sizing'!M259)</f>
        <v/>
      </c>
      <c r="G274">
        <v>0</v>
      </c>
      <c r="H274" t="e">
        <f>IF(LOOKUP($F274,'Vent Sizing Charts'!$F$5:$F$18,'Vent Sizing Charts'!G$5:G$18)+1&lt;0,0,LOOKUP($F274,'Vent Sizing Charts'!$F$5:$F$18,'Vent Sizing Charts'!G$5:G$18))</f>
        <v>#N/A</v>
      </c>
      <c r="I274" t="e">
        <f>IF(LOOKUP($F274,'Vent Sizing Charts'!$F$5:$F$18,'Vent Sizing Charts'!H$5:H$18)+1&lt;0,0,LOOKUP($F274,'Vent Sizing Charts'!$F$5:$F$18,'Vent Sizing Charts'!H$5:H$18))</f>
        <v>#N/A</v>
      </c>
      <c r="J274" t="e">
        <f>IF(LOOKUP($F274,'Vent Sizing Charts'!$F$5:$F$18,'Vent Sizing Charts'!I$5:I$18)+1&lt;0,0,LOOKUP($F274,'Vent Sizing Charts'!$F$5:$F$18,'Vent Sizing Charts'!I$5:I$18))</f>
        <v>#N/A</v>
      </c>
      <c r="K274" t="e">
        <f>IF(LOOKUP($F274,'Vent Sizing Charts'!$F$5:$F$18,'Vent Sizing Charts'!J$5:J$18)+1&lt;0,0,LOOKUP($F274,'Vent Sizing Charts'!$F$5:$F$18,'Vent Sizing Charts'!J$5:J$18))</f>
        <v>#N/A</v>
      </c>
      <c r="L274" t="e">
        <f>IF(LOOKUP($F274,'Vent Sizing Charts'!$F$5:$F$18,'Vent Sizing Charts'!K$5:K$18)+1&lt;0,0,LOOKUP($F274,'Vent Sizing Charts'!$F$5:$F$18,'Vent Sizing Charts'!K$5:K$18))</f>
        <v>#N/A</v>
      </c>
      <c r="M274" t="e">
        <f>IF(LOOKUP($F274,'Vent Sizing Charts'!$F$5:$F$18,'Vent Sizing Charts'!L$5:L$18)+1&lt;0,0,LOOKUP($F274,'Vent Sizing Charts'!$F$5:$F$18,'Vent Sizing Charts'!L$5:L$18))</f>
        <v>#N/A</v>
      </c>
      <c r="N274" t="e">
        <f>IF(LOOKUP($F274,'Vent Sizing Charts'!$F$5:$F$18,'Vent Sizing Charts'!M$5:M$18)+1&lt;0,0,LOOKUP($F274,'Vent Sizing Charts'!$F$5:$F$18,'Vent Sizing Charts'!M$5:M$18))</f>
        <v>#N/A</v>
      </c>
      <c r="O274" t="e">
        <f>IF(LOOKUP($F274,'Vent Sizing Charts'!$F$5:$F$18,'Vent Sizing Charts'!N$5:N$18)+1&lt;0,0,LOOKUP($F274,'Vent Sizing Charts'!$F$5:$F$18,'Vent Sizing Charts'!N$5:N$18))</f>
        <v>#N/A</v>
      </c>
      <c r="R274">
        <f>'Vent Sizing'!W179</f>
        <v>0</v>
      </c>
      <c r="S274">
        <f>ROUNDUP('Vent Sizing'!X179,0)</f>
        <v>0</v>
      </c>
      <c r="T274">
        <v>-9999999</v>
      </c>
      <c r="U274" t="str">
        <f>IF($R274=15,LOOKUP($S274,'Vent Sizing Charts'!$T$38:$T$41,'Vent Sizing Charts'!V$38:V$41)+1,IF($R274=12,LOOKUP($S274,'Vent Sizing Charts'!$T$34:$T$37,'Vent Sizing Charts'!V$34:V$37)+1,IF($R274=10,LOOKUP($S274,'Vent Sizing Charts'!$T$30:$T$33,'Vent Sizing Charts'!V$30:V$33)+1,IF($R274=8,LOOKUP($S274,'Vent Sizing Charts'!$T$26:$T$29,'Vent Sizing Charts'!V$26:V$29)+1,IF($R274=6,LOOKUP($S274,'Vent Sizing Charts'!$T$22:$T$25,'Vent Sizing Charts'!V$22:V$25)+1,IF($R274=5,LOOKUP($S274,'Vent Sizing Charts'!$T$18:$T$21,'Vent Sizing Charts'!V$18:V$21)+1,IF($R274=4,LOOKUP($S274,'Vent Sizing Charts'!$T$14:$T$17,'Vent Sizing Charts'!V$14:V$17)+1,IF($R274=3,LOOKUP($S274,'Vent Sizing Charts'!$T$10:$T$13,'Vent Sizing Charts'!V$10:V$13)+1,IF($R274=2,LOOKUP($S274,'Vent Sizing Charts'!$T$8:$T$9,'Vent Sizing Charts'!V$8:V$9)+1,IF($R274=1.5,LOOKUP($S274,'Vent Sizing Charts'!$T$7,'Vent Sizing Charts'!V$7)+1,IF($R274=1.25,LOOKUP($S274,'Vent Sizing Charts'!$T$6,'Vent Sizing Charts'!V$6)+1,"ERR")))))))))))</f>
        <v>ERR</v>
      </c>
      <c r="V274" t="str">
        <f>IF($R274=15,LOOKUP($S274,'Vent Sizing Charts'!$T$38:$T$41,'Vent Sizing Charts'!W$38:W$41)+1,IF($R274=12,LOOKUP($S274,'Vent Sizing Charts'!$T$34:$T$37,'Vent Sizing Charts'!W$34:W$37)+1,IF($R274=10,LOOKUP($S274,'Vent Sizing Charts'!$T$30:$T$33,'Vent Sizing Charts'!W$30:W$33)+1,IF($R274=8,LOOKUP($S274,'Vent Sizing Charts'!$T$26:$T$29,'Vent Sizing Charts'!W$26:W$29)+1,IF($R274=6,LOOKUP($S274,'Vent Sizing Charts'!$T$22:$T$25,'Vent Sizing Charts'!W$22:W$25)+1,IF($R274=5,LOOKUP($S274,'Vent Sizing Charts'!$T$18:$T$21,'Vent Sizing Charts'!W$18:W$21)+1,IF($R274=4,LOOKUP($S274,'Vent Sizing Charts'!$T$14:$T$17,'Vent Sizing Charts'!W$14:W$17)+1,IF($R274=3,LOOKUP($S274,'Vent Sizing Charts'!$T$10:$T$13,'Vent Sizing Charts'!W$10:W$13)+1,IF($R274=2,LOOKUP($S274,'Vent Sizing Charts'!$T$8:$T$9,'Vent Sizing Charts'!W$8:W$9)+1,IF($R274=1.5,LOOKUP($S274,'Vent Sizing Charts'!$T$7,'Vent Sizing Charts'!W$7)+1,IF($R274=1.25,LOOKUP($S274,'Vent Sizing Charts'!$T$6,'Vent Sizing Charts'!W$6)+1,"ERR")))))))))))</f>
        <v>ERR</v>
      </c>
      <c r="W274" t="str">
        <f>IF($R274=15,LOOKUP($S274,'Vent Sizing Charts'!$T$38:$T$41,'Vent Sizing Charts'!X$38:X$41)+1,IF($R274=12,LOOKUP($S274,'Vent Sizing Charts'!$T$34:$T$37,'Vent Sizing Charts'!X$34:X$37)+1,IF($R274=10,LOOKUP($S274,'Vent Sizing Charts'!$T$30:$T$33,'Vent Sizing Charts'!X$30:X$33)+1,IF($R274=8,LOOKUP($S274,'Vent Sizing Charts'!$T$26:$T$29,'Vent Sizing Charts'!X$26:X$29)+1,IF($R274=6,LOOKUP($S274,'Vent Sizing Charts'!$T$22:$T$25,'Vent Sizing Charts'!X$22:X$25)+1,IF($R274=5,LOOKUP($S274,'Vent Sizing Charts'!$T$18:$T$21,'Vent Sizing Charts'!X$18:X$21)+1,IF($R274=4,LOOKUP($S274,'Vent Sizing Charts'!$T$14:$T$17,'Vent Sizing Charts'!X$14:X$17)+1,IF($R274=3,LOOKUP($S274,'Vent Sizing Charts'!$T$10:$T$13,'Vent Sizing Charts'!X$10:X$13)+1,IF($R274=2,LOOKUP($S274,'Vent Sizing Charts'!$T$8:$T$9,'Vent Sizing Charts'!X$8:X$9)+1,IF($R274=1.5,LOOKUP($S274,'Vent Sizing Charts'!$T$7,'Vent Sizing Charts'!X$7)+1,IF($R274=1.25,LOOKUP($S274,'Vent Sizing Charts'!$T$6,'Vent Sizing Charts'!X$6)+1,"ERR")))))))))))</f>
        <v>ERR</v>
      </c>
      <c r="X274" t="str">
        <f>IF($R274=15,LOOKUP($S274,'Vent Sizing Charts'!$T$38:$T$41,'Vent Sizing Charts'!Y$38:Y$41)+1,IF($R274=12,LOOKUP($S274,'Vent Sizing Charts'!$T$34:$T$37,'Vent Sizing Charts'!Y$34:Y$37)+1,IF($R274=10,LOOKUP($S274,'Vent Sizing Charts'!$T$30:$T$33,'Vent Sizing Charts'!Y$30:Y$33)+1,IF($R274=8,LOOKUP($S274,'Vent Sizing Charts'!$T$26:$T$29,'Vent Sizing Charts'!Y$26:Y$29)+1,IF($R274=6,LOOKUP($S274,'Vent Sizing Charts'!$T$22:$T$25,'Vent Sizing Charts'!Y$22:Y$25)+1,IF($R274=5,LOOKUP($S274,'Vent Sizing Charts'!$T$18:$T$21,'Vent Sizing Charts'!Y$18:Y$21)+1,IF($R274=4,LOOKUP($S274,'Vent Sizing Charts'!$T$14:$T$17,'Vent Sizing Charts'!Y$14:Y$17)+1,IF($R274=3,LOOKUP($S274,'Vent Sizing Charts'!$T$10:$T$13,'Vent Sizing Charts'!Y$10:Y$13)+1,IF($R274=2,LOOKUP($S274,'Vent Sizing Charts'!$T$8:$T$9,'Vent Sizing Charts'!Y$8:Y$9)+1,IF($R274=1.5,LOOKUP($S274,'Vent Sizing Charts'!$T$7,'Vent Sizing Charts'!Y$7)+1,IF($R274=1.25,LOOKUP($S274,'Vent Sizing Charts'!$T$6,'Vent Sizing Charts'!Y$6)+1,"ERR")))))))))))</f>
        <v>ERR</v>
      </c>
      <c r="Y274" t="str">
        <f>IF($R274=15,LOOKUP($S274,'Vent Sizing Charts'!$T$38:$T$41,'Vent Sizing Charts'!Z$38:Z$41)+1,IF($R274=12,LOOKUP($S274,'Vent Sizing Charts'!$T$34:$T$37,'Vent Sizing Charts'!Z$34:Z$37)+1,IF($R274=10,LOOKUP($S274,'Vent Sizing Charts'!$T$30:$T$33,'Vent Sizing Charts'!Z$30:Z$33)+1,IF($R274=8,LOOKUP($S274,'Vent Sizing Charts'!$T$26:$T$29,'Vent Sizing Charts'!Z$26:Z$29)+1,IF($R274=6,LOOKUP($S274,'Vent Sizing Charts'!$T$22:$T$25,'Vent Sizing Charts'!Z$22:Z$25)+1,IF($R274=5,LOOKUP($S274,'Vent Sizing Charts'!$T$18:$T$21,'Vent Sizing Charts'!Z$18:Z$21)+1,IF($R274=4,LOOKUP($S274,'Vent Sizing Charts'!$T$14:$T$17,'Vent Sizing Charts'!Z$14:Z$17)+1,IF($R274=3,LOOKUP($S274,'Vent Sizing Charts'!$T$10:$T$13,'Vent Sizing Charts'!Z$10:Z$13)+1,IF($R274=2,LOOKUP($S274,'Vent Sizing Charts'!$T$8:$T$9,'Vent Sizing Charts'!Z$8:Z$9)+1,IF($R274=1.5,LOOKUP($S274,'Vent Sizing Charts'!$T$7,'Vent Sizing Charts'!Z$7)+1,IF($R274=1.25,LOOKUP($S274,'Vent Sizing Charts'!$T$6,'Vent Sizing Charts'!Z$6)+1,"ERR")))))))))))</f>
        <v>ERR</v>
      </c>
      <c r="Z274" t="str">
        <f>IF($R274=15,LOOKUP($S274,'Vent Sizing Charts'!$T$38:$T$41,'Vent Sizing Charts'!AA$38:AA$41)+1,IF($R274=12,LOOKUP($S274,'Vent Sizing Charts'!$T$34:$T$37,'Vent Sizing Charts'!AA$34:AA$37)+1,IF($R274=10,LOOKUP($S274,'Vent Sizing Charts'!$T$30:$T$33,'Vent Sizing Charts'!AA$30:AA$33)+1,IF($R274=8,LOOKUP($S274,'Vent Sizing Charts'!$T$26:$T$29,'Vent Sizing Charts'!AA$26:AA$29)+1,IF($R274=6,LOOKUP($S274,'Vent Sizing Charts'!$T$22:$T$25,'Vent Sizing Charts'!AA$22:AA$25)+1,IF($R274=5,LOOKUP($S274,'Vent Sizing Charts'!$T$18:$T$21,'Vent Sizing Charts'!AA$18:AA$21)+1,IF($R274=4,LOOKUP($S274,'Vent Sizing Charts'!$T$14:$T$17,'Vent Sizing Charts'!AA$14:AA$17)+1,IF($R274=3,LOOKUP($S274,'Vent Sizing Charts'!$T$10:$T$13,'Vent Sizing Charts'!AA$10:AA$13)+1,IF($R274=2,LOOKUP($S274,'Vent Sizing Charts'!$T$8:$T$9,'Vent Sizing Charts'!AA$8:AA$9)+1,IF($R274=1.5,LOOKUP($S274,'Vent Sizing Charts'!$T$7,'Vent Sizing Charts'!AA$7)+1,IF($R274=1.25,LOOKUP($S274,'Vent Sizing Charts'!$T$6,'Vent Sizing Charts'!AA$6)+1,"ERR")))))))))))</f>
        <v>ERR</v>
      </c>
      <c r="AA274" t="str">
        <f>IF($R274=15,LOOKUP($S274,'Vent Sizing Charts'!$T$38:$T$41,'Vent Sizing Charts'!AB$38:AB$41)+1,IF($R274=12,LOOKUP($S274,'Vent Sizing Charts'!$T$34:$T$37,'Vent Sizing Charts'!AB$34:AB$37)+1,IF($R274=10,LOOKUP($S274,'Vent Sizing Charts'!$T$30:$T$33,'Vent Sizing Charts'!AB$30:AB$33)+1,IF($R274=8,LOOKUP($S274,'Vent Sizing Charts'!$T$26:$T$29,'Vent Sizing Charts'!AB$26:AB$29)+1,IF($R274=6,LOOKUP($S274,'Vent Sizing Charts'!$T$22:$T$25,'Vent Sizing Charts'!AB$22:AB$25)+1,IF($R274=5,LOOKUP($S274,'Vent Sizing Charts'!$T$18:$T$21,'Vent Sizing Charts'!AB$18:AB$21)+1,IF($R274=4,LOOKUP($S274,'Vent Sizing Charts'!$T$14:$T$17,'Vent Sizing Charts'!AB$14:AB$17)+1,IF($R274=3,LOOKUP($S274,'Vent Sizing Charts'!$T$10:$T$13,'Vent Sizing Charts'!AB$10:AB$13)+1,IF($R274=2,LOOKUP($S274,'Vent Sizing Charts'!$T$8:$T$9,'Vent Sizing Charts'!AB$8:AB$9)+1,IF($R274=1.5,LOOKUP($S274,'Vent Sizing Charts'!$T$7,'Vent Sizing Charts'!AB$7)+1,IF($R274=1.25,LOOKUP($S274,'Vent Sizing Charts'!$T$6,'Vent Sizing Charts'!AB$6)+1,"ERR")))))))))))</f>
        <v>ERR</v>
      </c>
      <c r="AB274" t="str">
        <f>IF($R274=15,LOOKUP($S274,'Vent Sizing Charts'!$T$38:$T$41,'Vent Sizing Charts'!AC$38:AC$41)+1,IF($R274=12,LOOKUP($S274,'Vent Sizing Charts'!$T$34:$T$37,'Vent Sizing Charts'!AC$34:AC$37)+1,IF($R274=10,LOOKUP($S274,'Vent Sizing Charts'!$T$30:$T$33,'Vent Sizing Charts'!AC$30:AC$33)+1,IF($R274=8,LOOKUP($S274,'Vent Sizing Charts'!$T$26:$T$29,'Vent Sizing Charts'!AC$26:AC$29)+1,IF($R274=6,LOOKUP($S274,'Vent Sizing Charts'!$T$22:$T$25,'Vent Sizing Charts'!AC$22:AC$25)+1,IF($R274=5,LOOKUP($S274,'Vent Sizing Charts'!$T$18:$T$21,'Vent Sizing Charts'!AC$18:AC$21)+1,IF($R274=4,LOOKUP($S274,'Vent Sizing Charts'!$T$14:$T$17,'Vent Sizing Charts'!AC$14:AC$17)+1,IF($R274=3,LOOKUP($S274,'Vent Sizing Charts'!$T$10:$T$13,'Vent Sizing Charts'!AC$10:AC$13)+1,IF($R274=2,LOOKUP($S274,'Vent Sizing Charts'!$T$8:$T$9,'Vent Sizing Charts'!AC$8:AC$9)+1,IF($R274=1.5,LOOKUP($S274,'Vent Sizing Charts'!$T$7,'Vent Sizing Charts'!AC$7)+1,IF($R274=1.25,LOOKUP($S274,'Vent Sizing Charts'!$T$6,'Vent Sizing Charts'!AC$6)+1,"ERR")))))))))))</f>
        <v>ERR</v>
      </c>
      <c r="AC274" t="str">
        <f>IF($R274=15,LOOKUP($S274,'Vent Sizing Charts'!$T$38:$T$41,'Vent Sizing Charts'!AD$38:AD$41)+1,IF($R274=12,LOOKUP($S274,'Vent Sizing Charts'!$T$34:$T$37,'Vent Sizing Charts'!AD$34:AD$37)+1,IF($R274=10,LOOKUP($S274,'Vent Sizing Charts'!$T$30:$T$33,'Vent Sizing Charts'!AD$30:AD$33)+1,IF($R274=8,LOOKUP($S274,'Vent Sizing Charts'!$T$26:$T$29,'Vent Sizing Charts'!AD$26:AD$29)+1,IF($R274=6,LOOKUP($S274,'Vent Sizing Charts'!$T$22:$T$25,'Vent Sizing Charts'!AD$22:AD$25)+1,IF($R274=5,LOOKUP($S274,'Vent Sizing Charts'!$T$18:$T$21,'Vent Sizing Charts'!AD$18:AD$21)+1,IF($R274=4,LOOKUP($S274,'Vent Sizing Charts'!$T$14:$T$17,'Vent Sizing Charts'!AD$14:AD$17)+1,IF($R274=3,LOOKUP($S274,'Vent Sizing Charts'!$T$10:$T$13,'Vent Sizing Charts'!AD$10:AD$13)+1,IF($R274=2,LOOKUP($S274,'Vent Sizing Charts'!$T$8:$T$9,'Vent Sizing Charts'!AD$8:AD$9)+1,IF($R274=1.5,LOOKUP($S274,'Vent Sizing Charts'!$T$7,'Vent Sizing Charts'!AD$7)+1,IF($R274=1.25,LOOKUP($S274,'Vent Sizing Charts'!$T$6,'Vent Sizing Charts'!AD$6)+1,"ERR")))))))))))</f>
        <v>ERR</v>
      </c>
      <c r="AD274" t="str">
        <f>IF($R274=15,LOOKUP($S274,'Vent Sizing Charts'!$T$38:$T$41,'Vent Sizing Charts'!AE$38:AE$41)+1,IF($R274=12,LOOKUP($S274,'Vent Sizing Charts'!$T$34:$T$37,'Vent Sizing Charts'!AE$34:AE$37)+1,IF($R274=10,LOOKUP($S274,'Vent Sizing Charts'!$T$30:$T$33,'Vent Sizing Charts'!AE$30:AE$33)+1,IF($R274=8,LOOKUP($S274,'Vent Sizing Charts'!$T$26:$T$29,'Vent Sizing Charts'!AE$26:AE$29)+1,IF($R274=6,LOOKUP($S274,'Vent Sizing Charts'!$T$22:$T$25,'Vent Sizing Charts'!AE$22:AE$25)+1,IF($R274=5,LOOKUP($S274,'Vent Sizing Charts'!$T$18:$T$21,'Vent Sizing Charts'!AE$18:AE$21)+1,IF($R274=4,LOOKUP($S274,'Vent Sizing Charts'!$T$14:$T$17,'Vent Sizing Charts'!AE$14:AE$17)+1,IF($R274=3,LOOKUP($S274,'Vent Sizing Charts'!$T$10:$T$13,'Vent Sizing Charts'!AE$10:AE$13)+1,IF($R274=2,LOOKUP($S274,'Vent Sizing Charts'!$T$8:$T$9,'Vent Sizing Charts'!AE$8:AE$9)+1,IF($R274=1.5,LOOKUP($S274,'Vent Sizing Charts'!$T$7,'Vent Sizing Charts'!AE$7)+1,IF($R274=1.25,LOOKUP($S274,'Vent Sizing Charts'!$T$6,'Vent Sizing Charts'!AE$6)+1,"ERR")))))))))))</f>
        <v>ERR</v>
      </c>
      <c r="AE274" t="str">
        <f>IF($R274=15,LOOKUP($S274,'Vent Sizing Charts'!$T$38:$T$41,'Vent Sizing Charts'!U$38:U$41),IF($R274=12,LOOKUP($S274,'Vent Sizing Charts'!$T$34:$T$37,'Vent Sizing Charts'!U$34:U$37),IF($R274=10,LOOKUP($S274,'Vent Sizing Charts'!$T$30:$T$33,'Vent Sizing Charts'!U$30:U$33),IF($R274=8,LOOKUP($S274,'Vent Sizing Charts'!$T$26:$T$29,'Vent Sizing Charts'!U$26:U$29),IF($R274=6,LOOKUP($S274,'Vent Sizing Charts'!$T$22:$T$25,'Vent Sizing Charts'!U$22:U$25),IF($R274=5,LOOKUP($S274,'Vent Sizing Charts'!$T$18:$T$21,'Vent Sizing Charts'!U$18:U$21),IF($R274=4,LOOKUP($S274,'Vent Sizing Charts'!$T$14:$T$17,'Vent Sizing Charts'!U$14:U$17),IF($R274=3,LOOKUP($S274,'Vent Sizing Charts'!$T$10:$T$13,'Vent Sizing Charts'!U$10:U$13),IF($R274=2,LOOKUP($S274,'Vent Sizing Charts'!$T$8:$T$9,'Vent Sizing Charts'!U$8:U$9),IF($R274=1.5,LOOKUP($S274,'Vent Sizing Charts'!$T$7,'Vent Sizing Charts'!U$7),IF($R274=1.25,LOOKUP($S274,'Vent Sizing Charts'!$T$6,'Vent Sizing Charts'!U$6),"ERR")))))))))))</f>
        <v>ERR</v>
      </c>
    </row>
    <row r="275" spans="6:31" x14ac:dyDescent="0.25">
      <c r="F275" t="str">
        <f>IF('Vent Sizing'!M260="","",'Vent Sizing'!M260)</f>
        <v/>
      </c>
      <c r="G275">
        <v>0</v>
      </c>
      <c r="H275" t="e">
        <f>IF(LOOKUP($F275,'Vent Sizing Charts'!$F$5:$F$18,'Vent Sizing Charts'!G$5:G$18)+1&lt;0,0,LOOKUP($F275,'Vent Sizing Charts'!$F$5:$F$18,'Vent Sizing Charts'!G$5:G$18))</f>
        <v>#N/A</v>
      </c>
      <c r="I275" t="e">
        <f>IF(LOOKUP($F275,'Vent Sizing Charts'!$F$5:$F$18,'Vent Sizing Charts'!H$5:H$18)+1&lt;0,0,LOOKUP($F275,'Vent Sizing Charts'!$F$5:$F$18,'Vent Sizing Charts'!H$5:H$18))</f>
        <v>#N/A</v>
      </c>
      <c r="J275" t="e">
        <f>IF(LOOKUP($F275,'Vent Sizing Charts'!$F$5:$F$18,'Vent Sizing Charts'!I$5:I$18)+1&lt;0,0,LOOKUP($F275,'Vent Sizing Charts'!$F$5:$F$18,'Vent Sizing Charts'!I$5:I$18))</f>
        <v>#N/A</v>
      </c>
      <c r="K275" t="e">
        <f>IF(LOOKUP($F275,'Vent Sizing Charts'!$F$5:$F$18,'Vent Sizing Charts'!J$5:J$18)+1&lt;0,0,LOOKUP($F275,'Vent Sizing Charts'!$F$5:$F$18,'Vent Sizing Charts'!J$5:J$18))</f>
        <v>#N/A</v>
      </c>
      <c r="L275" t="e">
        <f>IF(LOOKUP($F275,'Vent Sizing Charts'!$F$5:$F$18,'Vent Sizing Charts'!K$5:K$18)+1&lt;0,0,LOOKUP($F275,'Vent Sizing Charts'!$F$5:$F$18,'Vent Sizing Charts'!K$5:K$18))</f>
        <v>#N/A</v>
      </c>
      <c r="M275" t="e">
        <f>IF(LOOKUP($F275,'Vent Sizing Charts'!$F$5:$F$18,'Vent Sizing Charts'!L$5:L$18)+1&lt;0,0,LOOKUP($F275,'Vent Sizing Charts'!$F$5:$F$18,'Vent Sizing Charts'!L$5:L$18))</f>
        <v>#N/A</v>
      </c>
      <c r="N275" t="e">
        <f>IF(LOOKUP($F275,'Vent Sizing Charts'!$F$5:$F$18,'Vent Sizing Charts'!M$5:M$18)+1&lt;0,0,LOOKUP($F275,'Vent Sizing Charts'!$F$5:$F$18,'Vent Sizing Charts'!M$5:M$18))</f>
        <v>#N/A</v>
      </c>
      <c r="O275" t="e">
        <f>IF(LOOKUP($F275,'Vent Sizing Charts'!$F$5:$F$18,'Vent Sizing Charts'!N$5:N$18)+1&lt;0,0,LOOKUP($F275,'Vent Sizing Charts'!$F$5:$F$18,'Vent Sizing Charts'!N$5:N$18))</f>
        <v>#N/A</v>
      </c>
      <c r="R275">
        <f>'Vent Sizing'!W180</f>
        <v>0</v>
      </c>
      <c r="S275">
        <f>ROUNDUP('Vent Sizing'!X180,0)</f>
        <v>0</v>
      </c>
      <c r="T275">
        <v>-9999999</v>
      </c>
      <c r="U275" t="str">
        <f>IF($R275=15,LOOKUP($S275,'Vent Sizing Charts'!$T$38:$T$41,'Vent Sizing Charts'!V$38:V$41)+1,IF($R275=12,LOOKUP($S275,'Vent Sizing Charts'!$T$34:$T$37,'Vent Sizing Charts'!V$34:V$37)+1,IF($R275=10,LOOKUP($S275,'Vent Sizing Charts'!$T$30:$T$33,'Vent Sizing Charts'!V$30:V$33)+1,IF($R275=8,LOOKUP($S275,'Vent Sizing Charts'!$T$26:$T$29,'Vent Sizing Charts'!V$26:V$29)+1,IF($R275=6,LOOKUP($S275,'Vent Sizing Charts'!$T$22:$T$25,'Vent Sizing Charts'!V$22:V$25)+1,IF($R275=5,LOOKUP($S275,'Vent Sizing Charts'!$T$18:$T$21,'Vent Sizing Charts'!V$18:V$21)+1,IF($R275=4,LOOKUP($S275,'Vent Sizing Charts'!$T$14:$T$17,'Vent Sizing Charts'!V$14:V$17)+1,IF($R275=3,LOOKUP($S275,'Vent Sizing Charts'!$T$10:$T$13,'Vent Sizing Charts'!V$10:V$13)+1,IF($R275=2,LOOKUP($S275,'Vent Sizing Charts'!$T$8:$T$9,'Vent Sizing Charts'!V$8:V$9)+1,IF($R275=1.5,LOOKUP($S275,'Vent Sizing Charts'!$T$7,'Vent Sizing Charts'!V$7)+1,IF($R275=1.25,LOOKUP($S275,'Vent Sizing Charts'!$T$6,'Vent Sizing Charts'!V$6)+1,"ERR")))))))))))</f>
        <v>ERR</v>
      </c>
      <c r="V275" t="str">
        <f>IF($R275=15,LOOKUP($S275,'Vent Sizing Charts'!$T$38:$T$41,'Vent Sizing Charts'!W$38:W$41)+1,IF($R275=12,LOOKUP($S275,'Vent Sizing Charts'!$T$34:$T$37,'Vent Sizing Charts'!W$34:W$37)+1,IF($R275=10,LOOKUP($S275,'Vent Sizing Charts'!$T$30:$T$33,'Vent Sizing Charts'!W$30:W$33)+1,IF($R275=8,LOOKUP($S275,'Vent Sizing Charts'!$T$26:$T$29,'Vent Sizing Charts'!W$26:W$29)+1,IF($R275=6,LOOKUP($S275,'Vent Sizing Charts'!$T$22:$T$25,'Vent Sizing Charts'!W$22:W$25)+1,IF($R275=5,LOOKUP($S275,'Vent Sizing Charts'!$T$18:$T$21,'Vent Sizing Charts'!W$18:W$21)+1,IF($R275=4,LOOKUP($S275,'Vent Sizing Charts'!$T$14:$T$17,'Vent Sizing Charts'!W$14:W$17)+1,IF($R275=3,LOOKUP($S275,'Vent Sizing Charts'!$T$10:$T$13,'Vent Sizing Charts'!W$10:W$13)+1,IF($R275=2,LOOKUP($S275,'Vent Sizing Charts'!$T$8:$T$9,'Vent Sizing Charts'!W$8:W$9)+1,IF($R275=1.5,LOOKUP($S275,'Vent Sizing Charts'!$T$7,'Vent Sizing Charts'!W$7)+1,IF($R275=1.25,LOOKUP($S275,'Vent Sizing Charts'!$T$6,'Vent Sizing Charts'!W$6)+1,"ERR")))))))))))</f>
        <v>ERR</v>
      </c>
      <c r="W275" t="str">
        <f>IF($R275=15,LOOKUP($S275,'Vent Sizing Charts'!$T$38:$T$41,'Vent Sizing Charts'!X$38:X$41)+1,IF($R275=12,LOOKUP($S275,'Vent Sizing Charts'!$T$34:$T$37,'Vent Sizing Charts'!X$34:X$37)+1,IF($R275=10,LOOKUP($S275,'Vent Sizing Charts'!$T$30:$T$33,'Vent Sizing Charts'!X$30:X$33)+1,IF($R275=8,LOOKUP($S275,'Vent Sizing Charts'!$T$26:$T$29,'Vent Sizing Charts'!X$26:X$29)+1,IF($R275=6,LOOKUP($S275,'Vent Sizing Charts'!$T$22:$T$25,'Vent Sizing Charts'!X$22:X$25)+1,IF($R275=5,LOOKUP($S275,'Vent Sizing Charts'!$T$18:$T$21,'Vent Sizing Charts'!X$18:X$21)+1,IF($R275=4,LOOKUP($S275,'Vent Sizing Charts'!$T$14:$T$17,'Vent Sizing Charts'!X$14:X$17)+1,IF($R275=3,LOOKUP($S275,'Vent Sizing Charts'!$T$10:$T$13,'Vent Sizing Charts'!X$10:X$13)+1,IF($R275=2,LOOKUP($S275,'Vent Sizing Charts'!$T$8:$T$9,'Vent Sizing Charts'!X$8:X$9)+1,IF($R275=1.5,LOOKUP($S275,'Vent Sizing Charts'!$T$7,'Vent Sizing Charts'!X$7)+1,IF($R275=1.25,LOOKUP($S275,'Vent Sizing Charts'!$T$6,'Vent Sizing Charts'!X$6)+1,"ERR")))))))))))</f>
        <v>ERR</v>
      </c>
      <c r="X275" t="str">
        <f>IF($R275=15,LOOKUP($S275,'Vent Sizing Charts'!$T$38:$T$41,'Vent Sizing Charts'!Y$38:Y$41)+1,IF($R275=12,LOOKUP($S275,'Vent Sizing Charts'!$T$34:$T$37,'Vent Sizing Charts'!Y$34:Y$37)+1,IF($R275=10,LOOKUP($S275,'Vent Sizing Charts'!$T$30:$T$33,'Vent Sizing Charts'!Y$30:Y$33)+1,IF($R275=8,LOOKUP($S275,'Vent Sizing Charts'!$T$26:$T$29,'Vent Sizing Charts'!Y$26:Y$29)+1,IF($R275=6,LOOKUP($S275,'Vent Sizing Charts'!$T$22:$T$25,'Vent Sizing Charts'!Y$22:Y$25)+1,IF($R275=5,LOOKUP($S275,'Vent Sizing Charts'!$T$18:$T$21,'Vent Sizing Charts'!Y$18:Y$21)+1,IF($R275=4,LOOKUP($S275,'Vent Sizing Charts'!$T$14:$T$17,'Vent Sizing Charts'!Y$14:Y$17)+1,IF($R275=3,LOOKUP($S275,'Vent Sizing Charts'!$T$10:$T$13,'Vent Sizing Charts'!Y$10:Y$13)+1,IF($R275=2,LOOKUP($S275,'Vent Sizing Charts'!$T$8:$T$9,'Vent Sizing Charts'!Y$8:Y$9)+1,IF($R275=1.5,LOOKUP($S275,'Vent Sizing Charts'!$T$7,'Vent Sizing Charts'!Y$7)+1,IF($R275=1.25,LOOKUP($S275,'Vent Sizing Charts'!$T$6,'Vent Sizing Charts'!Y$6)+1,"ERR")))))))))))</f>
        <v>ERR</v>
      </c>
      <c r="Y275" t="str">
        <f>IF($R275=15,LOOKUP($S275,'Vent Sizing Charts'!$T$38:$T$41,'Vent Sizing Charts'!Z$38:Z$41)+1,IF($R275=12,LOOKUP($S275,'Vent Sizing Charts'!$T$34:$T$37,'Vent Sizing Charts'!Z$34:Z$37)+1,IF($R275=10,LOOKUP($S275,'Vent Sizing Charts'!$T$30:$T$33,'Vent Sizing Charts'!Z$30:Z$33)+1,IF($R275=8,LOOKUP($S275,'Vent Sizing Charts'!$T$26:$T$29,'Vent Sizing Charts'!Z$26:Z$29)+1,IF($R275=6,LOOKUP($S275,'Vent Sizing Charts'!$T$22:$T$25,'Vent Sizing Charts'!Z$22:Z$25)+1,IF($R275=5,LOOKUP($S275,'Vent Sizing Charts'!$T$18:$T$21,'Vent Sizing Charts'!Z$18:Z$21)+1,IF($R275=4,LOOKUP($S275,'Vent Sizing Charts'!$T$14:$T$17,'Vent Sizing Charts'!Z$14:Z$17)+1,IF($R275=3,LOOKUP($S275,'Vent Sizing Charts'!$T$10:$T$13,'Vent Sizing Charts'!Z$10:Z$13)+1,IF($R275=2,LOOKUP($S275,'Vent Sizing Charts'!$T$8:$T$9,'Vent Sizing Charts'!Z$8:Z$9)+1,IF($R275=1.5,LOOKUP($S275,'Vent Sizing Charts'!$T$7,'Vent Sizing Charts'!Z$7)+1,IF($R275=1.25,LOOKUP($S275,'Vent Sizing Charts'!$T$6,'Vent Sizing Charts'!Z$6)+1,"ERR")))))))))))</f>
        <v>ERR</v>
      </c>
      <c r="Z275" t="str">
        <f>IF($R275=15,LOOKUP($S275,'Vent Sizing Charts'!$T$38:$T$41,'Vent Sizing Charts'!AA$38:AA$41)+1,IF($R275=12,LOOKUP($S275,'Vent Sizing Charts'!$T$34:$T$37,'Vent Sizing Charts'!AA$34:AA$37)+1,IF($R275=10,LOOKUP($S275,'Vent Sizing Charts'!$T$30:$T$33,'Vent Sizing Charts'!AA$30:AA$33)+1,IF($R275=8,LOOKUP($S275,'Vent Sizing Charts'!$T$26:$T$29,'Vent Sizing Charts'!AA$26:AA$29)+1,IF($R275=6,LOOKUP($S275,'Vent Sizing Charts'!$T$22:$T$25,'Vent Sizing Charts'!AA$22:AA$25)+1,IF($R275=5,LOOKUP($S275,'Vent Sizing Charts'!$T$18:$T$21,'Vent Sizing Charts'!AA$18:AA$21)+1,IF($R275=4,LOOKUP($S275,'Vent Sizing Charts'!$T$14:$T$17,'Vent Sizing Charts'!AA$14:AA$17)+1,IF($R275=3,LOOKUP($S275,'Vent Sizing Charts'!$T$10:$T$13,'Vent Sizing Charts'!AA$10:AA$13)+1,IF($R275=2,LOOKUP($S275,'Vent Sizing Charts'!$T$8:$T$9,'Vent Sizing Charts'!AA$8:AA$9)+1,IF($R275=1.5,LOOKUP($S275,'Vent Sizing Charts'!$T$7,'Vent Sizing Charts'!AA$7)+1,IF($R275=1.25,LOOKUP($S275,'Vent Sizing Charts'!$T$6,'Vent Sizing Charts'!AA$6)+1,"ERR")))))))))))</f>
        <v>ERR</v>
      </c>
      <c r="AA275" t="str">
        <f>IF($R275=15,LOOKUP($S275,'Vent Sizing Charts'!$T$38:$T$41,'Vent Sizing Charts'!AB$38:AB$41)+1,IF($R275=12,LOOKUP($S275,'Vent Sizing Charts'!$T$34:$T$37,'Vent Sizing Charts'!AB$34:AB$37)+1,IF($R275=10,LOOKUP($S275,'Vent Sizing Charts'!$T$30:$T$33,'Vent Sizing Charts'!AB$30:AB$33)+1,IF($R275=8,LOOKUP($S275,'Vent Sizing Charts'!$T$26:$T$29,'Vent Sizing Charts'!AB$26:AB$29)+1,IF($R275=6,LOOKUP($S275,'Vent Sizing Charts'!$T$22:$T$25,'Vent Sizing Charts'!AB$22:AB$25)+1,IF($R275=5,LOOKUP($S275,'Vent Sizing Charts'!$T$18:$T$21,'Vent Sizing Charts'!AB$18:AB$21)+1,IF($R275=4,LOOKUP($S275,'Vent Sizing Charts'!$T$14:$T$17,'Vent Sizing Charts'!AB$14:AB$17)+1,IF($R275=3,LOOKUP($S275,'Vent Sizing Charts'!$T$10:$T$13,'Vent Sizing Charts'!AB$10:AB$13)+1,IF($R275=2,LOOKUP($S275,'Vent Sizing Charts'!$T$8:$T$9,'Vent Sizing Charts'!AB$8:AB$9)+1,IF($R275=1.5,LOOKUP($S275,'Vent Sizing Charts'!$T$7,'Vent Sizing Charts'!AB$7)+1,IF($R275=1.25,LOOKUP($S275,'Vent Sizing Charts'!$T$6,'Vent Sizing Charts'!AB$6)+1,"ERR")))))))))))</f>
        <v>ERR</v>
      </c>
      <c r="AB275" t="str">
        <f>IF($R275=15,LOOKUP($S275,'Vent Sizing Charts'!$T$38:$T$41,'Vent Sizing Charts'!AC$38:AC$41)+1,IF($R275=12,LOOKUP($S275,'Vent Sizing Charts'!$T$34:$T$37,'Vent Sizing Charts'!AC$34:AC$37)+1,IF($R275=10,LOOKUP($S275,'Vent Sizing Charts'!$T$30:$T$33,'Vent Sizing Charts'!AC$30:AC$33)+1,IF($R275=8,LOOKUP($S275,'Vent Sizing Charts'!$T$26:$T$29,'Vent Sizing Charts'!AC$26:AC$29)+1,IF($R275=6,LOOKUP($S275,'Vent Sizing Charts'!$T$22:$T$25,'Vent Sizing Charts'!AC$22:AC$25)+1,IF($R275=5,LOOKUP($S275,'Vent Sizing Charts'!$T$18:$T$21,'Vent Sizing Charts'!AC$18:AC$21)+1,IF($R275=4,LOOKUP($S275,'Vent Sizing Charts'!$T$14:$T$17,'Vent Sizing Charts'!AC$14:AC$17)+1,IF($R275=3,LOOKUP($S275,'Vent Sizing Charts'!$T$10:$T$13,'Vent Sizing Charts'!AC$10:AC$13)+1,IF($R275=2,LOOKUP($S275,'Vent Sizing Charts'!$T$8:$T$9,'Vent Sizing Charts'!AC$8:AC$9)+1,IF($R275=1.5,LOOKUP($S275,'Vent Sizing Charts'!$T$7,'Vent Sizing Charts'!AC$7)+1,IF($R275=1.25,LOOKUP($S275,'Vent Sizing Charts'!$T$6,'Vent Sizing Charts'!AC$6)+1,"ERR")))))))))))</f>
        <v>ERR</v>
      </c>
      <c r="AC275" t="str">
        <f>IF($R275=15,LOOKUP($S275,'Vent Sizing Charts'!$T$38:$T$41,'Vent Sizing Charts'!AD$38:AD$41)+1,IF($R275=12,LOOKUP($S275,'Vent Sizing Charts'!$T$34:$T$37,'Vent Sizing Charts'!AD$34:AD$37)+1,IF($R275=10,LOOKUP($S275,'Vent Sizing Charts'!$T$30:$T$33,'Vent Sizing Charts'!AD$30:AD$33)+1,IF($R275=8,LOOKUP($S275,'Vent Sizing Charts'!$T$26:$T$29,'Vent Sizing Charts'!AD$26:AD$29)+1,IF($R275=6,LOOKUP($S275,'Vent Sizing Charts'!$T$22:$T$25,'Vent Sizing Charts'!AD$22:AD$25)+1,IF($R275=5,LOOKUP($S275,'Vent Sizing Charts'!$T$18:$T$21,'Vent Sizing Charts'!AD$18:AD$21)+1,IF($R275=4,LOOKUP($S275,'Vent Sizing Charts'!$T$14:$T$17,'Vent Sizing Charts'!AD$14:AD$17)+1,IF($R275=3,LOOKUP($S275,'Vent Sizing Charts'!$T$10:$T$13,'Vent Sizing Charts'!AD$10:AD$13)+1,IF($R275=2,LOOKUP($S275,'Vent Sizing Charts'!$T$8:$T$9,'Vent Sizing Charts'!AD$8:AD$9)+1,IF($R275=1.5,LOOKUP($S275,'Vent Sizing Charts'!$T$7,'Vent Sizing Charts'!AD$7)+1,IF($R275=1.25,LOOKUP($S275,'Vent Sizing Charts'!$T$6,'Vent Sizing Charts'!AD$6)+1,"ERR")))))))))))</f>
        <v>ERR</v>
      </c>
      <c r="AD275" t="str">
        <f>IF($R275=15,LOOKUP($S275,'Vent Sizing Charts'!$T$38:$T$41,'Vent Sizing Charts'!AE$38:AE$41)+1,IF($R275=12,LOOKUP($S275,'Vent Sizing Charts'!$T$34:$T$37,'Vent Sizing Charts'!AE$34:AE$37)+1,IF($R275=10,LOOKUP($S275,'Vent Sizing Charts'!$T$30:$T$33,'Vent Sizing Charts'!AE$30:AE$33)+1,IF($R275=8,LOOKUP($S275,'Vent Sizing Charts'!$T$26:$T$29,'Vent Sizing Charts'!AE$26:AE$29)+1,IF($R275=6,LOOKUP($S275,'Vent Sizing Charts'!$T$22:$T$25,'Vent Sizing Charts'!AE$22:AE$25)+1,IF($R275=5,LOOKUP($S275,'Vent Sizing Charts'!$T$18:$T$21,'Vent Sizing Charts'!AE$18:AE$21)+1,IF($R275=4,LOOKUP($S275,'Vent Sizing Charts'!$T$14:$T$17,'Vent Sizing Charts'!AE$14:AE$17)+1,IF($R275=3,LOOKUP($S275,'Vent Sizing Charts'!$T$10:$T$13,'Vent Sizing Charts'!AE$10:AE$13)+1,IF($R275=2,LOOKUP($S275,'Vent Sizing Charts'!$T$8:$T$9,'Vent Sizing Charts'!AE$8:AE$9)+1,IF($R275=1.5,LOOKUP($S275,'Vent Sizing Charts'!$T$7,'Vent Sizing Charts'!AE$7)+1,IF($R275=1.25,LOOKUP($S275,'Vent Sizing Charts'!$T$6,'Vent Sizing Charts'!AE$6)+1,"ERR")))))))))))</f>
        <v>ERR</v>
      </c>
      <c r="AE275" t="str">
        <f>IF($R275=15,LOOKUP($S275,'Vent Sizing Charts'!$T$38:$T$41,'Vent Sizing Charts'!U$38:U$41),IF($R275=12,LOOKUP($S275,'Vent Sizing Charts'!$T$34:$T$37,'Vent Sizing Charts'!U$34:U$37),IF($R275=10,LOOKUP($S275,'Vent Sizing Charts'!$T$30:$T$33,'Vent Sizing Charts'!U$30:U$33),IF($R275=8,LOOKUP($S275,'Vent Sizing Charts'!$T$26:$T$29,'Vent Sizing Charts'!U$26:U$29),IF($R275=6,LOOKUP($S275,'Vent Sizing Charts'!$T$22:$T$25,'Vent Sizing Charts'!U$22:U$25),IF($R275=5,LOOKUP($S275,'Vent Sizing Charts'!$T$18:$T$21,'Vent Sizing Charts'!U$18:U$21),IF($R275=4,LOOKUP($S275,'Vent Sizing Charts'!$T$14:$T$17,'Vent Sizing Charts'!U$14:U$17),IF($R275=3,LOOKUP($S275,'Vent Sizing Charts'!$T$10:$T$13,'Vent Sizing Charts'!U$10:U$13),IF($R275=2,LOOKUP($S275,'Vent Sizing Charts'!$T$8:$T$9,'Vent Sizing Charts'!U$8:U$9),IF($R275=1.5,LOOKUP($S275,'Vent Sizing Charts'!$T$7,'Vent Sizing Charts'!U$7),IF($R275=1.25,LOOKUP($S275,'Vent Sizing Charts'!$T$6,'Vent Sizing Charts'!U$6),"ERR")))))))))))</f>
        <v>ERR</v>
      </c>
    </row>
    <row r="276" spans="6:31" x14ac:dyDescent="0.25">
      <c r="F276" t="str">
        <f>IF('Vent Sizing'!M261="","",'Vent Sizing'!M261)</f>
        <v/>
      </c>
      <c r="G276">
        <v>0</v>
      </c>
      <c r="H276" t="e">
        <f>IF(LOOKUP($F276,'Vent Sizing Charts'!$F$5:$F$18,'Vent Sizing Charts'!G$5:G$18)+1&lt;0,0,LOOKUP($F276,'Vent Sizing Charts'!$F$5:$F$18,'Vent Sizing Charts'!G$5:G$18))</f>
        <v>#N/A</v>
      </c>
      <c r="I276" t="e">
        <f>IF(LOOKUP($F276,'Vent Sizing Charts'!$F$5:$F$18,'Vent Sizing Charts'!H$5:H$18)+1&lt;0,0,LOOKUP($F276,'Vent Sizing Charts'!$F$5:$F$18,'Vent Sizing Charts'!H$5:H$18))</f>
        <v>#N/A</v>
      </c>
      <c r="J276" t="e">
        <f>IF(LOOKUP($F276,'Vent Sizing Charts'!$F$5:$F$18,'Vent Sizing Charts'!I$5:I$18)+1&lt;0,0,LOOKUP($F276,'Vent Sizing Charts'!$F$5:$F$18,'Vent Sizing Charts'!I$5:I$18))</f>
        <v>#N/A</v>
      </c>
      <c r="K276" t="e">
        <f>IF(LOOKUP($F276,'Vent Sizing Charts'!$F$5:$F$18,'Vent Sizing Charts'!J$5:J$18)+1&lt;0,0,LOOKUP($F276,'Vent Sizing Charts'!$F$5:$F$18,'Vent Sizing Charts'!J$5:J$18))</f>
        <v>#N/A</v>
      </c>
      <c r="L276" t="e">
        <f>IF(LOOKUP($F276,'Vent Sizing Charts'!$F$5:$F$18,'Vent Sizing Charts'!K$5:K$18)+1&lt;0,0,LOOKUP($F276,'Vent Sizing Charts'!$F$5:$F$18,'Vent Sizing Charts'!K$5:K$18))</f>
        <v>#N/A</v>
      </c>
      <c r="M276" t="e">
        <f>IF(LOOKUP($F276,'Vent Sizing Charts'!$F$5:$F$18,'Vent Sizing Charts'!L$5:L$18)+1&lt;0,0,LOOKUP($F276,'Vent Sizing Charts'!$F$5:$F$18,'Vent Sizing Charts'!L$5:L$18))</f>
        <v>#N/A</v>
      </c>
      <c r="N276" t="e">
        <f>IF(LOOKUP($F276,'Vent Sizing Charts'!$F$5:$F$18,'Vent Sizing Charts'!M$5:M$18)+1&lt;0,0,LOOKUP($F276,'Vent Sizing Charts'!$F$5:$F$18,'Vent Sizing Charts'!M$5:M$18))</f>
        <v>#N/A</v>
      </c>
      <c r="O276" t="e">
        <f>IF(LOOKUP($F276,'Vent Sizing Charts'!$F$5:$F$18,'Vent Sizing Charts'!N$5:N$18)+1&lt;0,0,LOOKUP($F276,'Vent Sizing Charts'!$F$5:$F$18,'Vent Sizing Charts'!N$5:N$18))</f>
        <v>#N/A</v>
      </c>
      <c r="R276">
        <f>'Vent Sizing'!W181</f>
        <v>0</v>
      </c>
      <c r="S276">
        <f>ROUNDUP('Vent Sizing'!X181,0)</f>
        <v>0</v>
      </c>
      <c r="T276">
        <v>-9999999</v>
      </c>
      <c r="U276" t="str">
        <f>IF($R276=15,LOOKUP($S276,'Vent Sizing Charts'!$T$38:$T$41,'Vent Sizing Charts'!V$38:V$41)+1,IF($R276=12,LOOKUP($S276,'Vent Sizing Charts'!$T$34:$T$37,'Vent Sizing Charts'!V$34:V$37)+1,IF($R276=10,LOOKUP($S276,'Vent Sizing Charts'!$T$30:$T$33,'Vent Sizing Charts'!V$30:V$33)+1,IF($R276=8,LOOKUP($S276,'Vent Sizing Charts'!$T$26:$T$29,'Vent Sizing Charts'!V$26:V$29)+1,IF($R276=6,LOOKUP($S276,'Vent Sizing Charts'!$T$22:$T$25,'Vent Sizing Charts'!V$22:V$25)+1,IF($R276=5,LOOKUP($S276,'Vent Sizing Charts'!$T$18:$T$21,'Vent Sizing Charts'!V$18:V$21)+1,IF($R276=4,LOOKUP($S276,'Vent Sizing Charts'!$T$14:$T$17,'Vent Sizing Charts'!V$14:V$17)+1,IF($R276=3,LOOKUP($S276,'Vent Sizing Charts'!$T$10:$T$13,'Vent Sizing Charts'!V$10:V$13)+1,IF($R276=2,LOOKUP($S276,'Vent Sizing Charts'!$T$8:$T$9,'Vent Sizing Charts'!V$8:V$9)+1,IF($R276=1.5,LOOKUP($S276,'Vent Sizing Charts'!$T$7,'Vent Sizing Charts'!V$7)+1,IF($R276=1.25,LOOKUP($S276,'Vent Sizing Charts'!$T$6,'Vent Sizing Charts'!V$6)+1,"ERR")))))))))))</f>
        <v>ERR</v>
      </c>
      <c r="V276" t="str">
        <f>IF($R276=15,LOOKUP($S276,'Vent Sizing Charts'!$T$38:$T$41,'Vent Sizing Charts'!W$38:W$41)+1,IF($R276=12,LOOKUP($S276,'Vent Sizing Charts'!$T$34:$T$37,'Vent Sizing Charts'!W$34:W$37)+1,IF($R276=10,LOOKUP($S276,'Vent Sizing Charts'!$T$30:$T$33,'Vent Sizing Charts'!W$30:W$33)+1,IF($R276=8,LOOKUP($S276,'Vent Sizing Charts'!$T$26:$T$29,'Vent Sizing Charts'!W$26:W$29)+1,IF($R276=6,LOOKUP($S276,'Vent Sizing Charts'!$T$22:$T$25,'Vent Sizing Charts'!W$22:W$25)+1,IF($R276=5,LOOKUP($S276,'Vent Sizing Charts'!$T$18:$T$21,'Vent Sizing Charts'!W$18:W$21)+1,IF($R276=4,LOOKUP($S276,'Vent Sizing Charts'!$T$14:$T$17,'Vent Sizing Charts'!W$14:W$17)+1,IF($R276=3,LOOKUP($S276,'Vent Sizing Charts'!$T$10:$T$13,'Vent Sizing Charts'!W$10:W$13)+1,IF($R276=2,LOOKUP($S276,'Vent Sizing Charts'!$T$8:$T$9,'Vent Sizing Charts'!W$8:W$9)+1,IF($R276=1.5,LOOKUP($S276,'Vent Sizing Charts'!$T$7,'Vent Sizing Charts'!W$7)+1,IF($R276=1.25,LOOKUP($S276,'Vent Sizing Charts'!$T$6,'Vent Sizing Charts'!W$6)+1,"ERR")))))))))))</f>
        <v>ERR</v>
      </c>
      <c r="W276" t="str">
        <f>IF($R276=15,LOOKUP($S276,'Vent Sizing Charts'!$T$38:$T$41,'Vent Sizing Charts'!X$38:X$41)+1,IF($R276=12,LOOKUP($S276,'Vent Sizing Charts'!$T$34:$T$37,'Vent Sizing Charts'!X$34:X$37)+1,IF($R276=10,LOOKUP($S276,'Vent Sizing Charts'!$T$30:$T$33,'Vent Sizing Charts'!X$30:X$33)+1,IF($R276=8,LOOKUP($S276,'Vent Sizing Charts'!$T$26:$T$29,'Vent Sizing Charts'!X$26:X$29)+1,IF($R276=6,LOOKUP($S276,'Vent Sizing Charts'!$T$22:$T$25,'Vent Sizing Charts'!X$22:X$25)+1,IF($R276=5,LOOKUP($S276,'Vent Sizing Charts'!$T$18:$T$21,'Vent Sizing Charts'!X$18:X$21)+1,IF($R276=4,LOOKUP($S276,'Vent Sizing Charts'!$T$14:$T$17,'Vent Sizing Charts'!X$14:X$17)+1,IF($R276=3,LOOKUP($S276,'Vent Sizing Charts'!$T$10:$T$13,'Vent Sizing Charts'!X$10:X$13)+1,IF($R276=2,LOOKUP($S276,'Vent Sizing Charts'!$T$8:$T$9,'Vent Sizing Charts'!X$8:X$9)+1,IF($R276=1.5,LOOKUP($S276,'Vent Sizing Charts'!$T$7,'Vent Sizing Charts'!X$7)+1,IF($R276=1.25,LOOKUP($S276,'Vent Sizing Charts'!$T$6,'Vent Sizing Charts'!X$6)+1,"ERR")))))))))))</f>
        <v>ERR</v>
      </c>
      <c r="X276" t="str">
        <f>IF($R276=15,LOOKUP($S276,'Vent Sizing Charts'!$T$38:$T$41,'Vent Sizing Charts'!Y$38:Y$41)+1,IF($R276=12,LOOKUP($S276,'Vent Sizing Charts'!$T$34:$T$37,'Vent Sizing Charts'!Y$34:Y$37)+1,IF($R276=10,LOOKUP($S276,'Vent Sizing Charts'!$T$30:$T$33,'Vent Sizing Charts'!Y$30:Y$33)+1,IF($R276=8,LOOKUP($S276,'Vent Sizing Charts'!$T$26:$T$29,'Vent Sizing Charts'!Y$26:Y$29)+1,IF($R276=6,LOOKUP($S276,'Vent Sizing Charts'!$T$22:$T$25,'Vent Sizing Charts'!Y$22:Y$25)+1,IF($R276=5,LOOKUP($S276,'Vent Sizing Charts'!$T$18:$T$21,'Vent Sizing Charts'!Y$18:Y$21)+1,IF($R276=4,LOOKUP($S276,'Vent Sizing Charts'!$T$14:$T$17,'Vent Sizing Charts'!Y$14:Y$17)+1,IF($R276=3,LOOKUP($S276,'Vent Sizing Charts'!$T$10:$T$13,'Vent Sizing Charts'!Y$10:Y$13)+1,IF($R276=2,LOOKUP($S276,'Vent Sizing Charts'!$T$8:$T$9,'Vent Sizing Charts'!Y$8:Y$9)+1,IF($R276=1.5,LOOKUP($S276,'Vent Sizing Charts'!$T$7,'Vent Sizing Charts'!Y$7)+1,IF($R276=1.25,LOOKUP($S276,'Vent Sizing Charts'!$T$6,'Vent Sizing Charts'!Y$6)+1,"ERR")))))))))))</f>
        <v>ERR</v>
      </c>
      <c r="Y276" t="str">
        <f>IF($R276=15,LOOKUP($S276,'Vent Sizing Charts'!$T$38:$T$41,'Vent Sizing Charts'!Z$38:Z$41)+1,IF($R276=12,LOOKUP($S276,'Vent Sizing Charts'!$T$34:$T$37,'Vent Sizing Charts'!Z$34:Z$37)+1,IF($R276=10,LOOKUP($S276,'Vent Sizing Charts'!$T$30:$T$33,'Vent Sizing Charts'!Z$30:Z$33)+1,IF($R276=8,LOOKUP($S276,'Vent Sizing Charts'!$T$26:$T$29,'Vent Sizing Charts'!Z$26:Z$29)+1,IF($R276=6,LOOKUP($S276,'Vent Sizing Charts'!$T$22:$T$25,'Vent Sizing Charts'!Z$22:Z$25)+1,IF($R276=5,LOOKUP($S276,'Vent Sizing Charts'!$T$18:$T$21,'Vent Sizing Charts'!Z$18:Z$21)+1,IF($R276=4,LOOKUP($S276,'Vent Sizing Charts'!$T$14:$T$17,'Vent Sizing Charts'!Z$14:Z$17)+1,IF($R276=3,LOOKUP($S276,'Vent Sizing Charts'!$T$10:$T$13,'Vent Sizing Charts'!Z$10:Z$13)+1,IF($R276=2,LOOKUP($S276,'Vent Sizing Charts'!$T$8:$T$9,'Vent Sizing Charts'!Z$8:Z$9)+1,IF($R276=1.5,LOOKUP($S276,'Vent Sizing Charts'!$T$7,'Vent Sizing Charts'!Z$7)+1,IF($R276=1.25,LOOKUP($S276,'Vent Sizing Charts'!$T$6,'Vent Sizing Charts'!Z$6)+1,"ERR")))))))))))</f>
        <v>ERR</v>
      </c>
      <c r="Z276" t="str">
        <f>IF($R276=15,LOOKUP($S276,'Vent Sizing Charts'!$T$38:$T$41,'Vent Sizing Charts'!AA$38:AA$41)+1,IF($R276=12,LOOKUP($S276,'Vent Sizing Charts'!$T$34:$T$37,'Vent Sizing Charts'!AA$34:AA$37)+1,IF($R276=10,LOOKUP($S276,'Vent Sizing Charts'!$T$30:$T$33,'Vent Sizing Charts'!AA$30:AA$33)+1,IF($R276=8,LOOKUP($S276,'Vent Sizing Charts'!$T$26:$T$29,'Vent Sizing Charts'!AA$26:AA$29)+1,IF($R276=6,LOOKUP($S276,'Vent Sizing Charts'!$T$22:$T$25,'Vent Sizing Charts'!AA$22:AA$25)+1,IF($R276=5,LOOKUP($S276,'Vent Sizing Charts'!$T$18:$T$21,'Vent Sizing Charts'!AA$18:AA$21)+1,IF($R276=4,LOOKUP($S276,'Vent Sizing Charts'!$T$14:$T$17,'Vent Sizing Charts'!AA$14:AA$17)+1,IF($R276=3,LOOKUP($S276,'Vent Sizing Charts'!$T$10:$T$13,'Vent Sizing Charts'!AA$10:AA$13)+1,IF($R276=2,LOOKUP($S276,'Vent Sizing Charts'!$T$8:$T$9,'Vent Sizing Charts'!AA$8:AA$9)+1,IF($R276=1.5,LOOKUP($S276,'Vent Sizing Charts'!$T$7,'Vent Sizing Charts'!AA$7)+1,IF($R276=1.25,LOOKUP($S276,'Vent Sizing Charts'!$T$6,'Vent Sizing Charts'!AA$6)+1,"ERR")))))))))))</f>
        <v>ERR</v>
      </c>
      <c r="AA276" t="str">
        <f>IF($R276=15,LOOKUP($S276,'Vent Sizing Charts'!$T$38:$T$41,'Vent Sizing Charts'!AB$38:AB$41)+1,IF($R276=12,LOOKUP($S276,'Vent Sizing Charts'!$T$34:$T$37,'Vent Sizing Charts'!AB$34:AB$37)+1,IF($R276=10,LOOKUP($S276,'Vent Sizing Charts'!$T$30:$T$33,'Vent Sizing Charts'!AB$30:AB$33)+1,IF($R276=8,LOOKUP($S276,'Vent Sizing Charts'!$T$26:$T$29,'Vent Sizing Charts'!AB$26:AB$29)+1,IF($R276=6,LOOKUP($S276,'Vent Sizing Charts'!$T$22:$T$25,'Vent Sizing Charts'!AB$22:AB$25)+1,IF($R276=5,LOOKUP($S276,'Vent Sizing Charts'!$T$18:$T$21,'Vent Sizing Charts'!AB$18:AB$21)+1,IF($R276=4,LOOKUP($S276,'Vent Sizing Charts'!$T$14:$T$17,'Vent Sizing Charts'!AB$14:AB$17)+1,IF($R276=3,LOOKUP($S276,'Vent Sizing Charts'!$T$10:$T$13,'Vent Sizing Charts'!AB$10:AB$13)+1,IF($R276=2,LOOKUP($S276,'Vent Sizing Charts'!$T$8:$T$9,'Vent Sizing Charts'!AB$8:AB$9)+1,IF($R276=1.5,LOOKUP($S276,'Vent Sizing Charts'!$T$7,'Vent Sizing Charts'!AB$7)+1,IF($R276=1.25,LOOKUP($S276,'Vent Sizing Charts'!$T$6,'Vent Sizing Charts'!AB$6)+1,"ERR")))))))))))</f>
        <v>ERR</v>
      </c>
      <c r="AB276" t="str">
        <f>IF($R276=15,LOOKUP($S276,'Vent Sizing Charts'!$T$38:$T$41,'Vent Sizing Charts'!AC$38:AC$41)+1,IF($R276=12,LOOKUP($S276,'Vent Sizing Charts'!$T$34:$T$37,'Vent Sizing Charts'!AC$34:AC$37)+1,IF($R276=10,LOOKUP($S276,'Vent Sizing Charts'!$T$30:$T$33,'Vent Sizing Charts'!AC$30:AC$33)+1,IF($R276=8,LOOKUP($S276,'Vent Sizing Charts'!$T$26:$T$29,'Vent Sizing Charts'!AC$26:AC$29)+1,IF($R276=6,LOOKUP($S276,'Vent Sizing Charts'!$T$22:$T$25,'Vent Sizing Charts'!AC$22:AC$25)+1,IF($R276=5,LOOKUP($S276,'Vent Sizing Charts'!$T$18:$T$21,'Vent Sizing Charts'!AC$18:AC$21)+1,IF($R276=4,LOOKUP($S276,'Vent Sizing Charts'!$T$14:$T$17,'Vent Sizing Charts'!AC$14:AC$17)+1,IF($R276=3,LOOKUP($S276,'Vent Sizing Charts'!$T$10:$T$13,'Vent Sizing Charts'!AC$10:AC$13)+1,IF($R276=2,LOOKUP($S276,'Vent Sizing Charts'!$T$8:$T$9,'Vent Sizing Charts'!AC$8:AC$9)+1,IF($R276=1.5,LOOKUP($S276,'Vent Sizing Charts'!$T$7,'Vent Sizing Charts'!AC$7)+1,IF($R276=1.25,LOOKUP($S276,'Vent Sizing Charts'!$T$6,'Vent Sizing Charts'!AC$6)+1,"ERR")))))))))))</f>
        <v>ERR</v>
      </c>
      <c r="AC276" t="str">
        <f>IF($R276=15,LOOKUP($S276,'Vent Sizing Charts'!$T$38:$T$41,'Vent Sizing Charts'!AD$38:AD$41)+1,IF($R276=12,LOOKUP($S276,'Vent Sizing Charts'!$T$34:$T$37,'Vent Sizing Charts'!AD$34:AD$37)+1,IF($R276=10,LOOKUP($S276,'Vent Sizing Charts'!$T$30:$T$33,'Vent Sizing Charts'!AD$30:AD$33)+1,IF($R276=8,LOOKUP($S276,'Vent Sizing Charts'!$T$26:$T$29,'Vent Sizing Charts'!AD$26:AD$29)+1,IF($R276=6,LOOKUP($S276,'Vent Sizing Charts'!$T$22:$T$25,'Vent Sizing Charts'!AD$22:AD$25)+1,IF($R276=5,LOOKUP($S276,'Vent Sizing Charts'!$T$18:$T$21,'Vent Sizing Charts'!AD$18:AD$21)+1,IF($R276=4,LOOKUP($S276,'Vent Sizing Charts'!$T$14:$T$17,'Vent Sizing Charts'!AD$14:AD$17)+1,IF($R276=3,LOOKUP($S276,'Vent Sizing Charts'!$T$10:$T$13,'Vent Sizing Charts'!AD$10:AD$13)+1,IF($R276=2,LOOKUP($S276,'Vent Sizing Charts'!$T$8:$T$9,'Vent Sizing Charts'!AD$8:AD$9)+1,IF($R276=1.5,LOOKUP($S276,'Vent Sizing Charts'!$T$7,'Vent Sizing Charts'!AD$7)+1,IF($R276=1.25,LOOKUP($S276,'Vent Sizing Charts'!$T$6,'Vent Sizing Charts'!AD$6)+1,"ERR")))))))))))</f>
        <v>ERR</v>
      </c>
      <c r="AD276" t="str">
        <f>IF($R276=15,LOOKUP($S276,'Vent Sizing Charts'!$T$38:$T$41,'Vent Sizing Charts'!AE$38:AE$41)+1,IF($R276=12,LOOKUP($S276,'Vent Sizing Charts'!$T$34:$T$37,'Vent Sizing Charts'!AE$34:AE$37)+1,IF($R276=10,LOOKUP($S276,'Vent Sizing Charts'!$T$30:$T$33,'Vent Sizing Charts'!AE$30:AE$33)+1,IF($R276=8,LOOKUP($S276,'Vent Sizing Charts'!$T$26:$T$29,'Vent Sizing Charts'!AE$26:AE$29)+1,IF($R276=6,LOOKUP($S276,'Vent Sizing Charts'!$T$22:$T$25,'Vent Sizing Charts'!AE$22:AE$25)+1,IF($R276=5,LOOKUP($S276,'Vent Sizing Charts'!$T$18:$T$21,'Vent Sizing Charts'!AE$18:AE$21)+1,IF($R276=4,LOOKUP($S276,'Vent Sizing Charts'!$T$14:$T$17,'Vent Sizing Charts'!AE$14:AE$17)+1,IF($R276=3,LOOKUP($S276,'Vent Sizing Charts'!$T$10:$T$13,'Vent Sizing Charts'!AE$10:AE$13)+1,IF($R276=2,LOOKUP($S276,'Vent Sizing Charts'!$T$8:$T$9,'Vent Sizing Charts'!AE$8:AE$9)+1,IF($R276=1.5,LOOKUP($S276,'Vent Sizing Charts'!$T$7,'Vent Sizing Charts'!AE$7)+1,IF($R276=1.25,LOOKUP($S276,'Vent Sizing Charts'!$T$6,'Vent Sizing Charts'!AE$6)+1,"ERR")))))))))))</f>
        <v>ERR</v>
      </c>
      <c r="AE276" t="str">
        <f>IF($R276=15,LOOKUP($S276,'Vent Sizing Charts'!$T$38:$T$41,'Vent Sizing Charts'!U$38:U$41),IF($R276=12,LOOKUP($S276,'Vent Sizing Charts'!$T$34:$T$37,'Vent Sizing Charts'!U$34:U$37),IF($R276=10,LOOKUP($S276,'Vent Sizing Charts'!$T$30:$T$33,'Vent Sizing Charts'!U$30:U$33),IF($R276=8,LOOKUP($S276,'Vent Sizing Charts'!$T$26:$T$29,'Vent Sizing Charts'!U$26:U$29),IF($R276=6,LOOKUP($S276,'Vent Sizing Charts'!$T$22:$T$25,'Vent Sizing Charts'!U$22:U$25),IF($R276=5,LOOKUP($S276,'Vent Sizing Charts'!$T$18:$T$21,'Vent Sizing Charts'!U$18:U$21),IF($R276=4,LOOKUP($S276,'Vent Sizing Charts'!$T$14:$T$17,'Vent Sizing Charts'!U$14:U$17),IF($R276=3,LOOKUP($S276,'Vent Sizing Charts'!$T$10:$T$13,'Vent Sizing Charts'!U$10:U$13),IF($R276=2,LOOKUP($S276,'Vent Sizing Charts'!$T$8:$T$9,'Vent Sizing Charts'!U$8:U$9),IF($R276=1.5,LOOKUP($S276,'Vent Sizing Charts'!$T$7,'Vent Sizing Charts'!U$7),IF($R276=1.25,LOOKUP($S276,'Vent Sizing Charts'!$T$6,'Vent Sizing Charts'!U$6),"ERR")))))))))))</f>
        <v>ERR</v>
      </c>
    </row>
    <row r="277" spans="6:31" x14ac:dyDescent="0.25">
      <c r="F277" t="str">
        <f>IF('Vent Sizing'!M262="","",'Vent Sizing'!M262)</f>
        <v/>
      </c>
      <c r="G277">
        <v>0</v>
      </c>
      <c r="H277" t="e">
        <f>IF(LOOKUP($F277,'Vent Sizing Charts'!$F$5:$F$18,'Vent Sizing Charts'!G$5:G$18)+1&lt;0,0,LOOKUP($F277,'Vent Sizing Charts'!$F$5:$F$18,'Vent Sizing Charts'!G$5:G$18))</f>
        <v>#N/A</v>
      </c>
      <c r="I277" t="e">
        <f>IF(LOOKUP($F277,'Vent Sizing Charts'!$F$5:$F$18,'Vent Sizing Charts'!H$5:H$18)+1&lt;0,0,LOOKUP($F277,'Vent Sizing Charts'!$F$5:$F$18,'Vent Sizing Charts'!H$5:H$18))</f>
        <v>#N/A</v>
      </c>
      <c r="J277" t="e">
        <f>IF(LOOKUP($F277,'Vent Sizing Charts'!$F$5:$F$18,'Vent Sizing Charts'!I$5:I$18)+1&lt;0,0,LOOKUP($F277,'Vent Sizing Charts'!$F$5:$F$18,'Vent Sizing Charts'!I$5:I$18))</f>
        <v>#N/A</v>
      </c>
      <c r="K277" t="e">
        <f>IF(LOOKUP($F277,'Vent Sizing Charts'!$F$5:$F$18,'Vent Sizing Charts'!J$5:J$18)+1&lt;0,0,LOOKUP($F277,'Vent Sizing Charts'!$F$5:$F$18,'Vent Sizing Charts'!J$5:J$18))</f>
        <v>#N/A</v>
      </c>
      <c r="L277" t="e">
        <f>IF(LOOKUP($F277,'Vent Sizing Charts'!$F$5:$F$18,'Vent Sizing Charts'!K$5:K$18)+1&lt;0,0,LOOKUP($F277,'Vent Sizing Charts'!$F$5:$F$18,'Vent Sizing Charts'!K$5:K$18))</f>
        <v>#N/A</v>
      </c>
      <c r="M277" t="e">
        <f>IF(LOOKUP($F277,'Vent Sizing Charts'!$F$5:$F$18,'Vent Sizing Charts'!L$5:L$18)+1&lt;0,0,LOOKUP($F277,'Vent Sizing Charts'!$F$5:$F$18,'Vent Sizing Charts'!L$5:L$18))</f>
        <v>#N/A</v>
      </c>
      <c r="N277" t="e">
        <f>IF(LOOKUP($F277,'Vent Sizing Charts'!$F$5:$F$18,'Vent Sizing Charts'!M$5:M$18)+1&lt;0,0,LOOKUP($F277,'Vent Sizing Charts'!$F$5:$F$18,'Vent Sizing Charts'!M$5:M$18))</f>
        <v>#N/A</v>
      </c>
      <c r="O277" t="e">
        <f>IF(LOOKUP($F277,'Vent Sizing Charts'!$F$5:$F$18,'Vent Sizing Charts'!N$5:N$18)+1&lt;0,0,LOOKUP($F277,'Vent Sizing Charts'!$F$5:$F$18,'Vent Sizing Charts'!N$5:N$18))</f>
        <v>#N/A</v>
      </c>
      <c r="R277">
        <f>'Vent Sizing'!W182</f>
        <v>0</v>
      </c>
      <c r="S277">
        <f>ROUNDUP('Vent Sizing'!X182,0)</f>
        <v>0</v>
      </c>
      <c r="T277">
        <v>-9999999</v>
      </c>
      <c r="U277" t="str">
        <f>IF($R277=15,LOOKUP($S277,'Vent Sizing Charts'!$T$38:$T$41,'Vent Sizing Charts'!V$38:V$41)+1,IF($R277=12,LOOKUP($S277,'Vent Sizing Charts'!$T$34:$T$37,'Vent Sizing Charts'!V$34:V$37)+1,IF($R277=10,LOOKUP($S277,'Vent Sizing Charts'!$T$30:$T$33,'Vent Sizing Charts'!V$30:V$33)+1,IF($R277=8,LOOKUP($S277,'Vent Sizing Charts'!$T$26:$T$29,'Vent Sizing Charts'!V$26:V$29)+1,IF($R277=6,LOOKUP($S277,'Vent Sizing Charts'!$T$22:$T$25,'Vent Sizing Charts'!V$22:V$25)+1,IF($R277=5,LOOKUP($S277,'Vent Sizing Charts'!$T$18:$T$21,'Vent Sizing Charts'!V$18:V$21)+1,IF($R277=4,LOOKUP($S277,'Vent Sizing Charts'!$T$14:$T$17,'Vent Sizing Charts'!V$14:V$17)+1,IF($R277=3,LOOKUP($S277,'Vent Sizing Charts'!$T$10:$T$13,'Vent Sizing Charts'!V$10:V$13)+1,IF($R277=2,LOOKUP($S277,'Vent Sizing Charts'!$T$8:$T$9,'Vent Sizing Charts'!V$8:V$9)+1,IF($R277=1.5,LOOKUP($S277,'Vent Sizing Charts'!$T$7,'Vent Sizing Charts'!V$7)+1,IF($R277=1.25,LOOKUP($S277,'Vent Sizing Charts'!$T$6,'Vent Sizing Charts'!V$6)+1,"ERR")))))))))))</f>
        <v>ERR</v>
      </c>
      <c r="V277" t="str">
        <f>IF($R277=15,LOOKUP($S277,'Vent Sizing Charts'!$T$38:$T$41,'Vent Sizing Charts'!W$38:W$41)+1,IF($R277=12,LOOKUP($S277,'Vent Sizing Charts'!$T$34:$T$37,'Vent Sizing Charts'!W$34:W$37)+1,IF($R277=10,LOOKUP($S277,'Vent Sizing Charts'!$T$30:$T$33,'Vent Sizing Charts'!W$30:W$33)+1,IF($R277=8,LOOKUP($S277,'Vent Sizing Charts'!$T$26:$T$29,'Vent Sizing Charts'!W$26:W$29)+1,IF($R277=6,LOOKUP($S277,'Vent Sizing Charts'!$T$22:$T$25,'Vent Sizing Charts'!W$22:W$25)+1,IF($R277=5,LOOKUP($S277,'Vent Sizing Charts'!$T$18:$T$21,'Vent Sizing Charts'!W$18:W$21)+1,IF($R277=4,LOOKUP($S277,'Vent Sizing Charts'!$T$14:$T$17,'Vent Sizing Charts'!W$14:W$17)+1,IF($R277=3,LOOKUP($S277,'Vent Sizing Charts'!$T$10:$T$13,'Vent Sizing Charts'!W$10:W$13)+1,IF($R277=2,LOOKUP($S277,'Vent Sizing Charts'!$T$8:$T$9,'Vent Sizing Charts'!W$8:W$9)+1,IF($R277=1.5,LOOKUP($S277,'Vent Sizing Charts'!$T$7,'Vent Sizing Charts'!W$7)+1,IF($R277=1.25,LOOKUP($S277,'Vent Sizing Charts'!$T$6,'Vent Sizing Charts'!W$6)+1,"ERR")))))))))))</f>
        <v>ERR</v>
      </c>
      <c r="W277" t="str">
        <f>IF($R277=15,LOOKUP($S277,'Vent Sizing Charts'!$T$38:$T$41,'Vent Sizing Charts'!X$38:X$41)+1,IF($R277=12,LOOKUP($S277,'Vent Sizing Charts'!$T$34:$T$37,'Vent Sizing Charts'!X$34:X$37)+1,IF($R277=10,LOOKUP($S277,'Vent Sizing Charts'!$T$30:$T$33,'Vent Sizing Charts'!X$30:X$33)+1,IF($R277=8,LOOKUP($S277,'Vent Sizing Charts'!$T$26:$T$29,'Vent Sizing Charts'!X$26:X$29)+1,IF($R277=6,LOOKUP($S277,'Vent Sizing Charts'!$T$22:$T$25,'Vent Sizing Charts'!X$22:X$25)+1,IF($R277=5,LOOKUP($S277,'Vent Sizing Charts'!$T$18:$T$21,'Vent Sizing Charts'!X$18:X$21)+1,IF($R277=4,LOOKUP($S277,'Vent Sizing Charts'!$T$14:$T$17,'Vent Sizing Charts'!X$14:X$17)+1,IF($R277=3,LOOKUP($S277,'Vent Sizing Charts'!$T$10:$T$13,'Vent Sizing Charts'!X$10:X$13)+1,IF($R277=2,LOOKUP($S277,'Vent Sizing Charts'!$T$8:$T$9,'Vent Sizing Charts'!X$8:X$9)+1,IF($R277=1.5,LOOKUP($S277,'Vent Sizing Charts'!$T$7,'Vent Sizing Charts'!X$7)+1,IF($R277=1.25,LOOKUP($S277,'Vent Sizing Charts'!$T$6,'Vent Sizing Charts'!X$6)+1,"ERR")))))))))))</f>
        <v>ERR</v>
      </c>
      <c r="X277" t="str">
        <f>IF($R277=15,LOOKUP($S277,'Vent Sizing Charts'!$T$38:$T$41,'Vent Sizing Charts'!Y$38:Y$41)+1,IF($R277=12,LOOKUP($S277,'Vent Sizing Charts'!$T$34:$T$37,'Vent Sizing Charts'!Y$34:Y$37)+1,IF($R277=10,LOOKUP($S277,'Vent Sizing Charts'!$T$30:$T$33,'Vent Sizing Charts'!Y$30:Y$33)+1,IF($R277=8,LOOKUP($S277,'Vent Sizing Charts'!$T$26:$T$29,'Vent Sizing Charts'!Y$26:Y$29)+1,IF($R277=6,LOOKUP($S277,'Vent Sizing Charts'!$T$22:$T$25,'Vent Sizing Charts'!Y$22:Y$25)+1,IF($R277=5,LOOKUP($S277,'Vent Sizing Charts'!$T$18:$T$21,'Vent Sizing Charts'!Y$18:Y$21)+1,IF($R277=4,LOOKUP($S277,'Vent Sizing Charts'!$T$14:$T$17,'Vent Sizing Charts'!Y$14:Y$17)+1,IF($R277=3,LOOKUP($S277,'Vent Sizing Charts'!$T$10:$T$13,'Vent Sizing Charts'!Y$10:Y$13)+1,IF($R277=2,LOOKUP($S277,'Vent Sizing Charts'!$T$8:$T$9,'Vent Sizing Charts'!Y$8:Y$9)+1,IF($R277=1.5,LOOKUP($S277,'Vent Sizing Charts'!$T$7,'Vent Sizing Charts'!Y$7)+1,IF($R277=1.25,LOOKUP($S277,'Vent Sizing Charts'!$T$6,'Vent Sizing Charts'!Y$6)+1,"ERR")))))))))))</f>
        <v>ERR</v>
      </c>
      <c r="Y277" t="str">
        <f>IF($R277=15,LOOKUP($S277,'Vent Sizing Charts'!$T$38:$T$41,'Vent Sizing Charts'!Z$38:Z$41)+1,IF($R277=12,LOOKUP($S277,'Vent Sizing Charts'!$T$34:$T$37,'Vent Sizing Charts'!Z$34:Z$37)+1,IF($R277=10,LOOKUP($S277,'Vent Sizing Charts'!$T$30:$T$33,'Vent Sizing Charts'!Z$30:Z$33)+1,IF($R277=8,LOOKUP($S277,'Vent Sizing Charts'!$T$26:$T$29,'Vent Sizing Charts'!Z$26:Z$29)+1,IF($R277=6,LOOKUP($S277,'Vent Sizing Charts'!$T$22:$T$25,'Vent Sizing Charts'!Z$22:Z$25)+1,IF($R277=5,LOOKUP($S277,'Vent Sizing Charts'!$T$18:$T$21,'Vent Sizing Charts'!Z$18:Z$21)+1,IF($R277=4,LOOKUP($S277,'Vent Sizing Charts'!$T$14:$T$17,'Vent Sizing Charts'!Z$14:Z$17)+1,IF($R277=3,LOOKUP($S277,'Vent Sizing Charts'!$T$10:$T$13,'Vent Sizing Charts'!Z$10:Z$13)+1,IF($R277=2,LOOKUP($S277,'Vent Sizing Charts'!$T$8:$T$9,'Vent Sizing Charts'!Z$8:Z$9)+1,IF($R277=1.5,LOOKUP($S277,'Vent Sizing Charts'!$T$7,'Vent Sizing Charts'!Z$7)+1,IF($R277=1.25,LOOKUP($S277,'Vent Sizing Charts'!$T$6,'Vent Sizing Charts'!Z$6)+1,"ERR")))))))))))</f>
        <v>ERR</v>
      </c>
      <c r="Z277" t="str">
        <f>IF($R277=15,LOOKUP($S277,'Vent Sizing Charts'!$T$38:$T$41,'Vent Sizing Charts'!AA$38:AA$41)+1,IF($R277=12,LOOKUP($S277,'Vent Sizing Charts'!$T$34:$T$37,'Vent Sizing Charts'!AA$34:AA$37)+1,IF($R277=10,LOOKUP($S277,'Vent Sizing Charts'!$T$30:$T$33,'Vent Sizing Charts'!AA$30:AA$33)+1,IF($R277=8,LOOKUP($S277,'Vent Sizing Charts'!$T$26:$T$29,'Vent Sizing Charts'!AA$26:AA$29)+1,IF($R277=6,LOOKUP($S277,'Vent Sizing Charts'!$T$22:$T$25,'Vent Sizing Charts'!AA$22:AA$25)+1,IF($R277=5,LOOKUP($S277,'Vent Sizing Charts'!$T$18:$T$21,'Vent Sizing Charts'!AA$18:AA$21)+1,IF($R277=4,LOOKUP($S277,'Vent Sizing Charts'!$T$14:$T$17,'Vent Sizing Charts'!AA$14:AA$17)+1,IF($R277=3,LOOKUP($S277,'Vent Sizing Charts'!$T$10:$T$13,'Vent Sizing Charts'!AA$10:AA$13)+1,IF($R277=2,LOOKUP($S277,'Vent Sizing Charts'!$T$8:$T$9,'Vent Sizing Charts'!AA$8:AA$9)+1,IF($R277=1.5,LOOKUP($S277,'Vent Sizing Charts'!$T$7,'Vent Sizing Charts'!AA$7)+1,IF($R277=1.25,LOOKUP($S277,'Vent Sizing Charts'!$T$6,'Vent Sizing Charts'!AA$6)+1,"ERR")))))))))))</f>
        <v>ERR</v>
      </c>
      <c r="AA277" t="str">
        <f>IF($R277=15,LOOKUP($S277,'Vent Sizing Charts'!$T$38:$T$41,'Vent Sizing Charts'!AB$38:AB$41)+1,IF($R277=12,LOOKUP($S277,'Vent Sizing Charts'!$T$34:$T$37,'Vent Sizing Charts'!AB$34:AB$37)+1,IF($R277=10,LOOKUP($S277,'Vent Sizing Charts'!$T$30:$T$33,'Vent Sizing Charts'!AB$30:AB$33)+1,IF($R277=8,LOOKUP($S277,'Vent Sizing Charts'!$T$26:$T$29,'Vent Sizing Charts'!AB$26:AB$29)+1,IF($R277=6,LOOKUP($S277,'Vent Sizing Charts'!$T$22:$T$25,'Vent Sizing Charts'!AB$22:AB$25)+1,IF($R277=5,LOOKUP($S277,'Vent Sizing Charts'!$T$18:$T$21,'Vent Sizing Charts'!AB$18:AB$21)+1,IF($R277=4,LOOKUP($S277,'Vent Sizing Charts'!$T$14:$T$17,'Vent Sizing Charts'!AB$14:AB$17)+1,IF($R277=3,LOOKUP($S277,'Vent Sizing Charts'!$T$10:$T$13,'Vent Sizing Charts'!AB$10:AB$13)+1,IF($R277=2,LOOKUP($S277,'Vent Sizing Charts'!$T$8:$T$9,'Vent Sizing Charts'!AB$8:AB$9)+1,IF($R277=1.5,LOOKUP($S277,'Vent Sizing Charts'!$T$7,'Vent Sizing Charts'!AB$7)+1,IF($R277=1.25,LOOKUP($S277,'Vent Sizing Charts'!$T$6,'Vent Sizing Charts'!AB$6)+1,"ERR")))))))))))</f>
        <v>ERR</v>
      </c>
      <c r="AB277" t="str">
        <f>IF($R277=15,LOOKUP($S277,'Vent Sizing Charts'!$T$38:$T$41,'Vent Sizing Charts'!AC$38:AC$41)+1,IF($R277=12,LOOKUP($S277,'Vent Sizing Charts'!$T$34:$T$37,'Vent Sizing Charts'!AC$34:AC$37)+1,IF($R277=10,LOOKUP($S277,'Vent Sizing Charts'!$T$30:$T$33,'Vent Sizing Charts'!AC$30:AC$33)+1,IF($R277=8,LOOKUP($S277,'Vent Sizing Charts'!$T$26:$T$29,'Vent Sizing Charts'!AC$26:AC$29)+1,IF($R277=6,LOOKUP($S277,'Vent Sizing Charts'!$T$22:$T$25,'Vent Sizing Charts'!AC$22:AC$25)+1,IF($R277=5,LOOKUP($S277,'Vent Sizing Charts'!$T$18:$T$21,'Vent Sizing Charts'!AC$18:AC$21)+1,IF($R277=4,LOOKUP($S277,'Vent Sizing Charts'!$T$14:$T$17,'Vent Sizing Charts'!AC$14:AC$17)+1,IF($R277=3,LOOKUP($S277,'Vent Sizing Charts'!$T$10:$T$13,'Vent Sizing Charts'!AC$10:AC$13)+1,IF($R277=2,LOOKUP($S277,'Vent Sizing Charts'!$T$8:$T$9,'Vent Sizing Charts'!AC$8:AC$9)+1,IF($R277=1.5,LOOKUP($S277,'Vent Sizing Charts'!$T$7,'Vent Sizing Charts'!AC$7)+1,IF($R277=1.25,LOOKUP($S277,'Vent Sizing Charts'!$T$6,'Vent Sizing Charts'!AC$6)+1,"ERR")))))))))))</f>
        <v>ERR</v>
      </c>
      <c r="AC277" t="str">
        <f>IF($R277=15,LOOKUP($S277,'Vent Sizing Charts'!$T$38:$T$41,'Vent Sizing Charts'!AD$38:AD$41)+1,IF($R277=12,LOOKUP($S277,'Vent Sizing Charts'!$T$34:$T$37,'Vent Sizing Charts'!AD$34:AD$37)+1,IF($R277=10,LOOKUP($S277,'Vent Sizing Charts'!$T$30:$T$33,'Vent Sizing Charts'!AD$30:AD$33)+1,IF($R277=8,LOOKUP($S277,'Vent Sizing Charts'!$T$26:$T$29,'Vent Sizing Charts'!AD$26:AD$29)+1,IF($R277=6,LOOKUP($S277,'Vent Sizing Charts'!$T$22:$T$25,'Vent Sizing Charts'!AD$22:AD$25)+1,IF($R277=5,LOOKUP($S277,'Vent Sizing Charts'!$T$18:$T$21,'Vent Sizing Charts'!AD$18:AD$21)+1,IF($R277=4,LOOKUP($S277,'Vent Sizing Charts'!$T$14:$T$17,'Vent Sizing Charts'!AD$14:AD$17)+1,IF($R277=3,LOOKUP($S277,'Vent Sizing Charts'!$T$10:$T$13,'Vent Sizing Charts'!AD$10:AD$13)+1,IF($R277=2,LOOKUP($S277,'Vent Sizing Charts'!$T$8:$T$9,'Vent Sizing Charts'!AD$8:AD$9)+1,IF($R277=1.5,LOOKUP($S277,'Vent Sizing Charts'!$T$7,'Vent Sizing Charts'!AD$7)+1,IF($R277=1.25,LOOKUP($S277,'Vent Sizing Charts'!$T$6,'Vent Sizing Charts'!AD$6)+1,"ERR")))))))))))</f>
        <v>ERR</v>
      </c>
      <c r="AD277" t="str">
        <f>IF($R277=15,LOOKUP($S277,'Vent Sizing Charts'!$T$38:$T$41,'Vent Sizing Charts'!AE$38:AE$41)+1,IF($R277=12,LOOKUP($S277,'Vent Sizing Charts'!$T$34:$T$37,'Vent Sizing Charts'!AE$34:AE$37)+1,IF($R277=10,LOOKUP($S277,'Vent Sizing Charts'!$T$30:$T$33,'Vent Sizing Charts'!AE$30:AE$33)+1,IF($R277=8,LOOKUP($S277,'Vent Sizing Charts'!$T$26:$T$29,'Vent Sizing Charts'!AE$26:AE$29)+1,IF($R277=6,LOOKUP($S277,'Vent Sizing Charts'!$T$22:$T$25,'Vent Sizing Charts'!AE$22:AE$25)+1,IF($R277=5,LOOKUP($S277,'Vent Sizing Charts'!$T$18:$T$21,'Vent Sizing Charts'!AE$18:AE$21)+1,IF($R277=4,LOOKUP($S277,'Vent Sizing Charts'!$T$14:$T$17,'Vent Sizing Charts'!AE$14:AE$17)+1,IF($R277=3,LOOKUP($S277,'Vent Sizing Charts'!$T$10:$T$13,'Vent Sizing Charts'!AE$10:AE$13)+1,IF($R277=2,LOOKUP($S277,'Vent Sizing Charts'!$T$8:$T$9,'Vent Sizing Charts'!AE$8:AE$9)+1,IF($R277=1.5,LOOKUP($S277,'Vent Sizing Charts'!$T$7,'Vent Sizing Charts'!AE$7)+1,IF($R277=1.25,LOOKUP($S277,'Vent Sizing Charts'!$T$6,'Vent Sizing Charts'!AE$6)+1,"ERR")))))))))))</f>
        <v>ERR</v>
      </c>
      <c r="AE277" t="str">
        <f>IF($R277=15,LOOKUP($S277,'Vent Sizing Charts'!$T$38:$T$41,'Vent Sizing Charts'!U$38:U$41),IF($R277=12,LOOKUP($S277,'Vent Sizing Charts'!$T$34:$T$37,'Vent Sizing Charts'!U$34:U$37),IF($R277=10,LOOKUP($S277,'Vent Sizing Charts'!$T$30:$T$33,'Vent Sizing Charts'!U$30:U$33),IF($R277=8,LOOKUP($S277,'Vent Sizing Charts'!$T$26:$T$29,'Vent Sizing Charts'!U$26:U$29),IF($R277=6,LOOKUP($S277,'Vent Sizing Charts'!$T$22:$T$25,'Vent Sizing Charts'!U$22:U$25),IF($R277=5,LOOKUP($S277,'Vent Sizing Charts'!$T$18:$T$21,'Vent Sizing Charts'!U$18:U$21),IF($R277=4,LOOKUP($S277,'Vent Sizing Charts'!$T$14:$T$17,'Vent Sizing Charts'!U$14:U$17),IF($R277=3,LOOKUP($S277,'Vent Sizing Charts'!$T$10:$T$13,'Vent Sizing Charts'!U$10:U$13),IF($R277=2,LOOKUP($S277,'Vent Sizing Charts'!$T$8:$T$9,'Vent Sizing Charts'!U$8:U$9),IF($R277=1.5,LOOKUP($S277,'Vent Sizing Charts'!$T$7,'Vent Sizing Charts'!U$7),IF($R277=1.25,LOOKUP($S277,'Vent Sizing Charts'!$T$6,'Vent Sizing Charts'!U$6),"ERR")))))))))))</f>
        <v>ERR</v>
      </c>
    </row>
    <row r="278" spans="6:31" x14ac:dyDescent="0.25">
      <c r="F278" t="str">
        <f>IF('Vent Sizing'!M263="","",'Vent Sizing'!M263)</f>
        <v/>
      </c>
      <c r="G278">
        <v>0</v>
      </c>
      <c r="H278" t="e">
        <f>IF(LOOKUP($F278,'Vent Sizing Charts'!$F$5:$F$18,'Vent Sizing Charts'!G$5:G$18)+1&lt;0,0,LOOKUP($F278,'Vent Sizing Charts'!$F$5:$F$18,'Vent Sizing Charts'!G$5:G$18))</f>
        <v>#N/A</v>
      </c>
      <c r="I278" t="e">
        <f>IF(LOOKUP($F278,'Vent Sizing Charts'!$F$5:$F$18,'Vent Sizing Charts'!H$5:H$18)+1&lt;0,0,LOOKUP($F278,'Vent Sizing Charts'!$F$5:$F$18,'Vent Sizing Charts'!H$5:H$18))</f>
        <v>#N/A</v>
      </c>
      <c r="J278" t="e">
        <f>IF(LOOKUP($F278,'Vent Sizing Charts'!$F$5:$F$18,'Vent Sizing Charts'!I$5:I$18)+1&lt;0,0,LOOKUP($F278,'Vent Sizing Charts'!$F$5:$F$18,'Vent Sizing Charts'!I$5:I$18))</f>
        <v>#N/A</v>
      </c>
      <c r="K278" t="e">
        <f>IF(LOOKUP($F278,'Vent Sizing Charts'!$F$5:$F$18,'Vent Sizing Charts'!J$5:J$18)+1&lt;0,0,LOOKUP($F278,'Vent Sizing Charts'!$F$5:$F$18,'Vent Sizing Charts'!J$5:J$18))</f>
        <v>#N/A</v>
      </c>
      <c r="L278" t="e">
        <f>IF(LOOKUP($F278,'Vent Sizing Charts'!$F$5:$F$18,'Vent Sizing Charts'!K$5:K$18)+1&lt;0,0,LOOKUP($F278,'Vent Sizing Charts'!$F$5:$F$18,'Vent Sizing Charts'!K$5:K$18))</f>
        <v>#N/A</v>
      </c>
      <c r="M278" t="e">
        <f>IF(LOOKUP($F278,'Vent Sizing Charts'!$F$5:$F$18,'Vent Sizing Charts'!L$5:L$18)+1&lt;0,0,LOOKUP($F278,'Vent Sizing Charts'!$F$5:$F$18,'Vent Sizing Charts'!L$5:L$18))</f>
        <v>#N/A</v>
      </c>
      <c r="N278" t="e">
        <f>IF(LOOKUP($F278,'Vent Sizing Charts'!$F$5:$F$18,'Vent Sizing Charts'!M$5:M$18)+1&lt;0,0,LOOKUP($F278,'Vent Sizing Charts'!$F$5:$F$18,'Vent Sizing Charts'!M$5:M$18))</f>
        <v>#N/A</v>
      </c>
      <c r="O278" t="e">
        <f>IF(LOOKUP($F278,'Vent Sizing Charts'!$F$5:$F$18,'Vent Sizing Charts'!N$5:N$18)+1&lt;0,0,LOOKUP($F278,'Vent Sizing Charts'!$F$5:$F$18,'Vent Sizing Charts'!N$5:N$18))</f>
        <v>#N/A</v>
      </c>
      <c r="R278">
        <f>'Vent Sizing'!W183</f>
        <v>0</v>
      </c>
      <c r="S278">
        <f>ROUNDUP('Vent Sizing'!X183,0)</f>
        <v>0</v>
      </c>
      <c r="T278">
        <v>-9999999</v>
      </c>
      <c r="U278" t="str">
        <f>IF($R278=15,LOOKUP($S278,'Vent Sizing Charts'!$T$38:$T$41,'Vent Sizing Charts'!V$38:V$41)+1,IF($R278=12,LOOKUP($S278,'Vent Sizing Charts'!$T$34:$T$37,'Vent Sizing Charts'!V$34:V$37)+1,IF($R278=10,LOOKUP($S278,'Vent Sizing Charts'!$T$30:$T$33,'Vent Sizing Charts'!V$30:V$33)+1,IF($R278=8,LOOKUP($S278,'Vent Sizing Charts'!$T$26:$T$29,'Vent Sizing Charts'!V$26:V$29)+1,IF($R278=6,LOOKUP($S278,'Vent Sizing Charts'!$T$22:$T$25,'Vent Sizing Charts'!V$22:V$25)+1,IF($R278=5,LOOKUP($S278,'Vent Sizing Charts'!$T$18:$T$21,'Vent Sizing Charts'!V$18:V$21)+1,IF($R278=4,LOOKUP($S278,'Vent Sizing Charts'!$T$14:$T$17,'Vent Sizing Charts'!V$14:V$17)+1,IF($R278=3,LOOKUP($S278,'Vent Sizing Charts'!$T$10:$T$13,'Vent Sizing Charts'!V$10:V$13)+1,IF($R278=2,LOOKUP($S278,'Vent Sizing Charts'!$T$8:$T$9,'Vent Sizing Charts'!V$8:V$9)+1,IF($R278=1.5,LOOKUP($S278,'Vent Sizing Charts'!$T$7,'Vent Sizing Charts'!V$7)+1,IF($R278=1.25,LOOKUP($S278,'Vent Sizing Charts'!$T$6,'Vent Sizing Charts'!V$6)+1,"ERR")))))))))))</f>
        <v>ERR</v>
      </c>
      <c r="V278" t="str">
        <f>IF($R278=15,LOOKUP($S278,'Vent Sizing Charts'!$T$38:$T$41,'Vent Sizing Charts'!W$38:W$41)+1,IF($R278=12,LOOKUP($S278,'Vent Sizing Charts'!$T$34:$T$37,'Vent Sizing Charts'!W$34:W$37)+1,IF($R278=10,LOOKUP($S278,'Vent Sizing Charts'!$T$30:$T$33,'Vent Sizing Charts'!W$30:W$33)+1,IF($R278=8,LOOKUP($S278,'Vent Sizing Charts'!$T$26:$T$29,'Vent Sizing Charts'!W$26:W$29)+1,IF($R278=6,LOOKUP($S278,'Vent Sizing Charts'!$T$22:$T$25,'Vent Sizing Charts'!W$22:W$25)+1,IF($R278=5,LOOKUP($S278,'Vent Sizing Charts'!$T$18:$T$21,'Vent Sizing Charts'!W$18:W$21)+1,IF($R278=4,LOOKUP($S278,'Vent Sizing Charts'!$T$14:$T$17,'Vent Sizing Charts'!W$14:W$17)+1,IF($R278=3,LOOKUP($S278,'Vent Sizing Charts'!$T$10:$T$13,'Vent Sizing Charts'!W$10:W$13)+1,IF($R278=2,LOOKUP($S278,'Vent Sizing Charts'!$T$8:$T$9,'Vent Sizing Charts'!W$8:W$9)+1,IF($R278=1.5,LOOKUP($S278,'Vent Sizing Charts'!$T$7,'Vent Sizing Charts'!W$7)+1,IF($R278=1.25,LOOKUP($S278,'Vent Sizing Charts'!$T$6,'Vent Sizing Charts'!W$6)+1,"ERR")))))))))))</f>
        <v>ERR</v>
      </c>
      <c r="W278" t="str">
        <f>IF($R278=15,LOOKUP($S278,'Vent Sizing Charts'!$T$38:$T$41,'Vent Sizing Charts'!X$38:X$41)+1,IF($R278=12,LOOKUP($S278,'Vent Sizing Charts'!$T$34:$T$37,'Vent Sizing Charts'!X$34:X$37)+1,IF($R278=10,LOOKUP($S278,'Vent Sizing Charts'!$T$30:$T$33,'Vent Sizing Charts'!X$30:X$33)+1,IF($R278=8,LOOKUP($S278,'Vent Sizing Charts'!$T$26:$T$29,'Vent Sizing Charts'!X$26:X$29)+1,IF($R278=6,LOOKUP($S278,'Vent Sizing Charts'!$T$22:$T$25,'Vent Sizing Charts'!X$22:X$25)+1,IF($R278=5,LOOKUP($S278,'Vent Sizing Charts'!$T$18:$T$21,'Vent Sizing Charts'!X$18:X$21)+1,IF($R278=4,LOOKUP($S278,'Vent Sizing Charts'!$T$14:$T$17,'Vent Sizing Charts'!X$14:X$17)+1,IF($R278=3,LOOKUP($S278,'Vent Sizing Charts'!$T$10:$T$13,'Vent Sizing Charts'!X$10:X$13)+1,IF($R278=2,LOOKUP($S278,'Vent Sizing Charts'!$T$8:$T$9,'Vent Sizing Charts'!X$8:X$9)+1,IF($R278=1.5,LOOKUP($S278,'Vent Sizing Charts'!$T$7,'Vent Sizing Charts'!X$7)+1,IF($R278=1.25,LOOKUP($S278,'Vent Sizing Charts'!$T$6,'Vent Sizing Charts'!X$6)+1,"ERR")))))))))))</f>
        <v>ERR</v>
      </c>
      <c r="X278" t="str">
        <f>IF($R278=15,LOOKUP($S278,'Vent Sizing Charts'!$T$38:$T$41,'Vent Sizing Charts'!Y$38:Y$41)+1,IF($R278=12,LOOKUP($S278,'Vent Sizing Charts'!$T$34:$T$37,'Vent Sizing Charts'!Y$34:Y$37)+1,IF($R278=10,LOOKUP($S278,'Vent Sizing Charts'!$T$30:$T$33,'Vent Sizing Charts'!Y$30:Y$33)+1,IF($R278=8,LOOKUP($S278,'Vent Sizing Charts'!$T$26:$T$29,'Vent Sizing Charts'!Y$26:Y$29)+1,IF($R278=6,LOOKUP($S278,'Vent Sizing Charts'!$T$22:$T$25,'Vent Sizing Charts'!Y$22:Y$25)+1,IF($R278=5,LOOKUP($S278,'Vent Sizing Charts'!$T$18:$T$21,'Vent Sizing Charts'!Y$18:Y$21)+1,IF($R278=4,LOOKUP($S278,'Vent Sizing Charts'!$T$14:$T$17,'Vent Sizing Charts'!Y$14:Y$17)+1,IF($R278=3,LOOKUP($S278,'Vent Sizing Charts'!$T$10:$T$13,'Vent Sizing Charts'!Y$10:Y$13)+1,IF($R278=2,LOOKUP($S278,'Vent Sizing Charts'!$T$8:$T$9,'Vent Sizing Charts'!Y$8:Y$9)+1,IF($R278=1.5,LOOKUP($S278,'Vent Sizing Charts'!$T$7,'Vent Sizing Charts'!Y$7)+1,IF($R278=1.25,LOOKUP($S278,'Vent Sizing Charts'!$T$6,'Vent Sizing Charts'!Y$6)+1,"ERR")))))))))))</f>
        <v>ERR</v>
      </c>
      <c r="Y278" t="str">
        <f>IF($R278=15,LOOKUP($S278,'Vent Sizing Charts'!$T$38:$T$41,'Vent Sizing Charts'!Z$38:Z$41)+1,IF($R278=12,LOOKUP($S278,'Vent Sizing Charts'!$T$34:$T$37,'Vent Sizing Charts'!Z$34:Z$37)+1,IF($R278=10,LOOKUP($S278,'Vent Sizing Charts'!$T$30:$T$33,'Vent Sizing Charts'!Z$30:Z$33)+1,IF($R278=8,LOOKUP($S278,'Vent Sizing Charts'!$T$26:$T$29,'Vent Sizing Charts'!Z$26:Z$29)+1,IF($R278=6,LOOKUP($S278,'Vent Sizing Charts'!$T$22:$T$25,'Vent Sizing Charts'!Z$22:Z$25)+1,IF($R278=5,LOOKUP($S278,'Vent Sizing Charts'!$T$18:$T$21,'Vent Sizing Charts'!Z$18:Z$21)+1,IF($R278=4,LOOKUP($S278,'Vent Sizing Charts'!$T$14:$T$17,'Vent Sizing Charts'!Z$14:Z$17)+1,IF($R278=3,LOOKUP($S278,'Vent Sizing Charts'!$T$10:$T$13,'Vent Sizing Charts'!Z$10:Z$13)+1,IF($R278=2,LOOKUP($S278,'Vent Sizing Charts'!$T$8:$T$9,'Vent Sizing Charts'!Z$8:Z$9)+1,IF($R278=1.5,LOOKUP($S278,'Vent Sizing Charts'!$T$7,'Vent Sizing Charts'!Z$7)+1,IF($R278=1.25,LOOKUP($S278,'Vent Sizing Charts'!$T$6,'Vent Sizing Charts'!Z$6)+1,"ERR")))))))))))</f>
        <v>ERR</v>
      </c>
      <c r="Z278" t="str">
        <f>IF($R278=15,LOOKUP($S278,'Vent Sizing Charts'!$T$38:$T$41,'Vent Sizing Charts'!AA$38:AA$41)+1,IF($R278=12,LOOKUP($S278,'Vent Sizing Charts'!$T$34:$T$37,'Vent Sizing Charts'!AA$34:AA$37)+1,IF($R278=10,LOOKUP($S278,'Vent Sizing Charts'!$T$30:$T$33,'Vent Sizing Charts'!AA$30:AA$33)+1,IF($R278=8,LOOKUP($S278,'Vent Sizing Charts'!$T$26:$T$29,'Vent Sizing Charts'!AA$26:AA$29)+1,IF($R278=6,LOOKUP($S278,'Vent Sizing Charts'!$T$22:$T$25,'Vent Sizing Charts'!AA$22:AA$25)+1,IF($R278=5,LOOKUP($S278,'Vent Sizing Charts'!$T$18:$T$21,'Vent Sizing Charts'!AA$18:AA$21)+1,IF($R278=4,LOOKUP($S278,'Vent Sizing Charts'!$T$14:$T$17,'Vent Sizing Charts'!AA$14:AA$17)+1,IF($R278=3,LOOKUP($S278,'Vent Sizing Charts'!$T$10:$T$13,'Vent Sizing Charts'!AA$10:AA$13)+1,IF($R278=2,LOOKUP($S278,'Vent Sizing Charts'!$T$8:$T$9,'Vent Sizing Charts'!AA$8:AA$9)+1,IF($R278=1.5,LOOKUP($S278,'Vent Sizing Charts'!$T$7,'Vent Sizing Charts'!AA$7)+1,IF($R278=1.25,LOOKUP($S278,'Vent Sizing Charts'!$T$6,'Vent Sizing Charts'!AA$6)+1,"ERR")))))))))))</f>
        <v>ERR</v>
      </c>
      <c r="AA278" t="str">
        <f>IF($R278=15,LOOKUP($S278,'Vent Sizing Charts'!$T$38:$T$41,'Vent Sizing Charts'!AB$38:AB$41)+1,IF($R278=12,LOOKUP($S278,'Vent Sizing Charts'!$T$34:$T$37,'Vent Sizing Charts'!AB$34:AB$37)+1,IF($R278=10,LOOKUP($S278,'Vent Sizing Charts'!$T$30:$T$33,'Vent Sizing Charts'!AB$30:AB$33)+1,IF($R278=8,LOOKUP($S278,'Vent Sizing Charts'!$T$26:$T$29,'Vent Sizing Charts'!AB$26:AB$29)+1,IF($R278=6,LOOKUP($S278,'Vent Sizing Charts'!$T$22:$T$25,'Vent Sizing Charts'!AB$22:AB$25)+1,IF($R278=5,LOOKUP($S278,'Vent Sizing Charts'!$T$18:$T$21,'Vent Sizing Charts'!AB$18:AB$21)+1,IF($R278=4,LOOKUP($S278,'Vent Sizing Charts'!$T$14:$T$17,'Vent Sizing Charts'!AB$14:AB$17)+1,IF($R278=3,LOOKUP($S278,'Vent Sizing Charts'!$T$10:$T$13,'Vent Sizing Charts'!AB$10:AB$13)+1,IF($R278=2,LOOKUP($S278,'Vent Sizing Charts'!$T$8:$T$9,'Vent Sizing Charts'!AB$8:AB$9)+1,IF($R278=1.5,LOOKUP($S278,'Vent Sizing Charts'!$T$7,'Vent Sizing Charts'!AB$7)+1,IF($R278=1.25,LOOKUP($S278,'Vent Sizing Charts'!$T$6,'Vent Sizing Charts'!AB$6)+1,"ERR")))))))))))</f>
        <v>ERR</v>
      </c>
      <c r="AB278" t="str">
        <f>IF($R278=15,LOOKUP($S278,'Vent Sizing Charts'!$T$38:$T$41,'Vent Sizing Charts'!AC$38:AC$41)+1,IF($R278=12,LOOKUP($S278,'Vent Sizing Charts'!$T$34:$T$37,'Vent Sizing Charts'!AC$34:AC$37)+1,IF($R278=10,LOOKUP($S278,'Vent Sizing Charts'!$T$30:$T$33,'Vent Sizing Charts'!AC$30:AC$33)+1,IF($R278=8,LOOKUP($S278,'Vent Sizing Charts'!$T$26:$T$29,'Vent Sizing Charts'!AC$26:AC$29)+1,IF($R278=6,LOOKUP($S278,'Vent Sizing Charts'!$T$22:$T$25,'Vent Sizing Charts'!AC$22:AC$25)+1,IF($R278=5,LOOKUP($S278,'Vent Sizing Charts'!$T$18:$T$21,'Vent Sizing Charts'!AC$18:AC$21)+1,IF($R278=4,LOOKUP($S278,'Vent Sizing Charts'!$T$14:$T$17,'Vent Sizing Charts'!AC$14:AC$17)+1,IF($R278=3,LOOKUP($S278,'Vent Sizing Charts'!$T$10:$T$13,'Vent Sizing Charts'!AC$10:AC$13)+1,IF($R278=2,LOOKUP($S278,'Vent Sizing Charts'!$T$8:$T$9,'Vent Sizing Charts'!AC$8:AC$9)+1,IF($R278=1.5,LOOKUP($S278,'Vent Sizing Charts'!$T$7,'Vent Sizing Charts'!AC$7)+1,IF($R278=1.25,LOOKUP($S278,'Vent Sizing Charts'!$T$6,'Vent Sizing Charts'!AC$6)+1,"ERR")))))))))))</f>
        <v>ERR</v>
      </c>
      <c r="AC278" t="str">
        <f>IF($R278=15,LOOKUP($S278,'Vent Sizing Charts'!$T$38:$T$41,'Vent Sizing Charts'!AD$38:AD$41)+1,IF($R278=12,LOOKUP($S278,'Vent Sizing Charts'!$T$34:$T$37,'Vent Sizing Charts'!AD$34:AD$37)+1,IF($R278=10,LOOKUP($S278,'Vent Sizing Charts'!$T$30:$T$33,'Vent Sizing Charts'!AD$30:AD$33)+1,IF($R278=8,LOOKUP($S278,'Vent Sizing Charts'!$T$26:$T$29,'Vent Sizing Charts'!AD$26:AD$29)+1,IF($R278=6,LOOKUP($S278,'Vent Sizing Charts'!$T$22:$T$25,'Vent Sizing Charts'!AD$22:AD$25)+1,IF($R278=5,LOOKUP($S278,'Vent Sizing Charts'!$T$18:$T$21,'Vent Sizing Charts'!AD$18:AD$21)+1,IF($R278=4,LOOKUP($S278,'Vent Sizing Charts'!$T$14:$T$17,'Vent Sizing Charts'!AD$14:AD$17)+1,IF($R278=3,LOOKUP($S278,'Vent Sizing Charts'!$T$10:$T$13,'Vent Sizing Charts'!AD$10:AD$13)+1,IF($R278=2,LOOKUP($S278,'Vent Sizing Charts'!$T$8:$T$9,'Vent Sizing Charts'!AD$8:AD$9)+1,IF($R278=1.5,LOOKUP($S278,'Vent Sizing Charts'!$T$7,'Vent Sizing Charts'!AD$7)+1,IF($R278=1.25,LOOKUP($S278,'Vent Sizing Charts'!$T$6,'Vent Sizing Charts'!AD$6)+1,"ERR")))))))))))</f>
        <v>ERR</v>
      </c>
      <c r="AD278" t="str">
        <f>IF($R278=15,LOOKUP($S278,'Vent Sizing Charts'!$T$38:$T$41,'Vent Sizing Charts'!AE$38:AE$41)+1,IF($R278=12,LOOKUP($S278,'Vent Sizing Charts'!$T$34:$T$37,'Vent Sizing Charts'!AE$34:AE$37)+1,IF($R278=10,LOOKUP($S278,'Vent Sizing Charts'!$T$30:$T$33,'Vent Sizing Charts'!AE$30:AE$33)+1,IF($R278=8,LOOKUP($S278,'Vent Sizing Charts'!$T$26:$T$29,'Vent Sizing Charts'!AE$26:AE$29)+1,IF($R278=6,LOOKUP($S278,'Vent Sizing Charts'!$T$22:$T$25,'Vent Sizing Charts'!AE$22:AE$25)+1,IF($R278=5,LOOKUP($S278,'Vent Sizing Charts'!$T$18:$T$21,'Vent Sizing Charts'!AE$18:AE$21)+1,IF($R278=4,LOOKUP($S278,'Vent Sizing Charts'!$T$14:$T$17,'Vent Sizing Charts'!AE$14:AE$17)+1,IF($R278=3,LOOKUP($S278,'Vent Sizing Charts'!$T$10:$T$13,'Vent Sizing Charts'!AE$10:AE$13)+1,IF($R278=2,LOOKUP($S278,'Vent Sizing Charts'!$T$8:$T$9,'Vent Sizing Charts'!AE$8:AE$9)+1,IF($R278=1.5,LOOKUP($S278,'Vent Sizing Charts'!$T$7,'Vent Sizing Charts'!AE$7)+1,IF($R278=1.25,LOOKUP($S278,'Vent Sizing Charts'!$T$6,'Vent Sizing Charts'!AE$6)+1,"ERR")))))))))))</f>
        <v>ERR</v>
      </c>
      <c r="AE278" t="str">
        <f>IF($R278=15,LOOKUP($S278,'Vent Sizing Charts'!$T$38:$T$41,'Vent Sizing Charts'!U$38:U$41),IF($R278=12,LOOKUP($S278,'Vent Sizing Charts'!$T$34:$T$37,'Vent Sizing Charts'!U$34:U$37),IF($R278=10,LOOKUP($S278,'Vent Sizing Charts'!$T$30:$T$33,'Vent Sizing Charts'!U$30:U$33),IF($R278=8,LOOKUP($S278,'Vent Sizing Charts'!$T$26:$T$29,'Vent Sizing Charts'!U$26:U$29),IF($R278=6,LOOKUP($S278,'Vent Sizing Charts'!$T$22:$T$25,'Vent Sizing Charts'!U$22:U$25),IF($R278=5,LOOKUP($S278,'Vent Sizing Charts'!$T$18:$T$21,'Vent Sizing Charts'!U$18:U$21),IF($R278=4,LOOKUP($S278,'Vent Sizing Charts'!$T$14:$T$17,'Vent Sizing Charts'!U$14:U$17),IF($R278=3,LOOKUP($S278,'Vent Sizing Charts'!$T$10:$T$13,'Vent Sizing Charts'!U$10:U$13),IF($R278=2,LOOKUP($S278,'Vent Sizing Charts'!$T$8:$T$9,'Vent Sizing Charts'!U$8:U$9),IF($R278=1.5,LOOKUP($S278,'Vent Sizing Charts'!$T$7,'Vent Sizing Charts'!U$7),IF($R278=1.25,LOOKUP($S278,'Vent Sizing Charts'!$T$6,'Vent Sizing Charts'!U$6),"ERR")))))))))))</f>
        <v>ERR</v>
      </c>
    </row>
    <row r="279" spans="6:31" x14ac:dyDescent="0.25">
      <c r="F279" t="str">
        <f>IF('Vent Sizing'!M264="","",'Vent Sizing'!M264)</f>
        <v/>
      </c>
      <c r="G279">
        <v>0</v>
      </c>
      <c r="H279" t="e">
        <f>IF(LOOKUP($F279,'Vent Sizing Charts'!$F$5:$F$18,'Vent Sizing Charts'!G$5:G$18)+1&lt;0,0,LOOKUP($F279,'Vent Sizing Charts'!$F$5:$F$18,'Vent Sizing Charts'!G$5:G$18))</f>
        <v>#N/A</v>
      </c>
      <c r="I279" t="e">
        <f>IF(LOOKUP($F279,'Vent Sizing Charts'!$F$5:$F$18,'Vent Sizing Charts'!H$5:H$18)+1&lt;0,0,LOOKUP($F279,'Vent Sizing Charts'!$F$5:$F$18,'Vent Sizing Charts'!H$5:H$18))</f>
        <v>#N/A</v>
      </c>
      <c r="J279" t="e">
        <f>IF(LOOKUP($F279,'Vent Sizing Charts'!$F$5:$F$18,'Vent Sizing Charts'!I$5:I$18)+1&lt;0,0,LOOKUP($F279,'Vent Sizing Charts'!$F$5:$F$18,'Vent Sizing Charts'!I$5:I$18))</f>
        <v>#N/A</v>
      </c>
      <c r="K279" t="e">
        <f>IF(LOOKUP($F279,'Vent Sizing Charts'!$F$5:$F$18,'Vent Sizing Charts'!J$5:J$18)+1&lt;0,0,LOOKUP($F279,'Vent Sizing Charts'!$F$5:$F$18,'Vent Sizing Charts'!J$5:J$18))</f>
        <v>#N/A</v>
      </c>
      <c r="L279" t="e">
        <f>IF(LOOKUP($F279,'Vent Sizing Charts'!$F$5:$F$18,'Vent Sizing Charts'!K$5:K$18)+1&lt;0,0,LOOKUP($F279,'Vent Sizing Charts'!$F$5:$F$18,'Vent Sizing Charts'!K$5:K$18))</f>
        <v>#N/A</v>
      </c>
      <c r="M279" t="e">
        <f>IF(LOOKUP($F279,'Vent Sizing Charts'!$F$5:$F$18,'Vent Sizing Charts'!L$5:L$18)+1&lt;0,0,LOOKUP($F279,'Vent Sizing Charts'!$F$5:$F$18,'Vent Sizing Charts'!L$5:L$18))</f>
        <v>#N/A</v>
      </c>
      <c r="N279" t="e">
        <f>IF(LOOKUP($F279,'Vent Sizing Charts'!$F$5:$F$18,'Vent Sizing Charts'!M$5:M$18)+1&lt;0,0,LOOKUP($F279,'Vent Sizing Charts'!$F$5:$F$18,'Vent Sizing Charts'!M$5:M$18))</f>
        <v>#N/A</v>
      </c>
      <c r="O279" t="e">
        <f>IF(LOOKUP($F279,'Vent Sizing Charts'!$F$5:$F$18,'Vent Sizing Charts'!N$5:N$18)+1&lt;0,0,LOOKUP($F279,'Vent Sizing Charts'!$F$5:$F$18,'Vent Sizing Charts'!N$5:N$18))</f>
        <v>#N/A</v>
      </c>
      <c r="R279">
        <f>'Vent Sizing'!W184</f>
        <v>0</v>
      </c>
      <c r="S279">
        <f>ROUNDUP('Vent Sizing'!X184,0)</f>
        <v>0</v>
      </c>
      <c r="T279">
        <v>-9999999</v>
      </c>
      <c r="U279" t="str">
        <f>IF($R279=15,LOOKUP($S279,'Vent Sizing Charts'!$T$38:$T$41,'Vent Sizing Charts'!V$38:V$41)+1,IF($R279=12,LOOKUP($S279,'Vent Sizing Charts'!$T$34:$T$37,'Vent Sizing Charts'!V$34:V$37)+1,IF($R279=10,LOOKUP($S279,'Vent Sizing Charts'!$T$30:$T$33,'Vent Sizing Charts'!V$30:V$33)+1,IF($R279=8,LOOKUP($S279,'Vent Sizing Charts'!$T$26:$T$29,'Vent Sizing Charts'!V$26:V$29)+1,IF($R279=6,LOOKUP($S279,'Vent Sizing Charts'!$T$22:$T$25,'Vent Sizing Charts'!V$22:V$25)+1,IF($R279=5,LOOKUP($S279,'Vent Sizing Charts'!$T$18:$T$21,'Vent Sizing Charts'!V$18:V$21)+1,IF($R279=4,LOOKUP($S279,'Vent Sizing Charts'!$T$14:$T$17,'Vent Sizing Charts'!V$14:V$17)+1,IF($R279=3,LOOKUP($S279,'Vent Sizing Charts'!$T$10:$T$13,'Vent Sizing Charts'!V$10:V$13)+1,IF($R279=2,LOOKUP($S279,'Vent Sizing Charts'!$T$8:$T$9,'Vent Sizing Charts'!V$8:V$9)+1,IF($R279=1.5,LOOKUP($S279,'Vent Sizing Charts'!$T$7,'Vent Sizing Charts'!V$7)+1,IF($R279=1.25,LOOKUP($S279,'Vent Sizing Charts'!$T$6,'Vent Sizing Charts'!V$6)+1,"ERR")))))))))))</f>
        <v>ERR</v>
      </c>
      <c r="V279" t="str">
        <f>IF($R279=15,LOOKUP($S279,'Vent Sizing Charts'!$T$38:$T$41,'Vent Sizing Charts'!W$38:W$41)+1,IF($R279=12,LOOKUP($S279,'Vent Sizing Charts'!$T$34:$T$37,'Vent Sizing Charts'!W$34:W$37)+1,IF($R279=10,LOOKUP($S279,'Vent Sizing Charts'!$T$30:$T$33,'Vent Sizing Charts'!W$30:W$33)+1,IF($R279=8,LOOKUP($S279,'Vent Sizing Charts'!$T$26:$T$29,'Vent Sizing Charts'!W$26:W$29)+1,IF($R279=6,LOOKUP($S279,'Vent Sizing Charts'!$T$22:$T$25,'Vent Sizing Charts'!W$22:W$25)+1,IF($R279=5,LOOKUP($S279,'Vent Sizing Charts'!$T$18:$T$21,'Vent Sizing Charts'!W$18:W$21)+1,IF($R279=4,LOOKUP($S279,'Vent Sizing Charts'!$T$14:$T$17,'Vent Sizing Charts'!W$14:W$17)+1,IF($R279=3,LOOKUP($S279,'Vent Sizing Charts'!$T$10:$T$13,'Vent Sizing Charts'!W$10:W$13)+1,IF($R279=2,LOOKUP($S279,'Vent Sizing Charts'!$T$8:$T$9,'Vent Sizing Charts'!W$8:W$9)+1,IF($R279=1.5,LOOKUP($S279,'Vent Sizing Charts'!$T$7,'Vent Sizing Charts'!W$7)+1,IF($R279=1.25,LOOKUP($S279,'Vent Sizing Charts'!$T$6,'Vent Sizing Charts'!W$6)+1,"ERR")))))))))))</f>
        <v>ERR</v>
      </c>
      <c r="W279" t="str">
        <f>IF($R279=15,LOOKUP($S279,'Vent Sizing Charts'!$T$38:$T$41,'Vent Sizing Charts'!X$38:X$41)+1,IF($R279=12,LOOKUP($S279,'Vent Sizing Charts'!$T$34:$T$37,'Vent Sizing Charts'!X$34:X$37)+1,IF($R279=10,LOOKUP($S279,'Vent Sizing Charts'!$T$30:$T$33,'Vent Sizing Charts'!X$30:X$33)+1,IF($R279=8,LOOKUP($S279,'Vent Sizing Charts'!$T$26:$T$29,'Vent Sizing Charts'!X$26:X$29)+1,IF($R279=6,LOOKUP($S279,'Vent Sizing Charts'!$T$22:$T$25,'Vent Sizing Charts'!X$22:X$25)+1,IF($R279=5,LOOKUP($S279,'Vent Sizing Charts'!$T$18:$T$21,'Vent Sizing Charts'!X$18:X$21)+1,IF($R279=4,LOOKUP($S279,'Vent Sizing Charts'!$T$14:$T$17,'Vent Sizing Charts'!X$14:X$17)+1,IF($R279=3,LOOKUP($S279,'Vent Sizing Charts'!$T$10:$T$13,'Vent Sizing Charts'!X$10:X$13)+1,IF($R279=2,LOOKUP($S279,'Vent Sizing Charts'!$T$8:$T$9,'Vent Sizing Charts'!X$8:X$9)+1,IF($R279=1.5,LOOKUP($S279,'Vent Sizing Charts'!$T$7,'Vent Sizing Charts'!X$7)+1,IF($R279=1.25,LOOKUP($S279,'Vent Sizing Charts'!$T$6,'Vent Sizing Charts'!X$6)+1,"ERR")))))))))))</f>
        <v>ERR</v>
      </c>
      <c r="X279" t="str">
        <f>IF($R279=15,LOOKUP($S279,'Vent Sizing Charts'!$T$38:$T$41,'Vent Sizing Charts'!Y$38:Y$41)+1,IF($R279=12,LOOKUP($S279,'Vent Sizing Charts'!$T$34:$T$37,'Vent Sizing Charts'!Y$34:Y$37)+1,IF($R279=10,LOOKUP($S279,'Vent Sizing Charts'!$T$30:$T$33,'Vent Sizing Charts'!Y$30:Y$33)+1,IF($R279=8,LOOKUP($S279,'Vent Sizing Charts'!$T$26:$T$29,'Vent Sizing Charts'!Y$26:Y$29)+1,IF($R279=6,LOOKUP($S279,'Vent Sizing Charts'!$T$22:$T$25,'Vent Sizing Charts'!Y$22:Y$25)+1,IF($R279=5,LOOKUP($S279,'Vent Sizing Charts'!$T$18:$T$21,'Vent Sizing Charts'!Y$18:Y$21)+1,IF($R279=4,LOOKUP($S279,'Vent Sizing Charts'!$T$14:$T$17,'Vent Sizing Charts'!Y$14:Y$17)+1,IF($R279=3,LOOKUP($S279,'Vent Sizing Charts'!$T$10:$T$13,'Vent Sizing Charts'!Y$10:Y$13)+1,IF($R279=2,LOOKUP($S279,'Vent Sizing Charts'!$T$8:$T$9,'Vent Sizing Charts'!Y$8:Y$9)+1,IF($R279=1.5,LOOKUP($S279,'Vent Sizing Charts'!$T$7,'Vent Sizing Charts'!Y$7)+1,IF($R279=1.25,LOOKUP($S279,'Vent Sizing Charts'!$T$6,'Vent Sizing Charts'!Y$6)+1,"ERR")))))))))))</f>
        <v>ERR</v>
      </c>
      <c r="Y279" t="str">
        <f>IF($R279=15,LOOKUP($S279,'Vent Sizing Charts'!$T$38:$T$41,'Vent Sizing Charts'!Z$38:Z$41)+1,IF($R279=12,LOOKUP($S279,'Vent Sizing Charts'!$T$34:$T$37,'Vent Sizing Charts'!Z$34:Z$37)+1,IF($R279=10,LOOKUP($S279,'Vent Sizing Charts'!$T$30:$T$33,'Vent Sizing Charts'!Z$30:Z$33)+1,IF($R279=8,LOOKUP($S279,'Vent Sizing Charts'!$T$26:$T$29,'Vent Sizing Charts'!Z$26:Z$29)+1,IF($R279=6,LOOKUP($S279,'Vent Sizing Charts'!$T$22:$T$25,'Vent Sizing Charts'!Z$22:Z$25)+1,IF($R279=5,LOOKUP($S279,'Vent Sizing Charts'!$T$18:$T$21,'Vent Sizing Charts'!Z$18:Z$21)+1,IF($R279=4,LOOKUP($S279,'Vent Sizing Charts'!$T$14:$T$17,'Vent Sizing Charts'!Z$14:Z$17)+1,IF($R279=3,LOOKUP($S279,'Vent Sizing Charts'!$T$10:$T$13,'Vent Sizing Charts'!Z$10:Z$13)+1,IF($R279=2,LOOKUP($S279,'Vent Sizing Charts'!$T$8:$T$9,'Vent Sizing Charts'!Z$8:Z$9)+1,IF($R279=1.5,LOOKUP($S279,'Vent Sizing Charts'!$T$7,'Vent Sizing Charts'!Z$7)+1,IF($R279=1.25,LOOKUP($S279,'Vent Sizing Charts'!$T$6,'Vent Sizing Charts'!Z$6)+1,"ERR")))))))))))</f>
        <v>ERR</v>
      </c>
      <c r="Z279" t="str">
        <f>IF($R279=15,LOOKUP($S279,'Vent Sizing Charts'!$T$38:$T$41,'Vent Sizing Charts'!AA$38:AA$41)+1,IF($R279=12,LOOKUP($S279,'Vent Sizing Charts'!$T$34:$T$37,'Vent Sizing Charts'!AA$34:AA$37)+1,IF($R279=10,LOOKUP($S279,'Vent Sizing Charts'!$T$30:$T$33,'Vent Sizing Charts'!AA$30:AA$33)+1,IF($R279=8,LOOKUP($S279,'Vent Sizing Charts'!$T$26:$T$29,'Vent Sizing Charts'!AA$26:AA$29)+1,IF($R279=6,LOOKUP($S279,'Vent Sizing Charts'!$T$22:$T$25,'Vent Sizing Charts'!AA$22:AA$25)+1,IF($R279=5,LOOKUP($S279,'Vent Sizing Charts'!$T$18:$T$21,'Vent Sizing Charts'!AA$18:AA$21)+1,IF($R279=4,LOOKUP($S279,'Vent Sizing Charts'!$T$14:$T$17,'Vent Sizing Charts'!AA$14:AA$17)+1,IF($R279=3,LOOKUP($S279,'Vent Sizing Charts'!$T$10:$T$13,'Vent Sizing Charts'!AA$10:AA$13)+1,IF($R279=2,LOOKUP($S279,'Vent Sizing Charts'!$T$8:$T$9,'Vent Sizing Charts'!AA$8:AA$9)+1,IF($R279=1.5,LOOKUP($S279,'Vent Sizing Charts'!$T$7,'Vent Sizing Charts'!AA$7)+1,IF($R279=1.25,LOOKUP($S279,'Vent Sizing Charts'!$T$6,'Vent Sizing Charts'!AA$6)+1,"ERR")))))))))))</f>
        <v>ERR</v>
      </c>
      <c r="AA279" t="str">
        <f>IF($R279=15,LOOKUP($S279,'Vent Sizing Charts'!$T$38:$T$41,'Vent Sizing Charts'!AB$38:AB$41)+1,IF($R279=12,LOOKUP($S279,'Vent Sizing Charts'!$T$34:$T$37,'Vent Sizing Charts'!AB$34:AB$37)+1,IF($R279=10,LOOKUP($S279,'Vent Sizing Charts'!$T$30:$T$33,'Vent Sizing Charts'!AB$30:AB$33)+1,IF($R279=8,LOOKUP($S279,'Vent Sizing Charts'!$T$26:$T$29,'Vent Sizing Charts'!AB$26:AB$29)+1,IF($R279=6,LOOKUP($S279,'Vent Sizing Charts'!$T$22:$T$25,'Vent Sizing Charts'!AB$22:AB$25)+1,IF($R279=5,LOOKUP($S279,'Vent Sizing Charts'!$T$18:$T$21,'Vent Sizing Charts'!AB$18:AB$21)+1,IF($R279=4,LOOKUP($S279,'Vent Sizing Charts'!$T$14:$T$17,'Vent Sizing Charts'!AB$14:AB$17)+1,IF($R279=3,LOOKUP($S279,'Vent Sizing Charts'!$T$10:$T$13,'Vent Sizing Charts'!AB$10:AB$13)+1,IF($R279=2,LOOKUP($S279,'Vent Sizing Charts'!$T$8:$T$9,'Vent Sizing Charts'!AB$8:AB$9)+1,IF($R279=1.5,LOOKUP($S279,'Vent Sizing Charts'!$T$7,'Vent Sizing Charts'!AB$7)+1,IF($R279=1.25,LOOKUP($S279,'Vent Sizing Charts'!$T$6,'Vent Sizing Charts'!AB$6)+1,"ERR")))))))))))</f>
        <v>ERR</v>
      </c>
      <c r="AB279" t="str">
        <f>IF($R279=15,LOOKUP($S279,'Vent Sizing Charts'!$T$38:$T$41,'Vent Sizing Charts'!AC$38:AC$41)+1,IF($R279=12,LOOKUP($S279,'Vent Sizing Charts'!$T$34:$T$37,'Vent Sizing Charts'!AC$34:AC$37)+1,IF($R279=10,LOOKUP($S279,'Vent Sizing Charts'!$T$30:$T$33,'Vent Sizing Charts'!AC$30:AC$33)+1,IF($R279=8,LOOKUP($S279,'Vent Sizing Charts'!$T$26:$T$29,'Vent Sizing Charts'!AC$26:AC$29)+1,IF($R279=6,LOOKUP($S279,'Vent Sizing Charts'!$T$22:$T$25,'Vent Sizing Charts'!AC$22:AC$25)+1,IF($R279=5,LOOKUP($S279,'Vent Sizing Charts'!$T$18:$T$21,'Vent Sizing Charts'!AC$18:AC$21)+1,IF($R279=4,LOOKUP($S279,'Vent Sizing Charts'!$T$14:$T$17,'Vent Sizing Charts'!AC$14:AC$17)+1,IF($R279=3,LOOKUP($S279,'Vent Sizing Charts'!$T$10:$T$13,'Vent Sizing Charts'!AC$10:AC$13)+1,IF($R279=2,LOOKUP($S279,'Vent Sizing Charts'!$T$8:$T$9,'Vent Sizing Charts'!AC$8:AC$9)+1,IF($R279=1.5,LOOKUP($S279,'Vent Sizing Charts'!$T$7,'Vent Sizing Charts'!AC$7)+1,IF($R279=1.25,LOOKUP($S279,'Vent Sizing Charts'!$T$6,'Vent Sizing Charts'!AC$6)+1,"ERR")))))))))))</f>
        <v>ERR</v>
      </c>
      <c r="AC279" t="str">
        <f>IF($R279=15,LOOKUP($S279,'Vent Sizing Charts'!$T$38:$T$41,'Vent Sizing Charts'!AD$38:AD$41)+1,IF($R279=12,LOOKUP($S279,'Vent Sizing Charts'!$T$34:$T$37,'Vent Sizing Charts'!AD$34:AD$37)+1,IF($R279=10,LOOKUP($S279,'Vent Sizing Charts'!$T$30:$T$33,'Vent Sizing Charts'!AD$30:AD$33)+1,IF($R279=8,LOOKUP($S279,'Vent Sizing Charts'!$T$26:$T$29,'Vent Sizing Charts'!AD$26:AD$29)+1,IF($R279=6,LOOKUP($S279,'Vent Sizing Charts'!$T$22:$T$25,'Vent Sizing Charts'!AD$22:AD$25)+1,IF($R279=5,LOOKUP($S279,'Vent Sizing Charts'!$T$18:$T$21,'Vent Sizing Charts'!AD$18:AD$21)+1,IF($R279=4,LOOKUP($S279,'Vent Sizing Charts'!$T$14:$T$17,'Vent Sizing Charts'!AD$14:AD$17)+1,IF($R279=3,LOOKUP($S279,'Vent Sizing Charts'!$T$10:$T$13,'Vent Sizing Charts'!AD$10:AD$13)+1,IF($R279=2,LOOKUP($S279,'Vent Sizing Charts'!$T$8:$T$9,'Vent Sizing Charts'!AD$8:AD$9)+1,IF($R279=1.5,LOOKUP($S279,'Vent Sizing Charts'!$T$7,'Vent Sizing Charts'!AD$7)+1,IF($R279=1.25,LOOKUP($S279,'Vent Sizing Charts'!$T$6,'Vent Sizing Charts'!AD$6)+1,"ERR")))))))))))</f>
        <v>ERR</v>
      </c>
      <c r="AD279" t="str">
        <f>IF($R279=15,LOOKUP($S279,'Vent Sizing Charts'!$T$38:$T$41,'Vent Sizing Charts'!AE$38:AE$41)+1,IF($R279=12,LOOKUP($S279,'Vent Sizing Charts'!$T$34:$T$37,'Vent Sizing Charts'!AE$34:AE$37)+1,IF($R279=10,LOOKUP($S279,'Vent Sizing Charts'!$T$30:$T$33,'Vent Sizing Charts'!AE$30:AE$33)+1,IF($R279=8,LOOKUP($S279,'Vent Sizing Charts'!$T$26:$T$29,'Vent Sizing Charts'!AE$26:AE$29)+1,IF($R279=6,LOOKUP($S279,'Vent Sizing Charts'!$T$22:$T$25,'Vent Sizing Charts'!AE$22:AE$25)+1,IF($R279=5,LOOKUP($S279,'Vent Sizing Charts'!$T$18:$T$21,'Vent Sizing Charts'!AE$18:AE$21)+1,IF($R279=4,LOOKUP($S279,'Vent Sizing Charts'!$T$14:$T$17,'Vent Sizing Charts'!AE$14:AE$17)+1,IF($R279=3,LOOKUP($S279,'Vent Sizing Charts'!$T$10:$T$13,'Vent Sizing Charts'!AE$10:AE$13)+1,IF($R279=2,LOOKUP($S279,'Vent Sizing Charts'!$T$8:$T$9,'Vent Sizing Charts'!AE$8:AE$9)+1,IF($R279=1.5,LOOKUP($S279,'Vent Sizing Charts'!$T$7,'Vent Sizing Charts'!AE$7)+1,IF($R279=1.25,LOOKUP($S279,'Vent Sizing Charts'!$T$6,'Vent Sizing Charts'!AE$6)+1,"ERR")))))))))))</f>
        <v>ERR</v>
      </c>
      <c r="AE279" t="str">
        <f>IF($R279=15,LOOKUP($S279,'Vent Sizing Charts'!$T$38:$T$41,'Vent Sizing Charts'!U$38:U$41),IF($R279=12,LOOKUP($S279,'Vent Sizing Charts'!$T$34:$T$37,'Vent Sizing Charts'!U$34:U$37),IF($R279=10,LOOKUP($S279,'Vent Sizing Charts'!$T$30:$T$33,'Vent Sizing Charts'!U$30:U$33),IF($R279=8,LOOKUP($S279,'Vent Sizing Charts'!$T$26:$T$29,'Vent Sizing Charts'!U$26:U$29),IF($R279=6,LOOKUP($S279,'Vent Sizing Charts'!$T$22:$T$25,'Vent Sizing Charts'!U$22:U$25),IF($R279=5,LOOKUP($S279,'Vent Sizing Charts'!$T$18:$T$21,'Vent Sizing Charts'!U$18:U$21),IF($R279=4,LOOKUP($S279,'Vent Sizing Charts'!$T$14:$T$17,'Vent Sizing Charts'!U$14:U$17),IF($R279=3,LOOKUP($S279,'Vent Sizing Charts'!$T$10:$T$13,'Vent Sizing Charts'!U$10:U$13),IF($R279=2,LOOKUP($S279,'Vent Sizing Charts'!$T$8:$T$9,'Vent Sizing Charts'!U$8:U$9),IF($R279=1.5,LOOKUP($S279,'Vent Sizing Charts'!$T$7,'Vent Sizing Charts'!U$7),IF($R279=1.25,LOOKUP($S279,'Vent Sizing Charts'!$T$6,'Vent Sizing Charts'!U$6),"ERR")))))))))))</f>
        <v>ERR</v>
      </c>
    </row>
    <row r="280" spans="6:31" x14ac:dyDescent="0.25">
      <c r="F280" t="str">
        <f>IF('Vent Sizing'!M265="","",'Vent Sizing'!M265)</f>
        <v/>
      </c>
      <c r="G280">
        <v>0</v>
      </c>
      <c r="H280" t="e">
        <f>IF(LOOKUP($F280,'Vent Sizing Charts'!$F$5:$F$18,'Vent Sizing Charts'!G$5:G$18)+1&lt;0,0,LOOKUP($F280,'Vent Sizing Charts'!$F$5:$F$18,'Vent Sizing Charts'!G$5:G$18))</f>
        <v>#N/A</v>
      </c>
      <c r="I280" t="e">
        <f>IF(LOOKUP($F280,'Vent Sizing Charts'!$F$5:$F$18,'Vent Sizing Charts'!H$5:H$18)+1&lt;0,0,LOOKUP($F280,'Vent Sizing Charts'!$F$5:$F$18,'Vent Sizing Charts'!H$5:H$18))</f>
        <v>#N/A</v>
      </c>
      <c r="J280" t="e">
        <f>IF(LOOKUP($F280,'Vent Sizing Charts'!$F$5:$F$18,'Vent Sizing Charts'!I$5:I$18)+1&lt;0,0,LOOKUP($F280,'Vent Sizing Charts'!$F$5:$F$18,'Vent Sizing Charts'!I$5:I$18))</f>
        <v>#N/A</v>
      </c>
      <c r="K280" t="e">
        <f>IF(LOOKUP($F280,'Vent Sizing Charts'!$F$5:$F$18,'Vent Sizing Charts'!J$5:J$18)+1&lt;0,0,LOOKUP($F280,'Vent Sizing Charts'!$F$5:$F$18,'Vent Sizing Charts'!J$5:J$18))</f>
        <v>#N/A</v>
      </c>
      <c r="L280" t="e">
        <f>IF(LOOKUP($F280,'Vent Sizing Charts'!$F$5:$F$18,'Vent Sizing Charts'!K$5:K$18)+1&lt;0,0,LOOKUP($F280,'Vent Sizing Charts'!$F$5:$F$18,'Vent Sizing Charts'!K$5:K$18))</f>
        <v>#N/A</v>
      </c>
      <c r="M280" t="e">
        <f>IF(LOOKUP($F280,'Vent Sizing Charts'!$F$5:$F$18,'Vent Sizing Charts'!L$5:L$18)+1&lt;0,0,LOOKUP($F280,'Vent Sizing Charts'!$F$5:$F$18,'Vent Sizing Charts'!L$5:L$18))</f>
        <v>#N/A</v>
      </c>
      <c r="N280" t="e">
        <f>IF(LOOKUP($F280,'Vent Sizing Charts'!$F$5:$F$18,'Vent Sizing Charts'!M$5:M$18)+1&lt;0,0,LOOKUP($F280,'Vent Sizing Charts'!$F$5:$F$18,'Vent Sizing Charts'!M$5:M$18))</f>
        <v>#N/A</v>
      </c>
      <c r="O280" t="e">
        <f>IF(LOOKUP($F280,'Vent Sizing Charts'!$F$5:$F$18,'Vent Sizing Charts'!N$5:N$18)+1&lt;0,0,LOOKUP($F280,'Vent Sizing Charts'!$F$5:$F$18,'Vent Sizing Charts'!N$5:N$18))</f>
        <v>#N/A</v>
      </c>
      <c r="R280">
        <f>'Vent Sizing'!W185</f>
        <v>0</v>
      </c>
      <c r="S280">
        <f>ROUNDUP('Vent Sizing'!X185,0)</f>
        <v>0</v>
      </c>
      <c r="T280">
        <v>-9999999</v>
      </c>
      <c r="U280" t="str">
        <f>IF($R280=15,LOOKUP($S280,'Vent Sizing Charts'!$T$38:$T$41,'Vent Sizing Charts'!V$38:V$41)+1,IF($R280=12,LOOKUP($S280,'Vent Sizing Charts'!$T$34:$T$37,'Vent Sizing Charts'!V$34:V$37)+1,IF($R280=10,LOOKUP($S280,'Vent Sizing Charts'!$T$30:$T$33,'Vent Sizing Charts'!V$30:V$33)+1,IF($R280=8,LOOKUP($S280,'Vent Sizing Charts'!$T$26:$T$29,'Vent Sizing Charts'!V$26:V$29)+1,IF($R280=6,LOOKUP($S280,'Vent Sizing Charts'!$T$22:$T$25,'Vent Sizing Charts'!V$22:V$25)+1,IF($R280=5,LOOKUP($S280,'Vent Sizing Charts'!$T$18:$T$21,'Vent Sizing Charts'!V$18:V$21)+1,IF($R280=4,LOOKUP($S280,'Vent Sizing Charts'!$T$14:$T$17,'Vent Sizing Charts'!V$14:V$17)+1,IF($R280=3,LOOKUP($S280,'Vent Sizing Charts'!$T$10:$T$13,'Vent Sizing Charts'!V$10:V$13)+1,IF($R280=2,LOOKUP($S280,'Vent Sizing Charts'!$T$8:$T$9,'Vent Sizing Charts'!V$8:V$9)+1,IF($R280=1.5,LOOKUP($S280,'Vent Sizing Charts'!$T$7,'Vent Sizing Charts'!V$7)+1,IF($R280=1.25,LOOKUP($S280,'Vent Sizing Charts'!$T$6,'Vent Sizing Charts'!V$6)+1,"ERR")))))))))))</f>
        <v>ERR</v>
      </c>
      <c r="V280" t="str">
        <f>IF($R280=15,LOOKUP($S280,'Vent Sizing Charts'!$T$38:$T$41,'Vent Sizing Charts'!W$38:W$41)+1,IF($R280=12,LOOKUP($S280,'Vent Sizing Charts'!$T$34:$T$37,'Vent Sizing Charts'!W$34:W$37)+1,IF($R280=10,LOOKUP($S280,'Vent Sizing Charts'!$T$30:$T$33,'Vent Sizing Charts'!W$30:W$33)+1,IF($R280=8,LOOKUP($S280,'Vent Sizing Charts'!$T$26:$T$29,'Vent Sizing Charts'!W$26:W$29)+1,IF($R280=6,LOOKUP($S280,'Vent Sizing Charts'!$T$22:$T$25,'Vent Sizing Charts'!W$22:W$25)+1,IF($R280=5,LOOKUP($S280,'Vent Sizing Charts'!$T$18:$T$21,'Vent Sizing Charts'!W$18:W$21)+1,IF($R280=4,LOOKUP($S280,'Vent Sizing Charts'!$T$14:$T$17,'Vent Sizing Charts'!W$14:W$17)+1,IF($R280=3,LOOKUP($S280,'Vent Sizing Charts'!$T$10:$T$13,'Vent Sizing Charts'!W$10:W$13)+1,IF($R280=2,LOOKUP($S280,'Vent Sizing Charts'!$T$8:$T$9,'Vent Sizing Charts'!W$8:W$9)+1,IF($R280=1.5,LOOKUP($S280,'Vent Sizing Charts'!$T$7,'Vent Sizing Charts'!W$7)+1,IF($R280=1.25,LOOKUP($S280,'Vent Sizing Charts'!$T$6,'Vent Sizing Charts'!W$6)+1,"ERR")))))))))))</f>
        <v>ERR</v>
      </c>
      <c r="W280" t="str">
        <f>IF($R280=15,LOOKUP($S280,'Vent Sizing Charts'!$T$38:$T$41,'Vent Sizing Charts'!X$38:X$41)+1,IF($R280=12,LOOKUP($S280,'Vent Sizing Charts'!$T$34:$T$37,'Vent Sizing Charts'!X$34:X$37)+1,IF($R280=10,LOOKUP($S280,'Vent Sizing Charts'!$T$30:$T$33,'Vent Sizing Charts'!X$30:X$33)+1,IF($R280=8,LOOKUP($S280,'Vent Sizing Charts'!$T$26:$T$29,'Vent Sizing Charts'!X$26:X$29)+1,IF($R280=6,LOOKUP($S280,'Vent Sizing Charts'!$T$22:$T$25,'Vent Sizing Charts'!X$22:X$25)+1,IF($R280=5,LOOKUP($S280,'Vent Sizing Charts'!$T$18:$T$21,'Vent Sizing Charts'!X$18:X$21)+1,IF($R280=4,LOOKUP($S280,'Vent Sizing Charts'!$T$14:$T$17,'Vent Sizing Charts'!X$14:X$17)+1,IF($R280=3,LOOKUP($S280,'Vent Sizing Charts'!$T$10:$T$13,'Vent Sizing Charts'!X$10:X$13)+1,IF($R280=2,LOOKUP($S280,'Vent Sizing Charts'!$T$8:$T$9,'Vent Sizing Charts'!X$8:X$9)+1,IF($R280=1.5,LOOKUP($S280,'Vent Sizing Charts'!$T$7,'Vent Sizing Charts'!X$7)+1,IF($R280=1.25,LOOKUP($S280,'Vent Sizing Charts'!$T$6,'Vent Sizing Charts'!X$6)+1,"ERR")))))))))))</f>
        <v>ERR</v>
      </c>
      <c r="X280" t="str">
        <f>IF($R280=15,LOOKUP($S280,'Vent Sizing Charts'!$T$38:$T$41,'Vent Sizing Charts'!Y$38:Y$41)+1,IF($R280=12,LOOKUP($S280,'Vent Sizing Charts'!$T$34:$T$37,'Vent Sizing Charts'!Y$34:Y$37)+1,IF($R280=10,LOOKUP($S280,'Vent Sizing Charts'!$T$30:$T$33,'Vent Sizing Charts'!Y$30:Y$33)+1,IF($R280=8,LOOKUP($S280,'Vent Sizing Charts'!$T$26:$T$29,'Vent Sizing Charts'!Y$26:Y$29)+1,IF($R280=6,LOOKUP($S280,'Vent Sizing Charts'!$T$22:$T$25,'Vent Sizing Charts'!Y$22:Y$25)+1,IF($R280=5,LOOKUP($S280,'Vent Sizing Charts'!$T$18:$T$21,'Vent Sizing Charts'!Y$18:Y$21)+1,IF($R280=4,LOOKUP($S280,'Vent Sizing Charts'!$T$14:$T$17,'Vent Sizing Charts'!Y$14:Y$17)+1,IF($R280=3,LOOKUP($S280,'Vent Sizing Charts'!$T$10:$T$13,'Vent Sizing Charts'!Y$10:Y$13)+1,IF($R280=2,LOOKUP($S280,'Vent Sizing Charts'!$T$8:$T$9,'Vent Sizing Charts'!Y$8:Y$9)+1,IF($R280=1.5,LOOKUP($S280,'Vent Sizing Charts'!$T$7,'Vent Sizing Charts'!Y$7)+1,IF($R280=1.25,LOOKUP($S280,'Vent Sizing Charts'!$T$6,'Vent Sizing Charts'!Y$6)+1,"ERR")))))))))))</f>
        <v>ERR</v>
      </c>
      <c r="Y280" t="str">
        <f>IF($R280=15,LOOKUP($S280,'Vent Sizing Charts'!$T$38:$T$41,'Vent Sizing Charts'!Z$38:Z$41)+1,IF($R280=12,LOOKUP($S280,'Vent Sizing Charts'!$T$34:$T$37,'Vent Sizing Charts'!Z$34:Z$37)+1,IF($R280=10,LOOKUP($S280,'Vent Sizing Charts'!$T$30:$T$33,'Vent Sizing Charts'!Z$30:Z$33)+1,IF($R280=8,LOOKUP($S280,'Vent Sizing Charts'!$T$26:$T$29,'Vent Sizing Charts'!Z$26:Z$29)+1,IF($R280=6,LOOKUP($S280,'Vent Sizing Charts'!$T$22:$T$25,'Vent Sizing Charts'!Z$22:Z$25)+1,IF($R280=5,LOOKUP($S280,'Vent Sizing Charts'!$T$18:$T$21,'Vent Sizing Charts'!Z$18:Z$21)+1,IF($R280=4,LOOKUP($S280,'Vent Sizing Charts'!$T$14:$T$17,'Vent Sizing Charts'!Z$14:Z$17)+1,IF($R280=3,LOOKUP($S280,'Vent Sizing Charts'!$T$10:$T$13,'Vent Sizing Charts'!Z$10:Z$13)+1,IF($R280=2,LOOKUP($S280,'Vent Sizing Charts'!$T$8:$T$9,'Vent Sizing Charts'!Z$8:Z$9)+1,IF($R280=1.5,LOOKUP($S280,'Vent Sizing Charts'!$T$7,'Vent Sizing Charts'!Z$7)+1,IF($R280=1.25,LOOKUP($S280,'Vent Sizing Charts'!$T$6,'Vent Sizing Charts'!Z$6)+1,"ERR")))))))))))</f>
        <v>ERR</v>
      </c>
      <c r="Z280" t="str">
        <f>IF($R280=15,LOOKUP($S280,'Vent Sizing Charts'!$T$38:$T$41,'Vent Sizing Charts'!AA$38:AA$41)+1,IF($R280=12,LOOKUP($S280,'Vent Sizing Charts'!$T$34:$T$37,'Vent Sizing Charts'!AA$34:AA$37)+1,IF($R280=10,LOOKUP($S280,'Vent Sizing Charts'!$T$30:$T$33,'Vent Sizing Charts'!AA$30:AA$33)+1,IF($R280=8,LOOKUP($S280,'Vent Sizing Charts'!$T$26:$T$29,'Vent Sizing Charts'!AA$26:AA$29)+1,IF($R280=6,LOOKUP($S280,'Vent Sizing Charts'!$T$22:$T$25,'Vent Sizing Charts'!AA$22:AA$25)+1,IF($R280=5,LOOKUP($S280,'Vent Sizing Charts'!$T$18:$T$21,'Vent Sizing Charts'!AA$18:AA$21)+1,IF($R280=4,LOOKUP($S280,'Vent Sizing Charts'!$T$14:$T$17,'Vent Sizing Charts'!AA$14:AA$17)+1,IF($R280=3,LOOKUP($S280,'Vent Sizing Charts'!$T$10:$T$13,'Vent Sizing Charts'!AA$10:AA$13)+1,IF($R280=2,LOOKUP($S280,'Vent Sizing Charts'!$T$8:$T$9,'Vent Sizing Charts'!AA$8:AA$9)+1,IF($R280=1.5,LOOKUP($S280,'Vent Sizing Charts'!$T$7,'Vent Sizing Charts'!AA$7)+1,IF($R280=1.25,LOOKUP($S280,'Vent Sizing Charts'!$T$6,'Vent Sizing Charts'!AA$6)+1,"ERR")))))))))))</f>
        <v>ERR</v>
      </c>
      <c r="AA280" t="str">
        <f>IF($R280=15,LOOKUP($S280,'Vent Sizing Charts'!$T$38:$T$41,'Vent Sizing Charts'!AB$38:AB$41)+1,IF($R280=12,LOOKUP($S280,'Vent Sizing Charts'!$T$34:$T$37,'Vent Sizing Charts'!AB$34:AB$37)+1,IF($R280=10,LOOKUP($S280,'Vent Sizing Charts'!$T$30:$T$33,'Vent Sizing Charts'!AB$30:AB$33)+1,IF($R280=8,LOOKUP($S280,'Vent Sizing Charts'!$T$26:$T$29,'Vent Sizing Charts'!AB$26:AB$29)+1,IF($R280=6,LOOKUP($S280,'Vent Sizing Charts'!$T$22:$T$25,'Vent Sizing Charts'!AB$22:AB$25)+1,IF($R280=5,LOOKUP($S280,'Vent Sizing Charts'!$T$18:$T$21,'Vent Sizing Charts'!AB$18:AB$21)+1,IF($R280=4,LOOKUP($S280,'Vent Sizing Charts'!$T$14:$T$17,'Vent Sizing Charts'!AB$14:AB$17)+1,IF($R280=3,LOOKUP($S280,'Vent Sizing Charts'!$T$10:$T$13,'Vent Sizing Charts'!AB$10:AB$13)+1,IF($R280=2,LOOKUP($S280,'Vent Sizing Charts'!$T$8:$T$9,'Vent Sizing Charts'!AB$8:AB$9)+1,IF($R280=1.5,LOOKUP($S280,'Vent Sizing Charts'!$T$7,'Vent Sizing Charts'!AB$7)+1,IF($R280=1.25,LOOKUP($S280,'Vent Sizing Charts'!$T$6,'Vent Sizing Charts'!AB$6)+1,"ERR")))))))))))</f>
        <v>ERR</v>
      </c>
      <c r="AB280" t="str">
        <f>IF($R280=15,LOOKUP($S280,'Vent Sizing Charts'!$T$38:$T$41,'Vent Sizing Charts'!AC$38:AC$41)+1,IF($R280=12,LOOKUP($S280,'Vent Sizing Charts'!$T$34:$T$37,'Vent Sizing Charts'!AC$34:AC$37)+1,IF($R280=10,LOOKUP($S280,'Vent Sizing Charts'!$T$30:$T$33,'Vent Sizing Charts'!AC$30:AC$33)+1,IF($R280=8,LOOKUP($S280,'Vent Sizing Charts'!$T$26:$T$29,'Vent Sizing Charts'!AC$26:AC$29)+1,IF($R280=6,LOOKUP($S280,'Vent Sizing Charts'!$T$22:$T$25,'Vent Sizing Charts'!AC$22:AC$25)+1,IF($R280=5,LOOKUP($S280,'Vent Sizing Charts'!$T$18:$T$21,'Vent Sizing Charts'!AC$18:AC$21)+1,IF($R280=4,LOOKUP($S280,'Vent Sizing Charts'!$T$14:$T$17,'Vent Sizing Charts'!AC$14:AC$17)+1,IF($R280=3,LOOKUP($S280,'Vent Sizing Charts'!$T$10:$T$13,'Vent Sizing Charts'!AC$10:AC$13)+1,IF($R280=2,LOOKUP($S280,'Vent Sizing Charts'!$T$8:$T$9,'Vent Sizing Charts'!AC$8:AC$9)+1,IF($R280=1.5,LOOKUP($S280,'Vent Sizing Charts'!$T$7,'Vent Sizing Charts'!AC$7)+1,IF($R280=1.25,LOOKUP($S280,'Vent Sizing Charts'!$T$6,'Vent Sizing Charts'!AC$6)+1,"ERR")))))))))))</f>
        <v>ERR</v>
      </c>
      <c r="AC280" t="str">
        <f>IF($R280=15,LOOKUP($S280,'Vent Sizing Charts'!$T$38:$T$41,'Vent Sizing Charts'!AD$38:AD$41)+1,IF($R280=12,LOOKUP($S280,'Vent Sizing Charts'!$T$34:$T$37,'Vent Sizing Charts'!AD$34:AD$37)+1,IF($R280=10,LOOKUP($S280,'Vent Sizing Charts'!$T$30:$T$33,'Vent Sizing Charts'!AD$30:AD$33)+1,IF($R280=8,LOOKUP($S280,'Vent Sizing Charts'!$T$26:$T$29,'Vent Sizing Charts'!AD$26:AD$29)+1,IF($R280=6,LOOKUP($S280,'Vent Sizing Charts'!$T$22:$T$25,'Vent Sizing Charts'!AD$22:AD$25)+1,IF($R280=5,LOOKUP($S280,'Vent Sizing Charts'!$T$18:$T$21,'Vent Sizing Charts'!AD$18:AD$21)+1,IF($R280=4,LOOKUP($S280,'Vent Sizing Charts'!$T$14:$T$17,'Vent Sizing Charts'!AD$14:AD$17)+1,IF($R280=3,LOOKUP($S280,'Vent Sizing Charts'!$T$10:$T$13,'Vent Sizing Charts'!AD$10:AD$13)+1,IF($R280=2,LOOKUP($S280,'Vent Sizing Charts'!$T$8:$T$9,'Vent Sizing Charts'!AD$8:AD$9)+1,IF($R280=1.5,LOOKUP($S280,'Vent Sizing Charts'!$T$7,'Vent Sizing Charts'!AD$7)+1,IF($R280=1.25,LOOKUP($S280,'Vent Sizing Charts'!$T$6,'Vent Sizing Charts'!AD$6)+1,"ERR")))))))))))</f>
        <v>ERR</v>
      </c>
      <c r="AD280" t="str">
        <f>IF($R280=15,LOOKUP($S280,'Vent Sizing Charts'!$T$38:$T$41,'Vent Sizing Charts'!AE$38:AE$41)+1,IF($R280=12,LOOKUP($S280,'Vent Sizing Charts'!$T$34:$T$37,'Vent Sizing Charts'!AE$34:AE$37)+1,IF($R280=10,LOOKUP($S280,'Vent Sizing Charts'!$T$30:$T$33,'Vent Sizing Charts'!AE$30:AE$33)+1,IF($R280=8,LOOKUP($S280,'Vent Sizing Charts'!$T$26:$T$29,'Vent Sizing Charts'!AE$26:AE$29)+1,IF($R280=6,LOOKUP($S280,'Vent Sizing Charts'!$T$22:$T$25,'Vent Sizing Charts'!AE$22:AE$25)+1,IF($R280=5,LOOKUP($S280,'Vent Sizing Charts'!$T$18:$T$21,'Vent Sizing Charts'!AE$18:AE$21)+1,IF($R280=4,LOOKUP($S280,'Vent Sizing Charts'!$T$14:$T$17,'Vent Sizing Charts'!AE$14:AE$17)+1,IF($R280=3,LOOKUP($S280,'Vent Sizing Charts'!$T$10:$T$13,'Vent Sizing Charts'!AE$10:AE$13)+1,IF($R280=2,LOOKUP($S280,'Vent Sizing Charts'!$T$8:$T$9,'Vent Sizing Charts'!AE$8:AE$9)+1,IF($R280=1.5,LOOKUP($S280,'Vent Sizing Charts'!$T$7,'Vent Sizing Charts'!AE$7)+1,IF($R280=1.25,LOOKUP($S280,'Vent Sizing Charts'!$T$6,'Vent Sizing Charts'!AE$6)+1,"ERR")))))))))))</f>
        <v>ERR</v>
      </c>
      <c r="AE280" t="str">
        <f>IF($R280=15,LOOKUP($S280,'Vent Sizing Charts'!$T$38:$T$41,'Vent Sizing Charts'!U$38:U$41),IF($R280=12,LOOKUP($S280,'Vent Sizing Charts'!$T$34:$T$37,'Vent Sizing Charts'!U$34:U$37),IF($R280=10,LOOKUP($S280,'Vent Sizing Charts'!$T$30:$T$33,'Vent Sizing Charts'!U$30:U$33),IF($R280=8,LOOKUP($S280,'Vent Sizing Charts'!$T$26:$T$29,'Vent Sizing Charts'!U$26:U$29),IF($R280=6,LOOKUP($S280,'Vent Sizing Charts'!$T$22:$T$25,'Vent Sizing Charts'!U$22:U$25),IF($R280=5,LOOKUP($S280,'Vent Sizing Charts'!$T$18:$T$21,'Vent Sizing Charts'!U$18:U$21),IF($R280=4,LOOKUP($S280,'Vent Sizing Charts'!$T$14:$T$17,'Vent Sizing Charts'!U$14:U$17),IF($R280=3,LOOKUP($S280,'Vent Sizing Charts'!$T$10:$T$13,'Vent Sizing Charts'!U$10:U$13),IF($R280=2,LOOKUP($S280,'Vent Sizing Charts'!$T$8:$T$9,'Vent Sizing Charts'!U$8:U$9),IF($R280=1.5,LOOKUP($S280,'Vent Sizing Charts'!$T$7,'Vent Sizing Charts'!U$7),IF($R280=1.25,LOOKUP($S280,'Vent Sizing Charts'!$T$6,'Vent Sizing Charts'!U$6),"ERR")))))))))))</f>
        <v>ERR</v>
      </c>
    </row>
    <row r="281" spans="6:31" x14ac:dyDescent="0.25">
      <c r="F281" t="str">
        <f>IF('Vent Sizing'!M266="","",'Vent Sizing'!M266)</f>
        <v/>
      </c>
      <c r="G281">
        <v>0</v>
      </c>
      <c r="H281" t="e">
        <f>IF(LOOKUP($F281,'Vent Sizing Charts'!$F$5:$F$18,'Vent Sizing Charts'!G$5:G$18)+1&lt;0,0,LOOKUP($F281,'Vent Sizing Charts'!$F$5:$F$18,'Vent Sizing Charts'!G$5:G$18))</f>
        <v>#N/A</v>
      </c>
      <c r="I281" t="e">
        <f>IF(LOOKUP($F281,'Vent Sizing Charts'!$F$5:$F$18,'Vent Sizing Charts'!H$5:H$18)+1&lt;0,0,LOOKUP($F281,'Vent Sizing Charts'!$F$5:$F$18,'Vent Sizing Charts'!H$5:H$18))</f>
        <v>#N/A</v>
      </c>
      <c r="J281" t="e">
        <f>IF(LOOKUP($F281,'Vent Sizing Charts'!$F$5:$F$18,'Vent Sizing Charts'!I$5:I$18)+1&lt;0,0,LOOKUP($F281,'Vent Sizing Charts'!$F$5:$F$18,'Vent Sizing Charts'!I$5:I$18))</f>
        <v>#N/A</v>
      </c>
      <c r="K281" t="e">
        <f>IF(LOOKUP($F281,'Vent Sizing Charts'!$F$5:$F$18,'Vent Sizing Charts'!J$5:J$18)+1&lt;0,0,LOOKUP($F281,'Vent Sizing Charts'!$F$5:$F$18,'Vent Sizing Charts'!J$5:J$18))</f>
        <v>#N/A</v>
      </c>
      <c r="L281" t="e">
        <f>IF(LOOKUP($F281,'Vent Sizing Charts'!$F$5:$F$18,'Vent Sizing Charts'!K$5:K$18)+1&lt;0,0,LOOKUP($F281,'Vent Sizing Charts'!$F$5:$F$18,'Vent Sizing Charts'!K$5:K$18))</f>
        <v>#N/A</v>
      </c>
      <c r="M281" t="e">
        <f>IF(LOOKUP($F281,'Vent Sizing Charts'!$F$5:$F$18,'Vent Sizing Charts'!L$5:L$18)+1&lt;0,0,LOOKUP($F281,'Vent Sizing Charts'!$F$5:$F$18,'Vent Sizing Charts'!L$5:L$18))</f>
        <v>#N/A</v>
      </c>
      <c r="N281" t="e">
        <f>IF(LOOKUP($F281,'Vent Sizing Charts'!$F$5:$F$18,'Vent Sizing Charts'!M$5:M$18)+1&lt;0,0,LOOKUP($F281,'Vent Sizing Charts'!$F$5:$F$18,'Vent Sizing Charts'!M$5:M$18))</f>
        <v>#N/A</v>
      </c>
      <c r="O281" t="e">
        <f>IF(LOOKUP($F281,'Vent Sizing Charts'!$F$5:$F$18,'Vent Sizing Charts'!N$5:N$18)+1&lt;0,0,LOOKUP($F281,'Vent Sizing Charts'!$F$5:$F$18,'Vent Sizing Charts'!N$5:N$18))</f>
        <v>#N/A</v>
      </c>
      <c r="R281">
        <f>'Vent Sizing'!W186</f>
        <v>0</v>
      </c>
      <c r="S281">
        <f>ROUNDUP('Vent Sizing'!X186,0)</f>
        <v>0</v>
      </c>
      <c r="T281">
        <v>-9999999</v>
      </c>
      <c r="U281" t="str">
        <f>IF($R281=15,LOOKUP($S281,'Vent Sizing Charts'!$T$38:$T$41,'Vent Sizing Charts'!V$38:V$41)+1,IF($R281=12,LOOKUP($S281,'Vent Sizing Charts'!$T$34:$T$37,'Vent Sizing Charts'!V$34:V$37)+1,IF($R281=10,LOOKUP($S281,'Vent Sizing Charts'!$T$30:$T$33,'Vent Sizing Charts'!V$30:V$33)+1,IF($R281=8,LOOKUP($S281,'Vent Sizing Charts'!$T$26:$T$29,'Vent Sizing Charts'!V$26:V$29)+1,IF($R281=6,LOOKUP($S281,'Vent Sizing Charts'!$T$22:$T$25,'Vent Sizing Charts'!V$22:V$25)+1,IF($R281=5,LOOKUP($S281,'Vent Sizing Charts'!$T$18:$T$21,'Vent Sizing Charts'!V$18:V$21)+1,IF($R281=4,LOOKUP($S281,'Vent Sizing Charts'!$T$14:$T$17,'Vent Sizing Charts'!V$14:V$17)+1,IF($R281=3,LOOKUP($S281,'Vent Sizing Charts'!$T$10:$T$13,'Vent Sizing Charts'!V$10:V$13)+1,IF($R281=2,LOOKUP($S281,'Vent Sizing Charts'!$T$8:$T$9,'Vent Sizing Charts'!V$8:V$9)+1,IF($R281=1.5,LOOKUP($S281,'Vent Sizing Charts'!$T$7,'Vent Sizing Charts'!V$7)+1,IF($R281=1.25,LOOKUP($S281,'Vent Sizing Charts'!$T$6,'Vent Sizing Charts'!V$6)+1,"ERR")))))))))))</f>
        <v>ERR</v>
      </c>
      <c r="V281" t="str">
        <f>IF($R281=15,LOOKUP($S281,'Vent Sizing Charts'!$T$38:$T$41,'Vent Sizing Charts'!W$38:W$41)+1,IF($R281=12,LOOKUP($S281,'Vent Sizing Charts'!$T$34:$T$37,'Vent Sizing Charts'!W$34:W$37)+1,IF($R281=10,LOOKUP($S281,'Vent Sizing Charts'!$T$30:$T$33,'Vent Sizing Charts'!W$30:W$33)+1,IF($R281=8,LOOKUP($S281,'Vent Sizing Charts'!$T$26:$T$29,'Vent Sizing Charts'!W$26:W$29)+1,IF($R281=6,LOOKUP($S281,'Vent Sizing Charts'!$T$22:$T$25,'Vent Sizing Charts'!W$22:W$25)+1,IF($R281=5,LOOKUP($S281,'Vent Sizing Charts'!$T$18:$T$21,'Vent Sizing Charts'!W$18:W$21)+1,IF($R281=4,LOOKUP($S281,'Vent Sizing Charts'!$T$14:$T$17,'Vent Sizing Charts'!W$14:W$17)+1,IF($R281=3,LOOKUP($S281,'Vent Sizing Charts'!$T$10:$T$13,'Vent Sizing Charts'!W$10:W$13)+1,IF($R281=2,LOOKUP($S281,'Vent Sizing Charts'!$T$8:$T$9,'Vent Sizing Charts'!W$8:W$9)+1,IF($R281=1.5,LOOKUP($S281,'Vent Sizing Charts'!$T$7,'Vent Sizing Charts'!W$7)+1,IF($R281=1.25,LOOKUP($S281,'Vent Sizing Charts'!$T$6,'Vent Sizing Charts'!W$6)+1,"ERR")))))))))))</f>
        <v>ERR</v>
      </c>
      <c r="W281" t="str">
        <f>IF($R281=15,LOOKUP($S281,'Vent Sizing Charts'!$T$38:$T$41,'Vent Sizing Charts'!X$38:X$41)+1,IF($R281=12,LOOKUP($S281,'Vent Sizing Charts'!$T$34:$T$37,'Vent Sizing Charts'!X$34:X$37)+1,IF($R281=10,LOOKUP($S281,'Vent Sizing Charts'!$T$30:$T$33,'Vent Sizing Charts'!X$30:X$33)+1,IF($R281=8,LOOKUP($S281,'Vent Sizing Charts'!$T$26:$T$29,'Vent Sizing Charts'!X$26:X$29)+1,IF($R281=6,LOOKUP($S281,'Vent Sizing Charts'!$T$22:$T$25,'Vent Sizing Charts'!X$22:X$25)+1,IF($R281=5,LOOKUP($S281,'Vent Sizing Charts'!$T$18:$T$21,'Vent Sizing Charts'!X$18:X$21)+1,IF($R281=4,LOOKUP($S281,'Vent Sizing Charts'!$T$14:$T$17,'Vent Sizing Charts'!X$14:X$17)+1,IF($R281=3,LOOKUP($S281,'Vent Sizing Charts'!$T$10:$T$13,'Vent Sizing Charts'!X$10:X$13)+1,IF($R281=2,LOOKUP($S281,'Vent Sizing Charts'!$T$8:$T$9,'Vent Sizing Charts'!X$8:X$9)+1,IF($R281=1.5,LOOKUP($S281,'Vent Sizing Charts'!$T$7,'Vent Sizing Charts'!X$7)+1,IF($R281=1.25,LOOKUP($S281,'Vent Sizing Charts'!$T$6,'Vent Sizing Charts'!X$6)+1,"ERR")))))))))))</f>
        <v>ERR</v>
      </c>
      <c r="X281" t="str">
        <f>IF($R281=15,LOOKUP($S281,'Vent Sizing Charts'!$T$38:$T$41,'Vent Sizing Charts'!Y$38:Y$41)+1,IF($R281=12,LOOKUP($S281,'Vent Sizing Charts'!$T$34:$T$37,'Vent Sizing Charts'!Y$34:Y$37)+1,IF($R281=10,LOOKUP($S281,'Vent Sizing Charts'!$T$30:$T$33,'Vent Sizing Charts'!Y$30:Y$33)+1,IF($R281=8,LOOKUP($S281,'Vent Sizing Charts'!$T$26:$T$29,'Vent Sizing Charts'!Y$26:Y$29)+1,IF($R281=6,LOOKUP($S281,'Vent Sizing Charts'!$T$22:$T$25,'Vent Sizing Charts'!Y$22:Y$25)+1,IF($R281=5,LOOKUP($S281,'Vent Sizing Charts'!$T$18:$T$21,'Vent Sizing Charts'!Y$18:Y$21)+1,IF($R281=4,LOOKUP($S281,'Vent Sizing Charts'!$T$14:$T$17,'Vent Sizing Charts'!Y$14:Y$17)+1,IF($R281=3,LOOKUP($S281,'Vent Sizing Charts'!$T$10:$T$13,'Vent Sizing Charts'!Y$10:Y$13)+1,IF($R281=2,LOOKUP($S281,'Vent Sizing Charts'!$T$8:$T$9,'Vent Sizing Charts'!Y$8:Y$9)+1,IF($R281=1.5,LOOKUP($S281,'Vent Sizing Charts'!$T$7,'Vent Sizing Charts'!Y$7)+1,IF($R281=1.25,LOOKUP($S281,'Vent Sizing Charts'!$T$6,'Vent Sizing Charts'!Y$6)+1,"ERR")))))))))))</f>
        <v>ERR</v>
      </c>
      <c r="Y281" t="str">
        <f>IF($R281=15,LOOKUP($S281,'Vent Sizing Charts'!$T$38:$T$41,'Vent Sizing Charts'!Z$38:Z$41)+1,IF($R281=12,LOOKUP($S281,'Vent Sizing Charts'!$T$34:$T$37,'Vent Sizing Charts'!Z$34:Z$37)+1,IF($R281=10,LOOKUP($S281,'Vent Sizing Charts'!$T$30:$T$33,'Vent Sizing Charts'!Z$30:Z$33)+1,IF($R281=8,LOOKUP($S281,'Vent Sizing Charts'!$T$26:$T$29,'Vent Sizing Charts'!Z$26:Z$29)+1,IF($R281=6,LOOKUP($S281,'Vent Sizing Charts'!$T$22:$T$25,'Vent Sizing Charts'!Z$22:Z$25)+1,IF($R281=5,LOOKUP($S281,'Vent Sizing Charts'!$T$18:$T$21,'Vent Sizing Charts'!Z$18:Z$21)+1,IF($R281=4,LOOKUP($S281,'Vent Sizing Charts'!$T$14:$T$17,'Vent Sizing Charts'!Z$14:Z$17)+1,IF($R281=3,LOOKUP($S281,'Vent Sizing Charts'!$T$10:$T$13,'Vent Sizing Charts'!Z$10:Z$13)+1,IF($R281=2,LOOKUP($S281,'Vent Sizing Charts'!$T$8:$T$9,'Vent Sizing Charts'!Z$8:Z$9)+1,IF($R281=1.5,LOOKUP($S281,'Vent Sizing Charts'!$T$7,'Vent Sizing Charts'!Z$7)+1,IF($R281=1.25,LOOKUP($S281,'Vent Sizing Charts'!$T$6,'Vent Sizing Charts'!Z$6)+1,"ERR")))))))))))</f>
        <v>ERR</v>
      </c>
      <c r="Z281" t="str">
        <f>IF($R281=15,LOOKUP($S281,'Vent Sizing Charts'!$T$38:$T$41,'Vent Sizing Charts'!AA$38:AA$41)+1,IF($R281=12,LOOKUP($S281,'Vent Sizing Charts'!$T$34:$T$37,'Vent Sizing Charts'!AA$34:AA$37)+1,IF($R281=10,LOOKUP($S281,'Vent Sizing Charts'!$T$30:$T$33,'Vent Sizing Charts'!AA$30:AA$33)+1,IF($R281=8,LOOKUP($S281,'Vent Sizing Charts'!$T$26:$T$29,'Vent Sizing Charts'!AA$26:AA$29)+1,IF($R281=6,LOOKUP($S281,'Vent Sizing Charts'!$T$22:$T$25,'Vent Sizing Charts'!AA$22:AA$25)+1,IF($R281=5,LOOKUP($S281,'Vent Sizing Charts'!$T$18:$T$21,'Vent Sizing Charts'!AA$18:AA$21)+1,IF($R281=4,LOOKUP($S281,'Vent Sizing Charts'!$T$14:$T$17,'Vent Sizing Charts'!AA$14:AA$17)+1,IF($R281=3,LOOKUP($S281,'Vent Sizing Charts'!$T$10:$T$13,'Vent Sizing Charts'!AA$10:AA$13)+1,IF($R281=2,LOOKUP($S281,'Vent Sizing Charts'!$T$8:$T$9,'Vent Sizing Charts'!AA$8:AA$9)+1,IF($R281=1.5,LOOKUP($S281,'Vent Sizing Charts'!$T$7,'Vent Sizing Charts'!AA$7)+1,IF($R281=1.25,LOOKUP($S281,'Vent Sizing Charts'!$T$6,'Vent Sizing Charts'!AA$6)+1,"ERR")))))))))))</f>
        <v>ERR</v>
      </c>
      <c r="AA281" t="str">
        <f>IF($R281=15,LOOKUP($S281,'Vent Sizing Charts'!$T$38:$T$41,'Vent Sizing Charts'!AB$38:AB$41)+1,IF($R281=12,LOOKUP($S281,'Vent Sizing Charts'!$T$34:$T$37,'Vent Sizing Charts'!AB$34:AB$37)+1,IF($R281=10,LOOKUP($S281,'Vent Sizing Charts'!$T$30:$T$33,'Vent Sizing Charts'!AB$30:AB$33)+1,IF($R281=8,LOOKUP($S281,'Vent Sizing Charts'!$T$26:$T$29,'Vent Sizing Charts'!AB$26:AB$29)+1,IF($R281=6,LOOKUP($S281,'Vent Sizing Charts'!$T$22:$T$25,'Vent Sizing Charts'!AB$22:AB$25)+1,IF($R281=5,LOOKUP($S281,'Vent Sizing Charts'!$T$18:$T$21,'Vent Sizing Charts'!AB$18:AB$21)+1,IF($R281=4,LOOKUP($S281,'Vent Sizing Charts'!$T$14:$T$17,'Vent Sizing Charts'!AB$14:AB$17)+1,IF($R281=3,LOOKUP($S281,'Vent Sizing Charts'!$T$10:$T$13,'Vent Sizing Charts'!AB$10:AB$13)+1,IF($R281=2,LOOKUP($S281,'Vent Sizing Charts'!$T$8:$T$9,'Vent Sizing Charts'!AB$8:AB$9)+1,IF($R281=1.5,LOOKUP($S281,'Vent Sizing Charts'!$T$7,'Vent Sizing Charts'!AB$7)+1,IF($R281=1.25,LOOKUP($S281,'Vent Sizing Charts'!$T$6,'Vent Sizing Charts'!AB$6)+1,"ERR")))))))))))</f>
        <v>ERR</v>
      </c>
      <c r="AB281" t="str">
        <f>IF($R281=15,LOOKUP($S281,'Vent Sizing Charts'!$T$38:$T$41,'Vent Sizing Charts'!AC$38:AC$41)+1,IF($R281=12,LOOKUP($S281,'Vent Sizing Charts'!$T$34:$T$37,'Vent Sizing Charts'!AC$34:AC$37)+1,IF($R281=10,LOOKUP($S281,'Vent Sizing Charts'!$T$30:$T$33,'Vent Sizing Charts'!AC$30:AC$33)+1,IF($R281=8,LOOKUP($S281,'Vent Sizing Charts'!$T$26:$T$29,'Vent Sizing Charts'!AC$26:AC$29)+1,IF($R281=6,LOOKUP($S281,'Vent Sizing Charts'!$T$22:$T$25,'Vent Sizing Charts'!AC$22:AC$25)+1,IF($R281=5,LOOKUP($S281,'Vent Sizing Charts'!$T$18:$T$21,'Vent Sizing Charts'!AC$18:AC$21)+1,IF($R281=4,LOOKUP($S281,'Vent Sizing Charts'!$T$14:$T$17,'Vent Sizing Charts'!AC$14:AC$17)+1,IF($R281=3,LOOKUP($S281,'Vent Sizing Charts'!$T$10:$T$13,'Vent Sizing Charts'!AC$10:AC$13)+1,IF($R281=2,LOOKUP($S281,'Vent Sizing Charts'!$T$8:$T$9,'Vent Sizing Charts'!AC$8:AC$9)+1,IF($R281=1.5,LOOKUP($S281,'Vent Sizing Charts'!$T$7,'Vent Sizing Charts'!AC$7)+1,IF($R281=1.25,LOOKUP($S281,'Vent Sizing Charts'!$T$6,'Vent Sizing Charts'!AC$6)+1,"ERR")))))))))))</f>
        <v>ERR</v>
      </c>
      <c r="AC281" t="str">
        <f>IF($R281=15,LOOKUP($S281,'Vent Sizing Charts'!$T$38:$T$41,'Vent Sizing Charts'!AD$38:AD$41)+1,IF($R281=12,LOOKUP($S281,'Vent Sizing Charts'!$T$34:$T$37,'Vent Sizing Charts'!AD$34:AD$37)+1,IF($R281=10,LOOKUP($S281,'Vent Sizing Charts'!$T$30:$T$33,'Vent Sizing Charts'!AD$30:AD$33)+1,IF($R281=8,LOOKUP($S281,'Vent Sizing Charts'!$T$26:$T$29,'Vent Sizing Charts'!AD$26:AD$29)+1,IF($R281=6,LOOKUP($S281,'Vent Sizing Charts'!$T$22:$T$25,'Vent Sizing Charts'!AD$22:AD$25)+1,IF($R281=5,LOOKUP($S281,'Vent Sizing Charts'!$T$18:$T$21,'Vent Sizing Charts'!AD$18:AD$21)+1,IF($R281=4,LOOKUP($S281,'Vent Sizing Charts'!$T$14:$T$17,'Vent Sizing Charts'!AD$14:AD$17)+1,IF($R281=3,LOOKUP($S281,'Vent Sizing Charts'!$T$10:$T$13,'Vent Sizing Charts'!AD$10:AD$13)+1,IF($R281=2,LOOKUP($S281,'Vent Sizing Charts'!$T$8:$T$9,'Vent Sizing Charts'!AD$8:AD$9)+1,IF($R281=1.5,LOOKUP($S281,'Vent Sizing Charts'!$T$7,'Vent Sizing Charts'!AD$7)+1,IF($R281=1.25,LOOKUP($S281,'Vent Sizing Charts'!$T$6,'Vent Sizing Charts'!AD$6)+1,"ERR")))))))))))</f>
        <v>ERR</v>
      </c>
      <c r="AD281" t="str">
        <f>IF($R281=15,LOOKUP($S281,'Vent Sizing Charts'!$T$38:$T$41,'Vent Sizing Charts'!AE$38:AE$41)+1,IF($R281=12,LOOKUP($S281,'Vent Sizing Charts'!$T$34:$T$37,'Vent Sizing Charts'!AE$34:AE$37)+1,IF($R281=10,LOOKUP($S281,'Vent Sizing Charts'!$T$30:$T$33,'Vent Sizing Charts'!AE$30:AE$33)+1,IF($R281=8,LOOKUP($S281,'Vent Sizing Charts'!$T$26:$T$29,'Vent Sizing Charts'!AE$26:AE$29)+1,IF($R281=6,LOOKUP($S281,'Vent Sizing Charts'!$T$22:$T$25,'Vent Sizing Charts'!AE$22:AE$25)+1,IF($R281=5,LOOKUP($S281,'Vent Sizing Charts'!$T$18:$T$21,'Vent Sizing Charts'!AE$18:AE$21)+1,IF($R281=4,LOOKUP($S281,'Vent Sizing Charts'!$T$14:$T$17,'Vent Sizing Charts'!AE$14:AE$17)+1,IF($R281=3,LOOKUP($S281,'Vent Sizing Charts'!$T$10:$T$13,'Vent Sizing Charts'!AE$10:AE$13)+1,IF($R281=2,LOOKUP($S281,'Vent Sizing Charts'!$T$8:$T$9,'Vent Sizing Charts'!AE$8:AE$9)+1,IF($R281=1.5,LOOKUP($S281,'Vent Sizing Charts'!$T$7,'Vent Sizing Charts'!AE$7)+1,IF($R281=1.25,LOOKUP($S281,'Vent Sizing Charts'!$T$6,'Vent Sizing Charts'!AE$6)+1,"ERR")))))))))))</f>
        <v>ERR</v>
      </c>
      <c r="AE281" t="str">
        <f>IF($R281=15,LOOKUP($S281,'Vent Sizing Charts'!$T$38:$T$41,'Vent Sizing Charts'!U$38:U$41),IF($R281=12,LOOKUP($S281,'Vent Sizing Charts'!$T$34:$T$37,'Vent Sizing Charts'!U$34:U$37),IF($R281=10,LOOKUP($S281,'Vent Sizing Charts'!$T$30:$T$33,'Vent Sizing Charts'!U$30:U$33),IF($R281=8,LOOKUP($S281,'Vent Sizing Charts'!$T$26:$T$29,'Vent Sizing Charts'!U$26:U$29),IF($R281=6,LOOKUP($S281,'Vent Sizing Charts'!$T$22:$T$25,'Vent Sizing Charts'!U$22:U$25),IF($R281=5,LOOKUP($S281,'Vent Sizing Charts'!$T$18:$T$21,'Vent Sizing Charts'!U$18:U$21),IF($R281=4,LOOKUP($S281,'Vent Sizing Charts'!$T$14:$T$17,'Vent Sizing Charts'!U$14:U$17),IF($R281=3,LOOKUP($S281,'Vent Sizing Charts'!$T$10:$T$13,'Vent Sizing Charts'!U$10:U$13),IF($R281=2,LOOKUP($S281,'Vent Sizing Charts'!$T$8:$T$9,'Vent Sizing Charts'!U$8:U$9),IF($R281=1.5,LOOKUP($S281,'Vent Sizing Charts'!$T$7,'Vent Sizing Charts'!U$7),IF($R281=1.25,LOOKUP($S281,'Vent Sizing Charts'!$T$6,'Vent Sizing Charts'!U$6),"ERR")))))))))))</f>
        <v>ERR</v>
      </c>
    </row>
    <row r="282" spans="6:31" x14ac:dyDescent="0.25">
      <c r="F282" t="str">
        <f>IF('Vent Sizing'!M267="","",'Vent Sizing'!M267)</f>
        <v/>
      </c>
      <c r="G282">
        <v>0</v>
      </c>
      <c r="H282" t="e">
        <f>IF(LOOKUP($F282,'Vent Sizing Charts'!$F$5:$F$18,'Vent Sizing Charts'!G$5:G$18)+1&lt;0,0,LOOKUP($F282,'Vent Sizing Charts'!$F$5:$F$18,'Vent Sizing Charts'!G$5:G$18))</f>
        <v>#N/A</v>
      </c>
      <c r="I282" t="e">
        <f>IF(LOOKUP($F282,'Vent Sizing Charts'!$F$5:$F$18,'Vent Sizing Charts'!H$5:H$18)+1&lt;0,0,LOOKUP($F282,'Vent Sizing Charts'!$F$5:$F$18,'Vent Sizing Charts'!H$5:H$18))</f>
        <v>#N/A</v>
      </c>
      <c r="J282" t="e">
        <f>IF(LOOKUP($F282,'Vent Sizing Charts'!$F$5:$F$18,'Vent Sizing Charts'!I$5:I$18)+1&lt;0,0,LOOKUP($F282,'Vent Sizing Charts'!$F$5:$F$18,'Vent Sizing Charts'!I$5:I$18))</f>
        <v>#N/A</v>
      </c>
      <c r="K282" t="e">
        <f>IF(LOOKUP($F282,'Vent Sizing Charts'!$F$5:$F$18,'Vent Sizing Charts'!J$5:J$18)+1&lt;0,0,LOOKUP($F282,'Vent Sizing Charts'!$F$5:$F$18,'Vent Sizing Charts'!J$5:J$18))</f>
        <v>#N/A</v>
      </c>
      <c r="L282" t="e">
        <f>IF(LOOKUP($F282,'Vent Sizing Charts'!$F$5:$F$18,'Vent Sizing Charts'!K$5:K$18)+1&lt;0,0,LOOKUP($F282,'Vent Sizing Charts'!$F$5:$F$18,'Vent Sizing Charts'!K$5:K$18))</f>
        <v>#N/A</v>
      </c>
      <c r="M282" t="e">
        <f>IF(LOOKUP($F282,'Vent Sizing Charts'!$F$5:$F$18,'Vent Sizing Charts'!L$5:L$18)+1&lt;0,0,LOOKUP($F282,'Vent Sizing Charts'!$F$5:$F$18,'Vent Sizing Charts'!L$5:L$18))</f>
        <v>#N/A</v>
      </c>
      <c r="N282" t="e">
        <f>IF(LOOKUP($F282,'Vent Sizing Charts'!$F$5:$F$18,'Vent Sizing Charts'!M$5:M$18)+1&lt;0,0,LOOKUP($F282,'Vent Sizing Charts'!$F$5:$F$18,'Vent Sizing Charts'!M$5:M$18))</f>
        <v>#N/A</v>
      </c>
      <c r="O282" t="e">
        <f>IF(LOOKUP($F282,'Vent Sizing Charts'!$F$5:$F$18,'Vent Sizing Charts'!N$5:N$18)+1&lt;0,0,LOOKUP($F282,'Vent Sizing Charts'!$F$5:$F$18,'Vent Sizing Charts'!N$5:N$18))</f>
        <v>#N/A</v>
      </c>
      <c r="R282">
        <f>'Vent Sizing'!W187</f>
        <v>0</v>
      </c>
      <c r="S282">
        <f>ROUNDUP('Vent Sizing'!X187,0)</f>
        <v>0</v>
      </c>
      <c r="T282">
        <v>-9999999</v>
      </c>
      <c r="U282" t="str">
        <f>IF($R282=15,LOOKUP($S282,'Vent Sizing Charts'!$T$38:$T$41,'Vent Sizing Charts'!V$38:V$41)+1,IF($R282=12,LOOKUP($S282,'Vent Sizing Charts'!$T$34:$T$37,'Vent Sizing Charts'!V$34:V$37)+1,IF($R282=10,LOOKUP($S282,'Vent Sizing Charts'!$T$30:$T$33,'Vent Sizing Charts'!V$30:V$33)+1,IF($R282=8,LOOKUP($S282,'Vent Sizing Charts'!$T$26:$T$29,'Vent Sizing Charts'!V$26:V$29)+1,IF($R282=6,LOOKUP($S282,'Vent Sizing Charts'!$T$22:$T$25,'Vent Sizing Charts'!V$22:V$25)+1,IF($R282=5,LOOKUP($S282,'Vent Sizing Charts'!$T$18:$T$21,'Vent Sizing Charts'!V$18:V$21)+1,IF($R282=4,LOOKUP($S282,'Vent Sizing Charts'!$T$14:$T$17,'Vent Sizing Charts'!V$14:V$17)+1,IF($R282=3,LOOKUP($S282,'Vent Sizing Charts'!$T$10:$T$13,'Vent Sizing Charts'!V$10:V$13)+1,IF($R282=2,LOOKUP($S282,'Vent Sizing Charts'!$T$8:$T$9,'Vent Sizing Charts'!V$8:V$9)+1,IF($R282=1.5,LOOKUP($S282,'Vent Sizing Charts'!$T$7,'Vent Sizing Charts'!V$7)+1,IF($R282=1.25,LOOKUP($S282,'Vent Sizing Charts'!$T$6,'Vent Sizing Charts'!V$6)+1,"ERR")))))))))))</f>
        <v>ERR</v>
      </c>
      <c r="V282" t="str">
        <f>IF($R282=15,LOOKUP($S282,'Vent Sizing Charts'!$T$38:$T$41,'Vent Sizing Charts'!W$38:W$41)+1,IF($R282=12,LOOKUP($S282,'Vent Sizing Charts'!$T$34:$T$37,'Vent Sizing Charts'!W$34:W$37)+1,IF($R282=10,LOOKUP($S282,'Vent Sizing Charts'!$T$30:$T$33,'Vent Sizing Charts'!W$30:W$33)+1,IF($R282=8,LOOKUP($S282,'Vent Sizing Charts'!$T$26:$T$29,'Vent Sizing Charts'!W$26:W$29)+1,IF($R282=6,LOOKUP($S282,'Vent Sizing Charts'!$T$22:$T$25,'Vent Sizing Charts'!W$22:W$25)+1,IF($R282=5,LOOKUP($S282,'Vent Sizing Charts'!$T$18:$T$21,'Vent Sizing Charts'!W$18:W$21)+1,IF($R282=4,LOOKUP($S282,'Vent Sizing Charts'!$T$14:$T$17,'Vent Sizing Charts'!W$14:W$17)+1,IF($R282=3,LOOKUP($S282,'Vent Sizing Charts'!$T$10:$T$13,'Vent Sizing Charts'!W$10:W$13)+1,IF($R282=2,LOOKUP($S282,'Vent Sizing Charts'!$T$8:$T$9,'Vent Sizing Charts'!W$8:W$9)+1,IF($R282=1.5,LOOKUP($S282,'Vent Sizing Charts'!$T$7,'Vent Sizing Charts'!W$7)+1,IF($R282=1.25,LOOKUP($S282,'Vent Sizing Charts'!$T$6,'Vent Sizing Charts'!W$6)+1,"ERR")))))))))))</f>
        <v>ERR</v>
      </c>
      <c r="W282" t="str">
        <f>IF($R282=15,LOOKUP($S282,'Vent Sizing Charts'!$T$38:$T$41,'Vent Sizing Charts'!X$38:X$41)+1,IF($R282=12,LOOKUP($S282,'Vent Sizing Charts'!$T$34:$T$37,'Vent Sizing Charts'!X$34:X$37)+1,IF($R282=10,LOOKUP($S282,'Vent Sizing Charts'!$T$30:$T$33,'Vent Sizing Charts'!X$30:X$33)+1,IF($R282=8,LOOKUP($S282,'Vent Sizing Charts'!$T$26:$T$29,'Vent Sizing Charts'!X$26:X$29)+1,IF($R282=6,LOOKUP($S282,'Vent Sizing Charts'!$T$22:$T$25,'Vent Sizing Charts'!X$22:X$25)+1,IF($R282=5,LOOKUP($S282,'Vent Sizing Charts'!$T$18:$T$21,'Vent Sizing Charts'!X$18:X$21)+1,IF($R282=4,LOOKUP($S282,'Vent Sizing Charts'!$T$14:$T$17,'Vent Sizing Charts'!X$14:X$17)+1,IF($R282=3,LOOKUP($S282,'Vent Sizing Charts'!$T$10:$T$13,'Vent Sizing Charts'!X$10:X$13)+1,IF($R282=2,LOOKUP($S282,'Vent Sizing Charts'!$T$8:$T$9,'Vent Sizing Charts'!X$8:X$9)+1,IF($R282=1.5,LOOKUP($S282,'Vent Sizing Charts'!$T$7,'Vent Sizing Charts'!X$7)+1,IF($R282=1.25,LOOKUP($S282,'Vent Sizing Charts'!$T$6,'Vent Sizing Charts'!X$6)+1,"ERR")))))))))))</f>
        <v>ERR</v>
      </c>
      <c r="X282" t="str">
        <f>IF($R282=15,LOOKUP($S282,'Vent Sizing Charts'!$T$38:$T$41,'Vent Sizing Charts'!Y$38:Y$41)+1,IF($R282=12,LOOKUP($S282,'Vent Sizing Charts'!$T$34:$T$37,'Vent Sizing Charts'!Y$34:Y$37)+1,IF($R282=10,LOOKUP($S282,'Vent Sizing Charts'!$T$30:$T$33,'Vent Sizing Charts'!Y$30:Y$33)+1,IF($R282=8,LOOKUP($S282,'Vent Sizing Charts'!$T$26:$T$29,'Vent Sizing Charts'!Y$26:Y$29)+1,IF($R282=6,LOOKUP($S282,'Vent Sizing Charts'!$T$22:$T$25,'Vent Sizing Charts'!Y$22:Y$25)+1,IF($R282=5,LOOKUP($S282,'Vent Sizing Charts'!$T$18:$T$21,'Vent Sizing Charts'!Y$18:Y$21)+1,IF($R282=4,LOOKUP($S282,'Vent Sizing Charts'!$T$14:$T$17,'Vent Sizing Charts'!Y$14:Y$17)+1,IF($R282=3,LOOKUP($S282,'Vent Sizing Charts'!$T$10:$T$13,'Vent Sizing Charts'!Y$10:Y$13)+1,IF($R282=2,LOOKUP($S282,'Vent Sizing Charts'!$T$8:$T$9,'Vent Sizing Charts'!Y$8:Y$9)+1,IF($R282=1.5,LOOKUP($S282,'Vent Sizing Charts'!$T$7,'Vent Sizing Charts'!Y$7)+1,IF($R282=1.25,LOOKUP($S282,'Vent Sizing Charts'!$T$6,'Vent Sizing Charts'!Y$6)+1,"ERR")))))))))))</f>
        <v>ERR</v>
      </c>
      <c r="Y282" t="str">
        <f>IF($R282=15,LOOKUP($S282,'Vent Sizing Charts'!$T$38:$T$41,'Vent Sizing Charts'!Z$38:Z$41)+1,IF($R282=12,LOOKUP($S282,'Vent Sizing Charts'!$T$34:$T$37,'Vent Sizing Charts'!Z$34:Z$37)+1,IF($R282=10,LOOKUP($S282,'Vent Sizing Charts'!$T$30:$T$33,'Vent Sizing Charts'!Z$30:Z$33)+1,IF($R282=8,LOOKUP($S282,'Vent Sizing Charts'!$T$26:$T$29,'Vent Sizing Charts'!Z$26:Z$29)+1,IF($R282=6,LOOKUP($S282,'Vent Sizing Charts'!$T$22:$T$25,'Vent Sizing Charts'!Z$22:Z$25)+1,IF($R282=5,LOOKUP($S282,'Vent Sizing Charts'!$T$18:$T$21,'Vent Sizing Charts'!Z$18:Z$21)+1,IF($R282=4,LOOKUP($S282,'Vent Sizing Charts'!$T$14:$T$17,'Vent Sizing Charts'!Z$14:Z$17)+1,IF($R282=3,LOOKUP($S282,'Vent Sizing Charts'!$T$10:$T$13,'Vent Sizing Charts'!Z$10:Z$13)+1,IF($R282=2,LOOKUP($S282,'Vent Sizing Charts'!$T$8:$T$9,'Vent Sizing Charts'!Z$8:Z$9)+1,IF($R282=1.5,LOOKUP($S282,'Vent Sizing Charts'!$T$7,'Vent Sizing Charts'!Z$7)+1,IF($R282=1.25,LOOKUP($S282,'Vent Sizing Charts'!$T$6,'Vent Sizing Charts'!Z$6)+1,"ERR")))))))))))</f>
        <v>ERR</v>
      </c>
      <c r="Z282" t="str">
        <f>IF($R282=15,LOOKUP($S282,'Vent Sizing Charts'!$T$38:$T$41,'Vent Sizing Charts'!AA$38:AA$41)+1,IF($R282=12,LOOKUP($S282,'Vent Sizing Charts'!$T$34:$T$37,'Vent Sizing Charts'!AA$34:AA$37)+1,IF($R282=10,LOOKUP($S282,'Vent Sizing Charts'!$T$30:$T$33,'Vent Sizing Charts'!AA$30:AA$33)+1,IF($R282=8,LOOKUP($S282,'Vent Sizing Charts'!$T$26:$T$29,'Vent Sizing Charts'!AA$26:AA$29)+1,IF($R282=6,LOOKUP($S282,'Vent Sizing Charts'!$T$22:$T$25,'Vent Sizing Charts'!AA$22:AA$25)+1,IF($R282=5,LOOKUP($S282,'Vent Sizing Charts'!$T$18:$T$21,'Vent Sizing Charts'!AA$18:AA$21)+1,IF($R282=4,LOOKUP($S282,'Vent Sizing Charts'!$T$14:$T$17,'Vent Sizing Charts'!AA$14:AA$17)+1,IF($R282=3,LOOKUP($S282,'Vent Sizing Charts'!$T$10:$T$13,'Vent Sizing Charts'!AA$10:AA$13)+1,IF($R282=2,LOOKUP($S282,'Vent Sizing Charts'!$T$8:$T$9,'Vent Sizing Charts'!AA$8:AA$9)+1,IF($R282=1.5,LOOKUP($S282,'Vent Sizing Charts'!$T$7,'Vent Sizing Charts'!AA$7)+1,IF($R282=1.25,LOOKUP($S282,'Vent Sizing Charts'!$T$6,'Vent Sizing Charts'!AA$6)+1,"ERR")))))))))))</f>
        <v>ERR</v>
      </c>
      <c r="AA282" t="str">
        <f>IF($R282=15,LOOKUP($S282,'Vent Sizing Charts'!$T$38:$T$41,'Vent Sizing Charts'!AB$38:AB$41)+1,IF($R282=12,LOOKUP($S282,'Vent Sizing Charts'!$T$34:$T$37,'Vent Sizing Charts'!AB$34:AB$37)+1,IF($R282=10,LOOKUP($S282,'Vent Sizing Charts'!$T$30:$T$33,'Vent Sizing Charts'!AB$30:AB$33)+1,IF($R282=8,LOOKUP($S282,'Vent Sizing Charts'!$T$26:$T$29,'Vent Sizing Charts'!AB$26:AB$29)+1,IF($R282=6,LOOKUP($S282,'Vent Sizing Charts'!$T$22:$T$25,'Vent Sizing Charts'!AB$22:AB$25)+1,IF($R282=5,LOOKUP($S282,'Vent Sizing Charts'!$T$18:$T$21,'Vent Sizing Charts'!AB$18:AB$21)+1,IF($R282=4,LOOKUP($S282,'Vent Sizing Charts'!$T$14:$T$17,'Vent Sizing Charts'!AB$14:AB$17)+1,IF($R282=3,LOOKUP($S282,'Vent Sizing Charts'!$T$10:$T$13,'Vent Sizing Charts'!AB$10:AB$13)+1,IF($R282=2,LOOKUP($S282,'Vent Sizing Charts'!$T$8:$T$9,'Vent Sizing Charts'!AB$8:AB$9)+1,IF($R282=1.5,LOOKUP($S282,'Vent Sizing Charts'!$T$7,'Vent Sizing Charts'!AB$7)+1,IF($R282=1.25,LOOKUP($S282,'Vent Sizing Charts'!$T$6,'Vent Sizing Charts'!AB$6)+1,"ERR")))))))))))</f>
        <v>ERR</v>
      </c>
      <c r="AB282" t="str">
        <f>IF($R282=15,LOOKUP($S282,'Vent Sizing Charts'!$T$38:$T$41,'Vent Sizing Charts'!AC$38:AC$41)+1,IF($R282=12,LOOKUP($S282,'Vent Sizing Charts'!$T$34:$T$37,'Vent Sizing Charts'!AC$34:AC$37)+1,IF($R282=10,LOOKUP($S282,'Vent Sizing Charts'!$T$30:$T$33,'Vent Sizing Charts'!AC$30:AC$33)+1,IF($R282=8,LOOKUP($S282,'Vent Sizing Charts'!$T$26:$T$29,'Vent Sizing Charts'!AC$26:AC$29)+1,IF($R282=6,LOOKUP($S282,'Vent Sizing Charts'!$T$22:$T$25,'Vent Sizing Charts'!AC$22:AC$25)+1,IF($R282=5,LOOKUP($S282,'Vent Sizing Charts'!$T$18:$T$21,'Vent Sizing Charts'!AC$18:AC$21)+1,IF($R282=4,LOOKUP($S282,'Vent Sizing Charts'!$T$14:$T$17,'Vent Sizing Charts'!AC$14:AC$17)+1,IF($R282=3,LOOKUP($S282,'Vent Sizing Charts'!$T$10:$T$13,'Vent Sizing Charts'!AC$10:AC$13)+1,IF($R282=2,LOOKUP($S282,'Vent Sizing Charts'!$T$8:$T$9,'Vent Sizing Charts'!AC$8:AC$9)+1,IF($R282=1.5,LOOKUP($S282,'Vent Sizing Charts'!$T$7,'Vent Sizing Charts'!AC$7)+1,IF($R282=1.25,LOOKUP($S282,'Vent Sizing Charts'!$T$6,'Vent Sizing Charts'!AC$6)+1,"ERR")))))))))))</f>
        <v>ERR</v>
      </c>
      <c r="AC282" t="str">
        <f>IF($R282=15,LOOKUP($S282,'Vent Sizing Charts'!$T$38:$T$41,'Vent Sizing Charts'!AD$38:AD$41)+1,IF($R282=12,LOOKUP($S282,'Vent Sizing Charts'!$T$34:$T$37,'Vent Sizing Charts'!AD$34:AD$37)+1,IF($R282=10,LOOKUP($S282,'Vent Sizing Charts'!$T$30:$T$33,'Vent Sizing Charts'!AD$30:AD$33)+1,IF($R282=8,LOOKUP($S282,'Vent Sizing Charts'!$T$26:$T$29,'Vent Sizing Charts'!AD$26:AD$29)+1,IF($R282=6,LOOKUP($S282,'Vent Sizing Charts'!$T$22:$T$25,'Vent Sizing Charts'!AD$22:AD$25)+1,IF($R282=5,LOOKUP($S282,'Vent Sizing Charts'!$T$18:$T$21,'Vent Sizing Charts'!AD$18:AD$21)+1,IF($R282=4,LOOKUP($S282,'Vent Sizing Charts'!$T$14:$T$17,'Vent Sizing Charts'!AD$14:AD$17)+1,IF($R282=3,LOOKUP($S282,'Vent Sizing Charts'!$T$10:$T$13,'Vent Sizing Charts'!AD$10:AD$13)+1,IF($R282=2,LOOKUP($S282,'Vent Sizing Charts'!$T$8:$T$9,'Vent Sizing Charts'!AD$8:AD$9)+1,IF($R282=1.5,LOOKUP($S282,'Vent Sizing Charts'!$T$7,'Vent Sizing Charts'!AD$7)+1,IF($R282=1.25,LOOKUP($S282,'Vent Sizing Charts'!$T$6,'Vent Sizing Charts'!AD$6)+1,"ERR")))))))))))</f>
        <v>ERR</v>
      </c>
      <c r="AD282" t="str">
        <f>IF($R282=15,LOOKUP($S282,'Vent Sizing Charts'!$T$38:$T$41,'Vent Sizing Charts'!AE$38:AE$41)+1,IF($R282=12,LOOKUP($S282,'Vent Sizing Charts'!$T$34:$T$37,'Vent Sizing Charts'!AE$34:AE$37)+1,IF($R282=10,LOOKUP($S282,'Vent Sizing Charts'!$T$30:$T$33,'Vent Sizing Charts'!AE$30:AE$33)+1,IF($R282=8,LOOKUP($S282,'Vent Sizing Charts'!$T$26:$T$29,'Vent Sizing Charts'!AE$26:AE$29)+1,IF($R282=6,LOOKUP($S282,'Vent Sizing Charts'!$T$22:$T$25,'Vent Sizing Charts'!AE$22:AE$25)+1,IF($R282=5,LOOKUP($S282,'Vent Sizing Charts'!$T$18:$T$21,'Vent Sizing Charts'!AE$18:AE$21)+1,IF($R282=4,LOOKUP($S282,'Vent Sizing Charts'!$T$14:$T$17,'Vent Sizing Charts'!AE$14:AE$17)+1,IF($R282=3,LOOKUP($S282,'Vent Sizing Charts'!$T$10:$T$13,'Vent Sizing Charts'!AE$10:AE$13)+1,IF($R282=2,LOOKUP($S282,'Vent Sizing Charts'!$T$8:$T$9,'Vent Sizing Charts'!AE$8:AE$9)+1,IF($R282=1.5,LOOKUP($S282,'Vent Sizing Charts'!$T$7,'Vent Sizing Charts'!AE$7)+1,IF($R282=1.25,LOOKUP($S282,'Vent Sizing Charts'!$T$6,'Vent Sizing Charts'!AE$6)+1,"ERR")))))))))))</f>
        <v>ERR</v>
      </c>
      <c r="AE282" t="str">
        <f>IF($R282=15,LOOKUP($S282,'Vent Sizing Charts'!$T$38:$T$41,'Vent Sizing Charts'!U$38:U$41),IF($R282=12,LOOKUP($S282,'Vent Sizing Charts'!$T$34:$T$37,'Vent Sizing Charts'!U$34:U$37),IF($R282=10,LOOKUP($S282,'Vent Sizing Charts'!$T$30:$T$33,'Vent Sizing Charts'!U$30:U$33),IF($R282=8,LOOKUP($S282,'Vent Sizing Charts'!$T$26:$T$29,'Vent Sizing Charts'!U$26:U$29),IF($R282=6,LOOKUP($S282,'Vent Sizing Charts'!$T$22:$T$25,'Vent Sizing Charts'!U$22:U$25),IF($R282=5,LOOKUP($S282,'Vent Sizing Charts'!$T$18:$T$21,'Vent Sizing Charts'!U$18:U$21),IF($R282=4,LOOKUP($S282,'Vent Sizing Charts'!$T$14:$T$17,'Vent Sizing Charts'!U$14:U$17),IF($R282=3,LOOKUP($S282,'Vent Sizing Charts'!$T$10:$T$13,'Vent Sizing Charts'!U$10:U$13),IF($R282=2,LOOKUP($S282,'Vent Sizing Charts'!$T$8:$T$9,'Vent Sizing Charts'!U$8:U$9),IF($R282=1.5,LOOKUP($S282,'Vent Sizing Charts'!$T$7,'Vent Sizing Charts'!U$7),IF($R282=1.25,LOOKUP($S282,'Vent Sizing Charts'!$T$6,'Vent Sizing Charts'!U$6),"ERR")))))))))))</f>
        <v>ERR</v>
      </c>
    </row>
    <row r="283" spans="6:31" x14ac:dyDescent="0.25">
      <c r="F283" t="str">
        <f>IF('Vent Sizing'!M268="","",'Vent Sizing'!M268)</f>
        <v/>
      </c>
      <c r="G283">
        <v>0</v>
      </c>
      <c r="H283" t="e">
        <f>IF(LOOKUP($F283,'Vent Sizing Charts'!$F$5:$F$18,'Vent Sizing Charts'!G$5:G$18)+1&lt;0,0,LOOKUP($F283,'Vent Sizing Charts'!$F$5:$F$18,'Vent Sizing Charts'!G$5:G$18))</f>
        <v>#N/A</v>
      </c>
      <c r="I283" t="e">
        <f>IF(LOOKUP($F283,'Vent Sizing Charts'!$F$5:$F$18,'Vent Sizing Charts'!H$5:H$18)+1&lt;0,0,LOOKUP($F283,'Vent Sizing Charts'!$F$5:$F$18,'Vent Sizing Charts'!H$5:H$18))</f>
        <v>#N/A</v>
      </c>
      <c r="J283" t="e">
        <f>IF(LOOKUP($F283,'Vent Sizing Charts'!$F$5:$F$18,'Vent Sizing Charts'!I$5:I$18)+1&lt;0,0,LOOKUP($F283,'Vent Sizing Charts'!$F$5:$F$18,'Vent Sizing Charts'!I$5:I$18))</f>
        <v>#N/A</v>
      </c>
      <c r="K283" t="e">
        <f>IF(LOOKUP($F283,'Vent Sizing Charts'!$F$5:$F$18,'Vent Sizing Charts'!J$5:J$18)+1&lt;0,0,LOOKUP($F283,'Vent Sizing Charts'!$F$5:$F$18,'Vent Sizing Charts'!J$5:J$18))</f>
        <v>#N/A</v>
      </c>
      <c r="L283" t="e">
        <f>IF(LOOKUP($F283,'Vent Sizing Charts'!$F$5:$F$18,'Vent Sizing Charts'!K$5:K$18)+1&lt;0,0,LOOKUP($F283,'Vent Sizing Charts'!$F$5:$F$18,'Vent Sizing Charts'!K$5:K$18))</f>
        <v>#N/A</v>
      </c>
      <c r="M283" t="e">
        <f>IF(LOOKUP($F283,'Vent Sizing Charts'!$F$5:$F$18,'Vent Sizing Charts'!L$5:L$18)+1&lt;0,0,LOOKUP($F283,'Vent Sizing Charts'!$F$5:$F$18,'Vent Sizing Charts'!L$5:L$18))</f>
        <v>#N/A</v>
      </c>
      <c r="N283" t="e">
        <f>IF(LOOKUP($F283,'Vent Sizing Charts'!$F$5:$F$18,'Vent Sizing Charts'!M$5:M$18)+1&lt;0,0,LOOKUP($F283,'Vent Sizing Charts'!$F$5:$F$18,'Vent Sizing Charts'!M$5:M$18))</f>
        <v>#N/A</v>
      </c>
      <c r="O283" t="e">
        <f>IF(LOOKUP($F283,'Vent Sizing Charts'!$F$5:$F$18,'Vent Sizing Charts'!N$5:N$18)+1&lt;0,0,LOOKUP($F283,'Vent Sizing Charts'!$F$5:$F$18,'Vent Sizing Charts'!N$5:N$18))</f>
        <v>#N/A</v>
      </c>
      <c r="R283">
        <f>'Vent Sizing'!W188</f>
        <v>0</v>
      </c>
      <c r="S283">
        <f>ROUNDUP('Vent Sizing'!X188,0)</f>
        <v>0</v>
      </c>
      <c r="T283">
        <v>-9999999</v>
      </c>
      <c r="U283" t="str">
        <f>IF($R283=15,LOOKUP($S283,'Vent Sizing Charts'!$T$38:$T$41,'Vent Sizing Charts'!V$38:V$41)+1,IF($R283=12,LOOKUP($S283,'Vent Sizing Charts'!$T$34:$T$37,'Vent Sizing Charts'!V$34:V$37)+1,IF($R283=10,LOOKUP($S283,'Vent Sizing Charts'!$T$30:$T$33,'Vent Sizing Charts'!V$30:V$33)+1,IF($R283=8,LOOKUP($S283,'Vent Sizing Charts'!$T$26:$T$29,'Vent Sizing Charts'!V$26:V$29)+1,IF($R283=6,LOOKUP($S283,'Vent Sizing Charts'!$T$22:$T$25,'Vent Sizing Charts'!V$22:V$25)+1,IF($R283=5,LOOKUP($S283,'Vent Sizing Charts'!$T$18:$T$21,'Vent Sizing Charts'!V$18:V$21)+1,IF($R283=4,LOOKUP($S283,'Vent Sizing Charts'!$T$14:$T$17,'Vent Sizing Charts'!V$14:V$17)+1,IF($R283=3,LOOKUP($S283,'Vent Sizing Charts'!$T$10:$T$13,'Vent Sizing Charts'!V$10:V$13)+1,IF($R283=2,LOOKUP($S283,'Vent Sizing Charts'!$T$8:$T$9,'Vent Sizing Charts'!V$8:V$9)+1,IF($R283=1.5,LOOKUP($S283,'Vent Sizing Charts'!$T$7,'Vent Sizing Charts'!V$7)+1,IF($R283=1.25,LOOKUP($S283,'Vent Sizing Charts'!$T$6,'Vent Sizing Charts'!V$6)+1,"ERR")))))))))))</f>
        <v>ERR</v>
      </c>
      <c r="V283" t="str">
        <f>IF($R283=15,LOOKUP($S283,'Vent Sizing Charts'!$T$38:$T$41,'Vent Sizing Charts'!W$38:W$41)+1,IF($R283=12,LOOKUP($S283,'Vent Sizing Charts'!$T$34:$T$37,'Vent Sizing Charts'!W$34:W$37)+1,IF($R283=10,LOOKUP($S283,'Vent Sizing Charts'!$T$30:$T$33,'Vent Sizing Charts'!W$30:W$33)+1,IF($R283=8,LOOKUP($S283,'Vent Sizing Charts'!$T$26:$T$29,'Vent Sizing Charts'!W$26:W$29)+1,IF($R283=6,LOOKUP($S283,'Vent Sizing Charts'!$T$22:$T$25,'Vent Sizing Charts'!W$22:W$25)+1,IF($R283=5,LOOKUP($S283,'Vent Sizing Charts'!$T$18:$T$21,'Vent Sizing Charts'!W$18:W$21)+1,IF($R283=4,LOOKUP($S283,'Vent Sizing Charts'!$T$14:$T$17,'Vent Sizing Charts'!W$14:W$17)+1,IF($R283=3,LOOKUP($S283,'Vent Sizing Charts'!$T$10:$T$13,'Vent Sizing Charts'!W$10:W$13)+1,IF($R283=2,LOOKUP($S283,'Vent Sizing Charts'!$T$8:$T$9,'Vent Sizing Charts'!W$8:W$9)+1,IF($R283=1.5,LOOKUP($S283,'Vent Sizing Charts'!$T$7,'Vent Sizing Charts'!W$7)+1,IF($R283=1.25,LOOKUP($S283,'Vent Sizing Charts'!$T$6,'Vent Sizing Charts'!W$6)+1,"ERR")))))))))))</f>
        <v>ERR</v>
      </c>
      <c r="W283" t="str">
        <f>IF($R283=15,LOOKUP($S283,'Vent Sizing Charts'!$T$38:$T$41,'Vent Sizing Charts'!X$38:X$41)+1,IF($R283=12,LOOKUP($S283,'Vent Sizing Charts'!$T$34:$T$37,'Vent Sizing Charts'!X$34:X$37)+1,IF($R283=10,LOOKUP($S283,'Vent Sizing Charts'!$T$30:$T$33,'Vent Sizing Charts'!X$30:X$33)+1,IF($R283=8,LOOKUP($S283,'Vent Sizing Charts'!$T$26:$T$29,'Vent Sizing Charts'!X$26:X$29)+1,IF($R283=6,LOOKUP($S283,'Vent Sizing Charts'!$T$22:$T$25,'Vent Sizing Charts'!X$22:X$25)+1,IF($R283=5,LOOKUP($S283,'Vent Sizing Charts'!$T$18:$T$21,'Vent Sizing Charts'!X$18:X$21)+1,IF($R283=4,LOOKUP($S283,'Vent Sizing Charts'!$T$14:$T$17,'Vent Sizing Charts'!X$14:X$17)+1,IF($R283=3,LOOKUP($S283,'Vent Sizing Charts'!$T$10:$T$13,'Vent Sizing Charts'!X$10:X$13)+1,IF($R283=2,LOOKUP($S283,'Vent Sizing Charts'!$T$8:$T$9,'Vent Sizing Charts'!X$8:X$9)+1,IF($R283=1.5,LOOKUP($S283,'Vent Sizing Charts'!$T$7,'Vent Sizing Charts'!X$7)+1,IF($R283=1.25,LOOKUP($S283,'Vent Sizing Charts'!$T$6,'Vent Sizing Charts'!X$6)+1,"ERR")))))))))))</f>
        <v>ERR</v>
      </c>
      <c r="X283" t="str">
        <f>IF($R283=15,LOOKUP($S283,'Vent Sizing Charts'!$T$38:$T$41,'Vent Sizing Charts'!Y$38:Y$41)+1,IF($R283=12,LOOKUP($S283,'Vent Sizing Charts'!$T$34:$T$37,'Vent Sizing Charts'!Y$34:Y$37)+1,IF($R283=10,LOOKUP($S283,'Vent Sizing Charts'!$T$30:$T$33,'Vent Sizing Charts'!Y$30:Y$33)+1,IF($R283=8,LOOKUP($S283,'Vent Sizing Charts'!$T$26:$T$29,'Vent Sizing Charts'!Y$26:Y$29)+1,IF($R283=6,LOOKUP($S283,'Vent Sizing Charts'!$T$22:$T$25,'Vent Sizing Charts'!Y$22:Y$25)+1,IF($R283=5,LOOKUP($S283,'Vent Sizing Charts'!$T$18:$T$21,'Vent Sizing Charts'!Y$18:Y$21)+1,IF($R283=4,LOOKUP($S283,'Vent Sizing Charts'!$T$14:$T$17,'Vent Sizing Charts'!Y$14:Y$17)+1,IF($R283=3,LOOKUP($S283,'Vent Sizing Charts'!$T$10:$T$13,'Vent Sizing Charts'!Y$10:Y$13)+1,IF($R283=2,LOOKUP($S283,'Vent Sizing Charts'!$T$8:$T$9,'Vent Sizing Charts'!Y$8:Y$9)+1,IF($R283=1.5,LOOKUP($S283,'Vent Sizing Charts'!$T$7,'Vent Sizing Charts'!Y$7)+1,IF($R283=1.25,LOOKUP($S283,'Vent Sizing Charts'!$T$6,'Vent Sizing Charts'!Y$6)+1,"ERR")))))))))))</f>
        <v>ERR</v>
      </c>
      <c r="Y283" t="str">
        <f>IF($R283=15,LOOKUP($S283,'Vent Sizing Charts'!$T$38:$T$41,'Vent Sizing Charts'!Z$38:Z$41)+1,IF($R283=12,LOOKUP($S283,'Vent Sizing Charts'!$T$34:$T$37,'Vent Sizing Charts'!Z$34:Z$37)+1,IF($R283=10,LOOKUP($S283,'Vent Sizing Charts'!$T$30:$T$33,'Vent Sizing Charts'!Z$30:Z$33)+1,IF($R283=8,LOOKUP($S283,'Vent Sizing Charts'!$T$26:$T$29,'Vent Sizing Charts'!Z$26:Z$29)+1,IF($R283=6,LOOKUP($S283,'Vent Sizing Charts'!$T$22:$T$25,'Vent Sizing Charts'!Z$22:Z$25)+1,IF($R283=5,LOOKUP($S283,'Vent Sizing Charts'!$T$18:$T$21,'Vent Sizing Charts'!Z$18:Z$21)+1,IF($R283=4,LOOKUP($S283,'Vent Sizing Charts'!$T$14:$T$17,'Vent Sizing Charts'!Z$14:Z$17)+1,IF($R283=3,LOOKUP($S283,'Vent Sizing Charts'!$T$10:$T$13,'Vent Sizing Charts'!Z$10:Z$13)+1,IF($R283=2,LOOKUP($S283,'Vent Sizing Charts'!$T$8:$T$9,'Vent Sizing Charts'!Z$8:Z$9)+1,IF($R283=1.5,LOOKUP($S283,'Vent Sizing Charts'!$T$7,'Vent Sizing Charts'!Z$7)+1,IF($R283=1.25,LOOKUP($S283,'Vent Sizing Charts'!$T$6,'Vent Sizing Charts'!Z$6)+1,"ERR")))))))))))</f>
        <v>ERR</v>
      </c>
      <c r="Z283" t="str">
        <f>IF($R283=15,LOOKUP($S283,'Vent Sizing Charts'!$T$38:$T$41,'Vent Sizing Charts'!AA$38:AA$41)+1,IF($R283=12,LOOKUP($S283,'Vent Sizing Charts'!$T$34:$T$37,'Vent Sizing Charts'!AA$34:AA$37)+1,IF($R283=10,LOOKUP($S283,'Vent Sizing Charts'!$T$30:$T$33,'Vent Sizing Charts'!AA$30:AA$33)+1,IF($R283=8,LOOKUP($S283,'Vent Sizing Charts'!$T$26:$T$29,'Vent Sizing Charts'!AA$26:AA$29)+1,IF($R283=6,LOOKUP($S283,'Vent Sizing Charts'!$T$22:$T$25,'Vent Sizing Charts'!AA$22:AA$25)+1,IF($R283=5,LOOKUP($S283,'Vent Sizing Charts'!$T$18:$T$21,'Vent Sizing Charts'!AA$18:AA$21)+1,IF($R283=4,LOOKUP($S283,'Vent Sizing Charts'!$T$14:$T$17,'Vent Sizing Charts'!AA$14:AA$17)+1,IF($R283=3,LOOKUP($S283,'Vent Sizing Charts'!$T$10:$T$13,'Vent Sizing Charts'!AA$10:AA$13)+1,IF($R283=2,LOOKUP($S283,'Vent Sizing Charts'!$T$8:$T$9,'Vent Sizing Charts'!AA$8:AA$9)+1,IF($R283=1.5,LOOKUP($S283,'Vent Sizing Charts'!$T$7,'Vent Sizing Charts'!AA$7)+1,IF($R283=1.25,LOOKUP($S283,'Vent Sizing Charts'!$T$6,'Vent Sizing Charts'!AA$6)+1,"ERR")))))))))))</f>
        <v>ERR</v>
      </c>
      <c r="AA283" t="str">
        <f>IF($R283=15,LOOKUP($S283,'Vent Sizing Charts'!$T$38:$T$41,'Vent Sizing Charts'!AB$38:AB$41)+1,IF($R283=12,LOOKUP($S283,'Vent Sizing Charts'!$T$34:$T$37,'Vent Sizing Charts'!AB$34:AB$37)+1,IF($R283=10,LOOKUP($S283,'Vent Sizing Charts'!$T$30:$T$33,'Vent Sizing Charts'!AB$30:AB$33)+1,IF($R283=8,LOOKUP($S283,'Vent Sizing Charts'!$T$26:$T$29,'Vent Sizing Charts'!AB$26:AB$29)+1,IF($R283=6,LOOKUP($S283,'Vent Sizing Charts'!$T$22:$T$25,'Vent Sizing Charts'!AB$22:AB$25)+1,IF($R283=5,LOOKUP($S283,'Vent Sizing Charts'!$T$18:$T$21,'Vent Sizing Charts'!AB$18:AB$21)+1,IF($R283=4,LOOKUP($S283,'Vent Sizing Charts'!$T$14:$T$17,'Vent Sizing Charts'!AB$14:AB$17)+1,IF($R283=3,LOOKUP($S283,'Vent Sizing Charts'!$T$10:$T$13,'Vent Sizing Charts'!AB$10:AB$13)+1,IF($R283=2,LOOKUP($S283,'Vent Sizing Charts'!$T$8:$T$9,'Vent Sizing Charts'!AB$8:AB$9)+1,IF($R283=1.5,LOOKUP($S283,'Vent Sizing Charts'!$T$7,'Vent Sizing Charts'!AB$7)+1,IF($R283=1.25,LOOKUP($S283,'Vent Sizing Charts'!$T$6,'Vent Sizing Charts'!AB$6)+1,"ERR")))))))))))</f>
        <v>ERR</v>
      </c>
      <c r="AB283" t="str">
        <f>IF($R283=15,LOOKUP($S283,'Vent Sizing Charts'!$T$38:$T$41,'Vent Sizing Charts'!AC$38:AC$41)+1,IF($R283=12,LOOKUP($S283,'Vent Sizing Charts'!$T$34:$T$37,'Vent Sizing Charts'!AC$34:AC$37)+1,IF($R283=10,LOOKUP($S283,'Vent Sizing Charts'!$T$30:$T$33,'Vent Sizing Charts'!AC$30:AC$33)+1,IF($R283=8,LOOKUP($S283,'Vent Sizing Charts'!$T$26:$T$29,'Vent Sizing Charts'!AC$26:AC$29)+1,IF($R283=6,LOOKUP($S283,'Vent Sizing Charts'!$T$22:$T$25,'Vent Sizing Charts'!AC$22:AC$25)+1,IF($R283=5,LOOKUP($S283,'Vent Sizing Charts'!$T$18:$T$21,'Vent Sizing Charts'!AC$18:AC$21)+1,IF($R283=4,LOOKUP($S283,'Vent Sizing Charts'!$T$14:$T$17,'Vent Sizing Charts'!AC$14:AC$17)+1,IF($R283=3,LOOKUP($S283,'Vent Sizing Charts'!$T$10:$T$13,'Vent Sizing Charts'!AC$10:AC$13)+1,IF($R283=2,LOOKUP($S283,'Vent Sizing Charts'!$T$8:$T$9,'Vent Sizing Charts'!AC$8:AC$9)+1,IF($R283=1.5,LOOKUP($S283,'Vent Sizing Charts'!$T$7,'Vent Sizing Charts'!AC$7)+1,IF($R283=1.25,LOOKUP($S283,'Vent Sizing Charts'!$T$6,'Vent Sizing Charts'!AC$6)+1,"ERR")))))))))))</f>
        <v>ERR</v>
      </c>
      <c r="AC283" t="str">
        <f>IF($R283=15,LOOKUP($S283,'Vent Sizing Charts'!$T$38:$T$41,'Vent Sizing Charts'!AD$38:AD$41)+1,IF($R283=12,LOOKUP($S283,'Vent Sizing Charts'!$T$34:$T$37,'Vent Sizing Charts'!AD$34:AD$37)+1,IF($R283=10,LOOKUP($S283,'Vent Sizing Charts'!$T$30:$T$33,'Vent Sizing Charts'!AD$30:AD$33)+1,IF($R283=8,LOOKUP($S283,'Vent Sizing Charts'!$T$26:$T$29,'Vent Sizing Charts'!AD$26:AD$29)+1,IF($R283=6,LOOKUP($S283,'Vent Sizing Charts'!$T$22:$T$25,'Vent Sizing Charts'!AD$22:AD$25)+1,IF($R283=5,LOOKUP($S283,'Vent Sizing Charts'!$T$18:$T$21,'Vent Sizing Charts'!AD$18:AD$21)+1,IF($R283=4,LOOKUP($S283,'Vent Sizing Charts'!$T$14:$T$17,'Vent Sizing Charts'!AD$14:AD$17)+1,IF($R283=3,LOOKUP($S283,'Vent Sizing Charts'!$T$10:$T$13,'Vent Sizing Charts'!AD$10:AD$13)+1,IF($R283=2,LOOKUP($S283,'Vent Sizing Charts'!$T$8:$T$9,'Vent Sizing Charts'!AD$8:AD$9)+1,IF($R283=1.5,LOOKUP($S283,'Vent Sizing Charts'!$T$7,'Vent Sizing Charts'!AD$7)+1,IF($R283=1.25,LOOKUP($S283,'Vent Sizing Charts'!$T$6,'Vent Sizing Charts'!AD$6)+1,"ERR")))))))))))</f>
        <v>ERR</v>
      </c>
      <c r="AD283" t="str">
        <f>IF($R283=15,LOOKUP($S283,'Vent Sizing Charts'!$T$38:$T$41,'Vent Sizing Charts'!AE$38:AE$41)+1,IF($R283=12,LOOKUP($S283,'Vent Sizing Charts'!$T$34:$T$37,'Vent Sizing Charts'!AE$34:AE$37)+1,IF($R283=10,LOOKUP($S283,'Vent Sizing Charts'!$T$30:$T$33,'Vent Sizing Charts'!AE$30:AE$33)+1,IF($R283=8,LOOKUP($S283,'Vent Sizing Charts'!$T$26:$T$29,'Vent Sizing Charts'!AE$26:AE$29)+1,IF($R283=6,LOOKUP($S283,'Vent Sizing Charts'!$T$22:$T$25,'Vent Sizing Charts'!AE$22:AE$25)+1,IF($R283=5,LOOKUP($S283,'Vent Sizing Charts'!$T$18:$T$21,'Vent Sizing Charts'!AE$18:AE$21)+1,IF($R283=4,LOOKUP($S283,'Vent Sizing Charts'!$T$14:$T$17,'Vent Sizing Charts'!AE$14:AE$17)+1,IF($R283=3,LOOKUP($S283,'Vent Sizing Charts'!$T$10:$T$13,'Vent Sizing Charts'!AE$10:AE$13)+1,IF($R283=2,LOOKUP($S283,'Vent Sizing Charts'!$T$8:$T$9,'Vent Sizing Charts'!AE$8:AE$9)+1,IF($R283=1.5,LOOKUP($S283,'Vent Sizing Charts'!$T$7,'Vent Sizing Charts'!AE$7)+1,IF($R283=1.25,LOOKUP($S283,'Vent Sizing Charts'!$T$6,'Vent Sizing Charts'!AE$6)+1,"ERR")))))))))))</f>
        <v>ERR</v>
      </c>
      <c r="AE283" t="str">
        <f>IF($R283=15,LOOKUP($S283,'Vent Sizing Charts'!$T$38:$T$41,'Vent Sizing Charts'!U$38:U$41),IF($R283=12,LOOKUP($S283,'Vent Sizing Charts'!$T$34:$T$37,'Vent Sizing Charts'!U$34:U$37),IF($R283=10,LOOKUP($S283,'Vent Sizing Charts'!$T$30:$T$33,'Vent Sizing Charts'!U$30:U$33),IF($R283=8,LOOKUP($S283,'Vent Sizing Charts'!$T$26:$T$29,'Vent Sizing Charts'!U$26:U$29),IF($R283=6,LOOKUP($S283,'Vent Sizing Charts'!$T$22:$T$25,'Vent Sizing Charts'!U$22:U$25),IF($R283=5,LOOKUP($S283,'Vent Sizing Charts'!$T$18:$T$21,'Vent Sizing Charts'!U$18:U$21),IF($R283=4,LOOKUP($S283,'Vent Sizing Charts'!$T$14:$T$17,'Vent Sizing Charts'!U$14:U$17),IF($R283=3,LOOKUP($S283,'Vent Sizing Charts'!$T$10:$T$13,'Vent Sizing Charts'!U$10:U$13),IF($R283=2,LOOKUP($S283,'Vent Sizing Charts'!$T$8:$T$9,'Vent Sizing Charts'!U$8:U$9),IF($R283=1.5,LOOKUP($S283,'Vent Sizing Charts'!$T$7,'Vent Sizing Charts'!U$7),IF($R283=1.25,LOOKUP($S283,'Vent Sizing Charts'!$T$6,'Vent Sizing Charts'!U$6),"ERR")))))))))))</f>
        <v>ERR</v>
      </c>
    </row>
    <row r="284" spans="6:31" x14ac:dyDescent="0.25">
      <c r="F284" t="str">
        <f>IF('Vent Sizing'!M269="","",'Vent Sizing'!M269)</f>
        <v/>
      </c>
      <c r="G284">
        <v>0</v>
      </c>
      <c r="H284" t="e">
        <f>IF(LOOKUP($F284,'Vent Sizing Charts'!$F$5:$F$18,'Vent Sizing Charts'!G$5:G$18)+1&lt;0,0,LOOKUP($F284,'Vent Sizing Charts'!$F$5:$F$18,'Vent Sizing Charts'!G$5:G$18))</f>
        <v>#N/A</v>
      </c>
      <c r="I284" t="e">
        <f>IF(LOOKUP($F284,'Vent Sizing Charts'!$F$5:$F$18,'Vent Sizing Charts'!H$5:H$18)+1&lt;0,0,LOOKUP($F284,'Vent Sizing Charts'!$F$5:$F$18,'Vent Sizing Charts'!H$5:H$18))</f>
        <v>#N/A</v>
      </c>
      <c r="J284" t="e">
        <f>IF(LOOKUP($F284,'Vent Sizing Charts'!$F$5:$F$18,'Vent Sizing Charts'!I$5:I$18)+1&lt;0,0,LOOKUP($F284,'Vent Sizing Charts'!$F$5:$F$18,'Vent Sizing Charts'!I$5:I$18))</f>
        <v>#N/A</v>
      </c>
      <c r="K284" t="e">
        <f>IF(LOOKUP($F284,'Vent Sizing Charts'!$F$5:$F$18,'Vent Sizing Charts'!J$5:J$18)+1&lt;0,0,LOOKUP($F284,'Vent Sizing Charts'!$F$5:$F$18,'Vent Sizing Charts'!J$5:J$18))</f>
        <v>#N/A</v>
      </c>
      <c r="L284" t="e">
        <f>IF(LOOKUP($F284,'Vent Sizing Charts'!$F$5:$F$18,'Vent Sizing Charts'!K$5:K$18)+1&lt;0,0,LOOKUP($F284,'Vent Sizing Charts'!$F$5:$F$18,'Vent Sizing Charts'!K$5:K$18))</f>
        <v>#N/A</v>
      </c>
      <c r="M284" t="e">
        <f>IF(LOOKUP($F284,'Vent Sizing Charts'!$F$5:$F$18,'Vent Sizing Charts'!L$5:L$18)+1&lt;0,0,LOOKUP($F284,'Vent Sizing Charts'!$F$5:$F$18,'Vent Sizing Charts'!L$5:L$18))</f>
        <v>#N/A</v>
      </c>
      <c r="N284" t="e">
        <f>IF(LOOKUP($F284,'Vent Sizing Charts'!$F$5:$F$18,'Vent Sizing Charts'!M$5:M$18)+1&lt;0,0,LOOKUP($F284,'Vent Sizing Charts'!$F$5:$F$18,'Vent Sizing Charts'!M$5:M$18))</f>
        <v>#N/A</v>
      </c>
      <c r="O284" t="e">
        <f>IF(LOOKUP($F284,'Vent Sizing Charts'!$F$5:$F$18,'Vent Sizing Charts'!N$5:N$18)+1&lt;0,0,LOOKUP($F284,'Vent Sizing Charts'!$F$5:$F$18,'Vent Sizing Charts'!N$5:N$18))</f>
        <v>#N/A</v>
      </c>
      <c r="R284">
        <f>'Vent Sizing'!W189</f>
        <v>0</v>
      </c>
      <c r="S284">
        <f>ROUNDUP('Vent Sizing'!X189,0)</f>
        <v>0</v>
      </c>
      <c r="T284">
        <v>-9999999</v>
      </c>
      <c r="U284" t="str">
        <f>IF($R284=15,LOOKUP($S284,'Vent Sizing Charts'!$T$38:$T$41,'Vent Sizing Charts'!V$38:V$41)+1,IF($R284=12,LOOKUP($S284,'Vent Sizing Charts'!$T$34:$T$37,'Vent Sizing Charts'!V$34:V$37)+1,IF($R284=10,LOOKUP($S284,'Vent Sizing Charts'!$T$30:$T$33,'Vent Sizing Charts'!V$30:V$33)+1,IF($R284=8,LOOKUP($S284,'Vent Sizing Charts'!$T$26:$T$29,'Vent Sizing Charts'!V$26:V$29)+1,IF($R284=6,LOOKUP($S284,'Vent Sizing Charts'!$T$22:$T$25,'Vent Sizing Charts'!V$22:V$25)+1,IF($R284=5,LOOKUP($S284,'Vent Sizing Charts'!$T$18:$T$21,'Vent Sizing Charts'!V$18:V$21)+1,IF($R284=4,LOOKUP($S284,'Vent Sizing Charts'!$T$14:$T$17,'Vent Sizing Charts'!V$14:V$17)+1,IF($R284=3,LOOKUP($S284,'Vent Sizing Charts'!$T$10:$T$13,'Vent Sizing Charts'!V$10:V$13)+1,IF($R284=2,LOOKUP($S284,'Vent Sizing Charts'!$T$8:$T$9,'Vent Sizing Charts'!V$8:V$9)+1,IF($R284=1.5,LOOKUP($S284,'Vent Sizing Charts'!$T$7,'Vent Sizing Charts'!V$7)+1,IF($R284=1.25,LOOKUP($S284,'Vent Sizing Charts'!$T$6,'Vent Sizing Charts'!V$6)+1,"ERR")))))))))))</f>
        <v>ERR</v>
      </c>
      <c r="V284" t="str">
        <f>IF($R284=15,LOOKUP($S284,'Vent Sizing Charts'!$T$38:$T$41,'Vent Sizing Charts'!W$38:W$41)+1,IF($R284=12,LOOKUP($S284,'Vent Sizing Charts'!$T$34:$T$37,'Vent Sizing Charts'!W$34:W$37)+1,IF($R284=10,LOOKUP($S284,'Vent Sizing Charts'!$T$30:$T$33,'Vent Sizing Charts'!W$30:W$33)+1,IF($R284=8,LOOKUP($S284,'Vent Sizing Charts'!$T$26:$T$29,'Vent Sizing Charts'!W$26:W$29)+1,IF($R284=6,LOOKUP($S284,'Vent Sizing Charts'!$T$22:$T$25,'Vent Sizing Charts'!W$22:W$25)+1,IF($R284=5,LOOKUP($S284,'Vent Sizing Charts'!$T$18:$T$21,'Vent Sizing Charts'!W$18:W$21)+1,IF($R284=4,LOOKUP($S284,'Vent Sizing Charts'!$T$14:$T$17,'Vent Sizing Charts'!W$14:W$17)+1,IF($R284=3,LOOKUP($S284,'Vent Sizing Charts'!$T$10:$T$13,'Vent Sizing Charts'!W$10:W$13)+1,IF($R284=2,LOOKUP($S284,'Vent Sizing Charts'!$T$8:$T$9,'Vent Sizing Charts'!W$8:W$9)+1,IF($R284=1.5,LOOKUP($S284,'Vent Sizing Charts'!$T$7,'Vent Sizing Charts'!W$7)+1,IF($R284=1.25,LOOKUP($S284,'Vent Sizing Charts'!$T$6,'Vent Sizing Charts'!W$6)+1,"ERR")))))))))))</f>
        <v>ERR</v>
      </c>
      <c r="W284" t="str">
        <f>IF($R284=15,LOOKUP($S284,'Vent Sizing Charts'!$T$38:$T$41,'Vent Sizing Charts'!X$38:X$41)+1,IF($R284=12,LOOKUP($S284,'Vent Sizing Charts'!$T$34:$T$37,'Vent Sizing Charts'!X$34:X$37)+1,IF($R284=10,LOOKUP($S284,'Vent Sizing Charts'!$T$30:$T$33,'Vent Sizing Charts'!X$30:X$33)+1,IF($R284=8,LOOKUP($S284,'Vent Sizing Charts'!$T$26:$T$29,'Vent Sizing Charts'!X$26:X$29)+1,IF($R284=6,LOOKUP($S284,'Vent Sizing Charts'!$T$22:$T$25,'Vent Sizing Charts'!X$22:X$25)+1,IF($R284=5,LOOKUP($S284,'Vent Sizing Charts'!$T$18:$T$21,'Vent Sizing Charts'!X$18:X$21)+1,IF($R284=4,LOOKUP($S284,'Vent Sizing Charts'!$T$14:$T$17,'Vent Sizing Charts'!X$14:X$17)+1,IF($R284=3,LOOKUP($S284,'Vent Sizing Charts'!$T$10:$T$13,'Vent Sizing Charts'!X$10:X$13)+1,IF($R284=2,LOOKUP($S284,'Vent Sizing Charts'!$T$8:$T$9,'Vent Sizing Charts'!X$8:X$9)+1,IF($R284=1.5,LOOKUP($S284,'Vent Sizing Charts'!$T$7,'Vent Sizing Charts'!X$7)+1,IF($R284=1.25,LOOKUP($S284,'Vent Sizing Charts'!$T$6,'Vent Sizing Charts'!X$6)+1,"ERR")))))))))))</f>
        <v>ERR</v>
      </c>
      <c r="X284" t="str">
        <f>IF($R284=15,LOOKUP($S284,'Vent Sizing Charts'!$T$38:$T$41,'Vent Sizing Charts'!Y$38:Y$41)+1,IF($R284=12,LOOKUP($S284,'Vent Sizing Charts'!$T$34:$T$37,'Vent Sizing Charts'!Y$34:Y$37)+1,IF($R284=10,LOOKUP($S284,'Vent Sizing Charts'!$T$30:$T$33,'Vent Sizing Charts'!Y$30:Y$33)+1,IF($R284=8,LOOKUP($S284,'Vent Sizing Charts'!$T$26:$T$29,'Vent Sizing Charts'!Y$26:Y$29)+1,IF($R284=6,LOOKUP($S284,'Vent Sizing Charts'!$T$22:$T$25,'Vent Sizing Charts'!Y$22:Y$25)+1,IF($R284=5,LOOKUP($S284,'Vent Sizing Charts'!$T$18:$T$21,'Vent Sizing Charts'!Y$18:Y$21)+1,IF($R284=4,LOOKUP($S284,'Vent Sizing Charts'!$T$14:$T$17,'Vent Sizing Charts'!Y$14:Y$17)+1,IF($R284=3,LOOKUP($S284,'Vent Sizing Charts'!$T$10:$T$13,'Vent Sizing Charts'!Y$10:Y$13)+1,IF($R284=2,LOOKUP($S284,'Vent Sizing Charts'!$T$8:$T$9,'Vent Sizing Charts'!Y$8:Y$9)+1,IF($R284=1.5,LOOKUP($S284,'Vent Sizing Charts'!$T$7,'Vent Sizing Charts'!Y$7)+1,IF($R284=1.25,LOOKUP($S284,'Vent Sizing Charts'!$T$6,'Vent Sizing Charts'!Y$6)+1,"ERR")))))))))))</f>
        <v>ERR</v>
      </c>
      <c r="Y284" t="str">
        <f>IF($R284=15,LOOKUP($S284,'Vent Sizing Charts'!$T$38:$T$41,'Vent Sizing Charts'!Z$38:Z$41)+1,IF($R284=12,LOOKUP($S284,'Vent Sizing Charts'!$T$34:$T$37,'Vent Sizing Charts'!Z$34:Z$37)+1,IF($R284=10,LOOKUP($S284,'Vent Sizing Charts'!$T$30:$T$33,'Vent Sizing Charts'!Z$30:Z$33)+1,IF($R284=8,LOOKUP($S284,'Vent Sizing Charts'!$T$26:$T$29,'Vent Sizing Charts'!Z$26:Z$29)+1,IF($R284=6,LOOKUP($S284,'Vent Sizing Charts'!$T$22:$T$25,'Vent Sizing Charts'!Z$22:Z$25)+1,IF($R284=5,LOOKUP($S284,'Vent Sizing Charts'!$T$18:$T$21,'Vent Sizing Charts'!Z$18:Z$21)+1,IF($R284=4,LOOKUP($S284,'Vent Sizing Charts'!$T$14:$T$17,'Vent Sizing Charts'!Z$14:Z$17)+1,IF($R284=3,LOOKUP($S284,'Vent Sizing Charts'!$T$10:$T$13,'Vent Sizing Charts'!Z$10:Z$13)+1,IF($R284=2,LOOKUP($S284,'Vent Sizing Charts'!$T$8:$T$9,'Vent Sizing Charts'!Z$8:Z$9)+1,IF($R284=1.5,LOOKUP($S284,'Vent Sizing Charts'!$T$7,'Vent Sizing Charts'!Z$7)+1,IF($R284=1.25,LOOKUP($S284,'Vent Sizing Charts'!$T$6,'Vent Sizing Charts'!Z$6)+1,"ERR")))))))))))</f>
        <v>ERR</v>
      </c>
      <c r="Z284" t="str">
        <f>IF($R284=15,LOOKUP($S284,'Vent Sizing Charts'!$T$38:$T$41,'Vent Sizing Charts'!AA$38:AA$41)+1,IF($R284=12,LOOKUP($S284,'Vent Sizing Charts'!$T$34:$T$37,'Vent Sizing Charts'!AA$34:AA$37)+1,IF($R284=10,LOOKUP($S284,'Vent Sizing Charts'!$T$30:$T$33,'Vent Sizing Charts'!AA$30:AA$33)+1,IF($R284=8,LOOKUP($S284,'Vent Sizing Charts'!$T$26:$T$29,'Vent Sizing Charts'!AA$26:AA$29)+1,IF($R284=6,LOOKUP($S284,'Vent Sizing Charts'!$T$22:$T$25,'Vent Sizing Charts'!AA$22:AA$25)+1,IF($R284=5,LOOKUP($S284,'Vent Sizing Charts'!$T$18:$T$21,'Vent Sizing Charts'!AA$18:AA$21)+1,IF($R284=4,LOOKUP($S284,'Vent Sizing Charts'!$T$14:$T$17,'Vent Sizing Charts'!AA$14:AA$17)+1,IF($R284=3,LOOKUP($S284,'Vent Sizing Charts'!$T$10:$T$13,'Vent Sizing Charts'!AA$10:AA$13)+1,IF($R284=2,LOOKUP($S284,'Vent Sizing Charts'!$T$8:$T$9,'Vent Sizing Charts'!AA$8:AA$9)+1,IF($R284=1.5,LOOKUP($S284,'Vent Sizing Charts'!$T$7,'Vent Sizing Charts'!AA$7)+1,IF($R284=1.25,LOOKUP($S284,'Vent Sizing Charts'!$T$6,'Vent Sizing Charts'!AA$6)+1,"ERR")))))))))))</f>
        <v>ERR</v>
      </c>
      <c r="AA284" t="str">
        <f>IF($R284=15,LOOKUP($S284,'Vent Sizing Charts'!$T$38:$T$41,'Vent Sizing Charts'!AB$38:AB$41)+1,IF($R284=12,LOOKUP($S284,'Vent Sizing Charts'!$T$34:$T$37,'Vent Sizing Charts'!AB$34:AB$37)+1,IF($R284=10,LOOKUP($S284,'Vent Sizing Charts'!$T$30:$T$33,'Vent Sizing Charts'!AB$30:AB$33)+1,IF($R284=8,LOOKUP($S284,'Vent Sizing Charts'!$T$26:$T$29,'Vent Sizing Charts'!AB$26:AB$29)+1,IF($R284=6,LOOKUP($S284,'Vent Sizing Charts'!$T$22:$T$25,'Vent Sizing Charts'!AB$22:AB$25)+1,IF($R284=5,LOOKUP($S284,'Vent Sizing Charts'!$T$18:$T$21,'Vent Sizing Charts'!AB$18:AB$21)+1,IF($R284=4,LOOKUP($S284,'Vent Sizing Charts'!$T$14:$T$17,'Vent Sizing Charts'!AB$14:AB$17)+1,IF($R284=3,LOOKUP($S284,'Vent Sizing Charts'!$T$10:$T$13,'Vent Sizing Charts'!AB$10:AB$13)+1,IF($R284=2,LOOKUP($S284,'Vent Sizing Charts'!$T$8:$T$9,'Vent Sizing Charts'!AB$8:AB$9)+1,IF($R284=1.5,LOOKUP($S284,'Vent Sizing Charts'!$T$7,'Vent Sizing Charts'!AB$7)+1,IF($R284=1.25,LOOKUP($S284,'Vent Sizing Charts'!$T$6,'Vent Sizing Charts'!AB$6)+1,"ERR")))))))))))</f>
        <v>ERR</v>
      </c>
      <c r="AB284" t="str">
        <f>IF($R284=15,LOOKUP($S284,'Vent Sizing Charts'!$T$38:$T$41,'Vent Sizing Charts'!AC$38:AC$41)+1,IF($R284=12,LOOKUP($S284,'Vent Sizing Charts'!$T$34:$T$37,'Vent Sizing Charts'!AC$34:AC$37)+1,IF($R284=10,LOOKUP($S284,'Vent Sizing Charts'!$T$30:$T$33,'Vent Sizing Charts'!AC$30:AC$33)+1,IF($R284=8,LOOKUP($S284,'Vent Sizing Charts'!$T$26:$T$29,'Vent Sizing Charts'!AC$26:AC$29)+1,IF($R284=6,LOOKUP($S284,'Vent Sizing Charts'!$T$22:$T$25,'Vent Sizing Charts'!AC$22:AC$25)+1,IF($R284=5,LOOKUP($S284,'Vent Sizing Charts'!$T$18:$T$21,'Vent Sizing Charts'!AC$18:AC$21)+1,IF($R284=4,LOOKUP($S284,'Vent Sizing Charts'!$T$14:$T$17,'Vent Sizing Charts'!AC$14:AC$17)+1,IF($R284=3,LOOKUP($S284,'Vent Sizing Charts'!$T$10:$T$13,'Vent Sizing Charts'!AC$10:AC$13)+1,IF($R284=2,LOOKUP($S284,'Vent Sizing Charts'!$T$8:$T$9,'Vent Sizing Charts'!AC$8:AC$9)+1,IF($R284=1.5,LOOKUP($S284,'Vent Sizing Charts'!$T$7,'Vent Sizing Charts'!AC$7)+1,IF($R284=1.25,LOOKUP($S284,'Vent Sizing Charts'!$T$6,'Vent Sizing Charts'!AC$6)+1,"ERR")))))))))))</f>
        <v>ERR</v>
      </c>
      <c r="AC284" t="str">
        <f>IF($R284=15,LOOKUP($S284,'Vent Sizing Charts'!$T$38:$T$41,'Vent Sizing Charts'!AD$38:AD$41)+1,IF($R284=12,LOOKUP($S284,'Vent Sizing Charts'!$T$34:$T$37,'Vent Sizing Charts'!AD$34:AD$37)+1,IF($R284=10,LOOKUP($S284,'Vent Sizing Charts'!$T$30:$T$33,'Vent Sizing Charts'!AD$30:AD$33)+1,IF($R284=8,LOOKUP($S284,'Vent Sizing Charts'!$T$26:$T$29,'Vent Sizing Charts'!AD$26:AD$29)+1,IF($R284=6,LOOKUP($S284,'Vent Sizing Charts'!$T$22:$T$25,'Vent Sizing Charts'!AD$22:AD$25)+1,IF($R284=5,LOOKUP($S284,'Vent Sizing Charts'!$T$18:$T$21,'Vent Sizing Charts'!AD$18:AD$21)+1,IF($R284=4,LOOKUP($S284,'Vent Sizing Charts'!$T$14:$T$17,'Vent Sizing Charts'!AD$14:AD$17)+1,IF($R284=3,LOOKUP($S284,'Vent Sizing Charts'!$T$10:$T$13,'Vent Sizing Charts'!AD$10:AD$13)+1,IF($R284=2,LOOKUP($S284,'Vent Sizing Charts'!$T$8:$T$9,'Vent Sizing Charts'!AD$8:AD$9)+1,IF($R284=1.5,LOOKUP($S284,'Vent Sizing Charts'!$T$7,'Vent Sizing Charts'!AD$7)+1,IF($R284=1.25,LOOKUP($S284,'Vent Sizing Charts'!$T$6,'Vent Sizing Charts'!AD$6)+1,"ERR")))))))))))</f>
        <v>ERR</v>
      </c>
      <c r="AD284" t="str">
        <f>IF($R284=15,LOOKUP($S284,'Vent Sizing Charts'!$T$38:$T$41,'Vent Sizing Charts'!AE$38:AE$41)+1,IF($R284=12,LOOKUP($S284,'Vent Sizing Charts'!$T$34:$T$37,'Vent Sizing Charts'!AE$34:AE$37)+1,IF($R284=10,LOOKUP($S284,'Vent Sizing Charts'!$T$30:$T$33,'Vent Sizing Charts'!AE$30:AE$33)+1,IF($R284=8,LOOKUP($S284,'Vent Sizing Charts'!$T$26:$T$29,'Vent Sizing Charts'!AE$26:AE$29)+1,IF($R284=6,LOOKUP($S284,'Vent Sizing Charts'!$T$22:$T$25,'Vent Sizing Charts'!AE$22:AE$25)+1,IF($R284=5,LOOKUP($S284,'Vent Sizing Charts'!$T$18:$T$21,'Vent Sizing Charts'!AE$18:AE$21)+1,IF($R284=4,LOOKUP($S284,'Vent Sizing Charts'!$T$14:$T$17,'Vent Sizing Charts'!AE$14:AE$17)+1,IF($R284=3,LOOKUP($S284,'Vent Sizing Charts'!$T$10:$T$13,'Vent Sizing Charts'!AE$10:AE$13)+1,IF($R284=2,LOOKUP($S284,'Vent Sizing Charts'!$T$8:$T$9,'Vent Sizing Charts'!AE$8:AE$9)+1,IF($R284=1.5,LOOKUP($S284,'Vent Sizing Charts'!$T$7,'Vent Sizing Charts'!AE$7)+1,IF($R284=1.25,LOOKUP($S284,'Vent Sizing Charts'!$T$6,'Vent Sizing Charts'!AE$6)+1,"ERR")))))))))))</f>
        <v>ERR</v>
      </c>
      <c r="AE284" t="str">
        <f>IF($R284=15,LOOKUP($S284,'Vent Sizing Charts'!$T$38:$T$41,'Vent Sizing Charts'!U$38:U$41),IF($R284=12,LOOKUP($S284,'Vent Sizing Charts'!$T$34:$T$37,'Vent Sizing Charts'!U$34:U$37),IF($R284=10,LOOKUP($S284,'Vent Sizing Charts'!$T$30:$T$33,'Vent Sizing Charts'!U$30:U$33),IF($R284=8,LOOKUP($S284,'Vent Sizing Charts'!$T$26:$T$29,'Vent Sizing Charts'!U$26:U$29),IF($R284=6,LOOKUP($S284,'Vent Sizing Charts'!$T$22:$T$25,'Vent Sizing Charts'!U$22:U$25),IF($R284=5,LOOKUP($S284,'Vent Sizing Charts'!$T$18:$T$21,'Vent Sizing Charts'!U$18:U$21),IF($R284=4,LOOKUP($S284,'Vent Sizing Charts'!$T$14:$T$17,'Vent Sizing Charts'!U$14:U$17),IF($R284=3,LOOKUP($S284,'Vent Sizing Charts'!$T$10:$T$13,'Vent Sizing Charts'!U$10:U$13),IF($R284=2,LOOKUP($S284,'Vent Sizing Charts'!$T$8:$T$9,'Vent Sizing Charts'!U$8:U$9),IF($R284=1.5,LOOKUP($S284,'Vent Sizing Charts'!$T$7,'Vent Sizing Charts'!U$7),IF($R284=1.25,LOOKUP($S284,'Vent Sizing Charts'!$T$6,'Vent Sizing Charts'!U$6),"ERR")))))))))))</f>
        <v>ERR</v>
      </c>
    </row>
    <row r="285" spans="6:31" x14ac:dyDescent="0.25">
      <c r="F285" t="str">
        <f>IF('Vent Sizing'!M270="","",'Vent Sizing'!M270)</f>
        <v/>
      </c>
      <c r="G285">
        <v>0</v>
      </c>
      <c r="H285" t="e">
        <f>IF(LOOKUP($F285,'Vent Sizing Charts'!$F$5:$F$18,'Vent Sizing Charts'!G$5:G$18)+1&lt;0,0,LOOKUP($F285,'Vent Sizing Charts'!$F$5:$F$18,'Vent Sizing Charts'!G$5:G$18))</f>
        <v>#N/A</v>
      </c>
      <c r="I285" t="e">
        <f>IF(LOOKUP($F285,'Vent Sizing Charts'!$F$5:$F$18,'Vent Sizing Charts'!H$5:H$18)+1&lt;0,0,LOOKUP($F285,'Vent Sizing Charts'!$F$5:$F$18,'Vent Sizing Charts'!H$5:H$18))</f>
        <v>#N/A</v>
      </c>
      <c r="J285" t="e">
        <f>IF(LOOKUP($F285,'Vent Sizing Charts'!$F$5:$F$18,'Vent Sizing Charts'!I$5:I$18)+1&lt;0,0,LOOKUP($F285,'Vent Sizing Charts'!$F$5:$F$18,'Vent Sizing Charts'!I$5:I$18))</f>
        <v>#N/A</v>
      </c>
      <c r="K285" t="e">
        <f>IF(LOOKUP($F285,'Vent Sizing Charts'!$F$5:$F$18,'Vent Sizing Charts'!J$5:J$18)+1&lt;0,0,LOOKUP($F285,'Vent Sizing Charts'!$F$5:$F$18,'Vent Sizing Charts'!J$5:J$18))</f>
        <v>#N/A</v>
      </c>
      <c r="L285" t="e">
        <f>IF(LOOKUP($F285,'Vent Sizing Charts'!$F$5:$F$18,'Vent Sizing Charts'!K$5:K$18)+1&lt;0,0,LOOKUP($F285,'Vent Sizing Charts'!$F$5:$F$18,'Vent Sizing Charts'!K$5:K$18))</f>
        <v>#N/A</v>
      </c>
      <c r="M285" t="e">
        <f>IF(LOOKUP($F285,'Vent Sizing Charts'!$F$5:$F$18,'Vent Sizing Charts'!L$5:L$18)+1&lt;0,0,LOOKUP($F285,'Vent Sizing Charts'!$F$5:$F$18,'Vent Sizing Charts'!L$5:L$18))</f>
        <v>#N/A</v>
      </c>
      <c r="N285" t="e">
        <f>IF(LOOKUP($F285,'Vent Sizing Charts'!$F$5:$F$18,'Vent Sizing Charts'!M$5:M$18)+1&lt;0,0,LOOKUP($F285,'Vent Sizing Charts'!$F$5:$F$18,'Vent Sizing Charts'!M$5:M$18))</f>
        <v>#N/A</v>
      </c>
      <c r="O285" t="e">
        <f>IF(LOOKUP($F285,'Vent Sizing Charts'!$F$5:$F$18,'Vent Sizing Charts'!N$5:N$18)+1&lt;0,0,LOOKUP($F285,'Vent Sizing Charts'!$F$5:$F$18,'Vent Sizing Charts'!N$5:N$18))</f>
        <v>#N/A</v>
      </c>
      <c r="R285">
        <f>'Vent Sizing'!W190</f>
        <v>0</v>
      </c>
      <c r="S285">
        <f>ROUNDUP('Vent Sizing'!X190,0)</f>
        <v>0</v>
      </c>
      <c r="T285">
        <v>-9999999</v>
      </c>
      <c r="U285" t="str">
        <f>IF($R285=15,LOOKUP($S285,'Vent Sizing Charts'!$T$38:$T$41,'Vent Sizing Charts'!V$38:V$41)+1,IF($R285=12,LOOKUP($S285,'Vent Sizing Charts'!$T$34:$T$37,'Vent Sizing Charts'!V$34:V$37)+1,IF($R285=10,LOOKUP($S285,'Vent Sizing Charts'!$T$30:$T$33,'Vent Sizing Charts'!V$30:V$33)+1,IF($R285=8,LOOKUP($S285,'Vent Sizing Charts'!$T$26:$T$29,'Vent Sizing Charts'!V$26:V$29)+1,IF($R285=6,LOOKUP($S285,'Vent Sizing Charts'!$T$22:$T$25,'Vent Sizing Charts'!V$22:V$25)+1,IF($R285=5,LOOKUP($S285,'Vent Sizing Charts'!$T$18:$T$21,'Vent Sizing Charts'!V$18:V$21)+1,IF($R285=4,LOOKUP($S285,'Vent Sizing Charts'!$T$14:$T$17,'Vent Sizing Charts'!V$14:V$17)+1,IF($R285=3,LOOKUP($S285,'Vent Sizing Charts'!$T$10:$T$13,'Vent Sizing Charts'!V$10:V$13)+1,IF($R285=2,LOOKUP($S285,'Vent Sizing Charts'!$T$8:$T$9,'Vent Sizing Charts'!V$8:V$9)+1,IF($R285=1.5,LOOKUP($S285,'Vent Sizing Charts'!$T$7,'Vent Sizing Charts'!V$7)+1,IF($R285=1.25,LOOKUP($S285,'Vent Sizing Charts'!$T$6,'Vent Sizing Charts'!V$6)+1,"ERR")))))))))))</f>
        <v>ERR</v>
      </c>
      <c r="V285" t="str">
        <f>IF($R285=15,LOOKUP($S285,'Vent Sizing Charts'!$T$38:$T$41,'Vent Sizing Charts'!W$38:W$41)+1,IF($R285=12,LOOKUP($S285,'Vent Sizing Charts'!$T$34:$T$37,'Vent Sizing Charts'!W$34:W$37)+1,IF($R285=10,LOOKUP($S285,'Vent Sizing Charts'!$T$30:$T$33,'Vent Sizing Charts'!W$30:W$33)+1,IF($R285=8,LOOKUP($S285,'Vent Sizing Charts'!$T$26:$T$29,'Vent Sizing Charts'!W$26:W$29)+1,IF($R285=6,LOOKUP($S285,'Vent Sizing Charts'!$T$22:$T$25,'Vent Sizing Charts'!W$22:W$25)+1,IF($R285=5,LOOKUP($S285,'Vent Sizing Charts'!$T$18:$T$21,'Vent Sizing Charts'!W$18:W$21)+1,IF($R285=4,LOOKUP($S285,'Vent Sizing Charts'!$T$14:$T$17,'Vent Sizing Charts'!W$14:W$17)+1,IF($R285=3,LOOKUP($S285,'Vent Sizing Charts'!$T$10:$T$13,'Vent Sizing Charts'!W$10:W$13)+1,IF($R285=2,LOOKUP($S285,'Vent Sizing Charts'!$T$8:$T$9,'Vent Sizing Charts'!W$8:W$9)+1,IF($R285=1.5,LOOKUP($S285,'Vent Sizing Charts'!$T$7,'Vent Sizing Charts'!W$7)+1,IF($R285=1.25,LOOKUP($S285,'Vent Sizing Charts'!$T$6,'Vent Sizing Charts'!W$6)+1,"ERR")))))))))))</f>
        <v>ERR</v>
      </c>
      <c r="W285" t="str">
        <f>IF($R285=15,LOOKUP($S285,'Vent Sizing Charts'!$T$38:$T$41,'Vent Sizing Charts'!X$38:X$41)+1,IF($R285=12,LOOKUP($S285,'Vent Sizing Charts'!$T$34:$T$37,'Vent Sizing Charts'!X$34:X$37)+1,IF($R285=10,LOOKUP($S285,'Vent Sizing Charts'!$T$30:$T$33,'Vent Sizing Charts'!X$30:X$33)+1,IF($R285=8,LOOKUP($S285,'Vent Sizing Charts'!$T$26:$T$29,'Vent Sizing Charts'!X$26:X$29)+1,IF($R285=6,LOOKUP($S285,'Vent Sizing Charts'!$T$22:$T$25,'Vent Sizing Charts'!X$22:X$25)+1,IF($R285=5,LOOKUP($S285,'Vent Sizing Charts'!$T$18:$T$21,'Vent Sizing Charts'!X$18:X$21)+1,IF($R285=4,LOOKUP($S285,'Vent Sizing Charts'!$T$14:$T$17,'Vent Sizing Charts'!X$14:X$17)+1,IF($R285=3,LOOKUP($S285,'Vent Sizing Charts'!$T$10:$T$13,'Vent Sizing Charts'!X$10:X$13)+1,IF($R285=2,LOOKUP($S285,'Vent Sizing Charts'!$T$8:$T$9,'Vent Sizing Charts'!X$8:X$9)+1,IF($R285=1.5,LOOKUP($S285,'Vent Sizing Charts'!$T$7,'Vent Sizing Charts'!X$7)+1,IF($R285=1.25,LOOKUP($S285,'Vent Sizing Charts'!$T$6,'Vent Sizing Charts'!X$6)+1,"ERR")))))))))))</f>
        <v>ERR</v>
      </c>
      <c r="X285" t="str">
        <f>IF($R285=15,LOOKUP($S285,'Vent Sizing Charts'!$T$38:$T$41,'Vent Sizing Charts'!Y$38:Y$41)+1,IF($R285=12,LOOKUP($S285,'Vent Sizing Charts'!$T$34:$T$37,'Vent Sizing Charts'!Y$34:Y$37)+1,IF($R285=10,LOOKUP($S285,'Vent Sizing Charts'!$T$30:$T$33,'Vent Sizing Charts'!Y$30:Y$33)+1,IF($R285=8,LOOKUP($S285,'Vent Sizing Charts'!$T$26:$T$29,'Vent Sizing Charts'!Y$26:Y$29)+1,IF($R285=6,LOOKUP($S285,'Vent Sizing Charts'!$T$22:$T$25,'Vent Sizing Charts'!Y$22:Y$25)+1,IF($R285=5,LOOKUP($S285,'Vent Sizing Charts'!$T$18:$T$21,'Vent Sizing Charts'!Y$18:Y$21)+1,IF($R285=4,LOOKUP($S285,'Vent Sizing Charts'!$T$14:$T$17,'Vent Sizing Charts'!Y$14:Y$17)+1,IF($R285=3,LOOKUP($S285,'Vent Sizing Charts'!$T$10:$T$13,'Vent Sizing Charts'!Y$10:Y$13)+1,IF($R285=2,LOOKUP($S285,'Vent Sizing Charts'!$T$8:$T$9,'Vent Sizing Charts'!Y$8:Y$9)+1,IF($R285=1.5,LOOKUP($S285,'Vent Sizing Charts'!$T$7,'Vent Sizing Charts'!Y$7)+1,IF($R285=1.25,LOOKUP($S285,'Vent Sizing Charts'!$T$6,'Vent Sizing Charts'!Y$6)+1,"ERR")))))))))))</f>
        <v>ERR</v>
      </c>
      <c r="Y285" t="str">
        <f>IF($R285=15,LOOKUP($S285,'Vent Sizing Charts'!$T$38:$T$41,'Vent Sizing Charts'!Z$38:Z$41)+1,IF($R285=12,LOOKUP($S285,'Vent Sizing Charts'!$T$34:$T$37,'Vent Sizing Charts'!Z$34:Z$37)+1,IF($R285=10,LOOKUP($S285,'Vent Sizing Charts'!$T$30:$T$33,'Vent Sizing Charts'!Z$30:Z$33)+1,IF($R285=8,LOOKUP($S285,'Vent Sizing Charts'!$T$26:$T$29,'Vent Sizing Charts'!Z$26:Z$29)+1,IF($R285=6,LOOKUP($S285,'Vent Sizing Charts'!$T$22:$T$25,'Vent Sizing Charts'!Z$22:Z$25)+1,IF($R285=5,LOOKUP($S285,'Vent Sizing Charts'!$T$18:$T$21,'Vent Sizing Charts'!Z$18:Z$21)+1,IF($R285=4,LOOKUP($S285,'Vent Sizing Charts'!$T$14:$T$17,'Vent Sizing Charts'!Z$14:Z$17)+1,IF($R285=3,LOOKUP($S285,'Vent Sizing Charts'!$T$10:$T$13,'Vent Sizing Charts'!Z$10:Z$13)+1,IF($R285=2,LOOKUP($S285,'Vent Sizing Charts'!$T$8:$T$9,'Vent Sizing Charts'!Z$8:Z$9)+1,IF($R285=1.5,LOOKUP($S285,'Vent Sizing Charts'!$T$7,'Vent Sizing Charts'!Z$7)+1,IF($R285=1.25,LOOKUP($S285,'Vent Sizing Charts'!$T$6,'Vent Sizing Charts'!Z$6)+1,"ERR")))))))))))</f>
        <v>ERR</v>
      </c>
      <c r="Z285" t="str">
        <f>IF($R285=15,LOOKUP($S285,'Vent Sizing Charts'!$T$38:$T$41,'Vent Sizing Charts'!AA$38:AA$41)+1,IF($R285=12,LOOKUP($S285,'Vent Sizing Charts'!$T$34:$T$37,'Vent Sizing Charts'!AA$34:AA$37)+1,IF($R285=10,LOOKUP($S285,'Vent Sizing Charts'!$T$30:$T$33,'Vent Sizing Charts'!AA$30:AA$33)+1,IF($R285=8,LOOKUP($S285,'Vent Sizing Charts'!$T$26:$T$29,'Vent Sizing Charts'!AA$26:AA$29)+1,IF($R285=6,LOOKUP($S285,'Vent Sizing Charts'!$T$22:$T$25,'Vent Sizing Charts'!AA$22:AA$25)+1,IF($R285=5,LOOKUP($S285,'Vent Sizing Charts'!$T$18:$T$21,'Vent Sizing Charts'!AA$18:AA$21)+1,IF($R285=4,LOOKUP($S285,'Vent Sizing Charts'!$T$14:$T$17,'Vent Sizing Charts'!AA$14:AA$17)+1,IF($R285=3,LOOKUP($S285,'Vent Sizing Charts'!$T$10:$T$13,'Vent Sizing Charts'!AA$10:AA$13)+1,IF($R285=2,LOOKUP($S285,'Vent Sizing Charts'!$T$8:$T$9,'Vent Sizing Charts'!AA$8:AA$9)+1,IF($R285=1.5,LOOKUP($S285,'Vent Sizing Charts'!$T$7,'Vent Sizing Charts'!AA$7)+1,IF($R285=1.25,LOOKUP($S285,'Vent Sizing Charts'!$T$6,'Vent Sizing Charts'!AA$6)+1,"ERR")))))))))))</f>
        <v>ERR</v>
      </c>
      <c r="AA285" t="str">
        <f>IF($R285=15,LOOKUP($S285,'Vent Sizing Charts'!$T$38:$T$41,'Vent Sizing Charts'!AB$38:AB$41)+1,IF($R285=12,LOOKUP($S285,'Vent Sizing Charts'!$T$34:$T$37,'Vent Sizing Charts'!AB$34:AB$37)+1,IF($R285=10,LOOKUP($S285,'Vent Sizing Charts'!$T$30:$T$33,'Vent Sizing Charts'!AB$30:AB$33)+1,IF($R285=8,LOOKUP($S285,'Vent Sizing Charts'!$T$26:$T$29,'Vent Sizing Charts'!AB$26:AB$29)+1,IF($R285=6,LOOKUP($S285,'Vent Sizing Charts'!$T$22:$T$25,'Vent Sizing Charts'!AB$22:AB$25)+1,IF($R285=5,LOOKUP($S285,'Vent Sizing Charts'!$T$18:$T$21,'Vent Sizing Charts'!AB$18:AB$21)+1,IF($R285=4,LOOKUP($S285,'Vent Sizing Charts'!$T$14:$T$17,'Vent Sizing Charts'!AB$14:AB$17)+1,IF($R285=3,LOOKUP($S285,'Vent Sizing Charts'!$T$10:$T$13,'Vent Sizing Charts'!AB$10:AB$13)+1,IF($R285=2,LOOKUP($S285,'Vent Sizing Charts'!$T$8:$T$9,'Vent Sizing Charts'!AB$8:AB$9)+1,IF($R285=1.5,LOOKUP($S285,'Vent Sizing Charts'!$T$7,'Vent Sizing Charts'!AB$7)+1,IF($R285=1.25,LOOKUP($S285,'Vent Sizing Charts'!$T$6,'Vent Sizing Charts'!AB$6)+1,"ERR")))))))))))</f>
        <v>ERR</v>
      </c>
      <c r="AB285" t="str">
        <f>IF($R285=15,LOOKUP($S285,'Vent Sizing Charts'!$T$38:$T$41,'Vent Sizing Charts'!AC$38:AC$41)+1,IF($R285=12,LOOKUP($S285,'Vent Sizing Charts'!$T$34:$T$37,'Vent Sizing Charts'!AC$34:AC$37)+1,IF($R285=10,LOOKUP($S285,'Vent Sizing Charts'!$T$30:$T$33,'Vent Sizing Charts'!AC$30:AC$33)+1,IF($R285=8,LOOKUP($S285,'Vent Sizing Charts'!$T$26:$T$29,'Vent Sizing Charts'!AC$26:AC$29)+1,IF($R285=6,LOOKUP($S285,'Vent Sizing Charts'!$T$22:$T$25,'Vent Sizing Charts'!AC$22:AC$25)+1,IF($R285=5,LOOKUP($S285,'Vent Sizing Charts'!$T$18:$T$21,'Vent Sizing Charts'!AC$18:AC$21)+1,IF($R285=4,LOOKUP($S285,'Vent Sizing Charts'!$T$14:$T$17,'Vent Sizing Charts'!AC$14:AC$17)+1,IF($R285=3,LOOKUP($S285,'Vent Sizing Charts'!$T$10:$T$13,'Vent Sizing Charts'!AC$10:AC$13)+1,IF($R285=2,LOOKUP($S285,'Vent Sizing Charts'!$T$8:$T$9,'Vent Sizing Charts'!AC$8:AC$9)+1,IF($R285=1.5,LOOKUP($S285,'Vent Sizing Charts'!$T$7,'Vent Sizing Charts'!AC$7)+1,IF($R285=1.25,LOOKUP($S285,'Vent Sizing Charts'!$T$6,'Vent Sizing Charts'!AC$6)+1,"ERR")))))))))))</f>
        <v>ERR</v>
      </c>
      <c r="AC285" t="str">
        <f>IF($R285=15,LOOKUP($S285,'Vent Sizing Charts'!$T$38:$T$41,'Vent Sizing Charts'!AD$38:AD$41)+1,IF($R285=12,LOOKUP($S285,'Vent Sizing Charts'!$T$34:$T$37,'Vent Sizing Charts'!AD$34:AD$37)+1,IF($R285=10,LOOKUP($S285,'Vent Sizing Charts'!$T$30:$T$33,'Vent Sizing Charts'!AD$30:AD$33)+1,IF($R285=8,LOOKUP($S285,'Vent Sizing Charts'!$T$26:$T$29,'Vent Sizing Charts'!AD$26:AD$29)+1,IF($R285=6,LOOKUP($S285,'Vent Sizing Charts'!$T$22:$T$25,'Vent Sizing Charts'!AD$22:AD$25)+1,IF($R285=5,LOOKUP($S285,'Vent Sizing Charts'!$T$18:$T$21,'Vent Sizing Charts'!AD$18:AD$21)+1,IF($R285=4,LOOKUP($S285,'Vent Sizing Charts'!$T$14:$T$17,'Vent Sizing Charts'!AD$14:AD$17)+1,IF($R285=3,LOOKUP($S285,'Vent Sizing Charts'!$T$10:$T$13,'Vent Sizing Charts'!AD$10:AD$13)+1,IF($R285=2,LOOKUP($S285,'Vent Sizing Charts'!$T$8:$T$9,'Vent Sizing Charts'!AD$8:AD$9)+1,IF($R285=1.5,LOOKUP($S285,'Vent Sizing Charts'!$T$7,'Vent Sizing Charts'!AD$7)+1,IF($R285=1.25,LOOKUP($S285,'Vent Sizing Charts'!$T$6,'Vent Sizing Charts'!AD$6)+1,"ERR")))))))))))</f>
        <v>ERR</v>
      </c>
      <c r="AD285" t="str">
        <f>IF($R285=15,LOOKUP($S285,'Vent Sizing Charts'!$T$38:$T$41,'Vent Sizing Charts'!AE$38:AE$41)+1,IF($R285=12,LOOKUP($S285,'Vent Sizing Charts'!$T$34:$T$37,'Vent Sizing Charts'!AE$34:AE$37)+1,IF($R285=10,LOOKUP($S285,'Vent Sizing Charts'!$T$30:$T$33,'Vent Sizing Charts'!AE$30:AE$33)+1,IF($R285=8,LOOKUP($S285,'Vent Sizing Charts'!$T$26:$T$29,'Vent Sizing Charts'!AE$26:AE$29)+1,IF($R285=6,LOOKUP($S285,'Vent Sizing Charts'!$T$22:$T$25,'Vent Sizing Charts'!AE$22:AE$25)+1,IF($R285=5,LOOKUP($S285,'Vent Sizing Charts'!$T$18:$T$21,'Vent Sizing Charts'!AE$18:AE$21)+1,IF($R285=4,LOOKUP($S285,'Vent Sizing Charts'!$T$14:$T$17,'Vent Sizing Charts'!AE$14:AE$17)+1,IF($R285=3,LOOKUP($S285,'Vent Sizing Charts'!$T$10:$T$13,'Vent Sizing Charts'!AE$10:AE$13)+1,IF($R285=2,LOOKUP($S285,'Vent Sizing Charts'!$T$8:$T$9,'Vent Sizing Charts'!AE$8:AE$9)+1,IF($R285=1.5,LOOKUP($S285,'Vent Sizing Charts'!$T$7,'Vent Sizing Charts'!AE$7)+1,IF($R285=1.25,LOOKUP($S285,'Vent Sizing Charts'!$T$6,'Vent Sizing Charts'!AE$6)+1,"ERR")))))))))))</f>
        <v>ERR</v>
      </c>
      <c r="AE285" t="str">
        <f>IF($R285=15,LOOKUP($S285,'Vent Sizing Charts'!$T$38:$T$41,'Vent Sizing Charts'!U$38:U$41),IF($R285=12,LOOKUP($S285,'Vent Sizing Charts'!$T$34:$T$37,'Vent Sizing Charts'!U$34:U$37),IF($R285=10,LOOKUP($S285,'Vent Sizing Charts'!$T$30:$T$33,'Vent Sizing Charts'!U$30:U$33),IF($R285=8,LOOKUP($S285,'Vent Sizing Charts'!$T$26:$T$29,'Vent Sizing Charts'!U$26:U$29),IF($R285=6,LOOKUP($S285,'Vent Sizing Charts'!$T$22:$T$25,'Vent Sizing Charts'!U$22:U$25),IF($R285=5,LOOKUP($S285,'Vent Sizing Charts'!$T$18:$T$21,'Vent Sizing Charts'!U$18:U$21),IF($R285=4,LOOKUP($S285,'Vent Sizing Charts'!$T$14:$T$17,'Vent Sizing Charts'!U$14:U$17),IF($R285=3,LOOKUP($S285,'Vent Sizing Charts'!$T$10:$T$13,'Vent Sizing Charts'!U$10:U$13),IF($R285=2,LOOKUP($S285,'Vent Sizing Charts'!$T$8:$T$9,'Vent Sizing Charts'!U$8:U$9),IF($R285=1.5,LOOKUP($S285,'Vent Sizing Charts'!$T$7,'Vent Sizing Charts'!U$7),IF($R285=1.25,LOOKUP($S285,'Vent Sizing Charts'!$T$6,'Vent Sizing Charts'!U$6),"ERR")))))))))))</f>
        <v>ERR</v>
      </c>
    </row>
    <row r="286" spans="6:31" x14ac:dyDescent="0.25">
      <c r="F286" t="str">
        <f>IF('Vent Sizing'!M271="","",'Vent Sizing'!M271)</f>
        <v/>
      </c>
      <c r="G286">
        <v>0</v>
      </c>
      <c r="H286" t="e">
        <f>IF(LOOKUP($F286,'Vent Sizing Charts'!$F$5:$F$18,'Vent Sizing Charts'!G$5:G$18)+1&lt;0,0,LOOKUP($F286,'Vent Sizing Charts'!$F$5:$F$18,'Vent Sizing Charts'!G$5:G$18))</f>
        <v>#N/A</v>
      </c>
      <c r="I286" t="e">
        <f>IF(LOOKUP($F286,'Vent Sizing Charts'!$F$5:$F$18,'Vent Sizing Charts'!H$5:H$18)+1&lt;0,0,LOOKUP($F286,'Vent Sizing Charts'!$F$5:$F$18,'Vent Sizing Charts'!H$5:H$18))</f>
        <v>#N/A</v>
      </c>
      <c r="J286" t="e">
        <f>IF(LOOKUP($F286,'Vent Sizing Charts'!$F$5:$F$18,'Vent Sizing Charts'!I$5:I$18)+1&lt;0,0,LOOKUP($F286,'Vent Sizing Charts'!$F$5:$F$18,'Vent Sizing Charts'!I$5:I$18))</f>
        <v>#N/A</v>
      </c>
      <c r="K286" t="e">
        <f>IF(LOOKUP($F286,'Vent Sizing Charts'!$F$5:$F$18,'Vent Sizing Charts'!J$5:J$18)+1&lt;0,0,LOOKUP($F286,'Vent Sizing Charts'!$F$5:$F$18,'Vent Sizing Charts'!J$5:J$18))</f>
        <v>#N/A</v>
      </c>
      <c r="L286" t="e">
        <f>IF(LOOKUP($F286,'Vent Sizing Charts'!$F$5:$F$18,'Vent Sizing Charts'!K$5:K$18)+1&lt;0,0,LOOKUP($F286,'Vent Sizing Charts'!$F$5:$F$18,'Vent Sizing Charts'!K$5:K$18))</f>
        <v>#N/A</v>
      </c>
      <c r="M286" t="e">
        <f>IF(LOOKUP($F286,'Vent Sizing Charts'!$F$5:$F$18,'Vent Sizing Charts'!L$5:L$18)+1&lt;0,0,LOOKUP($F286,'Vent Sizing Charts'!$F$5:$F$18,'Vent Sizing Charts'!L$5:L$18))</f>
        <v>#N/A</v>
      </c>
      <c r="N286" t="e">
        <f>IF(LOOKUP($F286,'Vent Sizing Charts'!$F$5:$F$18,'Vent Sizing Charts'!M$5:M$18)+1&lt;0,0,LOOKUP($F286,'Vent Sizing Charts'!$F$5:$F$18,'Vent Sizing Charts'!M$5:M$18))</f>
        <v>#N/A</v>
      </c>
      <c r="O286" t="e">
        <f>IF(LOOKUP($F286,'Vent Sizing Charts'!$F$5:$F$18,'Vent Sizing Charts'!N$5:N$18)+1&lt;0,0,LOOKUP($F286,'Vent Sizing Charts'!$F$5:$F$18,'Vent Sizing Charts'!N$5:N$18))</f>
        <v>#N/A</v>
      </c>
      <c r="R286">
        <f>'Vent Sizing'!W191</f>
        <v>0</v>
      </c>
      <c r="S286">
        <f>ROUNDUP('Vent Sizing'!X191,0)</f>
        <v>0</v>
      </c>
      <c r="T286">
        <v>-9999999</v>
      </c>
      <c r="U286" t="str">
        <f>IF($R286=15,LOOKUP($S286,'Vent Sizing Charts'!$T$38:$T$41,'Vent Sizing Charts'!V$38:V$41)+1,IF($R286=12,LOOKUP($S286,'Vent Sizing Charts'!$T$34:$T$37,'Vent Sizing Charts'!V$34:V$37)+1,IF($R286=10,LOOKUP($S286,'Vent Sizing Charts'!$T$30:$T$33,'Vent Sizing Charts'!V$30:V$33)+1,IF($R286=8,LOOKUP($S286,'Vent Sizing Charts'!$T$26:$T$29,'Vent Sizing Charts'!V$26:V$29)+1,IF($R286=6,LOOKUP($S286,'Vent Sizing Charts'!$T$22:$T$25,'Vent Sizing Charts'!V$22:V$25)+1,IF($R286=5,LOOKUP($S286,'Vent Sizing Charts'!$T$18:$T$21,'Vent Sizing Charts'!V$18:V$21)+1,IF($R286=4,LOOKUP($S286,'Vent Sizing Charts'!$T$14:$T$17,'Vent Sizing Charts'!V$14:V$17)+1,IF($R286=3,LOOKUP($S286,'Vent Sizing Charts'!$T$10:$T$13,'Vent Sizing Charts'!V$10:V$13)+1,IF($R286=2,LOOKUP($S286,'Vent Sizing Charts'!$T$8:$T$9,'Vent Sizing Charts'!V$8:V$9)+1,IF($R286=1.5,LOOKUP($S286,'Vent Sizing Charts'!$T$7,'Vent Sizing Charts'!V$7)+1,IF($R286=1.25,LOOKUP($S286,'Vent Sizing Charts'!$T$6,'Vent Sizing Charts'!V$6)+1,"ERR")))))))))))</f>
        <v>ERR</v>
      </c>
      <c r="V286" t="str">
        <f>IF($R286=15,LOOKUP($S286,'Vent Sizing Charts'!$T$38:$T$41,'Vent Sizing Charts'!W$38:W$41)+1,IF($R286=12,LOOKUP($S286,'Vent Sizing Charts'!$T$34:$T$37,'Vent Sizing Charts'!W$34:W$37)+1,IF($R286=10,LOOKUP($S286,'Vent Sizing Charts'!$T$30:$T$33,'Vent Sizing Charts'!W$30:W$33)+1,IF($R286=8,LOOKUP($S286,'Vent Sizing Charts'!$T$26:$T$29,'Vent Sizing Charts'!W$26:W$29)+1,IF($R286=6,LOOKUP($S286,'Vent Sizing Charts'!$T$22:$T$25,'Vent Sizing Charts'!W$22:W$25)+1,IF($R286=5,LOOKUP($S286,'Vent Sizing Charts'!$T$18:$T$21,'Vent Sizing Charts'!W$18:W$21)+1,IF($R286=4,LOOKUP($S286,'Vent Sizing Charts'!$T$14:$T$17,'Vent Sizing Charts'!W$14:W$17)+1,IF($R286=3,LOOKUP($S286,'Vent Sizing Charts'!$T$10:$T$13,'Vent Sizing Charts'!W$10:W$13)+1,IF($R286=2,LOOKUP($S286,'Vent Sizing Charts'!$T$8:$T$9,'Vent Sizing Charts'!W$8:W$9)+1,IF($R286=1.5,LOOKUP($S286,'Vent Sizing Charts'!$T$7,'Vent Sizing Charts'!W$7)+1,IF($R286=1.25,LOOKUP($S286,'Vent Sizing Charts'!$T$6,'Vent Sizing Charts'!W$6)+1,"ERR")))))))))))</f>
        <v>ERR</v>
      </c>
      <c r="W286" t="str">
        <f>IF($R286=15,LOOKUP($S286,'Vent Sizing Charts'!$T$38:$T$41,'Vent Sizing Charts'!X$38:X$41)+1,IF($R286=12,LOOKUP($S286,'Vent Sizing Charts'!$T$34:$T$37,'Vent Sizing Charts'!X$34:X$37)+1,IF($R286=10,LOOKUP($S286,'Vent Sizing Charts'!$T$30:$T$33,'Vent Sizing Charts'!X$30:X$33)+1,IF($R286=8,LOOKUP($S286,'Vent Sizing Charts'!$T$26:$T$29,'Vent Sizing Charts'!X$26:X$29)+1,IF($R286=6,LOOKUP($S286,'Vent Sizing Charts'!$T$22:$T$25,'Vent Sizing Charts'!X$22:X$25)+1,IF($R286=5,LOOKUP($S286,'Vent Sizing Charts'!$T$18:$T$21,'Vent Sizing Charts'!X$18:X$21)+1,IF($R286=4,LOOKUP($S286,'Vent Sizing Charts'!$T$14:$T$17,'Vent Sizing Charts'!X$14:X$17)+1,IF($R286=3,LOOKUP($S286,'Vent Sizing Charts'!$T$10:$T$13,'Vent Sizing Charts'!X$10:X$13)+1,IF($R286=2,LOOKUP($S286,'Vent Sizing Charts'!$T$8:$T$9,'Vent Sizing Charts'!X$8:X$9)+1,IF($R286=1.5,LOOKUP($S286,'Vent Sizing Charts'!$T$7,'Vent Sizing Charts'!X$7)+1,IF($R286=1.25,LOOKUP($S286,'Vent Sizing Charts'!$T$6,'Vent Sizing Charts'!X$6)+1,"ERR")))))))))))</f>
        <v>ERR</v>
      </c>
      <c r="X286" t="str">
        <f>IF($R286=15,LOOKUP($S286,'Vent Sizing Charts'!$T$38:$T$41,'Vent Sizing Charts'!Y$38:Y$41)+1,IF($R286=12,LOOKUP($S286,'Vent Sizing Charts'!$T$34:$T$37,'Vent Sizing Charts'!Y$34:Y$37)+1,IF($R286=10,LOOKUP($S286,'Vent Sizing Charts'!$T$30:$T$33,'Vent Sizing Charts'!Y$30:Y$33)+1,IF($R286=8,LOOKUP($S286,'Vent Sizing Charts'!$T$26:$T$29,'Vent Sizing Charts'!Y$26:Y$29)+1,IF($R286=6,LOOKUP($S286,'Vent Sizing Charts'!$T$22:$T$25,'Vent Sizing Charts'!Y$22:Y$25)+1,IF($R286=5,LOOKUP($S286,'Vent Sizing Charts'!$T$18:$T$21,'Vent Sizing Charts'!Y$18:Y$21)+1,IF($R286=4,LOOKUP($S286,'Vent Sizing Charts'!$T$14:$T$17,'Vent Sizing Charts'!Y$14:Y$17)+1,IF($R286=3,LOOKUP($S286,'Vent Sizing Charts'!$T$10:$T$13,'Vent Sizing Charts'!Y$10:Y$13)+1,IF($R286=2,LOOKUP($S286,'Vent Sizing Charts'!$T$8:$T$9,'Vent Sizing Charts'!Y$8:Y$9)+1,IF($R286=1.5,LOOKUP($S286,'Vent Sizing Charts'!$T$7,'Vent Sizing Charts'!Y$7)+1,IF($R286=1.25,LOOKUP($S286,'Vent Sizing Charts'!$T$6,'Vent Sizing Charts'!Y$6)+1,"ERR")))))))))))</f>
        <v>ERR</v>
      </c>
      <c r="Y286" t="str">
        <f>IF($R286=15,LOOKUP($S286,'Vent Sizing Charts'!$T$38:$T$41,'Vent Sizing Charts'!Z$38:Z$41)+1,IF($R286=12,LOOKUP($S286,'Vent Sizing Charts'!$T$34:$T$37,'Vent Sizing Charts'!Z$34:Z$37)+1,IF($R286=10,LOOKUP($S286,'Vent Sizing Charts'!$T$30:$T$33,'Vent Sizing Charts'!Z$30:Z$33)+1,IF($R286=8,LOOKUP($S286,'Vent Sizing Charts'!$T$26:$T$29,'Vent Sizing Charts'!Z$26:Z$29)+1,IF($R286=6,LOOKUP($S286,'Vent Sizing Charts'!$T$22:$T$25,'Vent Sizing Charts'!Z$22:Z$25)+1,IF($R286=5,LOOKUP($S286,'Vent Sizing Charts'!$T$18:$T$21,'Vent Sizing Charts'!Z$18:Z$21)+1,IF($R286=4,LOOKUP($S286,'Vent Sizing Charts'!$T$14:$T$17,'Vent Sizing Charts'!Z$14:Z$17)+1,IF($R286=3,LOOKUP($S286,'Vent Sizing Charts'!$T$10:$T$13,'Vent Sizing Charts'!Z$10:Z$13)+1,IF($R286=2,LOOKUP($S286,'Vent Sizing Charts'!$T$8:$T$9,'Vent Sizing Charts'!Z$8:Z$9)+1,IF($R286=1.5,LOOKUP($S286,'Vent Sizing Charts'!$T$7,'Vent Sizing Charts'!Z$7)+1,IF($R286=1.25,LOOKUP($S286,'Vent Sizing Charts'!$T$6,'Vent Sizing Charts'!Z$6)+1,"ERR")))))))))))</f>
        <v>ERR</v>
      </c>
      <c r="Z286" t="str">
        <f>IF($R286=15,LOOKUP($S286,'Vent Sizing Charts'!$T$38:$T$41,'Vent Sizing Charts'!AA$38:AA$41)+1,IF($R286=12,LOOKUP($S286,'Vent Sizing Charts'!$T$34:$T$37,'Vent Sizing Charts'!AA$34:AA$37)+1,IF($R286=10,LOOKUP($S286,'Vent Sizing Charts'!$T$30:$T$33,'Vent Sizing Charts'!AA$30:AA$33)+1,IF($R286=8,LOOKUP($S286,'Vent Sizing Charts'!$T$26:$T$29,'Vent Sizing Charts'!AA$26:AA$29)+1,IF($R286=6,LOOKUP($S286,'Vent Sizing Charts'!$T$22:$T$25,'Vent Sizing Charts'!AA$22:AA$25)+1,IF($R286=5,LOOKUP($S286,'Vent Sizing Charts'!$T$18:$T$21,'Vent Sizing Charts'!AA$18:AA$21)+1,IF($R286=4,LOOKUP($S286,'Vent Sizing Charts'!$T$14:$T$17,'Vent Sizing Charts'!AA$14:AA$17)+1,IF($R286=3,LOOKUP($S286,'Vent Sizing Charts'!$T$10:$T$13,'Vent Sizing Charts'!AA$10:AA$13)+1,IF($R286=2,LOOKUP($S286,'Vent Sizing Charts'!$T$8:$T$9,'Vent Sizing Charts'!AA$8:AA$9)+1,IF($R286=1.5,LOOKUP($S286,'Vent Sizing Charts'!$T$7,'Vent Sizing Charts'!AA$7)+1,IF($R286=1.25,LOOKUP($S286,'Vent Sizing Charts'!$T$6,'Vent Sizing Charts'!AA$6)+1,"ERR")))))))))))</f>
        <v>ERR</v>
      </c>
      <c r="AA286" t="str">
        <f>IF($R286=15,LOOKUP($S286,'Vent Sizing Charts'!$T$38:$T$41,'Vent Sizing Charts'!AB$38:AB$41)+1,IF($R286=12,LOOKUP($S286,'Vent Sizing Charts'!$T$34:$T$37,'Vent Sizing Charts'!AB$34:AB$37)+1,IF($R286=10,LOOKUP($S286,'Vent Sizing Charts'!$T$30:$T$33,'Vent Sizing Charts'!AB$30:AB$33)+1,IF($R286=8,LOOKUP($S286,'Vent Sizing Charts'!$T$26:$T$29,'Vent Sizing Charts'!AB$26:AB$29)+1,IF($R286=6,LOOKUP($S286,'Vent Sizing Charts'!$T$22:$T$25,'Vent Sizing Charts'!AB$22:AB$25)+1,IF($R286=5,LOOKUP($S286,'Vent Sizing Charts'!$T$18:$T$21,'Vent Sizing Charts'!AB$18:AB$21)+1,IF($R286=4,LOOKUP($S286,'Vent Sizing Charts'!$T$14:$T$17,'Vent Sizing Charts'!AB$14:AB$17)+1,IF($R286=3,LOOKUP($S286,'Vent Sizing Charts'!$T$10:$T$13,'Vent Sizing Charts'!AB$10:AB$13)+1,IF($R286=2,LOOKUP($S286,'Vent Sizing Charts'!$T$8:$T$9,'Vent Sizing Charts'!AB$8:AB$9)+1,IF($R286=1.5,LOOKUP($S286,'Vent Sizing Charts'!$T$7,'Vent Sizing Charts'!AB$7)+1,IF($R286=1.25,LOOKUP($S286,'Vent Sizing Charts'!$T$6,'Vent Sizing Charts'!AB$6)+1,"ERR")))))))))))</f>
        <v>ERR</v>
      </c>
      <c r="AB286" t="str">
        <f>IF($R286=15,LOOKUP($S286,'Vent Sizing Charts'!$T$38:$T$41,'Vent Sizing Charts'!AC$38:AC$41)+1,IF($R286=12,LOOKUP($S286,'Vent Sizing Charts'!$T$34:$T$37,'Vent Sizing Charts'!AC$34:AC$37)+1,IF($R286=10,LOOKUP($S286,'Vent Sizing Charts'!$T$30:$T$33,'Vent Sizing Charts'!AC$30:AC$33)+1,IF($R286=8,LOOKUP($S286,'Vent Sizing Charts'!$T$26:$T$29,'Vent Sizing Charts'!AC$26:AC$29)+1,IF($R286=6,LOOKUP($S286,'Vent Sizing Charts'!$T$22:$T$25,'Vent Sizing Charts'!AC$22:AC$25)+1,IF($R286=5,LOOKUP($S286,'Vent Sizing Charts'!$T$18:$T$21,'Vent Sizing Charts'!AC$18:AC$21)+1,IF($R286=4,LOOKUP($S286,'Vent Sizing Charts'!$T$14:$T$17,'Vent Sizing Charts'!AC$14:AC$17)+1,IF($R286=3,LOOKUP($S286,'Vent Sizing Charts'!$T$10:$T$13,'Vent Sizing Charts'!AC$10:AC$13)+1,IF($R286=2,LOOKUP($S286,'Vent Sizing Charts'!$T$8:$T$9,'Vent Sizing Charts'!AC$8:AC$9)+1,IF($R286=1.5,LOOKUP($S286,'Vent Sizing Charts'!$T$7,'Vent Sizing Charts'!AC$7)+1,IF($R286=1.25,LOOKUP($S286,'Vent Sizing Charts'!$T$6,'Vent Sizing Charts'!AC$6)+1,"ERR")))))))))))</f>
        <v>ERR</v>
      </c>
      <c r="AC286" t="str">
        <f>IF($R286=15,LOOKUP($S286,'Vent Sizing Charts'!$T$38:$T$41,'Vent Sizing Charts'!AD$38:AD$41)+1,IF($R286=12,LOOKUP($S286,'Vent Sizing Charts'!$T$34:$T$37,'Vent Sizing Charts'!AD$34:AD$37)+1,IF($R286=10,LOOKUP($S286,'Vent Sizing Charts'!$T$30:$T$33,'Vent Sizing Charts'!AD$30:AD$33)+1,IF($R286=8,LOOKUP($S286,'Vent Sizing Charts'!$T$26:$T$29,'Vent Sizing Charts'!AD$26:AD$29)+1,IF($R286=6,LOOKUP($S286,'Vent Sizing Charts'!$T$22:$T$25,'Vent Sizing Charts'!AD$22:AD$25)+1,IF($R286=5,LOOKUP($S286,'Vent Sizing Charts'!$T$18:$T$21,'Vent Sizing Charts'!AD$18:AD$21)+1,IF($R286=4,LOOKUP($S286,'Vent Sizing Charts'!$T$14:$T$17,'Vent Sizing Charts'!AD$14:AD$17)+1,IF($R286=3,LOOKUP($S286,'Vent Sizing Charts'!$T$10:$T$13,'Vent Sizing Charts'!AD$10:AD$13)+1,IF($R286=2,LOOKUP($S286,'Vent Sizing Charts'!$T$8:$T$9,'Vent Sizing Charts'!AD$8:AD$9)+1,IF($R286=1.5,LOOKUP($S286,'Vent Sizing Charts'!$T$7,'Vent Sizing Charts'!AD$7)+1,IF($R286=1.25,LOOKUP($S286,'Vent Sizing Charts'!$T$6,'Vent Sizing Charts'!AD$6)+1,"ERR")))))))))))</f>
        <v>ERR</v>
      </c>
      <c r="AD286" t="str">
        <f>IF($R286=15,LOOKUP($S286,'Vent Sizing Charts'!$T$38:$T$41,'Vent Sizing Charts'!AE$38:AE$41)+1,IF($R286=12,LOOKUP($S286,'Vent Sizing Charts'!$T$34:$T$37,'Vent Sizing Charts'!AE$34:AE$37)+1,IF($R286=10,LOOKUP($S286,'Vent Sizing Charts'!$T$30:$T$33,'Vent Sizing Charts'!AE$30:AE$33)+1,IF($R286=8,LOOKUP($S286,'Vent Sizing Charts'!$T$26:$T$29,'Vent Sizing Charts'!AE$26:AE$29)+1,IF($R286=6,LOOKUP($S286,'Vent Sizing Charts'!$T$22:$T$25,'Vent Sizing Charts'!AE$22:AE$25)+1,IF($R286=5,LOOKUP($S286,'Vent Sizing Charts'!$T$18:$T$21,'Vent Sizing Charts'!AE$18:AE$21)+1,IF($R286=4,LOOKUP($S286,'Vent Sizing Charts'!$T$14:$T$17,'Vent Sizing Charts'!AE$14:AE$17)+1,IF($R286=3,LOOKUP($S286,'Vent Sizing Charts'!$T$10:$T$13,'Vent Sizing Charts'!AE$10:AE$13)+1,IF($R286=2,LOOKUP($S286,'Vent Sizing Charts'!$T$8:$T$9,'Vent Sizing Charts'!AE$8:AE$9)+1,IF($R286=1.5,LOOKUP($S286,'Vent Sizing Charts'!$T$7,'Vent Sizing Charts'!AE$7)+1,IF($R286=1.25,LOOKUP($S286,'Vent Sizing Charts'!$T$6,'Vent Sizing Charts'!AE$6)+1,"ERR")))))))))))</f>
        <v>ERR</v>
      </c>
      <c r="AE286" t="str">
        <f>IF($R286=15,LOOKUP($S286,'Vent Sizing Charts'!$T$38:$T$41,'Vent Sizing Charts'!U$38:U$41),IF($R286=12,LOOKUP($S286,'Vent Sizing Charts'!$T$34:$T$37,'Vent Sizing Charts'!U$34:U$37),IF($R286=10,LOOKUP($S286,'Vent Sizing Charts'!$T$30:$T$33,'Vent Sizing Charts'!U$30:U$33),IF($R286=8,LOOKUP($S286,'Vent Sizing Charts'!$T$26:$T$29,'Vent Sizing Charts'!U$26:U$29),IF($R286=6,LOOKUP($S286,'Vent Sizing Charts'!$T$22:$T$25,'Vent Sizing Charts'!U$22:U$25),IF($R286=5,LOOKUP($S286,'Vent Sizing Charts'!$T$18:$T$21,'Vent Sizing Charts'!U$18:U$21),IF($R286=4,LOOKUP($S286,'Vent Sizing Charts'!$T$14:$T$17,'Vent Sizing Charts'!U$14:U$17),IF($R286=3,LOOKUP($S286,'Vent Sizing Charts'!$T$10:$T$13,'Vent Sizing Charts'!U$10:U$13),IF($R286=2,LOOKUP($S286,'Vent Sizing Charts'!$T$8:$T$9,'Vent Sizing Charts'!U$8:U$9),IF($R286=1.5,LOOKUP($S286,'Vent Sizing Charts'!$T$7,'Vent Sizing Charts'!U$7),IF($R286=1.25,LOOKUP($S286,'Vent Sizing Charts'!$T$6,'Vent Sizing Charts'!U$6),"ERR")))))))))))</f>
        <v>ERR</v>
      </c>
    </row>
    <row r="287" spans="6:31" x14ac:dyDescent="0.25">
      <c r="F287" t="str">
        <f>IF('Vent Sizing'!M272="","",'Vent Sizing'!M272)</f>
        <v/>
      </c>
      <c r="G287">
        <v>0</v>
      </c>
      <c r="H287" t="e">
        <f>IF(LOOKUP($F287,'Vent Sizing Charts'!$F$5:$F$18,'Vent Sizing Charts'!G$5:G$18)+1&lt;0,0,LOOKUP($F287,'Vent Sizing Charts'!$F$5:$F$18,'Vent Sizing Charts'!G$5:G$18))</f>
        <v>#N/A</v>
      </c>
      <c r="I287" t="e">
        <f>IF(LOOKUP($F287,'Vent Sizing Charts'!$F$5:$F$18,'Vent Sizing Charts'!H$5:H$18)+1&lt;0,0,LOOKUP($F287,'Vent Sizing Charts'!$F$5:$F$18,'Vent Sizing Charts'!H$5:H$18))</f>
        <v>#N/A</v>
      </c>
      <c r="J287" t="e">
        <f>IF(LOOKUP($F287,'Vent Sizing Charts'!$F$5:$F$18,'Vent Sizing Charts'!I$5:I$18)+1&lt;0,0,LOOKUP($F287,'Vent Sizing Charts'!$F$5:$F$18,'Vent Sizing Charts'!I$5:I$18))</f>
        <v>#N/A</v>
      </c>
      <c r="K287" t="e">
        <f>IF(LOOKUP($F287,'Vent Sizing Charts'!$F$5:$F$18,'Vent Sizing Charts'!J$5:J$18)+1&lt;0,0,LOOKUP($F287,'Vent Sizing Charts'!$F$5:$F$18,'Vent Sizing Charts'!J$5:J$18))</f>
        <v>#N/A</v>
      </c>
      <c r="L287" t="e">
        <f>IF(LOOKUP($F287,'Vent Sizing Charts'!$F$5:$F$18,'Vent Sizing Charts'!K$5:K$18)+1&lt;0,0,LOOKUP($F287,'Vent Sizing Charts'!$F$5:$F$18,'Vent Sizing Charts'!K$5:K$18))</f>
        <v>#N/A</v>
      </c>
      <c r="M287" t="e">
        <f>IF(LOOKUP($F287,'Vent Sizing Charts'!$F$5:$F$18,'Vent Sizing Charts'!L$5:L$18)+1&lt;0,0,LOOKUP($F287,'Vent Sizing Charts'!$F$5:$F$18,'Vent Sizing Charts'!L$5:L$18))</f>
        <v>#N/A</v>
      </c>
      <c r="N287" t="e">
        <f>IF(LOOKUP($F287,'Vent Sizing Charts'!$F$5:$F$18,'Vent Sizing Charts'!M$5:M$18)+1&lt;0,0,LOOKUP($F287,'Vent Sizing Charts'!$F$5:$F$18,'Vent Sizing Charts'!M$5:M$18))</f>
        <v>#N/A</v>
      </c>
      <c r="O287" t="e">
        <f>IF(LOOKUP($F287,'Vent Sizing Charts'!$F$5:$F$18,'Vent Sizing Charts'!N$5:N$18)+1&lt;0,0,LOOKUP($F287,'Vent Sizing Charts'!$F$5:$F$18,'Vent Sizing Charts'!N$5:N$18))</f>
        <v>#N/A</v>
      </c>
      <c r="R287">
        <f>'Vent Sizing'!W192</f>
        <v>0</v>
      </c>
      <c r="S287">
        <f>ROUNDUP('Vent Sizing'!X192,0)</f>
        <v>0</v>
      </c>
      <c r="T287">
        <v>-9999999</v>
      </c>
      <c r="U287" t="str">
        <f>IF($R287=15,LOOKUP($S287,'Vent Sizing Charts'!$T$38:$T$41,'Vent Sizing Charts'!V$38:V$41)+1,IF($R287=12,LOOKUP($S287,'Vent Sizing Charts'!$T$34:$T$37,'Vent Sizing Charts'!V$34:V$37)+1,IF($R287=10,LOOKUP($S287,'Vent Sizing Charts'!$T$30:$T$33,'Vent Sizing Charts'!V$30:V$33)+1,IF($R287=8,LOOKUP($S287,'Vent Sizing Charts'!$T$26:$T$29,'Vent Sizing Charts'!V$26:V$29)+1,IF($R287=6,LOOKUP($S287,'Vent Sizing Charts'!$T$22:$T$25,'Vent Sizing Charts'!V$22:V$25)+1,IF($R287=5,LOOKUP($S287,'Vent Sizing Charts'!$T$18:$T$21,'Vent Sizing Charts'!V$18:V$21)+1,IF($R287=4,LOOKUP($S287,'Vent Sizing Charts'!$T$14:$T$17,'Vent Sizing Charts'!V$14:V$17)+1,IF($R287=3,LOOKUP($S287,'Vent Sizing Charts'!$T$10:$T$13,'Vent Sizing Charts'!V$10:V$13)+1,IF($R287=2,LOOKUP($S287,'Vent Sizing Charts'!$T$8:$T$9,'Vent Sizing Charts'!V$8:V$9)+1,IF($R287=1.5,LOOKUP($S287,'Vent Sizing Charts'!$T$7,'Vent Sizing Charts'!V$7)+1,IF($R287=1.25,LOOKUP($S287,'Vent Sizing Charts'!$T$6,'Vent Sizing Charts'!V$6)+1,"ERR")))))))))))</f>
        <v>ERR</v>
      </c>
      <c r="V287" t="str">
        <f>IF($R287=15,LOOKUP($S287,'Vent Sizing Charts'!$T$38:$T$41,'Vent Sizing Charts'!W$38:W$41)+1,IF($R287=12,LOOKUP($S287,'Vent Sizing Charts'!$T$34:$T$37,'Vent Sizing Charts'!W$34:W$37)+1,IF($R287=10,LOOKUP($S287,'Vent Sizing Charts'!$T$30:$T$33,'Vent Sizing Charts'!W$30:W$33)+1,IF($R287=8,LOOKUP($S287,'Vent Sizing Charts'!$T$26:$T$29,'Vent Sizing Charts'!W$26:W$29)+1,IF($R287=6,LOOKUP($S287,'Vent Sizing Charts'!$T$22:$T$25,'Vent Sizing Charts'!W$22:W$25)+1,IF($R287=5,LOOKUP($S287,'Vent Sizing Charts'!$T$18:$T$21,'Vent Sizing Charts'!W$18:W$21)+1,IF($R287=4,LOOKUP($S287,'Vent Sizing Charts'!$T$14:$T$17,'Vent Sizing Charts'!W$14:W$17)+1,IF($R287=3,LOOKUP($S287,'Vent Sizing Charts'!$T$10:$T$13,'Vent Sizing Charts'!W$10:W$13)+1,IF($R287=2,LOOKUP($S287,'Vent Sizing Charts'!$T$8:$T$9,'Vent Sizing Charts'!W$8:W$9)+1,IF($R287=1.5,LOOKUP($S287,'Vent Sizing Charts'!$T$7,'Vent Sizing Charts'!W$7)+1,IF($R287=1.25,LOOKUP($S287,'Vent Sizing Charts'!$T$6,'Vent Sizing Charts'!W$6)+1,"ERR")))))))))))</f>
        <v>ERR</v>
      </c>
      <c r="W287" t="str">
        <f>IF($R287=15,LOOKUP($S287,'Vent Sizing Charts'!$T$38:$T$41,'Vent Sizing Charts'!X$38:X$41)+1,IF($R287=12,LOOKUP($S287,'Vent Sizing Charts'!$T$34:$T$37,'Vent Sizing Charts'!X$34:X$37)+1,IF($R287=10,LOOKUP($S287,'Vent Sizing Charts'!$T$30:$T$33,'Vent Sizing Charts'!X$30:X$33)+1,IF($R287=8,LOOKUP($S287,'Vent Sizing Charts'!$T$26:$T$29,'Vent Sizing Charts'!X$26:X$29)+1,IF($R287=6,LOOKUP($S287,'Vent Sizing Charts'!$T$22:$T$25,'Vent Sizing Charts'!X$22:X$25)+1,IF($R287=5,LOOKUP($S287,'Vent Sizing Charts'!$T$18:$T$21,'Vent Sizing Charts'!X$18:X$21)+1,IF($R287=4,LOOKUP($S287,'Vent Sizing Charts'!$T$14:$T$17,'Vent Sizing Charts'!X$14:X$17)+1,IF($R287=3,LOOKUP($S287,'Vent Sizing Charts'!$T$10:$T$13,'Vent Sizing Charts'!X$10:X$13)+1,IF($R287=2,LOOKUP($S287,'Vent Sizing Charts'!$T$8:$T$9,'Vent Sizing Charts'!X$8:X$9)+1,IF($R287=1.5,LOOKUP($S287,'Vent Sizing Charts'!$T$7,'Vent Sizing Charts'!X$7)+1,IF($R287=1.25,LOOKUP($S287,'Vent Sizing Charts'!$T$6,'Vent Sizing Charts'!X$6)+1,"ERR")))))))))))</f>
        <v>ERR</v>
      </c>
      <c r="X287" t="str">
        <f>IF($R287=15,LOOKUP($S287,'Vent Sizing Charts'!$T$38:$T$41,'Vent Sizing Charts'!Y$38:Y$41)+1,IF($R287=12,LOOKUP($S287,'Vent Sizing Charts'!$T$34:$T$37,'Vent Sizing Charts'!Y$34:Y$37)+1,IF($R287=10,LOOKUP($S287,'Vent Sizing Charts'!$T$30:$T$33,'Vent Sizing Charts'!Y$30:Y$33)+1,IF($R287=8,LOOKUP($S287,'Vent Sizing Charts'!$T$26:$T$29,'Vent Sizing Charts'!Y$26:Y$29)+1,IF($R287=6,LOOKUP($S287,'Vent Sizing Charts'!$T$22:$T$25,'Vent Sizing Charts'!Y$22:Y$25)+1,IF($R287=5,LOOKUP($S287,'Vent Sizing Charts'!$T$18:$T$21,'Vent Sizing Charts'!Y$18:Y$21)+1,IF($R287=4,LOOKUP($S287,'Vent Sizing Charts'!$T$14:$T$17,'Vent Sizing Charts'!Y$14:Y$17)+1,IF($R287=3,LOOKUP($S287,'Vent Sizing Charts'!$T$10:$T$13,'Vent Sizing Charts'!Y$10:Y$13)+1,IF($R287=2,LOOKUP($S287,'Vent Sizing Charts'!$T$8:$T$9,'Vent Sizing Charts'!Y$8:Y$9)+1,IF($R287=1.5,LOOKUP($S287,'Vent Sizing Charts'!$T$7,'Vent Sizing Charts'!Y$7)+1,IF($R287=1.25,LOOKUP($S287,'Vent Sizing Charts'!$T$6,'Vent Sizing Charts'!Y$6)+1,"ERR")))))))))))</f>
        <v>ERR</v>
      </c>
      <c r="Y287" t="str">
        <f>IF($R287=15,LOOKUP($S287,'Vent Sizing Charts'!$T$38:$T$41,'Vent Sizing Charts'!Z$38:Z$41)+1,IF($R287=12,LOOKUP($S287,'Vent Sizing Charts'!$T$34:$T$37,'Vent Sizing Charts'!Z$34:Z$37)+1,IF($R287=10,LOOKUP($S287,'Vent Sizing Charts'!$T$30:$T$33,'Vent Sizing Charts'!Z$30:Z$33)+1,IF($R287=8,LOOKUP($S287,'Vent Sizing Charts'!$T$26:$T$29,'Vent Sizing Charts'!Z$26:Z$29)+1,IF($R287=6,LOOKUP($S287,'Vent Sizing Charts'!$T$22:$T$25,'Vent Sizing Charts'!Z$22:Z$25)+1,IF($R287=5,LOOKUP($S287,'Vent Sizing Charts'!$T$18:$T$21,'Vent Sizing Charts'!Z$18:Z$21)+1,IF($R287=4,LOOKUP($S287,'Vent Sizing Charts'!$T$14:$T$17,'Vent Sizing Charts'!Z$14:Z$17)+1,IF($R287=3,LOOKUP($S287,'Vent Sizing Charts'!$T$10:$T$13,'Vent Sizing Charts'!Z$10:Z$13)+1,IF($R287=2,LOOKUP($S287,'Vent Sizing Charts'!$T$8:$T$9,'Vent Sizing Charts'!Z$8:Z$9)+1,IF($R287=1.5,LOOKUP($S287,'Vent Sizing Charts'!$T$7,'Vent Sizing Charts'!Z$7)+1,IF($R287=1.25,LOOKUP($S287,'Vent Sizing Charts'!$T$6,'Vent Sizing Charts'!Z$6)+1,"ERR")))))))))))</f>
        <v>ERR</v>
      </c>
      <c r="Z287" t="str">
        <f>IF($R287=15,LOOKUP($S287,'Vent Sizing Charts'!$T$38:$T$41,'Vent Sizing Charts'!AA$38:AA$41)+1,IF($R287=12,LOOKUP($S287,'Vent Sizing Charts'!$T$34:$T$37,'Vent Sizing Charts'!AA$34:AA$37)+1,IF($R287=10,LOOKUP($S287,'Vent Sizing Charts'!$T$30:$T$33,'Vent Sizing Charts'!AA$30:AA$33)+1,IF($R287=8,LOOKUP($S287,'Vent Sizing Charts'!$T$26:$T$29,'Vent Sizing Charts'!AA$26:AA$29)+1,IF($R287=6,LOOKUP($S287,'Vent Sizing Charts'!$T$22:$T$25,'Vent Sizing Charts'!AA$22:AA$25)+1,IF($R287=5,LOOKUP($S287,'Vent Sizing Charts'!$T$18:$T$21,'Vent Sizing Charts'!AA$18:AA$21)+1,IF($R287=4,LOOKUP($S287,'Vent Sizing Charts'!$T$14:$T$17,'Vent Sizing Charts'!AA$14:AA$17)+1,IF($R287=3,LOOKUP($S287,'Vent Sizing Charts'!$T$10:$T$13,'Vent Sizing Charts'!AA$10:AA$13)+1,IF($R287=2,LOOKUP($S287,'Vent Sizing Charts'!$T$8:$T$9,'Vent Sizing Charts'!AA$8:AA$9)+1,IF($R287=1.5,LOOKUP($S287,'Vent Sizing Charts'!$T$7,'Vent Sizing Charts'!AA$7)+1,IF($R287=1.25,LOOKUP($S287,'Vent Sizing Charts'!$T$6,'Vent Sizing Charts'!AA$6)+1,"ERR")))))))))))</f>
        <v>ERR</v>
      </c>
      <c r="AA287" t="str">
        <f>IF($R287=15,LOOKUP($S287,'Vent Sizing Charts'!$T$38:$T$41,'Vent Sizing Charts'!AB$38:AB$41)+1,IF($R287=12,LOOKUP($S287,'Vent Sizing Charts'!$T$34:$T$37,'Vent Sizing Charts'!AB$34:AB$37)+1,IF($R287=10,LOOKUP($S287,'Vent Sizing Charts'!$T$30:$T$33,'Vent Sizing Charts'!AB$30:AB$33)+1,IF($R287=8,LOOKUP($S287,'Vent Sizing Charts'!$T$26:$T$29,'Vent Sizing Charts'!AB$26:AB$29)+1,IF($R287=6,LOOKUP($S287,'Vent Sizing Charts'!$T$22:$T$25,'Vent Sizing Charts'!AB$22:AB$25)+1,IF($R287=5,LOOKUP($S287,'Vent Sizing Charts'!$T$18:$T$21,'Vent Sizing Charts'!AB$18:AB$21)+1,IF($R287=4,LOOKUP($S287,'Vent Sizing Charts'!$T$14:$T$17,'Vent Sizing Charts'!AB$14:AB$17)+1,IF($R287=3,LOOKUP($S287,'Vent Sizing Charts'!$T$10:$T$13,'Vent Sizing Charts'!AB$10:AB$13)+1,IF($R287=2,LOOKUP($S287,'Vent Sizing Charts'!$T$8:$T$9,'Vent Sizing Charts'!AB$8:AB$9)+1,IF($R287=1.5,LOOKUP($S287,'Vent Sizing Charts'!$T$7,'Vent Sizing Charts'!AB$7)+1,IF($R287=1.25,LOOKUP($S287,'Vent Sizing Charts'!$T$6,'Vent Sizing Charts'!AB$6)+1,"ERR")))))))))))</f>
        <v>ERR</v>
      </c>
      <c r="AB287" t="str">
        <f>IF($R287=15,LOOKUP($S287,'Vent Sizing Charts'!$T$38:$T$41,'Vent Sizing Charts'!AC$38:AC$41)+1,IF($R287=12,LOOKUP($S287,'Vent Sizing Charts'!$T$34:$T$37,'Vent Sizing Charts'!AC$34:AC$37)+1,IF($R287=10,LOOKUP($S287,'Vent Sizing Charts'!$T$30:$T$33,'Vent Sizing Charts'!AC$30:AC$33)+1,IF($R287=8,LOOKUP($S287,'Vent Sizing Charts'!$T$26:$T$29,'Vent Sizing Charts'!AC$26:AC$29)+1,IF($R287=6,LOOKUP($S287,'Vent Sizing Charts'!$T$22:$T$25,'Vent Sizing Charts'!AC$22:AC$25)+1,IF($R287=5,LOOKUP($S287,'Vent Sizing Charts'!$T$18:$T$21,'Vent Sizing Charts'!AC$18:AC$21)+1,IF($R287=4,LOOKUP($S287,'Vent Sizing Charts'!$T$14:$T$17,'Vent Sizing Charts'!AC$14:AC$17)+1,IF($R287=3,LOOKUP($S287,'Vent Sizing Charts'!$T$10:$T$13,'Vent Sizing Charts'!AC$10:AC$13)+1,IF($R287=2,LOOKUP($S287,'Vent Sizing Charts'!$T$8:$T$9,'Vent Sizing Charts'!AC$8:AC$9)+1,IF($R287=1.5,LOOKUP($S287,'Vent Sizing Charts'!$T$7,'Vent Sizing Charts'!AC$7)+1,IF($R287=1.25,LOOKUP($S287,'Vent Sizing Charts'!$T$6,'Vent Sizing Charts'!AC$6)+1,"ERR")))))))))))</f>
        <v>ERR</v>
      </c>
      <c r="AC287" t="str">
        <f>IF($R287=15,LOOKUP($S287,'Vent Sizing Charts'!$T$38:$T$41,'Vent Sizing Charts'!AD$38:AD$41)+1,IF($R287=12,LOOKUP($S287,'Vent Sizing Charts'!$T$34:$T$37,'Vent Sizing Charts'!AD$34:AD$37)+1,IF($R287=10,LOOKUP($S287,'Vent Sizing Charts'!$T$30:$T$33,'Vent Sizing Charts'!AD$30:AD$33)+1,IF($R287=8,LOOKUP($S287,'Vent Sizing Charts'!$T$26:$T$29,'Vent Sizing Charts'!AD$26:AD$29)+1,IF($R287=6,LOOKUP($S287,'Vent Sizing Charts'!$T$22:$T$25,'Vent Sizing Charts'!AD$22:AD$25)+1,IF($R287=5,LOOKUP($S287,'Vent Sizing Charts'!$T$18:$T$21,'Vent Sizing Charts'!AD$18:AD$21)+1,IF($R287=4,LOOKUP($S287,'Vent Sizing Charts'!$T$14:$T$17,'Vent Sizing Charts'!AD$14:AD$17)+1,IF($R287=3,LOOKUP($S287,'Vent Sizing Charts'!$T$10:$T$13,'Vent Sizing Charts'!AD$10:AD$13)+1,IF($R287=2,LOOKUP($S287,'Vent Sizing Charts'!$T$8:$T$9,'Vent Sizing Charts'!AD$8:AD$9)+1,IF($R287=1.5,LOOKUP($S287,'Vent Sizing Charts'!$T$7,'Vent Sizing Charts'!AD$7)+1,IF($R287=1.25,LOOKUP($S287,'Vent Sizing Charts'!$T$6,'Vent Sizing Charts'!AD$6)+1,"ERR")))))))))))</f>
        <v>ERR</v>
      </c>
      <c r="AD287" t="str">
        <f>IF($R287=15,LOOKUP($S287,'Vent Sizing Charts'!$T$38:$T$41,'Vent Sizing Charts'!AE$38:AE$41)+1,IF($R287=12,LOOKUP($S287,'Vent Sizing Charts'!$T$34:$T$37,'Vent Sizing Charts'!AE$34:AE$37)+1,IF($R287=10,LOOKUP($S287,'Vent Sizing Charts'!$T$30:$T$33,'Vent Sizing Charts'!AE$30:AE$33)+1,IF($R287=8,LOOKUP($S287,'Vent Sizing Charts'!$T$26:$T$29,'Vent Sizing Charts'!AE$26:AE$29)+1,IF($R287=6,LOOKUP($S287,'Vent Sizing Charts'!$T$22:$T$25,'Vent Sizing Charts'!AE$22:AE$25)+1,IF($R287=5,LOOKUP($S287,'Vent Sizing Charts'!$T$18:$T$21,'Vent Sizing Charts'!AE$18:AE$21)+1,IF($R287=4,LOOKUP($S287,'Vent Sizing Charts'!$T$14:$T$17,'Vent Sizing Charts'!AE$14:AE$17)+1,IF($R287=3,LOOKUP($S287,'Vent Sizing Charts'!$T$10:$T$13,'Vent Sizing Charts'!AE$10:AE$13)+1,IF($R287=2,LOOKUP($S287,'Vent Sizing Charts'!$T$8:$T$9,'Vent Sizing Charts'!AE$8:AE$9)+1,IF($R287=1.5,LOOKUP($S287,'Vent Sizing Charts'!$T$7,'Vent Sizing Charts'!AE$7)+1,IF($R287=1.25,LOOKUP($S287,'Vent Sizing Charts'!$T$6,'Vent Sizing Charts'!AE$6)+1,"ERR")))))))))))</f>
        <v>ERR</v>
      </c>
      <c r="AE287" t="str">
        <f>IF($R287=15,LOOKUP($S287,'Vent Sizing Charts'!$T$38:$T$41,'Vent Sizing Charts'!U$38:U$41),IF($R287=12,LOOKUP($S287,'Vent Sizing Charts'!$T$34:$T$37,'Vent Sizing Charts'!U$34:U$37),IF($R287=10,LOOKUP($S287,'Vent Sizing Charts'!$T$30:$T$33,'Vent Sizing Charts'!U$30:U$33),IF($R287=8,LOOKUP($S287,'Vent Sizing Charts'!$T$26:$T$29,'Vent Sizing Charts'!U$26:U$29),IF($R287=6,LOOKUP($S287,'Vent Sizing Charts'!$T$22:$T$25,'Vent Sizing Charts'!U$22:U$25),IF($R287=5,LOOKUP($S287,'Vent Sizing Charts'!$T$18:$T$21,'Vent Sizing Charts'!U$18:U$21),IF($R287=4,LOOKUP($S287,'Vent Sizing Charts'!$T$14:$T$17,'Vent Sizing Charts'!U$14:U$17),IF($R287=3,LOOKUP($S287,'Vent Sizing Charts'!$T$10:$T$13,'Vent Sizing Charts'!U$10:U$13),IF($R287=2,LOOKUP($S287,'Vent Sizing Charts'!$T$8:$T$9,'Vent Sizing Charts'!U$8:U$9),IF($R287=1.5,LOOKUP($S287,'Vent Sizing Charts'!$T$7,'Vent Sizing Charts'!U$7),IF($R287=1.25,LOOKUP($S287,'Vent Sizing Charts'!$T$6,'Vent Sizing Charts'!U$6),"ERR")))))))))))</f>
        <v>ERR</v>
      </c>
    </row>
    <row r="288" spans="6:31" x14ac:dyDescent="0.25">
      <c r="F288" t="str">
        <f>IF('Vent Sizing'!M273="","",'Vent Sizing'!M273)</f>
        <v/>
      </c>
      <c r="G288">
        <v>0</v>
      </c>
      <c r="H288" t="e">
        <f>IF(LOOKUP($F288,'Vent Sizing Charts'!$F$5:$F$18,'Vent Sizing Charts'!G$5:G$18)+1&lt;0,0,LOOKUP($F288,'Vent Sizing Charts'!$F$5:$F$18,'Vent Sizing Charts'!G$5:G$18))</f>
        <v>#N/A</v>
      </c>
      <c r="I288" t="e">
        <f>IF(LOOKUP($F288,'Vent Sizing Charts'!$F$5:$F$18,'Vent Sizing Charts'!H$5:H$18)+1&lt;0,0,LOOKUP($F288,'Vent Sizing Charts'!$F$5:$F$18,'Vent Sizing Charts'!H$5:H$18))</f>
        <v>#N/A</v>
      </c>
      <c r="J288" t="e">
        <f>IF(LOOKUP($F288,'Vent Sizing Charts'!$F$5:$F$18,'Vent Sizing Charts'!I$5:I$18)+1&lt;0,0,LOOKUP($F288,'Vent Sizing Charts'!$F$5:$F$18,'Vent Sizing Charts'!I$5:I$18))</f>
        <v>#N/A</v>
      </c>
      <c r="K288" t="e">
        <f>IF(LOOKUP($F288,'Vent Sizing Charts'!$F$5:$F$18,'Vent Sizing Charts'!J$5:J$18)+1&lt;0,0,LOOKUP($F288,'Vent Sizing Charts'!$F$5:$F$18,'Vent Sizing Charts'!J$5:J$18))</f>
        <v>#N/A</v>
      </c>
      <c r="L288" t="e">
        <f>IF(LOOKUP($F288,'Vent Sizing Charts'!$F$5:$F$18,'Vent Sizing Charts'!K$5:K$18)+1&lt;0,0,LOOKUP($F288,'Vent Sizing Charts'!$F$5:$F$18,'Vent Sizing Charts'!K$5:K$18))</f>
        <v>#N/A</v>
      </c>
      <c r="M288" t="e">
        <f>IF(LOOKUP($F288,'Vent Sizing Charts'!$F$5:$F$18,'Vent Sizing Charts'!L$5:L$18)+1&lt;0,0,LOOKUP($F288,'Vent Sizing Charts'!$F$5:$F$18,'Vent Sizing Charts'!L$5:L$18))</f>
        <v>#N/A</v>
      </c>
      <c r="N288" t="e">
        <f>IF(LOOKUP($F288,'Vent Sizing Charts'!$F$5:$F$18,'Vent Sizing Charts'!M$5:M$18)+1&lt;0,0,LOOKUP($F288,'Vent Sizing Charts'!$F$5:$F$18,'Vent Sizing Charts'!M$5:M$18))</f>
        <v>#N/A</v>
      </c>
      <c r="O288" t="e">
        <f>IF(LOOKUP($F288,'Vent Sizing Charts'!$F$5:$F$18,'Vent Sizing Charts'!N$5:N$18)+1&lt;0,0,LOOKUP($F288,'Vent Sizing Charts'!$F$5:$F$18,'Vent Sizing Charts'!N$5:N$18))</f>
        <v>#N/A</v>
      </c>
      <c r="R288">
        <f>'Vent Sizing'!W193</f>
        <v>0</v>
      </c>
      <c r="S288">
        <f>ROUNDUP('Vent Sizing'!X193,0)</f>
        <v>0</v>
      </c>
      <c r="T288">
        <v>-9999999</v>
      </c>
      <c r="U288" t="str">
        <f>IF($R288=15,LOOKUP($S288,'Vent Sizing Charts'!$T$38:$T$41,'Vent Sizing Charts'!V$38:V$41)+1,IF($R288=12,LOOKUP($S288,'Vent Sizing Charts'!$T$34:$T$37,'Vent Sizing Charts'!V$34:V$37)+1,IF($R288=10,LOOKUP($S288,'Vent Sizing Charts'!$T$30:$T$33,'Vent Sizing Charts'!V$30:V$33)+1,IF($R288=8,LOOKUP($S288,'Vent Sizing Charts'!$T$26:$T$29,'Vent Sizing Charts'!V$26:V$29)+1,IF($R288=6,LOOKUP($S288,'Vent Sizing Charts'!$T$22:$T$25,'Vent Sizing Charts'!V$22:V$25)+1,IF($R288=5,LOOKUP($S288,'Vent Sizing Charts'!$T$18:$T$21,'Vent Sizing Charts'!V$18:V$21)+1,IF($R288=4,LOOKUP($S288,'Vent Sizing Charts'!$T$14:$T$17,'Vent Sizing Charts'!V$14:V$17)+1,IF($R288=3,LOOKUP($S288,'Vent Sizing Charts'!$T$10:$T$13,'Vent Sizing Charts'!V$10:V$13)+1,IF($R288=2,LOOKUP($S288,'Vent Sizing Charts'!$T$8:$T$9,'Vent Sizing Charts'!V$8:V$9)+1,IF($R288=1.5,LOOKUP($S288,'Vent Sizing Charts'!$T$7,'Vent Sizing Charts'!V$7)+1,IF($R288=1.25,LOOKUP($S288,'Vent Sizing Charts'!$T$6,'Vent Sizing Charts'!V$6)+1,"ERR")))))))))))</f>
        <v>ERR</v>
      </c>
      <c r="V288" t="str">
        <f>IF($R288=15,LOOKUP($S288,'Vent Sizing Charts'!$T$38:$T$41,'Vent Sizing Charts'!W$38:W$41)+1,IF($R288=12,LOOKUP($S288,'Vent Sizing Charts'!$T$34:$T$37,'Vent Sizing Charts'!W$34:W$37)+1,IF($R288=10,LOOKUP($S288,'Vent Sizing Charts'!$T$30:$T$33,'Vent Sizing Charts'!W$30:W$33)+1,IF($R288=8,LOOKUP($S288,'Vent Sizing Charts'!$T$26:$T$29,'Vent Sizing Charts'!W$26:W$29)+1,IF($R288=6,LOOKUP($S288,'Vent Sizing Charts'!$T$22:$T$25,'Vent Sizing Charts'!W$22:W$25)+1,IF($R288=5,LOOKUP($S288,'Vent Sizing Charts'!$T$18:$T$21,'Vent Sizing Charts'!W$18:W$21)+1,IF($R288=4,LOOKUP($S288,'Vent Sizing Charts'!$T$14:$T$17,'Vent Sizing Charts'!W$14:W$17)+1,IF($R288=3,LOOKUP($S288,'Vent Sizing Charts'!$T$10:$T$13,'Vent Sizing Charts'!W$10:W$13)+1,IF($R288=2,LOOKUP($S288,'Vent Sizing Charts'!$T$8:$T$9,'Vent Sizing Charts'!W$8:W$9)+1,IF($R288=1.5,LOOKUP($S288,'Vent Sizing Charts'!$T$7,'Vent Sizing Charts'!W$7)+1,IF($R288=1.25,LOOKUP($S288,'Vent Sizing Charts'!$T$6,'Vent Sizing Charts'!W$6)+1,"ERR")))))))))))</f>
        <v>ERR</v>
      </c>
      <c r="W288" t="str">
        <f>IF($R288=15,LOOKUP($S288,'Vent Sizing Charts'!$T$38:$T$41,'Vent Sizing Charts'!X$38:X$41)+1,IF($R288=12,LOOKUP($S288,'Vent Sizing Charts'!$T$34:$T$37,'Vent Sizing Charts'!X$34:X$37)+1,IF($R288=10,LOOKUP($S288,'Vent Sizing Charts'!$T$30:$T$33,'Vent Sizing Charts'!X$30:X$33)+1,IF($R288=8,LOOKUP($S288,'Vent Sizing Charts'!$T$26:$T$29,'Vent Sizing Charts'!X$26:X$29)+1,IF($R288=6,LOOKUP($S288,'Vent Sizing Charts'!$T$22:$T$25,'Vent Sizing Charts'!X$22:X$25)+1,IF($R288=5,LOOKUP($S288,'Vent Sizing Charts'!$T$18:$T$21,'Vent Sizing Charts'!X$18:X$21)+1,IF($R288=4,LOOKUP($S288,'Vent Sizing Charts'!$T$14:$T$17,'Vent Sizing Charts'!X$14:X$17)+1,IF($R288=3,LOOKUP($S288,'Vent Sizing Charts'!$T$10:$T$13,'Vent Sizing Charts'!X$10:X$13)+1,IF($R288=2,LOOKUP($S288,'Vent Sizing Charts'!$T$8:$T$9,'Vent Sizing Charts'!X$8:X$9)+1,IF($R288=1.5,LOOKUP($S288,'Vent Sizing Charts'!$T$7,'Vent Sizing Charts'!X$7)+1,IF($R288=1.25,LOOKUP($S288,'Vent Sizing Charts'!$T$6,'Vent Sizing Charts'!X$6)+1,"ERR")))))))))))</f>
        <v>ERR</v>
      </c>
      <c r="X288" t="str">
        <f>IF($R288=15,LOOKUP($S288,'Vent Sizing Charts'!$T$38:$T$41,'Vent Sizing Charts'!Y$38:Y$41)+1,IF($R288=12,LOOKUP($S288,'Vent Sizing Charts'!$T$34:$T$37,'Vent Sizing Charts'!Y$34:Y$37)+1,IF($R288=10,LOOKUP($S288,'Vent Sizing Charts'!$T$30:$T$33,'Vent Sizing Charts'!Y$30:Y$33)+1,IF($R288=8,LOOKUP($S288,'Vent Sizing Charts'!$T$26:$T$29,'Vent Sizing Charts'!Y$26:Y$29)+1,IF($R288=6,LOOKUP($S288,'Vent Sizing Charts'!$T$22:$T$25,'Vent Sizing Charts'!Y$22:Y$25)+1,IF($R288=5,LOOKUP($S288,'Vent Sizing Charts'!$T$18:$T$21,'Vent Sizing Charts'!Y$18:Y$21)+1,IF($R288=4,LOOKUP($S288,'Vent Sizing Charts'!$T$14:$T$17,'Vent Sizing Charts'!Y$14:Y$17)+1,IF($R288=3,LOOKUP($S288,'Vent Sizing Charts'!$T$10:$T$13,'Vent Sizing Charts'!Y$10:Y$13)+1,IF($R288=2,LOOKUP($S288,'Vent Sizing Charts'!$T$8:$T$9,'Vent Sizing Charts'!Y$8:Y$9)+1,IF($R288=1.5,LOOKUP($S288,'Vent Sizing Charts'!$T$7,'Vent Sizing Charts'!Y$7)+1,IF($R288=1.25,LOOKUP($S288,'Vent Sizing Charts'!$T$6,'Vent Sizing Charts'!Y$6)+1,"ERR")))))))))))</f>
        <v>ERR</v>
      </c>
      <c r="Y288" t="str">
        <f>IF($R288=15,LOOKUP($S288,'Vent Sizing Charts'!$T$38:$T$41,'Vent Sizing Charts'!Z$38:Z$41)+1,IF($R288=12,LOOKUP($S288,'Vent Sizing Charts'!$T$34:$T$37,'Vent Sizing Charts'!Z$34:Z$37)+1,IF($R288=10,LOOKUP($S288,'Vent Sizing Charts'!$T$30:$T$33,'Vent Sizing Charts'!Z$30:Z$33)+1,IF($R288=8,LOOKUP($S288,'Vent Sizing Charts'!$T$26:$T$29,'Vent Sizing Charts'!Z$26:Z$29)+1,IF($R288=6,LOOKUP($S288,'Vent Sizing Charts'!$T$22:$T$25,'Vent Sizing Charts'!Z$22:Z$25)+1,IF($R288=5,LOOKUP($S288,'Vent Sizing Charts'!$T$18:$T$21,'Vent Sizing Charts'!Z$18:Z$21)+1,IF($R288=4,LOOKUP($S288,'Vent Sizing Charts'!$T$14:$T$17,'Vent Sizing Charts'!Z$14:Z$17)+1,IF($R288=3,LOOKUP($S288,'Vent Sizing Charts'!$T$10:$T$13,'Vent Sizing Charts'!Z$10:Z$13)+1,IF($R288=2,LOOKUP($S288,'Vent Sizing Charts'!$T$8:$T$9,'Vent Sizing Charts'!Z$8:Z$9)+1,IF($R288=1.5,LOOKUP($S288,'Vent Sizing Charts'!$T$7,'Vent Sizing Charts'!Z$7)+1,IF($R288=1.25,LOOKUP($S288,'Vent Sizing Charts'!$T$6,'Vent Sizing Charts'!Z$6)+1,"ERR")))))))))))</f>
        <v>ERR</v>
      </c>
      <c r="Z288" t="str">
        <f>IF($R288=15,LOOKUP($S288,'Vent Sizing Charts'!$T$38:$T$41,'Vent Sizing Charts'!AA$38:AA$41)+1,IF($R288=12,LOOKUP($S288,'Vent Sizing Charts'!$T$34:$T$37,'Vent Sizing Charts'!AA$34:AA$37)+1,IF($R288=10,LOOKUP($S288,'Vent Sizing Charts'!$T$30:$T$33,'Vent Sizing Charts'!AA$30:AA$33)+1,IF($R288=8,LOOKUP($S288,'Vent Sizing Charts'!$T$26:$T$29,'Vent Sizing Charts'!AA$26:AA$29)+1,IF($R288=6,LOOKUP($S288,'Vent Sizing Charts'!$T$22:$T$25,'Vent Sizing Charts'!AA$22:AA$25)+1,IF($R288=5,LOOKUP($S288,'Vent Sizing Charts'!$T$18:$T$21,'Vent Sizing Charts'!AA$18:AA$21)+1,IF($R288=4,LOOKUP($S288,'Vent Sizing Charts'!$T$14:$T$17,'Vent Sizing Charts'!AA$14:AA$17)+1,IF($R288=3,LOOKUP($S288,'Vent Sizing Charts'!$T$10:$T$13,'Vent Sizing Charts'!AA$10:AA$13)+1,IF($R288=2,LOOKUP($S288,'Vent Sizing Charts'!$T$8:$T$9,'Vent Sizing Charts'!AA$8:AA$9)+1,IF($R288=1.5,LOOKUP($S288,'Vent Sizing Charts'!$T$7,'Vent Sizing Charts'!AA$7)+1,IF($R288=1.25,LOOKUP($S288,'Vent Sizing Charts'!$T$6,'Vent Sizing Charts'!AA$6)+1,"ERR")))))))))))</f>
        <v>ERR</v>
      </c>
      <c r="AA288" t="str">
        <f>IF($R288=15,LOOKUP($S288,'Vent Sizing Charts'!$T$38:$T$41,'Vent Sizing Charts'!AB$38:AB$41)+1,IF($R288=12,LOOKUP($S288,'Vent Sizing Charts'!$T$34:$T$37,'Vent Sizing Charts'!AB$34:AB$37)+1,IF($R288=10,LOOKUP($S288,'Vent Sizing Charts'!$T$30:$T$33,'Vent Sizing Charts'!AB$30:AB$33)+1,IF($R288=8,LOOKUP($S288,'Vent Sizing Charts'!$T$26:$T$29,'Vent Sizing Charts'!AB$26:AB$29)+1,IF($R288=6,LOOKUP($S288,'Vent Sizing Charts'!$T$22:$T$25,'Vent Sizing Charts'!AB$22:AB$25)+1,IF($R288=5,LOOKUP($S288,'Vent Sizing Charts'!$T$18:$T$21,'Vent Sizing Charts'!AB$18:AB$21)+1,IF($R288=4,LOOKUP($S288,'Vent Sizing Charts'!$T$14:$T$17,'Vent Sizing Charts'!AB$14:AB$17)+1,IF($R288=3,LOOKUP($S288,'Vent Sizing Charts'!$T$10:$T$13,'Vent Sizing Charts'!AB$10:AB$13)+1,IF($R288=2,LOOKUP($S288,'Vent Sizing Charts'!$T$8:$T$9,'Vent Sizing Charts'!AB$8:AB$9)+1,IF($R288=1.5,LOOKUP($S288,'Vent Sizing Charts'!$T$7,'Vent Sizing Charts'!AB$7)+1,IF($R288=1.25,LOOKUP($S288,'Vent Sizing Charts'!$T$6,'Vent Sizing Charts'!AB$6)+1,"ERR")))))))))))</f>
        <v>ERR</v>
      </c>
      <c r="AB288" t="str">
        <f>IF($R288=15,LOOKUP($S288,'Vent Sizing Charts'!$T$38:$T$41,'Vent Sizing Charts'!AC$38:AC$41)+1,IF($R288=12,LOOKUP($S288,'Vent Sizing Charts'!$T$34:$T$37,'Vent Sizing Charts'!AC$34:AC$37)+1,IF($R288=10,LOOKUP($S288,'Vent Sizing Charts'!$T$30:$T$33,'Vent Sizing Charts'!AC$30:AC$33)+1,IF($R288=8,LOOKUP($S288,'Vent Sizing Charts'!$T$26:$T$29,'Vent Sizing Charts'!AC$26:AC$29)+1,IF($R288=6,LOOKUP($S288,'Vent Sizing Charts'!$T$22:$T$25,'Vent Sizing Charts'!AC$22:AC$25)+1,IF($R288=5,LOOKUP($S288,'Vent Sizing Charts'!$T$18:$T$21,'Vent Sizing Charts'!AC$18:AC$21)+1,IF($R288=4,LOOKUP($S288,'Vent Sizing Charts'!$T$14:$T$17,'Vent Sizing Charts'!AC$14:AC$17)+1,IF($R288=3,LOOKUP($S288,'Vent Sizing Charts'!$T$10:$T$13,'Vent Sizing Charts'!AC$10:AC$13)+1,IF($R288=2,LOOKUP($S288,'Vent Sizing Charts'!$T$8:$T$9,'Vent Sizing Charts'!AC$8:AC$9)+1,IF($R288=1.5,LOOKUP($S288,'Vent Sizing Charts'!$T$7,'Vent Sizing Charts'!AC$7)+1,IF($R288=1.25,LOOKUP($S288,'Vent Sizing Charts'!$T$6,'Vent Sizing Charts'!AC$6)+1,"ERR")))))))))))</f>
        <v>ERR</v>
      </c>
      <c r="AC288" t="str">
        <f>IF($R288=15,LOOKUP($S288,'Vent Sizing Charts'!$T$38:$T$41,'Vent Sizing Charts'!AD$38:AD$41)+1,IF($R288=12,LOOKUP($S288,'Vent Sizing Charts'!$T$34:$T$37,'Vent Sizing Charts'!AD$34:AD$37)+1,IF($R288=10,LOOKUP($S288,'Vent Sizing Charts'!$T$30:$T$33,'Vent Sizing Charts'!AD$30:AD$33)+1,IF($R288=8,LOOKUP($S288,'Vent Sizing Charts'!$T$26:$T$29,'Vent Sizing Charts'!AD$26:AD$29)+1,IF($R288=6,LOOKUP($S288,'Vent Sizing Charts'!$T$22:$T$25,'Vent Sizing Charts'!AD$22:AD$25)+1,IF($R288=5,LOOKUP($S288,'Vent Sizing Charts'!$T$18:$T$21,'Vent Sizing Charts'!AD$18:AD$21)+1,IF($R288=4,LOOKUP($S288,'Vent Sizing Charts'!$T$14:$T$17,'Vent Sizing Charts'!AD$14:AD$17)+1,IF($R288=3,LOOKUP($S288,'Vent Sizing Charts'!$T$10:$T$13,'Vent Sizing Charts'!AD$10:AD$13)+1,IF($R288=2,LOOKUP($S288,'Vent Sizing Charts'!$T$8:$T$9,'Vent Sizing Charts'!AD$8:AD$9)+1,IF($R288=1.5,LOOKUP($S288,'Vent Sizing Charts'!$T$7,'Vent Sizing Charts'!AD$7)+1,IF($R288=1.25,LOOKUP($S288,'Vent Sizing Charts'!$T$6,'Vent Sizing Charts'!AD$6)+1,"ERR")))))))))))</f>
        <v>ERR</v>
      </c>
      <c r="AD288" t="str">
        <f>IF($R288=15,LOOKUP($S288,'Vent Sizing Charts'!$T$38:$T$41,'Vent Sizing Charts'!AE$38:AE$41)+1,IF($R288=12,LOOKUP($S288,'Vent Sizing Charts'!$T$34:$T$37,'Vent Sizing Charts'!AE$34:AE$37)+1,IF($R288=10,LOOKUP($S288,'Vent Sizing Charts'!$T$30:$T$33,'Vent Sizing Charts'!AE$30:AE$33)+1,IF($R288=8,LOOKUP($S288,'Vent Sizing Charts'!$T$26:$T$29,'Vent Sizing Charts'!AE$26:AE$29)+1,IF($R288=6,LOOKUP($S288,'Vent Sizing Charts'!$T$22:$T$25,'Vent Sizing Charts'!AE$22:AE$25)+1,IF($R288=5,LOOKUP($S288,'Vent Sizing Charts'!$T$18:$T$21,'Vent Sizing Charts'!AE$18:AE$21)+1,IF($R288=4,LOOKUP($S288,'Vent Sizing Charts'!$T$14:$T$17,'Vent Sizing Charts'!AE$14:AE$17)+1,IF($R288=3,LOOKUP($S288,'Vent Sizing Charts'!$T$10:$T$13,'Vent Sizing Charts'!AE$10:AE$13)+1,IF($R288=2,LOOKUP($S288,'Vent Sizing Charts'!$T$8:$T$9,'Vent Sizing Charts'!AE$8:AE$9)+1,IF($R288=1.5,LOOKUP($S288,'Vent Sizing Charts'!$T$7,'Vent Sizing Charts'!AE$7)+1,IF($R288=1.25,LOOKUP($S288,'Vent Sizing Charts'!$T$6,'Vent Sizing Charts'!AE$6)+1,"ERR")))))))))))</f>
        <v>ERR</v>
      </c>
      <c r="AE288" t="str">
        <f>IF($R288=15,LOOKUP($S288,'Vent Sizing Charts'!$T$38:$T$41,'Vent Sizing Charts'!U$38:U$41),IF($R288=12,LOOKUP($S288,'Vent Sizing Charts'!$T$34:$T$37,'Vent Sizing Charts'!U$34:U$37),IF($R288=10,LOOKUP($S288,'Vent Sizing Charts'!$T$30:$T$33,'Vent Sizing Charts'!U$30:U$33),IF($R288=8,LOOKUP($S288,'Vent Sizing Charts'!$T$26:$T$29,'Vent Sizing Charts'!U$26:U$29),IF($R288=6,LOOKUP($S288,'Vent Sizing Charts'!$T$22:$T$25,'Vent Sizing Charts'!U$22:U$25),IF($R288=5,LOOKUP($S288,'Vent Sizing Charts'!$T$18:$T$21,'Vent Sizing Charts'!U$18:U$21),IF($R288=4,LOOKUP($S288,'Vent Sizing Charts'!$T$14:$T$17,'Vent Sizing Charts'!U$14:U$17),IF($R288=3,LOOKUP($S288,'Vent Sizing Charts'!$T$10:$T$13,'Vent Sizing Charts'!U$10:U$13),IF($R288=2,LOOKUP($S288,'Vent Sizing Charts'!$T$8:$T$9,'Vent Sizing Charts'!U$8:U$9),IF($R288=1.5,LOOKUP($S288,'Vent Sizing Charts'!$T$7,'Vent Sizing Charts'!U$7),IF($R288=1.25,LOOKUP($S288,'Vent Sizing Charts'!$T$6,'Vent Sizing Charts'!U$6),"ERR")))))))))))</f>
        <v>ERR</v>
      </c>
    </row>
    <row r="289" spans="6:31" x14ac:dyDescent="0.25">
      <c r="F289" t="str">
        <f>IF('Vent Sizing'!M274="","",'Vent Sizing'!M274)</f>
        <v/>
      </c>
      <c r="G289">
        <v>0</v>
      </c>
      <c r="H289" t="e">
        <f>IF(LOOKUP($F289,'Vent Sizing Charts'!$F$5:$F$18,'Vent Sizing Charts'!G$5:G$18)+1&lt;0,0,LOOKUP($F289,'Vent Sizing Charts'!$F$5:$F$18,'Vent Sizing Charts'!G$5:G$18))</f>
        <v>#N/A</v>
      </c>
      <c r="I289" t="e">
        <f>IF(LOOKUP($F289,'Vent Sizing Charts'!$F$5:$F$18,'Vent Sizing Charts'!H$5:H$18)+1&lt;0,0,LOOKUP($F289,'Vent Sizing Charts'!$F$5:$F$18,'Vent Sizing Charts'!H$5:H$18))</f>
        <v>#N/A</v>
      </c>
      <c r="J289" t="e">
        <f>IF(LOOKUP($F289,'Vent Sizing Charts'!$F$5:$F$18,'Vent Sizing Charts'!I$5:I$18)+1&lt;0,0,LOOKUP($F289,'Vent Sizing Charts'!$F$5:$F$18,'Vent Sizing Charts'!I$5:I$18))</f>
        <v>#N/A</v>
      </c>
      <c r="K289" t="e">
        <f>IF(LOOKUP($F289,'Vent Sizing Charts'!$F$5:$F$18,'Vent Sizing Charts'!J$5:J$18)+1&lt;0,0,LOOKUP($F289,'Vent Sizing Charts'!$F$5:$F$18,'Vent Sizing Charts'!J$5:J$18))</f>
        <v>#N/A</v>
      </c>
      <c r="L289" t="e">
        <f>IF(LOOKUP($F289,'Vent Sizing Charts'!$F$5:$F$18,'Vent Sizing Charts'!K$5:K$18)+1&lt;0,0,LOOKUP($F289,'Vent Sizing Charts'!$F$5:$F$18,'Vent Sizing Charts'!K$5:K$18))</f>
        <v>#N/A</v>
      </c>
      <c r="M289" t="e">
        <f>IF(LOOKUP($F289,'Vent Sizing Charts'!$F$5:$F$18,'Vent Sizing Charts'!L$5:L$18)+1&lt;0,0,LOOKUP($F289,'Vent Sizing Charts'!$F$5:$F$18,'Vent Sizing Charts'!L$5:L$18))</f>
        <v>#N/A</v>
      </c>
      <c r="N289" t="e">
        <f>IF(LOOKUP($F289,'Vent Sizing Charts'!$F$5:$F$18,'Vent Sizing Charts'!M$5:M$18)+1&lt;0,0,LOOKUP($F289,'Vent Sizing Charts'!$F$5:$F$18,'Vent Sizing Charts'!M$5:M$18))</f>
        <v>#N/A</v>
      </c>
      <c r="O289" t="e">
        <f>IF(LOOKUP($F289,'Vent Sizing Charts'!$F$5:$F$18,'Vent Sizing Charts'!N$5:N$18)+1&lt;0,0,LOOKUP($F289,'Vent Sizing Charts'!$F$5:$F$18,'Vent Sizing Charts'!N$5:N$18))</f>
        <v>#N/A</v>
      </c>
      <c r="R289">
        <f>'Vent Sizing'!W194</f>
        <v>0</v>
      </c>
      <c r="S289">
        <f>ROUNDUP('Vent Sizing'!X194,0)</f>
        <v>0</v>
      </c>
      <c r="T289">
        <v>-9999999</v>
      </c>
      <c r="U289" t="str">
        <f>IF($R289=15,LOOKUP($S289,'Vent Sizing Charts'!$T$38:$T$41,'Vent Sizing Charts'!V$38:V$41)+1,IF($R289=12,LOOKUP($S289,'Vent Sizing Charts'!$T$34:$T$37,'Vent Sizing Charts'!V$34:V$37)+1,IF($R289=10,LOOKUP($S289,'Vent Sizing Charts'!$T$30:$T$33,'Vent Sizing Charts'!V$30:V$33)+1,IF($R289=8,LOOKUP($S289,'Vent Sizing Charts'!$T$26:$T$29,'Vent Sizing Charts'!V$26:V$29)+1,IF($R289=6,LOOKUP($S289,'Vent Sizing Charts'!$T$22:$T$25,'Vent Sizing Charts'!V$22:V$25)+1,IF($R289=5,LOOKUP($S289,'Vent Sizing Charts'!$T$18:$T$21,'Vent Sizing Charts'!V$18:V$21)+1,IF($R289=4,LOOKUP($S289,'Vent Sizing Charts'!$T$14:$T$17,'Vent Sizing Charts'!V$14:V$17)+1,IF($R289=3,LOOKUP($S289,'Vent Sizing Charts'!$T$10:$T$13,'Vent Sizing Charts'!V$10:V$13)+1,IF($R289=2,LOOKUP($S289,'Vent Sizing Charts'!$T$8:$T$9,'Vent Sizing Charts'!V$8:V$9)+1,IF($R289=1.5,LOOKUP($S289,'Vent Sizing Charts'!$T$7,'Vent Sizing Charts'!V$7)+1,IF($R289=1.25,LOOKUP($S289,'Vent Sizing Charts'!$T$6,'Vent Sizing Charts'!V$6)+1,"ERR")))))))))))</f>
        <v>ERR</v>
      </c>
      <c r="V289" t="str">
        <f>IF($R289=15,LOOKUP($S289,'Vent Sizing Charts'!$T$38:$T$41,'Vent Sizing Charts'!W$38:W$41)+1,IF($R289=12,LOOKUP($S289,'Vent Sizing Charts'!$T$34:$T$37,'Vent Sizing Charts'!W$34:W$37)+1,IF($R289=10,LOOKUP($S289,'Vent Sizing Charts'!$T$30:$T$33,'Vent Sizing Charts'!W$30:W$33)+1,IF($R289=8,LOOKUP($S289,'Vent Sizing Charts'!$T$26:$T$29,'Vent Sizing Charts'!W$26:W$29)+1,IF($R289=6,LOOKUP($S289,'Vent Sizing Charts'!$T$22:$T$25,'Vent Sizing Charts'!W$22:W$25)+1,IF($R289=5,LOOKUP($S289,'Vent Sizing Charts'!$T$18:$T$21,'Vent Sizing Charts'!W$18:W$21)+1,IF($R289=4,LOOKUP($S289,'Vent Sizing Charts'!$T$14:$T$17,'Vent Sizing Charts'!W$14:W$17)+1,IF($R289=3,LOOKUP($S289,'Vent Sizing Charts'!$T$10:$T$13,'Vent Sizing Charts'!W$10:W$13)+1,IF($R289=2,LOOKUP($S289,'Vent Sizing Charts'!$T$8:$T$9,'Vent Sizing Charts'!W$8:W$9)+1,IF($R289=1.5,LOOKUP($S289,'Vent Sizing Charts'!$T$7,'Vent Sizing Charts'!W$7)+1,IF($R289=1.25,LOOKUP($S289,'Vent Sizing Charts'!$T$6,'Vent Sizing Charts'!W$6)+1,"ERR")))))))))))</f>
        <v>ERR</v>
      </c>
      <c r="W289" t="str">
        <f>IF($R289=15,LOOKUP($S289,'Vent Sizing Charts'!$T$38:$T$41,'Vent Sizing Charts'!X$38:X$41)+1,IF($R289=12,LOOKUP($S289,'Vent Sizing Charts'!$T$34:$T$37,'Vent Sizing Charts'!X$34:X$37)+1,IF($R289=10,LOOKUP($S289,'Vent Sizing Charts'!$T$30:$T$33,'Vent Sizing Charts'!X$30:X$33)+1,IF($R289=8,LOOKUP($S289,'Vent Sizing Charts'!$T$26:$T$29,'Vent Sizing Charts'!X$26:X$29)+1,IF($R289=6,LOOKUP($S289,'Vent Sizing Charts'!$T$22:$T$25,'Vent Sizing Charts'!X$22:X$25)+1,IF($R289=5,LOOKUP($S289,'Vent Sizing Charts'!$T$18:$T$21,'Vent Sizing Charts'!X$18:X$21)+1,IF($R289=4,LOOKUP($S289,'Vent Sizing Charts'!$T$14:$T$17,'Vent Sizing Charts'!X$14:X$17)+1,IF($R289=3,LOOKUP($S289,'Vent Sizing Charts'!$T$10:$T$13,'Vent Sizing Charts'!X$10:X$13)+1,IF($R289=2,LOOKUP($S289,'Vent Sizing Charts'!$T$8:$T$9,'Vent Sizing Charts'!X$8:X$9)+1,IF($R289=1.5,LOOKUP($S289,'Vent Sizing Charts'!$T$7,'Vent Sizing Charts'!X$7)+1,IF($R289=1.25,LOOKUP($S289,'Vent Sizing Charts'!$T$6,'Vent Sizing Charts'!X$6)+1,"ERR")))))))))))</f>
        <v>ERR</v>
      </c>
      <c r="X289" t="str">
        <f>IF($R289=15,LOOKUP($S289,'Vent Sizing Charts'!$T$38:$T$41,'Vent Sizing Charts'!Y$38:Y$41)+1,IF($R289=12,LOOKUP($S289,'Vent Sizing Charts'!$T$34:$T$37,'Vent Sizing Charts'!Y$34:Y$37)+1,IF($R289=10,LOOKUP($S289,'Vent Sizing Charts'!$T$30:$T$33,'Vent Sizing Charts'!Y$30:Y$33)+1,IF($R289=8,LOOKUP($S289,'Vent Sizing Charts'!$T$26:$T$29,'Vent Sizing Charts'!Y$26:Y$29)+1,IF($R289=6,LOOKUP($S289,'Vent Sizing Charts'!$T$22:$T$25,'Vent Sizing Charts'!Y$22:Y$25)+1,IF($R289=5,LOOKUP($S289,'Vent Sizing Charts'!$T$18:$T$21,'Vent Sizing Charts'!Y$18:Y$21)+1,IF($R289=4,LOOKUP($S289,'Vent Sizing Charts'!$T$14:$T$17,'Vent Sizing Charts'!Y$14:Y$17)+1,IF($R289=3,LOOKUP($S289,'Vent Sizing Charts'!$T$10:$T$13,'Vent Sizing Charts'!Y$10:Y$13)+1,IF($R289=2,LOOKUP($S289,'Vent Sizing Charts'!$T$8:$T$9,'Vent Sizing Charts'!Y$8:Y$9)+1,IF($R289=1.5,LOOKUP($S289,'Vent Sizing Charts'!$T$7,'Vent Sizing Charts'!Y$7)+1,IF($R289=1.25,LOOKUP($S289,'Vent Sizing Charts'!$T$6,'Vent Sizing Charts'!Y$6)+1,"ERR")))))))))))</f>
        <v>ERR</v>
      </c>
      <c r="Y289" t="str">
        <f>IF($R289=15,LOOKUP($S289,'Vent Sizing Charts'!$T$38:$T$41,'Vent Sizing Charts'!Z$38:Z$41)+1,IF($R289=12,LOOKUP($S289,'Vent Sizing Charts'!$T$34:$T$37,'Vent Sizing Charts'!Z$34:Z$37)+1,IF($R289=10,LOOKUP($S289,'Vent Sizing Charts'!$T$30:$T$33,'Vent Sizing Charts'!Z$30:Z$33)+1,IF($R289=8,LOOKUP($S289,'Vent Sizing Charts'!$T$26:$T$29,'Vent Sizing Charts'!Z$26:Z$29)+1,IF($R289=6,LOOKUP($S289,'Vent Sizing Charts'!$T$22:$T$25,'Vent Sizing Charts'!Z$22:Z$25)+1,IF($R289=5,LOOKUP($S289,'Vent Sizing Charts'!$T$18:$T$21,'Vent Sizing Charts'!Z$18:Z$21)+1,IF($R289=4,LOOKUP($S289,'Vent Sizing Charts'!$T$14:$T$17,'Vent Sizing Charts'!Z$14:Z$17)+1,IF($R289=3,LOOKUP($S289,'Vent Sizing Charts'!$T$10:$T$13,'Vent Sizing Charts'!Z$10:Z$13)+1,IF($R289=2,LOOKUP($S289,'Vent Sizing Charts'!$T$8:$T$9,'Vent Sizing Charts'!Z$8:Z$9)+1,IF($R289=1.5,LOOKUP($S289,'Vent Sizing Charts'!$T$7,'Vent Sizing Charts'!Z$7)+1,IF($R289=1.25,LOOKUP($S289,'Vent Sizing Charts'!$T$6,'Vent Sizing Charts'!Z$6)+1,"ERR")))))))))))</f>
        <v>ERR</v>
      </c>
      <c r="Z289" t="str">
        <f>IF($R289=15,LOOKUP($S289,'Vent Sizing Charts'!$T$38:$T$41,'Vent Sizing Charts'!AA$38:AA$41)+1,IF($R289=12,LOOKUP($S289,'Vent Sizing Charts'!$T$34:$T$37,'Vent Sizing Charts'!AA$34:AA$37)+1,IF($R289=10,LOOKUP($S289,'Vent Sizing Charts'!$T$30:$T$33,'Vent Sizing Charts'!AA$30:AA$33)+1,IF($R289=8,LOOKUP($S289,'Vent Sizing Charts'!$T$26:$T$29,'Vent Sizing Charts'!AA$26:AA$29)+1,IF($R289=6,LOOKUP($S289,'Vent Sizing Charts'!$T$22:$T$25,'Vent Sizing Charts'!AA$22:AA$25)+1,IF($R289=5,LOOKUP($S289,'Vent Sizing Charts'!$T$18:$T$21,'Vent Sizing Charts'!AA$18:AA$21)+1,IF($R289=4,LOOKUP($S289,'Vent Sizing Charts'!$T$14:$T$17,'Vent Sizing Charts'!AA$14:AA$17)+1,IF($R289=3,LOOKUP($S289,'Vent Sizing Charts'!$T$10:$T$13,'Vent Sizing Charts'!AA$10:AA$13)+1,IF($R289=2,LOOKUP($S289,'Vent Sizing Charts'!$T$8:$T$9,'Vent Sizing Charts'!AA$8:AA$9)+1,IF($R289=1.5,LOOKUP($S289,'Vent Sizing Charts'!$T$7,'Vent Sizing Charts'!AA$7)+1,IF($R289=1.25,LOOKUP($S289,'Vent Sizing Charts'!$T$6,'Vent Sizing Charts'!AA$6)+1,"ERR")))))))))))</f>
        <v>ERR</v>
      </c>
      <c r="AA289" t="str">
        <f>IF($R289=15,LOOKUP($S289,'Vent Sizing Charts'!$T$38:$T$41,'Vent Sizing Charts'!AB$38:AB$41)+1,IF($R289=12,LOOKUP($S289,'Vent Sizing Charts'!$T$34:$T$37,'Vent Sizing Charts'!AB$34:AB$37)+1,IF($R289=10,LOOKUP($S289,'Vent Sizing Charts'!$T$30:$T$33,'Vent Sizing Charts'!AB$30:AB$33)+1,IF($R289=8,LOOKUP($S289,'Vent Sizing Charts'!$T$26:$T$29,'Vent Sizing Charts'!AB$26:AB$29)+1,IF($R289=6,LOOKUP($S289,'Vent Sizing Charts'!$T$22:$T$25,'Vent Sizing Charts'!AB$22:AB$25)+1,IF($R289=5,LOOKUP($S289,'Vent Sizing Charts'!$T$18:$T$21,'Vent Sizing Charts'!AB$18:AB$21)+1,IF($R289=4,LOOKUP($S289,'Vent Sizing Charts'!$T$14:$T$17,'Vent Sizing Charts'!AB$14:AB$17)+1,IF($R289=3,LOOKUP($S289,'Vent Sizing Charts'!$T$10:$T$13,'Vent Sizing Charts'!AB$10:AB$13)+1,IF($R289=2,LOOKUP($S289,'Vent Sizing Charts'!$T$8:$T$9,'Vent Sizing Charts'!AB$8:AB$9)+1,IF($R289=1.5,LOOKUP($S289,'Vent Sizing Charts'!$T$7,'Vent Sizing Charts'!AB$7)+1,IF($R289=1.25,LOOKUP($S289,'Vent Sizing Charts'!$T$6,'Vent Sizing Charts'!AB$6)+1,"ERR")))))))))))</f>
        <v>ERR</v>
      </c>
      <c r="AB289" t="str">
        <f>IF($R289=15,LOOKUP($S289,'Vent Sizing Charts'!$T$38:$T$41,'Vent Sizing Charts'!AC$38:AC$41)+1,IF($R289=12,LOOKUP($S289,'Vent Sizing Charts'!$T$34:$T$37,'Vent Sizing Charts'!AC$34:AC$37)+1,IF($R289=10,LOOKUP($S289,'Vent Sizing Charts'!$T$30:$T$33,'Vent Sizing Charts'!AC$30:AC$33)+1,IF($R289=8,LOOKUP($S289,'Vent Sizing Charts'!$T$26:$T$29,'Vent Sizing Charts'!AC$26:AC$29)+1,IF($R289=6,LOOKUP($S289,'Vent Sizing Charts'!$T$22:$T$25,'Vent Sizing Charts'!AC$22:AC$25)+1,IF($R289=5,LOOKUP($S289,'Vent Sizing Charts'!$T$18:$T$21,'Vent Sizing Charts'!AC$18:AC$21)+1,IF($R289=4,LOOKUP($S289,'Vent Sizing Charts'!$T$14:$T$17,'Vent Sizing Charts'!AC$14:AC$17)+1,IF($R289=3,LOOKUP($S289,'Vent Sizing Charts'!$T$10:$T$13,'Vent Sizing Charts'!AC$10:AC$13)+1,IF($R289=2,LOOKUP($S289,'Vent Sizing Charts'!$T$8:$T$9,'Vent Sizing Charts'!AC$8:AC$9)+1,IF($R289=1.5,LOOKUP($S289,'Vent Sizing Charts'!$T$7,'Vent Sizing Charts'!AC$7)+1,IF($R289=1.25,LOOKUP($S289,'Vent Sizing Charts'!$T$6,'Vent Sizing Charts'!AC$6)+1,"ERR")))))))))))</f>
        <v>ERR</v>
      </c>
      <c r="AC289" t="str">
        <f>IF($R289=15,LOOKUP($S289,'Vent Sizing Charts'!$T$38:$T$41,'Vent Sizing Charts'!AD$38:AD$41)+1,IF($R289=12,LOOKUP($S289,'Vent Sizing Charts'!$T$34:$T$37,'Vent Sizing Charts'!AD$34:AD$37)+1,IF($R289=10,LOOKUP($S289,'Vent Sizing Charts'!$T$30:$T$33,'Vent Sizing Charts'!AD$30:AD$33)+1,IF($R289=8,LOOKUP($S289,'Vent Sizing Charts'!$T$26:$T$29,'Vent Sizing Charts'!AD$26:AD$29)+1,IF($R289=6,LOOKUP($S289,'Vent Sizing Charts'!$T$22:$T$25,'Vent Sizing Charts'!AD$22:AD$25)+1,IF($R289=5,LOOKUP($S289,'Vent Sizing Charts'!$T$18:$T$21,'Vent Sizing Charts'!AD$18:AD$21)+1,IF($R289=4,LOOKUP($S289,'Vent Sizing Charts'!$T$14:$T$17,'Vent Sizing Charts'!AD$14:AD$17)+1,IF($R289=3,LOOKUP($S289,'Vent Sizing Charts'!$T$10:$T$13,'Vent Sizing Charts'!AD$10:AD$13)+1,IF($R289=2,LOOKUP($S289,'Vent Sizing Charts'!$T$8:$T$9,'Vent Sizing Charts'!AD$8:AD$9)+1,IF($R289=1.5,LOOKUP($S289,'Vent Sizing Charts'!$T$7,'Vent Sizing Charts'!AD$7)+1,IF($R289=1.25,LOOKUP($S289,'Vent Sizing Charts'!$T$6,'Vent Sizing Charts'!AD$6)+1,"ERR")))))))))))</f>
        <v>ERR</v>
      </c>
      <c r="AD289" t="str">
        <f>IF($R289=15,LOOKUP($S289,'Vent Sizing Charts'!$T$38:$T$41,'Vent Sizing Charts'!AE$38:AE$41)+1,IF($R289=12,LOOKUP($S289,'Vent Sizing Charts'!$T$34:$T$37,'Vent Sizing Charts'!AE$34:AE$37)+1,IF($R289=10,LOOKUP($S289,'Vent Sizing Charts'!$T$30:$T$33,'Vent Sizing Charts'!AE$30:AE$33)+1,IF($R289=8,LOOKUP($S289,'Vent Sizing Charts'!$T$26:$T$29,'Vent Sizing Charts'!AE$26:AE$29)+1,IF($R289=6,LOOKUP($S289,'Vent Sizing Charts'!$T$22:$T$25,'Vent Sizing Charts'!AE$22:AE$25)+1,IF($R289=5,LOOKUP($S289,'Vent Sizing Charts'!$T$18:$T$21,'Vent Sizing Charts'!AE$18:AE$21)+1,IF($R289=4,LOOKUP($S289,'Vent Sizing Charts'!$T$14:$T$17,'Vent Sizing Charts'!AE$14:AE$17)+1,IF($R289=3,LOOKUP($S289,'Vent Sizing Charts'!$T$10:$T$13,'Vent Sizing Charts'!AE$10:AE$13)+1,IF($R289=2,LOOKUP($S289,'Vent Sizing Charts'!$T$8:$T$9,'Vent Sizing Charts'!AE$8:AE$9)+1,IF($R289=1.5,LOOKUP($S289,'Vent Sizing Charts'!$T$7,'Vent Sizing Charts'!AE$7)+1,IF($R289=1.25,LOOKUP($S289,'Vent Sizing Charts'!$T$6,'Vent Sizing Charts'!AE$6)+1,"ERR")))))))))))</f>
        <v>ERR</v>
      </c>
      <c r="AE289" t="str">
        <f>IF($R289=15,LOOKUP($S289,'Vent Sizing Charts'!$T$38:$T$41,'Vent Sizing Charts'!U$38:U$41),IF($R289=12,LOOKUP($S289,'Vent Sizing Charts'!$T$34:$T$37,'Vent Sizing Charts'!U$34:U$37),IF($R289=10,LOOKUP($S289,'Vent Sizing Charts'!$T$30:$T$33,'Vent Sizing Charts'!U$30:U$33),IF($R289=8,LOOKUP($S289,'Vent Sizing Charts'!$T$26:$T$29,'Vent Sizing Charts'!U$26:U$29),IF($R289=6,LOOKUP($S289,'Vent Sizing Charts'!$T$22:$T$25,'Vent Sizing Charts'!U$22:U$25),IF($R289=5,LOOKUP($S289,'Vent Sizing Charts'!$T$18:$T$21,'Vent Sizing Charts'!U$18:U$21),IF($R289=4,LOOKUP($S289,'Vent Sizing Charts'!$T$14:$T$17,'Vent Sizing Charts'!U$14:U$17),IF($R289=3,LOOKUP($S289,'Vent Sizing Charts'!$T$10:$T$13,'Vent Sizing Charts'!U$10:U$13),IF($R289=2,LOOKUP($S289,'Vent Sizing Charts'!$T$8:$T$9,'Vent Sizing Charts'!U$8:U$9),IF($R289=1.5,LOOKUP($S289,'Vent Sizing Charts'!$T$7,'Vent Sizing Charts'!U$7),IF($R289=1.25,LOOKUP($S289,'Vent Sizing Charts'!$T$6,'Vent Sizing Charts'!U$6),"ERR")))))))))))</f>
        <v>ERR</v>
      </c>
    </row>
    <row r="290" spans="6:31" x14ac:dyDescent="0.25">
      <c r="F290" t="str">
        <f>IF('Vent Sizing'!M275="","",'Vent Sizing'!M275)</f>
        <v/>
      </c>
      <c r="G290">
        <v>0</v>
      </c>
      <c r="H290" t="e">
        <f>IF(LOOKUP($F290,'Vent Sizing Charts'!$F$5:$F$18,'Vent Sizing Charts'!G$5:G$18)+1&lt;0,0,LOOKUP($F290,'Vent Sizing Charts'!$F$5:$F$18,'Vent Sizing Charts'!G$5:G$18))</f>
        <v>#N/A</v>
      </c>
      <c r="I290" t="e">
        <f>IF(LOOKUP($F290,'Vent Sizing Charts'!$F$5:$F$18,'Vent Sizing Charts'!H$5:H$18)+1&lt;0,0,LOOKUP($F290,'Vent Sizing Charts'!$F$5:$F$18,'Vent Sizing Charts'!H$5:H$18))</f>
        <v>#N/A</v>
      </c>
      <c r="J290" t="e">
        <f>IF(LOOKUP($F290,'Vent Sizing Charts'!$F$5:$F$18,'Vent Sizing Charts'!I$5:I$18)+1&lt;0,0,LOOKUP($F290,'Vent Sizing Charts'!$F$5:$F$18,'Vent Sizing Charts'!I$5:I$18))</f>
        <v>#N/A</v>
      </c>
      <c r="K290" t="e">
        <f>IF(LOOKUP($F290,'Vent Sizing Charts'!$F$5:$F$18,'Vent Sizing Charts'!J$5:J$18)+1&lt;0,0,LOOKUP($F290,'Vent Sizing Charts'!$F$5:$F$18,'Vent Sizing Charts'!J$5:J$18))</f>
        <v>#N/A</v>
      </c>
      <c r="L290" t="e">
        <f>IF(LOOKUP($F290,'Vent Sizing Charts'!$F$5:$F$18,'Vent Sizing Charts'!K$5:K$18)+1&lt;0,0,LOOKUP($F290,'Vent Sizing Charts'!$F$5:$F$18,'Vent Sizing Charts'!K$5:K$18))</f>
        <v>#N/A</v>
      </c>
      <c r="M290" t="e">
        <f>IF(LOOKUP($F290,'Vent Sizing Charts'!$F$5:$F$18,'Vent Sizing Charts'!L$5:L$18)+1&lt;0,0,LOOKUP($F290,'Vent Sizing Charts'!$F$5:$F$18,'Vent Sizing Charts'!L$5:L$18))</f>
        <v>#N/A</v>
      </c>
      <c r="N290" t="e">
        <f>IF(LOOKUP($F290,'Vent Sizing Charts'!$F$5:$F$18,'Vent Sizing Charts'!M$5:M$18)+1&lt;0,0,LOOKUP($F290,'Vent Sizing Charts'!$F$5:$F$18,'Vent Sizing Charts'!M$5:M$18))</f>
        <v>#N/A</v>
      </c>
      <c r="O290" t="e">
        <f>IF(LOOKUP($F290,'Vent Sizing Charts'!$F$5:$F$18,'Vent Sizing Charts'!N$5:N$18)+1&lt;0,0,LOOKUP($F290,'Vent Sizing Charts'!$F$5:$F$18,'Vent Sizing Charts'!N$5:N$18))</f>
        <v>#N/A</v>
      </c>
      <c r="R290">
        <f>'Vent Sizing'!W195</f>
        <v>0</v>
      </c>
      <c r="S290">
        <f>ROUNDUP('Vent Sizing'!X195,0)</f>
        <v>0</v>
      </c>
      <c r="T290">
        <v>-9999999</v>
      </c>
      <c r="U290" t="str">
        <f>IF($R290=15,LOOKUP($S290,'Vent Sizing Charts'!$T$38:$T$41,'Vent Sizing Charts'!V$38:V$41)+1,IF($R290=12,LOOKUP($S290,'Vent Sizing Charts'!$T$34:$T$37,'Vent Sizing Charts'!V$34:V$37)+1,IF($R290=10,LOOKUP($S290,'Vent Sizing Charts'!$T$30:$T$33,'Vent Sizing Charts'!V$30:V$33)+1,IF($R290=8,LOOKUP($S290,'Vent Sizing Charts'!$T$26:$T$29,'Vent Sizing Charts'!V$26:V$29)+1,IF($R290=6,LOOKUP($S290,'Vent Sizing Charts'!$T$22:$T$25,'Vent Sizing Charts'!V$22:V$25)+1,IF($R290=5,LOOKUP($S290,'Vent Sizing Charts'!$T$18:$T$21,'Vent Sizing Charts'!V$18:V$21)+1,IF($R290=4,LOOKUP($S290,'Vent Sizing Charts'!$T$14:$T$17,'Vent Sizing Charts'!V$14:V$17)+1,IF($R290=3,LOOKUP($S290,'Vent Sizing Charts'!$T$10:$T$13,'Vent Sizing Charts'!V$10:V$13)+1,IF($R290=2,LOOKUP($S290,'Vent Sizing Charts'!$T$8:$T$9,'Vent Sizing Charts'!V$8:V$9)+1,IF($R290=1.5,LOOKUP($S290,'Vent Sizing Charts'!$T$7,'Vent Sizing Charts'!V$7)+1,IF($R290=1.25,LOOKUP($S290,'Vent Sizing Charts'!$T$6,'Vent Sizing Charts'!V$6)+1,"ERR")))))))))))</f>
        <v>ERR</v>
      </c>
      <c r="V290" t="str">
        <f>IF($R290=15,LOOKUP($S290,'Vent Sizing Charts'!$T$38:$T$41,'Vent Sizing Charts'!W$38:W$41)+1,IF($R290=12,LOOKUP($S290,'Vent Sizing Charts'!$T$34:$T$37,'Vent Sizing Charts'!W$34:W$37)+1,IF($R290=10,LOOKUP($S290,'Vent Sizing Charts'!$T$30:$T$33,'Vent Sizing Charts'!W$30:W$33)+1,IF($R290=8,LOOKUP($S290,'Vent Sizing Charts'!$T$26:$T$29,'Vent Sizing Charts'!W$26:W$29)+1,IF($R290=6,LOOKUP($S290,'Vent Sizing Charts'!$T$22:$T$25,'Vent Sizing Charts'!W$22:W$25)+1,IF($R290=5,LOOKUP($S290,'Vent Sizing Charts'!$T$18:$T$21,'Vent Sizing Charts'!W$18:W$21)+1,IF($R290=4,LOOKUP($S290,'Vent Sizing Charts'!$T$14:$T$17,'Vent Sizing Charts'!W$14:W$17)+1,IF($R290=3,LOOKUP($S290,'Vent Sizing Charts'!$T$10:$T$13,'Vent Sizing Charts'!W$10:W$13)+1,IF($R290=2,LOOKUP($S290,'Vent Sizing Charts'!$T$8:$T$9,'Vent Sizing Charts'!W$8:W$9)+1,IF($R290=1.5,LOOKUP($S290,'Vent Sizing Charts'!$T$7,'Vent Sizing Charts'!W$7)+1,IF($R290=1.25,LOOKUP($S290,'Vent Sizing Charts'!$T$6,'Vent Sizing Charts'!W$6)+1,"ERR")))))))))))</f>
        <v>ERR</v>
      </c>
      <c r="W290" t="str">
        <f>IF($R290=15,LOOKUP($S290,'Vent Sizing Charts'!$T$38:$T$41,'Vent Sizing Charts'!X$38:X$41)+1,IF($R290=12,LOOKUP($S290,'Vent Sizing Charts'!$T$34:$T$37,'Vent Sizing Charts'!X$34:X$37)+1,IF($R290=10,LOOKUP($S290,'Vent Sizing Charts'!$T$30:$T$33,'Vent Sizing Charts'!X$30:X$33)+1,IF($R290=8,LOOKUP($S290,'Vent Sizing Charts'!$T$26:$T$29,'Vent Sizing Charts'!X$26:X$29)+1,IF($R290=6,LOOKUP($S290,'Vent Sizing Charts'!$T$22:$T$25,'Vent Sizing Charts'!X$22:X$25)+1,IF($R290=5,LOOKUP($S290,'Vent Sizing Charts'!$T$18:$T$21,'Vent Sizing Charts'!X$18:X$21)+1,IF($R290=4,LOOKUP($S290,'Vent Sizing Charts'!$T$14:$T$17,'Vent Sizing Charts'!X$14:X$17)+1,IF($R290=3,LOOKUP($S290,'Vent Sizing Charts'!$T$10:$T$13,'Vent Sizing Charts'!X$10:X$13)+1,IF($R290=2,LOOKUP($S290,'Vent Sizing Charts'!$T$8:$T$9,'Vent Sizing Charts'!X$8:X$9)+1,IF($R290=1.5,LOOKUP($S290,'Vent Sizing Charts'!$T$7,'Vent Sizing Charts'!X$7)+1,IF($R290=1.25,LOOKUP($S290,'Vent Sizing Charts'!$T$6,'Vent Sizing Charts'!X$6)+1,"ERR")))))))))))</f>
        <v>ERR</v>
      </c>
      <c r="X290" t="str">
        <f>IF($R290=15,LOOKUP($S290,'Vent Sizing Charts'!$T$38:$T$41,'Vent Sizing Charts'!Y$38:Y$41)+1,IF($R290=12,LOOKUP($S290,'Vent Sizing Charts'!$T$34:$T$37,'Vent Sizing Charts'!Y$34:Y$37)+1,IF($R290=10,LOOKUP($S290,'Vent Sizing Charts'!$T$30:$T$33,'Vent Sizing Charts'!Y$30:Y$33)+1,IF($R290=8,LOOKUP($S290,'Vent Sizing Charts'!$T$26:$T$29,'Vent Sizing Charts'!Y$26:Y$29)+1,IF($R290=6,LOOKUP($S290,'Vent Sizing Charts'!$T$22:$T$25,'Vent Sizing Charts'!Y$22:Y$25)+1,IF($R290=5,LOOKUP($S290,'Vent Sizing Charts'!$T$18:$T$21,'Vent Sizing Charts'!Y$18:Y$21)+1,IF($R290=4,LOOKUP($S290,'Vent Sizing Charts'!$T$14:$T$17,'Vent Sizing Charts'!Y$14:Y$17)+1,IF($R290=3,LOOKUP($S290,'Vent Sizing Charts'!$T$10:$T$13,'Vent Sizing Charts'!Y$10:Y$13)+1,IF($R290=2,LOOKUP($S290,'Vent Sizing Charts'!$T$8:$T$9,'Vent Sizing Charts'!Y$8:Y$9)+1,IF($R290=1.5,LOOKUP($S290,'Vent Sizing Charts'!$T$7,'Vent Sizing Charts'!Y$7)+1,IF($R290=1.25,LOOKUP($S290,'Vent Sizing Charts'!$T$6,'Vent Sizing Charts'!Y$6)+1,"ERR")))))))))))</f>
        <v>ERR</v>
      </c>
      <c r="Y290" t="str">
        <f>IF($R290=15,LOOKUP($S290,'Vent Sizing Charts'!$T$38:$T$41,'Vent Sizing Charts'!Z$38:Z$41)+1,IF($R290=12,LOOKUP($S290,'Vent Sizing Charts'!$T$34:$T$37,'Vent Sizing Charts'!Z$34:Z$37)+1,IF($R290=10,LOOKUP($S290,'Vent Sizing Charts'!$T$30:$T$33,'Vent Sizing Charts'!Z$30:Z$33)+1,IF($R290=8,LOOKUP($S290,'Vent Sizing Charts'!$T$26:$T$29,'Vent Sizing Charts'!Z$26:Z$29)+1,IF($R290=6,LOOKUP($S290,'Vent Sizing Charts'!$T$22:$T$25,'Vent Sizing Charts'!Z$22:Z$25)+1,IF($R290=5,LOOKUP($S290,'Vent Sizing Charts'!$T$18:$T$21,'Vent Sizing Charts'!Z$18:Z$21)+1,IF($R290=4,LOOKUP($S290,'Vent Sizing Charts'!$T$14:$T$17,'Vent Sizing Charts'!Z$14:Z$17)+1,IF($R290=3,LOOKUP($S290,'Vent Sizing Charts'!$T$10:$T$13,'Vent Sizing Charts'!Z$10:Z$13)+1,IF($R290=2,LOOKUP($S290,'Vent Sizing Charts'!$T$8:$T$9,'Vent Sizing Charts'!Z$8:Z$9)+1,IF($R290=1.5,LOOKUP($S290,'Vent Sizing Charts'!$T$7,'Vent Sizing Charts'!Z$7)+1,IF($R290=1.25,LOOKUP($S290,'Vent Sizing Charts'!$T$6,'Vent Sizing Charts'!Z$6)+1,"ERR")))))))))))</f>
        <v>ERR</v>
      </c>
      <c r="Z290" t="str">
        <f>IF($R290=15,LOOKUP($S290,'Vent Sizing Charts'!$T$38:$T$41,'Vent Sizing Charts'!AA$38:AA$41)+1,IF($R290=12,LOOKUP($S290,'Vent Sizing Charts'!$T$34:$T$37,'Vent Sizing Charts'!AA$34:AA$37)+1,IF($R290=10,LOOKUP($S290,'Vent Sizing Charts'!$T$30:$T$33,'Vent Sizing Charts'!AA$30:AA$33)+1,IF($R290=8,LOOKUP($S290,'Vent Sizing Charts'!$T$26:$T$29,'Vent Sizing Charts'!AA$26:AA$29)+1,IF($R290=6,LOOKUP($S290,'Vent Sizing Charts'!$T$22:$T$25,'Vent Sizing Charts'!AA$22:AA$25)+1,IF($R290=5,LOOKUP($S290,'Vent Sizing Charts'!$T$18:$T$21,'Vent Sizing Charts'!AA$18:AA$21)+1,IF($R290=4,LOOKUP($S290,'Vent Sizing Charts'!$T$14:$T$17,'Vent Sizing Charts'!AA$14:AA$17)+1,IF($R290=3,LOOKUP($S290,'Vent Sizing Charts'!$T$10:$T$13,'Vent Sizing Charts'!AA$10:AA$13)+1,IF($R290=2,LOOKUP($S290,'Vent Sizing Charts'!$T$8:$T$9,'Vent Sizing Charts'!AA$8:AA$9)+1,IF($R290=1.5,LOOKUP($S290,'Vent Sizing Charts'!$T$7,'Vent Sizing Charts'!AA$7)+1,IF($R290=1.25,LOOKUP($S290,'Vent Sizing Charts'!$T$6,'Vent Sizing Charts'!AA$6)+1,"ERR")))))))))))</f>
        <v>ERR</v>
      </c>
      <c r="AA290" t="str">
        <f>IF($R290=15,LOOKUP($S290,'Vent Sizing Charts'!$T$38:$T$41,'Vent Sizing Charts'!AB$38:AB$41)+1,IF($R290=12,LOOKUP($S290,'Vent Sizing Charts'!$T$34:$T$37,'Vent Sizing Charts'!AB$34:AB$37)+1,IF($R290=10,LOOKUP($S290,'Vent Sizing Charts'!$T$30:$T$33,'Vent Sizing Charts'!AB$30:AB$33)+1,IF($R290=8,LOOKUP($S290,'Vent Sizing Charts'!$T$26:$T$29,'Vent Sizing Charts'!AB$26:AB$29)+1,IF($R290=6,LOOKUP($S290,'Vent Sizing Charts'!$T$22:$T$25,'Vent Sizing Charts'!AB$22:AB$25)+1,IF($R290=5,LOOKUP($S290,'Vent Sizing Charts'!$T$18:$T$21,'Vent Sizing Charts'!AB$18:AB$21)+1,IF($R290=4,LOOKUP($S290,'Vent Sizing Charts'!$T$14:$T$17,'Vent Sizing Charts'!AB$14:AB$17)+1,IF($R290=3,LOOKUP($S290,'Vent Sizing Charts'!$T$10:$T$13,'Vent Sizing Charts'!AB$10:AB$13)+1,IF($R290=2,LOOKUP($S290,'Vent Sizing Charts'!$T$8:$T$9,'Vent Sizing Charts'!AB$8:AB$9)+1,IF($R290=1.5,LOOKUP($S290,'Vent Sizing Charts'!$T$7,'Vent Sizing Charts'!AB$7)+1,IF($R290=1.25,LOOKUP($S290,'Vent Sizing Charts'!$T$6,'Vent Sizing Charts'!AB$6)+1,"ERR")))))))))))</f>
        <v>ERR</v>
      </c>
      <c r="AB290" t="str">
        <f>IF($R290=15,LOOKUP($S290,'Vent Sizing Charts'!$T$38:$T$41,'Vent Sizing Charts'!AC$38:AC$41)+1,IF($R290=12,LOOKUP($S290,'Vent Sizing Charts'!$T$34:$T$37,'Vent Sizing Charts'!AC$34:AC$37)+1,IF($R290=10,LOOKUP($S290,'Vent Sizing Charts'!$T$30:$T$33,'Vent Sizing Charts'!AC$30:AC$33)+1,IF($R290=8,LOOKUP($S290,'Vent Sizing Charts'!$T$26:$T$29,'Vent Sizing Charts'!AC$26:AC$29)+1,IF($R290=6,LOOKUP($S290,'Vent Sizing Charts'!$T$22:$T$25,'Vent Sizing Charts'!AC$22:AC$25)+1,IF($R290=5,LOOKUP($S290,'Vent Sizing Charts'!$T$18:$T$21,'Vent Sizing Charts'!AC$18:AC$21)+1,IF($R290=4,LOOKUP($S290,'Vent Sizing Charts'!$T$14:$T$17,'Vent Sizing Charts'!AC$14:AC$17)+1,IF($R290=3,LOOKUP($S290,'Vent Sizing Charts'!$T$10:$T$13,'Vent Sizing Charts'!AC$10:AC$13)+1,IF($R290=2,LOOKUP($S290,'Vent Sizing Charts'!$T$8:$T$9,'Vent Sizing Charts'!AC$8:AC$9)+1,IF($R290=1.5,LOOKUP($S290,'Vent Sizing Charts'!$T$7,'Vent Sizing Charts'!AC$7)+1,IF($R290=1.25,LOOKUP($S290,'Vent Sizing Charts'!$T$6,'Vent Sizing Charts'!AC$6)+1,"ERR")))))))))))</f>
        <v>ERR</v>
      </c>
      <c r="AC290" t="str">
        <f>IF($R290=15,LOOKUP($S290,'Vent Sizing Charts'!$T$38:$T$41,'Vent Sizing Charts'!AD$38:AD$41)+1,IF($R290=12,LOOKUP($S290,'Vent Sizing Charts'!$T$34:$T$37,'Vent Sizing Charts'!AD$34:AD$37)+1,IF($R290=10,LOOKUP($S290,'Vent Sizing Charts'!$T$30:$T$33,'Vent Sizing Charts'!AD$30:AD$33)+1,IF($R290=8,LOOKUP($S290,'Vent Sizing Charts'!$T$26:$T$29,'Vent Sizing Charts'!AD$26:AD$29)+1,IF($R290=6,LOOKUP($S290,'Vent Sizing Charts'!$T$22:$T$25,'Vent Sizing Charts'!AD$22:AD$25)+1,IF($R290=5,LOOKUP($S290,'Vent Sizing Charts'!$T$18:$T$21,'Vent Sizing Charts'!AD$18:AD$21)+1,IF($R290=4,LOOKUP($S290,'Vent Sizing Charts'!$T$14:$T$17,'Vent Sizing Charts'!AD$14:AD$17)+1,IF($R290=3,LOOKUP($S290,'Vent Sizing Charts'!$T$10:$T$13,'Vent Sizing Charts'!AD$10:AD$13)+1,IF($R290=2,LOOKUP($S290,'Vent Sizing Charts'!$T$8:$T$9,'Vent Sizing Charts'!AD$8:AD$9)+1,IF($R290=1.5,LOOKUP($S290,'Vent Sizing Charts'!$T$7,'Vent Sizing Charts'!AD$7)+1,IF($R290=1.25,LOOKUP($S290,'Vent Sizing Charts'!$T$6,'Vent Sizing Charts'!AD$6)+1,"ERR")))))))))))</f>
        <v>ERR</v>
      </c>
      <c r="AD290" t="str">
        <f>IF($R290=15,LOOKUP($S290,'Vent Sizing Charts'!$T$38:$T$41,'Vent Sizing Charts'!AE$38:AE$41)+1,IF($R290=12,LOOKUP($S290,'Vent Sizing Charts'!$T$34:$T$37,'Vent Sizing Charts'!AE$34:AE$37)+1,IF($R290=10,LOOKUP($S290,'Vent Sizing Charts'!$T$30:$T$33,'Vent Sizing Charts'!AE$30:AE$33)+1,IF($R290=8,LOOKUP($S290,'Vent Sizing Charts'!$T$26:$T$29,'Vent Sizing Charts'!AE$26:AE$29)+1,IF($R290=6,LOOKUP($S290,'Vent Sizing Charts'!$T$22:$T$25,'Vent Sizing Charts'!AE$22:AE$25)+1,IF($R290=5,LOOKUP($S290,'Vent Sizing Charts'!$T$18:$T$21,'Vent Sizing Charts'!AE$18:AE$21)+1,IF($R290=4,LOOKUP($S290,'Vent Sizing Charts'!$T$14:$T$17,'Vent Sizing Charts'!AE$14:AE$17)+1,IF($R290=3,LOOKUP($S290,'Vent Sizing Charts'!$T$10:$T$13,'Vent Sizing Charts'!AE$10:AE$13)+1,IF($R290=2,LOOKUP($S290,'Vent Sizing Charts'!$T$8:$T$9,'Vent Sizing Charts'!AE$8:AE$9)+1,IF($R290=1.5,LOOKUP($S290,'Vent Sizing Charts'!$T$7,'Vent Sizing Charts'!AE$7)+1,IF($R290=1.25,LOOKUP($S290,'Vent Sizing Charts'!$T$6,'Vent Sizing Charts'!AE$6)+1,"ERR")))))))))))</f>
        <v>ERR</v>
      </c>
      <c r="AE290" t="str">
        <f>IF($R290=15,LOOKUP($S290,'Vent Sizing Charts'!$T$38:$T$41,'Vent Sizing Charts'!U$38:U$41),IF($R290=12,LOOKUP($S290,'Vent Sizing Charts'!$T$34:$T$37,'Vent Sizing Charts'!U$34:U$37),IF($R290=10,LOOKUP($S290,'Vent Sizing Charts'!$T$30:$T$33,'Vent Sizing Charts'!U$30:U$33),IF($R290=8,LOOKUP($S290,'Vent Sizing Charts'!$T$26:$T$29,'Vent Sizing Charts'!U$26:U$29),IF($R290=6,LOOKUP($S290,'Vent Sizing Charts'!$T$22:$T$25,'Vent Sizing Charts'!U$22:U$25),IF($R290=5,LOOKUP($S290,'Vent Sizing Charts'!$T$18:$T$21,'Vent Sizing Charts'!U$18:U$21),IF($R290=4,LOOKUP($S290,'Vent Sizing Charts'!$T$14:$T$17,'Vent Sizing Charts'!U$14:U$17),IF($R290=3,LOOKUP($S290,'Vent Sizing Charts'!$T$10:$T$13,'Vent Sizing Charts'!U$10:U$13),IF($R290=2,LOOKUP($S290,'Vent Sizing Charts'!$T$8:$T$9,'Vent Sizing Charts'!U$8:U$9),IF($R290=1.5,LOOKUP($S290,'Vent Sizing Charts'!$T$7,'Vent Sizing Charts'!U$7),IF($R290=1.25,LOOKUP($S290,'Vent Sizing Charts'!$T$6,'Vent Sizing Charts'!U$6),"ERR")))))))))))</f>
        <v>ERR</v>
      </c>
    </row>
    <row r="291" spans="6:31" x14ac:dyDescent="0.25">
      <c r="F291" t="str">
        <f>IF('Vent Sizing'!M276="","",'Vent Sizing'!M276)</f>
        <v/>
      </c>
      <c r="G291">
        <v>0</v>
      </c>
      <c r="H291" t="e">
        <f>IF(LOOKUP($F291,'Vent Sizing Charts'!$F$5:$F$18,'Vent Sizing Charts'!G$5:G$18)+1&lt;0,0,LOOKUP($F291,'Vent Sizing Charts'!$F$5:$F$18,'Vent Sizing Charts'!G$5:G$18))</f>
        <v>#N/A</v>
      </c>
      <c r="I291" t="e">
        <f>IF(LOOKUP($F291,'Vent Sizing Charts'!$F$5:$F$18,'Vent Sizing Charts'!H$5:H$18)+1&lt;0,0,LOOKUP($F291,'Vent Sizing Charts'!$F$5:$F$18,'Vent Sizing Charts'!H$5:H$18))</f>
        <v>#N/A</v>
      </c>
      <c r="J291" t="e">
        <f>IF(LOOKUP($F291,'Vent Sizing Charts'!$F$5:$F$18,'Vent Sizing Charts'!I$5:I$18)+1&lt;0,0,LOOKUP($F291,'Vent Sizing Charts'!$F$5:$F$18,'Vent Sizing Charts'!I$5:I$18))</f>
        <v>#N/A</v>
      </c>
      <c r="K291" t="e">
        <f>IF(LOOKUP($F291,'Vent Sizing Charts'!$F$5:$F$18,'Vent Sizing Charts'!J$5:J$18)+1&lt;0,0,LOOKUP($F291,'Vent Sizing Charts'!$F$5:$F$18,'Vent Sizing Charts'!J$5:J$18))</f>
        <v>#N/A</v>
      </c>
      <c r="L291" t="e">
        <f>IF(LOOKUP($F291,'Vent Sizing Charts'!$F$5:$F$18,'Vent Sizing Charts'!K$5:K$18)+1&lt;0,0,LOOKUP($F291,'Vent Sizing Charts'!$F$5:$F$18,'Vent Sizing Charts'!K$5:K$18))</f>
        <v>#N/A</v>
      </c>
      <c r="M291" t="e">
        <f>IF(LOOKUP($F291,'Vent Sizing Charts'!$F$5:$F$18,'Vent Sizing Charts'!L$5:L$18)+1&lt;0,0,LOOKUP($F291,'Vent Sizing Charts'!$F$5:$F$18,'Vent Sizing Charts'!L$5:L$18))</f>
        <v>#N/A</v>
      </c>
      <c r="N291" t="e">
        <f>IF(LOOKUP($F291,'Vent Sizing Charts'!$F$5:$F$18,'Vent Sizing Charts'!M$5:M$18)+1&lt;0,0,LOOKUP($F291,'Vent Sizing Charts'!$F$5:$F$18,'Vent Sizing Charts'!M$5:M$18))</f>
        <v>#N/A</v>
      </c>
      <c r="O291" t="e">
        <f>IF(LOOKUP($F291,'Vent Sizing Charts'!$F$5:$F$18,'Vent Sizing Charts'!N$5:N$18)+1&lt;0,0,LOOKUP($F291,'Vent Sizing Charts'!$F$5:$F$18,'Vent Sizing Charts'!N$5:N$18))</f>
        <v>#N/A</v>
      </c>
      <c r="R291">
        <f>'Vent Sizing'!W196</f>
        <v>0</v>
      </c>
      <c r="S291">
        <f>ROUNDUP('Vent Sizing'!X196,0)</f>
        <v>0</v>
      </c>
      <c r="T291">
        <v>-9999999</v>
      </c>
      <c r="U291" t="str">
        <f>IF($R291=15,LOOKUP($S291,'Vent Sizing Charts'!$T$38:$T$41,'Vent Sizing Charts'!V$38:V$41)+1,IF($R291=12,LOOKUP($S291,'Vent Sizing Charts'!$T$34:$T$37,'Vent Sizing Charts'!V$34:V$37)+1,IF($R291=10,LOOKUP($S291,'Vent Sizing Charts'!$T$30:$T$33,'Vent Sizing Charts'!V$30:V$33)+1,IF($R291=8,LOOKUP($S291,'Vent Sizing Charts'!$T$26:$T$29,'Vent Sizing Charts'!V$26:V$29)+1,IF($R291=6,LOOKUP($S291,'Vent Sizing Charts'!$T$22:$T$25,'Vent Sizing Charts'!V$22:V$25)+1,IF($R291=5,LOOKUP($S291,'Vent Sizing Charts'!$T$18:$T$21,'Vent Sizing Charts'!V$18:V$21)+1,IF($R291=4,LOOKUP($S291,'Vent Sizing Charts'!$T$14:$T$17,'Vent Sizing Charts'!V$14:V$17)+1,IF($R291=3,LOOKUP($S291,'Vent Sizing Charts'!$T$10:$T$13,'Vent Sizing Charts'!V$10:V$13)+1,IF($R291=2,LOOKUP($S291,'Vent Sizing Charts'!$T$8:$T$9,'Vent Sizing Charts'!V$8:V$9)+1,IF($R291=1.5,LOOKUP($S291,'Vent Sizing Charts'!$T$7,'Vent Sizing Charts'!V$7)+1,IF($R291=1.25,LOOKUP($S291,'Vent Sizing Charts'!$T$6,'Vent Sizing Charts'!V$6)+1,"ERR")))))))))))</f>
        <v>ERR</v>
      </c>
      <c r="V291" t="str">
        <f>IF($R291=15,LOOKUP($S291,'Vent Sizing Charts'!$T$38:$T$41,'Vent Sizing Charts'!W$38:W$41)+1,IF($R291=12,LOOKUP($S291,'Vent Sizing Charts'!$T$34:$T$37,'Vent Sizing Charts'!W$34:W$37)+1,IF($R291=10,LOOKUP($S291,'Vent Sizing Charts'!$T$30:$T$33,'Vent Sizing Charts'!W$30:W$33)+1,IF($R291=8,LOOKUP($S291,'Vent Sizing Charts'!$T$26:$T$29,'Vent Sizing Charts'!W$26:W$29)+1,IF($R291=6,LOOKUP($S291,'Vent Sizing Charts'!$T$22:$T$25,'Vent Sizing Charts'!W$22:W$25)+1,IF($R291=5,LOOKUP($S291,'Vent Sizing Charts'!$T$18:$T$21,'Vent Sizing Charts'!W$18:W$21)+1,IF($R291=4,LOOKUP($S291,'Vent Sizing Charts'!$T$14:$T$17,'Vent Sizing Charts'!W$14:W$17)+1,IF($R291=3,LOOKUP($S291,'Vent Sizing Charts'!$T$10:$T$13,'Vent Sizing Charts'!W$10:W$13)+1,IF($R291=2,LOOKUP($S291,'Vent Sizing Charts'!$T$8:$T$9,'Vent Sizing Charts'!W$8:W$9)+1,IF($R291=1.5,LOOKUP($S291,'Vent Sizing Charts'!$T$7,'Vent Sizing Charts'!W$7)+1,IF($R291=1.25,LOOKUP($S291,'Vent Sizing Charts'!$T$6,'Vent Sizing Charts'!W$6)+1,"ERR")))))))))))</f>
        <v>ERR</v>
      </c>
      <c r="W291" t="str">
        <f>IF($R291=15,LOOKUP($S291,'Vent Sizing Charts'!$T$38:$T$41,'Vent Sizing Charts'!X$38:X$41)+1,IF($R291=12,LOOKUP($S291,'Vent Sizing Charts'!$T$34:$T$37,'Vent Sizing Charts'!X$34:X$37)+1,IF($R291=10,LOOKUP($S291,'Vent Sizing Charts'!$T$30:$T$33,'Vent Sizing Charts'!X$30:X$33)+1,IF($R291=8,LOOKUP($S291,'Vent Sizing Charts'!$T$26:$T$29,'Vent Sizing Charts'!X$26:X$29)+1,IF($R291=6,LOOKUP($S291,'Vent Sizing Charts'!$T$22:$T$25,'Vent Sizing Charts'!X$22:X$25)+1,IF($R291=5,LOOKUP($S291,'Vent Sizing Charts'!$T$18:$T$21,'Vent Sizing Charts'!X$18:X$21)+1,IF($R291=4,LOOKUP($S291,'Vent Sizing Charts'!$T$14:$T$17,'Vent Sizing Charts'!X$14:X$17)+1,IF($R291=3,LOOKUP($S291,'Vent Sizing Charts'!$T$10:$T$13,'Vent Sizing Charts'!X$10:X$13)+1,IF($R291=2,LOOKUP($S291,'Vent Sizing Charts'!$T$8:$T$9,'Vent Sizing Charts'!X$8:X$9)+1,IF($R291=1.5,LOOKUP($S291,'Vent Sizing Charts'!$T$7,'Vent Sizing Charts'!X$7)+1,IF($R291=1.25,LOOKUP($S291,'Vent Sizing Charts'!$T$6,'Vent Sizing Charts'!X$6)+1,"ERR")))))))))))</f>
        <v>ERR</v>
      </c>
      <c r="X291" t="str">
        <f>IF($R291=15,LOOKUP($S291,'Vent Sizing Charts'!$T$38:$T$41,'Vent Sizing Charts'!Y$38:Y$41)+1,IF($R291=12,LOOKUP($S291,'Vent Sizing Charts'!$T$34:$T$37,'Vent Sizing Charts'!Y$34:Y$37)+1,IF($R291=10,LOOKUP($S291,'Vent Sizing Charts'!$T$30:$T$33,'Vent Sizing Charts'!Y$30:Y$33)+1,IF($R291=8,LOOKUP($S291,'Vent Sizing Charts'!$T$26:$T$29,'Vent Sizing Charts'!Y$26:Y$29)+1,IF($R291=6,LOOKUP($S291,'Vent Sizing Charts'!$T$22:$T$25,'Vent Sizing Charts'!Y$22:Y$25)+1,IF($R291=5,LOOKUP($S291,'Vent Sizing Charts'!$T$18:$T$21,'Vent Sizing Charts'!Y$18:Y$21)+1,IF($R291=4,LOOKUP($S291,'Vent Sizing Charts'!$T$14:$T$17,'Vent Sizing Charts'!Y$14:Y$17)+1,IF($R291=3,LOOKUP($S291,'Vent Sizing Charts'!$T$10:$T$13,'Vent Sizing Charts'!Y$10:Y$13)+1,IF($R291=2,LOOKUP($S291,'Vent Sizing Charts'!$T$8:$T$9,'Vent Sizing Charts'!Y$8:Y$9)+1,IF($R291=1.5,LOOKUP($S291,'Vent Sizing Charts'!$T$7,'Vent Sizing Charts'!Y$7)+1,IF($R291=1.25,LOOKUP($S291,'Vent Sizing Charts'!$T$6,'Vent Sizing Charts'!Y$6)+1,"ERR")))))))))))</f>
        <v>ERR</v>
      </c>
      <c r="Y291" t="str">
        <f>IF($R291=15,LOOKUP($S291,'Vent Sizing Charts'!$T$38:$T$41,'Vent Sizing Charts'!Z$38:Z$41)+1,IF($R291=12,LOOKUP($S291,'Vent Sizing Charts'!$T$34:$T$37,'Vent Sizing Charts'!Z$34:Z$37)+1,IF($R291=10,LOOKUP($S291,'Vent Sizing Charts'!$T$30:$T$33,'Vent Sizing Charts'!Z$30:Z$33)+1,IF($R291=8,LOOKUP($S291,'Vent Sizing Charts'!$T$26:$T$29,'Vent Sizing Charts'!Z$26:Z$29)+1,IF($R291=6,LOOKUP($S291,'Vent Sizing Charts'!$T$22:$T$25,'Vent Sizing Charts'!Z$22:Z$25)+1,IF($R291=5,LOOKUP($S291,'Vent Sizing Charts'!$T$18:$T$21,'Vent Sizing Charts'!Z$18:Z$21)+1,IF($R291=4,LOOKUP($S291,'Vent Sizing Charts'!$T$14:$T$17,'Vent Sizing Charts'!Z$14:Z$17)+1,IF($R291=3,LOOKUP($S291,'Vent Sizing Charts'!$T$10:$T$13,'Vent Sizing Charts'!Z$10:Z$13)+1,IF($R291=2,LOOKUP($S291,'Vent Sizing Charts'!$T$8:$T$9,'Vent Sizing Charts'!Z$8:Z$9)+1,IF($R291=1.5,LOOKUP($S291,'Vent Sizing Charts'!$T$7,'Vent Sizing Charts'!Z$7)+1,IF($R291=1.25,LOOKUP($S291,'Vent Sizing Charts'!$T$6,'Vent Sizing Charts'!Z$6)+1,"ERR")))))))))))</f>
        <v>ERR</v>
      </c>
      <c r="Z291" t="str">
        <f>IF($R291=15,LOOKUP($S291,'Vent Sizing Charts'!$T$38:$T$41,'Vent Sizing Charts'!AA$38:AA$41)+1,IF($R291=12,LOOKUP($S291,'Vent Sizing Charts'!$T$34:$T$37,'Vent Sizing Charts'!AA$34:AA$37)+1,IF($R291=10,LOOKUP($S291,'Vent Sizing Charts'!$T$30:$T$33,'Vent Sizing Charts'!AA$30:AA$33)+1,IF($R291=8,LOOKUP($S291,'Vent Sizing Charts'!$T$26:$T$29,'Vent Sizing Charts'!AA$26:AA$29)+1,IF($R291=6,LOOKUP($S291,'Vent Sizing Charts'!$T$22:$T$25,'Vent Sizing Charts'!AA$22:AA$25)+1,IF($R291=5,LOOKUP($S291,'Vent Sizing Charts'!$T$18:$T$21,'Vent Sizing Charts'!AA$18:AA$21)+1,IF($R291=4,LOOKUP($S291,'Vent Sizing Charts'!$T$14:$T$17,'Vent Sizing Charts'!AA$14:AA$17)+1,IF($R291=3,LOOKUP($S291,'Vent Sizing Charts'!$T$10:$T$13,'Vent Sizing Charts'!AA$10:AA$13)+1,IF($R291=2,LOOKUP($S291,'Vent Sizing Charts'!$T$8:$T$9,'Vent Sizing Charts'!AA$8:AA$9)+1,IF($R291=1.5,LOOKUP($S291,'Vent Sizing Charts'!$T$7,'Vent Sizing Charts'!AA$7)+1,IF($R291=1.25,LOOKUP($S291,'Vent Sizing Charts'!$T$6,'Vent Sizing Charts'!AA$6)+1,"ERR")))))))))))</f>
        <v>ERR</v>
      </c>
      <c r="AA291" t="str">
        <f>IF($R291=15,LOOKUP($S291,'Vent Sizing Charts'!$T$38:$T$41,'Vent Sizing Charts'!AB$38:AB$41)+1,IF($R291=12,LOOKUP($S291,'Vent Sizing Charts'!$T$34:$T$37,'Vent Sizing Charts'!AB$34:AB$37)+1,IF($R291=10,LOOKUP($S291,'Vent Sizing Charts'!$T$30:$T$33,'Vent Sizing Charts'!AB$30:AB$33)+1,IF($R291=8,LOOKUP($S291,'Vent Sizing Charts'!$T$26:$T$29,'Vent Sizing Charts'!AB$26:AB$29)+1,IF($R291=6,LOOKUP($S291,'Vent Sizing Charts'!$T$22:$T$25,'Vent Sizing Charts'!AB$22:AB$25)+1,IF($R291=5,LOOKUP($S291,'Vent Sizing Charts'!$T$18:$T$21,'Vent Sizing Charts'!AB$18:AB$21)+1,IF($R291=4,LOOKUP($S291,'Vent Sizing Charts'!$T$14:$T$17,'Vent Sizing Charts'!AB$14:AB$17)+1,IF($R291=3,LOOKUP($S291,'Vent Sizing Charts'!$T$10:$T$13,'Vent Sizing Charts'!AB$10:AB$13)+1,IF($R291=2,LOOKUP($S291,'Vent Sizing Charts'!$T$8:$T$9,'Vent Sizing Charts'!AB$8:AB$9)+1,IF($R291=1.5,LOOKUP($S291,'Vent Sizing Charts'!$T$7,'Vent Sizing Charts'!AB$7)+1,IF($R291=1.25,LOOKUP($S291,'Vent Sizing Charts'!$T$6,'Vent Sizing Charts'!AB$6)+1,"ERR")))))))))))</f>
        <v>ERR</v>
      </c>
      <c r="AB291" t="str">
        <f>IF($R291=15,LOOKUP($S291,'Vent Sizing Charts'!$T$38:$T$41,'Vent Sizing Charts'!AC$38:AC$41)+1,IF($R291=12,LOOKUP($S291,'Vent Sizing Charts'!$T$34:$T$37,'Vent Sizing Charts'!AC$34:AC$37)+1,IF($R291=10,LOOKUP($S291,'Vent Sizing Charts'!$T$30:$T$33,'Vent Sizing Charts'!AC$30:AC$33)+1,IF($R291=8,LOOKUP($S291,'Vent Sizing Charts'!$T$26:$T$29,'Vent Sizing Charts'!AC$26:AC$29)+1,IF($R291=6,LOOKUP($S291,'Vent Sizing Charts'!$T$22:$T$25,'Vent Sizing Charts'!AC$22:AC$25)+1,IF($R291=5,LOOKUP($S291,'Vent Sizing Charts'!$T$18:$T$21,'Vent Sizing Charts'!AC$18:AC$21)+1,IF($R291=4,LOOKUP($S291,'Vent Sizing Charts'!$T$14:$T$17,'Vent Sizing Charts'!AC$14:AC$17)+1,IF($R291=3,LOOKUP($S291,'Vent Sizing Charts'!$T$10:$T$13,'Vent Sizing Charts'!AC$10:AC$13)+1,IF($R291=2,LOOKUP($S291,'Vent Sizing Charts'!$T$8:$T$9,'Vent Sizing Charts'!AC$8:AC$9)+1,IF($R291=1.5,LOOKUP($S291,'Vent Sizing Charts'!$T$7,'Vent Sizing Charts'!AC$7)+1,IF($R291=1.25,LOOKUP($S291,'Vent Sizing Charts'!$T$6,'Vent Sizing Charts'!AC$6)+1,"ERR")))))))))))</f>
        <v>ERR</v>
      </c>
      <c r="AC291" t="str">
        <f>IF($R291=15,LOOKUP($S291,'Vent Sizing Charts'!$T$38:$T$41,'Vent Sizing Charts'!AD$38:AD$41)+1,IF($R291=12,LOOKUP($S291,'Vent Sizing Charts'!$T$34:$T$37,'Vent Sizing Charts'!AD$34:AD$37)+1,IF($R291=10,LOOKUP($S291,'Vent Sizing Charts'!$T$30:$T$33,'Vent Sizing Charts'!AD$30:AD$33)+1,IF($R291=8,LOOKUP($S291,'Vent Sizing Charts'!$T$26:$T$29,'Vent Sizing Charts'!AD$26:AD$29)+1,IF($R291=6,LOOKUP($S291,'Vent Sizing Charts'!$T$22:$T$25,'Vent Sizing Charts'!AD$22:AD$25)+1,IF($R291=5,LOOKUP($S291,'Vent Sizing Charts'!$T$18:$T$21,'Vent Sizing Charts'!AD$18:AD$21)+1,IF($R291=4,LOOKUP($S291,'Vent Sizing Charts'!$T$14:$T$17,'Vent Sizing Charts'!AD$14:AD$17)+1,IF($R291=3,LOOKUP($S291,'Vent Sizing Charts'!$T$10:$T$13,'Vent Sizing Charts'!AD$10:AD$13)+1,IF($R291=2,LOOKUP($S291,'Vent Sizing Charts'!$T$8:$T$9,'Vent Sizing Charts'!AD$8:AD$9)+1,IF($R291=1.5,LOOKUP($S291,'Vent Sizing Charts'!$T$7,'Vent Sizing Charts'!AD$7)+1,IF($R291=1.25,LOOKUP($S291,'Vent Sizing Charts'!$T$6,'Vent Sizing Charts'!AD$6)+1,"ERR")))))))))))</f>
        <v>ERR</v>
      </c>
      <c r="AD291" t="str">
        <f>IF($R291=15,LOOKUP($S291,'Vent Sizing Charts'!$T$38:$T$41,'Vent Sizing Charts'!AE$38:AE$41)+1,IF($R291=12,LOOKUP($S291,'Vent Sizing Charts'!$T$34:$T$37,'Vent Sizing Charts'!AE$34:AE$37)+1,IF($R291=10,LOOKUP($S291,'Vent Sizing Charts'!$T$30:$T$33,'Vent Sizing Charts'!AE$30:AE$33)+1,IF($R291=8,LOOKUP($S291,'Vent Sizing Charts'!$T$26:$T$29,'Vent Sizing Charts'!AE$26:AE$29)+1,IF($R291=6,LOOKUP($S291,'Vent Sizing Charts'!$T$22:$T$25,'Vent Sizing Charts'!AE$22:AE$25)+1,IF($R291=5,LOOKUP($S291,'Vent Sizing Charts'!$T$18:$T$21,'Vent Sizing Charts'!AE$18:AE$21)+1,IF($R291=4,LOOKUP($S291,'Vent Sizing Charts'!$T$14:$T$17,'Vent Sizing Charts'!AE$14:AE$17)+1,IF($R291=3,LOOKUP($S291,'Vent Sizing Charts'!$T$10:$T$13,'Vent Sizing Charts'!AE$10:AE$13)+1,IF($R291=2,LOOKUP($S291,'Vent Sizing Charts'!$T$8:$T$9,'Vent Sizing Charts'!AE$8:AE$9)+1,IF($R291=1.5,LOOKUP($S291,'Vent Sizing Charts'!$T$7,'Vent Sizing Charts'!AE$7)+1,IF($R291=1.25,LOOKUP($S291,'Vent Sizing Charts'!$T$6,'Vent Sizing Charts'!AE$6)+1,"ERR")))))))))))</f>
        <v>ERR</v>
      </c>
      <c r="AE291" t="str">
        <f>IF($R291=15,LOOKUP($S291,'Vent Sizing Charts'!$T$38:$T$41,'Vent Sizing Charts'!U$38:U$41),IF($R291=12,LOOKUP($S291,'Vent Sizing Charts'!$T$34:$T$37,'Vent Sizing Charts'!U$34:U$37),IF($R291=10,LOOKUP($S291,'Vent Sizing Charts'!$T$30:$T$33,'Vent Sizing Charts'!U$30:U$33),IF($R291=8,LOOKUP($S291,'Vent Sizing Charts'!$T$26:$T$29,'Vent Sizing Charts'!U$26:U$29),IF($R291=6,LOOKUP($S291,'Vent Sizing Charts'!$T$22:$T$25,'Vent Sizing Charts'!U$22:U$25),IF($R291=5,LOOKUP($S291,'Vent Sizing Charts'!$T$18:$T$21,'Vent Sizing Charts'!U$18:U$21),IF($R291=4,LOOKUP($S291,'Vent Sizing Charts'!$T$14:$T$17,'Vent Sizing Charts'!U$14:U$17),IF($R291=3,LOOKUP($S291,'Vent Sizing Charts'!$T$10:$T$13,'Vent Sizing Charts'!U$10:U$13),IF($R291=2,LOOKUP($S291,'Vent Sizing Charts'!$T$8:$T$9,'Vent Sizing Charts'!U$8:U$9),IF($R291=1.5,LOOKUP($S291,'Vent Sizing Charts'!$T$7,'Vent Sizing Charts'!U$7),IF($R291=1.25,LOOKUP($S291,'Vent Sizing Charts'!$T$6,'Vent Sizing Charts'!U$6),"ERR")))))))))))</f>
        <v>ERR</v>
      </c>
    </row>
    <row r="292" spans="6:31" x14ac:dyDescent="0.25">
      <c r="F292" t="str">
        <f>IF('Vent Sizing'!M277="","",'Vent Sizing'!M277)</f>
        <v/>
      </c>
      <c r="G292">
        <v>0</v>
      </c>
      <c r="H292" t="e">
        <f>IF(LOOKUP($F292,'Vent Sizing Charts'!$F$5:$F$18,'Vent Sizing Charts'!G$5:G$18)+1&lt;0,0,LOOKUP($F292,'Vent Sizing Charts'!$F$5:$F$18,'Vent Sizing Charts'!G$5:G$18))</f>
        <v>#N/A</v>
      </c>
      <c r="I292" t="e">
        <f>IF(LOOKUP($F292,'Vent Sizing Charts'!$F$5:$F$18,'Vent Sizing Charts'!H$5:H$18)+1&lt;0,0,LOOKUP($F292,'Vent Sizing Charts'!$F$5:$F$18,'Vent Sizing Charts'!H$5:H$18))</f>
        <v>#N/A</v>
      </c>
      <c r="J292" t="e">
        <f>IF(LOOKUP($F292,'Vent Sizing Charts'!$F$5:$F$18,'Vent Sizing Charts'!I$5:I$18)+1&lt;0,0,LOOKUP($F292,'Vent Sizing Charts'!$F$5:$F$18,'Vent Sizing Charts'!I$5:I$18))</f>
        <v>#N/A</v>
      </c>
      <c r="K292" t="e">
        <f>IF(LOOKUP($F292,'Vent Sizing Charts'!$F$5:$F$18,'Vent Sizing Charts'!J$5:J$18)+1&lt;0,0,LOOKUP($F292,'Vent Sizing Charts'!$F$5:$F$18,'Vent Sizing Charts'!J$5:J$18))</f>
        <v>#N/A</v>
      </c>
      <c r="L292" t="e">
        <f>IF(LOOKUP($F292,'Vent Sizing Charts'!$F$5:$F$18,'Vent Sizing Charts'!K$5:K$18)+1&lt;0,0,LOOKUP($F292,'Vent Sizing Charts'!$F$5:$F$18,'Vent Sizing Charts'!K$5:K$18))</f>
        <v>#N/A</v>
      </c>
      <c r="M292" t="e">
        <f>IF(LOOKUP($F292,'Vent Sizing Charts'!$F$5:$F$18,'Vent Sizing Charts'!L$5:L$18)+1&lt;0,0,LOOKUP($F292,'Vent Sizing Charts'!$F$5:$F$18,'Vent Sizing Charts'!L$5:L$18))</f>
        <v>#N/A</v>
      </c>
      <c r="N292" t="e">
        <f>IF(LOOKUP($F292,'Vent Sizing Charts'!$F$5:$F$18,'Vent Sizing Charts'!M$5:M$18)+1&lt;0,0,LOOKUP($F292,'Vent Sizing Charts'!$F$5:$F$18,'Vent Sizing Charts'!M$5:M$18))</f>
        <v>#N/A</v>
      </c>
      <c r="O292" t="e">
        <f>IF(LOOKUP($F292,'Vent Sizing Charts'!$F$5:$F$18,'Vent Sizing Charts'!N$5:N$18)+1&lt;0,0,LOOKUP($F292,'Vent Sizing Charts'!$F$5:$F$18,'Vent Sizing Charts'!N$5:N$18))</f>
        <v>#N/A</v>
      </c>
      <c r="R292">
        <f>'Vent Sizing'!W197</f>
        <v>0</v>
      </c>
      <c r="S292">
        <f>ROUNDUP('Vent Sizing'!X197,0)</f>
        <v>0</v>
      </c>
      <c r="T292">
        <v>-9999999</v>
      </c>
      <c r="U292" t="str">
        <f>IF($R292=15,LOOKUP($S292,'Vent Sizing Charts'!$T$38:$T$41,'Vent Sizing Charts'!V$38:V$41)+1,IF($R292=12,LOOKUP($S292,'Vent Sizing Charts'!$T$34:$T$37,'Vent Sizing Charts'!V$34:V$37)+1,IF($R292=10,LOOKUP($S292,'Vent Sizing Charts'!$T$30:$T$33,'Vent Sizing Charts'!V$30:V$33)+1,IF($R292=8,LOOKUP($S292,'Vent Sizing Charts'!$T$26:$T$29,'Vent Sizing Charts'!V$26:V$29)+1,IF($R292=6,LOOKUP($S292,'Vent Sizing Charts'!$T$22:$T$25,'Vent Sizing Charts'!V$22:V$25)+1,IF($R292=5,LOOKUP($S292,'Vent Sizing Charts'!$T$18:$T$21,'Vent Sizing Charts'!V$18:V$21)+1,IF($R292=4,LOOKUP($S292,'Vent Sizing Charts'!$T$14:$T$17,'Vent Sizing Charts'!V$14:V$17)+1,IF($R292=3,LOOKUP($S292,'Vent Sizing Charts'!$T$10:$T$13,'Vent Sizing Charts'!V$10:V$13)+1,IF($R292=2,LOOKUP($S292,'Vent Sizing Charts'!$T$8:$T$9,'Vent Sizing Charts'!V$8:V$9)+1,IF($R292=1.5,LOOKUP($S292,'Vent Sizing Charts'!$T$7,'Vent Sizing Charts'!V$7)+1,IF($R292=1.25,LOOKUP($S292,'Vent Sizing Charts'!$T$6,'Vent Sizing Charts'!V$6)+1,"ERR")))))))))))</f>
        <v>ERR</v>
      </c>
      <c r="V292" t="str">
        <f>IF($R292=15,LOOKUP($S292,'Vent Sizing Charts'!$T$38:$T$41,'Vent Sizing Charts'!W$38:W$41)+1,IF($R292=12,LOOKUP($S292,'Vent Sizing Charts'!$T$34:$T$37,'Vent Sizing Charts'!W$34:W$37)+1,IF($R292=10,LOOKUP($S292,'Vent Sizing Charts'!$T$30:$T$33,'Vent Sizing Charts'!W$30:W$33)+1,IF($R292=8,LOOKUP($S292,'Vent Sizing Charts'!$T$26:$T$29,'Vent Sizing Charts'!W$26:W$29)+1,IF($R292=6,LOOKUP($S292,'Vent Sizing Charts'!$T$22:$T$25,'Vent Sizing Charts'!W$22:W$25)+1,IF($R292=5,LOOKUP($S292,'Vent Sizing Charts'!$T$18:$T$21,'Vent Sizing Charts'!W$18:W$21)+1,IF($R292=4,LOOKUP($S292,'Vent Sizing Charts'!$T$14:$T$17,'Vent Sizing Charts'!W$14:W$17)+1,IF($R292=3,LOOKUP($S292,'Vent Sizing Charts'!$T$10:$T$13,'Vent Sizing Charts'!W$10:W$13)+1,IF($R292=2,LOOKUP($S292,'Vent Sizing Charts'!$T$8:$T$9,'Vent Sizing Charts'!W$8:W$9)+1,IF($R292=1.5,LOOKUP($S292,'Vent Sizing Charts'!$T$7,'Vent Sizing Charts'!W$7)+1,IF($R292=1.25,LOOKUP($S292,'Vent Sizing Charts'!$T$6,'Vent Sizing Charts'!W$6)+1,"ERR")))))))))))</f>
        <v>ERR</v>
      </c>
      <c r="W292" t="str">
        <f>IF($R292=15,LOOKUP($S292,'Vent Sizing Charts'!$T$38:$T$41,'Vent Sizing Charts'!X$38:X$41)+1,IF($R292=12,LOOKUP($S292,'Vent Sizing Charts'!$T$34:$T$37,'Vent Sizing Charts'!X$34:X$37)+1,IF($R292=10,LOOKUP($S292,'Vent Sizing Charts'!$T$30:$T$33,'Vent Sizing Charts'!X$30:X$33)+1,IF($R292=8,LOOKUP($S292,'Vent Sizing Charts'!$T$26:$T$29,'Vent Sizing Charts'!X$26:X$29)+1,IF($R292=6,LOOKUP($S292,'Vent Sizing Charts'!$T$22:$T$25,'Vent Sizing Charts'!X$22:X$25)+1,IF($R292=5,LOOKUP($S292,'Vent Sizing Charts'!$T$18:$T$21,'Vent Sizing Charts'!X$18:X$21)+1,IF($R292=4,LOOKUP($S292,'Vent Sizing Charts'!$T$14:$T$17,'Vent Sizing Charts'!X$14:X$17)+1,IF($R292=3,LOOKUP($S292,'Vent Sizing Charts'!$T$10:$T$13,'Vent Sizing Charts'!X$10:X$13)+1,IF($R292=2,LOOKUP($S292,'Vent Sizing Charts'!$T$8:$T$9,'Vent Sizing Charts'!X$8:X$9)+1,IF($R292=1.5,LOOKUP($S292,'Vent Sizing Charts'!$T$7,'Vent Sizing Charts'!X$7)+1,IF($R292=1.25,LOOKUP($S292,'Vent Sizing Charts'!$T$6,'Vent Sizing Charts'!X$6)+1,"ERR")))))))))))</f>
        <v>ERR</v>
      </c>
      <c r="X292" t="str">
        <f>IF($R292=15,LOOKUP($S292,'Vent Sizing Charts'!$T$38:$T$41,'Vent Sizing Charts'!Y$38:Y$41)+1,IF($R292=12,LOOKUP($S292,'Vent Sizing Charts'!$T$34:$T$37,'Vent Sizing Charts'!Y$34:Y$37)+1,IF($R292=10,LOOKUP($S292,'Vent Sizing Charts'!$T$30:$T$33,'Vent Sizing Charts'!Y$30:Y$33)+1,IF($R292=8,LOOKUP($S292,'Vent Sizing Charts'!$T$26:$T$29,'Vent Sizing Charts'!Y$26:Y$29)+1,IF($R292=6,LOOKUP($S292,'Vent Sizing Charts'!$T$22:$T$25,'Vent Sizing Charts'!Y$22:Y$25)+1,IF($R292=5,LOOKUP($S292,'Vent Sizing Charts'!$T$18:$T$21,'Vent Sizing Charts'!Y$18:Y$21)+1,IF($R292=4,LOOKUP($S292,'Vent Sizing Charts'!$T$14:$T$17,'Vent Sizing Charts'!Y$14:Y$17)+1,IF($R292=3,LOOKUP($S292,'Vent Sizing Charts'!$T$10:$T$13,'Vent Sizing Charts'!Y$10:Y$13)+1,IF($R292=2,LOOKUP($S292,'Vent Sizing Charts'!$T$8:$T$9,'Vent Sizing Charts'!Y$8:Y$9)+1,IF($R292=1.5,LOOKUP($S292,'Vent Sizing Charts'!$T$7,'Vent Sizing Charts'!Y$7)+1,IF($R292=1.25,LOOKUP($S292,'Vent Sizing Charts'!$T$6,'Vent Sizing Charts'!Y$6)+1,"ERR")))))))))))</f>
        <v>ERR</v>
      </c>
      <c r="Y292" t="str">
        <f>IF($R292=15,LOOKUP($S292,'Vent Sizing Charts'!$T$38:$T$41,'Vent Sizing Charts'!Z$38:Z$41)+1,IF($R292=12,LOOKUP($S292,'Vent Sizing Charts'!$T$34:$T$37,'Vent Sizing Charts'!Z$34:Z$37)+1,IF($R292=10,LOOKUP($S292,'Vent Sizing Charts'!$T$30:$T$33,'Vent Sizing Charts'!Z$30:Z$33)+1,IF($R292=8,LOOKUP($S292,'Vent Sizing Charts'!$T$26:$T$29,'Vent Sizing Charts'!Z$26:Z$29)+1,IF($R292=6,LOOKUP($S292,'Vent Sizing Charts'!$T$22:$T$25,'Vent Sizing Charts'!Z$22:Z$25)+1,IF($R292=5,LOOKUP($S292,'Vent Sizing Charts'!$T$18:$T$21,'Vent Sizing Charts'!Z$18:Z$21)+1,IF($R292=4,LOOKUP($S292,'Vent Sizing Charts'!$T$14:$T$17,'Vent Sizing Charts'!Z$14:Z$17)+1,IF($R292=3,LOOKUP($S292,'Vent Sizing Charts'!$T$10:$T$13,'Vent Sizing Charts'!Z$10:Z$13)+1,IF($R292=2,LOOKUP($S292,'Vent Sizing Charts'!$T$8:$T$9,'Vent Sizing Charts'!Z$8:Z$9)+1,IF($R292=1.5,LOOKUP($S292,'Vent Sizing Charts'!$T$7,'Vent Sizing Charts'!Z$7)+1,IF($R292=1.25,LOOKUP($S292,'Vent Sizing Charts'!$T$6,'Vent Sizing Charts'!Z$6)+1,"ERR")))))))))))</f>
        <v>ERR</v>
      </c>
      <c r="Z292" t="str">
        <f>IF($R292=15,LOOKUP($S292,'Vent Sizing Charts'!$T$38:$T$41,'Vent Sizing Charts'!AA$38:AA$41)+1,IF($R292=12,LOOKUP($S292,'Vent Sizing Charts'!$T$34:$T$37,'Vent Sizing Charts'!AA$34:AA$37)+1,IF($R292=10,LOOKUP($S292,'Vent Sizing Charts'!$T$30:$T$33,'Vent Sizing Charts'!AA$30:AA$33)+1,IF($R292=8,LOOKUP($S292,'Vent Sizing Charts'!$T$26:$T$29,'Vent Sizing Charts'!AA$26:AA$29)+1,IF($R292=6,LOOKUP($S292,'Vent Sizing Charts'!$T$22:$T$25,'Vent Sizing Charts'!AA$22:AA$25)+1,IF($R292=5,LOOKUP($S292,'Vent Sizing Charts'!$T$18:$T$21,'Vent Sizing Charts'!AA$18:AA$21)+1,IF($R292=4,LOOKUP($S292,'Vent Sizing Charts'!$T$14:$T$17,'Vent Sizing Charts'!AA$14:AA$17)+1,IF($R292=3,LOOKUP($S292,'Vent Sizing Charts'!$T$10:$T$13,'Vent Sizing Charts'!AA$10:AA$13)+1,IF($R292=2,LOOKUP($S292,'Vent Sizing Charts'!$T$8:$T$9,'Vent Sizing Charts'!AA$8:AA$9)+1,IF($R292=1.5,LOOKUP($S292,'Vent Sizing Charts'!$T$7,'Vent Sizing Charts'!AA$7)+1,IF($R292=1.25,LOOKUP($S292,'Vent Sizing Charts'!$T$6,'Vent Sizing Charts'!AA$6)+1,"ERR")))))))))))</f>
        <v>ERR</v>
      </c>
      <c r="AA292" t="str">
        <f>IF($R292=15,LOOKUP($S292,'Vent Sizing Charts'!$T$38:$T$41,'Vent Sizing Charts'!AB$38:AB$41)+1,IF($R292=12,LOOKUP($S292,'Vent Sizing Charts'!$T$34:$T$37,'Vent Sizing Charts'!AB$34:AB$37)+1,IF($R292=10,LOOKUP($S292,'Vent Sizing Charts'!$T$30:$T$33,'Vent Sizing Charts'!AB$30:AB$33)+1,IF($R292=8,LOOKUP($S292,'Vent Sizing Charts'!$T$26:$T$29,'Vent Sizing Charts'!AB$26:AB$29)+1,IF($R292=6,LOOKUP($S292,'Vent Sizing Charts'!$T$22:$T$25,'Vent Sizing Charts'!AB$22:AB$25)+1,IF($R292=5,LOOKUP($S292,'Vent Sizing Charts'!$T$18:$T$21,'Vent Sizing Charts'!AB$18:AB$21)+1,IF($R292=4,LOOKUP($S292,'Vent Sizing Charts'!$T$14:$T$17,'Vent Sizing Charts'!AB$14:AB$17)+1,IF($R292=3,LOOKUP($S292,'Vent Sizing Charts'!$T$10:$T$13,'Vent Sizing Charts'!AB$10:AB$13)+1,IF($R292=2,LOOKUP($S292,'Vent Sizing Charts'!$T$8:$T$9,'Vent Sizing Charts'!AB$8:AB$9)+1,IF($R292=1.5,LOOKUP($S292,'Vent Sizing Charts'!$T$7,'Vent Sizing Charts'!AB$7)+1,IF($R292=1.25,LOOKUP($S292,'Vent Sizing Charts'!$T$6,'Vent Sizing Charts'!AB$6)+1,"ERR")))))))))))</f>
        <v>ERR</v>
      </c>
      <c r="AB292" t="str">
        <f>IF($R292=15,LOOKUP($S292,'Vent Sizing Charts'!$T$38:$T$41,'Vent Sizing Charts'!AC$38:AC$41)+1,IF($R292=12,LOOKUP($S292,'Vent Sizing Charts'!$T$34:$T$37,'Vent Sizing Charts'!AC$34:AC$37)+1,IF($R292=10,LOOKUP($S292,'Vent Sizing Charts'!$T$30:$T$33,'Vent Sizing Charts'!AC$30:AC$33)+1,IF($R292=8,LOOKUP($S292,'Vent Sizing Charts'!$T$26:$T$29,'Vent Sizing Charts'!AC$26:AC$29)+1,IF($R292=6,LOOKUP($S292,'Vent Sizing Charts'!$T$22:$T$25,'Vent Sizing Charts'!AC$22:AC$25)+1,IF($R292=5,LOOKUP($S292,'Vent Sizing Charts'!$T$18:$T$21,'Vent Sizing Charts'!AC$18:AC$21)+1,IF($R292=4,LOOKUP($S292,'Vent Sizing Charts'!$T$14:$T$17,'Vent Sizing Charts'!AC$14:AC$17)+1,IF($R292=3,LOOKUP($S292,'Vent Sizing Charts'!$T$10:$T$13,'Vent Sizing Charts'!AC$10:AC$13)+1,IF($R292=2,LOOKUP($S292,'Vent Sizing Charts'!$T$8:$T$9,'Vent Sizing Charts'!AC$8:AC$9)+1,IF($R292=1.5,LOOKUP($S292,'Vent Sizing Charts'!$T$7,'Vent Sizing Charts'!AC$7)+1,IF($R292=1.25,LOOKUP($S292,'Vent Sizing Charts'!$T$6,'Vent Sizing Charts'!AC$6)+1,"ERR")))))))))))</f>
        <v>ERR</v>
      </c>
      <c r="AC292" t="str">
        <f>IF($R292=15,LOOKUP($S292,'Vent Sizing Charts'!$T$38:$T$41,'Vent Sizing Charts'!AD$38:AD$41)+1,IF($R292=12,LOOKUP($S292,'Vent Sizing Charts'!$T$34:$T$37,'Vent Sizing Charts'!AD$34:AD$37)+1,IF($R292=10,LOOKUP($S292,'Vent Sizing Charts'!$T$30:$T$33,'Vent Sizing Charts'!AD$30:AD$33)+1,IF($R292=8,LOOKUP($S292,'Vent Sizing Charts'!$T$26:$T$29,'Vent Sizing Charts'!AD$26:AD$29)+1,IF($R292=6,LOOKUP($S292,'Vent Sizing Charts'!$T$22:$T$25,'Vent Sizing Charts'!AD$22:AD$25)+1,IF($R292=5,LOOKUP($S292,'Vent Sizing Charts'!$T$18:$T$21,'Vent Sizing Charts'!AD$18:AD$21)+1,IF($R292=4,LOOKUP($S292,'Vent Sizing Charts'!$T$14:$T$17,'Vent Sizing Charts'!AD$14:AD$17)+1,IF($R292=3,LOOKUP($S292,'Vent Sizing Charts'!$T$10:$T$13,'Vent Sizing Charts'!AD$10:AD$13)+1,IF($R292=2,LOOKUP($S292,'Vent Sizing Charts'!$T$8:$T$9,'Vent Sizing Charts'!AD$8:AD$9)+1,IF($R292=1.5,LOOKUP($S292,'Vent Sizing Charts'!$T$7,'Vent Sizing Charts'!AD$7)+1,IF($R292=1.25,LOOKUP($S292,'Vent Sizing Charts'!$T$6,'Vent Sizing Charts'!AD$6)+1,"ERR")))))))))))</f>
        <v>ERR</v>
      </c>
      <c r="AD292" t="str">
        <f>IF($R292=15,LOOKUP($S292,'Vent Sizing Charts'!$T$38:$T$41,'Vent Sizing Charts'!AE$38:AE$41)+1,IF($R292=12,LOOKUP($S292,'Vent Sizing Charts'!$T$34:$T$37,'Vent Sizing Charts'!AE$34:AE$37)+1,IF($R292=10,LOOKUP($S292,'Vent Sizing Charts'!$T$30:$T$33,'Vent Sizing Charts'!AE$30:AE$33)+1,IF($R292=8,LOOKUP($S292,'Vent Sizing Charts'!$T$26:$T$29,'Vent Sizing Charts'!AE$26:AE$29)+1,IF($R292=6,LOOKUP($S292,'Vent Sizing Charts'!$T$22:$T$25,'Vent Sizing Charts'!AE$22:AE$25)+1,IF($R292=5,LOOKUP($S292,'Vent Sizing Charts'!$T$18:$T$21,'Vent Sizing Charts'!AE$18:AE$21)+1,IF($R292=4,LOOKUP($S292,'Vent Sizing Charts'!$T$14:$T$17,'Vent Sizing Charts'!AE$14:AE$17)+1,IF($R292=3,LOOKUP($S292,'Vent Sizing Charts'!$T$10:$T$13,'Vent Sizing Charts'!AE$10:AE$13)+1,IF($R292=2,LOOKUP($S292,'Vent Sizing Charts'!$T$8:$T$9,'Vent Sizing Charts'!AE$8:AE$9)+1,IF($R292=1.5,LOOKUP($S292,'Vent Sizing Charts'!$T$7,'Vent Sizing Charts'!AE$7)+1,IF($R292=1.25,LOOKUP($S292,'Vent Sizing Charts'!$T$6,'Vent Sizing Charts'!AE$6)+1,"ERR")))))))))))</f>
        <v>ERR</v>
      </c>
      <c r="AE292" t="str">
        <f>IF($R292=15,LOOKUP($S292,'Vent Sizing Charts'!$T$38:$T$41,'Vent Sizing Charts'!U$38:U$41),IF($R292=12,LOOKUP($S292,'Vent Sizing Charts'!$T$34:$T$37,'Vent Sizing Charts'!U$34:U$37),IF($R292=10,LOOKUP($S292,'Vent Sizing Charts'!$T$30:$T$33,'Vent Sizing Charts'!U$30:U$33),IF($R292=8,LOOKUP($S292,'Vent Sizing Charts'!$T$26:$T$29,'Vent Sizing Charts'!U$26:U$29),IF($R292=6,LOOKUP($S292,'Vent Sizing Charts'!$T$22:$T$25,'Vent Sizing Charts'!U$22:U$25),IF($R292=5,LOOKUP($S292,'Vent Sizing Charts'!$T$18:$T$21,'Vent Sizing Charts'!U$18:U$21),IF($R292=4,LOOKUP($S292,'Vent Sizing Charts'!$T$14:$T$17,'Vent Sizing Charts'!U$14:U$17),IF($R292=3,LOOKUP($S292,'Vent Sizing Charts'!$T$10:$T$13,'Vent Sizing Charts'!U$10:U$13),IF($R292=2,LOOKUP($S292,'Vent Sizing Charts'!$T$8:$T$9,'Vent Sizing Charts'!U$8:U$9),IF($R292=1.5,LOOKUP($S292,'Vent Sizing Charts'!$T$7,'Vent Sizing Charts'!U$7),IF($R292=1.25,LOOKUP($S292,'Vent Sizing Charts'!$T$6,'Vent Sizing Charts'!U$6),"ERR")))))))))))</f>
        <v>ERR</v>
      </c>
    </row>
    <row r="293" spans="6:31" x14ac:dyDescent="0.25">
      <c r="F293" t="str">
        <f>IF('Vent Sizing'!M278="","",'Vent Sizing'!M278)</f>
        <v/>
      </c>
      <c r="G293">
        <v>0</v>
      </c>
      <c r="H293" t="e">
        <f>IF(LOOKUP($F293,'Vent Sizing Charts'!$F$5:$F$18,'Vent Sizing Charts'!G$5:G$18)+1&lt;0,0,LOOKUP($F293,'Vent Sizing Charts'!$F$5:$F$18,'Vent Sizing Charts'!G$5:G$18))</f>
        <v>#N/A</v>
      </c>
      <c r="I293" t="e">
        <f>IF(LOOKUP($F293,'Vent Sizing Charts'!$F$5:$F$18,'Vent Sizing Charts'!H$5:H$18)+1&lt;0,0,LOOKUP($F293,'Vent Sizing Charts'!$F$5:$F$18,'Vent Sizing Charts'!H$5:H$18))</f>
        <v>#N/A</v>
      </c>
      <c r="J293" t="e">
        <f>IF(LOOKUP($F293,'Vent Sizing Charts'!$F$5:$F$18,'Vent Sizing Charts'!I$5:I$18)+1&lt;0,0,LOOKUP($F293,'Vent Sizing Charts'!$F$5:$F$18,'Vent Sizing Charts'!I$5:I$18))</f>
        <v>#N/A</v>
      </c>
      <c r="K293" t="e">
        <f>IF(LOOKUP($F293,'Vent Sizing Charts'!$F$5:$F$18,'Vent Sizing Charts'!J$5:J$18)+1&lt;0,0,LOOKUP($F293,'Vent Sizing Charts'!$F$5:$F$18,'Vent Sizing Charts'!J$5:J$18))</f>
        <v>#N/A</v>
      </c>
      <c r="L293" t="e">
        <f>IF(LOOKUP($F293,'Vent Sizing Charts'!$F$5:$F$18,'Vent Sizing Charts'!K$5:K$18)+1&lt;0,0,LOOKUP($F293,'Vent Sizing Charts'!$F$5:$F$18,'Vent Sizing Charts'!K$5:K$18))</f>
        <v>#N/A</v>
      </c>
      <c r="M293" t="e">
        <f>IF(LOOKUP($F293,'Vent Sizing Charts'!$F$5:$F$18,'Vent Sizing Charts'!L$5:L$18)+1&lt;0,0,LOOKUP($F293,'Vent Sizing Charts'!$F$5:$F$18,'Vent Sizing Charts'!L$5:L$18))</f>
        <v>#N/A</v>
      </c>
      <c r="N293" t="e">
        <f>IF(LOOKUP($F293,'Vent Sizing Charts'!$F$5:$F$18,'Vent Sizing Charts'!M$5:M$18)+1&lt;0,0,LOOKUP($F293,'Vent Sizing Charts'!$F$5:$F$18,'Vent Sizing Charts'!M$5:M$18))</f>
        <v>#N/A</v>
      </c>
      <c r="O293" t="e">
        <f>IF(LOOKUP($F293,'Vent Sizing Charts'!$F$5:$F$18,'Vent Sizing Charts'!N$5:N$18)+1&lt;0,0,LOOKUP($F293,'Vent Sizing Charts'!$F$5:$F$18,'Vent Sizing Charts'!N$5:N$18))</f>
        <v>#N/A</v>
      </c>
      <c r="R293">
        <f>'Vent Sizing'!W198</f>
        <v>0</v>
      </c>
      <c r="S293">
        <f>ROUNDUP('Vent Sizing'!X198,0)</f>
        <v>0</v>
      </c>
      <c r="T293">
        <v>-9999999</v>
      </c>
      <c r="U293" t="str">
        <f>IF($R293=15,LOOKUP($S293,'Vent Sizing Charts'!$T$38:$T$41,'Vent Sizing Charts'!V$38:V$41)+1,IF($R293=12,LOOKUP($S293,'Vent Sizing Charts'!$T$34:$T$37,'Vent Sizing Charts'!V$34:V$37)+1,IF($R293=10,LOOKUP($S293,'Vent Sizing Charts'!$T$30:$T$33,'Vent Sizing Charts'!V$30:V$33)+1,IF($R293=8,LOOKUP($S293,'Vent Sizing Charts'!$T$26:$T$29,'Vent Sizing Charts'!V$26:V$29)+1,IF($R293=6,LOOKUP($S293,'Vent Sizing Charts'!$T$22:$T$25,'Vent Sizing Charts'!V$22:V$25)+1,IF($R293=5,LOOKUP($S293,'Vent Sizing Charts'!$T$18:$T$21,'Vent Sizing Charts'!V$18:V$21)+1,IF($R293=4,LOOKUP($S293,'Vent Sizing Charts'!$T$14:$T$17,'Vent Sizing Charts'!V$14:V$17)+1,IF($R293=3,LOOKUP($S293,'Vent Sizing Charts'!$T$10:$T$13,'Vent Sizing Charts'!V$10:V$13)+1,IF($R293=2,LOOKUP($S293,'Vent Sizing Charts'!$T$8:$T$9,'Vent Sizing Charts'!V$8:V$9)+1,IF($R293=1.5,LOOKUP($S293,'Vent Sizing Charts'!$T$7,'Vent Sizing Charts'!V$7)+1,IF($R293=1.25,LOOKUP($S293,'Vent Sizing Charts'!$T$6,'Vent Sizing Charts'!V$6)+1,"ERR")))))))))))</f>
        <v>ERR</v>
      </c>
      <c r="V293" t="str">
        <f>IF($R293=15,LOOKUP($S293,'Vent Sizing Charts'!$T$38:$T$41,'Vent Sizing Charts'!W$38:W$41)+1,IF($R293=12,LOOKUP($S293,'Vent Sizing Charts'!$T$34:$T$37,'Vent Sizing Charts'!W$34:W$37)+1,IF($R293=10,LOOKUP($S293,'Vent Sizing Charts'!$T$30:$T$33,'Vent Sizing Charts'!W$30:W$33)+1,IF($R293=8,LOOKUP($S293,'Vent Sizing Charts'!$T$26:$T$29,'Vent Sizing Charts'!W$26:W$29)+1,IF($R293=6,LOOKUP($S293,'Vent Sizing Charts'!$T$22:$T$25,'Vent Sizing Charts'!W$22:W$25)+1,IF($R293=5,LOOKUP($S293,'Vent Sizing Charts'!$T$18:$T$21,'Vent Sizing Charts'!W$18:W$21)+1,IF($R293=4,LOOKUP($S293,'Vent Sizing Charts'!$T$14:$T$17,'Vent Sizing Charts'!W$14:W$17)+1,IF($R293=3,LOOKUP($S293,'Vent Sizing Charts'!$T$10:$T$13,'Vent Sizing Charts'!W$10:W$13)+1,IF($R293=2,LOOKUP($S293,'Vent Sizing Charts'!$T$8:$T$9,'Vent Sizing Charts'!W$8:W$9)+1,IF($R293=1.5,LOOKUP($S293,'Vent Sizing Charts'!$T$7,'Vent Sizing Charts'!W$7)+1,IF($R293=1.25,LOOKUP($S293,'Vent Sizing Charts'!$T$6,'Vent Sizing Charts'!W$6)+1,"ERR")))))))))))</f>
        <v>ERR</v>
      </c>
      <c r="W293" t="str">
        <f>IF($R293=15,LOOKUP($S293,'Vent Sizing Charts'!$T$38:$T$41,'Vent Sizing Charts'!X$38:X$41)+1,IF($R293=12,LOOKUP($S293,'Vent Sizing Charts'!$T$34:$T$37,'Vent Sizing Charts'!X$34:X$37)+1,IF($R293=10,LOOKUP($S293,'Vent Sizing Charts'!$T$30:$T$33,'Vent Sizing Charts'!X$30:X$33)+1,IF($R293=8,LOOKUP($S293,'Vent Sizing Charts'!$T$26:$T$29,'Vent Sizing Charts'!X$26:X$29)+1,IF($R293=6,LOOKUP($S293,'Vent Sizing Charts'!$T$22:$T$25,'Vent Sizing Charts'!X$22:X$25)+1,IF($R293=5,LOOKUP($S293,'Vent Sizing Charts'!$T$18:$T$21,'Vent Sizing Charts'!X$18:X$21)+1,IF($R293=4,LOOKUP($S293,'Vent Sizing Charts'!$T$14:$T$17,'Vent Sizing Charts'!X$14:X$17)+1,IF($R293=3,LOOKUP($S293,'Vent Sizing Charts'!$T$10:$T$13,'Vent Sizing Charts'!X$10:X$13)+1,IF($R293=2,LOOKUP($S293,'Vent Sizing Charts'!$T$8:$T$9,'Vent Sizing Charts'!X$8:X$9)+1,IF($R293=1.5,LOOKUP($S293,'Vent Sizing Charts'!$T$7,'Vent Sizing Charts'!X$7)+1,IF($R293=1.25,LOOKUP($S293,'Vent Sizing Charts'!$T$6,'Vent Sizing Charts'!X$6)+1,"ERR")))))))))))</f>
        <v>ERR</v>
      </c>
      <c r="X293" t="str">
        <f>IF($R293=15,LOOKUP($S293,'Vent Sizing Charts'!$T$38:$T$41,'Vent Sizing Charts'!Y$38:Y$41)+1,IF($R293=12,LOOKUP($S293,'Vent Sizing Charts'!$T$34:$T$37,'Vent Sizing Charts'!Y$34:Y$37)+1,IF($R293=10,LOOKUP($S293,'Vent Sizing Charts'!$T$30:$T$33,'Vent Sizing Charts'!Y$30:Y$33)+1,IF($R293=8,LOOKUP($S293,'Vent Sizing Charts'!$T$26:$T$29,'Vent Sizing Charts'!Y$26:Y$29)+1,IF($R293=6,LOOKUP($S293,'Vent Sizing Charts'!$T$22:$T$25,'Vent Sizing Charts'!Y$22:Y$25)+1,IF($R293=5,LOOKUP($S293,'Vent Sizing Charts'!$T$18:$T$21,'Vent Sizing Charts'!Y$18:Y$21)+1,IF($R293=4,LOOKUP($S293,'Vent Sizing Charts'!$T$14:$T$17,'Vent Sizing Charts'!Y$14:Y$17)+1,IF($R293=3,LOOKUP($S293,'Vent Sizing Charts'!$T$10:$T$13,'Vent Sizing Charts'!Y$10:Y$13)+1,IF($R293=2,LOOKUP($S293,'Vent Sizing Charts'!$T$8:$T$9,'Vent Sizing Charts'!Y$8:Y$9)+1,IF($R293=1.5,LOOKUP($S293,'Vent Sizing Charts'!$T$7,'Vent Sizing Charts'!Y$7)+1,IF($R293=1.25,LOOKUP($S293,'Vent Sizing Charts'!$T$6,'Vent Sizing Charts'!Y$6)+1,"ERR")))))))))))</f>
        <v>ERR</v>
      </c>
      <c r="Y293" t="str">
        <f>IF($R293=15,LOOKUP($S293,'Vent Sizing Charts'!$T$38:$T$41,'Vent Sizing Charts'!Z$38:Z$41)+1,IF($R293=12,LOOKUP($S293,'Vent Sizing Charts'!$T$34:$T$37,'Vent Sizing Charts'!Z$34:Z$37)+1,IF($R293=10,LOOKUP($S293,'Vent Sizing Charts'!$T$30:$T$33,'Vent Sizing Charts'!Z$30:Z$33)+1,IF($R293=8,LOOKUP($S293,'Vent Sizing Charts'!$T$26:$T$29,'Vent Sizing Charts'!Z$26:Z$29)+1,IF($R293=6,LOOKUP($S293,'Vent Sizing Charts'!$T$22:$T$25,'Vent Sizing Charts'!Z$22:Z$25)+1,IF($R293=5,LOOKUP($S293,'Vent Sizing Charts'!$T$18:$T$21,'Vent Sizing Charts'!Z$18:Z$21)+1,IF($R293=4,LOOKUP($S293,'Vent Sizing Charts'!$T$14:$T$17,'Vent Sizing Charts'!Z$14:Z$17)+1,IF($R293=3,LOOKUP($S293,'Vent Sizing Charts'!$T$10:$T$13,'Vent Sizing Charts'!Z$10:Z$13)+1,IF($R293=2,LOOKUP($S293,'Vent Sizing Charts'!$T$8:$T$9,'Vent Sizing Charts'!Z$8:Z$9)+1,IF($R293=1.5,LOOKUP($S293,'Vent Sizing Charts'!$T$7,'Vent Sizing Charts'!Z$7)+1,IF($R293=1.25,LOOKUP($S293,'Vent Sizing Charts'!$T$6,'Vent Sizing Charts'!Z$6)+1,"ERR")))))))))))</f>
        <v>ERR</v>
      </c>
      <c r="Z293" t="str">
        <f>IF($R293=15,LOOKUP($S293,'Vent Sizing Charts'!$T$38:$T$41,'Vent Sizing Charts'!AA$38:AA$41)+1,IF($R293=12,LOOKUP($S293,'Vent Sizing Charts'!$T$34:$T$37,'Vent Sizing Charts'!AA$34:AA$37)+1,IF($R293=10,LOOKUP($S293,'Vent Sizing Charts'!$T$30:$T$33,'Vent Sizing Charts'!AA$30:AA$33)+1,IF($R293=8,LOOKUP($S293,'Vent Sizing Charts'!$T$26:$T$29,'Vent Sizing Charts'!AA$26:AA$29)+1,IF($R293=6,LOOKUP($S293,'Vent Sizing Charts'!$T$22:$T$25,'Vent Sizing Charts'!AA$22:AA$25)+1,IF($R293=5,LOOKUP($S293,'Vent Sizing Charts'!$T$18:$T$21,'Vent Sizing Charts'!AA$18:AA$21)+1,IF($R293=4,LOOKUP($S293,'Vent Sizing Charts'!$T$14:$T$17,'Vent Sizing Charts'!AA$14:AA$17)+1,IF($R293=3,LOOKUP($S293,'Vent Sizing Charts'!$T$10:$T$13,'Vent Sizing Charts'!AA$10:AA$13)+1,IF($R293=2,LOOKUP($S293,'Vent Sizing Charts'!$T$8:$T$9,'Vent Sizing Charts'!AA$8:AA$9)+1,IF($R293=1.5,LOOKUP($S293,'Vent Sizing Charts'!$T$7,'Vent Sizing Charts'!AA$7)+1,IF($R293=1.25,LOOKUP($S293,'Vent Sizing Charts'!$T$6,'Vent Sizing Charts'!AA$6)+1,"ERR")))))))))))</f>
        <v>ERR</v>
      </c>
      <c r="AA293" t="str">
        <f>IF($R293=15,LOOKUP($S293,'Vent Sizing Charts'!$T$38:$T$41,'Vent Sizing Charts'!AB$38:AB$41)+1,IF($R293=12,LOOKUP($S293,'Vent Sizing Charts'!$T$34:$T$37,'Vent Sizing Charts'!AB$34:AB$37)+1,IF($R293=10,LOOKUP($S293,'Vent Sizing Charts'!$T$30:$T$33,'Vent Sizing Charts'!AB$30:AB$33)+1,IF($R293=8,LOOKUP($S293,'Vent Sizing Charts'!$T$26:$T$29,'Vent Sizing Charts'!AB$26:AB$29)+1,IF($R293=6,LOOKUP($S293,'Vent Sizing Charts'!$T$22:$T$25,'Vent Sizing Charts'!AB$22:AB$25)+1,IF($R293=5,LOOKUP($S293,'Vent Sizing Charts'!$T$18:$T$21,'Vent Sizing Charts'!AB$18:AB$21)+1,IF($R293=4,LOOKUP($S293,'Vent Sizing Charts'!$T$14:$T$17,'Vent Sizing Charts'!AB$14:AB$17)+1,IF($R293=3,LOOKUP($S293,'Vent Sizing Charts'!$T$10:$T$13,'Vent Sizing Charts'!AB$10:AB$13)+1,IF($R293=2,LOOKUP($S293,'Vent Sizing Charts'!$T$8:$T$9,'Vent Sizing Charts'!AB$8:AB$9)+1,IF($R293=1.5,LOOKUP($S293,'Vent Sizing Charts'!$T$7,'Vent Sizing Charts'!AB$7)+1,IF($R293=1.25,LOOKUP($S293,'Vent Sizing Charts'!$T$6,'Vent Sizing Charts'!AB$6)+1,"ERR")))))))))))</f>
        <v>ERR</v>
      </c>
      <c r="AB293" t="str">
        <f>IF($R293=15,LOOKUP($S293,'Vent Sizing Charts'!$T$38:$T$41,'Vent Sizing Charts'!AC$38:AC$41)+1,IF($R293=12,LOOKUP($S293,'Vent Sizing Charts'!$T$34:$T$37,'Vent Sizing Charts'!AC$34:AC$37)+1,IF($R293=10,LOOKUP($S293,'Vent Sizing Charts'!$T$30:$T$33,'Vent Sizing Charts'!AC$30:AC$33)+1,IF($R293=8,LOOKUP($S293,'Vent Sizing Charts'!$T$26:$T$29,'Vent Sizing Charts'!AC$26:AC$29)+1,IF($R293=6,LOOKUP($S293,'Vent Sizing Charts'!$T$22:$T$25,'Vent Sizing Charts'!AC$22:AC$25)+1,IF($R293=5,LOOKUP($S293,'Vent Sizing Charts'!$T$18:$T$21,'Vent Sizing Charts'!AC$18:AC$21)+1,IF($R293=4,LOOKUP($S293,'Vent Sizing Charts'!$T$14:$T$17,'Vent Sizing Charts'!AC$14:AC$17)+1,IF($R293=3,LOOKUP($S293,'Vent Sizing Charts'!$T$10:$T$13,'Vent Sizing Charts'!AC$10:AC$13)+1,IF($R293=2,LOOKUP($S293,'Vent Sizing Charts'!$T$8:$T$9,'Vent Sizing Charts'!AC$8:AC$9)+1,IF($R293=1.5,LOOKUP($S293,'Vent Sizing Charts'!$T$7,'Vent Sizing Charts'!AC$7)+1,IF($R293=1.25,LOOKUP($S293,'Vent Sizing Charts'!$T$6,'Vent Sizing Charts'!AC$6)+1,"ERR")))))))))))</f>
        <v>ERR</v>
      </c>
      <c r="AC293" t="str">
        <f>IF($R293=15,LOOKUP($S293,'Vent Sizing Charts'!$T$38:$T$41,'Vent Sizing Charts'!AD$38:AD$41)+1,IF($R293=12,LOOKUP($S293,'Vent Sizing Charts'!$T$34:$T$37,'Vent Sizing Charts'!AD$34:AD$37)+1,IF($R293=10,LOOKUP($S293,'Vent Sizing Charts'!$T$30:$T$33,'Vent Sizing Charts'!AD$30:AD$33)+1,IF($R293=8,LOOKUP($S293,'Vent Sizing Charts'!$T$26:$T$29,'Vent Sizing Charts'!AD$26:AD$29)+1,IF($R293=6,LOOKUP($S293,'Vent Sizing Charts'!$T$22:$T$25,'Vent Sizing Charts'!AD$22:AD$25)+1,IF($R293=5,LOOKUP($S293,'Vent Sizing Charts'!$T$18:$T$21,'Vent Sizing Charts'!AD$18:AD$21)+1,IF($R293=4,LOOKUP($S293,'Vent Sizing Charts'!$T$14:$T$17,'Vent Sizing Charts'!AD$14:AD$17)+1,IF($R293=3,LOOKUP($S293,'Vent Sizing Charts'!$T$10:$T$13,'Vent Sizing Charts'!AD$10:AD$13)+1,IF($R293=2,LOOKUP($S293,'Vent Sizing Charts'!$T$8:$T$9,'Vent Sizing Charts'!AD$8:AD$9)+1,IF($R293=1.5,LOOKUP($S293,'Vent Sizing Charts'!$T$7,'Vent Sizing Charts'!AD$7)+1,IF($R293=1.25,LOOKUP($S293,'Vent Sizing Charts'!$T$6,'Vent Sizing Charts'!AD$6)+1,"ERR")))))))))))</f>
        <v>ERR</v>
      </c>
      <c r="AD293" t="str">
        <f>IF($R293=15,LOOKUP($S293,'Vent Sizing Charts'!$T$38:$T$41,'Vent Sizing Charts'!AE$38:AE$41)+1,IF($R293=12,LOOKUP($S293,'Vent Sizing Charts'!$T$34:$T$37,'Vent Sizing Charts'!AE$34:AE$37)+1,IF($R293=10,LOOKUP($S293,'Vent Sizing Charts'!$T$30:$T$33,'Vent Sizing Charts'!AE$30:AE$33)+1,IF($R293=8,LOOKUP($S293,'Vent Sizing Charts'!$T$26:$T$29,'Vent Sizing Charts'!AE$26:AE$29)+1,IF($R293=6,LOOKUP($S293,'Vent Sizing Charts'!$T$22:$T$25,'Vent Sizing Charts'!AE$22:AE$25)+1,IF($R293=5,LOOKUP($S293,'Vent Sizing Charts'!$T$18:$T$21,'Vent Sizing Charts'!AE$18:AE$21)+1,IF($R293=4,LOOKUP($S293,'Vent Sizing Charts'!$T$14:$T$17,'Vent Sizing Charts'!AE$14:AE$17)+1,IF($R293=3,LOOKUP($S293,'Vent Sizing Charts'!$T$10:$T$13,'Vent Sizing Charts'!AE$10:AE$13)+1,IF($R293=2,LOOKUP($S293,'Vent Sizing Charts'!$T$8:$T$9,'Vent Sizing Charts'!AE$8:AE$9)+1,IF($R293=1.5,LOOKUP($S293,'Vent Sizing Charts'!$T$7,'Vent Sizing Charts'!AE$7)+1,IF($R293=1.25,LOOKUP($S293,'Vent Sizing Charts'!$T$6,'Vent Sizing Charts'!AE$6)+1,"ERR")))))))))))</f>
        <v>ERR</v>
      </c>
      <c r="AE293" t="str">
        <f>IF($R293=15,LOOKUP($S293,'Vent Sizing Charts'!$T$38:$T$41,'Vent Sizing Charts'!U$38:U$41),IF($R293=12,LOOKUP($S293,'Vent Sizing Charts'!$T$34:$T$37,'Vent Sizing Charts'!U$34:U$37),IF($R293=10,LOOKUP($S293,'Vent Sizing Charts'!$T$30:$T$33,'Vent Sizing Charts'!U$30:U$33),IF($R293=8,LOOKUP($S293,'Vent Sizing Charts'!$T$26:$T$29,'Vent Sizing Charts'!U$26:U$29),IF($R293=6,LOOKUP($S293,'Vent Sizing Charts'!$T$22:$T$25,'Vent Sizing Charts'!U$22:U$25),IF($R293=5,LOOKUP($S293,'Vent Sizing Charts'!$T$18:$T$21,'Vent Sizing Charts'!U$18:U$21),IF($R293=4,LOOKUP($S293,'Vent Sizing Charts'!$T$14:$T$17,'Vent Sizing Charts'!U$14:U$17),IF($R293=3,LOOKUP($S293,'Vent Sizing Charts'!$T$10:$T$13,'Vent Sizing Charts'!U$10:U$13),IF($R293=2,LOOKUP($S293,'Vent Sizing Charts'!$T$8:$T$9,'Vent Sizing Charts'!U$8:U$9),IF($R293=1.5,LOOKUP($S293,'Vent Sizing Charts'!$T$7,'Vent Sizing Charts'!U$7),IF($R293=1.25,LOOKUP($S293,'Vent Sizing Charts'!$T$6,'Vent Sizing Charts'!U$6),"ERR")))))))))))</f>
        <v>ERR</v>
      </c>
    </row>
    <row r="294" spans="6:31" x14ac:dyDescent="0.25">
      <c r="F294" t="str">
        <f>IF('Vent Sizing'!M279="","",'Vent Sizing'!M279)</f>
        <v/>
      </c>
      <c r="G294">
        <v>0</v>
      </c>
      <c r="H294" t="e">
        <f>IF(LOOKUP($F294,'Vent Sizing Charts'!$F$5:$F$18,'Vent Sizing Charts'!G$5:G$18)+1&lt;0,0,LOOKUP($F294,'Vent Sizing Charts'!$F$5:$F$18,'Vent Sizing Charts'!G$5:G$18))</f>
        <v>#N/A</v>
      </c>
      <c r="I294" t="e">
        <f>IF(LOOKUP($F294,'Vent Sizing Charts'!$F$5:$F$18,'Vent Sizing Charts'!H$5:H$18)+1&lt;0,0,LOOKUP($F294,'Vent Sizing Charts'!$F$5:$F$18,'Vent Sizing Charts'!H$5:H$18))</f>
        <v>#N/A</v>
      </c>
      <c r="J294" t="e">
        <f>IF(LOOKUP($F294,'Vent Sizing Charts'!$F$5:$F$18,'Vent Sizing Charts'!I$5:I$18)+1&lt;0,0,LOOKUP($F294,'Vent Sizing Charts'!$F$5:$F$18,'Vent Sizing Charts'!I$5:I$18))</f>
        <v>#N/A</v>
      </c>
      <c r="K294" t="e">
        <f>IF(LOOKUP($F294,'Vent Sizing Charts'!$F$5:$F$18,'Vent Sizing Charts'!J$5:J$18)+1&lt;0,0,LOOKUP($F294,'Vent Sizing Charts'!$F$5:$F$18,'Vent Sizing Charts'!J$5:J$18))</f>
        <v>#N/A</v>
      </c>
      <c r="L294" t="e">
        <f>IF(LOOKUP($F294,'Vent Sizing Charts'!$F$5:$F$18,'Vent Sizing Charts'!K$5:K$18)+1&lt;0,0,LOOKUP($F294,'Vent Sizing Charts'!$F$5:$F$18,'Vent Sizing Charts'!K$5:K$18))</f>
        <v>#N/A</v>
      </c>
      <c r="M294" t="e">
        <f>IF(LOOKUP($F294,'Vent Sizing Charts'!$F$5:$F$18,'Vent Sizing Charts'!L$5:L$18)+1&lt;0,0,LOOKUP($F294,'Vent Sizing Charts'!$F$5:$F$18,'Vent Sizing Charts'!L$5:L$18))</f>
        <v>#N/A</v>
      </c>
      <c r="N294" t="e">
        <f>IF(LOOKUP($F294,'Vent Sizing Charts'!$F$5:$F$18,'Vent Sizing Charts'!M$5:M$18)+1&lt;0,0,LOOKUP($F294,'Vent Sizing Charts'!$F$5:$F$18,'Vent Sizing Charts'!M$5:M$18))</f>
        <v>#N/A</v>
      </c>
      <c r="O294" t="e">
        <f>IF(LOOKUP($F294,'Vent Sizing Charts'!$F$5:$F$18,'Vent Sizing Charts'!N$5:N$18)+1&lt;0,0,LOOKUP($F294,'Vent Sizing Charts'!$F$5:$F$18,'Vent Sizing Charts'!N$5:N$18))</f>
        <v>#N/A</v>
      </c>
      <c r="R294">
        <f>'Vent Sizing'!W199</f>
        <v>0</v>
      </c>
      <c r="S294">
        <f>ROUNDUP('Vent Sizing'!X199,0)</f>
        <v>0</v>
      </c>
      <c r="T294">
        <v>-9999999</v>
      </c>
      <c r="U294" t="str">
        <f>IF($R294=15,LOOKUP($S294,'Vent Sizing Charts'!$T$38:$T$41,'Vent Sizing Charts'!V$38:V$41)+1,IF($R294=12,LOOKUP($S294,'Vent Sizing Charts'!$T$34:$T$37,'Vent Sizing Charts'!V$34:V$37)+1,IF($R294=10,LOOKUP($S294,'Vent Sizing Charts'!$T$30:$T$33,'Vent Sizing Charts'!V$30:V$33)+1,IF($R294=8,LOOKUP($S294,'Vent Sizing Charts'!$T$26:$T$29,'Vent Sizing Charts'!V$26:V$29)+1,IF($R294=6,LOOKUP($S294,'Vent Sizing Charts'!$T$22:$T$25,'Vent Sizing Charts'!V$22:V$25)+1,IF($R294=5,LOOKUP($S294,'Vent Sizing Charts'!$T$18:$T$21,'Vent Sizing Charts'!V$18:V$21)+1,IF($R294=4,LOOKUP($S294,'Vent Sizing Charts'!$T$14:$T$17,'Vent Sizing Charts'!V$14:V$17)+1,IF($R294=3,LOOKUP($S294,'Vent Sizing Charts'!$T$10:$T$13,'Vent Sizing Charts'!V$10:V$13)+1,IF($R294=2,LOOKUP($S294,'Vent Sizing Charts'!$T$8:$T$9,'Vent Sizing Charts'!V$8:V$9)+1,IF($R294=1.5,LOOKUP($S294,'Vent Sizing Charts'!$T$7,'Vent Sizing Charts'!V$7)+1,IF($R294=1.25,LOOKUP($S294,'Vent Sizing Charts'!$T$6,'Vent Sizing Charts'!V$6)+1,"ERR")))))))))))</f>
        <v>ERR</v>
      </c>
      <c r="V294" t="str">
        <f>IF($R294=15,LOOKUP($S294,'Vent Sizing Charts'!$T$38:$T$41,'Vent Sizing Charts'!W$38:W$41)+1,IF($R294=12,LOOKUP($S294,'Vent Sizing Charts'!$T$34:$T$37,'Vent Sizing Charts'!W$34:W$37)+1,IF($R294=10,LOOKUP($S294,'Vent Sizing Charts'!$T$30:$T$33,'Vent Sizing Charts'!W$30:W$33)+1,IF($R294=8,LOOKUP($S294,'Vent Sizing Charts'!$T$26:$T$29,'Vent Sizing Charts'!W$26:W$29)+1,IF($R294=6,LOOKUP($S294,'Vent Sizing Charts'!$T$22:$T$25,'Vent Sizing Charts'!W$22:W$25)+1,IF($R294=5,LOOKUP($S294,'Vent Sizing Charts'!$T$18:$T$21,'Vent Sizing Charts'!W$18:W$21)+1,IF($R294=4,LOOKUP($S294,'Vent Sizing Charts'!$T$14:$T$17,'Vent Sizing Charts'!W$14:W$17)+1,IF($R294=3,LOOKUP($S294,'Vent Sizing Charts'!$T$10:$T$13,'Vent Sizing Charts'!W$10:W$13)+1,IF($R294=2,LOOKUP($S294,'Vent Sizing Charts'!$T$8:$T$9,'Vent Sizing Charts'!W$8:W$9)+1,IF($R294=1.5,LOOKUP($S294,'Vent Sizing Charts'!$T$7,'Vent Sizing Charts'!W$7)+1,IF($R294=1.25,LOOKUP($S294,'Vent Sizing Charts'!$T$6,'Vent Sizing Charts'!W$6)+1,"ERR")))))))))))</f>
        <v>ERR</v>
      </c>
      <c r="W294" t="str">
        <f>IF($R294=15,LOOKUP($S294,'Vent Sizing Charts'!$T$38:$T$41,'Vent Sizing Charts'!X$38:X$41)+1,IF($R294=12,LOOKUP($S294,'Vent Sizing Charts'!$T$34:$T$37,'Vent Sizing Charts'!X$34:X$37)+1,IF($R294=10,LOOKUP($S294,'Vent Sizing Charts'!$T$30:$T$33,'Vent Sizing Charts'!X$30:X$33)+1,IF($R294=8,LOOKUP($S294,'Vent Sizing Charts'!$T$26:$T$29,'Vent Sizing Charts'!X$26:X$29)+1,IF($R294=6,LOOKUP($S294,'Vent Sizing Charts'!$T$22:$T$25,'Vent Sizing Charts'!X$22:X$25)+1,IF($R294=5,LOOKUP($S294,'Vent Sizing Charts'!$T$18:$T$21,'Vent Sizing Charts'!X$18:X$21)+1,IF($R294=4,LOOKUP($S294,'Vent Sizing Charts'!$T$14:$T$17,'Vent Sizing Charts'!X$14:X$17)+1,IF($R294=3,LOOKUP($S294,'Vent Sizing Charts'!$T$10:$T$13,'Vent Sizing Charts'!X$10:X$13)+1,IF($R294=2,LOOKUP($S294,'Vent Sizing Charts'!$T$8:$T$9,'Vent Sizing Charts'!X$8:X$9)+1,IF($R294=1.5,LOOKUP($S294,'Vent Sizing Charts'!$T$7,'Vent Sizing Charts'!X$7)+1,IF($R294=1.25,LOOKUP($S294,'Vent Sizing Charts'!$T$6,'Vent Sizing Charts'!X$6)+1,"ERR")))))))))))</f>
        <v>ERR</v>
      </c>
      <c r="X294" t="str">
        <f>IF($R294=15,LOOKUP($S294,'Vent Sizing Charts'!$T$38:$T$41,'Vent Sizing Charts'!Y$38:Y$41)+1,IF($R294=12,LOOKUP($S294,'Vent Sizing Charts'!$T$34:$T$37,'Vent Sizing Charts'!Y$34:Y$37)+1,IF($R294=10,LOOKUP($S294,'Vent Sizing Charts'!$T$30:$T$33,'Vent Sizing Charts'!Y$30:Y$33)+1,IF($R294=8,LOOKUP($S294,'Vent Sizing Charts'!$T$26:$T$29,'Vent Sizing Charts'!Y$26:Y$29)+1,IF($R294=6,LOOKUP($S294,'Vent Sizing Charts'!$T$22:$T$25,'Vent Sizing Charts'!Y$22:Y$25)+1,IF($R294=5,LOOKUP($S294,'Vent Sizing Charts'!$T$18:$T$21,'Vent Sizing Charts'!Y$18:Y$21)+1,IF($R294=4,LOOKUP($S294,'Vent Sizing Charts'!$T$14:$T$17,'Vent Sizing Charts'!Y$14:Y$17)+1,IF($R294=3,LOOKUP($S294,'Vent Sizing Charts'!$T$10:$T$13,'Vent Sizing Charts'!Y$10:Y$13)+1,IF($R294=2,LOOKUP($S294,'Vent Sizing Charts'!$T$8:$T$9,'Vent Sizing Charts'!Y$8:Y$9)+1,IF($R294=1.5,LOOKUP($S294,'Vent Sizing Charts'!$T$7,'Vent Sizing Charts'!Y$7)+1,IF($R294=1.25,LOOKUP($S294,'Vent Sizing Charts'!$T$6,'Vent Sizing Charts'!Y$6)+1,"ERR")))))))))))</f>
        <v>ERR</v>
      </c>
      <c r="Y294" t="str">
        <f>IF($R294=15,LOOKUP($S294,'Vent Sizing Charts'!$T$38:$T$41,'Vent Sizing Charts'!Z$38:Z$41)+1,IF($R294=12,LOOKUP($S294,'Vent Sizing Charts'!$T$34:$T$37,'Vent Sizing Charts'!Z$34:Z$37)+1,IF($R294=10,LOOKUP($S294,'Vent Sizing Charts'!$T$30:$T$33,'Vent Sizing Charts'!Z$30:Z$33)+1,IF($R294=8,LOOKUP($S294,'Vent Sizing Charts'!$T$26:$T$29,'Vent Sizing Charts'!Z$26:Z$29)+1,IF($R294=6,LOOKUP($S294,'Vent Sizing Charts'!$T$22:$T$25,'Vent Sizing Charts'!Z$22:Z$25)+1,IF($R294=5,LOOKUP($S294,'Vent Sizing Charts'!$T$18:$T$21,'Vent Sizing Charts'!Z$18:Z$21)+1,IF($R294=4,LOOKUP($S294,'Vent Sizing Charts'!$T$14:$T$17,'Vent Sizing Charts'!Z$14:Z$17)+1,IF($R294=3,LOOKUP($S294,'Vent Sizing Charts'!$T$10:$T$13,'Vent Sizing Charts'!Z$10:Z$13)+1,IF($R294=2,LOOKUP($S294,'Vent Sizing Charts'!$T$8:$T$9,'Vent Sizing Charts'!Z$8:Z$9)+1,IF($R294=1.5,LOOKUP($S294,'Vent Sizing Charts'!$T$7,'Vent Sizing Charts'!Z$7)+1,IF($R294=1.25,LOOKUP($S294,'Vent Sizing Charts'!$T$6,'Vent Sizing Charts'!Z$6)+1,"ERR")))))))))))</f>
        <v>ERR</v>
      </c>
      <c r="Z294" t="str">
        <f>IF($R294=15,LOOKUP($S294,'Vent Sizing Charts'!$T$38:$T$41,'Vent Sizing Charts'!AA$38:AA$41)+1,IF($R294=12,LOOKUP($S294,'Vent Sizing Charts'!$T$34:$T$37,'Vent Sizing Charts'!AA$34:AA$37)+1,IF($R294=10,LOOKUP($S294,'Vent Sizing Charts'!$T$30:$T$33,'Vent Sizing Charts'!AA$30:AA$33)+1,IF($R294=8,LOOKUP($S294,'Vent Sizing Charts'!$T$26:$T$29,'Vent Sizing Charts'!AA$26:AA$29)+1,IF($R294=6,LOOKUP($S294,'Vent Sizing Charts'!$T$22:$T$25,'Vent Sizing Charts'!AA$22:AA$25)+1,IF($R294=5,LOOKUP($S294,'Vent Sizing Charts'!$T$18:$T$21,'Vent Sizing Charts'!AA$18:AA$21)+1,IF($R294=4,LOOKUP($S294,'Vent Sizing Charts'!$T$14:$T$17,'Vent Sizing Charts'!AA$14:AA$17)+1,IF($R294=3,LOOKUP($S294,'Vent Sizing Charts'!$T$10:$T$13,'Vent Sizing Charts'!AA$10:AA$13)+1,IF($R294=2,LOOKUP($S294,'Vent Sizing Charts'!$T$8:$T$9,'Vent Sizing Charts'!AA$8:AA$9)+1,IF($R294=1.5,LOOKUP($S294,'Vent Sizing Charts'!$T$7,'Vent Sizing Charts'!AA$7)+1,IF($R294=1.25,LOOKUP($S294,'Vent Sizing Charts'!$T$6,'Vent Sizing Charts'!AA$6)+1,"ERR")))))))))))</f>
        <v>ERR</v>
      </c>
      <c r="AA294" t="str">
        <f>IF($R294=15,LOOKUP($S294,'Vent Sizing Charts'!$T$38:$T$41,'Vent Sizing Charts'!AB$38:AB$41)+1,IF($R294=12,LOOKUP($S294,'Vent Sizing Charts'!$T$34:$T$37,'Vent Sizing Charts'!AB$34:AB$37)+1,IF($R294=10,LOOKUP($S294,'Vent Sizing Charts'!$T$30:$T$33,'Vent Sizing Charts'!AB$30:AB$33)+1,IF($R294=8,LOOKUP($S294,'Vent Sizing Charts'!$T$26:$T$29,'Vent Sizing Charts'!AB$26:AB$29)+1,IF($R294=6,LOOKUP($S294,'Vent Sizing Charts'!$T$22:$T$25,'Vent Sizing Charts'!AB$22:AB$25)+1,IF($R294=5,LOOKUP($S294,'Vent Sizing Charts'!$T$18:$T$21,'Vent Sizing Charts'!AB$18:AB$21)+1,IF($R294=4,LOOKUP($S294,'Vent Sizing Charts'!$T$14:$T$17,'Vent Sizing Charts'!AB$14:AB$17)+1,IF($R294=3,LOOKUP($S294,'Vent Sizing Charts'!$T$10:$T$13,'Vent Sizing Charts'!AB$10:AB$13)+1,IF($R294=2,LOOKUP($S294,'Vent Sizing Charts'!$T$8:$T$9,'Vent Sizing Charts'!AB$8:AB$9)+1,IF($R294=1.5,LOOKUP($S294,'Vent Sizing Charts'!$T$7,'Vent Sizing Charts'!AB$7)+1,IF($R294=1.25,LOOKUP($S294,'Vent Sizing Charts'!$T$6,'Vent Sizing Charts'!AB$6)+1,"ERR")))))))))))</f>
        <v>ERR</v>
      </c>
      <c r="AB294" t="str">
        <f>IF($R294=15,LOOKUP($S294,'Vent Sizing Charts'!$T$38:$T$41,'Vent Sizing Charts'!AC$38:AC$41)+1,IF($R294=12,LOOKUP($S294,'Vent Sizing Charts'!$T$34:$T$37,'Vent Sizing Charts'!AC$34:AC$37)+1,IF($R294=10,LOOKUP($S294,'Vent Sizing Charts'!$T$30:$T$33,'Vent Sizing Charts'!AC$30:AC$33)+1,IF($R294=8,LOOKUP($S294,'Vent Sizing Charts'!$T$26:$T$29,'Vent Sizing Charts'!AC$26:AC$29)+1,IF($R294=6,LOOKUP($S294,'Vent Sizing Charts'!$T$22:$T$25,'Vent Sizing Charts'!AC$22:AC$25)+1,IF($R294=5,LOOKUP($S294,'Vent Sizing Charts'!$T$18:$T$21,'Vent Sizing Charts'!AC$18:AC$21)+1,IF($R294=4,LOOKUP($S294,'Vent Sizing Charts'!$T$14:$T$17,'Vent Sizing Charts'!AC$14:AC$17)+1,IF($R294=3,LOOKUP($S294,'Vent Sizing Charts'!$T$10:$T$13,'Vent Sizing Charts'!AC$10:AC$13)+1,IF($R294=2,LOOKUP($S294,'Vent Sizing Charts'!$T$8:$T$9,'Vent Sizing Charts'!AC$8:AC$9)+1,IF($R294=1.5,LOOKUP($S294,'Vent Sizing Charts'!$T$7,'Vent Sizing Charts'!AC$7)+1,IF($R294=1.25,LOOKUP($S294,'Vent Sizing Charts'!$T$6,'Vent Sizing Charts'!AC$6)+1,"ERR")))))))))))</f>
        <v>ERR</v>
      </c>
      <c r="AC294" t="str">
        <f>IF($R294=15,LOOKUP($S294,'Vent Sizing Charts'!$T$38:$T$41,'Vent Sizing Charts'!AD$38:AD$41)+1,IF($R294=12,LOOKUP($S294,'Vent Sizing Charts'!$T$34:$T$37,'Vent Sizing Charts'!AD$34:AD$37)+1,IF($R294=10,LOOKUP($S294,'Vent Sizing Charts'!$T$30:$T$33,'Vent Sizing Charts'!AD$30:AD$33)+1,IF($R294=8,LOOKUP($S294,'Vent Sizing Charts'!$T$26:$T$29,'Vent Sizing Charts'!AD$26:AD$29)+1,IF($R294=6,LOOKUP($S294,'Vent Sizing Charts'!$T$22:$T$25,'Vent Sizing Charts'!AD$22:AD$25)+1,IF($R294=5,LOOKUP($S294,'Vent Sizing Charts'!$T$18:$T$21,'Vent Sizing Charts'!AD$18:AD$21)+1,IF($R294=4,LOOKUP($S294,'Vent Sizing Charts'!$T$14:$T$17,'Vent Sizing Charts'!AD$14:AD$17)+1,IF($R294=3,LOOKUP($S294,'Vent Sizing Charts'!$T$10:$T$13,'Vent Sizing Charts'!AD$10:AD$13)+1,IF($R294=2,LOOKUP($S294,'Vent Sizing Charts'!$T$8:$T$9,'Vent Sizing Charts'!AD$8:AD$9)+1,IF($R294=1.5,LOOKUP($S294,'Vent Sizing Charts'!$T$7,'Vent Sizing Charts'!AD$7)+1,IF($R294=1.25,LOOKUP($S294,'Vent Sizing Charts'!$T$6,'Vent Sizing Charts'!AD$6)+1,"ERR")))))))))))</f>
        <v>ERR</v>
      </c>
      <c r="AD294" t="str">
        <f>IF($R294=15,LOOKUP($S294,'Vent Sizing Charts'!$T$38:$T$41,'Vent Sizing Charts'!AE$38:AE$41)+1,IF($R294=12,LOOKUP($S294,'Vent Sizing Charts'!$T$34:$T$37,'Vent Sizing Charts'!AE$34:AE$37)+1,IF($R294=10,LOOKUP($S294,'Vent Sizing Charts'!$T$30:$T$33,'Vent Sizing Charts'!AE$30:AE$33)+1,IF($R294=8,LOOKUP($S294,'Vent Sizing Charts'!$T$26:$T$29,'Vent Sizing Charts'!AE$26:AE$29)+1,IF($R294=6,LOOKUP($S294,'Vent Sizing Charts'!$T$22:$T$25,'Vent Sizing Charts'!AE$22:AE$25)+1,IF($R294=5,LOOKUP($S294,'Vent Sizing Charts'!$T$18:$T$21,'Vent Sizing Charts'!AE$18:AE$21)+1,IF($R294=4,LOOKUP($S294,'Vent Sizing Charts'!$T$14:$T$17,'Vent Sizing Charts'!AE$14:AE$17)+1,IF($R294=3,LOOKUP($S294,'Vent Sizing Charts'!$T$10:$T$13,'Vent Sizing Charts'!AE$10:AE$13)+1,IF($R294=2,LOOKUP($S294,'Vent Sizing Charts'!$T$8:$T$9,'Vent Sizing Charts'!AE$8:AE$9)+1,IF($R294=1.5,LOOKUP($S294,'Vent Sizing Charts'!$T$7,'Vent Sizing Charts'!AE$7)+1,IF($R294=1.25,LOOKUP($S294,'Vent Sizing Charts'!$T$6,'Vent Sizing Charts'!AE$6)+1,"ERR")))))))))))</f>
        <v>ERR</v>
      </c>
      <c r="AE294" t="str">
        <f>IF($R294=15,LOOKUP($S294,'Vent Sizing Charts'!$T$38:$T$41,'Vent Sizing Charts'!U$38:U$41),IF($R294=12,LOOKUP($S294,'Vent Sizing Charts'!$T$34:$T$37,'Vent Sizing Charts'!U$34:U$37),IF($R294=10,LOOKUP($S294,'Vent Sizing Charts'!$T$30:$T$33,'Vent Sizing Charts'!U$30:U$33),IF($R294=8,LOOKUP($S294,'Vent Sizing Charts'!$T$26:$T$29,'Vent Sizing Charts'!U$26:U$29),IF($R294=6,LOOKUP($S294,'Vent Sizing Charts'!$T$22:$T$25,'Vent Sizing Charts'!U$22:U$25),IF($R294=5,LOOKUP($S294,'Vent Sizing Charts'!$T$18:$T$21,'Vent Sizing Charts'!U$18:U$21),IF($R294=4,LOOKUP($S294,'Vent Sizing Charts'!$T$14:$T$17,'Vent Sizing Charts'!U$14:U$17),IF($R294=3,LOOKUP($S294,'Vent Sizing Charts'!$T$10:$T$13,'Vent Sizing Charts'!U$10:U$13),IF($R294=2,LOOKUP($S294,'Vent Sizing Charts'!$T$8:$T$9,'Vent Sizing Charts'!U$8:U$9),IF($R294=1.5,LOOKUP($S294,'Vent Sizing Charts'!$T$7,'Vent Sizing Charts'!U$7),IF($R294=1.25,LOOKUP($S294,'Vent Sizing Charts'!$T$6,'Vent Sizing Charts'!U$6),"ERR")))))))))))</f>
        <v>ERR</v>
      </c>
    </row>
    <row r="295" spans="6:31" x14ac:dyDescent="0.25">
      <c r="F295" t="str">
        <f>IF('Vent Sizing'!M280="","",'Vent Sizing'!M280)</f>
        <v/>
      </c>
      <c r="G295">
        <v>0</v>
      </c>
      <c r="H295" t="e">
        <f>IF(LOOKUP($F295,'Vent Sizing Charts'!$F$5:$F$18,'Vent Sizing Charts'!G$5:G$18)+1&lt;0,0,LOOKUP($F295,'Vent Sizing Charts'!$F$5:$F$18,'Vent Sizing Charts'!G$5:G$18))</f>
        <v>#N/A</v>
      </c>
      <c r="I295" t="e">
        <f>IF(LOOKUP($F295,'Vent Sizing Charts'!$F$5:$F$18,'Vent Sizing Charts'!H$5:H$18)+1&lt;0,0,LOOKUP($F295,'Vent Sizing Charts'!$F$5:$F$18,'Vent Sizing Charts'!H$5:H$18))</f>
        <v>#N/A</v>
      </c>
      <c r="J295" t="e">
        <f>IF(LOOKUP($F295,'Vent Sizing Charts'!$F$5:$F$18,'Vent Sizing Charts'!I$5:I$18)+1&lt;0,0,LOOKUP($F295,'Vent Sizing Charts'!$F$5:$F$18,'Vent Sizing Charts'!I$5:I$18))</f>
        <v>#N/A</v>
      </c>
      <c r="K295" t="e">
        <f>IF(LOOKUP($F295,'Vent Sizing Charts'!$F$5:$F$18,'Vent Sizing Charts'!J$5:J$18)+1&lt;0,0,LOOKUP($F295,'Vent Sizing Charts'!$F$5:$F$18,'Vent Sizing Charts'!J$5:J$18))</f>
        <v>#N/A</v>
      </c>
      <c r="L295" t="e">
        <f>IF(LOOKUP($F295,'Vent Sizing Charts'!$F$5:$F$18,'Vent Sizing Charts'!K$5:K$18)+1&lt;0,0,LOOKUP($F295,'Vent Sizing Charts'!$F$5:$F$18,'Vent Sizing Charts'!K$5:K$18))</f>
        <v>#N/A</v>
      </c>
      <c r="M295" t="e">
        <f>IF(LOOKUP($F295,'Vent Sizing Charts'!$F$5:$F$18,'Vent Sizing Charts'!L$5:L$18)+1&lt;0,0,LOOKUP($F295,'Vent Sizing Charts'!$F$5:$F$18,'Vent Sizing Charts'!L$5:L$18))</f>
        <v>#N/A</v>
      </c>
      <c r="N295" t="e">
        <f>IF(LOOKUP($F295,'Vent Sizing Charts'!$F$5:$F$18,'Vent Sizing Charts'!M$5:M$18)+1&lt;0,0,LOOKUP($F295,'Vent Sizing Charts'!$F$5:$F$18,'Vent Sizing Charts'!M$5:M$18))</f>
        <v>#N/A</v>
      </c>
      <c r="O295" t="e">
        <f>IF(LOOKUP($F295,'Vent Sizing Charts'!$F$5:$F$18,'Vent Sizing Charts'!N$5:N$18)+1&lt;0,0,LOOKUP($F295,'Vent Sizing Charts'!$F$5:$F$18,'Vent Sizing Charts'!N$5:N$18))</f>
        <v>#N/A</v>
      </c>
      <c r="R295">
        <f>'Vent Sizing'!W200</f>
        <v>0</v>
      </c>
      <c r="S295">
        <f>ROUNDUP('Vent Sizing'!X200,0)</f>
        <v>0</v>
      </c>
      <c r="T295">
        <v>-9999999</v>
      </c>
      <c r="U295" t="str">
        <f>IF($R295=15,LOOKUP($S295,'Vent Sizing Charts'!$T$38:$T$41,'Vent Sizing Charts'!V$38:V$41)+1,IF($R295=12,LOOKUP($S295,'Vent Sizing Charts'!$T$34:$T$37,'Vent Sizing Charts'!V$34:V$37)+1,IF($R295=10,LOOKUP($S295,'Vent Sizing Charts'!$T$30:$T$33,'Vent Sizing Charts'!V$30:V$33)+1,IF($R295=8,LOOKUP($S295,'Vent Sizing Charts'!$T$26:$T$29,'Vent Sizing Charts'!V$26:V$29)+1,IF($R295=6,LOOKUP($S295,'Vent Sizing Charts'!$T$22:$T$25,'Vent Sizing Charts'!V$22:V$25)+1,IF($R295=5,LOOKUP($S295,'Vent Sizing Charts'!$T$18:$T$21,'Vent Sizing Charts'!V$18:V$21)+1,IF($R295=4,LOOKUP($S295,'Vent Sizing Charts'!$T$14:$T$17,'Vent Sizing Charts'!V$14:V$17)+1,IF($R295=3,LOOKUP($S295,'Vent Sizing Charts'!$T$10:$T$13,'Vent Sizing Charts'!V$10:V$13)+1,IF($R295=2,LOOKUP($S295,'Vent Sizing Charts'!$T$8:$T$9,'Vent Sizing Charts'!V$8:V$9)+1,IF($R295=1.5,LOOKUP($S295,'Vent Sizing Charts'!$T$7,'Vent Sizing Charts'!V$7)+1,IF($R295=1.25,LOOKUP($S295,'Vent Sizing Charts'!$T$6,'Vent Sizing Charts'!V$6)+1,"ERR")))))))))))</f>
        <v>ERR</v>
      </c>
      <c r="V295" t="str">
        <f>IF($R295=15,LOOKUP($S295,'Vent Sizing Charts'!$T$38:$T$41,'Vent Sizing Charts'!W$38:W$41)+1,IF($R295=12,LOOKUP($S295,'Vent Sizing Charts'!$T$34:$T$37,'Vent Sizing Charts'!W$34:W$37)+1,IF($R295=10,LOOKUP($S295,'Vent Sizing Charts'!$T$30:$T$33,'Vent Sizing Charts'!W$30:W$33)+1,IF($R295=8,LOOKUP($S295,'Vent Sizing Charts'!$T$26:$T$29,'Vent Sizing Charts'!W$26:W$29)+1,IF($R295=6,LOOKUP($S295,'Vent Sizing Charts'!$T$22:$T$25,'Vent Sizing Charts'!W$22:W$25)+1,IF($R295=5,LOOKUP($S295,'Vent Sizing Charts'!$T$18:$T$21,'Vent Sizing Charts'!W$18:W$21)+1,IF($R295=4,LOOKUP($S295,'Vent Sizing Charts'!$T$14:$T$17,'Vent Sizing Charts'!W$14:W$17)+1,IF($R295=3,LOOKUP($S295,'Vent Sizing Charts'!$T$10:$T$13,'Vent Sizing Charts'!W$10:W$13)+1,IF($R295=2,LOOKUP($S295,'Vent Sizing Charts'!$T$8:$T$9,'Vent Sizing Charts'!W$8:W$9)+1,IF($R295=1.5,LOOKUP($S295,'Vent Sizing Charts'!$T$7,'Vent Sizing Charts'!W$7)+1,IF($R295=1.25,LOOKUP($S295,'Vent Sizing Charts'!$T$6,'Vent Sizing Charts'!W$6)+1,"ERR")))))))))))</f>
        <v>ERR</v>
      </c>
      <c r="W295" t="str">
        <f>IF($R295=15,LOOKUP($S295,'Vent Sizing Charts'!$T$38:$T$41,'Vent Sizing Charts'!X$38:X$41)+1,IF($R295=12,LOOKUP($S295,'Vent Sizing Charts'!$T$34:$T$37,'Vent Sizing Charts'!X$34:X$37)+1,IF($R295=10,LOOKUP($S295,'Vent Sizing Charts'!$T$30:$T$33,'Vent Sizing Charts'!X$30:X$33)+1,IF($R295=8,LOOKUP($S295,'Vent Sizing Charts'!$T$26:$T$29,'Vent Sizing Charts'!X$26:X$29)+1,IF($R295=6,LOOKUP($S295,'Vent Sizing Charts'!$T$22:$T$25,'Vent Sizing Charts'!X$22:X$25)+1,IF($R295=5,LOOKUP($S295,'Vent Sizing Charts'!$T$18:$T$21,'Vent Sizing Charts'!X$18:X$21)+1,IF($R295=4,LOOKUP($S295,'Vent Sizing Charts'!$T$14:$T$17,'Vent Sizing Charts'!X$14:X$17)+1,IF($R295=3,LOOKUP($S295,'Vent Sizing Charts'!$T$10:$T$13,'Vent Sizing Charts'!X$10:X$13)+1,IF($R295=2,LOOKUP($S295,'Vent Sizing Charts'!$T$8:$T$9,'Vent Sizing Charts'!X$8:X$9)+1,IF($R295=1.5,LOOKUP($S295,'Vent Sizing Charts'!$T$7,'Vent Sizing Charts'!X$7)+1,IF($R295=1.25,LOOKUP($S295,'Vent Sizing Charts'!$T$6,'Vent Sizing Charts'!X$6)+1,"ERR")))))))))))</f>
        <v>ERR</v>
      </c>
      <c r="X295" t="str">
        <f>IF($R295=15,LOOKUP($S295,'Vent Sizing Charts'!$T$38:$T$41,'Vent Sizing Charts'!Y$38:Y$41)+1,IF($R295=12,LOOKUP($S295,'Vent Sizing Charts'!$T$34:$T$37,'Vent Sizing Charts'!Y$34:Y$37)+1,IF($R295=10,LOOKUP($S295,'Vent Sizing Charts'!$T$30:$T$33,'Vent Sizing Charts'!Y$30:Y$33)+1,IF($R295=8,LOOKUP($S295,'Vent Sizing Charts'!$T$26:$T$29,'Vent Sizing Charts'!Y$26:Y$29)+1,IF($R295=6,LOOKUP($S295,'Vent Sizing Charts'!$T$22:$T$25,'Vent Sizing Charts'!Y$22:Y$25)+1,IF($R295=5,LOOKUP($S295,'Vent Sizing Charts'!$T$18:$T$21,'Vent Sizing Charts'!Y$18:Y$21)+1,IF($R295=4,LOOKUP($S295,'Vent Sizing Charts'!$T$14:$T$17,'Vent Sizing Charts'!Y$14:Y$17)+1,IF($R295=3,LOOKUP($S295,'Vent Sizing Charts'!$T$10:$T$13,'Vent Sizing Charts'!Y$10:Y$13)+1,IF($R295=2,LOOKUP($S295,'Vent Sizing Charts'!$T$8:$T$9,'Vent Sizing Charts'!Y$8:Y$9)+1,IF($R295=1.5,LOOKUP($S295,'Vent Sizing Charts'!$T$7,'Vent Sizing Charts'!Y$7)+1,IF($R295=1.25,LOOKUP($S295,'Vent Sizing Charts'!$T$6,'Vent Sizing Charts'!Y$6)+1,"ERR")))))))))))</f>
        <v>ERR</v>
      </c>
      <c r="Y295" t="str">
        <f>IF($R295=15,LOOKUP($S295,'Vent Sizing Charts'!$T$38:$T$41,'Vent Sizing Charts'!Z$38:Z$41)+1,IF($R295=12,LOOKUP($S295,'Vent Sizing Charts'!$T$34:$T$37,'Vent Sizing Charts'!Z$34:Z$37)+1,IF($R295=10,LOOKUP($S295,'Vent Sizing Charts'!$T$30:$T$33,'Vent Sizing Charts'!Z$30:Z$33)+1,IF($R295=8,LOOKUP($S295,'Vent Sizing Charts'!$T$26:$T$29,'Vent Sizing Charts'!Z$26:Z$29)+1,IF($R295=6,LOOKUP($S295,'Vent Sizing Charts'!$T$22:$T$25,'Vent Sizing Charts'!Z$22:Z$25)+1,IF($R295=5,LOOKUP($S295,'Vent Sizing Charts'!$T$18:$T$21,'Vent Sizing Charts'!Z$18:Z$21)+1,IF($R295=4,LOOKUP($S295,'Vent Sizing Charts'!$T$14:$T$17,'Vent Sizing Charts'!Z$14:Z$17)+1,IF($R295=3,LOOKUP($S295,'Vent Sizing Charts'!$T$10:$T$13,'Vent Sizing Charts'!Z$10:Z$13)+1,IF($R295=2,LOOKUP($S295,'Vent Sizing Charts'!$T$8:$T$9,'Vent Sizing Charts'!Z$8:Z$9)+1,IF($R295=1.5,LOOKUP($S295,'Vent Sizing Charts'!$T$7,'Vent Sizing Charts'!Z$7)+1,IF($R295=1.25,LOOKUP($S295,'Vent Sizing Charts'!$T$6,'Vent Sizing Charts'!Z$6)+1,"ERR")))))))))))</f>
        <v>ERR</v>
      </c>
      <c r="Z295" t="str">
        <f>IF($R295=15,LOOKUP($S295,'Vent Sizing Charts'!$T$38:$T$41,'Vent Sizing Charts'!AA$38:AA$41)+1,IF($R295=12,LOOKUP($S295,'Vent Sizing Charts'!$T$34:$T$37,'Vent Sizing Charts'!AA$34:AA$37)+1,IF($R295=10,LOOKUP($S295,'Vent Sizing Charts'!$T$30:$T$33,'Vent Sizing Charts'!AA$30:AA$33)+1,IF($R295=8,LOOKUP($S295,'Vent Sizing Charts'!$T$26:$T$29,'Vent Sizing Charts'!AA$26:AA$29)+1,IF($R295=6,LOOKUP($S295,'Vent Sizing Charts'!$T$22:$T$25,'Vent Sizing Charts'!AA$22:AA$25)+1,IF($R295=5,LOOKUP($S295,'Vent Sizing Charts'!$T$18:$T$21,'Vent Sizing Charts'!AA$18:AA$21)+1,IF($R295=4,LOOKUP($S295,'Vent Sizing Charts'!$T$14:$T$17,'Vent Sizing Charts'!AA$14:AA$17)+1,IF($R295=3,LOOKUP($S295,'Vent Sizing Charts'!$T$10:$T$13,'Vent Sizing Charts'!AA$10:AA$13)+1,IF($R295=2,LOOKUP($S295,'Vent Sizing Charts'!$T$8:$T$9,'Vent Sizing Charts'!AA$8:AA$9)+1,IF($R295=1.5,LOOKUP($S295,'Vent Sizing Charts'!$T$7,'Vent Sizing Charts'!AA$7)+1,IF($R295=1.25,LOOKUP($S295,'Vent Sizing Charts'!$T$6,'Vent Sizing Charts'!AA$6)+1,"ERR")))))))))))</f>
        <v>ERR</v>
      </c>
      <c r="AA295" t="str">
        <f>IF($R295=15,LOOKUP($S295,'Vent Sizing Charts'!$T$38:$T$41,'Vent Sizing Charts'!AB$38:AB$41)+1,IF($R295=12,LOOKUP($S295,'Vent Sizing Charts'!$T$34:$T$37,'Vent Sizing Charts'!AB$34:AB$37)+1,IF($R295=10,LOOKUP($S295,'Vent Sizing Charts'!$T$30:$T$33,'Vent Sizing Charts'!AB$30:AB$33)+1,IF($R295=8,LOOKUP($S295,'Vent Sizing Charts'!$T$26:$T$29,'Vent Sizing Charts'!AB$26:AB$29)+1,IF($R295=6,LOOKUP($S295,'Vent Sizing Charts'!$T$22:$T$25,'Vent Sizing Charts'!AB$22:AB$25)+1,IF($R295=5,LOOKUP($S295,'Vent Sizing Charts'!$T$18:$T$21,'Vent Sizing Charts'!AB$18:AB$21)+1,IF($R295=4,LOOKUP($S295,'Vent Sizing Charts'!$T$14:$T$17,'Vent Sizing Charts'!AB$14:AB$17)+1,IF($R295=3,LOOKUP($S295,'Vent Sizing Charts'!$T$10:$T$13,'Vent Sizing Charts'!AB$10:AB$13)+1,IF($R295=2,LOOKUP($S295,'Vent Sizing Charts'!$T$8:$T$9,'Vent Sizing Charts'!AB$8:AB$9)+1,IF($R295=1.5,LOOKUP($S295,'Vent Sizing Charts'!$T$7,'Vent Sizing Charts'!AB$7)+1,IF($R295=1.25,LOOKUP($S295,'Vent Sizing Charts'!$T$6,'Vent Sizing Charts'!AB$6)+1,"ERR")))))))))))</f>
        <v>ERR</v>
      </c>
      <c r="AB295" t="str">
        <f>IF($R295=15,LOOKUP($S295,'Vent Sizing Charts'!$T$38:$T$41,'Vent Sizing Charts'!AC$38:AC$41)+1,IF($R295=12,LOOKUP($S295,'Vent Sizing Charts'!$T$34:$T$37,'Vent Sizing Charts'!AC$34:AC$37)+1,IF($R295=10,LOOKUP($S295,'Vent Sizing Charts'!$T$30:$T$33,'Vent Sizing Charts'!AC$30:AC$33)+1,IF($R295=8,LOOKUP($S295,'Vent Sizing Charts'!$T$26:$T$29,'Vent Sizing Charts'!AC$26:AC$29)+1,IF($R295=6,LOOKUP($S295,'Vent Sizing Charts'!$T$22:$T$25,'Vent Sizing Charts'!AC$22:AC$25)+1,IF($R295=5,LOOKUP($S295,'Vent Sizing Charts'!$T$18:$T$21,'Vent Sizing Charts'!AC$18:AC$21)+1,IF($R295=4,LOOKUP($S295,'Vent Sizing Charts'!$T$14:$T$17,'Vent Sizing Charts'!AC$14:AC$17)+1,IF($R295=3,LOOKUP($S295,'Vent Sizing Charts'!$T$10:$T$13,'Vent Sizing Charts'!AC$10:AC$13)+1,IF($R295=2,LOOKUP($S295,'Vent Sizing Charts'!$T$8:$T$9,'Vent Sizing Charts'!AC$8:AC$9)+1,IF($R295=1.5,LOOKUP($S295,'Vent Sizing Charts'!$T$7,'Vent Sizing Charts'!AC$7)+1,IF($R295=1.25,LOOKUP($S295,'Vent Sizing Charts'!$T$6,'Vent Sizing Charts'!AC$6)+1,"ERR")))))))))))</f>
        <v>ERR</v>
      </c>
      <c r="AC295" t="str">
        <f>IF($R295=15,LOOKUP($S295,'Vent Sizing Charts'!$T$38:$T$41,'Vent Sizing Charts'!AD$38:AD$41)+1,IF($R295=12,LOOKUP($S295,'Vent Sizing Charts'!$T$34:$T$37,'Vent Sizing Charts'!AD$34:AD$37)+1,IF($R295=10,LOOKUP($S295,'Vent Sizing Charts'!$T$30:$T$33,'Vent Sizing Charts'!AD$30:AD$33)+1,IF($R295=8,LOOKUP($S295,'Vent Sizing Charts'!$T$26:$T$29,'Vent Sizing Charts'!AD$26:AD$29)+1,IF($R295=6,LOOKUP($S295,'Vent Sizing Charts'!$T$22:$T$25,'Vent Sizing Charts'!AD$22:AD$25)+1,IF($R295=5,LOOKUP($S295,'Vent Sizing Charts'!$T$18:$T$21,'Vent Sizing Charts'!AD$18:AD$21)+1,IF($R295=4,LOOKUP($S295,'Vent Sizing Charts'!$T$14:$T$17,'Vent Sizing Charts'!AD$14:AD$17)+1,IF($R295=3,LOOKUP($S295,'Vent Sizing Charts'!$T$10:$T$13,'Vent Sizing Charts'!AD$10:AD$13)+1,IF($R295=2,LOOKUP($S295,'Vent Sizing Charts'!$T$8:$T$9,'Vent Sizing Charts'!AD$8:AD$9)+1,IF($R295=1.5,LOOKUP($S295,'Vent Sizing Charts'!$T$7,'Vent Sizing Charts'!AD$7)+1,IF($R295=1.25,LOOKUP($S295,'Vent Sizing Charts'!$T$6,'Vent Sizing Charts'!AD$6)+1,"ERR")))))))))))</f>
        <v>ERR</v>
      </c>
      <c r="AD295" t="str">
        <f>IF($R295=15,LOOKUP($S295,'Vent Sizing Charts'!$T$38:$T$41,'Vent Sizing Charts'!AE$38:AE$41)+1,IF($R295=12,LOOKUP($S295,'Vent Sizing Charts'!$T$34:$T$37,'Vent Sizing Charts'!AE$34:AE$37)+1,IF($R295=10,LOOKUP($S295,'Vent Sizing Charts'!$T$30:$T$33,'Vent Sizing Charts'!AE$30:AE$33)+1,IF($R295=8,LOOKUP($S295,'Vent Sizing Charts'!$T$26:$T$29,'Vent Sizing Charts'!AE$26:AE$29)+1,IF($R295=6,LOOKUP($S295,'Vent Sizing Charts'!$T$22:$T$25,'Vent Sizing Charts'!AE$22:AE$25)+1,IF($R295=5,LOOKUP($S295,'Vent Sizing Charts'!$T$18:$T$21,'Vent Sizing Charts'!AE$18:AE$21)+1,IF($R295=4,LOOKUP($S295,'Vent Sizing Charts'!$T$14:$T$17,'Vent Sizing Charts'!AE$14:AE$17)+1,IF($R295=3,LOOKUP($S295,'Vent Sizing Charts'!$T$10:$T$13,'Vent Sizing Charts'!AE$10:AE$13)+1,IF($R295=2,LOOKUP($S295,'Vent Sizing Charts'!$T$8:$T$9,'Vent Sizing Charts'!AE$8:AE$9)+1,IF($R295=1.5,LOOKUP($S295,'Vent Sizing Charts'!$T$7,'Vent Sizing Charts'!AE$7)+1,IF($R295=1.25,LOOKUP($S295,'Vent Sizing Charts'!$T$6,'Vent Sizing Charts'!AE$6)+1,"ERR")))))))))))</f>
        <v>ERR</v>
      </c>
      <c r="AE295" t="str">
        <f>IF($R295=15,LOOKUP($S295,'Vent Sizing Charts'!$T$38:$T$41,'Vent Sizing Charts'!U$38:U$41),IF($R295=12,LOOKUP($S295,'Vent Sizing Charts'!$T$34:$T$37,'Vent Sizing Charts'!U$34:U$37),IF($R295=10,LOOKUP($S295,'Vent Sizing Charts'!$T$30:$T$33,'Vent Sizing Charts'!U$30:U$33),IF($R295=8,LOOKUP($S295,'Vent Sizing Charts'!$T$26:$T$29,'Vent Sizing Charts'!U$26:U$29),IF($R295=6,LOOKUP($S295,'Vent Sizing Charts'!$T$22:$T$25,'Vent Sizing Charts'!U$22:U$25),IF($R295=5,LOOKUP($S295,'Vent Sizing Charts'!$T$18:$T$21,'Vent Sizing Charts'!U$18:U$21),IF($R295=4,LOOKUP($S295,'Vent Sizing Charts'!$T$14:$T$17,'Vent Sizing Charts'!U$14:U$17),IF($R295=3,LOOKUP($S295,'Vent Sizing Charts'!$T$10:$T$13,'Vent Sizing Charts'!U$10:U$13),IF($R295=2,LOOKUP($S295,'Vent Sizing Charts'!$T$8:$T$9,'Vent Sizing Charts'!U$8:U$9),IF($R295=1.5,LOOKUP($S295,'Vent Sizing Charts'!$T$7,'Vent Sizing Charts'!U$7),IF($R295=1.25,LOOKUP($S295,'Vent Sizing Charts'!$T$6,'Vent Sizing Charts'!U$6),"ERR")))))))))))</f>
        <v>ERR</v>
      </c>
    </row>
    <row r="296" spans="6:31" x14ac:dyDescent="0.25">
      <c r="F296" t="str">
        <f>IF('Vent Sizing'!M281="","",'Vent Sizing'!M281)</f>
        <v/>
      </c>
      <c r="G296">
        <v>0</v>
      </c>
      <c r="H296" t="e">
        <f>IF(LOOKUP($F296,'Vent Sizing Charts'!$F$5:$F$18,'Vent Sizing Charts'!G$5:G$18)+1&lt;0,0,LOOKUP($F296,'Vent Sizing Charts'!$F$5:$F$18,'Vent Sizing Charts'!G$5:G$18))</f>
        <v>#N/A</v>
      </c>
      <c r="I296" t="e">
        <f>IF(LOOKUP($F296,'Vent Sizing Charts'!$F$5:$F$18,'Vent Sizing Charts'!H$5:H$18)+1&lt;0,0,LOOKUP($F296,'Vent Sizing Charts'!$F$5:$F$18,'Vent Sizing Charts'!H$5:H$18))</f>
        <v>#N/A</v>
      </c>
      <c r="J296" t="e">
        <f>IF(LOOKUP($F296,'Vent Sizing Charts'!$F$5:$F$18,'Vent Sizing Charts'!I$5:I$18)+1&lt;0,0,LOOKUP($F296,'Vent Sizing Charts'!$F$5:$F$18,'Vent Sizing Charts'!I$5:I$18))</f>
        <v>#N/A</v>
      </c>
      <c r="K296" t="e">
        <f>IF(LOOKUP($F296,'Vent Sizing Charts'!$F$5:$F$18,'Vent Sizing Charts'!J$5:J$18)+1&lt;0,0,LOOKUP($F296,'Vent Sizing Charts'!$F$5:$F$18,'Vent Sizing Charts'!J$5:J$18))</f>
        <v>#N/A</v>
      </c>
      <c r="L296" t="e">
        <f>IF(LOOKUP($F296,'Vent Sizing Charts'!$F$5:$F$18,'Vent Sizing Charts'!K$5:K$18)+1&lt;0,0,LOOKUP($F296,'Vent Sizing Charts'!$F$5:$F$18,'Vent Sizing Charts'!K$5:K$18))</f>
        <v>#N/A</v>
      </c>
      <c r="M296" t="e">
        <f>IF(LOOKUP($F296,'Vent Sizing Charts'!$F$5:$F$18,'Vent Sizing Charts'!L$5:L$18)+1&lt;0,0,LOOKUP($F296,'Vent Sizing Charts'!$F$5:$F$18,'Vent Sizing Charts'!L$5:L$18))</f>
        <v>#N/A</v>
      </c>
      <c r="N296" t="e">
        <f>IF(LOOKUP($F296,'Vent Sizing Charts'!$F$5:$F$18,'Vent Sizing Charts'!M$5:M$18)+1&lt;0,0,LOOKUP($F296,'Vent Sizing Charts'!$F$5:$F$18,'Vent Sizing Charts'!M$5:M$18))</f>
        <v>#N/A</v>
      </c>
      <c r="O296" t="e">
        <f>IF(LOOKUP($F296,'Vent Sizing Charts'!$F$5:$F$18,'Vent Sizing Charts'!N$5:N$18)+1&lt;0,0,LOOKUP($F296,'Vent Sizing Charts'!$F$5:$F$18,'Vent Sizing Charts'!N$5:N$18))</f>
        <v>#N/A</v>
      </c>
      <c r="R296">
        <f>'Vent Sizing'!W201</f>
        <v>0</v>
      </c>
      <c r="S296">
        <f>ROUNDUP('Vent Sizing'!X201,0)</f>
        <v>0</v>
      </c>
      <c r="T296">
        <v>-9999999</v>
      </c>
      <c r="U296" t="str">
        <f>IF($R296=15,LOOKUP($S296,'Vent Sizing Charts'!$T$38:$T$41,'Vent Sizing Charts'!V$38:V$41)+1,IF($R296=12,LOOKUP($S296,'Vent Sizing Charts'!$T$34:$T$37,'Vent Sizing Charts'!V$34:V$37)+1,IF($R296=10,LOOKUP($S296,'Vent Sizing Charts'!$T$30:$T$33,'Vent Sizing Charts'!V$30:V$33)+1,IF($R296=8,LOOKUP($S296,'Vent Sizing Charts'!$T$26:$T$29,'Vent Sizing Charts'!V$26:V$29)+1,IF($R296=6,LOOKUP($S296,'Vent Sizing Charts'!$T$22:$T$25,'Vent Sizing Charts'!V$22:V$25)+1,IF($R296=5,LOOKUP($S296,'Vent Sizing Charts'!$T$18:$T$21,'Vent Sizing Charts'!V$18:V$21)+1,IF($R296=4,LOOKUP($S296,'Vent Sizing Charts'!$T$14:$T$17,'Vent Sizing Charts'!V$14:V$17)+1,IF($R296=3,LOOKUP($S296,'Vent Sizing Charts'!$T$10:$T$13,'Vent Sizing Charts'!V$10:V$13)+1,IF($R296=2,LOOKUP($S296,'Vent Sizing Charts'!$T$8:$T$9,'Vent Sizing Charts'!V$8:V$9)+1,IF($R296=1.5,LOOKUP($S296,'Vent Sizing Charts'!$T$7,'Vent Sizing Charts'!V$7)+1,IF($R296=1.25,LOOKUP($S296,'Vent Sizing Charts'!$T$6,'Vent Sizing Charts'!V$6)+1,"ERR")))))))))))</f>
        <v>ERR</v>
      </c>
      <c r="V296" t="str">
        <f>IF($R296=15,LOOKUP($S296,'Vent Sizing Charts'!$T$38:$T$41,'Vent Sizing Charts'!W$38:W$41)+1,IF($R296=12,LOOKUP($S296,'Vent Sizing Charts'!$T$34:$T$37,'Vent Sizing Charts'!W$34:W$37)+1,IF($R296=10,LOOKUP($S296,'Vent Sizing Charts'!$T$30:$T$33,'Vent Sizing Charts'!W$30:W$33)+1,IF($R296=8,LOOKUP($S296,'Vent Sizing Charts'!$T$26:$T$29,'Vent Sizing Charts'!W$26:W$29)+1,IF($R296=6,LOOKUP($S296,'Vent Sizing Charts'!$T$22:$T$25,'Vent Sizing Charts'!W$22:W$25)+1,IF($R296=5,LOOKUP($S296,'Vent Sizing Charts'!$T$18:$T$21,'Vent Sizing Charts'!W$18:W$21)+1,IF($R296=4,LOOKUP($S296,'Vent Sizing Charts'!$T$14:$T$17,'Vent Sizing Charts'!W$14:W$17)+1,IF($R296=3,LOOKUP($S296,'Vent Sizing Charts'!$T$10:$T$13,'Vent Sizing Charts'!W$10:W$13)+1,IF($R296=2,LOOKUP($S296,'Vent Sizing Charts'!$T$8:$T$9,'Vent Sizing Charts'!W$8:W$9)+1,IF($R296=1.5,LOOKUP($S296,'Vent Sizing Charts'!$T$7,'Vent Sizing Charts'!W$7)+1,IF($R296=1.25,LOOKUP($S296,'Vent Sizing Charts'!$T$6,'Vent Sizing Charts'!W$6)+1,"ERR")))))))))))</f>
        <v>ERR</v>
      </c>
      <c r="W296" t="str">
        <f>IF($R296=15,LOOKUP($S296,'Vent Sizing Charts'!$T$38:$T$41,'Vent Sizing Charts'!X$38:X$41)+1,IF($R296=12,LOOKUP($S296,'Vent Sizing Charts'!$T$34:$T$37,'Vent Sizing Charts'!X$34:X$37)+1,IF($R296=10,LOOKUP($S296,'Vent Sizing Charts'!$T$30:$T$33,'Vent Sizing Charts'!X$30:X$33)+1,IF($R296=8,LOOKUP($S296,'Vent Sizing Charts'!$T$26:$T$29,'Vent Sizing Charts'!X$26:X$29)+1,IF($R296=6,LOOKUP($S296,'Vent Sizing Charts'!$T$22:$T$25,'Vent Sizing Charts'!X$22:X$25)+1,IF($R296=5,LOOKUP($S296,'Vent Sizing Charts'!$T$18:$T$21,'Vent Sizing Charts'!X$18:X$21)+1,IF($R296=4,LOOKUP($S296,'Vent Sizing Charts'!$T$14:$T$17,'Vent Sizing Charts'!X$14:X$17)+1,IF($R296=3,LOOKUP($S296,'Vent Sizing Charts'!$T$10:$T$13,'Vent Sizing Charts'!X$10:X$13)+1,IF($R296=2,LOOKUP($S296,'Vent Sizing Charts'!$T$8:$T$9,'Vent Sizing Charts'!X$8:X$9)+1,IF($R296=1.5,LOOKUP($S296,'Vent Sizing Charts'!$T$7,'Vent Sizing Charts'!X$7)+1,IF($R296=1.25,LOOKUP($S296,'Vent Sizing Charts'!$T$6,'Vent Sizing Charts'!X$6)+1,"ERR")))))))))))</f>
        <v>ERR</v>
      </c>
      <c r="X296" t="str">
        <f>IF($R296=15,LOOKUP($S296,'Vent Sizing Charts'!$T$38:$T$41,'Vent Sizing Charts'!Y$38:Y$41)+1,IF($R296=12,LOOKUP($S296,'Vent Sizing Charts'!$T$34:$T$37,'Vent Sizing Charts'!Y$34:Y$37)+1,IF($R296=10,LOOKUP($S296,'Vent Sizing Charts'!$T$30:$T$33,'Vent Sizing Charts'!Y$30:Y$33)+1,IF($R296=8,LOOKUP($S296,'Vent Sizing Charts'!$T$26:$T$29,'Vent Sizing Charts'!Y$26:Y$29)+1,IF($R296=6,LOOKUP($S296,'Vent Sizing Charts'!$T$22:$T$25,'Vent Sizing Charts'!Y$22:Y$25)+1,IF($R296=5,LOOKUP($S296,'Vent Sizing Charts'!$T$18:$T$21,'Vent Sizing Charts'!Y$18:Y$21)+1,IF($R296=4,LOOKUP($S296,'Vent Sizing Charts'!$T$14:$T$17,'Vent Sizing Charts'!Y$14:Y$17)+1,IF($R296=3,LOOKUP($S296,'Vent Sizing Charts'!$T$10:$T$13,'Vent Sizing Charts'!Y$10:Y$13)+1,IF($R296=2,LOOKUP($S296,'Vent Sizing Charts'!$T$8:$T$9,'Vent Sizing Charts'!Y$8:Y$9)+1,IF($R296=1.5,LOOKUP($S296,'Vent Sizing Charts'!$T$7,'Vent Sizing Charts'!Y$7)+1,IF($R296=1.25,LOOKUP($S296,'Vent Sizing Charts'!$T$6,'Vent Sizing Charts'!Y$6)+1,"ERR")))))))))))</f>
        <v>ERR</v>
      </c>
      <c r="Y296" t="str">
        <f>IF($R296=15,LOOKUP($S296,'Vent Sizing Charts'!$T$38:$T$41,'Vent Sizing Charts'!Z$38:Z$41)+1,IF($R296=12,LOOKUP($S296,'Vent Sizing Charts'!$T$34:$T$37,'Vent Sizing Charts'!Z$34:Z$37)+1,IF($R296=10,LOOKUP($S296,'Vent Sizing Charts'!$T$30:$T$33,'Vent Sizing Charts'!Z$30:Z$33)+1,IF($R296=8,LOOKUP($S296,'Vent Sizing Charts'!$T$26:$T$29,'Vent Sizing Charts'!Z$26:Z$29)+1,IF($R296=6,LOOKUP($S296,'Vent Sizing Charts'!$T$22:$T$25,'Vent Sizing Charts'!Z$22:Z$25)+1,IF($R296=5,LOOKUP($S296,'Vent Sizing Charts'!$T$18:$T$21,'Vent Sizing Charts'!Z$18:Z$21)+1,IF($R296=4,LOOKUP($S296,'Vent Sizing Charts'!$T$14:$T$17,'Vent Sizing Charts'!Z$14:Z$17)+1,IF($R296=3,LOOKUP($S296,'Vent Sizing Charts'!$T$10:$T$13,'Vent Sizing Charts'!Z$10:Z$13)+1,IF($R296=2,LOOKUP($S296,'Vent Sizing Charts'!$T$8:$T$9,'Vent Sizing Charts'!Z$8:Z$9)+1,IF($R296=1.5,LOOKUP($S296,'Vent Sizing Charts'!$T$7,'Vent Sizing Charts'!Z$7)+1,IF($R296=1.25,LOOKUP($S296,'Vent Sizing Charts'!$T$6,'Vent Sizing Charts'!Z$6)+1,"ERR")))))))))))</f>
        <v>ERR</v>
      </c>
      <c r="Z296" t="str">
        <f>IF($R296=15,LOOKUP($S296,'Vent Sizing Charts'!$T$38:$T$41,'Vent Sizing Charts'!AA$38:AA$41)+1,IF($R296=12,LOOKUP($S296,'Vent Sizing Charts'!$T$34:$T$37,'Vent Sizing Charts'!AA$34:AA$37)+1,IF($R296=10,LOOKUP($S296,'Vent Sizing Charts'!$T$30:$T$33,'Vent Sizing Charts'!AA$30:AA$33)+1,IF($R296=8,LOOKUP($S296,'Vent Sizing Charts'!$T$26:$T$29,'Vent Sizing Charts'!AA$26:AA$29)+1,IF($R296=6,LOOKUP($S296,'Vent Sizing Charts'!$T$22:$T$25,'Vent Sizing Charts'!AA$22:AA$25)+1,IF($R296=5,LOOKUP($S296,'Vent Sizing Charts'!$T$18:$T$21,'Vent Sizing Charts'!AA$18:AA$21)+1,IF($R296=4,LOOKUP($S296,'Vent Sizing Charts'!$T$14:$T$17,'Vent Sizing Charts'!AA$14:AA$17)+1,IF($R296=3,LOOKUP($S296,'Vent Sizing Charts'!$T$10:$T$13,'Vent Sizing Charts'!AA$10:AA$13)+1,IF($R296=2,LOOKUP($S296,'Vent Sizing Charts'!$T$8:$T$9,'Vent Sizing Charts'!AA$8:AA$9)+1,IF($R296=1.5,LOOKUP($S296,'Vent Sizing Charts'!$T$7,'Vent Sizing Charts'!AA$7)+1,IF($R296=1.25,LOOKUP($S296,'Vent Sizing Charts'!$T$6,'Vent Sizing Charts'!AA$6)+1,"ERR")))))))))))</f>
        <v>ERR</v>
      </c>
      <c r="AA296" t="str">
        <f>IF($R296=15,LOOKUP($S296,'Vent Sizing Charts'!$T$38:$T$41,'Vent Sizing Charts'!AB$38:AB$41)+1,IF($R296=12,LOOKUP($S296,'Vent Sizing Charts'!$T$34:$T$37,'Vent Sizing Charts'!AB$34:AB$37)+1,IF($R296=10,LOOKUP($S296,'Vent Sizing Charts'!$T$30:$T$33,'Vent Sizing Charts'!AB$30:AB$33)+1,IF($R296=8,LOOKUP($S296,'Vent Sizing Charts'!$T$26:$T$29,'Vent Sizing Charts'!AB$26:AB$29)+1,IF($R296=6,LOOKUP($S296,'Vent Sizing Charts'!$T$22:$T$25,'Vent Sizing Charts'!AB$22:AB$25)+1,IF($R296=5,LOOKUP($S296,'Vent Sizing Charts'!$T$18:$T$21,'Vent Sizing Charts'!AB$18:AB$21)+1,IF($R296=4,LOOKUP($S296,'Vent Sizing Charts'!$T$14:$T$17,'Vent Sizing Charts'!AB$14:AB$17)+1,IF($R296=3,LOOKUP($S296,'Vent Sizing Charts'!$T$10:$T$13,'Vent Sizing Charts'!AB$10:AB$13)+1,IF($R296=2,LOOKUP($S296,'Vent Sizing Charts'!$T$8:$T$9,'Vent Sizing Charts'!AB$8:AB$9)+1,IF($R296=1.5,LOOKUP($S296,'Vent Sizing Charts'!$T$7,'Vent Sizing Charts'!AB$7)+1,IF($R296=1.25,LOOKUP($S296,'Vent Sizing Charts'!$T$6,'Vent Sizing Charts'!AB$6)+1,"ERR")))))))))))</f>
        <v>ERR</v>
      </c>
      <c r="AB296" t="str">
        <f>IF($R296=15,LOOKUP($S296,'Vent Sizing Charts'!$T$38:$T$41,'Vent Sizing Charts'!AC$38:AC$41)+1,IF($R296=12,LOOKUP($S296,'Vent Sizing Charts'!$T$34:$T$37,'Vent Sizing Charts'!AC$34:AC$37)+1,IF($R296=10,LOOKUP($S296,'Vent Sizing Charts'!$T$30:$T$33,'Vent Sizing Charts'!AC$30:AC$33)+1,IF($R296=8,LOOKUP($S296,'Vent Sizing Charts'!$T$26:$T$29,'Vent Sizing Charts'!AC$26:AC$29)+1,IF($R296=6,LOOKUP($S296,'Vent Sizing Charts'!$T$22:$T$25,'Vent Sizing Charts'!AC$22:AC$25)+1,IF($R296=5,LOOKUP($S296,'Vent Sizing Charts'!$T$18:$T$21,'Vent Sizing Charts'!AC$18:AC$21)+1,IF($R296=4,LOOKUP($S296,'Vent Sizing Charts'!$T$14:$T$17,'Vent Sizing Charts'!AC$14:AC$17)+1,IF($R296=3,LOOKUP($S296,'Vent Sizing Charts'!$T$10:$T$13,'Vent Sizing Charts'!AC$10:AC$13)+1,IF($R296=2,LOOKUP($S296,'Vent Sizing Charts'!$T$8:$T$9,'Vent Sizing Charts'!AC$8:AC$9)+1,IF($R296=1.5,LOOKUP($S296,'Vent Sizing Charts'!$T$7,'Vent Sizing Charts'!AC$7)+1,IF($R296=1.25,LOOKUP($S296,'Vent Sizing Charts'!$T$6,'Vent Sizing Charts'!AC$6)+1,"ERR")))))))))))</f>
        <v>ERR</v>
      </c>
      <c r="AC296" t="str">
        <f>IF($R296=15,LOOKUP($S296,'Vent Sizing Charts'!$T$38:$T$41,'Vent Sizing Charts'!AD$38:AD$41)+1,IF($R296=12,LOOKUP($S296,'Vent Sizing Charts'!$T$34:$T$37,'Vent Sizing Charts'!AD$34:AD$37)+1,IF($R296=10,LOOKUP($S296,'Vent Sizing Charts'!$T$30:$T$33,'Vent Sizing Charts'!AD$30:AD$33)+1,IF($R296=8,LOOKUP($S296,'Vent Sizing Charts'!$T$26:$T$29,'Vent Sizing Charts'!AD$26:AD$29)+1,IF($R296=6,LOOKUP($S296,'Vent Sizing Charts'!$T$22:$T$25,'Vent Sizing Charts'!AD$22:AD$25)+1,IF($R296=5,LOOKUP($S296,'Vent Sizing Charts'!$T$18:$T$21,'Vent Sizing Charts'!AD$18:AD$21)+1,IF($R296=4,LOOKUP($S296,'Vent Sizing Charts'!$T$14:$T$17,'Vent Sizing Charts'!AD$14:AD$17)+1,IF($R296=3,LOOKUP($S296,'Vent Sizing Charts'!$T$10:$T$13,'Vent Sizing Charts'!AD$10:AD$13)+1,IF($R296=2,LOOKUP($S296,'Vent Sizing Charts'!$T$8:$T$9,'Vent Sizing Charts'!AD$8:AD$9)+1,IF($R296=1.5,LOOKUP($S296,'Vent Sizing Charts'!$T$7,'Vent Sizing Charts'!AD$7)+1,IF($R296=1.25,LOOKUP($S296,'Vent Sizing Charts'!$T$6,'Vent Sizing Charts'!AD$6)+1,"ERR")))))))))))</f>
        <v>ERR</v>
      </c>
      <c r="AD296" t="str">
        <f>IF($R296=15,LOOKUP($S296,'Vent Sizing Charts'!$T$38:$T$41,'Vent Sizing Charts'!AE$38:AE$41)+1,IF($R296=12,LOOKUP($S296,'Vent Sizing Charts'!$T$34:$T$37,'Vent Sizing Charts'!AE$34:AE$37)+1,IF($R296=10,LOOKUP($S296,'Vent Sizing Charts'!$T$30:$T$33,'Vent Sizing Charts'!AE$30:AE$33)+1,IF($R296=8,LOOKUP($S296,'Vent Sizing Charts'!$T$26:$T$29,'Vent Sizing Charts'!AE$26:AE$29)+1,IF($R296=6,LOOKUP($S296,'Vent Sizing Charts'!$T$22:$T$25,'Vent Sizing Charts'!AE$22:AE$25)+1,IF($R296=5,LOOKUP($S296,'Vent Sizing Charts'!$T$18:$T$21,'Vent Sizing Charts'!AE$18:AE$21)+1,IF($R296=4,LOOKUP($S296,'Vent Sizing Charts'!$T$14:$T$17,'Vent Sizing Charts'!AE$14:AE$17)+1,IF($R296=3,LOOKUP($S296,'Vent Sizing Charts'!$T$10:$T$13,'Vent Sizing Charts'!AE$10:AE$13)+1,IF($R296=2,LOOKUP($S296,'Vent Sizing Charts'!$T$8:$T$9,'Vent Sizing Charts'!AE$8:AE$9)+1,IF($R296=1.5,LOOKUP($S296,'Vent Sizing Charts'!$T$7,'Vent Sizing Charts'!AE$7)+1,IF($R296=1.25,LOOKUP($S296,'Vent Sizing Charts'!$T$6,'Vent Sizing Charts'!AE$6)+1,"ERR")))))))))))</f>
        <v>ERR</v>
      </c>
      <c r="AE296" t="str">
        <f>IF($R296=15,LOOKUP($S296,'Vent Sizing Charts'!$T$38:$T$41,'Vent Sizing Charts'!U$38:U$41),IF($R296=12,LOOKUP($S296,'Vent Sizing Charts'!$T$34:$T$37,'Vent Sizing Charts'!U$34:U$37),IF($R296=10,LOOKUP($S296,'Vent Sizing Charts'!$T$30:$T$33,'Vent Sizing Charts'!U$30:U$33),IF($R296=8,LOOKUP($S296,'Vent Sizing Charts'!$T$26:$T$29,'Vent Sizing Charts'!U$26:U$29),IF($R296=6,LOOKUP($S296,'Vent Sizing Charts'!$T$22:$T$25,'Vent Sizing Charts'!U$22:U$25),IF($R296=5,LOOKUP($S296,'Vent Sizing Charts'!$T$18:$T$21,'Vent Sizing Charts'!U$18:U$21),IF($R296=4,LOOKUP($S296,'Vent Sizing Charts'!$T$14:$T$17,'Vent Sizing Charts'!U$14:U$17),IF($R296=3,LOOKUP($S296,'Vent Sizing Charts'!$T$10:$T$13,'Vent Sizing Charts'!U$10:U$13),IF($R296=2,LOOKUP($S296,'Vent Sizing Charts'!$T$8:$T$9,'Vent Sizing Charts'!U$8:U$9),IF($R296=1.5,LOOKUP($S296,'Vent Sizing Charts'!$T$7,'Vent Sizing Charts'!U$7),IF($R296=1.25,LOOKUP($S296,'Vent Sizing Charts'!$T$6,'Vent Sizing Charts'!U$6),"ERR")))))))))))</f>
        <v>ERR</v>
      </c>
    </row>
    <row r="297" spans="6:31" x14ac:dyDescent="0.25">
      <c r="F297" t="str">
        <f>IF('Vent Sizing'!M282="","",'Vent Sizing'!M282)</f>
        <v/>
      </c>
      <c r="G297">
        <v>0</v>
      </c>
      <c r="H297" t="e">
        <f>IF(LOOKUP($F297,'Vent Sizing Charts'!$F$5:$F$18,'Vent Sizing Charts'!G$5:G$18)+1&lt;0,0,LOOKUP($F297,'Vent Sizing Charts'!$F$5:$F$18,'Vent Sizing Charts'!G$5:G$18))</f>
        <v>#N/A</v>
      </c>
      <c r="I297" t="e">
        <f>IF(LOOKUP($F297,'Vent Sizing Charts'!$F$5:$F$18,'Vent Sizing Charts'!H$5:H$18)+1&lt;0,0,LOOKUP($F297,'Vent Sizing Charts'!$F$5:$F$18,'Vent Sizing Charts'!H$5:H$18))</f>
        <v>#N/A</v>
      </c>
      <c r="J297" t="e">
        <f>IF(LOOKUP($F297,'Vent Sizing Charts'!$F$5:$F$18,'Vent Sizing Charts'!I$5:I$18)+1&lt;0,0,LOOKUP($F297,'Vent Sizing Charts'!$F$5:$F$18,'Vent Sizing Charts'!I$5:I$18))</f>
        <v>#N/A</v>
      </c>
      <c r="K297" t="e">
        <f>IF(LOOKUP($F297,'Vent Sizing Charts'!$F$5:$F$18,'Vent Sizing Charts'!J$5:J$18)+1&lt;0,0,LOOKUP($F297,'Vent Sizing Charts'!$F$5:$F$18,'Vent Sizing Charts'!J$5:J$18))</f>
        <v>#N/A</v>
      </c>
      <c r="L297" t="e">
        <f>IF(LOOKUP($F297,'Vent Sizing Charts'!$F$5:$F$18,'Vent Sizing Charts'!K$5:K$18)+1&lt;0,0,LOOKUP($F297,'Vent Sizing Charts'!$F$5:$F$18,'Vent Sizing Charts'!K$5:K$18))</f>
        <v>#N/A</v>
      </c>
      <c r="M297" t="e">
        <f>IF(LOOKUP($F297,'Vent Sizing Charts'!$F$5:$F$18,'Vent Sizing Charts'!L$5:L$18)+1&lt;0,0,LOOKUP($F297,'Vent Sizing Charts'!$F$5:$F$18,'Vent Sizing Charts'!L$5:L$18))</f>
        <v>#N/A</v>
      </c>
      <c r="N297" t="e">
        <f>IF(LOOKUP($F297,'Vent Sizing Charts'!$F$5:$F$18,'Vent Sizing Charts'!M$5:M$18)+1&lt;0,0,LOOKUP($F297,'Vent Sizing Charts'!$F$5:$F$18,'Vent Sizing Charts'!M$5:M$18))</f>
        <v>#N/A</v>
      </c>
      <c r="O297" t="e">
        <f>IF(LOOKUP($F297,'Vent Sizing Charts'!$F$5:$F$18,'Vent Sizing Charts'!N$5:N$18)+1&lt;0,0,LOOKUP($F297,'Vent Sizing Charts'!$F$5:$F$18,'Vent Sizing Charts'!N$5:N$18))</f>
        <v>#N/A</v>
      </c>
      <c r="R297">
        <f>'Vent Sizing'!W202</f>
        <v>0</v>
      </c>
      <c r="S297">
        <f>ROUNDUP('Vent Sizing'!X202,0)</f>
        <v>0</v>
      </c>
      <c r="T297">
        <v>-9999999</v>
      </c>
      <c r="U297" t="str">
        <f>IF($R297=15,LOOKUP($S297,'Vent Sizing Charts'!$T$38:$T$41,'Vent Sizing Charts'!V$38:V$41)+1,IF($R297=12,LOOKUP($S297,'Vent Sizing Charts'!$T$34:$T$37,'Vent Sizing Charts'!V$34:V$37)+1,IF($R297=10,LOOKUP($S297,'Vent Sizing Charts'!$T$30:$T$33,'Vent Sizing Charts'!V$30:V$33)+1,IF($R297=8,LOOKUP($S297,'Vent Sizing Charts'!$T$26:$T$29,'Vent Sizing Charts'!V$26:V$29)+1,IF($R297=6,LOOKUP($S297,'Vent Sizing Charts'!$T$22:$T$25,'Vent Sizing Charts'!V$22:V$25)+1,IF($R297=5,LOOKUP($S297,'Vent Sizing Charts'!$T$18:$T$21,'Vent Sizing Charts'!V$18:V$21)+1,IF($R297=4,LOOKUP($S297,'Vent Sizing Charts'!$T$14:$T$17,'Vent Sizing Charts'!V$14:V$17)+1,IF($R297=3,LOOKUP($S297,'Vent Sizing Charts'!$T$10:$T$13,'Vent Sizing Charts'!V$10:V$13)+1,IF($R297=2,LOOKUP($S297,'Vent Sizing Charts'!$T$8:$T$9,'Vent Sizing Charts'!V$8:V$9)+1,IF($R297=1.5,LOOKUP($S297,'Vent Sizing Charts'!$T$7,'Vent Sizing Charts'!V$7)+1,IF($R297=1.25,LOOKUP($S297,'Vent Sizing Charts'!$T$6,'Vent Sizing Charts'!V$6)+1,"ERR")))))))))))</f>
        <v>ERR</v>
      </c>
      <c r="V297" t="str">
        <f>IF($R297=15,LOOKUP($S297,'Vent Sizing Charts'!$T$38:$T$41,'Vent Sizing Charts'!W$38:W$41)+1,IF($R297=12,LOOKUP($S297,'Vent Sizing Charts'!$T$34:$T$37,'Vent Sizing Charts'!W$34:W$37)+1,IF($R297=10,LOOKUP($S297,'Vent Sizing Charts'!$T$30:$T$33,'Vent Sizing Charts'!W$30:W$33)+1,IF($R297=8,LOOKUP($S297,'Vent Sizing Charts'!$T$26:$T$29,'Vent Sizing Charts'!W$26:W$29)+1,IF($R297=6,LOOKUP($S297,'Vent Sizing Charts'!$T$22:$T$25,'Vent Sizing Charts'!W$22:W$25)+1,IF($R297=5,LOOKUP($S297,'Vent Sizing Charts'!$T$18:$T$21,'Vent Sizing Charts'!W$18:W$21)+1,IF($R297=4,LOOKUP($S297,'Vent Sizing Charts'!$T$14:$T$17,'Vent Sizing Charts'!W$14:W$17)+1,IF($R297=3,LOOKUP($S297,'Vent Sizing Charts'!$T$10:$T$13,'Vent Sizing Charts'!W$10:W$13)+1,IF($R297=2,LOOKUP($S297,'Vent Sizing Charts'!$T$8:$T$9,'Vent Sizing Charts'!W$8:W$9)+1,IF($R297=1.5,LOOKUP($S297,'Vent Sizing Charts'!$T$7,'Vent Sizing Charts'!W$7)+1,IF($R297=1.25,LOOKUP($S297,'Vent Sizing Charts'!$T$6,'Vent Sizing Charts'!W$6)+1,"ERR")))))))))))</f>
        <v>ERR</v>
      </c>
      <c r="W297" t="str">
        <f>IF($R297=15,LOOKUP($S297,'Vent Sizing Charts'!$T$38:$T$41,'Vent Sizing Charts'!X$38:X$41)+1,IF($R297=12,LOOKUP($S297,'Vent Sizing Charts'!$T$34:$T$37,'Vent Sizing Charts'!X$34:X$37)+1,IF($R297=10,LOOKUP($S297,'Vent Sizing Charts'!$T$30:$T$33,'Vent Sizing Charts'!X$30:X$33)+1,IF($R297=8,LOOKUP($S297,'Vent Sizing Charts'!$T$26:$T$29,'Vent Sizing Charts'!X$26:X$29)+1,IF($R297=6,LOOKUP($S297,'Vent Sizing Charts'!$T$22:$T$25,'Vent Sizing Charts'!X$22:X$25)+1,IF($R297=5,LOOKUP($S297,'Vent Sizing Charts'!$T$18:$T$21,'Vent Sizing Charts'!X$18:X$21)+1,IF($R297=4,LOOKUP($S297,'Vent Sizing Charts'!$T$14:$T$17,'Vent Sizing Charts'!X$14:X$17)+1,IF($R297=3,LOOKUP($S297,'Vent Sizing Charts'!$T$10:$T$13,'Vent Sizing Charts'!X$10:X$13)+1,IF($R297=2,LOOKUP($S297,'Vent Sizing Charts'!$T$8:$T$9,'Vent Sizing Charts'!X$8:X$9)+1,IF($R297=1.5,LOOKUP($S297,'Vent Sizing Charts'!$T$7,'Vent Sizing Charts'!X$7)+1,IF($R297=1.25,LOOKUP($S297,'Vent Sizing Charts'!$T$6,'Vent Sizing Charts'!X$6)+1,"ERR")))))))))))</f>
        <v>ERR</v>
      </c>
      <c r="X297" t="str">
        <f>IF($R297=15,LOOKUP($S297,'Vent Sizing Charts'!$T$38:$T$41,'Vent Sizing Charts'!Y$38:Y$41)+1,IF($R297=12,LOOKUP($S297,'Vent Sizing Charts'!$T$34:$T$37,'Vent Sizing Charts'!Y$34:Y$37)+1,IF($R297=10,LOOKUP($S297,'Vent Sizing Charts'!$T$30:$T$33,'Vent Sizing Charts'!Y$30:Y$33)+1,IF($R297=8,LOOKUP($S297,'Vent Sizing Charts'!$T$26:$T$29,'Vent Sizing Charts'!Y$26:Y$29)+1,IF($R297=6,LOOKUP($S297,'Vent Sizing Charts'!$T$22:$T$25,'Vent Sizing Charts'!Y$22:Y$25)+1,IF($R297=5,LOOKUP($S297,'Vent Sizing Charts'!$T$18:$T$21,'Vent Sizing Charts'!Y$18:Y$21)+1,IF($R297=4,LOOKUP($S297,'Vent Sizing Charts'!$T$14:$T$17,'Vent Sizing Charts'!Y$14:Y$17)+1,IF($R297=3,LOOKUP($S297,'Vent Sizing Charts'!$T$10:$T$13,'Vent Sizing Charts'!Y$10:Y$13)+1,IF($R297=2,LOOKUP($S297,'Vent Sizing Charts'!$T$8:$T$9,'Vent Sizing Charts'!Y$8:Y$9)+1,IF($R297=1.5,LOOKUP($S297,'Vent Sizing Charts'!$T$7,'Vent Sizing Charts'!Y$7)+1,IF($R297=1.25,LOOKUP($S297,'Vent Sizing Charts'!$T$6,'Vent Sizing Charts'!Y$6)+1,"ERR")))))))))))</f>
        <v>ERR</v>
      </c>
      <c r="Y297" t="str">
        <f>IF($R297=15,LOOKUP($S297,'Vent Sizing Charts'!$T$38:$T$41,'Vent Sizing Charts'!Z$38:Z$41)+1,IF($R297=12,LOOKUP($S297,'Vent Sizing Charts'!$T$34:$T$37,'Vent Sizing Charts'!Z$34:Z$37)+1,IF($R297=10,LOOKUP($S297,'Vent Sizing Charts'!$T$30:$T$33,'Vent Sizing Charts'!Z$30:Z$33)+1,IF($R297=8,LOOKUP($S297,'Vent Sizing Charts'!$T$26:$T$29,'Vent Sizing Charts'!Z$26:Z$29)+1,IF($R297=6,LOOKUP($S297,'Vent Sizing Charts'!$T$22:$T$25,'Vent Sizing Charts'!Z$22:Z$25)+1,IF($R297=5,LOOKUP($S297,'Vent Sizing Charts'!$T$18:$T$21,'Vent Sizing Charts'!Z$18:Z$21)+1,IF($R297=4,LOOKUP($S297,'Vent Sizing Charts'!$T$14:$T$17,'Vent Sizing Charts'!Z$14:Z$17)+1,IF($R297=3,LOOKUP($S297,'Vent Sizing Charts'!$T$10:$T$13,'Vent Sizing Charts'!Z$10:Z$13)+1,IF($R297=2,LOOKUP($S297,'Vent Sizing Charts'!$T$8:$T$9,'Vent Sizing Charts'!Z$8:Z$9)+1,IF($R297=1.5,LOOKUP($S297,'Vent Sizing Charts'!$T$7,'Vent Sizing Charts'!Z$7)+1,IF($R297=1.25,LOOKUP($S297,'Vent Sizing Charts'!$T$6,'Vent Sizing Charts'!Z$6)+1,"ERR")))))))))))</f>
        <v>ERR</v>
      </c>
      <c r="Z297" t="str">
        <f>IF($R297=15,LOOKUP($S297,'Vent Sizing Charts'!$T$38:$T$41,'Vent Sizing Charts'!AA$38:AA$41)+1,IF($R297=12,LOOKUP($S297,'Vent Sizing Charts'!$T$34:$T$37,'Vent Sizing Charts'!AA$34:AA$37)+1,IF($R297=10,LOOKUP($S297,'Vent Sizing Charts'!$T$30:$T$33,'Vent Sizing Charts'!AA$30:AA$33)+1,IF($R297=8,LOOKUP($S297,'Vent Sizing Charts'!$T$26:$T$29,'Vent Sizing Charts'!AA$26:AA$29)+1,IF($R297=6,LOOKUP($S297,'Vent Sizing Charts'!$T$22:$T$25,'Vent Sizing Charts'!AA$22:AA$25)+1,IF($R297=5,LOOKUP($S297,'Vent Sizing Charts'!$T$18:$T$21,'Vent Sizing Charts'!AA$18:AA$21)+1,IF($R297=4,LOOKUP($S297,'Vent Sizing Charts'!$T$14:$T$17,'Vent Sizing Charts'!AA$14:AA$17)+1,IF($R297=3,LOOKUP($S297,'Vent Sizing Charts'!$T$10:$T$13,'Vent Sizing Charts'!AA$10:AA$13)+1,IF($R297=2,LOOKUP($S297,'Vent Sizing Charts'!$T$8:$T$9,'Vent Sizing Charts'!AA$8:AA$9)+1,IF($R297=1.5,LOOKUP($S297,'Vent Sizing Charts'!$T$7,'Vent Sizing Charts'!AA$7)+1,IF($R297=1.25,LOOKUP($S297,'Vent Sizing Charts'!$T$6,'Vent Sizing Charts'!AA$6)+1,"ERR")))))))))))</f>
        <v>ERR</v>
      </c>
      <c r="AA297" t="str">
        <f>IF($R297=15,LOOKUP($S297,'Vent Sizing Charts'!$T$38:$T$41,'Vent Sizing Charts'!AB$38:AB$41)+1,IF($R297=12,LOOKUP($S297,'Vent Sizing Charts'!$T$34:$T$37,'Vent Sizing Charts'!AB$34:AB$37)+1,IF($R297=10,LOOKUP($S297,'Vent Sizing Charts'!$T$30:$T$33,'Vent Sizing Charts'!AB$30:AB$33)+1,IF($R297=8,LOOKUP($S297,'Vent Sizing Charts'!$T$26:$T$29,'Vent Sizing Charts'!AB$26:AB$29)+1,IF($R297=6,LOOKUP($S297,'Vent Sizing Charts'!$T$22:$T$25,'Vent Sizing Charts'!AB$22:AB$25)+1,IF($R297=5,LOOKUP($S297,'Vent Sizing Charts'!$T$18:$T$21,'Vent Sizing Charts'!AB$18:AB$21)+1,IF($R297=4,LOOKUP($S297,'Vent Sizing Charts'!$T$14:$T$17,'Vent Sizing Charts'!AB$14:AB$17)+1,IF($R297=3,LOOKUP($S297,'Vent Sizing Charts'!$T$10:$T$13,'Vent Sizing Charts'!AB$10:AB$13)+1,IF($R297=2,LOOKUP($S297,'Vent Sizing Charts'!$T$8:$T$9,'Vent Sizing Charts'!AB$8:AB$9)+1,IF($R297=1.5,LOOKUP($S297,'Vent Sizing Charts'!$T$7,'Vent Sizing Charts'!AB$7)+1,IF($R297=1.25,LOOKUP($S297,'Vent Sizing Charts'!$T$6,'Vent Sizing Charts'!AB$6)+1,"ERR")))))))))))</f>
        <v>ERR</v>
      </c>
      <c r="AB297" t="str">
        <f>IF($R297=15,LOOKUP($S297,'Vent Sizing Charts'!$T$38:$T$41,'Vent Sizing Charts'!AC$38:AC$41)+1,IF($R297=12,LOOKUP($S297,'Vent Sizing Charts'!$T$34:$T$37,'Vent Sizing Charts'!AC$34:AC$37)+1,IF($R297=10,LOOKUP($S297,'Vent Sizing Charts'!$T$30:$T$33,'Vent Sizing Charts'!AC$30:AC$33)+1,IF($R297=8,LOOKUP($S297,'Vent Sizing Charts'!$T$26:$T$29,'Vent Sizing Charts'!AC$26:AC$29)+1,IF($R297=6,LOOKUP($S297,'Vent Sizing Charts'!$T$22:$T$25,'Vent Sizing Charts'!AC$22:AC$25)+1,IF($R297=5,LOOKUP($S297,'Vent Sizing Charts'!$T$18:$T$21,'Vent Sizing Charts'!AC$18:AC$21)+1,IF($R297=4,LOOKUP($S297,'Vent Sizing Charts'!$T$14:$T$17,'Vent Sizing Charts'!AC$14:AC$17)+1,IF($R297=3,LOOKUP($S297,'Vent Sizing Charts'!$T$10:$T$13,'Vent Sizing Charts'!AC$10:AC$13)+1,IF($R297=2,LOOKUP($S297,'Vent Sizing Charts'!$T$8:$T$9,'Vent Sizing Charts'!AC$8:AC$9)+1,IF($R297=1.5,LOOKUP($S297,'Vent Sizing Charts'!$T$7,'Vent Sizing Charts'!AC$7)+1,IF($R297=1.25,LOOKUP($S297,'Vent Sizing Charts'!$T$6,'Vent Sizing Charts'!AC$6)+1,"ERR")))))))))))</f>
        <v>ERR</v>
      </c>
      <c r="AC297" t="str">
        <f>IF($R297=15,LOOKUP($S297,'Vent Sizing Charts'!$T$38:$T$41,'Vent Sizing Charts'!AD$38:AD$41)+1,IF($R297=12,LOOKUP($S297,'Vent Sizing Charts'!$T$34:$T$37,'Vent Sizing Charts'!AD$34:AD$37)+1,IF($R297=10,LOOKUP($S297,'Vent Sizing Charts'!$T$30:$T$33,'Vent Sizing Charts'!AD$30:AD$33)+1,IF($R297=8,LOOKUP($S297,'Vent Sizing Charts'!$T$26:$T$29,'Vent Sizing Charts'!AD$26:AD$29)+1,IF($R297=6,LOOKUP($S297,'Vent Sizing Charts'!$T$22:$T$25,'Vent Sizing Charts'!AD$22:AD$25)+1,IF($R297=5,LOOKUP($S297,'Vent Sizing Charts'!$T$18:$T$21,'Vent Sizing Charts'!AD$18:AD$21)+1,IF($R297=4,LOOKUP($S297,'Vent Sizing Charts'!$T$14:$T$17,'Vent Sizing Charts'!AD$14:AD$17)+1,IF($R297=3,LOOKUP($S297,'Vent Sizing Charts'!$T$10:$T$13,'Vent Sizing Charts'!AD$10:AD$13)+1,IF($R297=2,LOOKUP($S297,'Vent Sizing Charts'!$T$8:$T$9,'Vent Sizing Charts'!AD$8:AD$9)+1,IF($R297=1.5,LOOKUP($S297,'Vent Sizing Charts'!$T$7,'Vent Sizing Charts'!AD$7)+1,IF($R297=1.25,LOOKUP($S297,'Vent Sizing Charts'!$T$6,'Vent Sizing Charts'!AD$6)+1,"ERR")))))))))))</f>
        <v>ERR</v>
      </c>
      <c r="AD297" t="str">
        <f>IF($R297=15,LOOKUP($S297,'Vent Sizing Charts'!$T$38:$T$41,'Vent Sizing Charts'!AE$38:AE$41)+1,IF($R297=12,LOOKUP($S297,'Vent Sizing Charts'!$T$34:$T$37,'Vent Sizing Charts'!AE$34:AE$37)+1,IF($R297=10,LOOKUP($S297,'Vent Sizing Charts'!$T$30:$T$33,'Vent Sizing Charts'!AE$30:AE$33)+1,IF($R297=8,LOOKUP($S297,'Vent Sizing Charts'!$T$26:$T$29,'Vent Sizing Charts'!AE$26:AE$29)+1,IF($R297=6,LOOKUP($S297,'Vent Sizing Charts'!$T$22:$T$25,'Vent Sizing Charts'!AE$22:AE$25)+1,IF($R297=5,LOOKUP($S297,'Vent Sizing Charts'!$T$18:$T$21,'Vent Sizing Charts'!AE$18:AE$21)+1,IF($R297=4,LOOKUP($S297,'Vent Sizing Charts'!$T$14:$T$17,'Vent Sizing Charts'!AE$14:AE$17)+1,IF($R297=3,LOOKUP($S297,'Vent Sizing Charts'!$T$10:$T$13,'Vent Sizing Charts'!AE$10:AE$13)+1,IF($R297=2,LOOKUP($S297,'Vent Sizing Charts'!$T$8:$T$9,'Vent Sizing Charts'!AE$8:AE$9)+1,IF($R297=1.5,LOOKUP($S297,'Vent Sizing Charts'!$T$7,'Vent Sizing Charts'!AE$7)+1,IF($R297=1.25,LOOKUP($S297,'Vent Sizing Charts'!$T$6,'Vent Sizing Charts'!AE$6)+1,"ERR")))))))))))</f>
        <v>ERR</v>
      </c>
      <c r="AE297" t="str">
        <f>IF($R297=15,LOOKUP($S297,'Vent Sizing Charts'!$T$38:$T$41,'Vent Sizing Charts'!U$38:U$41),IF($R297=12,LOOKUP($S297,'Vent Sizing Charts'!$T$34:$T$37,'Vent Sizing Charts'!U$34:U$37),IF($R297=10,LOOKUP($S297,'Vent Sizing Charts'!$T$30:$T$33,'Vent Sizing Charts'!U$30:U$33),IF($R297=8,LOOKUP($S297,'Vent Sizing Charts'!$T$26:$T$29,'Vent Sizing Charts'!U$26:U$29),IF($R297=6,LOOKUP($S297,'Vent Sizing Charts'!$T$22:$T$25,'Vent Sizing Charts'!U$22:U$25),IF($R297=5,LOOKUP($S297,'Vent Sizing Charts'!$T$18:$T$21,'Vent Sizing Charts'!U$18:U$21),IF($R297=4,LOOKUP($S297,'Vent Sizing Charts'!$T$14:$T$17,'Vent Sizing Charts'!U$14:U$17),IF($R297=3,LOOKUP($S297,'Vent Sizing Charts'!$T$10:$T$13,'Vent Sizing Charts'!U$10:U$13),IF($R297=2,LOOKUP($S297,'Vent Sizing Charts'!$T$8:$T$9,'Vent Sizing Charts'!U$8:U$9),IF($R297=1.5,LOOKUP($S297,'Vent Sizing Charts'!$T$7,'Vent Sizing Charts'!U$7),IF($R297=1.25,LOOKUP($S297,'Vent Sizing Charts'!$T$6,'Vent Sizing Charts'!U$6),"ERR")))))))))))</f>
        <v>ERR</v>
      </c>
    </row>
    <row r="298" spans="6:31" x14ac:dyDescent="0.25">
      <c r="F298" t="str">
        <f>IF('Vent Sizing'!M283="","",'Vent Sizing'!M283)</f>
        <v/>
      </c>
      <c r="G298">
        <v>0</v>
      </c>
      <c r="H298" t="e">
        <f>IF(LOOKUP($F298,'Vent Sizing Charts'!$F$5:$F$18,'Vent Sizing Charts'!G$5:G$18)+1&lt;0,0,LOOKUP($F298,'Vent Sizing Charts'!$F$5:$F$18,'Vent Sizing Charts'!G$5:G$18))</f>
        <v>#N/A</v>
      </c>
      <c r="I298" t="e">
        <f>IF(LOOKUP($F298,'Vent Sizing Charts'!$F$5:$F$18,'Vent Sizing Charts'!H$5:H$18)+1&lt;0,0,LOOKUP($F298,'Vent Sizing Charts'!$F$5:$F$18,'Vent Sizing Charts'!H$5:H$18))</f>
        <v>#N/A</v>
      </c>
      <c r="J298" t="e">
        <f>IF(LOOKUP($F298,'Vent Sizing Charts'!$F$5:$F$18,'Vent Sizing Charts'!I$5:I$18)+1&lt;0,0,LOOKUP($F298,'Vent Sizing Charts'!$F$5:$F$18,'Vent Sizing Charts'!I$5:I$18))</f>
        <v>#N/A</v>
      </c>
      <c r="K298" t="e">
        <f>IF(LOOKUP($F298,'Vent Sizing Charts'!$F$5:$F$18,'Vent Sizing Charts'!J$5:J$18)+1&lt;0,0,LOOKUP($F298,'Vent Sizing Charts'!$F$5:$F$18,'Vent Sizing Charts'!J$5:J$18))</f>
        <v>#N/A</v>
      </c>
      <c r="L298" t="e">
        <f>IF(LOOKUP($F298,'Vent Sizing Charts'!$F$5:$F$18,'Vent Sizing Charts'!K$5:K$18)+1&lt;0,0,LOOKUP($F298,'Vent Sizing Charts'!$F$5:$F$18,'Vent Sizing Charts'!K$5:K$18))</f>
        <v>#N/A</v>
      </c>
      <c r="M298" t="e">
        <f>IF(LOOKUP($F298,'Vent Sizing Charts'!$F$5:$F$18,'Vent Sizing Charts'!L$5:L$18)+1&lt;0,0,LOOKUP($F298,'Vent Sizing Charts'!$F$5:$F$18,'Vent Sizing Charts'!L$5:L$18))</f>
        <v>#N/A</v>
      </c>
      <c r="N298" t="e">
        <f>IF(LOOKUP($F298,'Vent Sizing Charts'!$F$5:$F$18,'Vent Sizing Charts'!M$5:M$18)+1&lt;0,0,LOOKUP($F298,'Vent Sizing Charts'!$F$5:$F$18,'Vent Sizing Charts'!M$5:M$18))</f>
        <v>#N/A</v>
      </c>
      <c r="O298" t="e">
        <f>IF(LOOKUP($F298,'Vent Sizing Charts'!$F$5:$F$18,'Vent Sizing Charts'!N$5:N$18)+1&lt;0,0,LOOKUP($F298,'Vent Sizing Charts'!$F$5:$F$18,'Vent Sizing Charts'!N$5:N$18))</f>
        <v>#N/A</v>
      </c>
      <c r="R298">
        <f>'Vent Sizing'!W203</f>
        <v>0</v>
      </c>
      <c r="S298">
        <f>ROUNDUP('Vent Sizing'!X203,0)</f>
        <v>0</v>
      </c>
      <c r="T298">
        <v>-9999999</v>
      </c>
      <c r="U298" t="str">
        <f>IF($R298=15,LOOKUP($S298,'Vent Sizing Charts'!$T$38:$T$41,'Vent Sizing Charts'!V$38:V$41)+1,IF($R298=12,LOOKUP($S298,'Vent Sizing Charts'!$T$34:$T$37,'Vent Sizing Charts'!V$34:V$37)+1,IF($R298=10,LOOKUP($S298,'Vent Sizing Charts'!$T$30:$T$33,'Vent Sizing Charts'!V$30:V$33)+1,IF($R298=8,LOOKUP($S298,'Vent Sizing Charts'!$T$26:$T$29,'Vent Sizing Charts'!V$26:V$29)+1,IF($R298=6,LOOKUP($S298,'Vent Sizing Charts'!$T$22:$T$25,'Vent Sizing Charts'!V$22:V$25)+1,IF($R298=5,LOOKUP($S298,'Vent Sizing Charts'!$T$18:$T$21,'Vent Sizing Charts'!V$18:V$21)+1,IF($R298=4,LOOKUP($S298,'Vent Sizing Charts'!$T$14:$T$17,'Vent Sizing Charts'!V$14:V$17)+1,IF($R298=3,LOOKUP($S298,'Vent Sizing Charts'!$T$10:$T$13,'Vent Sizing Charts'!V$10:V$13)+1,IF($R298=2,LOOKUP($S298,'Vent Sizing Charts'!$T$8:$T$9,'Vent Sizing Charts'!V$8:V$9)+1,IF($R298=1.5,LOOKUP($S298,'Vent Sizing Charts'!$T$7,'Vent Sizing Charts'!V$7)+1,IF($R298=1.25,LOOKUP($S298,'Vent Sizing Charts'!$T$6,'Vent Sizing Charts'!V$6)+1,"ERR")))))))))))</f>
        <v>ERR</v>
      </c>
      <c r="V298" t="str">
        <f>IF($R298=15,LOOKUP($S298,'Vent Sizing Charts'!$T$38:$T$41,'Vent Sizing Charts'!W$38:W$41)+1,IF($R298=12,LOOKUP($S298,'Vent Sizing Charts'!$T$34:$T$37,'Vent Sizing Charts'!W$34:W$37)+1,IF($R298=10,LOOKUP($S298,'Vent Sizing Charts'!$T$30:$T$33,'Vent Sizing Charts'!W$30:W$33)+1,IF($R298=8,LOOKUP($S298,'Vent Sizing Charts'!$T$26:$T$29,'Vent Sizing Charts'!W$26:W$29)+1,IF($R298=6,LOOKUP($S298,'Vent Sizing Charts'!$T$22:$T$25,'Vent Sizing Charts'!W$22:W$25)+1,IF($R298=5,LOOKUP($S298,'Vent Sizing Charts'!$T$18:$T$21,'Vent Sizing Charts'!W$18:W$21)+1,IF($R298=4,LOOKUP($S298,'Vent Sizing Charts'!$T$14:$T$17,'Vent Sizing Charts'!W$14:W$17)+1,IF($R298=3,LOOKUP($S298,'Vent Sizing Charts'!$T$10:$T$13,'Vent Sizing Charts'!W$10:W$13)+1,IF($R298=2,LOOKUP($S298,'Vent Sizing Charts'!$T$8:$T$9,'Vent Sizing Charts'!W$8:W$9)+1,IF($R298=1.5,LOOKUP($S298,'Vent Sizing Charts'!$T$7,'Vent Sizing Charts'!W$7)+1,IF($R298=1.25,LOOKUP($S298,'Vent Sizing Charts'!$T$6,'Vent Sizing Charts'!W$6)+1,"ERR")))))))))))</f>
        <v>ERR</v>
      </c>
      <c r="W298" t="str">
        <f>IF($R298=15,LOOKUP($S298,'Vent Sizing Charts'!$T$38:$T$41,'Vent Sizing Charts'!X$38:X$41)+1,IF($R298=12,LOOKUP($S298,'Vent Sizing Charts'!$T$34:$T$37,'Vent Sizing Charts'!X$34:X$37)+1,IF($R298=10,LOOKUP($S298,'Vent Sizing Charts'!$T$30:$T$33,'Vent Sizing Charts'!X$30:X$33)+1,IF($R298=8,LOOKUP($S298,'Vent Sizing Charts'!$T$26:$T$29,'Vent Sizing Charts'!X$26:X$29)+1,IF($R298=6,LOOKUP($S298,'Vent Sizing Charts'!$T$22:$T$25,'Vent Sizing Charts'!X$22:X$25)+1,IF($R298=5,LOOKUP($S298,'Vent Sizing Charts'!$T$18:$T$21,'Vent Sizing Charts'!X$18:X$21)+1,IF($R298=4,LOOKUP($S298,'Vent Sizing Charts'!$T$14:$T$17,'Vent Sizing Charts'!X$14:X$17)+1,IF($R298=3,LOOKUP($S298,'Vent Sizing Charts'!$T$10:$T$13,'Vent Sizing Charts'!X$10:X$13)+1,IF($R298=2,LOOKUP($S298,'Vent Sizing Charts'!$T$8:$T$9,'Vent Sizing Charts'!X$8:X$9)+1,IF($R298=1.5,LOOKUP($S298,'Vent Sizing Charts'!$T$7,'Vent Sizing Charts'!X$7)+1,IF($R298=1.25,LOOKUP($S298,'Vent Sizing Charts'!$T$6,'Vent Sizing Charts'!X$6)+1,"ERR")))))))))))</f>
        <v>ERR</v>
      </c>
      <c r="X298" t="str">
        <f>IF($R298=15,LOOKUP($S298,'Vent Sizing Charts'!$T$38:$T$41,'Vent Sizing Charts'!Y$38:Y$41)+1,IF($R298=12,LOOKUP($S298,'Vent Sizing Charts'!$T$34:$T$37,'Vent Sizing Charts'!Y$34:Y$37)+1,IF($R298=10,LOOKUP($S298,'Vent Sizing Charts'!$T$30:$T$33,'Vent Sizing Charts'!Y$30:Y$33)+1,IF($R298=8,LOOKUP($S298,'Vent Sizing Charts'!$T$26:$T$29,'Vent Sizing Charts'!Y$26:Y$29)+1,IF($R298=6,LOOKUP($S298,'Vent Sizing Charts'!$T$22:$T$25,'Vent Sizing Charts'!Y$22:Y$25)+1,IF($R298=5,LOOKUP($S298,'Vent Sizing Charts'!$T$18:$T$21,'Vent Sizing Charts'!Y$18:Y$21)+1,IF($R298=4,LOOKUP($S298,'Vent Sizing Charts'!$T$14:$T$17,'Vent Sizing Charts'!Y$14:Y$17)+1,IF($R298=3,LOOKUP($S298,'Vent Sizing Charts'!$T$10:$T$13,'Vent Sizing Charts'!Y$10:Y$13)+1,IF($R298=2,LOOKUP($S298,'Vent Sizing Charts'!$T$8:$T$9,'Vent Sizing Charts'!Y$8:Y$9)+1,IF($R298=1.5,LOOKUP($S298,'Vent Sizing Charts'!$T$7,'Vent Sizing Charts'!Y$7)+1,IF($R298=1.25,LOOKUP($S298,'Vent Sizing Charts'!$T$6,'Vent Sizing Charts'!Y$6)+1,"ERR")))))))))))</f>
        <v>ERR</v>
      </c>
      <c r="Y298" t="str">
        <f>IF($R298=15,LOOKUP($S298,'Vent Sizing Charts'!$T$38:$T$41,'Vent Sizing Charts'!Z$38:Z$41)+1,IF($R298=12,LOOKUP($S298,'Vent Sizing Charts'!$T$34:$T$37,'Vent Sizing Charts'!Z$34:Z$37)+1,IF($R298=10,LOOKUP($S298,'Vent Sizing Charts'!$T$30:$T$33,'Vent Sizing Charts'!Z$30:Z$33)+1,IF($R298=8,LOOKUP($S298,'Vent Sizing Charts'!$T$26:$T$29,'Vent Sizing Charts'!Z$26:Z$29)+1,IF($R298=6,LOOKUP($S298,'Vent Sizing Charts'!$T$22:$T$25,'Vent Sizing Charts'!Z$22:Z$25)+1,IF($R298=5,LOOKUP($S298,'Vent Sizing Charts'!$T$18:$T$21,'Vent Sizing Charts'!Z$18:Z$21)+1,IF($R298=4,LOOKUP($S298,'Vent Sizing Charts'!$T$14:$T$17,'Vent Sizing Charts'!Z$14:Z$17)+1,IF($R298=3,LOOKUP($S298,'Vent Sizing Charts'!$T$10:$T$13,'Vent Sizing Charts'!Z$10:Z$13)+1,IF($R298=2,LOOKUP($S298,'Vent Sizing Charts'!$T$8:$T$9,'Vent Sizing Charts'!Z$8:Z$9)+1,IF($R298=1.5,LOOKUP($S298,'Vent Sizing Charts'!$T$7,'Vent Sizing Charts'!Z$7)+1,IF($R298=1.25,LOOKUP($S298,'Vent Sizing Charts'!$T$6,'Vent Sizing Charts'!Z$6)+1,"ERR")))))))))))</f>
        <v>ERR</v>
      </c>
      <c r="Z298" t="str">
        <f>IF($R298=15,LOOKUP($S298,'Vent Sizing Charts'!$T$38:$T$41,'Vent Sizing Charts'!AA$38:AA$41)+1,IF($R298=12,LOOKUP($S298,'Vent Sizing Charts'!$T$34:$T$37,'Vent Sizing Charts'!AA$34:AA$37)+1,IF($R298=10,LOOKUP($S298,'Vent Sizing Charts'!$T$30:$T$33,'Vent Sizing Charts'!AA$30:AA$33)+1,IF($R298=8,LOOKUP($S298,'Vent Sizing Charts'!$T$26:$T$29,'Vent Sizing Charts'!AA$26:AA$29)+1,IF($R298=6,LOOKUP($S298,'Vent Sizing Charts'!$T$22:$T$25,'Vent Sizing Charts'!AA$22:AA$25)+1,IF($R298=5,LOOKUP($S298,'Vent Sizing Charts'!$T$18:$T$21,'Vent Sizing Charts'!AA$18:AA$21)+1,IF($R298=4,LOOKUP($S298,'Vent Sizing Charts'!$T$14:$T$17,'Vent Sizing Charts'!AA$14:AA$17)+1,IF($R298=3,LOOKUP($S298,'Vent Sizing Charts'!$T$10:$T$13,'Vent Sizing Charts'!AA$10:AA$13)+1,IF($R298=2,LOOKUP($S298,'Vent Sizing Charts'!$T$8:$T$9,'Vent Sizing Charts'!AA$8:AA$9)+1,IF($R298=1.5,LOOKUP($S298,'Vent Sizing Charts'!$T$7,'Vent Sizing Charts'!AA$7)+1,IF($R298=1.25,LOOKUP($S298,'Vent Sizing Charts'!$T$6,'Vent Sizing Charts'!AA$6)+1,"ERR")))))))))))</f>
        <v>ERR</v>
      </c>
      <c r="AA298" t="str">
        <f>IF($R298=15,LOOKUP($S298,'Vent Sizing Charts'!$T$38:$T$41,'Vent Sizing Charts'!AB$38:AB$41)+1,IF($R298=12,LOOKUP($S298,'Vent Sizing Charts'!$T$34:$T$37,'Vent Sizing Charts'!AB$34:AB$37)+1,IF($R298=10,LOOKUP($S298,'Vent Sizing Charts'!$T$30:$T$33,'Vent Sizing Charts'!AB$30:AB$33)+1,IF($R298=8,LOOKUP($S298,'Vent Sizing Charts'!$T$26:$T$29,'Vent Sizing Charts'!AB$26:AB$29)+1,IF($R298=6,LOOKUP($S298,'Vent Sizing Charts'!$T$22:$T$25,'Vent Sizing Charts'!AB$22:AB$25)+1,IF($R298=5,LOOKUP($S298,'Vent Sizing Charts'!$T$18:$T$21,'Vent Sizing Charts'!AB$18:AB$21)+1,IF($R298=4,LOOKUP($S298,'Vent Sizing Charts'!$T$14:$T$17,'Vent Sizing Charts'!AB$14:AB$17)+1,IF($R298=3,LOOKUP($S298,'Vent Sizing Charts'!$T$10:$T$13,'Vent Sizing Charts'!AB$10:AB$13)+1,IF($R298=2,LOOKUP($S298,'Vent Sizing Charts'!$T$8:$T$9,'Vent Sizing Charts'!AB$8:AB$9)+1,IF($R298=1.5,LOOKUP($S298,'Vent Sizing Charts'!$T$7,'Vent Sizing Charts'!AB$7)+1,IF($R298=1.25,LOOKUP($S298,'Vent Sizing Charts'!$T$6,'Vent Sizing Charts'!AB$6)+1,"ERR")))))))))))</f>
        <v>ERR</v>
      </c>
      <c r="AB298" t="str">
        <f>IF($R298=15,LOOKUP($S298,'Vent Sizing Charts'!$T$38:$T$41,'Vent Sizing Charts'!AC$38:AC$41)+1,IF($R298=12,LOOKUP($S298,'Vent Sizing Charts'!$T$34:$T$37,'Vent Sizing Charts'!AC$34:AC$37)+1,IF($R298=10,LOOKUP($S298,'Vent Sizing Charts'!$T$30:$T$33,'Vent Sizing Charts'!AC$30:AC$33)+1,IF($R298=8,LOOKUP($S298,'Vent Sizing Charts'!$T$26:$T$29,'Vent Sizing Charts'!AC$26:AC$29)+1,IF($R298=6,LOOKUP($S298,'Vent Sizing Charts'!$T$22:$T$25,'Vent Sizing Charts'!AC$22:AC$25)+1,IF($R298=5,LOOKUP($S298,'Vent Sizing Charts'!$T$18:$T$21,'Vent Sizing Charts'!AC$18:AC$21)+1,IF($R298=4,LOOKUP($S298,'Vent Sizing Charts'!$T$14:$T$17,'Vent Sizing Charts'!AC$14:AC$17)+1,IF($R298=3,LOOKUP($S298,'Vent Sizing Charts'!$T$10:$T$13,'Vent Sizing Charts'!AC$10:AC$13)+1,IF($R298=2,LOOKUP($S298,'Vent Sizing Charts'!$T$8:$T$9,'Vent Sizing Charts'!AC$8:AC$9)+1,IF($R298=1.5,LOOKUP($S298,'Vent Sizing Charts'!$T$7,'Vent Sizing Charts'!AC$7)+1,IF($R298=1.25,LOOKUP($S298,'Vent Sizing Charts'!$T$6,'Vent Sizing Charts'!AC$6)+1,"ERR")))))))))))</f>
        <v>ERR</v>
      </c>
      <c r="AC298" t="str">
        <f>IF($R298=15,LOOKUP($S298,'Vent Sizing Charts'!$T$38:$T$41,'Vent Sizing Charts'!AD$38:AD$41)+1,IF($R298=12,LOOKUP($S298,'Vent Sizing Charts'!$T$34:$T$37,'Vent Sizing Charts'!AD$34:AD$37)+1,IF($R298=10,LOOKUP($S298,'Vent Sizing Charts'!$T$30:$T$33,'Vent Sizing Charts'!AD$30:AD$33)+1,IF($R298=8,LOOKUP($S298,'Vent Sizing Charts'!$T$26:$T$29,'Vent Sizing Charts'!AD$26:AD$29)+1,IF($R298=6,LOOKUP($S298,'Vent Sizing Charts'!$T$22:$T$25,'Vent Sizing Charts'!AD$22:AD$25)+1,IF($R298=5,LOOKUP($S298,'Vent Sizing Charts'!$T$18:$T$21,'Vent Sizing Charts'!AD$18:AD$21)+1,IF($R298=4,LOOKUP($S298,'Vent Sizing Charts'!$T$14:$T$17,'Vent Sizing Charts'!AD$14:AD$17)+1,IF($R298=3,LOOKUP($S298,'Vent Sizing Charts'!$T$10:$T$13,'Vent Sizing Charts'!AD$10:AD$13)+1,IF($R298=2,LOOKUP($S298,'Vent Sizing Charts'!$T$8:$T$9,'Vent Sizing Charts'!AD$8:AD$9)+1,IF($R298=1.5,LOOKUP($S298,'Vent Sizing Charts'!$T$7,'Vent Sizing Charts'!AD$7)+1,IF($R298=1.25,LOOKUP($S298,'Vent Sizing Charts'!$T$6,'Vent Sizing Charts'!AD$6)+1,"ERR")))))))))))</f>
        <v>ERR</v>
      </c>
      <c r="AD298" t="str">
        <f>IF($R298=15,LOOKUP($S298,'Vent Sizing Charts'!$T$38:$T$41,'Vent Sizing Charts'!AE$38:AE$41)+1,IF($R298=12,LOOKUP($S298,'Vent Sizing Charts'!$T$34:$T$37,'Vent Sizing Charts'!AE$34:AE$37)+1,IF($R298=10,LOOKUP($S298,'Vent Sizing Charts'!$T$30:$T$33,'Vent Sizing Charts'!AE$30:AE$33)+1,IF($R298=8,LOOKUP($S298,'Vent Sizing Charts'!$T$26:$T$29,'Vent Sizing Charts'!AE$26:AE$29)+1,IF($R298=6,LOOKUP($S298,'Vent Sizing Charts'!$T$22:$T$25,'Vent Sizing Charts'!AE$22:AE$25)+1,IF($R298=5,LOOKUP($S298,'Vent Sizing Charts'!$T$18:$T$21,'Vent Sizing Charts'!AE$18:AE$21)+1,IF($R298=4,LOOKUP($S298,'Vent Sizing Charts'!$T$14:$T$17,'Vent Sizing Charts'!AE$14:AE$17)+1,IF($R298=3,LOOKUP($S298,'Vent Sizing Charts'!$T$10:$T$13,'Vent Sizing Charts'!AE$10:AE$13)+1,IF($R298=2,LOOKUP($S298,'Vent Sizing Charts'!$T$8:$T$9,'Vent Sizing Charts'!AE$8:AE$9)+1,IF($R298=1.5,LOOKUP($S298,'Vent Sizing Charts'!$T$7,'Vent Sizing Charts'!AE$7)+1,IF($R298=1.25,LOOKUP($S298,'Vent Sizing Charts'!$T$6,'Vent Sizing Charts'!AE$6)+1,"ERR")))))))))))</f>
        <v>ERR</v>
      </c>
      <c r="AE298" t="str">
        <f>IF($R298=15,LOOKUP($S298,'Vent Sizing Charts'!$T$38:$T$41,'Vent Sizing Charts'!U$38:U$41),IF($R298=12,LOOKUP($S298,'Vent Sizing Charts'!$T$34:$T$37,'Vent Sizing Charts'!U$34:U$37),IF($R298=10,LOOKUP($S298,'Vent Sizing Charts'!$T$30:$T$33,'Vent Sizing Charts'!U$30:U$33),IF($R298=8,LOOKUP($S298,'Vent Sizing Charts'!$T$26:$T$29,'Vent Sizing Charts'!U$26:U$29),IF($R298=6,LOOKUP($S298,'Vent Sizing Charts'!$T$22:$T$25,'Vent Sizing Charts'!U$22:U$25),IF($R298=5,LOOKUP($S298,'Vent Sizing Charts'!$T$18:$T$21,'Vent Sizing Charts'!U$18:U$21),IF($R298=4,LOOKUP($S298,'Vent Sizing Charts'!$T$14:$T$17,'Vent Sizing Charts'!U$14:U$17),IF($R298=3,LOOKUP($S298,'Vent Sizing Charts'!$T$10:$T$13,'Vent Sizing Charts'!U$10:U$13),IF($R298=2,LOOKUP($S298,'Vent Sizing Charts'!$T$8:$T$9,'Vent Sizing Charts'!U$8:U$9),IF($R298=1.5,LOOKUP($S298,'Vent Sizing Charts'!$T$7,'Vent Sizing Charts'!U$7),IF($R298=1.25,LOOKUP($S298,'Vent Sizing Charts'!$T$6,'Vent Sizing Charts'!U$6),"ERR")))))))))))</f>
        <v>ERR</v>
      </c>
    </row>
    <row r="299" spans="6:31" x14ac:dyDescent="0.25">
      <c r="F299" t="str">
        <f>IF('Vent Sizing'!M284="","",'Vent Sizing'!M284)</f>
        <v/>
      </c>
      <c r="G299">
        <v>0</v>
      </c>
      <c r="H299" t="e">
        <f>IF(LOOKUP($F299,'Vent Sizing Charts'!$F$5:$F$18,'Vent Sizing Charts'!G$5:G$18)+1&lt;0,0,LOOKUP($F299,'Vent Sizing Charts'!$F$5:$F$18,'Vent Sizing Charts'!G$5:G$18))</f>
        <v>#N/A</v>
      </c>
      <c r="I299" t="e">
        <f>IF(LOOKUP($F299,'Vent Sizing Charts'!$F$5:$F$18,'Vent Sizing Charts'!H$5:H$18)+1&lt;0,0,LOOKUP($F299,'Vent Sizing Charts'!$F$5:$F$18,'Vent Sizing Charts'!H$5:H$18))</f>
        <v>#N/A</v>
      </c>
      <c r="J299" t="e">
        <f>IF(LOOKUP($F299,'Vent Sizing Charts'!$F$5:$F$18,'Vent Sizing Charts'!I$5:I$18)+1&lt;0,0,LOOKUP($F299,'Vent Sizing Charts'!$F$5:$F$18,'Vent Sizing Charts'!I$5:I$18))</f>
        <v>#N/A</v>
      </c>
      <c r="K299" t="e">
        <f>IF(LOOKUP($F299,'Vent Sizing Charts'!$F$5:$F$18,'Vent Sizing Charts'!J$5:J$18)+1&lt;0,0,LOOKUP($F299,'Vent Sizing Charts'!$F$5:$F$18,'Vent Sizing Charts'!J$5:J$18))</f>
        <v>#N/A</v>
      </c>
      <c r="L299" t="e">
        <f>IF(LOOKUP($F299,'Vent Sizing Charts'!$F$5:$F$18,'Vent Sizing Charts'!K$5:K$18)+1&lt;0,0,LOOKUP($F299,'Vent Sizing Charts'!$F$5:$F$18,'Vent Sizing Charts'!K$5:K$18))</f>
        <v>#N/A</v>
      </c>
      <c r="M299" t="e">
        <f>IF(LOOKUP($F299,'Vent Sizing Charts'!$F$5:$F$18,'Vent Sizing Charts'!L$5:L$18)+1&lt;0,0,LOOKUP($F299,'Vent Sizing Charts'!$F$5:$F$18,'Vent Sizing Charts'!L$5:L$18))</f>
        <v>#N/A</v>
      </c>
      <c r="N299" t="e">
        <f>IF(LOOKUP($F299,'Vent Sizing Charts'!$F$5:$F$18,'Vent Sizing Charts'!M$5:M$18)+1&lt;0,0,LOOKUP($F299,'Vent Sizing Charts'!$F$5:$F$18,'Vent Sizing Charts'!M$5:M$18))</f>
        <v>#N/A</v>
      </c>
      <c r="O299" t="e">
        <f>IF(LOOKUP($F299,'Vent Sizing Charts'!$F$5:$F$18,'Vent Sizing Charts'!N$5:N$18)+1&lt;0,0,LOOKUP($F299,'Vent Sizing Charts'!$F$5:$F$18,'Vent Sizing Charts'!N$5:N$18))</f>
        <v>#N/A</v>
      </c>
      <c r="R299">
        <f>'Vent Sizing'!W204</f>
        <v>0</v>
      </c>
      <c r="S299">
        <f>ROUNDUP('Vent Sizing'!X204,0)</f>
        <v>0</v>
      </c>
      <c r="T299">
        <v>-9999999</v>
      </c>
      <c r="U299" t="str">
        <f>IF($R299=15,LOOKUP($S299,'Vent Sizing Charts'!$T$38:$T$41,'Vent Sizing Charts'!V$38:V$41)+1,IF($R299=12,LOOKUP($S299,'Vent Sizing Charts'!$T$34:$T$37,'Vent Sizing Charts'!V$34:V$37)+1,IF($R299=10,LOOKUP($S299,'Vent Sizing Charts'!$T$30:$T$33,'Vent Sizing Charts'!V$30:V$33)+1,IF($R299=8,LOOKUP($S299,'Vent Sizing Charts'!$T$26:$T$29,'Vent Sizing Charts'!V$26:V$29)+1,IF($R299=6,LOOKUP($S299,'Vent Sizing Charts'!$T$22:$T$25,'Vent Sizing Charts'!V$22:V$25)+1,IF($R299=5,LOOKUP($S299,'Vent Sizing Charts'!$T$18:$T$21,'Vent Sizing Charts'!V$18:V$21)+1,IF($R299=4,LOOKUP($S299,'Vent Sizing Charts'!$T$14:$T$17,'Vent Sizing Charts'!V$14:V$17)+1,IF($R299=3,LOOKUP($S299,'Vent Sizing Charts'!$T$10:$T$13,'Vent Sizing Charts'!V$10:V$13)+1,IF($R299=2,LOOKUP($S299,'Vent Sizing Charts'!$T$8:$T$9,'Vent Sizing Charts'!V$8:V$9)+1,IF($R299=1.5,LOOKUP($S299,'Vent Sizing Charts'!$T$7,'Vent Sizing Charts'!V$7)+1,IF($R299=1.25,LOOKUP($S299,'Vent Sizing Charts'!$T$6,'Vent Sizing Charts'!V$6)+1,"ERR")))))))))))</f>
        <v>ERR</v>
      </c>
      <c r="V299" t="str">
        <f>IF($R299=15,LOOKUP($S299,'Vent Sizing Charts'!$T$38:$T$41,'Vent Sizing Charts'!W$38:W$41)+1,IF($R299=12,LOOKUP($S299,'Vent Sizing Charts'!$T$34:$T$37,'Vent Sizing Charts'!W$34:W$37)+1,IF($R299=10,LOOKUP($S299,'Vent Sizing Charts'!$T$30:$T$33,'Vent Sizing Charts'!W$30:W$33)+1,IF($R299=8,LOOKUP($S299,'Vent Sizing Charts'!$T$26:$T$29,'Vent Sizing Charts'!W$26:W$29)+1,IF($R299=6,LOOKUP($S299,'Vent Sizing Charts'!$T$22:$T$25,'Vent Sizing Charts'!W$22:W$25)+1,IF($R299=5,LOOKUP($S299,'Vent Sizing Charts'!$T$18:$T$21,'Vent Sizing Charts'!W$18:W$21)+1,IF($R299=4,LOOKUP($S299,'Vent Sizing Charts'!$T$14:$T$17,'Vent Sizing Charts'!W$14:W$17)+1,IF($R299=3,LOOKUP($S299,'Vent Sizing Charts'!$T$10:$T$13,'Vent Sizing Charts'!W$10:W$13)+1,IF($R299=2,LOOKUP($S299,'Vent Sizing Charts'!$T$8:$T$9,'Vent Sizing Charts'!W$8:W$9)+1,IF($R299=1.5,LOOKUP($S299,'Vent Sizing Charts'!$T$7,'Vent Sizing Charts'!W$7)+1,IF($R299=1.25,LOOKUP($S299,'Vent Sizing Charts'!$T$6,'Vent Sizing Charts'!W$6)+1,"ERR")))))))))))</f>
        <v>ERR</v>
      </c>
      <c r="W299" t="str">
        <f>IF($R299=15,LOOKUP($S299,'Vent Sizing Charts'!$T$38:$T$41,'Vent Sizing Charts'!X$38:X$41)+1,IF($R299=12,LOOKUP($S299,'Vent Sizing Charts'!$T$34:$T$37,'Vent Sizing Charts'!X$34:X$37)+1,IF($R299=10,LOOKUP($S299,'Vent Sizing Charts'!$T$30:$T$33,'Vent Sizing Charts'!X$30:X$33)+1,IF($R299=8,LOOKUP($S299,'Vent Sizing Charts'!$T$26:$T$29,'Vent Sizing Charts'!X$26:X$29)+1,IF($R299=6,LOOKUP($S299,'Vent Sizing Charts'!$T$22:$T$25,'Vent Sizing Charts'!X$22:X$25)+1,IF($R299=5,LOOKUP($S299,'Vent Sizing Charts'!$T$18:$T$21,'Vent Sizing Charts'!X$18:X$21)+1,IF($R299=4,LOOKUP($S299,'Vent Sizing Charts'!$T$14:$T$17,'Vent Sizing Charts'!X$14:X$17)+1,IF($R299=3,LOOKUP($S299,'Vent Sizing Charts'!$T$10:$T$13,'Vent Sizing Charts'!X$10:X$13)+1,IF($R299=2,LOOKUP($S299,'Vent Sizing Charts'!$T$8:$T$9,'Vent Sizing Charts'!X$8:X$9)+1,IF($R299=1.5,LOOKUP($S299,'Vent Sizing Charts'!$T$7,'Vent Sizing Charts'!X$7)+1,IF($R299=1.25,LOOKUP($S299,'Vent Sizing Charts'!$T$6,'Vent Sizing Charts'!X$6)+1,"ERR")))))))))))</f>
        <v>ERR</v>
      </c>
      <c r="X299" t="str">
        <f>IF($R299=15,LOOKUP($S299,'Vent Sizing Charts'!$T$38:$T$41,'Vent Sizing Charts'!Y$38:Y$41)+1,IF($R299=12,LOOKUP($S299,'Vent Sizing Charts'!$T$34:$T$37,'Vent Sizing Charts'!Y$34:Y$37)+1,IF($R299=10,LOOKUP($S299,'Vent Sizing Charts'!$T$30:$T$33,'Vent Sizing Charts'!Y$30:Y$33)+1,IF($R299=8,LOOKUP($S299,'Vent Sizing Charts'!$T$26:$T$29,'Vent Sizing Charts'!Y$26:Y$29)+1,IF($R299=6,LOOKUP($S299,'Vent Sizing Charts'!$T$22:$T$25,'Vent Sizing Charts'!Y$22:Y$25)+1,IF($R299=5,LOOKUP($S299,'Vent Sizing Charts'!$T$18:$T$21,'Vent Sizing Charts'!Y$18:Y$21)+1,IF($R299=4,LOOKUP($S299,'Vent Sizing Charts'!$T$14:$T$17,'Vent Sizing Charts'!Y$14:Y$17)+1,IF($R299=3,LOOKUP($S299,'Vent Sizing Charts'!$T$10:$T$13,'Vent Sizing Charts'!Y$10:Y$13)+1,IF($R299=2,LOOKUP($S299,'Vent Sizing Charts'!$T$8:$T$9,'Vent Sizing Charts'!Y$8:Y$9)+1,IF($R299=1.5,LOOKUP($S299,'Vent Sizing Charts'!$T$7,'Vent Sizing Charts'!Y$7)+1,IF($R299=1.25,LOOKUP($S299,'Vent Sizing Charts'!$T$6,'Vent Sizing Charts'!Y$6)+1,"ERR")))))))))))</f>
        <v>ERR</v>
      </c>
      <c r="Y299" t="str">
        <f>IF($R299=15,LOOKUP($S299,'Vent Sizing Charts'!$T$38:$T$41,'Vent Sizing Charts'!Z$38:Z$41)+1,IF($R299=12,LOOKUP($S299,'Vent Sizing Charts'!$T$34:$T$37,'Vent Sizing Charts'!Z$34:Z$37)+1,IF($R299=10,LOOKUP($S299,'Vent Sizing Charts'!$T$30:$T$33,'Vent Sizing Charts'!Z$30:Z$33)+1,IF($R299=8,LOOKUP($S299,'Vent Sizing Charts'!$T$26:$T$29,'Vent Sizing Charts'!Z$26:Z$29)+1,IF($R299=6,LOOKUP($S299,'Vent Sizing Charts'!$T$22:$T$25,'Vent Sizing Charts'!Z$22:Z$25)+1,IF($R299=5,LOOKUP($S299,'Vent Sizing Charts'!$T$18:$T$21,'Vent Sizing Charts'!Z$18:Z$21)+1,IF($R299=4,LOOKUP($S299,'Vent Sizing Charts'!$T$14:$T$17,'Vent Sizing Charts'!Z$14:Z$17)+1,IF($R299=3,LOOKUP($S299,'Vent Sizing Charts'!$T$10:$T$13,'Vent Sizing Charts'!Z$10:Z$13)+1,IF($R299=2,LOOKUP($S299,'Vent Sizing Charts'!$T$8:$T$9,'Vent Sizing Charts'!Z$8:Z$9)+1,IF($R299=1.5,LOOKUP($S299,'Vent Sizing Charts'!$T$7,'Vent Sizing Charts'!Z$7)+1,IF($R299=1.25,LOOKUP($S299,'Vent Sizing Charts'!$T$6,'Vent Sizing Charts'!Z$6)+1,"ERR")))))))))))</f>
        <v>ERR</v>
      </c>
      <c r="Z299" t="str">
        <f>IF($R299=15,LOOKUP($S299,'Vent Sizing Charts'!$T$38:$T$41,'Vent Sizing Charts'!AA$38:AA$41)+1,IF($R299=12,LOOKUP($S299,'Vent Sizing Charts'!$T$34:$T$37,'Vent Sizing Charts'!AA$34:AA$37)+1,IF($R299=10,LOOKUP($S299,'Vent Sizing Charts'!$T$30:$T$33,'Vent Sizing Charts'!AA$30:AA$33)+1,IF($R299=8,LOOKUP($S299,'Vent Sizing Charts'!$T$26:$T$29,'Vent Sizing Charts'!AA$26:AA$29)+1,IF($R299=6,LOOKUP($S299,'Vent Sizing Charts'!$T$22:$T$25,'Vent Sizing Charts'!AA$22:AA$25)+1,IF($R299=5,LOOKUP($S299,'Vent Sizing Charts'!$T$18:$T$21,'Vent Sizing Charts'!AA$18:AA$21)+1,IF($R299=4,LOOKUP($S299,'Vent Sizing Charts'!$T$14:$T$17,'Vent Sizing Charts'!AA$14:AA$17)+1,IF($R299=3,LOOKUP($S299,'Vent Sizing Charts'!$T$10:$T$13,'Vent Sizing Charts'!AA$10:AA$13)+1,IF($R299=2,LOOKUP($S299,'Vent Sizing Charts'!$T$8:$T$9,'Vent Sizing Charts'!AA$8:AA$9)+1,IF($R299=1.5,LOOKUP($S299,'Vent Sizing Charts'!$T$7,'Vent Sizing Charts'!AA$7)+1,IF($R299=1.25,LOOKUP($S299,'Vent Sizing Charts'!$T$6,'Vent Sizing Charts'!AA$6)+1,"ERR")))))))))))</f>
        <v>ERR</v>
      </c>
      <c r="AA299" t="str">
        <f>IF($R299=15,LOOKUP($S299,'Vent Sizing Charts'!$T$38:$T$41,'Vent Sizing Charts'!AB$38:AB$41)+1,IF($R299=12,LOOKUP($S299,'Vent Sizing Charts'!$T$34:$T$37,'Vent Sizing Charts'!AB$34:AB$37)+1,IF($R299=10,LOOKUP($S299,'Vent Sizing Charts'!$T$30:$T$33,'Vent Sizing Charts'!AB$30:AB$33)+1,IF($R299=8,LOOKUP($S299,'Vent Sizing Charts'!$T$26:$T$29,'Vent Sizing Charts'!AB$26:AB$29)+1,IF($R299=6,LOOKUP($S299,'Vent Sizing Charts'!$T$22:$T$25,'Vent Sizing Charts'!AB$22:AB$25)+1,IF($R299=5,LOOKUP($S299,'Vent Sizing Charts'!$T$18:$T$21,'Vent Sizing Charts'!AB$18:AB$21)+1,IF($R299=4,LOOKUP($S299,'Vent Sizing Charts'!$T$14:$T$17,'Vent Sizing Charts'!AB$14:AB$17)+1,IF($R299=3,LOOKUP($S299,'Vent Sizing Charts'!$T$10:$T$13,'Vent Sizing Charts'!AB$10:AB$13)+1,IF($R299=2,LOOKUP($S299,'Vent Sizing Charts'!$T$8:$T$9,'Vent Sizing Charts'!AB$8:AB$9)+1,IF($R299=1.5,LOOKUP($S299,'Vent Sizing Charts'!$T$7,'Vent Sizing Charts'!AB$7)+1,IF($R299=1.25,LOOKUP($S299,'Vent Sizing Charts'!$T$6,'Vent Sizing Charts'!AB$6)+1,"ERR")))))))))))</f>
        <v>ERR</v>
      </c>
      <c r="AB299" t="str">
        <f>IF($R299=15,LOOKUP($S299,'Vent Sizing Charts'!$T$38:$T$41,'Vent Sizing Charts'!AC$38:AC$41)+1,IF($R299=12,LOOKUP($S299,'Vent Sizing Charts'!$T$34:$T$37,'Vent Sizing Charts'!AC$34:AC$37)+1,IF($R299=10,LOOKUP($S299,'Vent Sizing Charts'!$T$30:$T$33,'Vent Sizing Charts'!AC$30:AC$33)+1,IF($R299=8,LOOKUP($S299,'Vent Sizing Charts'!$T$26:$T$29,'Vent Sizing Charts'!AC$26:AC$29)+1,IF($R299=6,LOOKUP($S299,'Vent Sizing Charts'!$T$22:$T$25,'Vent Sizing Charts'!AC$22:AC$25)+1,IF($R299=5,LOOKUP($S299,'Vent Sizing Charts'!$T$18:$T$21,'Vent Sizing Charts'!AC$18:AC$21)+1,IF($R299=4,LOOKUP($S299,'Vent Sizing Charts'!$T$14:$T$17,'Vent Sizing Charts'!AC$14:AC$17)+1,IF($R299=3,LOOKUP($S299,'Vent Sizing Charts'!$T$10:$T$13,'Vent Sizing Charts'!AC$10:AC$13)+1,IF($R299=2,LOOKUP($S299,'Vent Sizing Charts'!$T$8:$T$9,'Vent Sizing Charts'!AC$8:AC$9)+1,IF($R299=1.5,LOOKUP($S299,'Vent Sizing Charts'!$T$7,'Vent Sizing Charts'!AC$7)+1,IF($R299=1.25,LOOKUP($S299,'Vent Sizing Charts'!$T$6,'Vent Sizing Charts'!AC$6)+1,"ERR")))))))))))</f>
        <v>ERR</v>
      </c>
      <c r="AC299" t="str">
        <f>IF($R299=15,LOOKUP($S299,'Vent Sizing Charts'!$T$38:$T$41,'Vent Sizing Charts'!AD$38:AD$41)+1,IF($R299=12,LOOKUP($S299,'Vent Sizing Charts'!$T$34:$T$37,'Vent Sizing Charts'!AD$34:AD$37)+1,IF($R299=10,LOOKUP($S299,'Vent Sizing Charts'!$T$30:$T$33,'Vent Sizing Charts'!AD$30:AD$33)+1,IF($R299=8,LOOKUP($S299,'Vent Sizing Charts'!$T$26:$T$29,'Vent Sizing Charts'!AD$26:AD$29)+1,IF($R299=6,LOOKUP($S299,'Vent Sizing Charts'!$T$22:$T$25,'Vent Sizing Charts'!AD$22:AD$25)+1,IF($R299=5,LOOKUP($S299,'Vent Sizing Charts'!$T$18:$T$21,'Vent Sizing Charts'!AD$18:AD$21)+1,IF($R299=4,LOOKUP($S299,'Vent Sizing Charts'!$T$14:$T$17,'Vent Sizing Charts'!AD$14:AD$17)+1,IF($R299=3,LOOKUP($S299,'Vent Sizing Charts'!$T$10:$T$13,'Vent Sizing Charts'!AD$10:AD$13)+1,IF($R299=2,LOOKUP($S299,'Vent Sizing Charts'!$T$8:$T$9,'Vent Sizing Charts'!AD$8:AD$9)+1,IF($R299=1.5,LOOKUP($S299,'Vent Sizing Charts'!$T$7,'Vent Sizing Charts'!AD$7)+1,IF($R299=1.25,LOOKUP($S299,'Vent Sizing Charts'!$T$6,'Vent Sizing Charts'!AD$6)+1,"ERR")))))))))))</f>
        <v>ERR</v>
      </c>
      <c r="AD299" t="str">
        <f>IF($R299=15,LOOKUP($S299,'Vent Sizing Charts'!$T$38:$T$41,'Vent Sizing Charts'!AE$38:AE$41)+1,IF($R299=12,LOOKUP($S299,'Vent Sizing Charts'!$T$34:$T$37,'Vent Sizing Charts'!AE$34:AE$37)+1,IF($R299=10,LOOKUP($S299,'Vent Sizing Charts'!$T$30:$T$33,'Vent Sizing Charts'!AE$30:AE$33)+1,IF($R299=8,LOOKUP($S299,'Vent Sizing Charts'!$T$26:$T$29,'Vent Sizing Charts'!AE$26:AE$29)+1,IF($R299=6,LOOKUP($S299,'Vent Sizing Charts'!$T$22:$T$25,'Vent Sizing Charts'!AE$22:AE$25)+1,IF($R299=5,LOOKUP($S299,'Vent Sizing Charts'!$T$18:$T$21,'Vent Sizing Charts'!AE$18:AE$21)+1,IF($R299=4,LOOKUP($S299,'Vent Sizing Charts'!$T$14:$T$17,'Vent Sizing Charts'!AE$14:AE$17)+1,IF($R299=3,LOOKUP($S299,'Vent Sizing Charts'!$T$10:$T$13,'Vent Sizing Charts'!AE$10:AE$13)+1,IF($R299=2,LOOKUP($S299,'Vent Sizing Charts'!$T$8:$T$9,'Vent Sizing Charts'!AE$8:AE$9)+1,IF($R299=1.5,LOOKUP($S299,'Vent Sizing Charts'!$T$7,'Vent Sizing Charts'!AE$7)+1,IF($R299=1.25,LOOKUP($S299,'Vent Sizing Charts'!$T$6,'Vent Sizing Charts'!AE$6)+1,"ERR")))))))))))</f>
        <v>ERR</v>
      </c>
      <c r="AE299" t="str">
        <f>IF($R299=15,LOOKUP($S299,'Vent Sizing Charts'!$T$38:$T$41,'Vent Sizing Charts'!U$38:U$41),IF($R299=12,LOOKUP($S299,'Vent Sizing Charts'!$T$34:$T$37,'Vent Sizing Charts'!U$34:U$37),IF($R299=10,LOOKUP($S299,'Vent Sizing Charts'!$T$30:$T$33,'Vent Sizing Charts'!U$30:U$33),IF($R299=8,LOOKUP($S299,'Vent Sizing Charts'!$T$26:$T$29,'Vent Sizing Charts'!U$26:U$29),IF($R299=6,LOOKUP($S299,'Vent Sizing Charts'!$T$22:$T$25,'Vent Sizing Charts'!U$22:U$25),IF($R299=5,LOOKUP($S299,'Vent Sizing Charts'!$T$18:$T$21,'Vent Sizing Charts'!U$18:U$21),IF($R299=4,LOOKUP($S299,'Vent Sizing Charts'!$T$14:$T$17,'Vent Sizing Charts'!U$14:U$17),IF($R299=3,LOOKUP($S299,'Vent Sizing Charts'!$T$10:$T$13,'Vent Sizing Charts'!U$10:U$13),IF($R299=2,LOOKUP($S299,'Vent Sizing Charts'!$T$8:$T$9,'Vent Sizing Charts'!U$8:U$9),IF($R299=1.5,LOOKUP($S299,'Vent Sizing Charts'!$T$7,'Vent Sizing Charts'!U$7),IF($R299=1.25,LOOKUP($S299,'Vent Sizing Charts'!$T$6,'Vent Sizing Charts'!U$6),"ERR")))))))))))</f>
        <v>ERR</v>
      </c>
    </row>
    <row r="300" spans="6:31" x14ac:dyDescent="0.25">
      <c r="F300" t="str">
        <f>IF('Vent Sizing'!M285="","",'Vent Sizing'!M285)</f>
        <v/>
      </c>
      <c r="G300">
        <v>0</v>
      </c>
      <c r="H300" t="e">
        <f>IF(LOOKUP($F300,'Vent Sizing Charts'!$F$5:$F$18,'Vent Sizing Charts'!G$5:G$18)+1&lt;0,0,LOOKUP($F300,'Vent Sizing Charts'!$F$5:$F$18,'Vent Sizing Charts'!G$5:G$18))</f>
        <v>#N/A</v>
      </c>
      <c r="I300" t="e">
        <f>IF(LOOKUP($F300,'Vent Sizing Charts'!$F$5:$F$18,'Vent Sizing Charts'!H$5:H$18)+1&lt;0,0,LOOKUP($F300,'Vent Sizing Charts'!$F$5:$F$18,'Vent Sizing Charts'!H$5:H$18))</f>
        <v>#N/A</v>
      </c>
      <c r="J300" t="e">
        <f>IF(LOOKUP($F300,'Vent Sizing Charts'!$F$5:$F$18,'Vent Sizing Charts'!I$5:I$18)+1&lt;0,0,LOOKUP($F300,'Vent Sizing Charts'!$F$5:$F$18,'Vent Sizing Charts'!I$5:I$18))</f>
        <v>#N/A</v>
      </c>
      <c r="K300" t="e">
        <f>IF(LOOKUP($F300,'Vent Sizing Charts'!$F$5:$F$18,'Vent Sizing Charts'!J$5:J$18)+1&lt;0,0,LOOKUP($F300,'Vent Sizing Charts'!$F$5:$F$18,'Vent Sizing Charts'!J$5:J$18))</f>
        <v>#N/A</v>
      </c>
      <c r="L300" t="e">
        <f>IF(LOOKUP($F300,'Vent Sizing Charts'!$F$5:$F$18,'Vent Sizing Charts'!K$5:K$18)+1&lt;0,0,LOOKUP($F300,'Vent Sizing Charts'!$F$5:$F$18,'Vent Sizing Charts'!K$5:K$18))</f>
        <v>#N/A</v>
      </c>
      <c r="M300" t="e">
        <f>IF(LOOKUP($F300,'Vent Sizing Charts'!$F$5:$F$18,'Vent Sizing Charts'!L$5:L$18)+1&lt;0,0,LOOKUP($F300,'Vent Sizing Charts'!$F$5:$F$18,'Vent Sizing Charts'!L$5:L$18))</f>
        <v>#N/A</v>
      </c>
      <c r="N300" t="e">
        <f>IF(LOOKUP($F300,'Vent Sizing Charts'!$F$5:$F$18,'Vent Sizing Charts'!M$5:M$18)+1&lt;0,0,LOOKUP($F300,'Vent Sizing Charts'!$F$5:$F$18,'Vent Sizing Charts'!M$5:M$18))</f>
        <v>#N/A</v>
      </c>
      <c r="O300" t="e">
        <f>IF(LOOKUP($F300,'Vent Sizing Charts'!$F$5:$F$18,'Vent Sizing Charts'!N$5:N$18)+1&lt;0,0,LOOKUP($F300,'Vent Sizing Charts'!$F$5:$F$18,'Vent Sizing Charts'!N$5:N$18))</f>
        <v>#N/A</v>
      </c>
      <c r="R300">
        <f>'Vent Sizing'!W205</f>
        <v>0</v>
      </c>
      <c r="S300">
        <f>ROUNDUP('Vent Sizing'!X205,0)</f>
        <v>0</v>
      </c>
      <c r="T300">
        <v>-9999999</v>
      </c>
      <c r="U300" t="str">
        <f>IF($R300=15,LOOKUP($S300,'Vent Sizing Charts'!$T$38:$T$41,'Vent Sizing Charts'!V$38:V$41)+1,IF($R300=12,LOOKUP($S300,'Vent Sizing Charts'!$T$34:$T$37,'Vent Sizing Charts'!V$34:V$37)+1,IF($R300=10,LOOKUP($S300,'Vent Sizing Charts'!$T$30:$T$33,'Vent Sizing Charts'!V$30:V$33)+1,IF($R300=8,LOOKUP($S300,'Vent Sizing Charts'!$T$26:$T$29,'Vent Sizing Charts'!V$26:V$29)+1,IF($R300=6,LOOKUP($S300,'Vent Sizing Charts'!$T$22:$T$25,'Vent Sizing Charts'!V$22:V$25)+1,IF($R300=5,LOOKUP($S300,'Vent Sizing Charts'!$T$18:$T$21,'Vent Sizing Charts'!V$18:V$21)+1,IF($R300=4,LOOKUP($S300,'Vent Sizing Charts'!$T$14:$T$17,'Vent Sizing Charts'!V$14:V$17)+1,IF($R300=3,LOOKUP($S300,'Vent Sizing Charts'!$T$10:$T$13,'Vent Sizing Charts'!V$10:V$13)+1,IF($R300=2,LOOKUP($S300,'Vent Sizing Charts'!$T$8:$T$9,'Vent Sizing Charts'!V$8:V$9)+1,IF($R300=1.5,LOOKUP($S300,'Vent Sizing Charts'!$T$7,'Vent Sizing Charts'!V$7)+1,IF($R300=1.25,LOOKUP($S300,'Vent Sizing Charts'!$T$6,'Vent Sizing Charts'!V$6)+1,"ERR")))))))))))</f>
        <v>ERR</v>
      </c>
      <c r="V300" t="str">
        <f>IF($R300=15,LOOKUP($S300,'Vent Sizing Charts'!$T$38:$T$41,'Vent Sizing Charts'!W$38:W$41)+1,IF($R300=12,LOOKUP($S300,'Vent Sizing Charts'!$T$34:$T$37,'Vent Sizing Charts'!W$34:W$37)+1,IF($R300=10,LOOKUP($S300,'Vent Sizing Charts'!$T$30:$T$33,'Vent Sizing Charts'!W$30:W$33)+1,IF($R300=8,LOOKUP($S300,'Vent Sizing Charts'!$T$26:$T$29,'Vent Sizing Charts'!W$26:W$29)+1,IF($R300=6,LOOKUP($S300,'Vent Sizing Charts'!$T$22:$T$25,'Vent Sizing Charts'!W$22:W$25)+1,IF($R300=5,LOOKUP($S300,'Vent Sizing Charts'!$T$18:$T$21,'Vent Sizing Charts'!W$18:W$21)+1,IF($R300=4,LOOKUP($S300,'Vent Sizing Charts'!$T$14:$T$17,'Vent Sizing Charts'!W$14:W$17)+1,IF($R300=3,LOOKUP($S300,'Vent Sizing Charts'!$T$10:$T$13,'Vent Sizing Charts'!W$10:W$13)+1,IF($R300=2,LOOKUP($S300,'Vent Sizing Charts'!$T$8:$T$9,'Vent Sizing Charts'!W$8:W$9)+1,IF($R300=1.5,LOOKUP($S300,'Vent Sizing Charts'!$T$7,'Vent Sizing Charts'!W$7)+1,IF($R300=1.25,LOOKUP($S300,'Vent Sizing Charts'!$T$6,'Vent Sizing Charts'!W$6)+1,"ERR")))))))))))</f>
        <v>ERR</v>
      </c>
      <c r="W300" t="str">
        <f>IF($R300=15,LOOKUP($S300,'Vent Sizing Charts'!$T$38:$T$41,'Vent Sizing Charts'!X$38:X$41)+1,IF($R300=12,LOOKUP($S300,'Vent Sizing Charts'!$T$34:$T$37,'Vent Sizing Charts'!X$34:X$37)+1,IF($R300=10,LOOKUP($S300,'Vent Sizing Charts'!$T$30:$T$33,'Vent Sizing Charts'!X$30:X$33)+1,IF($R300=8,LOOKUP($S300,'Vent Sizing Charts'!$T$26:$T$29,'Vent Sizing Charts'!X$26:X$29)+1,IF($R300=6,LOOKUP($S300,'Vent Sizing Charts'!$T$22:$T$25,'Vent Sizing Charts'!X$22:X$25)+1,IF($R300=5,LOOKUP($S300,'Vent Sizing Charts'!$T$18:$T$21,'Vent Sizing Charts'!X$18:X$21)+1,IF($R300=4,LOOKUP($S300,'Vent Sizing Charts'!$T$14:$T$17,'Vent Sizing Charts'!X$14:X$17)+1,IF($R300=3,LOOKUP($S300,'Vent Sizing Charts'!$T$10:$T$13,'Vent Sizing Charts'!X$10:X$13)+1,IF($R300=2,LOOKUP($S300,'Vent Sizing Charts'!$T$8:$T$9,'Vent Sizing Charts'!X$8:X$9)+1,IF($R300=1.5,LOOKUP($S300,'Vent Sizing Charts'!$T$7,'Vent Sizing Charts'!X$7)+1,IF($R300=1.25,LOOKUP($S300,'Vent Sizing Charts'!$T$6,'Vent Sizing Charts'!X$6)+1,"ERR")))))))))))</f>
        <v>ERR</v>
      </c>
      <c r="X300" t="str">
        <f>IF($R300=15,LOOKUP($S300,'Vent Sizing Charts'!$T$38:$T$41,'Vent Sizing Charts'!Y$38:Y$41)+1,IF($R300=12,LOOKUP($S300,'Vent Sizing Charts'!$T$34:$T$37,'Vent Sizing Charts'!Y$34:Y$37)+1,IF($R300=10,LOOKUP($S300,'Vent Sizing Charts'!$T$30:$T$33,'Vent Sizing Charts'!Y$30:Y$33)+1,IF($R300=8,LOOKUP($S300,'Vent Sizing Charts'!$T$26:$T$29,'Vent Sizing Charts'!Y$26:Y$29)+1,IF($R300=6,LOOKUP($S300,'Vent Sizing Charts'!$T$22:$T$25,'Vent Sizing Charts'!Y$22:Y$25)+1,IF($R300=5,LOOKUP($S300,'Vent Sizing Charts'!$T$18:$T$21,'Vent Sizing Charts'!Y$18:Y$21)+1,IF($R300=4,LOOKUP($S300,'Vent Sizing Charts'!$T$14:$T$17,'Vent Sizing Charts'!Y$14:Y$17)+1,IF($R300=3,LOOKUP($S300,'Vent Sizing Charts'!$T$10:$T$13,'Vent Sizing Charts'!Y$10:Y$13)+1,IF($R300=2,LOOKUP($S300,'Vent Sizing Charts'!$T$8:$T$9,'Vent Sizing Charts'!Y$8:Y$9)+1,IF($R300=1.5,LOOKUP($S300,'Vent Sizing Charts'!$T$7,'Vent Sizing Charts'!Y$7)+1,IF($R300=1.25,LOOKUP($S300,'Vent Sizing Charts'!$T$6,'Vent Sizing Charts'!Y$6)+1,"ERR")))))))))))</f>
        <v>ERR</v>
      </c>
      <c r="Y300" t="str">
        <f>IF($R300=15,LOOKUP($S300,'Vent Sizing Charts'!$T$38:$T$41,'Vent Sizing Charts'!Z$38:Z$41)+1,IF($R300=12,LOOKUP($S300,'Vent Sizing Charts'!$T$34:$T$37,'Vent Sizing Charts'!Z$34:Z$37)+1,IF($R300=10,LOOKUP($S300,'Vent Sizing Charts'!$T$30:$T$33,'Vent Sizing Charts'!Z$30:Z$33)+1,IF($R300=8,LOOKUP($S300,'Vent Sizing Charts'!$T$26:$T$29,'Vent Sizing Charts'!Z$26:Z$29)+1,IF($R300=6,LOOKUP($S300,'Vent Sizing Charts'!$T$22:$T$25,'Vent Sizing Charts'!Z$22:Z$25)+1,IF($R300=5,LOOKUP($S300,'Vent Sizing Charts'!$T$18:$T$21,'Vent Sizing Charts'!Z$18:Z$21)+1,IF($R300=4,LOOKUP($S300,'Vent Sizing Charts'!$T$14:$T$17,'Vent Sizing Charts'!Z$14:Z$17)+1,IF($R300=3,LOOKUP($S300,'Vent Sizing Charts'!$T$10:$T$13,'Vent Sizing Charts'!Z$10:Z$13)+1,IF($R300=2,LOOKUP($S300,'Vent Sizing Charts'!$T$8:$T$9,'Vent Sizing Charts'!Z$8:Z$9)+1,IF($R300=1.5,LOOKUP($S300,'Vent Sizing Charts'!$T$7,'Vent Sizing Charts'!Z$7)+1,IF($R300=1.25,LOOKUP($S300,'Vent Sizing Charts'!$T$6,'Vent Sizing Charts'!Z$6)+1,"ERR")))))))))))</f>
        <v>ERR</v>
      </c>
      <c r="Z300" t="str">
        <f>IF($R300=15,LOOKUP($S300,'Vent Sizing Charts'!$T$38:$T$41,'Vent Sizing Charts'!AA$38:AA$41)+1,IF($R300=12,LOOKUP($S300,'Vent Sizing Charts'!$T$34:$T$37,'Vent Sizing Charts'!AA$34:AA$37)+1,IF($R300=10,LOOKUP($S300,'Vent Sizing Charts'!$T$30:$T$33,'Vent Sizing Charts'!AA$30:AA$33)+1,IF($R300=8,LOOKUP($S300,'Vent Sizing Charts'!$T$26:$T$29,'Vent Sizing Charts'!AA$26:AA$29)+1,IF($R300=6,LOOKUP($S300,'Vent Sizing Charts'!$T$22:$T$25,'Vent Sizing Charts'!AA$22:AA$25)+1,IF($R300=5,LOOKUP($S300,'Vent Sizing Charts'!$T$18:$T$21,'Vent Sizing Charts'!AA$18:AA$21)+1,IF($R300=4,LOOKUP($S300,'Vent Sizing Charts'!$T$14:$T$17,'Vent Sizing Charts'!AA$14:AA$17)+1,IF($R300=3,LOOKUP($S300,'Vent Sizing Charts'!$T$10:$T$13,'Vent Sizing Charts'!AA$10:AA$13)+1,IF($R300=2,LOOKUP($S300,'Vent Sizing Charts'!$T$8:$T$9,'Vent Sizing Charts'!AA$8:AA$9)+1,IF($R300=1.5,LOOKUP($S300,'Vent Sizing Charts'!$T$7,'Vent Sizing Charts'!AA$7)+1,IF($R300=1.25,LOOKUP($S300,'Vent Sizing Charts'!$T$6,'Vent Sizing Charts'!AA$6)+1,"ERR")))))))))))</f>
        <v>ERR</v>
      </c>
      <c r="AA300" t="str">
        <f>IF($R300=15,LOOKUP($S300,'Vent Sizing Charts'!$T$38:$T$41,'Vent Sizing Charts'!AB$38:AB$41)+1,IF($R300=12,LOOKUP($S300,'Vent Sizing Charts'!$T$34:$T$37,'Vent Sizing Charts'!AB$34:AB$37)+1,IF($R300=10,LOOKUP($S300,'Vent Sizing Charts'!$T$30:$T$33,'Vent Sizing Charts'!AB$30:AB$33)+1,IF($R300=8,LOOKUP($S300,'Vent Sizing Charts'!$T$26:$T$29,'Vent Sizing Charts'!AB$26:AB$29)+1,IF($R300=6,LOOKUP($S300,'Vent Sizing Charts'!$T$22:$T$25,'Vent Sizing Charts'!AB$22:AB$25)+1,IF($R300=5,LOOKUP($S300,'Vent Sizing Charts'!$T$18:$T$21,'Vent Sizing Charts'!AB$18:AB$21)+1,IF($R300=4,LOOKUP($S300,'Vent Sizing Charts'!$T$14:$T$17,'Vent Sizing Charts'!AB$14:AB$17)+1,IF($R300=3,LOOKUP($S300,'Vent Sizing Charts'!$T$10:$T$13,'Vent Sizing Charts'!AB$10:AB$13)+1,IF($R300=2,LOOKUP($S300,'Vent Sizing Charts'!$T$8:$T$9,'Vent Sizing Charts'!AB$8:AB$9)+1,IF($R300=1.5,LOOKUP($S300,'Vent Sizing Charts'!$T$7,'Vent Sizing Charts'!AB$7)+1,IF($R300=1.25,LOOKUP($S300,'Vent Sizing Charts'!$T$6,'Vent Sizing Charts'!AB$6)+1,"ERR")))))))))))</f>
        <v>ERR</v>
      </c>
      <c r="AB300" t="str">
        <f>IF($R300=15,LOOKUP($S300,'Vent Sizing Charts'!$T$38:$T$41,'Vent Sizing Charts'!AC$38:AC$41)+1,IF($R300=12,LOOKUP($S300,'Vent Sizing Charts'!$T$34:$T$37,'Vent Sizing Charts'!AC$34:AC$37)+1,IF($R300=10,LOOKUP($S300,'Vent Sizing Charts'!$T$30:$T$33,'Vent Sizing Charts'!AC$30:AC$33)+1,IF($R300=8,LOOKUP($S300,'Vent Sizing Charts'!$T$26:$T$29,'Vent Sizing Charts'!AC$26:AC$29)+1,IF($R300=6,LOOKUP($S300,'Vent Sizing Charts'!$T$22:$T$25,'Vent Sizing Charts'!AC$22:AC$25)+1,IF($R300=5,LOOKUP($S300,'Vent Sizing Charts'!$T$18:$T$21,'Vent Sizing Charts'!AC$18:AC$21)+1,IF($R300=4,LOOKUP($S300,'Vent Sizing Charts'!$T$14:$T$17,'Vent Sizing Charts'!AC$14:AC$17)+1,IF($R300=3,LOOKUP($S300,'Vent Sizing Charts'!$T$10:$T$13,'Vent Sizing Charts'!AC$10:AC$13)+1,IF($R300=2,LOOKUP($S300,'Vent Sizing Charts'!$T$8:$T$9,'Vent Sizing Charts'!AC$8:AC$9)+1,IF($R300=1.5,LOOKUP($S300,'Vent Sizing Charts'!$T$7,'Vent Sizing Charts'!AC$7)+1,IF($R300=1.25,LOOKUP($S300,'Vent Sizing Charts'!$T$6,'Vent Sizing Charts'!AC$6)+1,"ERR")))))))))))</f>
        <v>ERR</v>
      </c>
      <c r="AC300" t="str">
        <f>IF($R300=15,LOOKUP($S300,'Vent Sizing Charts'!$T$38:$T$41,'Vent Sizing Charts'!AD$38:AD$41)+1,IF($R300=12,LOOKUP($S300,'Vent Sizing Charts'!$T$34:$T$37,'Vent Sizing Charts'!AD$34:AD$37)+1,IF($R300=10,LOOKUP($S300,'Vent Sizing Charts'!$T$30:$T$33,'Vent Sizing Charts'!AD$30:AD$33)+1,IF($R300=8,LOOKUP($S300,'Vent Sizing Charts'!$T$26:$T$29,'Vent Sizing Charts'!AD$26:AD$29)+1,IF($R300=6,LOOKUP($S300,'Vent Sizing Charts'!$T$22:$T$25,'Vent Sizing Charts'!AD$22:AD$25)+1,IF($R300=5,LOOKUP($S300,'Vent Sizing Charts'!$T$18:$T$21,'Vent Sizing Charts'!AD$18:AD$21)+1,IF($R300=4,LOOKUP($S300,'Vent Sizing Charts'!$T$14:$T$17,'Vent Sizing Charts'!AD$14:AD$17)+1,IF($R300=3,LOOKUP($S300,'Vent Sizing Charts'!$T$10:$T$13,'Vent Sizing Charts'!AD$10:AD$13)+1,IF($R300=2,LOOKUP($S300,'Vent Sizing Charts'!$T$8:$T$9,'Vent Sizing Charts'!AD$8:AD$9)+1,IF($R300=1.5,LOOKUP($S300,'Vent Sizing Charts'!$T$7,'Vent Sizing Charts'!AD$7)+1,IF($R300=1.25,LOOKUP($S300,'Vent Sizing Charts'!$T$6,'Vent Sizing Charts'!AD$6)+1,"ERR")))))))))))</f>
        <v>ERR</v>
      </c>
      <c r="AD300" t="str">
        <f>IF($R300=15,LOOKUP($S300,'Vent Sizing Charts'!$T$38:$T$41,'Vent Sizing Charts'!AE$38:AE$41)+1,IF($R300=12,LOOKUP($S300,'Vent Sizing Charts'!$T$34:$T$37,'Vent Sizing Charts'!AE$34:AE$37)+1,IF($R300=10,LOOKUP($S300,'Vent Sizing Charts'!$T$30:$T$33,'Vent Sizing Charts'!AE$30:AE$33)+1,IF($R300=8,LOOKUP($S300,'Vent Sizing Charts'!$T$26:$T$29,'Vent Sizing Charts'!AE$26:AE$29)+1,IF($R300=6,LOOKUP($S300,'Vent Sizing Charts'!$T$22:$T$25,'Vent Sizing Charts'!AE$22:AE$25)+1,IF($R300=5,LOOKUP($S300,'Vent Sizing Charts'!$T$18:$T$21,'Vent Sizing Charts'!AE$18:AE$21)+1,IF($R300=4,LOOKUP($S300,'Vent Sizing Charts'!$T$14:$T$17,'Vent Sizing Charts'!AE$14:AE$17)+1,IF($R300=3,LOOKUP($S300,'Vent Sizing Charts'!$T$10:$T$13,'Vent Sizing Charts'!AE$10:AE$13)+1,IF($R300=2,LOOKUP($S300,'Vent Sizing Charts'!$T$8:$T$9,'Vent Sizing Charts'!AE$8:AE$9)+1,IF($R300=1.5,LOOKUP($S300,'Vent Sizing Charts'!$T$7,'Vent Sizing Charts'!AE$7)+1,IF($R300=1.25,LOOKUP($S300,'Vent Sizing Charts'!$T$6,'Vent Sizing Charts'!AE$6)+1,"ERR")))))))))))</f>
        <v>ERR</v>
      </c>
      <c r="AE300" t="str">
        <f>IF($R300=15,LOOKUP($S300,'Vent Sizing Charts'!$T$38:$T$41,'Vent Sizing Charts'!U$38:U$41),IF($R300=12,LOOKUP($S300,'Vent Sizing Charts'!$T$34:$T$37,'Vent Sizing Charts'!U$34:U$37),IF($R300=10,LOOKUP($S300,'Vent Sizing Charts'!$T$30:$T$33,'Vent Sizing Charts'!U$30:U$33),IF($R300=8,LOOKUP($S300,'Vent Sizing Charts'!$T$26:$T$29,'Vent Sizing Charts'!U$26:U$29),IF($R300=6,LOOKUP($S300,'Vent Sizing Charts'!$T$22:$T$25,'Vent Sizing Charts'!U$22:U$25),IF($R300=5,LOOKUP($S300,'Vent Sizing Charts'!$T$18:$T$21,'Vent Sizing Charts'!U$18:U$21),IF($R300=4,LOOKUP($S300,'Vent Sizing Charts'!$T$14:$T$17,'Vent Sizing Charts'!U$14:U$17),IF($R300=3,LOOKUP($S300,'Vent Sizing Charts'!$T$10:$T$13,'Vent Sizing Charts'!U$10:U$13),IF($R300=2,LOOKUP($S300,'Vent Sizing Charts'!$T$8:$T$9,'Vent Sizing Charts'!U$8:U$9),IF($R300=1.5,LOOKUP($S300,'Vent Sizing Charts'!$T$7,'Vent Sizing Charts'!U$7),IF($R300=1.25,LOOKUP($S300,'Vent Sizing Charts'!$T$6,'Vent Sizing Charts'!U$6),"ERR")))))))))))</f>
        <v>ERR</v>
      </c>
    </row>
    <row r="301" spans="6:31" x14ac:dyDescent="0.25">
      <c r="F301" t="str">
        <f>IF('Vent Sizing'!M286="","",'Vent Sizing'!M286)</f>
        <v/>
      </c>
      <c r="G301">
        <v>0</v>
      </c>
      <c r="H301" t="e">
        <f>IF(LOOKUP($F301,'Vent Sizing Charts'!$F$5:$F$18,'Vent Sizing Charts'!G$5:G$18)+1&lt;0,0,LOOKUP($F301,'Vent Sizing Charts'!$F$5:$F$18,'Vent Sizing Charts'!G$5:G$18))</f>
        <v>#N/A</v>
      </c>
      <c r="I301" t="e">
        <f>IF(LOOKUP($F301,'Vent Sizing Charts'!$F$5:$F$18,'Vent Sizing Charts'!H$5:H$18)+1&lt;0,0,LOOKUP($F301,'Vent Sizing Charts'!$F$5:$F$18,'Vent Sizing Charts'!H$5:H$18))</f>
        <v>#N/A</v>
      </c>
      <c r="J301" t="e">
        <f>IF(LOOKUP($F301,'Vent Sizing Charts'!$F$5:$F$18,'Vent Sizing Charts'!I$5:I$18)+1&lt;0,0,LOOKUP($F301,'Vent Sizing Charts'!$F$5:$F$18,'Vent Sizing Charts'!I$5:I$18))</f>
        <v>#N/A</v>
      </c>
      <c r="K301" t="e">
        <f>IF(LOOKUP($F301,'Vent Sizing Charts'!$F$5:$F$18,'Vent Sizing Charts'!J$5:J$18)+1&lt;0,0,LOOKUP($F301,'Vent Sizing Charts'!$F$5:$F$18,'Vent Sizing Charts'!J$5:J$18))</f>
        <v>#N/A</v>
      </c>
      <c r="L301" t="e">
        <f>IF(LOOKUP($F301,'Vent Sizing Charts'!$F$5:$F$18,'Vent Sizing Charts'!K$5:K$18)+1&lt;0,0,LOOKUP($F301,'Vent Sizing Charts'!$F$5:$F$18,'Vent Sizing Charts'!K$5:K$18))</f>
        <v>#N/A</v>
      </c>
      <c r="M301" t="e">
        <f>IF(LOOKUP($F301,'Vent Sizing Charts'!$F$5:$F$18,'Vent Sizing Charts'!L$5:L$18)+1&lt;0,0,LOOKUP($F301,'Vent Sizing Charts'!$F$5:$F$18,'Vent Sizing Charts'!L$5:L$18))</f>
        <v>#N/A</v>
      </c>
      <c r="N301" t="e">
        <f>IF(LOOKUP($F301,'Vent Sizing Charts'!$F$5:$F$18,'Vent Sizing Charts'!M$5:M$18)+1&lt;0,0,LOOKUP($F301,'Vent Sizing Charts'!$F$5:$F$18,'Vent Sizing Charts'!M$5:M$18))</f>
        <v>#N/A</v>
      </c>
      <c r="O301" t="e">
        <f>IF(LOOKUP($F301,'Vent Sizing Charts'!$F$5:$F$18,'Vent Sizing Charts'!N$5:N$18)+1&lt;0,0,LOOKUP($F301,'Vent Sizing Charts'!$F$5:$F$18,'Vent Sizing Charts'!N$5:N$18))</f>
        <v>#N/A</v>
      </c>
      <c r="R301">
        <f>'Vent Sizing'!W206</f>
        <v>0</v>
      </c>
      <c r="S301">
        <f>ROUNDUP('Vent Sizing'!X206,0)</f>
        <v>0</v>
      </c>
      <c r="T301">
        <v>-9999999</v>
      </c>
      <c r="U301" t="str">
        <f>IF($R301=15,LOOKUP($S301,'Vent Sizing Charts'!$T$38:$T$41,'Vent Sizing Charts'!V$38:V$41)+1,IF($R301=12,LOOKUP($S301,'Vent Sizing Charts'!$T$34:$T$37,'Vent Sizing Charts'!V$34:V$37)+1,IF($R301=10,LOOKUP($S301,'Vent Sizing Charts'!$T$30:$T$33,'Vent Sizing Charts'!V$30:V$33)+1,IF($R301=8,LOOKUP($S301,'Vent Sizing Charts'!$T$26:$T$29,'Vent Sizing Charts'!V$26:V$29)+1,IF($R301=6,LOOKUP($S301,'Vent Sizing Charts'!$T$22:$T$25,'Vent Sizing Charts'!V$22:V$25)+1,IF($R301=5,LOOKUP($S301,'Vent Sizing Charts'!$T$18:$T$21,'Vent Sizing Charts'!V$18:V$21)+1,IF($R301=4,LOOKUP($S301,'Vent Sizing Charts'!$T$14:$T$17,'Vent Sizing Charts'!V$14:V$17)+1,IF($R301=3,LOOKUP($S301,'Vent Sizing Charts'!$T$10:$T$13,'Vent Sizing Charts'!V$10:V$13)+1,IF($R301=2,LOOKUP($S301,'Vent Sizing Charts'!$T$8:$T$9,'Vent Sizing Charts'!V$8:V$9)+1,IF($R301=1.5,LOOKUP($S301,'Vent Sizing Charts'!$T$7,'Vent Sizing Charts'!V$7)+1,IF($R301=1.25,LOOKUP($S301,'Vent Sizing Charts'!$T$6,'Vent Sizing Charts'!V$6)+1,"ERR")))))))))))</f>
        <v>ERR</v>
      </c>
      <c r="V301" t="str">
        <f>IF($R301=15,LOOKUP($S301,'Vent Sizing Charts'!$T$38:$T$41,'Vent Sizing Charts'!W$38:W$41)+1,IF($R301=12,LOOKUP($S301,'Vent Sizing Charts'!$T$34:$T$37,'Vent Sizing Charts'!W$34:W$37)+1,IF($R301=10,LOOKUP($S301,'Vent Sizing Charts'!$T$30:$T$33,'Vent Sizing Charts'!W$30:W$33)+1,IF($R301=8,LOOKUP($S301,'Vent Sizing Charts'!$T$26:$T$29,'Vent Sizing Charts'!W$26:W$29)+1,IF($R301=6,LOOKUP($S301,'Vent Sizing Charts'!$T$22:$T$25,'Vent Sizing Charts'!W$22:W$25)+1,IF($R301=5,LOOKUP($S301,'Vent Sizing Charts'!$T$18:$T$21,'Vent Sizing Charts'!W$18:W$21)+1,IF($R301=4,LOOKUP($S301,'Vent Sizing Charts'!$T$14:$T$17,'Vent Sizing Charts'!W$14:W$17)+1,IF($R301=3,LOOKUP($S301,'Vent Sizing Charts'!$T$10:$T$13,'Vent Sizing Charts'!W$10:W$13)+1,IF($R301=2,LOOKUP($S301,'Vent Sizing Charts'!$T$8:$T$9,'Vent Sizing Charts'!W$8:W$9)+1,IF($R301=1.5,LOOKUP($S301,'Vent Sizing Charts'!$T$7,'Vent Sizing Charts'!W$7)+1,IF($R301=1.25,LOOKUP($S301,'Vent Sizing Charts'!$T$6,'Vent Sizing Charts'!W$6)+1,"ERR")))))))))))</f>
        <v>ERR</v>
      </c>
      <c r="W301" t="str">
        <f>IF($R301=15,LOOKUP($S301,'Vent Sizing Charts'!$T$38:$T$41,'Vent Sizing Charts'!X$38:X$41)+1,IF($R301=12,LOOKUP($S301,'Vent Sizing Charts'!$T$34:$T$37,'Vent Sizing Charts'!X$34:X$37)+1,IF($R301=10,LOOKUP($S301,'Vent Sizing Charts'!$T$30:$T$33,'Vent Sizing Charts'!X$30:X$33)+1,IF($R301=8,LOOKUP($S301,'Vent Sizing Charts'!$T$26:$T$29,'Vent Sizing Charts'!X$26:X$29)+1,IF($R301=6,LOOKUP($S301,'Vent Sizing Charts'!$T$22:$T$25,'Vent Sizing Charts'!X$22:X$25)+1,IF($R301=5,LOOKUP($S301,'Vent Sizing Charts'!$T$18:$T$21,'Vent Sizing Charts'!X$18:X$21)+1,IF($R301=4,LOOKUP($S301,'Vent Sizing Charts'!$T$14:$T$17,'Vent Sizing Charts'!X$14:X$17)+1,IF($R301=3,LOOKUP($S301,'Vent Sizing Charts'!$T$10:$T$13,'Vent Sizing Charts'!X$10:X$13)+1,IF($R301=2,LOOKUP($S301,'Vent Sizing Charts'!$T$8:$T$9,'Vent Sizing Charts'!X$8:X$9)+1,IF($R301=1.5,LOOKUP($S301,'Vent Sizing Charts'!$T$7,'Vent Sizing Charts'!X$7)+1,IF($R301=1.25,LOOKUP($S301,'Vent Sizing Charts'!$T$6,'Vent Sizing Charts'!X$6)+1,"ERR")))))))))))</f>
        <v>ERR</v>
      </c>
      <c r="X301" t="str">
        <f>IF($R301=15,LOOKUP($S301,'Vent Sizing Charts'!$T$38:$T$41,'Vent Sizing Charts'!Y$38:Y$41)+1,IF($R301=12,LOOKUP($S301,'Vent Sizing Charts'!$T$34:$T$37,'Vent Sizing Charts'!Y$34:Y$37)+1,IF($R301=10,LOOKUP($S301,'Vent Sizing Charts'!$T$30:$T$33,'Vent Sizing Charts'!Y$30:Y$33)+1,IF($R301=8,LOOKUP($S301,'Vent Sizing Charts'!$T$26:$T$29,'Vent Sizing Charts'!Y$26:Y$29)+1,IF($R301=6,LOOKUP($S301,'Vent Sizing Charts'!$T$22:$T$25,'Vent Sizing Charts'!Y$22:Y$25)+1,IF($R301=5,LOOKUP($S301,'Vent Sizing Charts'!$T$18:$T$21,'Vent Sizing Charts'!Y$18:Y$21)+1,IF($R301=4,LOOKUP($S301,'Vent Sizing Charts'!$T$14:$T$17,'Vent Sizing Charts'!Y$14:Y$17)+1,IF($R301=3,LOOKUP($S301,'Vent Sizing Charts'!$T$10:$T$13,'Vent Sizing Charts'!Y$10:Y$13)+1,IF($R301=2,LOOKUP($S301,'Vent Sizing Charts'!$T$8:$T$9,'Vent Sizing Charts'!Y$8:Y$9)+1,IF($R301=1.5,LOOKUP($S301,'Vent Sizing Charts'!$T$7,'Vent Sizing Charts'!Y$7)+1,IF($R301=1.25,LOOKUP($S301,'Vent Sizing Charts'!$T$6,'Vent Sizing Charts'!Y$6)+1,"ERR")))))))))))</f>
        <v>ERR</v>
      </c>
      <c r="Y301" t="str">
        <f>IF($R301=15,LOOKUP($S301,'Vent Sizing Charts'!$T$38:$T$41,'Vent Sizing Charts'!Z$38:Z$41)+1,IF($R301=12,LOOKUP($S301,'Vent Sizing Charts'!$T$34:$T$37,'Vent Sizing Charts'!Z$34:Z$37)+1,IF($R301=10,LOOKUP($S301,'Vent Sizing Charts'!$T$30:$T$33,'Vent Sizing Charts'!Z$30:Z$33)+1,IF($R301=8,LOOKUP($S301,'Vent Sizing Charts'!$T$26:$T$29,'Vent Sizing Charts'!Z$26:Z$29)+1,IF($R301=6,LOOKUP($S301,'Vent Sizing Charts'!$T$22:$T$25,'Vent Sizing Charts'!Z$22:Z$25)+1,IF($R301=5,LOOKUP($S301,'Vent Sizing Charts'!$T$18:$T$21,'Vent Sizing Charts'!Z$18:Z$21)+1,IF($R301=4,LOOKUP($S301,'Vent Sizing Charts'!$T$14:$T$17,'Vent Sizing Charts'!Z$14:Z$17)+1,IF($R301=3,LOOKUP($S301,'Vent Sizing Charts'!$T$10:$T$13,'Vent Sizing Charts'!Z$10:Z$13)+1,IF($R301=2,LOOKUP($S301,'Vent Sizing Charts'!$T$8:$T$9,'Vent Sizing Charts'!Z$8:Z$9)+1,IF($R301=1.5,LOOKUP($S301,'Vent Sizing Charts'!$T$7,'Vent Sizing Charts'!Z$7)+1,IF($R301=1.25,LOOKUP($S301,'Vent Sizing Charts'!$T$6,'Vent Sizing Charts'!Z$6)+1,"ERR")))))))))))</f>
        <v>ERR</v>
      </c>
      <c r="Z301" t="str">
        <f>IF($R301=15,LOOKUP($S301,'Vent Sizing Charts'!$T$38:$T$41,'Vent Sizing Charts'!AA$38:AA$41)+1,IF($R301=12,LOOKUP($S301,'Vent Sizing Charts'!$T$34:$T$37,'Vent Sizing Charts'!AA$34:AA$37)+1,IF($R301=10,LOOKUP($S301,'Vent Sizing Charts'!$T$30:$T$33,'Vent Sizing Charts'!AA$30:AA$33)+1,IF($R301=8,LOOKUP($S301,'Vent Sizing Charts'!$T$26:$T$29,'Vent Sizing Charts'!AA$26:AA$29)+1,IF($R301=6,LOOKUP($S301,'Vent Sizing Charts'!$T$22:$T$25,'Vent Sizing Charts'!AA$22:AA$25)+1,IF($R301=5,LOOKUP($S301,'Vent Sizing Charts'!$T$18:$T$21,'Vent Sizing Charts'!AA$18:AA$21)+1,IF($R301=4,LOOKUP($S301,'Vent Sizing Charts'!$T$14:$T$17,'Vent Sizing Charts'!AA$14:AA$17)+1,IF($R301=3,LOOKUP($S301,'Vent Sizing Charts'!$T$10:$T$13,'Vent Sizing Charts'!AA$10:AA$13)+1,IF($R301=2,LOOKUP($S301,'Vent Sizing Charts'!$T$8:$T$9,'Vent Sizing Charts'!AA$8:AA$9)+1,IF($R301=1.5,LOOKUP($S301,'Vent Sizing Charts'!$T$7,'Vent Sizing Charts'!AA$7)+1,IF($R301=1.25,LOOKUP($S301,'Vent Sizing Charts'!$T$6,'Vent Sizing Charts'!AA$6)+1,"ERR")))))))))))</f>
        <v>ERR</v>
      </c>
      <c r="AA301" t="str">
        <f>IF($R301=15,LOOKUP($S301,'Vent Sizing Charts'!$T$38:$T$41,'Vent Sizing Charts'!AB$38:AB$41)+1,IF($R301=12,LOOKUP($S301,'Vent Sizing Charts'!$T$34:$T$37,'Vent Sizing Charts'!AB$34:AB$37)+1,IF($R301=10,LOOKUP($S301,'Vent Sizing Charts'!$T$30:$T$33,'Vent Sizing Charts'!AB$30:AB$33)+1,IF($R301=8,LOOKUP($S301,'Vent Sizing Charts'!$T$26:$T$29,'Vent Sizing Charts'!AB$26:AB$29)+1,IF($R301=6,LOOKUP($S301,'Vent Sizing Charts'!$T$22:$T$25,'Vent Sizing Charts'!AB$22:AB$25)+1,IF($R301=5,LOOKUP($S301,'Vent Sizing Charts'!$T$18:$T$21,'Vent Sizing Charts'!AB$18:AB$21)+1,IF($R301=4,LOOKUP($S301,'Vent Sizing Charts'!$T$14:$T$17,'Vent Sizing Charts'!AB$14:AB$17)+1,IF($R301=3,LOOKUP($S301,'Vent Sizing Charts'!$T$10:$T$13,'Vent Sizing Charts'!AB$10:AB$13)+1,IF($R301=2,LOOKUP($S301,'Vent Sizing Charts'!$T$8:$T$9,'Vent Sizing Charts'!AB$8:AB$9)+1,IF($R301=1.5,LOOKUP($S301,'Vent Sizing Charts'!$T$7,'Vent Sizing Charts'!AB$7)+1,IF($R301=1.25,LOOKUP($S301,'Vent Sizing Charts'!$T$6,'Vent Sizing Charts'!AB$6)+1,"ERR")))))))))))</f>
        <v>ERR</v>
      </c>
      <c r="AB301" t="str">
        <f>IF($R301=15,LOOKUP($S301,'Vent Sizing Charts'!$T$38:$T$41,'Vent Sizing Charts'!AC$38:AC$41)+1,IF($R301=12,LOOKUP($S301,'Vent Sizing Charts'!$T$34:$T$37,'Vent Sizing Charts'!AC$34:AC$37)+1,IF($R301=10,LOOKUP($S301,'Vent Sizing Charts'!$T$30:$T$33,'Vent Sizing Charts'!AC$30:AC$33)+1,IF($R301=8,LOOKUP($S301,'Vent Sizing Charts'!$T$26:$T$29,'Vent Sizing Charts'!AC$26:AC$29)+1,IF($R301=6,LOOKUP($S301,'Vent Sizing Charts'!$T$22:$T$25,'Vent Sizing Charts'!AC$22:AC$25)+1,IF($R301=5,LOOKUP($S301,'Vent Sizing Charts'!$T$18:$T$21,'Vent Sizing Charts'!AC$18:AC$21)+1,IF($R301=4,LOOKUP($S301,'Vent Sizing Charts'!$T$14:$T$17,'Vent Sizing Charts'!AC$14:AC$17)+1,IF($R301=3,LOOKUP($S301,'Vent Sizing Charts'!$T$10:$T$13,'Vent Sizing Charts'!AC$10:AC$13)+1,IF($R301=2,LOOKUP($S301,'Vent Sizing Charts'!$T$8:$T$9,'Vent Sizing Charts'!AC$8:AC$9)+1,IF($R301=1.5,LOOKUP($S301,'Vent Sizing Charts'!$T$7,'Vent Sizing Charts'!AC$7)+1,IF($R301=1.25,LOOKUP($S301,'Vent Sizing Charts'!$T$6,'Vent Sizing Charts'!AC$6)+1,"ERR")))))))))))</f>
        <v>ERR</v>
      </c>
      <c r="AC301" t="str">
        <f>IF($R301=15,LOOKUP($S301,'Vent Sizing Charts'!$T$38:$T$41,'Vent Sizing Charts'!AD$38:AD$41)+1,IF($R301=12,LOOKUP($S301,'Vent Sizing Charts'!$T$34:$T$37,'Vent Sizing Charts'!AD$34:AD$37)+1,IF($R301=10,LOOKUP($S301,'Vent Sizing Charts'!$T$30:$T$33,'Vent Sizing Charts'!AD$30:AD$33)+1,IF($R301=8,LOOKUP($S301,'Vent Sizing Charts'!$T$26:$T$29,'Vent Sizing Charts'!AD$26:AD$29)+1,IF($R301=6,LOOKUP($S301,'Vent Sizing Charts'!$T$22:$T$25,'Vent Sizing Charts'!AD$22:AD$25)+1,IF($R301=5,LOOKUP($S301,'Vent Sizing Charts'!$T$18:$T$21,'Vent Sizing Charts'!AD$18:AD$21)+1,IF($R301=4,LOOKUP($S301,'Vent Sizing Charts'!$T$14:$T$17,'Vent Sizing Charts'!AD$14:AD$17)+1,IF($R301=3,LOOKUP($S301,'Vent Sizing Charts'!$T$10:$T$13,'Vent Sizing Charts'!AD$10:AD$13)+1,IF($R301=2,LOOKUP($S301,'Vent Sizing Charts'!$T$8:$T$9,'Vent Sizing Charts'!AD$8:AD$9)+1,IF($R301=1.5,LOOKUP($S301,'Vent Sizing Charts'!$T$7,'Vent Sizing Charts'!AD$7)+1,IF($R301=1.25,LOOKUP($S301,'Vent Sizing Charts'!$T$6,'Vent Sizing Charts'!AD$6)+1,"ERR")))))))))))</f>
        <v>ERR</v>
      </c>
      <c r="AD301" t="str">
        <f>IF($R301=15,LOOKUP($S301,'Vent Sizing Charts'!$T$38:$T$41,'Vent Sizing Charts'!AE$38:AE$41)+1,IF($R301=12,LOOKUP($S301,'Vent Sizing Charts'!$T$34:$T$37,'Vent Sizing Charts'!AE$34:AE$37)+1,IF($R301=10,LOOKUP($S301,'Vent Sizing Charts'!$T$30:$T$33,'Vent Sizing Charts'!AE$30:AE$33)+1,IF($R301=8,LOOKUP($S301,'Vent Sizing Charts'!$T$26:$T$29,'Vent Sizing Charts'!AE$26:AE$29)+1,IF($R301=6,LOOKUP($S301,'Vent Sizing Charts'!$T$22:$T$25,'Vent Sizing Charts'!AE$22:AE$25)+1,IF($R301=5,LOOKUP($S301,'Vent Sizing Charts'!$T$18:$T$21,'Vent Sizing Charts'!AE$18:AE$21)+1,IF($R301=4,LOOKUP($S301,'Vent Sizing Charts'!$T$14:$T$17,'Vent Sizing Charts'!AE$14:AE$17)+1,IF($R301=3,LOOKUP($S301,'Vent Sizing Charts'!$T$10:$T$13,'Vent Sizing Charts'!AE$10:AE$13)+1,IF($R301=2,LOOKUP($S301,'Vent Sizing Charts'!$T$8:$T$9,'Vent Sizing Charts'!AE$8:AE$9)+1,IF($R301=1.5,LOOKUP($S301,'Vent Sizing Charts'!$T$7,'Vent Sizing Charts'!AE$7)+1,IF($R301=1.25,LOOKUP($S301,'Vent Sizing Charts'!$T$6,'Vent Sizing Charts'!AE$6)+1,"ERR")))))))))))</f>
        <v>ERR</v>
      </c>
      <c r="AE301" t="str">
        <f>IF($R301=15,LOOKUP($S301,'Vent Sizing Charts'!$T$38:$T$41,'Vent Sizing Charts'!U$38:U$41),IF($R301=12,LOOKUP($S301,'Vent Sizing Charts'!$T$34:$T$37,'Vent Sizing Charts'!U$34:U$37),IF($R301=10,LOOKUP($S301,'Vent Sizing Charts'!$T$30:$T$33,'Vent Sizing Charts'!U$30:U$33),IF($R301=8,LOOKUP($S301,'Vent Sizing Charts'!$T$26:$T$29,'Vent Sizing Charts'!U$26:U$29),IF($R301=6,LOOKUP($S301,'Vent Sizing Charts'!$T$22:$T$25,'Vent Sizing Charts'!U$22:U$25),IF($R301=5,LOOKUP($S301,'Vent Sizing Charts'!$T$18:$T$21,'Vent Sizing Charts'!U$18:U$21),IF($R301=4,LOOKUP($S301,'Vent Sizing Charts'!$T$14:$T$17,'Vent Sizing Charts'!U$14:U$17),IF($R301=3,LOOKUP($S301,'Vent Sizing Charts'!$T$10:$T$13,'Vent Sizing Charts'!U$10:U$13),IF($R301=2,LOOKUP($S301,'Vent Sizing Charts'!$T$8:$T$9,'Vent Sizing Charts'!U$8:U$9),IF($R301=1.5,LOOKUP($S301,'Vent Sizing Charts'!$T$7,'Vent Sizing Charts'!U$7),IF($R301=1.25,LOOKUP($S301,'Vent Sizing Charts'!$T$6,'Vent Sizing Charts'!U$6),"ERR")))))))))))</f>
        <v>ERR</v>
      </c>
    </row>
    <row r="302" spans="6:31" x14ac:dyDescent="0.25">
      <c r="F302" t="str">
        <f>IF('Vent Sizing'!M287="","",'Vent Sizing'!M287)</f>
        <v/>
      </c>
      <c r="G302">
        <v>0</v>
      </c>
      <c r="H302" t="e">
        <f>IF(LOOKUP($F302,'Vent Sizing Charts'!$F$5:$F$18,'Vent Sizing Charts'!G$5:G$18)+1&lt;0,0,LOOKUP($F302,'Vent Sizing Charts'!$F$5:$F$18,'Vent Sizing Charts'!G$5:G$18))</f>
        <v>#N/A</v>
      </c>
      <c r="I302" t="e">
        <f>IF(LOOKUP($F302,'Vent Sizing Charts'!$F$5:$F$18,'Vent Sizing Charts'!H$5:H$18)+1&lt;0,0,LOOKUP($F302,'Vent Sizing Charts'!$F$5:$F$18,'Vent Sizing Charts'!H$5:H$18))</f>
        <v>#N/A</v>
      </c>
      <c r="J302" t="e">
        <f>IF(LOOKUP($F302,'Vent Sizing Charts'!$F$5:$F$18,'Vent Sizing Charts'!I$5:I$18)+1&lt;0,0,LOOKUP($F302,'Vent Sizing Charts'!$F$5:$F$18,'Vent Sizing Charts'!I$5:I$18))</f>
        <v>#N/A</v>
      </c>
      <c r="K302" t="e">
        <f>IF(LOOKUP($F302,'Vent Sizing Charts'!$F$5:$F$18,'Vent Sizing Charts'!J$5:J$18)+1&lt;0,0,LOOKUP($F302,'Vent Sizing Charts'!$F$5:$F$18,'Vent Sizing Charts'!J$5:J$18))</f>
        <v>#N/A</v>
      </c>
      <c r="L302" t="e">
        <f>IF(LOOKUP($F302,'Vent Sizing Charts'!$F$5:$F$18,'Vent Sizing Charts'!K$5:K$18)+1&lt;0,0,LOOKUP($F302,'Vent Sizing Charts'!$F$5:$F$18,'Vent Sizing Charts'!K$5:K$18))</f>
        <v>#N/A</v>
      </c>
      <c r="M302" t="e">
        <f>IF(LOOKUP($F302,'Vent Sizing Charts'!$F$5:$F$18,'Vent Sizing Charts'!L$5:L$18)+1&lt;0,0,LOOKUP($F302,'Vent Sizing Charts'!$F$5:$F$18,'Vent Sizing Charts'!L$5:L$18))</f>
        <v>#N/A</v>
      </c>
      <c r="N302" t="e">
        <f>IF(LOOKUP($F302,'Vent Sizing Charts'!$F$5:$F$18,'Vent Sizing Charts'!M$5:M$18)+1&lt;0,0,LOOKUP($F302,'Vent Sizing Charts'!$F$5:$F$18,'Vent Sizing Charts'!M$5:M$18))</f>
        <v>#N/A</v>
      </c>
      <c r="O302" t="e">
        <f>IF(LOOKUP($F302,'Vent Sizing Charts'!$F$5:$F$18,'Vent Sizing Charts'!N$5:N$18)+1&lt;0,0,LOOKUP($F302,'Vent Sizing Charts'!$F$5:$F$18,'Vent Sizing Charts'!N$5:N$18))</f>
        <v>#N/A</v>
      </c>
      <c r="R302">
        <f>'Vent Sizing'!W207</f>
        <v>0</v>
      </c>
      <c r="S302">
        <f>ROUNDUP('Vent Sizing'!X207,0)</f>
        <v>0</v>
      </c>
      <c r="T302">
        <v>-9999999</v>
      </c>
      <c r="U302" t="str">
        <f>IF($R302=15,LOOKUP($S302,'Vent Sizing Charts'!$T$38:$T$41,'Vent Sizing Charts'!V$38:V$41)+1,IF($R302=12,LOOKUP($S302,'Vent Sizing Charts'!$T$34:$T$37,'Vent Sizing Charts'!V$34:V$37)+1,IF($R302=10,LOOKUP($S302,'Vent Sizing Charts'!$T$30:$T$33,'Vent Sizing Charts'!V$30:V$33)+1,IF($R302=8,LOOKUP($S302,'Vent Sizing Charts'!$T$26:$T$29,'Vent Sizing Charts'!V$26:V$29)+1,IF($R302=6,LOOKUP($S302,'Vent Sizing Charts'!$T$22:$T$25,'Vent Sizing Charts'!V$22:V$25)+1,IF($R302=5,LOOKUP($S302,'Vent Sizing Charts'!$T$18:$T$21,'Vent Sizing Charts'!V$18:V$21)+1,IF($R302=4,LOOKUP($S302,'Vent Sizing Charts'!$T$14:$T$17,'Vent Sizing Charts'!V$14:V$17)+1,IF($R302=3,LOOKUP($S302,'Vent Sizing Charts'!$T$10:$T$13,'Vent Sizing Charts'!V$10:V$13)+1,IF($R302=2,LOOKUP($S302,'Vent Sizing Charts'!$T$8:$T$9,'Vent Sizing Charts'!V$8:V$9)+1,IF($R302=1.5,LOOKUP($S302,'Vent Sizing Charts'!$T$7,'Vent Sizing Charts'!V$7)+1,IF($R302=1.25,LOOKUP($S302,'Vent Sizing Charts'!$T$6,'Vent Sizing Charts'!V$6)+1,"ERR")))))))))))</f>
        <v>ERR</v>
      </c>
      <c r="V302" t="str">
        <f>IF($R302=15,LOOKUP($S302,'Vent Sizing Charts'!$T$38:$T$41,'Vent Sizing Charts'!W$38:W$41)+1,IF($R302=12,LOOKUP($S302,'Vent Sizing Charts'!$T$34:$T$37,'Vent Sizing Charts'!W$34:W$37)+1,IF($R302=10,LOOKUP($S302,'Vent Sizing Charts'!$T$30:$T$33,'Vent Sizing Charts'!W$30:W$33)+1,IF($R302=8,LOOKUP($S302,'Vent Sizing Charts'!$T$26:$T$29,'Vent Sizing Charts'!W$26:W$29)+1,IF($R302=6,LOOKUP($S302,'Vent Sizing Charts'!$T$22:$T$25,'Vent Sizing Charts'!W$22:W$25)+1,IF($R302=5,LOOKUP($S302,'Vent Sizing Charts'!$T$18:$T$21,'Vent Sizing Charts'!W$18:W$21)+1,IF($R302=4,LOOKUP($S302,'Vent Sizing Charts'!$T$14:$T$17,'Vent Sizing Charts'!W$14:W$17)+1,IF($R302=3,LOOKUP($S302,'Vent Sizing Charts'!$T$10:$T$13,'Vent Sizing Charts'!W$10:W$13)+1,IF($R302=2,LOOKUP($S302,'Vent Sizing Charts'!$T$8:$T$9,'Vent Sizing Charts'!W$8:W$9)+1,IF($R302=1.5,LOOKUP($S302,'Vent Sizing Charts'!$T$7,'Vent Sizing Charts'!W$7)+1,IF($R302=1.25,LOOKUP($S302,'Vent Sizing Charts'!$T$6,'Vent Sizing Charts'!W$6)+1,"ERR")))))))))))</f>
        <v>ERR</v>
      </c>
      <c r="W302" t="str">
        <f>IF($R302=15,LOOKUP($S302,'Vent Sizing Charts'!$T$38:$T$41,'Vent Sizing Charts'!X$38:X$41)+1,IF($R302=12,LOOKUP($S302,'Vent Sizing Charts'!$T$34:$T$37,'Vent Sizing Charts'!X$34:X$37)+1,IF($R302=10,LOOKUP($S302,'Vent Sizing Charts'!$T$30:$T$33,'Vent Sizing Charts'!X$30:X$33)+1,IF($R302=8,LOOKUP($S302,'Vent Sizing Charts'!$T$26:$T$29,'Vent Sizing Charts'!X$26:X$29)+1,IF($R302=6,LOOKUP($S302,'Vent Sizing Charts'!$T$22:$T$25,'Vent Sizing Charts'!X$22:X$25)+1,IF($R302=5,LOOKUP($S302,'Vent Sizing Charts'!$T$18:$T$21,'Vent Sizing Charts'!X$18:X$21)+1,IF($R302=4,LOOKUP($S302,'Vent Sizing Charts'!$T$14:$T$17,'Vent Sizing Charts'!X$14:X$17)+1,IF($R302=3,LOOKUP($S302,'Vent Sizing Charts'!$T$10:$T$13,'Vent Sizing Charts'!X$10:X$13)+1,IF($R302=2,LOOKUP($S302,'Vent Sizing Charts'!$T$8:$T$9,'Vent Sizing Charts'!X$8:X$9)+1,IF($R302=1.5,LOOKUP($S302,'Vent Sizing Charts'!$T$7,'Vent Sizing Charts'!X$7)+1,IF($R302=1.25,LOOKUP($S302,'Vent Sizing Charts'!$T$6,'Vent Sizing Charts'!X$6)+1,"ERR")))))))))))</f>
        <v>ERR</v>
      </c>
      <c r="X302" t="str">
        <f>IF($R302=15,LOOKUP($S302,'Vent Sizing Charts'!$T$38:$T$41,'Vent Sizing Charts'!Y$38:Y$41)+1,IF($R302=12,LOOKUP($S302,'Vent Sizing Charts'!$T$34:$T$37,'Vent Sizing Charts'!Y$34:Y$37)+1,IF($R302=10,LOOKUP($S302,'Vent Sizing Charts'!$T$30:$T$33,'Vent Sizing Charts'!Y$30:Y$33)+1,IF($R302=8,LOOKUP($S302,'Vent Sizing Charts'!$T$26:$T$29,'Vent Sizing Charts'!Y$26:Y$29)+1,IF($R302=6,LOOKUP($S302,'Vent Sizing Charts'!$T$22:$T$25,'Vent Sizing Charts'!Y$22:Y$25)+1,IF($R302=5,LOOKUP($S302,'Vent Sizing Charts'!$T$18:$T$21,'Vent Sizing Charts'!Y$18:Y$21)+1,IF($R302=4,LOOKUP($S302,'Vent Sizing Charts'!$T$14:$T$17,'Vent Sizing Charts'!Y$14:Y$17)+1,IF($R302=3,LOOKUP($S302,'Vent Sizing Charts'!$T$10:$T$13,'Vent Sizing Charts'!Y$10:Y$13)+1,IF($R302=2,LOOKUP($S302,'Vent Sizing Charts'!$T$8:$T$9,'Vent Sizing Charts'!Y$8:Y$9)+1,IF($R302=1.5,LOOKUP($S302,'Vent Sizing Charts'!$T$7,'Vent Sizing Charts'!Y$7)+1,IF($R302=1.25,LOOKUP($S302,'Vent Sizing Charts'!$T$6,'Vent Sizing Charts'!Y$6)+1,"ERR")))))))))))</f>
        <v>ERR</v>
      </c>
      <c r="Y302" t="str">
        <f>IF($R302=15,LOOKUP($S302,'Vent Sizing Charts'!$T$38:$T$41,'Vent Sizing Charts'!Z$38:Z$41)+1,IF($R302=12,LOOKUP($S302,'Vent Sizing Charts'!$T$34:$T$37,'Vent Sizing Charts'!Z$34:Z$37)+1,IF($R302=10,LOOKUP($S302,'Vent Sizing Charts'!$T$30:$T$33,'Vent Sizing Charts'!Z$30:Z$33)+1,IF($R302=8,LOOKUP($S302,'Vent Sizing Charts'!$T$26:$T$29,'Vent Sizing Charts'!Z$26:Z$29)+1,IF($R302=6,LOOKUP($S302,'Vent Sizing Charts'!$T$22:$T$25,'Vent Sizing Charts'!Z$22:Z$25)+1,IF($R302=5,LOOKUP($S302,'Vent Sizing Charts'!$T$18:$T$21,'Vent Sizing Charts'!Z$18:Z$21)+1,IF($R302=4,LOOKUP($S302,'Vent Sizing Charts'!$T$14:$T$17,'Vent Sizing Charts'!Z$14:Z$17)+1,IF($R302=3,LOOKUP($S302,'Vent Sizing Charts'!$T$10:$T$13,'Vent Sizing Charts'!Z$10:Z$13)+1,IF($R302=2,LOOKUP($S302,'Vent Sizing Charts'!$T$8:$T$9,'Vent Sizing Charts'!Z$8:Z$9)+1,IF($R302=1.5,LOOKUP($S302,'Vent Sizing Charts'!$T$7,'Vent Sizing Charts'!Z$7)+1,IF($R302=1.25,LOOKUP($S302,'Vent Sizing Charts'!$T$6,'Vent Sizing Charts'!Z$6)+1,"ERR")))))))))))</f>
        <v>ERR</v>
      </c>
      <c r="Z302" t="str">
        <f>IF($R302=15,LOOKUP($S302,'Vent Sizing Charts'!$T$38:$T$41,'Vent Sizing Charts'!AA$38:AA$41)+1,IF($R302=12,LOOKUP($S302,'Vent Sizing Charts'!$T$34:$T$37,'Vent Sizing Charts'!AA$34:AA$37)+1,IF($R302=10,LOOKUP($S302,'Vent Sizing Charts'!$T$30:$T$33,'Vent Sizing Charts'!AA$30:AA$33)+1,IF($R302=8,LOOKUP($S302,'Vent Sizing Charts'!$T$26:$T$29,'Vent Sizing Charts'!AA$26:AA$29)+1,IF($R302=6,LOOKUP($S302,'Vent Sizing Charts'!$T$22:$T$25,'Vent Sizing Charts'!AA$22:AA$25)+1,IF($R302=5,LOOKUP($S302,'Vent Sizing Charts'!$T$18:$T$21,'Vent Sizing Charts'!AA$18:AA$21)+1,IF($R302=4,LOOKUP($S302,'Vent Sizing Charts'!$T$14:$T$17,'Vent Sizing Charts'!AA$14:AA$17)+1,IF($R302=3,LOOKUP($S302,'Vent Sizing Charts'!$T$10:$T$13,'Vent Sizing Charts'!AA$10:AA$13)+1,IF($R302=2,LOOKUP($S302,'Vent Sizing Charts'!$T$8:$T$9,'Vent Sizing Charts'!AA$8:AA$9)+1,IF($R302=1.5,LOOKUP($S302,'Vent Sizing Charts'!$T$7,'Vent Sizing Charts'!AA$7)+1,IF($R302=1.25,LOOKUP($S302,'Vent Sizing Charts'!$T$6,'Vent Sizing Charts'!AA$6)+1,"ERR")))))))))))</f>
        <v>ERR</v>
      </c>
      <c r="AA302" t="str">
        <f>IF($R302=15,LOOKUP($S302,'Vent Sizing Charts'!$T$38:$T$41,'Vent Sizing Charts'!AB$38:AB$41)+1,IF($R302=12,LOOKUP($S302,'Vent Sizing Charts'!$T$34:$T$37,'Vent Sizing Charts'!AB$34:AB$37)+1,IF($R302=10,LOOKUP($S302,'Vent Sizing Charts'!$T$30:$T$33,'Vent Sizing Charts'!AB$30:AB$33)+1,IF($R302=8,LOOKUP($S302,'Vent Sizing Charts'!$T$26:$T$29,'Vent Sizing Charts'!AB$26:AB$29)+1,IF($R302=6,LOOKUP($S302,'Vent Sizing Charts'!$T$22:$T$25,'Vent Sizing Charts'!AB$22:AB$25)+1,IF($R302=5,LOOKUP($S302,'Vent Sizing Charts'!$T$18:$T$21,'Vent Sizing Charts'!AB$18:AB$21)+1,IF($R302=4,LOOKUP($S302,'Vent Sizing Charts'!$T$14:$T$17,'Vent Sizing Charts'!AB$14:AB$17)+1,IF($R302=3,LOOKUP($S302,'Vent Sizing Charts'!$T$10:$T$13,'Vent Sizing Charts'!AB$10:AB$13)+1,IF($R302=2,LOOKUP($S302,'Vent Sizing Charts'!$T$8:$T$9,'Vent Sizing Charts'!AB$8:AB$9)+1,IF($R302=1.5,LOOKUP($S302,'Vent Sizing Charts'!$T$7,'Vent Sizing Charts'!AB$7)+1,IF($R302=1.25,LOOKUP($S302,'Vent Sizing Charts'!$T$6,'Vent Sizing Charts'!AB$6)+1,"ERR")))))))))))</f>
        <v>ERR</v>
      </c>
      <c r="AB302" t="str">
        <f>IF($R302=15,LOOKUP($S302,'Vent Sizing Charts'!$T$38:$T$41,'Vent Sizing Charts'!AC$38:AC$41)+1,IF($R302=12,LOOKUP($S302,'Vent Sizing Charts'!$T$34:$T$37,'Vent Sizing Charts'!AC$34:AC$37)+1,IF($R302=10,LOOKUP($S302,'Vent Sizing Charts'!$T$30:$T$33,'Vent Sizing Charts'!AC$30:AC$33)+1,IF($R302=8,LOOKUP($S302,'Vent Sizing Charts'!$T$26:$T$29,'Vent Sizing Charts'!AC$26:AC$29)+1,IF($R302=6,LOOKUP($S302,'Vent Sizing Charts'!$T$22:$T$25,'Vent Sizing Charts'!AC$22:AC$25)+1,IF($R302=5,LOOKUP($S302,'Vent Sizing Charts'!$T$18:$T$21,'Vent Sizing Charts'!AC$18:AC$21)+1,IF($R302=4,LOOKUP($S302,'Vent Sizing Charts'!$T$14:$T$17,'Vent Sizing Charts'!AC$14:AC$17)+1,IF($R302=3,LOOKUP($S302,'Vent Sizing Charts'!$T$10:$T$13,'Vent Sizing Charts'!AC$10:AC$13)+1,IF($R302=2,LOOKUP($S302,'Vent Sizing Charts'!$T$8:$T$9,'Vent Sizing Charts'!AC$8:AC$9)+1,IF($R302=1.5,LOOKUP($S302,'Vent Sizing Charts'!$T$7,'Vent Sizing Charts'!AC$7)+1,IF($R302=1.25,LOOKUP($S302,'Vent Sizing Charts'!$T$6,'Vent Sizing Charts'!AC$6)+1,"ERR")))))))))))</f>
        <v>ERR</v>
      </c>
      <c r="AC302" t="str">
        <f>IF($R302=15,LOOKUP($S302,'Vent Sizing Charts'!$T$38:$T$41,'Vent Sizing Charts'!AD$38:AD$41)+1,IF($R302=12,LOOKUP($S302,'Vent Sizing Charts'!$T$34:$T$37,'Vent Sizing Charts'!AD$34:AD$37)+1,IF($R302=10,LOOKUP($S302,'Vent Sizing Charts'!$T$30:$T$33,'Vent Sizing Charts'!AD$30:AD$33)+1,IF($R302=8,LOOKUP($S302,'Vent Sizing Charts'!$T$26:$T$29,'Vent Sizing Charts'!AD$26:AD$29)+1,IF($R302=6,LOOKUP($S302,'Vent Sizing Charts'!$T$22:$T$25,'Vent Sizing Charts'!AD$22:AD$25)+1,IF($R302=5,LOOKUP($S302,'Vent Sizing Charts'!$T$18:$T$21,'Vent Sizing Charts'!AD$18:AD$21)+1,IF($R302=4,LOOKUP($S302,'Vent Sizing Charts'!$T$14:$T$17,'Vent Sizing Charts'!AD$14:AD$17)+1,IF($R302=3,LOOKUP($S302,'Vent Sizing Charts'!$T$10:$T$13,'Vent Sizing Charts'!AD$10:AD$13)+1,IF($R302=2,LOOKUP($S302,'Vent Sizing Charts'!$T$8:$T$9,'Vent Sizing Charts'!AD$8:AD$9)+1,IF($R302=1.5,LOOKUP($S302,'Vent Sizing Charts'!$T$7,'Vent Sizing Charts'!AD$7)+1,IF($R302=1.25,LOOKUP($S302,'Vent Sizing Charts'!$T$6,'Vent Sizing Charts'!AD$6)+1,"ERR")))))))))))</f>
        <v>ERR</v>
      </c>
      <c r="AD302" t="str">
        <f>IF($R302=15,LOOKUP($S302,'Vent Sizing Charts'!$T$38:$T$41,'Vent Sizing Charts'!AE$38:AE$41)+1,IF($R302=12,LOOKUP($S302,'Vent Sizing Charts'!$T$34:$T$37,'Vent Sizing Charts'!AE$34:AE$37)+1,IF($R302=10,LOOKUP($S302,'Vent Sizing Charts'!$T$30:$T$33,'Vent Sizing Charts'!AE$30:AE$33)+1,IF($R302=8,LOOKUP($S302,'Vent Sizing Charts'!$T$26:$T$29,'Vent Sizing Charts'!AE$26:AE$29)+1,IF($R302=6,LOOKUP($S302,'Vent Sizing Charts'!$T$22:$T$25,'Vent Sizing Charts'!AE$22:AE$25)+1,IF($R302=5,LOOKUP($S302,'Vent Sizing Charts'!$T$18:$T$21,'Vent Sizing Charts'!AE$18:AE$21)+1,IF($R302=4,LOOKUP($S302,'Vent Sizing Charts'!$T$14:$T$17,'Vent Sizing Charts'!AE$14:AE$17)+1,IF($R302=3,LOOKUP($S302,'Vent Sizing Charts'!$T$10:$T$13,'Vent Sizing Charts'!AE$10:AE$13)+1,IF($R302=2,LOOKUP($S302,'Vent Sizing Charts'!$T$8:$T$9,'Vent Sizing Charts'!AE$8:AE$9)+1,IF($R302=1.5,LOOKUP($S302,'Vent Sizing Charts'!$T$7,'Vent Sizing Charts'!AE$7)+1,IF($R302=1.25,LOOKUP($S302,'Vent Sizing Charts'!$T$6,'Vent Sizing Charts'!AE$6)+1,"ERR")))))))))))</f>
        <v>ERR</v>
      </c>
      <c r="AE302" t="str">
        <f>IF($R302=15,LOOKUP($S302,'Vent Sizing Charts'!$T$38:$T$41,'Vent Sizing Charts'!U$38:U$41),IF($R302=12,LOOKUP($S302,'Vent Sizing Charts'!$T$34:$T$37,'Vent Sizing Charts'!U$34:U$37),IF($R302=10,LOOKUP($S302,'Vent Sizing Charts'!$T$30:$T$33,'Vent Sizing Charts'!U$30:U$33),IF($R302=8,LOOKUP($S302,'Vent Sizing Charts'!$T$26:$T$29,'Vent Sizing Charts'!U$26:U$29),IF($R302=6,LOOKUP($S302,'Vent Sizing Charts'!$T$22:$T$25,'Vent Sizing Charts'!U$22:U$25),IF($R302=5,LOOKUP($S302,'Vent Sizing Charts'!$T$18:$T$21,'Vent Sizing Charts'!U$18:U$21),IF($R302=4,LOOKUP($S302,'Vent Sizing Charts'!$T$14:$T$17,'Vent Sizing Charts'!U$14:U$17),IF($R302=3,LOOKUP($S302,'Vent Sizing Charts'!$T$10:$T$13,'Vent Sizing Charts'!U$10:U$13),IF($R302=2,LOOKUP($S302,'Vent Sizing Charts'!$T$8:$T$9,'Vent Sizing Charts'!U$8:U$9),IF($R302=1.5,LOOKUP($S302,'Vent Sizing Charts'!$T$7,'Vent Sizing Charts'!U$7),IF($R302=1.25,LOOKUP($S302,'Vent Sizing Charts'!$T$6,'Vent Sizing Charts'!U$6),"ERR")))))))))))</f>
        <v>ERR</v>
      </c>
    </row>
    <row r="303" spans="6:31" x14ac:dyDescent="0.25">
      <c r="F303" t="str">
        <f>IF('Vent Sizing'!M288="","",'Vent Sizing'!M288)</f>
        <v/>
      </c>
      <c r="G303">
        <v>0</v>
      </c>
      <c r="H303" t="e">
        <f>IF(LOOKUP($F303,'Vent Sizing Charts'!$F$5:$F$18,'Vent Sizing Charts'!G$5:G$18)+1&lt;0,0,LOOKUP($F303,'Vent Sizing Charts'!$F$5:$F$18,'Vent Sizing Charts'!G$5:G$18))</f>
        <v>#N/A</v>
      </c>
      <c r="I303" t="e">
        <f>IF(LOOKUP($F303,'Vent Sizing Charts'!$F$5:$F$18,'Vent Sizing Charts'!H$5:H$18)+1&lt;0,0,LOOKUP($F303,'Vent Sizing Charts'!$F$5:$F$18,'Vent Sizing Charts'!H$5:H$18))</f>
        <v>#N/A</v>
      </c>
      <c r="J303" t="e">
        <f>IF(LOOKUP($F303,'Vent Sizing Charts'!$F$5:$F$18,'Vent Sizing Charts'!I$5:I$18)+1&lt;0,0,LOOKUP($F303,'Vent Sizing Charts'!$F$5:$F$18,'Vent Sizing Charts'!I$5:I$18))</f>
        <v>#N/A</v>
      </c>
      <c r="K303" t="e">
        <f>IF(LOOKUP($F303,'Vent Sizing Charts'!$F$5:$F$18,'Vent Sizing Charts'!J$5:J$18)+1&lt;0,0,LOOKUP($F303,'Vent Sizing Charts'!$F$5:$F$18,'Vent Sizing Charts'!J$5:J$18))</f>
        <v>#N/A</v>
      </c>
      <c r="L303" t="e">
        <f>IF(LOOKUP($F303,'Vent Sizing Charts'!$F$5:$F$18,'Vent Sizing Charts'!K$5:K$18)+1&lt;0,0,LOOKUP($F303,'Vent Sizing Charts'!$F$5:$F$18,'Vent Sizing Charts'!K$5:K$18))</f>
        <v>#N/A</v>
      </c>
      <c r="M303" t="e">
        <f>IF(LOOKUP($F303,'Vent Sizing Charts'!$F$5:$F$18,'Vent Sizing Charts'!L$5:L$18)+1&lt;0,0,LOOKUP($F303,'Vent Sizing Charts'!$F$5:$F$18,'Vent Sizing Charts'!L$5:L$18))</f>
        <v>#N/A</v>
      </c>
      <c r="N303" t="e">
        <f>IF(LOOKUP($F303,'Vent Sizing Charts'!$F$5:$F$18,'Vent Sizing Charts'!M$5:M$18)+1&lt;0,0,LOOKUP($F303,'Vent Sizing Charts'!$F$5:$F$18,'Vent Sizing Charts'!M$5:M$18))</f>
        <v>#N/A</v>
      </c>
      <c r="O303" t="e">
        <f>IF(LOOKUP($F303,'Vent Sizing Charts'!$F$5:$F$18,'Vent Sizing Charts'!N$5:N$18)+1&lt;0,0,LOOKUP($F303,'Vent Sizing Charts'!$F$5:$F$18,'Vent Sizing Charts'!N$5:N$18))</f>
        <v>#N/A</v>
      </c>
      <c r="R303">
        <f>'Vent Sizing'!W208</f>
        <v>0</v>
      </c>
      <c r="S303">
        <f>ROUNDUP('Vent Sizing'!X208,0)</f>
        <v>0</v>
      </c>
      <c r="T303">
        <v>-9999999</v>
      </c>
      <c r="U303" t="str">
        <f>IF($R303=15,LOOKUP($S303,'Vent Sizing Charts'!$T$38:$T$41,'Vent Sizing Charts'!V$38:V$41)+1,IF($R303=12,LOOKUP($S303,'Vent Sizing Charts'!$T$34:$T$37,'Vent Sizing Charts'!V$34:V$37)+1,IF($R303=10,LOOKUP($S303,'Vent Sizing Charts'!$T$30:$T$33,'Vent Sizing Charts'!V$30:V$33)+1,IF($R303=8,LOOKUP($S303,'Vent Sizing Charts'!$T$26:$T$29,'Vent Sizing Charts'!V$26:V$29)+1,IF($R303=6,LOOKUP($S303,'Vent Sizing Charts'!$T$22:$T$25,'Vent Sizing Charts'!V$22:V$25)+1,IF($R303=5,LOOKUP($S303,'Vent Sizing Charts'!$T$18:$T$21,'Vent Sizing Charts'!V$18:V$21)+1,IF($R303=4,LOOKUP($S303,'Vent Sizing Charts'!$T$14:$T$17,'Vent Sizing Charts'!V$14:V$17)+1,IF($R303=3,LOOKUP($S303,'Vent Sizing Charts'!$T$10:$T$13,'Vent Sizing Charts'!V$10:V$13)+1,IF($R303=2,LOOKUP($S303,'Vent Sizing Charts'!$T$8:$T$9,'Vent Sizing Charts'!V$8:V$9)+1,IF($R303=1.5,LOOKUP($S303,'Vent Sizing Charts'!$T$7,'Vent Sizing Charts'!V$7)+1,IF($R303=1.25,LOOKUP($S303,'Vent Sizing Charts'!$T$6,'Vent Sizing Charts'!V$6)+1,"ERR")))))))))))</f>
        <v>ERR</v>
      </c>
      <c r="V303" t="str">
        <f>IF($R303=15,LOOKUP($S303,'Vent Sizing Charts'!$T$38:$T$41,'Vent Sizing Charts'!W$38:W$41)+1,IF($R303=12,LOOKUP($S303,'Vent Sizing Charts'!$T$34:$T$37,'Vent Sizing Charts'!W$34:W$37)+1,IF($R303=10,LOOKUP($S303,'Vent Sizing Charts'!$T$30:$T$33,'Vent Sizing Charts'!W$30:W$33)+1,IF($R303=8,LOOKUP($S303,'Vent Sizing Charts'!$T$26:$T$29,'Vent Sizing Charts'!W$26:W$29)+1,IF($R303=6,LOOKUP($S303,'Vent Sizing Charts'!$T$22:$T$25,'Vent Sizing Charts'!W$22:W$25)+1,IF($R303=5,LOOKUP($S303,'Vent Sizing Charts'!$T$18:$T$21,'Vent Sizing Charts'!W$18:W$21)+1,IF($R303=4,LOOKUP($S303,'Vent Sizing Charts'!$T$14:$T$17,'Vent Sizing Charts'!W$14:W$17)+1,IF($R303=3,LOOKUP($S303,'Vent Sizing Charts'!$T$10:$T$13,'Vent Sizing Charts'!W$10:W$13)+1,IF($R303=2,LOOKUP($S303,'Vent Sizing Charts'!$T$8:$T$9,'Vent Sizing Charts'!W$8:W$9)+1,IF($R303=1.5,LOOKUP($S303,'Vent Sizing Charts'!$T$7,'Vent Sizing Charts'!W$7)+1,IF($R303=1.25,LOOKUP($S303,'Vent Sizing Charts'!$T$6,'Vent Sizing Charts'!W$6)+1,"ERR")))))))))))</f>
        <v>ERR</v>
      </c>
      <c r="W303" t="str">
        <f>IF($R303=15,LOOKUP($S303,'Vent Sizing Charts'!$T$38:$T$41,'Vent Sizing Charts'!X$38:X$41)+1,IF($R303=12,LOOKUP($S303,'Vent Sizing Charts'!$T$34:$T$37,'Vent Sizing Charts'!X$34:X$37)+1,IF($R303=10,LOOKUP($S303,'Vent Sizing Charts'!$T$30:$T$33,'Vent Sizing Charts'!X$30:X$33)+1,IF($R303=8,LOOKUP($S303,'Vent Sizing Charts'!$T$26:$T$29,'Vent Sizing Charts'!X$26:X$29)+1,IF($R303=6,LOOKUP($S303,'Vent Sizing Charts'!$T$22:$T$25,'Vent Sizing Charts'!X$22:X$25)+1,IF($R303=5,LOOKUP($S303,'Vent Sizing Charts'!$T$18:$T$21,'Vent Sizing Charts'!X$18:X$21)+1,IF($R303=4,LOOKUP($S303,'Vent Sizing Charts'!$T$14:$T$17,'Vent Sizing Charts'!X$14:X$17)+1,IF($R303=3,LOOKUP($S303,'Vent Sizing Charts'!$T$10:$T$13,'Vent Sizing Charts'!X$10:X$13)+1,IF($R303=2,LOOKUP($S303,'Vent Sizing Charts'!$T$8:$T$9,'Vent Sizing Charts'!X$8:X$9)+1,IF($R303=1.5,LOOKUP($S303,'Vent Sizing Charts'!$T$7,'Vent Sizing Charts'!X$7)+1,IF($R303=1.25,LOOKUP($S303,'Vent Sizing Charts'!$T$6,'Vent Sizing Charts'!X$6)+1,"ERR")))))))))))</f>
        <v>ERR</v>
      </c>
      <c r="X303" t="str">
        <f>IF($R303=15,LOOKUP($S303,'Vent Sizing Charts'!$T$38:$T$41,'Vent Sizing Charts'!Y$38:Y$41)+1,IF($R303=12,LOOKUP($S303,'Vent Sizing Charts'!$T$34:$T$37,'Vent Sizing Charts'!Y$34:Y$37)+1,IF($R303=10,LOOKUP($S303,'Vent Sizing Charts'!$T$30:$T$33,'Vent Sizing Charts'!Y$30:Y$33)+1,IF($R303=8,LOOKUP($S303,'Vent Sizing Charts'!$T$26:$T$29,'Vent Sizing Charts'!Y$26:Y$29)+1,IF($R303=6,LOOKUP($S303,'Vent Sizing Charts'!$T$22:$T$25,'Vent Sizing Charts'!Y$22:Y$25)+1,IF($R303=5,LOOKUP($S303,'Vent Sizing Charts'!$T$18:$T$21,'Vent Sizing Charts'!Y$18:Y$21)+1,IF($R303=4,LOOKUP($S303,'Vent Sizing Charts'!$T$14:$T$17,'Vent Sizing Charts'!Y$14:Y$17)+1,IF($R303=3,LOOKUP($S303,'Vent Sizing Charts'!$T$10:$T$13,'Vent Sizing Charts'!Y$10:Y$13)+1,IF($R303=2,LOOKUP($S303,'Vent Sizing Charts'!$T$8:$T$9,'Vent Sizing Charts'!Y$8:Y$9)+1,IF($R303=1.5,LOOKUP($S303,'Vent Sizing Charts'!$T$7,'Vent Sizing Charts'!Y$7)+1,IF($R303=1.25,LOOKUP($S303,'Vent Sizing Charts'!$T$6,'Vent Sizing Charts'!Y$6)+1,"ERR")))))))))))</f>
        <v>ERR</v>
      </c>
      <c r="Y303" t="str">
        <f>IF($R303=15,LOOKUP($S303,'Vent Sizing Charts'!$T$38:$T$41,'Vent Sizing Charts'!Z$38:Z$41)+1,IF($R303=12,LOOKUP($S303,'Vent Sizing Charts'!$T$34:$T$37,'Vent Sizing Charts'!Z$34:Z$37)+1,IF($R303=10,LOOKUP($S303,'Vent Sizing Charts'!$T$30:$T$33,'Vent Sizing Charts'!Z$30:Z$33)+1,IF($R303=8,LOOKUP($S303,'Vent Sizing Charts'!$T$26:$T$29,'Vent Sizing Charts'!Z$26:Z$29)+1,IF($R303=6,LOOKUP($S303,'Vent Sizing Charts'!$T$22:$T$25,'Vent Sizing Charts'!Z$22:Z$25)+1,IF($R303=5,LOOKUP($S303,'Vent Sizing Charts'!$T$18:$T$21,'Vent Sizing Charts'!Z$18:Z$21)+1,IF($R303=4,LOOKUP($S303,'Vent Sizing Charts'!$T$14:$T$17,'Vent Sizing Charts'!Z$14:Z$17)+1,IF($R303=3,LOOKUP($S303,'Vent Sizing Charts'!$T$10:$T$13,'Vent Sizing Charts'!Z$10:Z$13)+1,IF($R303=2,LOOKUP($S303,'Vent Sizing Charts'!$T$8:$T$9,'Vent Sizing Charts'!Z$8:Z$9)+1,IF($R303=1.5,LOOKUP($S303,'Vent Sizing Charts'!$T$7,'Vent Sizing Charts'!Z$7)+1,IF($R303=1.25,LOOKUP($S303,'Vent Sizing Charts'!$T$6,'Vent Sizing Charts'!Z$6)+1,"ERR")))))))))))</f>
        <v>ERR</v>
      </c>
      <c r="Z303" t="str">
        <f>IF($R303=15,LOOKUP($S303,'Vent Sizing Charts'!$T$38:$T$41,'Vent Sizing Charts'!AA$38:AA$41)+1,IF($R303=12,LOOKUP($S303,'Vent Sizing Charts'!$T$34:$T$37,'Vent Sizing Charts'!AA$34:AA$37)+1,IF($R303=10,LOOKUP($S303,'Vent Sizing Charts'!$T$30:$T$33,'Vent Sizing Charts'!AA$30:AA$33)+1,IF($R303=8,LOOKUP($S303,'Vent Sizing Charts'!$T$26:$T$29,'Vent Sizing Charts'!AA$26:AA$29)+1,IF($R303=6,LOOKUP($S303,'Vent Sizing Charts'!$T$22:$T$25,'Vent Sizing Charts'!AA$22:AA$25)+1,IF($R303=5,LOOKUP($S303,'Vent Sizing Charts'!$T$18:$T$21,'Vent Sizing Charts'!AA$18:AA$21)+1,IF($R303=4,LOOKUP($S303,'Vent Sizing Charts'!$T$14:$T$17,'Vent Sizing Charts'!AA$14:AA$17)+1,IF($R303=3,LOOKUP($S303,'Vent Sizing Charts'!$T$10:$T$13,'Vent Sizing Charts'!AA$10:AA$13)+1,IF($R303=2,LOOKUP($S303,'Vent Sizing Charts'!$T$8:$T$9,'Vent Sizing Charts'!AA$8:AA$9)+1,IF($R303=1.5,LOOKUP($S303,'Vent Sizing Charts'!$T$7,'Vent Sizing Charts'!AA$7)+1,IF($R303=1.25,LOOKUP($S303,'Vent Sizing Charts'!$T$6,'Vent Sizing Charts'!AA$6)+1,"ERR")))))))))))</f>
        <v>ERR</v>
      </c>
      <c r="AA303" t="str">
        <f>IF($R303=15,LOOKUP($S303,'Vent Sizing Charts'!$T$38:$T$41,'Vent Sizing Charts'!AB$38:AB$41)+1,IF($R303=12,LOOKUP($S303,'Vent Sizing Charts'!$T$34:$T$37,'Vent Sizing Charts'!AB$34:AB$37)+1,IF($R303=10,LOOKUP($S303,'Vent Sizing Charts'!$T$30:$T$33,'Vent Sizing Charts'!AB$30:AB$33)+1,IF($R303=8,LOOKUP($S303,'Vent Sizing Charts'!$T$26:$T$29,'Vent Sizing Charts'!AB$26:AB$29)+1,IF($R303=6,LOOKUP($S303,'Vent Sizing Charts'!$T$22:$T$25,'Vent Sizing Charts'!AB$22:AB$25)+1,IF($R303=5,LOOKUP($S303,'Vent Sizing Charts'!$T$18:$T$21,'Vent Sizing Charts'!AB$18:AB$21)+1,IF($R303=4,LOOKUP($S303,'Vent Sizing Charts'!$T$14:$T$17,'Vent Sizing Charts'!AB$14:AB$17)+1,IF($R303=3,LOOKUP($S303,'Vent Sizing Charts'!$T$10:$T$13,'Vent Sizing Charts'!AB$10:AB$13)+1,IF($R303=2,LOOKUP($S303,'Vent Sizing Charts'!$T$8:$T$9,'Vent Sizing Charts'!AB$8:AB$9)+1,IF($R303=1.5,LOOKUP($S303,'Vent Sizing Charts'!$T$7,'Vent Sizing Charts'!AB$7)+1,IF($R303=1.25,LOOKUP($S303,'Vent Sizing Charts'!$T$6,'Vent Sizing Charts'!AB$6)+1,"ERR")))))))))))</f>
        <v>ERR</v>
      </c>
      <c r="AB303" t="str">
        <f>IF($R303=15,LOOKUP($S303,'Vent Sizing Charts'!$T$38:$T$41,'Vent Sizing Charts'!AC$38:AC$41)+1,IF($R303=12,LOOKUP($S303,'Vent Sizing Charts'!$T$34:$T$37,'Vent Sizing Charts'!AC$34:AC$37)+1,IF($R303=10,LOOKUP($S303,'Vent Sizing Charts'!$T$30:$T$33,'Vent Sizing Charts'!AC$30:AC$33)+1,IF($R303=8,LOOKUP($S303,'Vent Sizing Charts'!$T$26:$T$29,'Vent Sizing Charts'!AC$26:AC$29)+1,IF($R303=6,LOOKUP($S303,'Vent Sizing Charts'!$T$22:$T$25,'Vent Sizing Charts'!AC$22:AC$25)+1,IF($R303=5,LOOKUP($S303,'Vent Sizing Charts'!$T$18:$T$21,'Vent Sizing Charts'!AC$18:AC$21)+1,IF($R303=4,LOOKUP($S303,'Vent Sizing Charts'!$T$14:$T$17,'Vent Sizing Charts'!AC$14:AC$17)+1,IF($R303=3,LOOKUP($S303,'Vent Sizing Charts'!$T$10:$T$13,'Vent Sizing Charts'!AC$10:AC$13)+1,IF($R303=2,LOOKUP($S303,'Vent Sizing Charts'!$T$8:$T$9,'Vent Sizing Charts'!AC$8:AC$9)+1,IF($R303=1.5,LOOKUP($S303,'Vent Sizing Charts'!$T$7,'Vent Sizing Charts'!AC$7)+1,IF($R303=1.25,LOOKUP($S303,'Vent Sizing Charts'!$T$6,'Vent Sizing Charts'!AC$6)+1,"ERR")))))))))))</f>
        <v>ERR</v>
      </c>
      <c r="AC303" t="str">
        <f>IF($R303=15,LOOKUP($S303,'Vent Sizing Charts'!$T$38:$T$41,'Vent Sizing Charts'!AD$38:AD$41)+1,IF($R303=12,LOOKUP($S303,'Vent Sizing Charts'!$T$34:$T$37,'Vent Sizing Charts'!AD$34:AD$37)+1,IF($R303=10,LOOKUP($S303,'Vent Sizing Charts'!$T$30:$T$33,'Vent Sizing Charts'!AD$30:AD$33)+1,IF($R303=8,LOOKUP($S303,'Vent Sizing Charts'!$T$26:$T$29,'Vent Sizing Charts'!AD$26:AD$29)+1,IF($R303=6,LOOKUP($S303,'Vent Sizing Charts'!$T$22:$T$25,'Vent Sizing Charts'!AD$22:AD$25)+1,IF($R303=5,LOOKUP($S303,'Vent Sizing Charts'!$T$18:$T$21,'Vent Sizing Charts'!AD$18:AD$21)+1,IF($R303=4,LOOKUP($S303,'Vent Sizing Charts'!$T$14:$T$17,'Vent Sizing Charts'!AD$14:AD$17)+1,IF($R303=3,LOOKUP($S303,'Vent Sizing Charts'!$T$10:$T$13,'Vent Sizing Charts'!AD$10:AD$13)+1,IF($R303=2,LOOKUP($S303,'Vent Sizing Charts'!$T$8:$T$9,'Vent Sizing Charts'!AD$8:AD$9)+1,IF($R303=1.5,LOOKUP($S303,'Vent Sizing Charts'!$T$7,'Vent Sizing Charts'!AD$7)+1,IF($R303=1.25,LOOKUP($S303,'Vent Sizing Charts'!$T$6,'Vent Sizing Charts'!AD$6)+1,"ERR")))))))))))</f>
        <v>ERR</v>
      </c>
      <c r="AD303" t="str">
        <f>IF($R303=15,LOOKUP($S303,'Vent Sizing Charts'!$T$38:$T$41,'Vent Sizing Charts'!AE$38:AE$41)+1,IF($R303=12,LOOKUP($S303,'Vent Sizing Charts'!$T$34:$T$37,'Vent Sizing Charts'!AE$34:AE$37)+1,IF($R303=10,LOOKUP($S303,'Vent Sizing Charts'!$T$30:$T$33,'Vent Sizing Charts'!AE$30:AE$33)+1,IF($R303=8,LOOKUP($S303,'Vent Sizing Charts'!$T$26:$T$29,'Vent Sizing Charts'!AE$26:AE$29)+1,IF($R303=6,LOOKUP($S303,'Vent Sizing Charts'!$T$22:$T$25,'Vent Sizing Charts'!AE$22:AE$25)+1,IF($R303=5,LOOKUP($S303,'Vent Sizing Charts'!$T$18:$T$21,'Vent Sizing Charts'!AE$18:AE$21)+1,IF($R303=4,LOOKUP($S303,'Vent Sizing Charts'!$T$14:$T$17,'Vent Sizing Charts'!AE$14:AE$17)+1,IF($R303=3,LOOKUP($S303,'Vent Sizing Charts'!$T$10:$T$13,'Vent Sizing Charts'!AE$10:AE$13)+1,IF($R303=2,LOOKUP($S303,'Vent Sizing Charts'!$T$8:$T$9,'Vent Sizing Charts'!AE$8:AE$9)+1,IF($R303=1.5,LOOKUP($S303,'Vent Sizing Charts'!$T$7,'Vent Sizing Charts'!AE$7)+1,IF($R303=1.25,LOOKUP($S303,'Vent Sizing Charts'!$T$6,'Vent Sizing Charts'!AE$6)+1,"ERR")))))))))))</f>
        <v>ERR</v>
      </c>
      <c r="AE303" t="str">
        <f>IF($R303=15,LOOKUP($S303,'Vent Sizing Charts'!$T$38:$T$41,'Vent Sizing Charts'!U$38:U$41),IF($R303=12,LOOKUP($S303,'Vent Sizing Charts'!$T$34:$T$37,'Vent Sizing Charts'!U$34:U$37),IF($R303=10,LOOKUP($S303,'Vent Sizing Charts'!$T$30:$T$33,'Vent Sizing Charts'!U$30:U$33),IF($R303=8,LOOKUP($S303,'Vent Sizing Charts'!$T$26:$T$29,'Vent Sizing Charts'!U$26:U$29),IF($R303=6,LOOKUP($S303,'Vent Sizing Charts'!$T$22:$T$25,'Vent Sizing Charts'!U$22:U$25),IF($R303=5,LOOKUP($S303,'Vent Sizing Charts'!$T$18:$T$21,'Vent Sizing Charts'!U$18:U$21),IF($R303=4,LOOKUP($S303,'Vent Sizing Charts'!$T$14:$T$17,'Vent Sizing Charts'!U$14:U$17),IF($R303=3,LOOKUP($S303,'Vent Sizing Charts'!$T$10:$T$13,'Vent Sizing Charts'!U$10:U$13),IF($R303=2,LOOKUP($S303,'Vent Sizing Charts'!$T$8:$T$9,'Vent Sizing Charts'!U$8:U$9),IF($R303=1.5,LOOKUP($S303,'Vent Sizing Charts'!$T$7,'Vent Sizing Charts'!U$7),IF($R303=1.25,LOOKUP($S303,'Vent Sizing Charts'!$T$6,'Vent Sizing Charts'!U$6),"ERR")))))))))))</f>
        <v>ERR</v>
      </c>
    </row>
    <row r="304" spans="6:31" x14ac:dyDescent="0.25">
      <c r="F304" t="str">
        <f>IF('Vent Sizing'!M289="","",'Vent Sizing'!M289)</f>
        <v/>
      </c>
      <c r="G304">
        <v>0</v>
      </c>
      <c r="H304" t="e">
        <f>IF(LOOKUP($F304,'Vent Sizing Charts'!$F$5:$F$18,'Vent Sizing Charts'!G$5:G$18)+1&lt;0,0,LOOKUP($F304,'Vent Sizing Charts'!$F$5:$F$18,'Vent Sizing Charts'!G$5:G$18))</f>
        <v>#N/A</v>
      </c>
      <c r="I304" t="e">
        <f>IF(LOOKUP($F304,'Vent Sizing Charts'!$F$5:$F$18,'Vent Sizing Charts'!H$5:H$18)+1&lt;0,0,LOOKUP($F304,'Vent Sizing Charts'!$F$5:$F$18,'Vent Sizing Charts'!H$5:H$18))</f>
        <v>#N/A</v>
      </c>
      <c r="J304" t="e">
        <f>IF(LOOKUP($F304,'Vent Sizing Charts'!$F$5:$F$18,'Vent Sizing Charts'!I$5:I$18)+1&lt;0,0,LOOKUP($F304,'Vent Sizing Charts'!$F$5:$F$18,'Vent Sizing Charts'!I$5:I$18))</f>
        <v>#N/A</v>
      </c>
      <c r="K304" t="e">
        <f>IF(LOOKUP($F304,'Vent Sizing Charts'!$F$5:$F$18,'Vent Sizing Charts'!J$5:J$18)+1&lt;0,0,LOOKUP($F304,'Vent Sizing Charts'!$F$5:$F$18,'Vent Sizing Charts'!J$5:J$18))</f>
        <v>#N/A</v>
      </c>
      <c r="L304" t="e">
        <f>IF(LOOKUP($F304,'Vent Sizing Charts'!$F$5:$F$18,'Vent Sizing Charts'!K$5:K$18)+1&lt;0,0,LOOKUP($F304,'Vent Sizing Charts'!$F$5:$F$18,'Vent Sizing Charts'!K$5:K$18))</f>
        <v>#N/A</v>
      </c>
      <c r="M304" t="e">
        <f>IF(LOOKUP($F304,'Vent Sizing Charts'!$F$5:$F$18,'Vent Sizing Charts'!L$5:L$18)+1&lt;0,0,LOOKUP($F304,'Vent Sizing Charts'!$F$5:$F$18,'Vent Sizing Charts'!L$5:L$18))</f>
        <v>#N/A</v>
      </c>
      <c r="N304" t="e">
        <f>IF(LOOKUP($F304,'Vent Sizing Charts'!$F$5:$F$18,'Vent Sizing Charts'!M$5:M$18)+1&lt;0,0,LOOKUP($F304,'Vent Sizing Charts'!$F$5:$F$18,'Vent Sizing Charts'!M$5:M$18))</f>
        <v>#N/A</v>
      </c>
      <c r="O304" t="e">
        <f>IF(LOOKUP($F304,'Vent Sizing Charts'!$F$5:$F$18,'Vent Sizing Charts'!N$5:N$18)+1&lt;0,0,LOOKUP($F304,'Vent Sizing Charts'!$F$5:$F$18,'Vent Sizing Charts'!N$5:N$18))</f>
        <v>#N/A</v>
      </c>
      <c r="R304">
        <f>'Vent Sizing'!W209</f>
        <v>0</v>
      </c>
      <c r="S304">
        <f>ROUNDUP('Vent Sizing'!X209,0)</f>
        <v>0</v>
      </c>
      <c r="T304">
        <v>-9999999</v>
      </c>
      <c r="U304" t="str">
        <f>IF($R304=15,LOOKUP($S304,'Vent Sizing Charts'!$T$38:$T$41,'Vent Sizing Charts'!V$38:V$41)+1,IF($R304=12,LOOKUP($S304,'Vent Sizing Charts'!$T$34:$T$37,'Vent Sizing Charts'!V$34:V$37)+1,IF($R304=10,LOOKUP($S304,'Vent Sizing Charts'!$T$30:$T$33,'Vent Sizing Charts'!V$30:V$33)+1,IF($R304=8,LOOKUP($S304,'Vent Sizing Charts'!$T$26:$T$29,'Vent Sizing Charts'!V$26:V$29)+1,IF($R304=6,LOOKUP($S304,'Vent Sizing Charts'!$T$22:$T$25,'Vent Sizing Charts'!V$22:V$25)+1,IF($R304=5,LOOKUP($S304,'Vent Sizing Charts'!$T$18:$T$21,'Vent Sizing Charts'!V$18:V$21)+1,IF($R304=4,LOOKUP($S304,'Vent Sizing Charts'!$T$14:$T$17,'Vent Sizing Charts'!V$14:V$17)+1,IF($R304=3,LOOKUP($S304,'Vent Sizing Charts'!$T$10:$T$13,'Vent Sizing Charts'!V$10:V$13)+1,IF($R304=2,LOOKUP($S304,'Vent Sizing Charts'!$T$8:$T$9,'Vent Sizing Charts'!V$8:V$9)+1,IF($R304=1.5,LOOKUP($S304,'Vent Sizing Charts'!$T$7,'Vent Sizing Charts'!V$7)+1,IF($R304=1.25,LOOKUP($S304,'Vent Sizing Charts'!$T$6,'Vent Sizing Charts'!V$6)+1,"ERR")))))))))))</f>
        <v>ERR</v>
      </c>
      <c r="V304" t="str">
        <f>IF($R304=15,LOOKUP($S304,'Vent Sizing Charts'!$T$38:$T$41,'Vent Sizing Charts'!W$38:W$41)+1,IF($R304=12,LOOKUP($S304,'Vent Sizing Charts'!$T$34:$T$37,'Vent Sizing Charts'!W$34:W$37)+1,IF($R304=10,LOOKUP($S304,'Vent Sizing Charts'!$T$30:$T$33,'Vent Sizing Charts'!W$30:W$33)+1,IF($R304=8,LOOKUP($S304,'Vent Sizing Charts'!$T$26:$T$29,'Vent Sizing Charts'!W$26:W$29)+1,IF($R304=6,LOOKUP($S304,'Vent Sizing Charts'!$T$22:$T$25,'Vent Sizing Charts'!W$22:W$25)+1,IF($R304=5,LOOKUP($S304,'Vent Sizing Charts'!$T$18:$T$21,'Vent Sizing Charts'!W$18:W$21)+1,IF($R304=4,LOOKUP($S304,'Vent Sizing Charts'!$T$14:$T$17,'Vent Sizing Charts'!W$14:W$17)+1,IF($R304=3,LOOKUP($S304,'Vent Sizing Charts'!$T$10:$T$13,'Vent Sizing Charts'!W$10:W$13)+1,IF($R304=2,LOOKUP($S304,'Vent Sizing Charts'!$T$8:$T$9,'Vent Sizing Charts'!W$8:W$9)+1,IF($R304=1.5,LOOKUP($S304,'Vent Sizing Charts'!$T$7,'Vent Sizing Charts'!W$7)+1,IF($R304=1.25,LOOKUP($S304,'Vent Sizing Charts'!$T$6,'Vent Sizing Charts'!W$6)+1,"ERR")))))))))))</f>
        <v>ERR</v>
      </c>
      <c r="W304" t="str">
        <f>IF($R304=15,LOOKUP($S304,'Vent Sizing Charts'!$T$38:$T$41,'Vent Sizing Charts'!X$38:X$41)+1,IF($R304=12,LOOKUP($S304,'Vent Sizing Charts'!$T$34:$T$37,'Vent Sizing Charts'!X$34:X$37)+1,IF($R304=10,LOOKUP($S304,'Vent Sizing Charts'!$T$30:$T$33,'Vent Sizing Charts'!X$30:X$33)+1,IF($R304=8,LOOKUP($S304,'Vent Sizing Charts'!$T$26:$T$29,'Vent Sizing Charts'!X$26:X$29)+1,IF($R304=6,LOOKUP($S304,'Vent Sizing Charts'!$T$22:$T$25,'Vent Sizing Charts'!X$22:X$25)+1,IF($R304=5,LOOKUP($S304,'Vent Sizing Charts'!$T$18:$T$21,'Vent Sizing Charts'!X$18:X$21)+1,IF($R304=4,LOOKUP($S304,'Vent Sizing Charts'!$T$14:$T$17,'Vent Sizing Charts'!X$14:X$17)+1,IF($R304=3,LOOKUP($S304,'Vent Sizing Charts'!$T$10:$T$13,'Vent Sizing Charts'!X$10:X$13)+1,IF($R304=2,LOOKUP($S304,'Vent Sizing Charts'!$T$8:$T$9,'Vent Sizing Charts'!X$8:X$9)+1,IF($R304=1.5,LOOKUP($S304,'Vent Sizing Charts'!$T$7,'Vent Sizing Charts'!X$7)+1,IF($R304=1.25,LOOKUP($S304,'Vent Sizing Charts'!$T$6,'Vent Sizing Charts'!X$6)+1,"ERR")))))))))))</f>
        <v>ERR</v>
      </c>
      <c r="X304" t="str">
        <f>IF($R304=15,LOOKUP($S304,'Vent Sizing Charts'!$T$38:$T$41,'Vent Sizing Charts'!Y$38:Y$41)+1,IF($R304=12,LOOKUP($S304,'Vent Sizing Charts'!$T$34:$T$37,'Vent Sizing Charts'!Y$34:Y$37)+1,IF($R304=10,LOOKUP($S304,'Vent Sizing Charts'!$T$30:$T$33,'Vent Sizing Charts'!Y$30:Y$33)+1,IF($R304=8,LOOKUP($S304,'Vent Sizing Charts'!$T$26:$T$29,'Vent Sizing Charts'!Y$26:Y$29)+1,IF($R304=6,LOOKUP($S304,'Vent Sizing Charts'!$T$22:$T$25,'Vent Sizing Charts'!Y$22:Y$25)+1,IF($R304=5,LOOKUP($S304,'Vent Sizing Charts'!$T$18:$T$21,'Vent Sizing Charts'!Y$18:Y$21)+1,IF($R304=4,LOOKUP($S304,'Vent Sizing Charts'!$T$14:$T$17,'Vent Sizing Charts'!Y$14:Y$17)+1,IF($R304=3,LOOKUP($S304,'Vent Sizing Charts'!$T$10:$T$13,'Vent Sizing Charts'!Y$10:Y$13)+1,IF($R304=2,LOOKUP($S304,'Vent Sizing Charts'!$T$8:$T$9,'Vent Sizing Charts'!Y$8:Y$9)+1,IF($R304=1.5,LOOKUP($S304,'Vent Sizing Charts'!$T$7,'Vent Sizing Charts'!Y$7)+1,IF($R304=1.25,LOOKUP($S304,'Vent Sizing Charts'!$T$6,'Vent Sizing Charts'!Y$6)+1,"ERR")))))))))))</f>
        <v>ERR</v>
      </c>
      <c r="Y304" t="str">
        <f>IF($R304=15,LOOKUP($S304,'Vent Sizing Charts'!$T$38:$T$41,'Vent Sizing Charts'!Z$38:Z$41)+1,IF($R304=12,LOOKUP($S304,'Vent Sizing Charts'!$T$34:$T$37,'Vent Sizing Charts'!Z$34:Z$37)+1,IF($R304=10,LOOKUP($S304,'Vent Sizing Charts'!$T$30:$T$33,'Vent Sizing Charts'!Z$30:Z$33)+1,IF($R304=8,LOOKUP($S304,'Vent Sizing Charts'!$T$26:$T$29,'Vent Sizing Charts'!Z$26:Z$29)+1,IF($R304=6,LOOKUP($S304,'Vent Sizing Charts'!$T$22:$T$25,'Vent Sizing Charts'!Z$22:Z$25)+1,IF($R304=5,LOOKUP($S304,'Vent Sizing Charts'!$T$18:$T$21,'Vent Sizing Charts'!Z$18:Z$21)+1,IF($R304=4,LOOKUP($S304,'Vent Sizing Charts'!$T$14:$T$17,'Vent Sizing Charts'!Z$14:Z$17)+1,IF($R304=3,LOOKUP($S304,'Vent Sizing Charts'!$T$10:$T$13,'Vent Sizing Charts'!Z$10:Z$13)+1,IF($R304=2,LOOKUP($S304,'Vent Sizing Charts'!$T$8:$T$9,'Vent Sizing Charts'!Z$8:Z$9)+1,IF($R304=1.5,LOOKUP($S304,'Vent Sizing Charts'!$T$7,'Vent Sizing Charts'!Z$7)+1,IF($R304=1.25,LOOKUP($S304,'Vent Sizing Charts'!$T$6,'Vent Sizing Charts'!Z$6)+1,"ERR")))))))))))</f>
        <v>ERR</v>
      </c>
      <c r="Z304" t="str">
        <f>IF($R304=15,LOOKUP($S304,'Vent Sizing Charts'!$T$38:$T$41,'Vent Sizing Charts'!AA$38:AA$41)+1,IF($R304=12,LOOKUP($S304,'Vent Sizing Charts'!$T$34:$T$37,'Vent Sizing Charts'!AA$34:AA$37)+1,IF($R304=10,LOOKUP($S304,'Vent Sizing Charts'!$T$30:$T$33,'Vent Sizing Charts'!AA$30:AA$33)+1,IF($R304=8,LOOKUP($S304,'Vent Sizing Charts'!$T$26:$T$29,'Vent Sizing Charts'!AA$26:AA$29)+1,IF($R304=6,LOOKUP($S304,'Vent Sizing Charts'!$T$22:$T$25,'Vent Sizing Charts'!AA$22:AA$25)+1,IF($R304=5,LOOKUP($S304,'Vent Sizing Charts'!$T$18:$T$21,'Vent Sizing Charts'!AA$18:AA$21)+1,IF($R304=4,LOOKUP($S304,'Vent Sizing Charts'!$T$14:$T$17,'Vent Sizing Charts'!AA$14:AA$17)+1,IF($R304=3,LOOKUP($S304,'Vent Sizing Charts'!$T$10:$T$13,'Vent Sizing Charts'!AA$10:AA$13)+1,IF($R304=2,LOOKUP($S304,'Vent Sizing Charts'!$T$8:$T$9,'Vent Sizing Charts'!AA$8:AA$9)+1,IF($R304=1.5,LOOKUP($S304,'Vent Sizing Charts'!$T$7,'Vent Sizing Charts'!AA$7)+1,IF($R304=1.25,LOOKUP($S304,'Vent Sizing Charts'!$T$6,'Vent Sizing Charts'!AA$6)+1,"ERR")))))))))))</f>
        <v>ERR</v>
      </c>
      <c r="AA304" t="str">
        <f>IF($R304=15,LOOKUP($S304,'Vent Sizing Charts'!$T$38:$T$41,'Vent Sizing Charts'!AB$38:AB$41)+1,IF($R304=12,LOOKUP($S304,'Vent Sizing Charts'!$T$34:$T$37,'Vent Sizing Charts'!AB$34:AB$37)+1,IF($R304=10,LOOKUP($S304,'Vent Sizing Charts'!$T$30:$T$33,'Vent Sizing Charts'!AB$30:AB$33)+1,IF($R304=8,LOOKUP($S304,'Vent Sizing Charts'!$T$26:$T$29,'Vent Sizing Charts'!AB$26:AB$29)+1,IF($R304=6,LOOKUP($S304,'Vent Sizing Charts'!$T$22:$T$25,'Vent Sizing Charts'!AB$22:AB$25)+1,IF($R304=5,LOOKUP($S304,'Vent Sizing Charts'!$T$18:$T$21,'Vent Sizing Charts'!AB$18:AB$21)+1,IF($R304=4,LOOKUP($S304,'Vent Sizing Charts'!$T$14:$T$17,'Vent Sizing Charts'!AB$14:AB$17)+1,IF($R304=3,LOOKUP($S304,'Vent Sizing Charts'!$T$10:$T$13,'Vent Sizing Charts'!AB$10:AB$13)+1,IF($R304=2,LOOKUP($S304,'Vent Sizing Charts'!$T$8:$T$9,'Vent Sizing Charts'!AB$8:AB$9)+1,IF($R304=1.5,LOOKUP($S304,'Vent Sizing Charts'!$T$7,'Vent Sizing Charts'!AB$7)+1,IF($R304=1.25,LOOKUP($S304,'Vent Sizing Charts'!$T$6,'Vent Sizing Charts'!AB$6)+1,"ERR")))))))))))</f>
        <v>ERR</v>
      </c>
      <c r="AB304" t="str">
        <f>IF($R304=15,LOOKUP($S304,'Vent Sizing Charts'!$T$38:$T$41,'Vent Sizing Charts'!AC$38:AC$41)+1,IF($R304=12,LOOKUP($S304,'Vent Sizing Charts'!$T$34:$T$37,'Vent Sizing Charts'!AC$34:AC$37)+1,IF($R304=10,LOOKUP($S304,'Vent Sizing Charts'!$T$30:$T$33,'Vent Sizing Charts'!AC$30:AC$33)+1,IF($R304=8,LOOKUP($S304,'Vent Sizing Charts'!$T$26:$T$29,'Vent Sizing Charts'!AC$26:AC$29)+1,IF($R304=6,LOOKUP($S304,'Vent Sizing Charts'!$T$22:$T$25,'Vent Sizing Charts'!AC$22:AC$25)+1,IF($R304=5,LOOKUP($S304,'Vent Sizing Charts'!$T$18:$T$21,'Vent Sizing Charts'!AC$18:AC$21)+1,IF($R304=4,LOOKUP($S304,'Vent Sizing Charts'!$T$14:$T$17,'Vent Sizing Charts'!AC$14:AC$17)+1,IF($R304=3,LOOKUP($S304,'Vent Sizing Charts'!$T$10:$T$13,'Vent Sizing Charts'!AC$10:AC$13)+1,IF($R304=2,LOOKUP($S304,'Vent Sizing Charts'!$T$8:$T$9,'Vent Sizing Charts'!AC$8:AC$9)+1,IF($R304=1.5,LOOKUP($S304,'Vent Sizing Charts'!$T$7,'Vent Sizing Charts'!AC$7)+1,IF($R304=1.25,LOOKUP($S304,'Vent Sizing Charts'!$T$6,'Vent Sizing Charts'!AC$6)+1,"ERR")))))))))))</f>
        <v>ERR</v>
      </c>
      <c r="AC304" t="str">
        <f>IF($R304=15,LOOKUP($S304,'Vent Sizing Charts'!$T$38:$T$41,'Vent Sizing Charts'!AD$38:AD$41)+1,IF($R304=12,LOOKUP($S304,'Vent Sizing Charts'!$T$34:$T$37,'Vent Sizing Charts'!AD$34:AD$37)+1,IF($R304=10,LOOKUP($S304,'Vent Sizing Charts'!$T$30:$T$33,'Vent Sizing Charts'!AD$30:AD$33)+1,IF($R304=8,LOOKUP($S304,'Vent Sizing Charts'!$T$26:$T$29,'Vent Sizing Charts'!AD$26:AD$29)+1,IF($R304=6,LOOKUP($S304,'Vent Sizing Charts'!$T$22:$T$25,'Vent Sizing Charts'!AD$22:AD$25)+1,IF($R304=5,LOOKUP($S304,'Vent Sizing Charts'!$T$18:$T$21,'Vent Sizing Charts'!AD$18:AD$21)+1,IF($R304=4,LOOKUP($S304,'Vent Sizing Charts'!$T$14:$T$17,'Vent Sizing Charts'!AD$14:AD$17)+1,IF($R304=3,LOOKUP($S304,'Vent Sizing Charts'!$T$10:$T$13,'Vent Sizing Charts'!AD$10:AD$13)+1,IF($R304=2,LOOKUP($S304,'Vent Sizing Charts'!$T$8:$T$9,'Vent Sizing Charts'!AD$8:AD$9)+1,IF($R304=1.5,LOOKUP($S304,'Vent Sizing Charts'!$T$7,'Vent Sizing Charts'!AD$7)+1,IF($R304=1.25,LOOKUP($S304,'Vent Sizing Charts'!$T$6,'Vent Sizing Charts'!AD$6)+1,"ERR")))))))))))</f>
        <v>ERR</v>
      </c>
      <c r="AD304" t="str">
        <f>IF($R304=15,LOOKUP($S304,'Vent Sizing Charts'!$T$38:$T$41,'Vent Sizing Charts'!AE$38:AE$41)+1,IF($R304=12,LOOKUP($S304,'Vent Sizing Charts'!$T$34:$T$37,'Vent Sizing Charts'!AE$34:AE$37)+1,IF($R304=10,LOOKUP($S304,'Vent Sizing Charts'!$T$30:$T$33,'Vent Sizing Charts'!AE$30:AE$33)+1,IF($R304=8,LOOKUP($S304,'Vent Sizing Charts'!$T$26:$T$29,'Vent Sizing Charts'!AE$26:AE$29)+1,IF($R304=6,LOOKUP($S304,'Vent Sizing Charts'!$T$22:$T$25,'Vent Sizing Charts'!AE$22:AE$25)+1,IF($R304=5,LOOKUP($S304,'Vent Sizing Charts'!$T$18:$T$21,'Vent Sizing Charts'!AE$18:AE$21)+1,IF($R304=4,LOOKUP($S304,'Vent Sizing Charts'!$T$14:$T$17,'Vent Sizing Charts'!AE$14:AE$17)+1,IF($R304=3,LOOKUP($S304,'Vent Sizing Charts'!$T$10:$T$13,'Vent Sizing Charts'!AE$10:AE$13)+1,IF($R304=2,LOOKUP($S304,'Vent Sizing Charts'!$T$8:$T$9,'Vent Sizing Charts'!AE$8:AE$9)+1,IF($R304=1.5,LOOKUP($S304,'Vent Sizing Charts'!$T$7,'Vent Sizing Charts'!AE$7)+1,IF($R304=1.25,LOOKUP($S304,'Vent Sizing Charts'!$T$6,'Vent Sizing Charts'!AE$6)+1,"ERR")))))))))))</f>
        <v>ERR</v>
      </c>
      <c r="AE304" t="str">
        <f>IF($R304=15,LOOKUP($S304,'Vent Sizing Charts'!$T$38:$T$41,'Vent Sizing Charts'!U$38:U$41),IF($R304=12,LOOKUP($S304,'Vent Sizing Charts'!$T$34:$T$37,'Vent Sizing Charts'!U$34:U$37),IF($R304=10,LOOKUP($S304,'Vent Sizing Charts'!$T$30:$T$33,'Vent Sizing Charts'!U$30:U$33),IF($R304=8,LOOKUP($S304,'Vent Sizing Charts'!$T$26:$T$29,'Vent Sizing Charts'!U$26:U$29),IF($R304=6,LOOKUP($S304,'Vent Sizing Charts'!$T$22:$T$25,'Vent Sizing Charts'!U$22:U$25),IF($R304=5,LOOKUP($S304,'Vent Sizing Charts'!$T$18:$T$21,'Vent Sizing Charts'!U$18:U$21),IF($R304=4,LOOKUP($S304,'Vent Sizing Charts'!$T$14:$T$17,'Vent Sizing Charts'!U$14:U$17),IF($R304=3,LOOKUP($S304,'Vent Sizing Charts'!$T$10:$T$13,'Vent Sizing Charts'!U$10:U$13),IF($R304=2,LOOKUP($S304,'Vent Sizing Charts'!$T$8:$T$9,'Vent Sizing Charts'!U$8:U$9),IF($R304=1.5,LOOKUP($S304,'Vent Sizing Charts'!$T$7,'Vent Sizing Charts'!U$7),IF($R304=1.25,LOOKUP($S304,'Vent Sizing Charts'!$T$6,'Vent Sizing Charts'!U$6),"ERR")))))))))))</f>
        <v>ERR</v>
      </c>
    </row>
    <row r="305" spans="6:31" x14ac:dyDescent="0.25">
      <c r="F305" t="str">
        <f>IF('Vent Sizing'!M290="","",'Vent Sizing'!M290)</f>
        <v/>
      </c>
      <c r="G305">
        <v>0</v>
      </c>
      <c r="H305" t="e">
        <f>IF(LOOKUP($F305,'Vent Sizing Charts'!$F$5:$F$18,'Vent Sizing Charts'!G$5:G$18)+1&lt;0,0,LOOKUP($F305,'Vent Sizing Charts'!$F$5:$F$18,'Vent Sizing Charts'!G$5:G$18))</f>
        <v>#N/A</v>
      </c>
      <c r="I305" t="e">
        <f>IF(LOOKUP($F305,'Vent Sizing Charts'!$F$5:$F$18,'Vent Sizing Charts'!H$5:H$18)+1&lt;0,0,LOOKUP($F305,'Vent Sizing Charts'!$F$5:$F$18,'Vent Sizing Charts'!H$5:H$18))</f>
        <v>#N/A</v>
      </c>
      <c r="J305" t="e">
        <f>IF(LOOKUP($F305,'Vent Sizing Charts'!$F$5:$F$18,'Vent Sizing Charts'!I$5:I$18)+1&lt;0,0,LOOKUP($F305,'Vent Sizing Charts'!$F$5:$F$18,'Vent Sizing Charts'!I$5:I$18))</f>
        <v>#N/A</v>
      </c>
      <c r="K305" t="e">
        <f>IF(LOOKUP($F305,'Vent Sizing Charts'!$F$5:$F$18,'Vent Sizing Charts'!J$5:J$18)+1&lt;0,0,LOOKUP($F305,'Vent Sizing Charts'!$F$5:$F$18,'Vent Sizing Charts'!J$5:J$18))</f>
        <v>#N/A</v>
      </c>
      <c r="L305" t="e">
        <f>IF(LOOKUP($F305,'Vent Sizing Charts'!$F$5:$F$18,'Vent Sizing Charts'!K$5:K$18)+1&lt;0,0,LOOKUP($F305,'Vent Sizing Charts'!$F$5:$F$18,'Vent Sizing Charts'!K$5:K$18))</f>
        <v>#N/A</v>
      </c>
      <c r="M305" t="e">
        <f>IF(LOOKUP($F305,'Vent Sizing Charts'!$F$5:$F$18,'Vent Sizing Charts'!L$5:L$18)+1&lt;0,0,LOOKUP($F305,'Vent Sizing Charts'!$F$5:$F$18,'Vent Sizing Charts'!L$5:L$18))</f>
        <v>#N/A</v>
      </c>
      <c r="N305" t="e">
        <f>IF(LOOKUP($F305,'Vent Sizing Charts'!$F$5:$F$18,'Vent Sizing Charts'!M$5:M$18)+1&lt;0,0,LOOKUP($F305,'Vent Sizing Charts'!$F$5:$F$18,'Vent Sizing Charts'!M$5:M$18))</f>
        <v>#N/A</v>
      </c>
      <c r="O305" t="e">
        <f>IF(LOOKUP($F305,'Vent Sizing Charts'!$F$5:$F$18,'Vent Sizing Charts'!N$5:N$18)+1&lt;0,0,LOOKUP($F305,'Vent Sizing Charts'!$F$5:$F$18,'Vent Sizing Charts'!N$5:N$18))</f>
        <v>#N/A</v>
      </c>
      <c r="R305">
        <f>'Vent Sizing'!W210</f>
        <v>0</v>
      </c>
      <c r="S305">
        <f>ROUNDUP('Vent Sizing'!X210,0)</f>
        <v>0</v>
      </c>
      <c r="T305">
        <v>-9999999</v>
      </c>
      <c r="U305" t="str">
        <f>IF($R305=15,LOOKUP($S305,'Vent Sizing Charts'!$T$38:$T$41,'Vent Sizing Charts'!V$38:V$41)+1,IF($R305=12,LOOKUP($S305,'Vent Sizing Charts'!$T$34:$T$37,'Vent Sizing Charts'!V$34:V$37)+1,IF($R305=10,LOOKUP($S305,'Vent Sizing Charts'!$T$30:$T$33,'Vent Sizing Charts'!V$30:V$33)+1,IF($R305=8,LOOKUP($S305,'Vent Sizing Charts'!$T$26:$T$29,'Vent Sizing Charts'!V$26:V$29)+1,IF($R305=6,LOOKUP($S305,'Vent Sizing Charts'!$T$22:$T$25,'Vent Sizing Charts'!V$22:V$25)+1,IF($R305=5,LOOKUP($S305,'Vent Sizing Charts'!$T$18:$T$21,'Vent Sizing Charts'!V$18:V$21)+1,IF($R305=4,LOOKUP($S305,'Vent Sizing Charts'!$T$14:$T$17,'Vent Sizing Charts'!V$14:V$17)+1,IF($R305=3,LOOKUP($S305,'Vent Sizing Charts'!$T$10:$T$13,'Vent Sizing Charts'!V$10:V$13)+1,IF($R305=2,LOOKUP($S305,'Vent Sizing Charts'!$T$8:$T$9,'Vent Sizing Charts'!V$8:V$9)+1,IF($R305=1.5,LOOKUP($S305,'Vent Sizing Charts'!$T$7,'Vent Sizing Charts'!V$7)+1,IF($R305=1.25,LOOKUP($S305,'Vent Sizing Charts'!$T$6,'Vent Sizing Charts'!V$6)+1,"ERR")))))))))))</f>
        <v>ERR</v>
      </c>
      <c r="V305" t="str">
        <f>IF($R305=15,LOOKUP($S305,'Vent Sizing Charts'!$T$38:$T$41,'Vent Sizing Charts'!W$38:W$41)+1,IF($R305=12,LOOKUP($S305,'Vent Sizing Charts'!$T$34:$T$37,'Vent Sizing Charts'!W$34:W$37)+1,IF($R305=10,LOOKUP($S305,'Vent Sizing Charts'!$T$30:$T$33,'Vent Sizing Charts'!W$30:W$33)+1,IF($R305=8,LOOKUP($S305,'Vent Sizing Charts'!$T$26:$T$29,'Vent Sizing Charts'!W$26:W$29)+1,IF($R305=6,LOOKUP($S305,'Vent Sizing Charts'!$T$22:$T$25,'Vent Sizing Charts'!W$22:W$25)+1,IF($R305=5,LOOKUP($S305,'Vent Sizing Charts'!$T$18:$T$21,'Vent Sizing Charts'!W$18:W$21)+1,IF($R305=4,LOOKUP($S305,'Vent Sizing Charts'!$T$14:$T$17,'Vent Sizing Charts'!W$14:W$17)+1,IF($R305=3,LOOKUP($S305,'Vent Sizing Charts'!$T$10:$T$13,'Vent Sizing Charts'!W$10:W$13)+1,IF($R305=2,LOOKUP($S305,'Vent Sizing Charts'!$T$8:$T$9,'Vent Sizing Charts'!W$8:W$9)+1,IF($R305=1.5,LOOKUP($S305,'Vent Sizing Charts'!$T$7,'Vent Sizing Charts'!W$7)+1,IF($R305=1.25,LOOKUP($S305,'Vent Sizing Charts'!$T$6,'Vent Sizing Charts'!W$6)+1,"ERR")))))))))))</f>
        <v>ERR</v>
      </c>
      <c r="W305" t="str">
        <f>IF($R305=15,LOOKUP($S305,'Vent Sizing Charts'!$T$38:$T$41,'Vent Sizing Charts'!X$38:X$41)+1,IF($R305=12,LOOKUP($S305,'Vent Sizing Charts'!$T$34:$T$37,'Vent Sizing Charts'!X$34:X$37)+1,IF($R305=10,LOOKUP($S305,'Vent Sizing Charts'!$T$30:$T$33,'Vent Sizing Charts'!X$30:X$33)+1,IF($R305=8,LOOKUP($S305,'Vent Sizing Charts'!$T$26:$T$29,'Vent Sizing Charts'!X$26:X$29)+1,IF($R305=6,LOOKUP($S305,'Vent Sizing Charts'!$T$22:$T$25,'Vent Sizing Charts'!X$22:X$25)+1,IF($R305=5,LOOKUP($S305,'Vent Sizing Charts'!$T$18:$T$21,'Vent Sizing Charts'!X$18:X$21)+1,IF($R305=4,LOOKUP($S305,'Vent Sizing Charts'!$T$14:$T$17,'Vent Sizing Charts'!X$14:X$17)+1,IF($R305=3,LOOKUP($S305,'Vent Sizing Charts'!$T$10:$T$13,'Vent Sizing Charts'!X$10:X$13)+1,IF($R305=2,LOOKUP($S305,'Vent Sizing Charts'!$T$8:$T$9,'Vent Sizing Charts'!X$8:X$9)+1,IF($R305=1.5,LOOKUP($S305,'Vent Sizing Charts'!$T$7,'Vent Sizing Charts'!X$7)+1,IF($R305=1.25,LOOKUP($S305,'Vent Sizing Charts'!$T$6,'Vent Sizing Charts'!X$6)+1,"ERR")))))))))))</f>
        <v>ERR</v>
      </c>
      <c r="X305" t="str">
        <f>IF($R305=15,LOOKUP($S305,'Vent Sizing Charts'!$T$38:$T$41,'Vent Sizing Charts'!Y$38:Y$41)+1,IF($R305=12,LOOKUP($S305,'Vent Sizing Charts'!$T$34:$T$37,'Vent Sizing Charts'!Y$34:Y$37)+1,IF($R305=10,LOOKUP($S305,'Vent Sizing Charts'!$T$30:$T$33,'Vent Sizing Charts'!Y$30:Y$33)+1,IF($R305=8,LOOKUP($S305,'Vent Sizing Charts'!$T$26:$T$29,'Vent Sizing Charts'!Y$26:Y$29)+1,IF($R305=6,LOOKUP($S305,'Vent Sizing Charts'!$T$22:$T$25,'Vent Sizing Charts'!Y$22:Y$25)+1,IF($R305=5,LOOKUP($S305,'Vent Sizing Charts'!$T$18:$T$21,'Vent Sizing Charts'!Y$18:Y$21)+1,IF($R305=4,LOOKUP($S305,'Vent Sizing Charts'!$T$14:$T$17,'Vent Sizing Charts'!Y$14:Y$17)+1,IF($R305=3,LOOKUP($S305,'Vent Sizing Charts'!$T$10:$T$13,'Vent Sizing Charts'!Y$10:Y$13)+1,IF($R305=2,LOOKUP($S305,'Vent Sizing Charts'!$T$8:$T$9,'Vent Sizing Charts'!Y$8:Y$9)+1,IF($R305=1.5,LOOKUP($S305,'Vent Sizing Charts'!$T$7,'Vent Sizing Charts'!Y$7)+1,IF($R305=1.25,LOOKUP($S305,'Vent Sizing Charts'!$T$6,'Vent Sizing Charts'!Y$6)+1,"ERR")))))))))))</f>
        <v>ERR</v>
      </c>
      <c r="Y305" t="str">
        <f>IF($R305=15,LOOKUP($S305,'Vent Sizing Charts'!$T$38:$T$41,'Vent Sizing Charts'!Z$38:Z$41)+1,IF($R305=12,LOOKUP($S305,'Vent Sizing Charts'!$T$34:$T$37,'Vent Sizing Charts'!Z$34:Z$37)+1,IF($R305=10,LOOKUP($S305,'Vent Sizing Charts'!$T$30:$T$33,'Vent Sizing Charts'!Z$30:Z$33)+1,IF($R305=8,LOOKUP($S305,'Vent Sizing Charts'!$T$26:$T$29,'Vent Sizing Charts'!Z$26:Z$29)+1,IF($R305=6,LOOKUP($S305,'Vent Sizing Charts'!$T$22:$T$25,'Vent Sizing Charts'!Z$22:Z$25)+1,IF($R305=5,LOOKUP($S305,'Vent Sizing Charts'!$T$18:$T$21,'Vent Sizing Charts'!Z$18:Z$21)+1,IF($R305=4,LOOKUP($S305,'Vent Sizing Charts'!$T$14:$T$17,'Vent Sizing Charts'!Z$14:Z$17)+1,IF($R305=3,LOOKUP($S305,'Vent Sizing Charts'!$T$10:$T$13,'Vent Sizing Charts'!Z$10:Z$13)+1,IF($R305=2,LOOKUP($S305,'Vent Sizing Charts'!$T$8:$T$9,'Vent Sizing Charts'!Z$8:Z$9)+1,IF($R305=1.5,LOOKUP($S305,'Vent Sizing Charts'!$T$7,'Vent Sizing Charts'!Z$7)+1,IF($R305=1.25,LOOKUP($S305,'Vent Sizing Charts'!$T$6,'Vent Sizing Charts'!Z$6)+1,"ERR")))))))))))</f>
        <v>ERR</v>
      </c>
      <c r="Z305" t="str">
        <f>IF($R305=15,LOOKUP($S305,'Vent Sizing Charts'!$T$38:$T$41,'Vent Sizing Charts'!AA$38:AA$41)+1,IF($R305=12,LOOKUP($S305,'Vent Sizing Charts'!$T$34:$T$37,'Vent Sizing Charts'!AA$34:AA$37)+1,IF($R305=10,LOOKUP($S305,'Vent Sizing Charts'!$T$30:$T$33,'Vent Sizing Charts'!AA$30:AA$33)+1,IF($R305=8,LOOKUP($S305,'Vent Sizing Charts'!$T$26:$T$29,'Vent Sizing Charts'!AA$26:AA$29)+1,IF($R305=6,LOOKUP($S305,'Vent Sizing Charts'!$T$22:$T$25,'Vent Sizing Charts'!AA$22:AA$25)+1,IF($R305=5,LOOKUP($S305,'Vent Sizing Charts'!$T$18:$T$21,'Vent Sizing Charts'!AA$18:AA$21)+1,IF($R305=4,LOOKUP($S305,'Vent Sizing Charts'!$T$14:$T$17,'Vent Sizing Charts'!AA$14:AA$17)+1,IF($R305=3,LOOKUP($S305,'Vent Sizing Charts'!$T$10:$T$13,'Vent Sizing Charts'!AA$10:AA$13)+1,IF($R305=2,LOOKUP($S305,'Vent Sizing Charts'!$T$8:$T$9,'Vent Sizing Charts'!AA$8:AA$9)+1,IF($R305=1.5,LOOKUP($S305,'Vent Sizing Charts'!$T$7,'Vent Sizing Charts'!AA$7)+1,IF($R305=1.25,LOOKUP($S305,'Vent Sizing Charts'!$T$6,'Vent Sizing Charts'!AA$6)+1,"ERR")))))))))))</f>
        <v>ERR</v>
      </c>
      <c r="AA305" t="str">
        <f>IF($R305=15,LOOKUP($S305,'Vent Sizing Charts'!$T$38:$T$41,'Vent Sizing Charts'!AB$38:AB$41)+1,IF($R305=12,LOOKUP($S305,'Vent Sizing Charts'!$T$34:$T$37,'Vent Sizing Charts'!AB$34:AB$37)+1,IF($R305=10,LOOKUP($S305,'Vent Sizing Charts'!$T$30:$T$33,'Vent Sizing Charts'!AB$30:AB$33)+1,IF($R305=8,LOOKUP($S305,'Vent Sizing Charts'!$T$26:$T$29,'Vent Sizing Charts'!AB$26:AB$29)+1,IF($R305=6,LOOKUP($S305,'Vent Sizing Charts'!$T$22:$T$25,'Vent Sizing Charts'!AB$22:AB$25)+1,IF($R305=5,LOOKUP($S305,'Vent Sizing Charts'!$T$18:$T$21,'Vent Sizing Charts'!AB$18:AB$21)+1,IF($R305=4,LOOKUP($S305,'Vent Sizing Charts'!$T$14:$T$17,'Vent Sizing Charts'!AB$14:AB$17)+1,IF($R305=3,LOOKUP($S305,'Vent Sizing Charts'!$T$10:$T$13,'Vent Sizing Charts'!AB$10:AB$13)+1,IF($R305=2,LOOKUP($S305,'Vent Sizing Charts'!$T$8:$T$9,'Vent Sizing Charts'!AB$8:AB$9)+1,IF($R305=1.5,LOOKUP($S305,'Vent Sizing Charts'!$T$7,'Vent Sizing Charts'!AB$7)+1,IF($R305=1.25,LOOKUP($S305,'Vent Sizing Charts'!$T$6,'Vent Sizing Charts'!AB$6)+1,"ERR")))))))))))</f>
        <v>ERR</v>
      </c>
      <c r="AB305" t="str">
        <f>IF($R305=15,LOOKUP($S305,'Vent Sizing Charts'!$T$38:$T$41,'Vent Sizing Charts'!AC$38:AC$41)+1,IF($R305=12,LOOKUP($S305,'Vent Sizing Charts'!$T$34:$T$37,'Vent Sizing Charts'!AC$34:AC$37)+1,IF($R305=10,LOOKUP($S305,'Vent Sizing Charts'!$T$30:$T$33,'Vent Sizing Charts'!AC$30:AC$33)+1,IF($R305=8,LOOKUP($S305,'Vent Sizing Charts'!$T$26:$T$29,'Vent Sizing Charts'!AC$26:AC$29)+1,IF($R305=6,LOOKUP($S305,'Vent Sizing Charts'!$T$22:$T$25,'Vent Sizing Charts'!AC$22:AC$25)+1,IF($R305=5,LOOKUP($S305,'Vent Sizing Charts'!$T$18:$T$21,'Vent Sizing Charts'!AC$18:AC$21)+1,IF($R305=4,LOOKUP($S305,'Vent Sizing Charts'!$T$14:$T$17,'Vent Sizing Charts'!AC$14:AC$17)+1,IF($R305=3,LOOKUP($S305,'Vent Sizing Charts'!$T$10:$T$13,'Vent Sizing Charts'!AC$10:AC$13)+1,IF($R305=2,LOOKUP($S305,'Vent Sizing Charts'!$T$8:$T$9,'Vent Sizing Charts'!AC$8:AC$9)+1,IF($R305=1.5,LOOKUP($S305,'Vent Sizing Charts'!$T$7,'Vent Sizing Charts'!AC$7)+1,IF($R305=1.25,LOOKUP($S305,'Vent Sizing Charts'!$T$6,'Vent Sizing Charts'!AC$6)+1,"ERR")))))))))))</f>
        <v>ERR</v>
      </c>
      <c r="AC305" t="str">
        <f>IF($R305=15,LOOKUP($S305,'Vent Sizing Charts'!$T$38:$T$41,'Vent Sizing Charts'!AD$38:AD$41)+1,IF($R305=12,LOOKUP($S305,'Vent Sizing Charts'!$T$34:$T$37,'Vent Sizing Charts'!AD$34:AD$37)+1,IF($R305=10,LOOKUP($S305,'Vent Sizing Charts'!$T$30:$T$33,'Vent Sizing Charts'!AD$30:AD$33)+1,IF($R305=8,LOOKUP($S305,'Vent Sizing Charts'!$T$26:$T$29,'Vent Sizing Charts'!AD$26:AD$29)+1,IF($R305=6,LOOKUP($S305,'Vent Sizing Charts'!$T$22:$T$25,'Vent Sizing Charts'!AD$22:AD$25)+1,IF($R305=5,LOOKUP($S305,'Vent Sizing Charts'!$T$18:$T$21,'Vent Sizing Charts'!AD$18:AD$21)+1,IF($R305=4,LOOKUP($S305,'Vent Sizing Charts'!$T$14:$T$17,'Vent Sizing Charts'!AD$14:AD$17)+1,IF($R305=3,LOOKUP($S305,'Vent Sizing Charts'!$T$10:$T$13,'Vent Sizing Charts'!AD$10:AD$13)+1,IF($R305=2,LOOKUP($S305,'Vent Sizing Charts'!$T$8:$T$9,'Vent Sizing Charts'!AD$8:AD$9)+1,IF($R305=1.5,LOOKUP($S305,'Vent Sizing Charts'!$T$7,'Vent Sizing Charts'!AD$7)+1,IF($R305=1.25,LOOKUP($S305,'Vent Sizing Charts'!$T$6,'Vent Sizing Charts'!AD$6)+1,"ERR")))))))))))</f>
        <v>ERR</v>
      </c>
      <c r="AD305" t="str">
        <f>IF($R305=15,LOOKUP($S305,'Vent Sizing Charts'!$T$38:$T$41,'Vent Sizing Charts'!AE$38:AE$41)+1,IF($R305=12,LOOKUP($S305,'Vent Sizing Charts'!$T$34:$T$37,'Vent Sizing Charts'!AE$34:AE$37)+1,IF($R305=10,LOOKUP($S305,'Vent Sizing Charts'!$T$30:$T$33,'Vent Sizing Charts'!AE$30:AE$33)+1,IF($R305=8,LOOKUP($S305,'Vent Sizing Charts'!$T$26:$T$29,'Vent Sizing Charts'!AE$26:AE$29)+1,IF($R305=6,LOOKUP($S305,'Vent Sizing Charts'!$T$22:$T$25,'Vent Sizing Charts'!AE$22:AE$25)+1,IF($R305=5,LOOKUP($S305,'Vent Sizing Charts'!$T$18:$T$21,'Vent Sizing Charts'!AE$18:AE$21)+1,IF($R305=4,LOOKUP($S305,'Vent Sizing Charts'!$T$14:$T$17,'Vent Sizing Charts'!AE$14:AE$17)+1,IF($R305=3,LOOKUP($S305,'Vent Sizing Charts'!$T$10:$T$13,'Vent Sizing Charts'!AE$10:AE$13)+1,IF($R305=2,LOOKUP($S305,'Vent Sizing Charts'!$T$8:$T$9,'Vent Sizing Charts'!AE$8:AE$9)+1,IF($R305=1.5,LOOKUP($S305,'Vent Sizing Charts'!$T$7,'Vent Sizing Charts'!AE$7)+1,IF($R305=1.25,LOOKUP($S305,'Vent Sizing Charts'!$T$6,'Vent Sizing Charts'!AE$6)+1,"ERR")))))))))))</f>
        <v>ERR</v>
      </c>
      <c r="AE305" t="str">
        <f>IF($R305=15,LOOKUP($S305,'Vent Sizing Charts'!$T$38:$T$41,'Vent Sizing Charts'!U$38:U$41),IF($R305=12,LOOKUP($S305,'Vent Sizing Charts'!$T$34:$T$37,'Vent Sizing Charts'!U$34:U$37),IF($R305=10,LOOKUP($S305,'Vent Sizing Charts'!$T$30:$T$33,'Vent Sizing Charts'!U$30:U$33),IF($R305=8,LOOKUP($S305,'Vent Sizing Charts'!$T$26:$T$29,'Vent Sizing Charts'!U$26:U$29),IF($R305=6,LOOKUP($S305,'Vent Sizing Charts'!$T$22:$T$25,'Vent Sizing Charts'!U$22:U$25),IF($R305=5,LOOKUP($S305,'Vent Sizing Charts'!$T$18:$T$21,'Vent Sizing Charts'!U$18:U$21),IF($R305=4,LOOKUP($S305,'Vent Sizing Charts'!$T$14:$T$17,'Vent Sizing Charts'!U$14:U$17),IF($R305=3,LOOKUP($S305,'Vent Sizing Charts'!$T$10:$T$13,'Vent Sizing Charts'!U$10:U$13),IF($R305=2,LOOKUP($S305,'Vent Sizing Charts'!$T$8:$T$9,'Vent Sizing Charts'!U$8:U$9),IF($R305=1.5,LOOKUP($S305,'Vent Sizing Charts'!$T$7,'Vent Sizing Charts'!U$7),IF($R305=1.25,LOOKUP($S305,'Vent Sizing Charts'!$T$6,'Vent Sizing Charts'!U$6),"ERR")))))))))))</f>
        <v>ERR</v>
      </c>
    </row>
    <row r="306" spans="6:31" x14ac:dyDescent="0.25">
      <c r="F306" t="str">
        <f>IF('Vent Sizing'!M291="","",'Vent Sizing'!M291)</f>
        <v/>
      </c>
      <c r="G306">
        <v>0</v>
      </c>
      <c r="H306" t="e">
        <f>IF(LOOKUP($F306,'Vent Sizing Charts'!$F$5:$F$18,'Vent Sizing Charts'!G$5:G$18)+1&lt;0,0,LOOKUP($F306,'Vent Sizing Charts'!$F$5:$F$18,'Vent Sizing Charts'!G$5:G$18))</f>
        <v>#N/A</v>
      </c>
      <c r="I306" t="e">
        <f>IF(LOOKUP($F306,'Vent Sizing Charts'!$F$5:$F$18,'Vent Sizing Charts'!H$5:H$18)+1&lt;0,0,LOOKUP($F306,'Vent Sizing Charts'!$F$5:$F$18,'Vent Sizing Charts'!H$5:H$18))</f>
        <v>#N/A</v>
      </c>
      <c r="J306" t="e">
        <f>IF(LOOKUP($F306,'Vent Sizing Charts'!$F$5:$F$18,'Vent Sizing Charts'!I$5:I$18)+1&lt;0,0,LOOKUP($F306,'Vent Sizing Charts'!$F$5:$F$18,'Vent Sizing Charts'!I$5:I$18))</f>
        <v>#N/A</v>
      </c>
      <c r="K306" t="e">
        <f>IF(LOOKUP($F306,'Vent Sizing Charts'!$F$5:$F$18,'Vent Sizing Charts'!J$5:J$18)+1&lt;0,0,LOOKUP($F306,'Vent Sizing Charts'!$F$5:$F$18,'Vent Sizing Charts'!J$5:J$18))</f>
        <v>#N/A</v>
      </c>
      <c r="L306" t="e">
        <f>IF(LOOKUP($F306,'Vent Sizing Charts'!$F$5:$F$18,'Vent Sizing Charts'!K$5:K$18)+1&lt;0,0,LOOKUP($F306,'Vent Sizing Charts'!$F$5:$F$18,'Vent Sizing Charts'!K$5:K$18))</f>
        <v>#N/A</v>
      </c>
      <c r="M306" t="e">
        <f>IF(LOOKUP($F306,'Vent Sizing Charts'!$F$5:$F$18,'Vent Sizing Charts'!L$5:L$18)+1&lt;0,0,LOOKUP($F306,'Vent Sizing Charts'!$F$5:$F$18,'Vent Sizing Charts'!L$5:L$18))</f>
        <v>#N/A</v>
      </c>
      <c r="N306" t="e">
        <f>IF(LOOKUP($F306,'Vent Sizing Charts'!$F$5:$F$18,'Vent Sizing Charts'!M$5:M$18)+1&lt;0,0,LOOKUP($F306,'Vent Sizing Charts'!$F$5:$F$18,'Vent Sizing Charts'!M$5:M$18))</f>
        <v>#N/A</v>
      </c>
      <c r="O306" t="e">
        <f>IF(LOOKUP($F306,'Vent Sizing Charts'!$F$5:$F$18,'Vent Sizing Charts'!N$5:N$18)+1&lt;0,0,LOOKUP($F306,'Vent Sizing Charts'!$F$5:$F$18,'Vent Sizing Charts'!N$5:N$18))</f>
        <v>#N/A</v>
      </c>
      <c r="R306">
        <f>'Vent Sizing'!W211</f>
        <v>0</v>
      </c>
      <c r="S306">
        <f>ROUNDUP('Vent Sizing'!X211,0)</f>
        <v>0</v>
      </c>
      <c r="T306">
        <v>-9999999</v>
      </c>
      <c r="U306" t="str">
        <f>IF($R306=15,LOOKUP($S306,'Vent Sizing Charts'!$T$38:$T$41,'Vent Sizing Charts'!V$38:V$41)+1,IF($R306=12,LOOKUP($S306,'Vent Sizing Charts'!$T$34:$T$37,'Vent Sizing Charts'!V$34:V$37)+1,IF($R306=10,LOOKUP($S306,'Vent Sizing Charts'!$T$30:$T$33,'Vent Sizing Charts'!V$30:V$33)+1,IF($R306=8,LOOKUP($S306,'Vent Sizing Charts'!$T$26:$T$29,'Vent Sizing Charts'!V$26:V$29)+1,IF($R306=6,LOOKUP($S306,'Vent Sizing Charts'!$T$22:$T$25,'Vent Sizing Charts'!V$22:V$25)+1,IF($R306=5,LOOKUP($S306,'Vent Sizing Charts'!$T$18:$T$21,'Vent Sizing Charts'!V$18:V$21)+1,IF($R306=4,LOOKUP($S306,'Vent Sizing Charts'!$T$14:$T$17,'Vent Sizing Charts'!V$14:V$17)+1,IF($R306=3,LOOKUP($S306,'Vent Sizing Charts'!$T$10:$T$13,'Vent Sizing Charts'!V$10:V$13)+1,IF($R306=2,LOOKUP($S306,'Vent Sizing Charts'!$T$8:$T$9,'Vent Sizing Charts'!V$8:V$9)+1,IF($R306=1.5,LOOKUP($S306,'Vent Sizing Charts'!$T$7,'Vent Sizing Charts'!V$7)+1,IF($R306=1.25,LOOKUP($S306,'Vent Sizing Charts'!$T$6,'Vent Sizing Charts'!V$6)+1,"ERR")))))))))))</f>
        <v>ERR</v>
      </c>
      <c r="V306" t="str">
        <f>IF($R306=15,LOOKUP($S306,'Vent Sizing Charts'!$T$38:$T$41,'Vent Sizing Charts'!W$38:W$41)+1,IF($R306=12,LOOKUP($S306,'Vent Sizing Charts'!$T$34:$T$37,'Vent Sizing Charts'!W$34:W$37)+1,IF($R306=10,LOOKUP($S306,'Vent Sizing Charts'!$T$30:$T$33,'Vent Sizing Charts'!W$30:W$33)+1,IF($R306=8,LOOKUP($S306,'Vent Sizing Charts'!$T$26:$T$29,'Vent Sizing Charts'!W$26:W$29)+1,IF($R306=6,LOOKUP($S306,'Vent Sizing Charts'!$T$22:$T$25,'Vent Sizing Charts'!W$22:W$25)+1,IF($R306=5,LOOKUP($S306,'Vent Sizing Charts'!$T$18:$T$21,'Vent Sizing Charts'!W$18:W$21)+1,IF($R306=4,LOOKUP($S306,'Vent Sizing Charts'!$T$14:$T$17,'Vent Sizing Charts'!W$14:W$17)+1,IF($R306=3,LOOKUP($S306,'Vent Sizing Charts'!$T$10:$T$13,'Vent Sizing Charts'!W$10:W$13)+1,IF($R306=2,LOOKUP($S306,'Vent Sizing Charts'!$T$8:$T$9,'Vent Sizing Charts'!W$8:W$9)+1,IF($R306=1.5,LOOKUP($S306,'Vent Sizing Charts'!$T$7,'Vent Sizing Charts'!W$7)+1,IF($R306=1.25,LOOKUP($S306,'Vent Sizing Charts'!$T$6,'Vent Sizing Charts'!W$6)+1,"ERR")))))))))))</f>
        <v>ERR</v>
      </c>
      <c r="W306" t="str">
        <f>IF($R306=15,LOOKUP($S306,'Vent Sizing Charts'!$T$38:$T$41,'Vent Sizing Charts'!X$38:X$41)+1,IF($R306=12,LOOKUP($S306,'Vent Sizing Charts'!$T$34:$T$37,'Vent Sizing Charts'!X$34:X$37)+1,IF($R306=10,LOOKUP($S306,'Vent Sizing Charts'!$T$30:$T$33,'Vent Sizing Charts'!X$30:X$33)+1,IF($R306=8,LOOKUP($S306,'Vent Sizing Charts'!$T$26:$T$29,'Vent Sizing Charts'!X$26:X$29)+1,IF($R306=6,LOOKUP($S306,'Vent Sizing Charts'!$T$22:$T$25,'Vent Sizing Charts'!X$22:X$25)+1,IF($R306=5,LOOKUP($S306,'Vent Sizing Charts'!$T$18:$T$21,'Vent Sizing Charts'!X$18:X$21)+1,IF($R306=4,LOOKUP($S306,'Vent Sizing Charts'!$T$14:$T$17,'Vent Sizing Charts'!X$14:X$17)+1,IF($R306=3,LOOKUP($S306,'Vent Sizing Charts'!$T$10:$T$13,'Vent Sizing Charts'!X$10:X$13)+1,IF($R306=2,LOOKUP($S306,'Vent Sizing Charts'!$T$8:$T$9,'Vent Sizing Charts'!X$8:X$9)+1,IF($R306=1.5,LOOKUP($S306,'Vent Sizing Charts'!$T$7,'Vent Sizing Charts'!X$7)+1,IF($R306=1.25,LOOKUP($S306,'Vent Sizing Charts'!$T$6,'Vent Sizing Charts'!X$6)+1,"ERR")))))))))))</f>
        <v>ERR</v>
      </c>
      <c r="X306" t="str">
        <f>IF($R306=15,LOOKUP($S306,'Vent Sizing Charts'!$T$38:$T$41,'Vent Sizing Charts'!Y$38:Y$41)+1,IF($R306=12,LOOKUP($S306,'Vent Sizing Charts'!$T$34:$T$37,'Vent Sizing Charts'!Y$34:Y$37)+1,IF($R306=10,LOOKUP($S306,'Vent Sizing Charts'!$T$30:$T$33,'Vent Sizing Charts'!Y$30:Y$33)+1,IF($R306=8,LOOKUP($S306,'Vent Sizing Charts'!$T$26:$T$29,'Vent Sizing Charts'!Y$26:Y$29)+1,IF($R306=6,LOOKUP($S306,'Vent Sizing Charts'!$T$22:$T$25,'Vent Sizing Charts'!Y$22:Y$25)+1,IF($R306=5,LOOKUP($S306,'Vent Sizing Charts'!$T$18:$T$21,'Vent Sizing Charts'!Y$18:Y$21)+1,IF($R306=4,LOOKUP($S306,'Vent Sizing Charts'!$T$14:$T$17,'Vent Sizing Charts'!Y$14:Y$17)+1,IF($R306=3,LOOKUP($S306,'Vent Sizing Charts'!$T$10:$T$13,'Vent Sizing Charts'!Y$10:Y$13)+1,IF($R306=2,LOOKUP($S306,'Vent Sizing Charts'!$T$8:$T$9,'Vent Sizing Charts'!Y$8:Y$9)+1,IF($R306=1.5,LOOKUP($S306,'Vent Sizing Charts'!$T$7,'Vent Sizing Charts'!Y$7)+1,IF($R306=1.25,LOOKUP($S306,'Vent Sizing Charts'!$T$6,'Vent Sizing Charts'!Y$6)+1,"ERR")))))))))))</f>
        <v>ERR</v>
      </c>
      <c r="Y306" t="str">
        <f>IF($R306=15,LOOKUP($S306,'Vent Sizing Charts'!$T$38:$T$41,'Vent Sizing Charts'!Z$38:Z$41)+1,IF($R306=12,LOOKUP($S306,'Vent Sizing Charts'!$T$34:$T$37,'Vent Sizing Charts'!Z$34:Z$37)+1,IF($R306=10,LOOKUP($S306,'Vent Sizing Charts'!$T$30:$T$33,'Vent Sizing Charts'!Z$30:Z$33)+1,IF($R306=8,LOOKUP($S306,'Vent Sizing Charts'!$T$26:$T$29,'Vent Sizing Charts'!Z$26:Z$29)+1,IF($R306=6,LOOKUP($S306,'Vent Sizing Charts'!$T$22:$T$25,'Vent Sizing Charts'!Z$22:Z$25)+1,IF($R306=5,LOOKUP($S306,'Vent Sizing Charts'!$T$18:$T$21,'Vent Sizing Charts'!Z$18:Z$21)+1,IF($R306=4,LOOKUP($S306,'Vent Sizing Charts'!$T$14:$T$17,'Vent Sizing Charts'!Z$14:Z$17)+1,IF($R306=3,LOOKUP($S306,'Vent Sizing Charts'!$T$10:$T$13,'Vent Sizing Charts'!Z$10:Z$13)+1,IF($R306=2,LOOKUP($S306,'Vent Sizing Charts'!$T$8:$T$9,'Vent Sizing Charts'!Z$8:Z$9)+1,IF($R306=1.5,LOOKUP($S306,'Vent Sizing Charts'!$T$7,'Vent Sizing Charts'!Z$7)+1,IF($R306=1.25,LOOKUP($S306,'Vent Sizing Charts'!$T$6,'Vent Sizing Charts'!Z$6)+1,"ERR")))))))))))</f>
        <v>ERR</v>
      </c>
      <c r="Z306" t="str">
        <f>IF($R306=15,LOOKUP($S306,'Vent Sizing Charts'!$T$38:$T$41,'Vent Sizing Charts'!AA$38:AA$41)+1,IF($R306=12,LOOKUP($S306,'Vent Sizing Charts'!$T$34:$T$37,'Vent Sizing Charts'!AA$34:AA$37)+1,IF($R306=10,LOOKUP($S306,'Vent Sizing Charts'!$T$30:$T$33,'Vent Sizing Charts'!AA$30:AA$33)+1,IF($R306=8,LOOKUP($S306,'Vent Sizing Charts'!$T$26:$T$29,'Vent Sizing Charts'!AA$26:AA$29)+1,IF($R306=6,LOOKUP($S306,'Vent Sizing Charts'!$T$22:$T$25,'Vent Sizing Charts'!AA$22:AA$25)+1,IF($R306=5,LOOKUP($S306,'Vent Sizing Charts'!$T$18:$T$21,'Vent Sizing Charts'!AA$18:AA$21)+1,IF($R306=4,LOOKUP($S306,'Vent Sizing Charts'!$T$14:$T$17,'Vent Sizing Charts'!AA$14:AA$17)+1,IF($R306=3,LOOKUP($S306,'Vent Sizing Charts'!$T$10:$T$13,'Vent Sizing Charts'!AA$10:AA$13)+1,IF($R306=2,LOOKUP($S306,'Vent Sizing Charts'!$T$8:$T$9,'Vent Sizing Charts'!AA$8:AA$9)+1,IF($R306=1.5,LOOKUP($S306,'Vent Sizing Charts'!$T$7,'Vent Sizing Charts'!AA$7)+1,IF($R306=1.25,LOOKUP($S306,'Vent Sizing Charts'!$T$6,'Vent Sizing Charts'!AA$6)+1,"ERR")))))))))))</f>
        <v>ERR</v>
      </c>
      <c r="AA306" t="str">
        <f>IF($R306=15,LOOKUP($S306,'Vent Sizing Charts'!$T$38:$T$41,'Vent Sizing Charts'!AB$38:AB$41)+1,IF($R306=12,LOOKUP($S306,'Vent Sizing Charts'!$T$34:$T$37,'Vent Sizing Charts'!AB$34:AB$37)+1,IF($R306=10,LOOKUP($S306,'Vent Sizing Charts'!$T$30:$T$33,'Vent Sizing Charts'!AB$30:AB$33)+1,IF($R306=8,LOOKUP($S306,'Vent Sizing Charts'!$T$26:$T$29,'Vent Sizing Charts'!AB$26:AB$29)+1,IF($R306=6,LOOKUP($S306,'Vent Sizing Charts'!$T$22:$T$25,'Vent Sizing Charts'!AB$22:AB$25)+1,IF($R306=5,LOOKUP($S306,'Vent Sizing Charts'!$T$18:$T$21,'Vent Sizing Charts'!AB$18:AB$21)+1,IF($R306=4,LOOKUP($S306,'Vent Sizing Charts'!$T$14:$T$17,'Vent Sizing Charts'!AB$14:AB$17)+1,IF($R306=3,LOOKUP($S306,'Vent Sizing Charts'!$T$10:$T$13,'Vent Sizing Charts'!AB$10:AB$13)+1,IF($R306=2,LOOKUP($S306,'Vent Sizing Charts'!$T$8:$T$9,'Vent Sizing Charts'!AB$8:AB$9)+1,IF($R306=1.5,LOOKUP($S306,'Vent Sizing Charts'!$T$7,'Vent Sizing Charts'!AB$7)+1,IF($R306=1.25,LOOKUP($S306,'Vent Sizing Charts'!$T$6,'Vent Sizing Charts'!AB$6)+1,"ERR")))))))))))</f>
        <v>ERR</v>
      </c>
      <c r="AB306" t="str">
        <f>IF($R306=15,LOOKUP($S306,'Vent Sizing Charts'!$T$38:$T$41,'Vent Sizing Charts'!AC$38:AC$41)+1,IF($R306=12,LOOKUP($S306,'Vent Sizing Charts'!$T$34:$T$37,'Vent Sizing Charts'!AC$34:AC$37)+1,IF($R306=10,LOOKUP($S306,'Vent Sizing Charts'!$T$30:$T$33,'Vent Sizing Charts'!AC$30:AC$33)+1,IF($R306=8,LOOKUP($S306,'Vent Sizing Charts'!$T$26:$T$29,'Vent Sizing Charts'!AC$26:AC$29)+1,IF($R306=6,LOOKUP($S306,'Vent Sizing Charts'!$T$22:$T$25,'Vent Sizing Charts'!AC$22:AC$25)+1,IF($R306=5,LOOKUP($S306,'Vent Sizing Charts'!$T$18:$T$21,'Vent Sizing Charts'!AC$18:AC$21)+1,IF($R306=4,LOOKUP($S306,'Vent Sizing Charts'!$T$14:$T$17,'Vent Sizing Charts'!AC$14:AC$17)+1,IF($R306=3,LOOKUP($S306,'Vent Sizing Charts'!$T$10:$T$13,'Vent Sizing Charts'!AC$10:AC$13)+1,IF($R306=2,LOOKUP($S306,'Vent Sizing Charts'!$T$8:$T$9,'Vent Sizing Charts'!AC$8:AC$9)+1,IF($R306=1.5,LOOKUP($S306,'Vent Sizing Charts'!$T$7,'Vent Sizing Charts'!AC$7)+1,IF($R306=1.25,LOOKUP($S306,'Vent Sizing Charts'!$T$6,'Vent Sizing Charts'!AC$6)+1,"ERR")))))))))))</f>
        <v>ERR</v>
      </c>
      <c r="AC306" t="str">
        <f>IF($R306=15,LOOKUP($S306,'Vent Sizing Charts'!$T$38:$T$41,'Vent Sizing Charts'!AD$38:AD$41)+1,IF($R306=12,LOOKUP($S306,'Vent Sizing Charts'!$T$34:$T$37,'Vent Sizing Charts'!AD$34:AD$37)+1,IF($R306=10,LOOKUP($S306,'Vent Sizing Charts'!$T$30:$T$33,'Vent Sizing Charts'!AD$30:AD$33)+1,IF($R306=8,LOOKUP($S306,'Vent Sizing Charts'!$T$26:$T$29,'Vent Sizing Charts'!AD$26:AD$29)+1,IF($R306=6,LOOKUP($S306,'Vent Sizing Charts'!$T$22:$T$25,'Vent Sizing Charts'!AD$22:AD$25)+1,IF($R306=5,LOOKUP($S306,'Vent Sizing Charts'!$T$18:$T$21,'Vent Sizing Charts'!AD$18:AD$21)+1,IF($R306=4,LOOKUP($S306,'Vent Sizing Charts'!$T$14:$T$17,'Vent Sizing Charts'!AD$14:AD$17)+1,IF($R306=3,LOOKUP($S306,'Vent Sizing Charts'!$T$10:$T$13,'Vent Sizing Charts'!AD$10:AD$13)+1,IF($R306=2,LOOKUP($S306,'Vent Sizing Charts'!$T$8:$T$9,'Vent Sizing Charts'!AD$8:AD$9)+1,IF($R306=1.5,LOOKUP($S306,'Vent Sizing Charts'!$T$7,'Vent Sizing Charts'!AD$7)+1,IF($R306=1.25,LOOKUP($S306,'Vent Sizing Charts'!$T$6,'Vent Sizing Charts'!AD$6)+1,"ERR")))))))))))</f>
        <v>ERR</v>
      </c>
      <c r="AD306" t="str">
        <f>IF($R306=15,LOOKUP($S306,'Vent Sizing Charts'!$T$38:$T$41,'Vent Sizing Charts'!AE$38:AE$41)+1,IF($R306=12,LOOKUP($S306,'Vent Sizing Charts'!$T$34:$T$37,'Vent Sizing Charts'!AE$34:AE$37)+1,IF($R306=10,LOOKUP($S306,'Vent Sizing Charts'!$T$30:$T$33,'Vent Sizing Charts'!AE$30:AE$33)+1,IF($R306=8,LOOKUP($S306,'Vent Sizing Charts'!$T$26:$T$29,'Vent Sizing Charts'!AE$26:AE$29)+1,IF($R306=6,LOOKUP($S306,'Vent Sizing Charts'!$T$22:$T$25,'Vent Sizing Charts'!AE$22:AE$25)+1,IF($R306=5,LOOKUP($S306,'Vent Sizing Charts'!$T$18:$T$21,'Vent Sizing Charts'!AE$18:AE$21)+1,IF($R306=4,LOOKUP($S306,'Vent Sizing Charts'!$T$14:$T$17,'Vent Sizing Charts'!AE$14:AE$17)+1,IF($R306=3,LOOKUP($S306,'Vent Sizing Charts'!$T$10:$T$13,'Vent Sizing Charts'!AE$10:AE$13)+1,IF($R306=2,LOOKUP($S306,'Vent Sizing Charts'!$T$8:$T$9,'Vent Sizing Charts'!AE$8:AE$9)+1,IF($R306=1.5,LOOKUP($S306,'Vent Sizing Charts'!$T$7,'Vent Sizing Charts'!AE$7)+1,IF($R306=1.25,LOOKUP($S306,'Vent Sizing Charts'!$T$6,'Vent Sizing Charts'!AE$6)+1,"ERR")))))))))))</f>
        <v>ERR</v>
      </c>
      <c r="AE306" t="str">
        <f>IF($R306=15,LOOKUP($S306,'Vent Sizing Charts'!$T$38:$T$41,'Vent Sizing Charts'!U$38:U$41),IF($R306=12,LOOKUP($S306,'Vent Sizing Charts'!$T$34:$T$37,'Vent Sizing Charts'!U$34:U$37),IF($R306=10,LOOKUP($S306,'Vent Sizing Charts'!$T$30:$T$33,'Vent Sizing Charts'!U$30:U$33),IF($R306=8,LOOKUP($S306,'Vent Sizing Charts'!$T$26:$T$29,'Vent Sizing Charts'!U$26:U$29),IF($R306=6,LOOKUP($S306,'Vent Sizing Charts'!$T$22:$T$25,'Vent Sizing Charts'!U$22:U$25),IF($R306=5,LOOKUP($S306,'Vent Sizing Charts'!$T$18:$T$21,'Vent Sizing Charts'!U$18:U$21),IF($R306=4,LOOKUP($S306,'Vent Sizing Charts'!$T$14:$T$17,'Vent Sizing Charts'!U$14:U$17),IF($R306=3,LOOKUP($S306,'Vent Sizing Charts'!$T$10:$T$13,'Vent Sizing Charts'!U$10:U$13),IF($R306=2,LOOKUP($S306,'Vent Sizing Charts'!$T$8:$T$9,'Vent Sizing Charts'!U$8:U$9),IF($R306=1.5,LOOKUP($S306,'Vent Sizing Charts'!$T$7,'Vent Sizing Charts'!U$7),IF($R306=1.25,LOOKUP($S306,'Vent Sizing Charts'!$T$6,'Vent Sizing Charts'!U$6),"ERR")))))))))))</f>
        <v>ERR</v>
      </c>
    </row>
    <row r="307" spans="6:31" x14ac:dyDescent="0.25">
      <c r="F307" t="str">
        <f>IF('Vent Sizing'!M292="","",'Vent Sizing'!M292)</f>
        <v/>
      </c>
      <c r="G307">
        <v>0</v>
      </c>
      <c r="H307" t="e">
        <f>IF(LOOKUP($F307,'Vent Sizing Charts'!$F$5:$F$18,'Vent Sizing Charts'!G$5:G$18)+1&lt;0,0,LOOKUP($F307,'Vent Sizing Charts'!$F$5:$F$18,'Vent Sizing Charts'!G$5:G$18))</f>
        <v>#N/A</v>
      </c>
      <c r="I307" t="e">
        <f>IF(LOOKUP($F307,'Vent Sizing Charts'!$F$5:$F$18,'Vent Sizing Charts'!H$5:H$18)+1&lt;0,0,LOOKUP($F307,'Vent Sizing Charts'!$F$5:$F$18,'Vent Sizing Charts'!H$5:H$18))</f>
        <v>#N/A</v>
      </c>
      <c r="J307" t="e">
        <f>IF(LOOKUP($F307,'Vent Sizing Charts'!$F$5:$F$18,'Vent Sizing Charts'!I$5:I$18)+1&lt;0,0,LOOKUP($F307,'Vent Sizing Charts'!$F$5:$F$18,'Vent Sizing Charts'!I$5:I$18))</f>
        <v>#N/A</v>
      </c>
      <c r="K307" t="e">
        <f>IF(LOOKUP($F307,'Vent Sizing Charts'!$F$5:$F$18,'Vent Sizing Charts'!J$5:J$18)+1&lt;0,0,LOOKUP($F307,'Vent Sizing Charts'!$F$5:$F$18,'Vent Sizing Charts'!J$5:J$18))</f>
        <v>#N/A</v>
      </c>
      <c r="L307" t="e">
        <f>IF(LOOKUP($F307,'Vent Sizing Charts'!$F$5:$F$18,'Vent Sizing Charts'!K$5:K$18)+1&lt;0,0,LOOKUP($F307,'Vent Sizing Charts'!$F$5:$F$18,'Vent Sizing Charts'!K$5:K$18))</f>
        <v>#N/A</v>
      </c>
      <c r="M307" t="e">
        <f>IF(LOOKUP($F307,'Vent Sizing Charts'!$F$5:$F$18,'Vent Sizing Charts'!L$5:L$18)+1&lt;0,0,LOOKUP($F307,'Vent Sizing Charts'!$F$5:$F$18,'Vent Sizing Charts'!L$5:L$18))</f>
        <v>#N/A</v>
      </c>
      <c r="N307" t="e">
        <f>IF(LOOKUP($F307,'Vent Sizing Charts'!$F$5:$F$18,'Vent Sizing Charts'!M$5:M$18)+1&lt;0,0,LOOKUP($F307,'Vent Sizing Charts'!$F$5:$F$18,'Vent Sizing Charts'!M$5:M$18))</f>
        <v>#N/A</v>
      </c>
      <c r="O307" t="e">
        <f>IF(LOOKUP($F307,'Vent Sizing Charts'!$F$5:$F$18,'Vent Sizing Charts'!N$5:N$18)+1&lt;0,0,LOOKUP($F307,'Vent Sizing Charts'!$F$5:$F$18,'Vent Sizing Charts'!N$5:N$18))</f>
        <v>#N/A</v>
      </c>
      <c r="R307">
        <f>'Vent Sizing'!W212</f>
        <v>0</v>
      </c>
      <c r="S307">
        <f>ROUNDUP('Vent Sizing'!X212,0)</f>
        <v>0</v>
      </c>
      <c r="T307">
        <v>-9999999</v>
      </c>
      <c r="U307" t="str">
        <f>IF($R307=15,LOOKUP($S307,'Vent Sizing Charts'!$T$38:$T$41,'Vent Sizing Charts'!V$38:V$41)+1,IF($R307=12,LOOKUP($S307,'Vent Sizing Charts'!$T$34:$T$37,'Vent Sizing Charts'!V$34:V$37)+1,IF($R307=10,LOOKUP($S307,'Vent Sizing Charts'!$T$30:$T$33,'Vent Sizing Charts'!V$30:V$33)+1,IF($R307=8,LOOKUP($S307,'Vent Sizing Charts'!$T$26:$T$29,'Vent Sizing Charts'!V$26:V$29)+1,IF($R307=6,LOOKUP($S307,'Vent Sizing Charts'!$T$22:$T$25,'Vent Sizing Charts'!V$22:V$25)+1,IF($R307=5,LOOKUP($S307,'Vent Sizing Charts'!$T$18:$T$21,'Vent Sizing Charts'!V$18:V$21)+1,IF($R307=4,LOOKUP($S307,'Vent Sizing Charts'!$T$14:$T$17,'Vent Sizing Charts'!V$14:V$17)+1,IF($R307=3,LOOKUP($S307,'Vent Sizing Charts'!$T$10:$T$13,'Vent Sizing Charts'!V$10:V$13)+1,IF($R307=2,LOOKUP($S307,'Vent Sizing Charts'!$T$8:$T$9,'Vent Sizing Charts'!V$8:V$9)+1,IF($R307=1.5,LOOKUP($S307,'Vent Sizing Charts'!$T$7,'Vent Sizing Charts'!V$7)+1,IF($R307=1.25,LOOKUP($S307,'Vent Sizing Charts'!$T$6,'Vent Sizing Charts'!V$6)+1,"ERR")))))))))))</f>
        <v>ERR</v>
      </c>
      <c r="V307" t="str">
        <f>IF($R307=15,LOOKUP($S307,'Vent Sizing Charts'!$T$38:$T$41,'Vent Sizing Charts'!W$38:W$41)+1,IF($R307=12,LOOKUP($S307,'Vent Sizing Charts'!$T$34:$T$37,'Vent Sizing Charts'!W$34:W$37)+1,IF($R307=10,LOOKUP($S307,'Vent Sizing Charts'!$T$30:$T$33,'Vent Sizing Charts'!W$30:W$33)+1,IF($R307=8,LOOKUP($S307,'Vent Sizing Charts'!$T$26:$T$29,'Vent Sizing Charts'!W$26:W$29)+1,IF($R307=6,LOOKUP($S307,'Vent Sizing Charts'!$T$22:$T$25,'Vent Sizing Charts'!W$22:W$25)+1,IF($R307=5,LOOKUP($S307,'Vent Sizing Charts'!$T$18:$T$21,'Vent Sizing Charts'!W$18:W$21)+1,IF($R307=4,LOOKUP($S307,'Vent Sizing Charts'!$T$14:$T$17,'Vent Sizing Charts'!W$14:W$17)+1,IF($R307=3,LOOKUP($S307,'Vent Sizing Charts'!$T$10:$T$13,'Vent Sizing Charts'!W$10:W$13)+1,IF($R307=2,LOOKUP($S307,'Vent Sizing Charts'!$T$8:$T$9,'Vent Sizing Charts'!W$8:W$9)+1,IF($R307=1.5,LOOKUP($S307,'Vent Sizing Charts'!$T$7,'Vent Sizing Charts'!W$7)+1,IF($R307=1.25,LOOKUP($S307,'Vent Sizing Charts'!$T$6,'Vent Sizing Charts'!W$6)+1,"ERR")))))))))))</f>
        <v>ERR</v>
      </c>
      <c r="W307" t="str">
        <f>IF($R307=15,LOOKUP($S307,'Vent Sizing Charts'!$T$38:$T$41,'Vent Sizing Charts'!X$38:X$41)+1,IF($R307=12,LOOKUP($S307,'Vent Sizing Charts'!$T$34:$T$37,'Vent Sizing Charts'!X$34:X$37)+1,IF($R307=10,LOOKUP($S307,'Vent Sizing Charts'!$T$30:$T$33,'Vent Sizing Charts'!X$30:X$33)+1,IF($R307=8,LOOKUP($S307,'Vent Sizing Charts'!$T$26:$T$29,'Vent Sizing Charts'!X$26:X$29)+1,IF($R307=6,LOOKUP($S307,'Vent Sizing Charts'!$T$22:$T$25,'Vent Sizing Charts'!X$22:X$25)+1,IF($R307=5,LOOKUP($S307,'Vent Sizing Charts'!$T$18:$T$21,'Vent Sizing Charts'!X$18:X$21)+1,IF($R307=4,LOOKUP($S307,'Vent Sizing Charts'!$T$14:$T$17,'Vent Sizing Charts'!X$14:X$17)+1,IF($R307=3,LOOKUP($S307,'Vent Sizing Charts'!$T$10:$T$13,'Vent Sizing Charts'!X$10:X$13)+1,IF($R307=2,LOOKUP($S307,'Vent Sizing Charts'!$T$8:$T$9,'Vent Sizing Charts'!X$8:X$9)+1,IF($R307=1.5,LOOKUP($S307,'Vent Sizing Charts'!$T$7,'Vent Sizing Charts'!X$7)+1,IF($R307=1.25,LOOKUP($S307,'Vent Sizing Charts'!$T$6,'Vent Sizing Charts'!X$6)+1,"ERR")))))))))))</f>
        <v>ERR</v>
      </c>
      <c r="X307" t="str">
        <f>IF($R307=15,LOOKUP($S307,'Vent Sizing Charts'!$T$38:$T$41,'Vent Sizing Charts'!Y$38:Y$41)+1,IF($R307=12,LOOKUP($S307,'Vent Sizing Charts'!$T$34:$T$37,'Vent Sizing Charts'!Y$34:Y$37)+1,IF($R307=10,LOOKUP($S307,'Vent Sizing Charts'!$T$30:$T$33,'Vent Sizing Charts'!Y$30:Y$33)+1,IF($R307=8,LOOKUP($S307,'Vent Sizing Charts'!$T$26:$T$29,'Vent Sizing Charts'!Y$26:Y$29)+1,IF($R307=6,LOOKUP($S307,'Vent Sizing Charts'!$T$22:$T$25,'Vent Sizing Charts'!Y$22:Y$25)+1,IF($R307=5,LOOKUP($S307,'Vent Sizing Charts'!$T$18:$T$21,'Vent Sizing Charts'!Y$18:Y$21)+1,IF($R307=4,LOOKUP($S307,'Vent Sizing Charts'!$T$14:$T$17,'Vent Sizing Charts'!Y$14:Y$17)+1,IF($R307=3,LOOKUP($S307,'Vent Sizing Charts'!$T$10:$T$13,'Vent Sizing Charts'!Y$10:Y$13)+1,IF($R307=2,LOOKUP($S307,'Vent Sizing Charts'!$T$8:$T$9,'Vent Sizing Charts'!Y$8:Y$9)+1,IF($R307=1.5,LOOKUP($S307,'Vent Sizing Charts'!$T$7,'Vent Sizing Charts'!Y$7)+1,IF($R307=1.25,LOOKUP($S307,'Vent Sizing Charts'!$T$6,'Vent Sizing Charts'!Y$6)+1,"ERR")))))))))))</f>
        <v>ERR</v>
      </c>
      <c r="Y307" t="str">
        <f>IF($R307=15,LOOKUP($S307,'Vent Sizing Charts'!$T$38:$T$41,'Vent Sizing Charts'!Z$38:Z$41)+1,IF($R307=12,LOOKUP($S307,'Vent Sizing Charts'!$T$34:$T$37,'Vent Sizing Charts'!Z$34:Z$37)+1,IF($R307=10,LOOKUP($S307,'Vent Sizing Charts'!$T$30:$T$33,'Vent Sizing Charts'!Z$30:Z$33)+1,IF($R307=8,LOOKUP($S307,'Vent Sizing Charts'!$T$26:$T$29,'Vent Sizing Charts'!Z$26:Z$29)+1,IF($R307=6,LOOKUP($S307,'Vent Sizing Charts'!$T$22:$T$25,'Vent Sizing Charts'!Z$22:Z$25)+1,IF($R307=5,LOOKUP($S307,'Vent Sizing Charts'!$T$18:$T$21,'Vent Sizing Charts'!Z$18:Z$21)+1,IF($R307=4,LOOKUP($S307,'Vent Sizing Charts'!$T$14:$T$17,'Vent Sizing Charts'!Z$14:Z$17)+1,IF($R307=3,LOOKUP($S307,'Vent Sizing Charts'!$T$10:$T$13,'Vent Sizing Charts'!Z$10:Z$13)+1,IF($R307=2,LOOKUP($S307,'Vent Sizing Charts'!$T$8:$T$9,'Vent Sizing Charts'!Z$8:Z$9)+1,IF($R307=1.5,LOOKUP($S307,'Vent Sizing Charts'!$T$7,'Vent Sizing Charts'!Z$7)+1,IF($R307=1.25,LOOKUP($S307,'Vent Sizing Charts'!$T$6,'Vent Sizing Charts'!Z$6)+1,"ERR")))))))))))</f>
        <v>ERR</v>
      </c>
      <c r="Z307" t="str">
        <f>IF($R307=15,LOOKUP($S307,'Vent Sizing Charts'!$T$38:$T$41,'Vent Sizing Charts'!AA$38:AA$41)+1,IF($R307=12,LOOKUP($S307,'Vent Sizing Charts'!$T$34:$T$37,'Vent Sizing Charts'!AA$34:AA$37)+1,IF($R307=10,LOOKUP($S307,'Vent Sizing Charts'!$T$30:$T$33,'Vent Sizing Charts'!AA$30:AA$33)+1,IF($R307=8,LOOKUP($S307,'Vent Sizing Charts'!$T$26:$T$29,'Vent Sizing Charts'!AA$26:AA$29)+1,IF($R307=6,LOOKUP($S307,'Vent Sizing Charts'!$T$22:$T$25,'Vent Sizing Charts'!AA$22:AA$25)+1,IF($R307=5,LOOKUP($S307,'Vent Sizing Charts'!$T$18:$T$21,'Vent Sizing Charts'!AA$18:AA$21)+1,IF($R307=4,LOOKUP($S307,'Vent Sizing Charts'!$T$14:$T$17,'Vent Sizing Charts'!AA$14:AA$17)+1,IF($R307=3,LOOKUP($S307,'Vent Sizing Charts'!$T$10:$T$13,'Vent Sizing Charts'!AA$10:AA$13)+1,IF($R307=2,LOOKUP($S307,'Vent Sizing Charts'!$T$8:$T$9,'Vent Sizing Charts'!AA$8:AA$9)+1,IF($R307=1.5,LOOKUP($S307,'Vent Sizing Charts'!$T$7,'Vent Sizing Charts'!AA$7)+1,IF($R307=1.25,LOOKUP($S307,'Vent Sizing Charts'!$T$6,'Vent Sizing Charts'!AA$6)+1,"ERR")))))))))))</f>
        <v>ERR</v>
      </c>
      <c r="AA307" t="str">
        <f>IF($R307=15,LOOKUP($S307,'Vent Sizing Charts'!$T$38:$T$41,'Vent Sizing Charts'!AB$38:AB$41)+1,IF($R307=12,LOOKUP($S307,'Vent Sizing Charts'!$T$34:$T$37,'Vent Sizing Charts'!AB$34:AB$37)+1,IF($R307=10,LOOKUP($S307,'Vent Sizing Charts'!$T$30:$T$33,'Vent Sizing Charts'!AB$30:AB$33)+1,IF($R307=8,LOOKUP($S307,'Vent Sizing Charts'!$T$26:$T$29,'Vent Sizing Charts'!AB$26:AB$29)+1,IF($R307=6,LOOKUP($S307,'Vent Sizing Charts'!$T$22:$T$25,'Vent Sizing Charts'!AB$22:AB$25)+1,IF($R307=5,LOOKUP($S307,'Vent Sizing Charts'!$T$18:$T$21,'Vent Sizing Charts'!AB$18:AB$21)+1,IF($R307=4,LOOKUP($S307,'Vent Sizing Charts'!$T$14:$T$17,'Vent Sizing Charts'!AB$14:AB$17)+1,IF($R307=3,LOOKUP($S307,'Vent Sizing Charts'!$T$10:$T$13,'Vent Sizing Charts'!AB$10:AB$13)+1,IF($R307=2,LOOKUP($S307,'Vent Sizing Charts'!$T$8:$T$9,'Vent Sizing Charts'!AB$8:AB$9)+1,IF($R307=1.5,LOOKUP($S307,'Vent Sizing Charts'!$T$7,'Vent Sizing Charts'!AB$7)+1,IF($R307=1.25,LOOKUP($S307,'Vent Sizing Charts'!$T$6,'Vent Sizing Charts'!AB$6)+1,"ERR")))))))))))</f>
        <v>ERR</v>
      </c>
      <c r="AB307" t="str">
        <f>IF($R307=15,LOOKUP($S307,'Vent Sizing Charts'!$T$38:$T$41,'Vent Sizing Charts'!AC$38:AC$41)+1,IF($R307=12,LOOKUP($S307,'Vent Sizing Charts'!$T$34:$T$37,'Vent Sizing Charts'!AC$34:AC$37)+1,IF($R307=10,LOOKUP($S307,'Vent Sizing Charts'!$T$30:$T$33,'Vent Sizing Charts'!AC$30:AC$33)+1,IF($R307=8,LOOKUP($S307,'Vent Sizing Charts'!$T$26:$T$29,'Vent Sizing Charts'!AC$26:AC$29)+1,IF($R307=6,LOOKUP($S307,'Vent Sizing Charts'!$T$22:$T$25,'Vent Sizing Charts'!AC$22:AC$25)+1,IF($R307=5,LOOKUP($S307,'Vent Sizing Charts'!$T$18:$T$21,'Vent Sizing Charts'!AC$18:AC$21)+1,IF($R307=4,LOOKUP($S307,'Vent Sizing Charts'!$T$14:$T$17,'Vent Sizing Charts'!AC$14:AC$17)+1,IF($R307=3,LOOKUP($S307,'Vent Sizing Charts'!$T$10:$T$13,'Vent Sizing Charts'!AC$10:AC$13)+1,IF($R307=2,LOOKUP($S307,'Vent Sizing Charts'!$T$8:$T$9,'Vent Sizing Charts'!AC$8:AC$9)+1,IF($R307=1.5,LOOKUP($S307,'Vent Sizing Charts'!$T$7,'Vent Sizing Charts'!AC$7)+1,IF($R307=1.25,LOOKUP($S307,'Vent Sizing Charts'!$T$6,'Vent Sizing Charts'!AC$6)+1,"ERR")))))))))))</f>
        <v>ERR</v>
      </c>
      <c r="AC307" t="str">
        <f>IF($R307=15,LOOKUP($S307,'Vent Sizing Charts'!$T$38:$T$41,'Vent Sizing Charts'!AD$38:AD$41)+1,IF($R307=12,LOOKUP($S307,'Vent Sizing Charts'!$T$34:$T$37,'Vent Sizing Charts'!AD$34:AD$37)+1,IF($R307=10,LOOKUP($S307,'Vent Sizing Charts'!$T$30:$T$33,'Vent Sizing Charts'!AD$30:AD$33)+1,IF($R307=8,LOOKUP($S307,'Vent Sizing Charts'!$T$26:$T$29,'Vent Sizing Charts'!AD$26:AD$29)+1,IF($R307=6,LOOKUP($S307,'Vent Sizing Charts'!$T$22:$T$25,'Vent Sizing Charts'!AD$22:AD$25)+1,IF($R307=5,LOOKUP($S307,'Vent Sizing Charts'!$T$18:$T$21,'Vent Sizing Charts'!AD$18:AD$21)+1,IF($R307=4,LOOKUP($S307,'Vent Sizing Charts'!$T$14:$T$17,'Vent Sizing Charts'!AD$14:AD$17)+1,IF($R307=3,LOOKUP($S307,'Vent Sizing Charts'!$T$10:$T$13,'Vent Sizing Charts'!AD$10:AD$13)+1,IF($R307=2,LOOKUP($S307,'Vent Sizing Charts'!$T$8:$T$9,'Vent Sizing Charts'!AD$8:AD$9)+1,IF($R307=1.5,LOOKUP($S307,'Vent Sizing Charts'!$T$7,'Vent Sizing Charts'!AD$7)+1,IF($R307=1.25,LOOKUP($S307,'Vent Sizing Charts'!$T$6,'Vent Sizing Charts'!AD$6)+1,"ERR")))))))))))</f>
        <v>ERR</v>
      </c>
      <c r="AD307" t="str">
        <f>IF($R307=15,LOOKUP($S307,'Vent Sizing Charts'!$T$38:$T$41,'Vent Sizing Charts'!AE$38:AE$41)+1,IF($R307=12,LOOKUP($S307,'Vent Sizing Charts'!$T$34:$T$37,'Vent Sizing Charts'!AE$34:AE$37)+1,IF($R307=10,LOOKUP($S307,'Vent Sizing Charts'!$T$30:$T$33,'Vent Sizing Charts'!AE$30:AE$33)+1,IF($R307=8,LOOKUP($S307,'Vent Sizing Charts'!$T$26:$T$29,'Vent Sizing Charts'!AE$26:AE$29)+1,IF($R307=6,LOOKUP($S307,'Vent Sizing Charts'!$T$22:$T$25,'Vent Sizing Charts'!AE$22:AE$25)+1,IF($R307=5,LOOKUP($S307,'Vent Sizing Charts'!$T$18:$T$21,'Vent Sizing Charts'!AE$18:AE$21)+1,IF($R307=4,LOOKUP($S307,'Vent Sizing Charts'!$T$14:$T$17,'Vent Sizing Charts'!AE$14:AE$17)+1,IF($R307=3,LOOKUP($S307,'Vent Sizing Charts'!$T$10:$T$13,'Vent Sizing Charts'!AE$10:AE$13)+1,IF($R307=2,LOOKUP($S307,'Vent Sizing Charts'!$T$8:$T$9,'Vent Sizing Charts'!AE$8:AE$9)+1,IF($R307=1.5,LOOKUP($S307,'Vent Sizing Charts'!$T$7,'Vent Sizing Charts'!AE$7)+1,IF($R307=1.25,LOOKUP($S307,'Vent Sizing Charts'!$T$6,'Vent Sizing Charts'!AE$6)+1,"ERR")))))))))))</f>
        <v>ERR</v>
      </c>
      <c r="AE307" t="str">
        <f>IF($R307=15,LOOKUP($S307,'Vent Sizing Charts'!$T$38:$T$41,'Vent Sizing Charts'!U$38:U$41),IF($R307=12,LOOKUP($S307,'Vent Sizing Charts'!$T$34:$T$37,'Vent Sizing Charts'!U$34:U$37),IF($R307=10,LOOKUP($S307,'Vent Sizing Charts'!$T$30:$T$33,'Vent Sizing Charts'!U$30:U$33),IF($R307=8,LOOKUP($S307,'Vent Sizing Charts'!$T$26:$T$29,'Vent Sizing Charts'!U$26:U$29),IF($R307=6,LOOKUP($S307,'Vent Sizing Charts'!$T$22:$T$25,'Vent Sizing Charts'!U$22:U$25),IF($R307=5,LOOKUP($S307,'Vent Sizing Charts'!$T$18:$T$21,'Vent Sizing Charts'!U$18:U$21),IF($R307=4,LOOKUP($S307,'Vent Sizing Charts'!$T$14:$T$17,'Vent Sizing Charts'!U$14:U$17),IF($R307=3,LOOKUP($S307,'Vent Sizing Charts'!$T$10:$T$13,'Vent Sizing Charts'!U$10:U$13),IF($R307=2,LOOKUP($S307,'Vent Sizing Charts'!$T$8:$T$9,'Vent Sizing Charts'!U$8:U$9),IF($R307=1.5,LOOKUP($S307,'Vent Sizing Charts'!$T$7,'Vent Sizing Charts'!U$7),IF($R307=1.25,LOOKUP($S307,'Vent Sizing Charts'!$T$6,'Vent Sizing Charts'!U$6),"ERR")))))))))))</f>
        <v>ERR</v>
      </c>
    </row>
    <row r="308" spans="6:31" x14ac:dyDescent="0.25">
      <c r="F308" t="str">
        <f>IF('Vent Sizing'!M293="","",'Vent Sizing'!M293)</f>
        <v/>
      </c>
      <c r="G308">
        <v>0</v>
      </c>
      <c r="H308" t="e">
        <f>IF(LOOKUP($F308,'Vent Sizing Charts'!$F$5:$F$18,'Vent Sizing Charts'!G$5:G$18)+1&lt;0,0,LOOKUP($F308,'Vent Sizing Charts'!$F$5:$F$18,'Vent Sizing Charts'!G$5:G$18))</f>
        <v>#N/A</v>
      </c>
      <c r="I308" t="e">
        <f>IF(LOOKUP($F308,'Vent Sizing Charts'!$F$5:$F$18,'Vent Sizing Charts'!H$5:H$18)+1&lt;0,0,LOOKUP($F308,'Vent Sizing Charts'!$F$5:$F$18,'Vent Sizing Charts'!H$5:H$18))</f>
        <v>#N/A</v>
      </c>
      <c r="J308" t="e">
        <f>IF(LOOKUP($F308,'Vent Sizing Charts'!$F$5:$F$18,'Vent Sizing Charts'!I$5:I$18)+1&lt;0,0,LOOKUP($F308,'Vent Sizing Charts'!$F$5:$F$18,'Vent Sizing Charts'!I$5:I$18))</f>
        <v>#N/A</v>
      </c>
      <c r="K308" t="e">
        <f>IF(LOOKUP($F308,'Vent Sizing Charts'!$F$5:$F$18,'Vent Sizing Charts'!J$5:J$18)+1&lt;0,0,LOOKUP($F308,'Vent Sizing Charts'!$F$5:$F$18,'Vent Sizing Charts'!J$5:J$18))</f>
        <v>#N/A</v>
      </c>
      <c r="L308" t="e">
        <f>IF(LOOKUP($F308,'Vent Sizing Charts'!$F$5:$F$18,'Vent Sizing Charts'!K$5:K$18)+1&lt;0,0,LOOKUP($F308,'Vent Sizing Charts'!$F$5:$F$18,'Vent Sizing Charts'!K$5:K$18))</f>
        <v>#N/A</v>
      </c>
      <c r="M308" t="e">
        <f>IF(LOOKUP($F308,'Vent Sizing Charts'!$F$5:$F$18,'Vent Sizing Charts'!L$5:L$18)+1&lt;0,0,LOOKUP($F308,'Vent Sizing Charts'!$F$5:$F$18,'Vent Sizing Charts'!L$5:L$18))</f>
        <v>#N/A</v>
      </c>
      <c r="N308" t="e">
        <f>IF(LOOKUP($F308,'Vent Sizing Charts'!$F$5:$F$18,'Vent Sizing Charts'!M$5:M$18)+1&lt;0,0,LOOKUP($F308,'Vent Sizing Charts'!$F$5:$F$18,'Vent Sizing Charts'!M$5:M$18))</f>
        <v>#N/A</v>
      </c>
      <c r="O308" t="e">
        <f>IF(LOOKUP($F308,'Vent Sizing Charts'!$F$5:$F$18,'Vent Sizing Charts'!N$5:N$18)+1&lt;0,0,LOOKUP($F308,'Vent Sizing Charts'!$F$5:$F$18,'Vent Sizing Charts'!N$5:N$18))</f>
        <v>#N/A</v>
      </c>
      <c r="R308">
        <f>'Vent Sizing'!W213</f>
        <v>0</v>
      </c>
      <c r="S308">
        <f>ROUNDUP('Vent Sizing'!X213,0)</f>
        <v>0</v>
      </c>
      <c r="T308">
        <v>-9999999</v>
      </c>
      <c r="U308" t="str">
        <f>IF($R308=15,LOOKUP($S308,'Vent Sizing Charts'!$T$38:$T$41,'Vent Sizing Charts'!V$38:V$41)+1,IF($R308=12,LOOKUP($S308,'Vent Sizing Charts'!$T$34:$T$37,'Vent Sizing Charts'!V$34:V$37)+1,IF($R308=10,LOOKUP($S308,'Vent Sizing Charts'!$T$30:$T$33,'Vent Sizing Charts'!V$30:V$33)+1,IF($R308=8,LOOKUP($S308,'Vent Sizing Charts'!$T$26:$T$29,'Vent Sizing Charts'!V$26:V$29)+1,IF($R308=6,LOOKUP($S308,'Vent Sizing Charts'!$T$22:$T$25,'Vent Sizing Charts'!V$22:V$25)+1,IF($R308=5,LOOKUP($S308,'Vent Sizing Charts'!$T$18:$T$21,'Vent Sizing Charts'!V$18:V$21)+1,IF($R308=4,LOOKUP($S308,'Vent Sizing Charts'!$T$14:$T$17,'Vent Sizing Charts'!V$14:V$17)+1,IF($R308=3,LOOKUP($S308,'Vent Sizing Charts'!$T$10:$T$13,'Vent Sizing Charts'!V$10:V$13)+1,IF($R308=2,LOOKUP($S308,'Vent Sizing Charts'!$T$8:$T$9,'Vent Sizing Charts'!V$8:V$9)+1,IF($R308=1.5,LOOKUP($S308,'Vent Sizing Charts'!$T$7,'Vent Sizing Charts'!V$7)+1,IF($R308=1.25,LOOKUP($S308,'Vent Sizing Charts'!$T$6,'Vent Sizing Charts'!V$6)+1,"ERR")))))))))))</f>
        <v>ERR</v>
      </c>
      <c r="V308" t="str">
        <f>IF($R308=15,LOOKUP($S308,'Vent Sizing Charts'!$T$38:$T$41,'Vent Sizing Charts'!W$38:W$41)+1,IF($R308=12,LOOKUP($S308,'Vent Sizing Charts'!$T$34:$T$37,'Vent Sizing Charts'!W$34:W$37)+1,IF($R308=10,LOOKUP($S308,'Vent Sizing Charts'!$T$30:$T$33,'Vent Sizing Charts'!W$30:W$33)+1,IF($R308=8,LOOKUP($S308,'Vent Sizing Charts'!$T$26:$T$29,'Vent Sizing Charts'!W$26:W$29)+1,IF($R308=6,LOOKUP($S308,'Vent Sizing Charts'!$T$22:$T$25,'Vent Sizing Charts'!W$22:W$25)+1,IF($R308=5,LOOKUP($S308,'Vent Sizing Charts'!$T$18:$T$21,'Vent Sizing Charts'!W$18:W$21)+1,IF($R308=4,LOOKUP($S308,'Vent Sizing Charts'!$T$14:$T$17,'Vent Sizing Charts'!W$14:W$17)+1,IF($R308=3,LOOKUP($S308,'Vent Sizing Charts'!$T$10:$T$13,'Vent Sizing Charts'!W$10:W$13)+1,IF($R308=2,LOOKUP($S308,'Vent Sizing Charts'!$T$8:$T$9,'Vent Sizing Charts'!W$8:W$9)+1,IF($R308=1.5,LOOKUP($S308,'Vent Sizing Charts'!$T$7,'Vent Sizing Charts'!W$7)+1,IF($R308=1.25,LOOKUP($S308,'Vent Sizing Charts'!$T$6,'Vent Sizing Charts'!W$6)+1,"ERR")))))))))))</f>
        <v>ERR</v>
      </c>
      <c r="W308" t="str">
        <f>IF($R308=15,LOOKUP($S308,'Vent Sizing Charts'!$T$38:$T$41,'Vent Sizing Charts'!X$38:X$41)+1,IF($R308=12,LOOKUP($S308,'Vent Sizing Charts'!$T$34:$T$37,'Vent Sizing Charts'!X$34:X$37)+1,IF($R308=10,LOOKUP($S308,'Vent Sizing Charts'!$T$30:$T$33,'Vent Sizing Charts'!X$30:X$33)+1,IF($R308=8,LOOKUP($S308,'Vent Sizing Charts'!$T$26:$T$29,'Vent Sizing Charts'!X$26:X$29)+1,IF($R308=6,LOOKUP($S308,'Vent Sizing Charts'!$T$22:$T$25,'Vent Sizing Charts'!X$22:X$25)+1,IF($R308=5,LOOKUP($S308,'Vent Sizing Charts'!$T$18:$T$21,'Vent Sizing Charts'!X$18:X$21)+1,IF($R308=4,LOOKUP($S308,'Vent Sizing Charts'!$T$14:$T$17,'Vent Sizing Charts'!X$14:X$17)+1,IF($R308=3,LOOKUP($S308,'Vent Sizing Charts'!$T$10:$T$13,'Vent Sizing Charts'!X$10:X$13)+1,IF($R308=2,LOOKUP($S308,'Vent Sizing Charts'!$T$8:$T$9,'Vent Sizing Charts'!X$8:X$9)+1,IF($R308=1.5,LOOKUP($S308,'Vent Sizing Charts'!$T$7,'Vent Sizing Charts'!X$7)+1,IF($R308=1.25,LOOKUP($S308,'Vent Sizing Charts'!$T$6,'Vent Sizing Charts'!X$6)+1,"ERR")))))))))))</f>
        <v>ERR</v>
      </c>
      <c r="X308" t="str">
        <f>IF($R308=15,LOOKUP($S308,'Vent Sizing Charts'!$T$38:$T$41,'Vent Sizing Charts'!Y$38:Y$41)+1,IF($R308=12,LOOKUP($S308,'Vent Sizing Charts'!$T$34:$T$37,'Vent Sizing Charts'!Y$34:Y$37)+1,IF($R308=10,LOOKUP($S308,'Vent Sizing Charts'!$T$30:$T$33,'Vent Sizing Charts'!Y$30:Y$33)+1,IF($R308=8,LOOKUP($S308,'Vent Sizing Charts'!$T$26:$T$29,'Vent Sizing Charts'!Y$26:Y$29)+1,IF($R308=6,LOOKUP($S308,'Vent Sizing Charts'!$T$22:$T$25,'Vent Sizing Charts'!Y$22:Y$25)+1,IF($R308=5,LOOKUP($S308,'Vent Sizing Charts'!$T$18:$T$21,'Vent Sizing Charts'!Y$18:Y$21)+1,IF($R308=4,LOOKUP($S308,'Vent Sizing Charts'!$T$14:$T$17,'Vent Sizing Charts'!Y$14:Y$17)+1,IF($R308=3,LOOKUP($S308,'Vent Sizing Charts'!$T$10:$T$13,'Vent Sizing Charts'!Y$10:Y$13)+1,IF($R308=2,LOOKUP($S308,'Vent Sizing Charts'!$T$8:$T$9,'Vent Sizing Charts'!Y$8:Y$9)+1,IF($R308=1.5,LOOKUP($S308,'Vent Sizing Charts'!$T$7,'Vent Sizing Charts'!Y$7)+1,IF($R308=1.25,LOOKUP($S308,'Vent Sizing Charts'!$T$6,'Vent Sizing Charts'!Y$6)+1,"ERR")))))))))))</f>
        <v>ERR</v>
      </c>
      <c r="Y308" t="str">
        <f>IF($R308=15,LOOKUP($S308,'Vent Sizing Charts'!$T$38:$T$41,'Vent Sizing Charts'!Z$38:Z$41)+1,IF($R308=12,LOOKUP($S308,'Vent Sizing Charts'!$T$34:$T$37,'Vent Sizing Charts'!Z$34:Z$37)+1,IF($R308=10,LOOKUP($S308,'Vent Sizing Charts'!$T$30:$T$33,'Vent Sizing Charts'!Z$30:Z$33)+1,IF($R308=8,LOOKUP($S308,'Vent Sizing Charts'!$T$26:$T$29,'Vent Sizing Charts'!Z$26:Z$29)+1,IF($R308=6,LOOKUP($S308,'Vent Sizing Charts'!$T$22:$T$25,'Vent Sizing Charts'!Z$22:Z$25)+1,IF($R308=5,LOOKUP($S308,'Vent Sizing Charts'!$T$18:$T$21,'Vent Sizing Charts'!Z$18:Z$21)+1,IF($R308=4,LOOKUP($S308,'Vent Sizing Charts'!$T$14:$T$17,'Vent Sizing Charts'!Z$14:Z$17)+1,IF($R308=3,LOOKUP($S308,'Vent Sizing Charts'!$T$10:$T$13,'Vent Sizing Charts'!Z$10:Z$13)+1,IF($R308=2,LOOKUP($S308,'Vent Sizing Charts'!$T$8:$T$9,'Vent Sizing Charts'!Z$8:Z$9)+1,IF($R308=1.5,LOOKUP($S308,'Vent Sizing Charts'!$T$7,'Vent Sizing Charts'!Z$7)+1,IF($R308=1.25,LOOKUP($S308,'Vent Sizing Charts'!$T$6,'Vent Sizing Charts'!Z$6)+1,"ERR")))))))))))</f>
        <v>ERR</v>
      </c>
      <c r="Z308" t="str">
        <f>IF($R308=15,LOOKUP($S308,'Vent Sizing Charts'!$T$38:$T$41,'Vent Sizing Charts'!AA$38:AA$41)+1,IF($R308=12,LOOKUP($S308,'Vent Sizing Charts'!$T$34:$T$37,'Vent Sizing Charts'!AA$34:AA$37)+1,IF($R308=10,LOOKUP($S308,'Vent Sizing Charts'!$T$30:$T$33,'Vent Sizing Charts'!AA$30:AA$33)+1,IF($R308=8,LOOKUP($S308,'Vent Sizing Charts'!$T$26:$T$29,'Vent Sizing Charts'!AA$26:AA$29)+1,IF($R308=6,LOOKUP($S308,'Vent Sizing Charts'!$T$22:$T$25,'Vent Sizing Charts'!AA$22:AA$25)+1,IF($R308=5,LOOKUP($S308,'Vent Sizing Charts'!$T$18:$T$21,'Vent Sizing Charts'!AA$18:AA$21)+1,IF($R308=4,LOOKUP($S308,'Vent Sizing Charts'!$T$14:$T$17,'Vent Sizing Charts'!AA$14:AA$17)+1,IF($R308=3,LOOKUP($S308,'Vent Sizing Charts'!$T$10:$T$13,'Vent Sizing Charts'!AA$10:AA$13)+1,IF($R308=2,LOOKUP($S308,'Vent Sizing Charts'!$T$8:$T$9,'Vent Sizing Charts'!AA$8:AA$9)+1,IF($R308=1.5,LOOKUP($S308,'Vent Sizing Charts'!$T$7,'Vent Sizing Charts'!AA$7)+1,IF($R308=1.25,LOOKUP($S308,'Vent Sizing Charts'!$T$6,'Vent Sizing Charts'!AA$6)+1,"ERR")))))))))))</f>
        <v>ERR</v>
      </c>
      <c r="AA308" t="str">
        <f>IF($R308=15,LOOKUP($S308,'Vent Sizing Charts'!$T$38:$T$41,'Vent Sizing Charts'!AB$38:AB$41)+1,IF($R308=12,LOOKUP($S308,'Vent Sizing Charts'!$T$34:$T$37,'Vent Sizing Charts'!AB$34:AB$37)+1,IF($R308=10,LOOKUP($S308,'Vent Sizing Charts'!$T$30:$T$33,'Vent Sizing Charts'!AB$30:AB$33)+1,IF($R308=8,LOOKUP($S308,'Vent Sizing Charts'!$T$26:$T$29,'Vent Sizing Charts'!AB$26:AB$29)+1,IF($R308=6,LOOKUP($S308,'Vent Sizing Charts'!$T$22:$T$25,'Vent Sizing Charts'!AB$22:AB$25)+1,IF($R308=5,LOOKUP($S308,'Vent Sizing Charts'!$T$18:$T$21,'Vent Sizing Charts'!AB$18:AB$21)+1,IF($R308=4,LOOKUP($S308,'Vent Sizing Charts'!$T$14:$T$17,'Vent Sizing Charts'!AB$14:AB$17)+1,IF($R308=3,LOOKUP($S308,'Vent Sizing Charts'!$T$10:$T$13,'Vent Sizing Charts'!AB$10:AB$13)+1,IF($R308=2,LOOKUP($S308,'Vent Sizing Charts'!$T$8:$T$9,'Vent Sizing Charts'!AB$8:AB$9)+1,IF($R308=1.5,LOOKUP($S308,'Vent Sizing Charts'!$T$7,'Vent Sizing Charts'!AB$7)+1,IF($R308=1.25,LOOKUP($S308,'Vent Sizing Charts'!$T$6,'Vent Sizing Charts'!AB$6)+1,"ERR")))))))))))</f>
        <v>ERR</v>
      </c>
      <c r="AB308" t="str">
        <f>IF($R308=15,LOOKUP($S308,'Vent Sizing Charts'!$T$38:$T$41,'Vent Sizing Charts'!AC$38:AC$41)+1,IF($R308=12,LOOKUP($S308,'Vent Sizing Charts'!$T$34:$T$37,'Vent Sizing Charts'!AC$34:AC$37)+1,IF($R308=10,LOOKUP($S308,'Vent Sizing Charts'!$T$30:$T$33,'Vent Sizing Charts'!AC$30:AC$33)+1,IF($R308=8,LOOKUP($S308,'Vent Sizing Charts'!$T$26:$T$29,'Vent Sizing Charts'!AC$26:AC$29)+1,IF($R308=6,LOOKUP($S308,'Vent Sizing Charts'!$T$22:$T$25,'Vent Sizing Charts'!AC$22:AC$25)+1,IF($R308=5,LOOKUP($S308,'Vent Sizing Charts'!$T$18:$T$21,'Vent Sizing Charts'!AC$18:AC$21)+1,IF($R308=4,LOOKUP($S308,'Vent Sizing Charts'!$T$14:$T$17,'Vent Sizing Charts'!AC$14:AC$17)+1,IF($R308=3,LOOKUP($S308,'Vent Sizing Charts'!$T$10:$T$13,'Vent Sizing Charts'!AC$10:AC$13)+1,IF($R308=2,LOOKUP($S308,'Vent Sizing Charts'!$T$8:$T$9,'Vent Sizing Charts'!AC$8:AC$9)+1,IF($R308=1.5,LOOKUP($S308,'Vent Sizing Charts'!$T$7,'Vent Sizing Charts'!AC$7)+1,IF($R308=1.25,LOOKUP($S308,'Vent Sizing Charts'!$T$6,'Vent Sizing Charts'!AC$6)+1,"ERR")))))))))))</f>
        <v>ERR</v>
      </c>
      <c r="AC308" t="str">
        <f>IF($R308=15,LOOKUP($S308,'Vent Sizing Charts'!$T$38:$T$41,'Vent Sizing Charts'!AD$38:AD$41)+1,IF($R308=12,LOOKUP($S308,'Vent Sizing Charts'!$T$34:$T$37,'Vent Sizing Charts'!AD$34:AD$37)+1,IF($R308=10,LOOKUP($S308,'Vent Sizing Charts'!$T$30:$T$33,'Vent Sizing Charts'!AD$30:AD$33)+1,IF($R308=8,LOOKUP($S308,'Vent Sizing Charts'!$T$26:$T$29,'Vent Sizing Charts'!AD$26:AD$29)+1,IF($R308=6,LOOKUP($S308,'Vent Sizing Charts'!$T$22:$T$25,'Vent Sizing Charts'!AD$22:AD$25)+1,IF($R308=5,LOOKUP($S308,'Vent Sizing Charts'!$T$18:$T$21,'Vent Sizing Charts'!AD$18:AD$21)+1,IF($R308=4,LOOKUP($S308,'Vent Sizing Charts'!$T$14:$T$17,'Vent Sizing Charts'!AD$14:AD$17)+1,IF($R308=3,LOOKUP($S308,'Vent Sizing Charts'!$T$10:$T$13,'Vent Sizing Charts'!AD$10:AD$13)+1,IF($R308=2,LOOKUP($S308,'Vent Sizing Charts'!$T$8:$T$9,'Vent Sizing Charts'!AD$8:AD$9)+1,IF($R308=1.5,LOOKUP($S308,'Vent Sizing Charts'!$T$7,'Vent Sizing Charts'!AD$7)+1,IF($R308=1.25,LOOKUP($S308,'Vent Sizing Charts'!$T$6,'Vent Sizing Charts'!AD$6)+1,"ERR")))))))))))</f>
        <v>ERR</v>
      </c>
      <c r="AD308" t="str">
        <f>IF($R308=15,LOOKUP($S308,'Vent Sizing Charts'!$T$38:$T$41,'Vent Sizing Charts'!AE$38:AE$41)+1,IF($R308=12,LOOKUP($S308,'Vent Sizing Charts'!$T$34:$T$37,'Vent Sizing Charts'!AE$34:AE$37)+1,IF($R308=10,LOOKUP($S308,'Vent Sizing Charts'!$T$30:$T$33,'Vent Sizing Charts'!AE$30:AE$33)+1,IF($R308=8,LOOKUP($S308,'Vent Sizing Charts'!$T$26:$T$29,'Vent Sizing Charts'!AE$26:AE$29)+1,IF($R308=6,LOOKUP($S308,'Vent Sizing Charts'!$T$22:$T$25,'Vent Sizing Charts'!AE$22:AE$25)+1,IF($R308=5,LOOKUP($S308,'Vent Sizing Charts'!$T$18:$T$21,'Vent Sizing Charts'!AE$18:AE$21)+1,IF($R308=4,LOOKUP($S308,'Vent Sizing Charts'!$T$14:$T$17,'Vent Sizing Charts'!AE$14:AE$17)+1,IF($R308=3,LOOKUP($S308,'Vent Sizing Charts'!$T$10:$T$13,'Vent Sizing Charts'!AE$10:AE$13)+1,IF($R308=2,LOOKUP($S308,'Vent Sizing Charts'!$T$8:$T$9,'Vent Sizing Charts'!AE$8:AE$9)+1,IF($R308=1.5,LOOKUP($S308,'Vent Sizing Charts'!$T$7,'Vent Sizing Charts'!AE$7)+1,IF($R308=1.25,LOOKUP($S308,'Vent Sizing Charts'!$T$6,'Vent Sizing Charts'!AE$6)+1,"ERR")))))))))))</f>
        <v>ERR</v>
      </c>
      <c r="AE308" t="str">
        <f>IF($R308=15,LOOKUP($S308,'Vent Sizing Charts'!$T$38:$T$41,'Vent Sizing Charts'!U$38:U$41),IF($R308=12,LOOKUP($S308,'Vent Sizing Charts'!$T$34:$T$37,'Vent Sizing Charts'!U$34:U$37),IF($R308=10,LOOKUP($S308,'Vent Sizing Charts'!$T$30:$T$33,'Vent Sizing Charts'!U$30:U$33),IF($R308=8,LOOKUP($S308,'Vent Sizing Charts'!$T$26:$T$29,'Vent Sizing Charts'!U$26:U$29),IF($R308=6,LOOKUP($S308,'Vent Sizing Charts'!$T$22:$T$25,'Vent Sizing Charts'!U$22:U$25),IF($R308=5,LOOKUP($S308,'Vent Sizing Charts'!$T$18:$T$21,'Vent Sizing Charts'!U$18:U$21),IF($R308=4,LOOKUP($S308,'Vent Sizing Charts'!$T$14:$T$17,'Vent Sizing Charts'!U$14:U$17),IF($R308=3,LOOKUP($S308,'Vent Sizing Charts'!$T$10:$T$13,'Vent Sizing Charts'!U$10:U$13),IF($R308=2,LOOKUP($S308,'Vent Sizing Charts'!$T$8:$T$9,'Vent Sizing Charts'!U$8:U$9),IF($R308=1.5,LOOKUP($S308,'Vent Sizing Charts'!$T$7,'Vent Sizing Charts'!U$7),IF($R308=1.25,LOOKUP($S308,'Vent Sizing Charts'!$T$6,'Vent Sizing Charts'!U$6),"ERR")))))))))))</f>
        <v>ERR</v>
      </c>
    </row>
    <row r="309" spans="6:31" x14ac:dyDescent="0.25">
      <c r="F309" t="str">
        <f>IF('Vent Sizing'!M294="","",'Vent Sizing'!M294)</f>
        <v/>
      </c>
      <c r="G309">
        <v>0</v>
      </c>
      <c r="H309" t="e">
        <f>IF(LOOKUP($F309,'Vent Sizing Charts'!$F$5:$F$18,'Vent Sizing Charts'!G$5:G$18)+1&lt;0,0,LOOKUP($F309,'Vent Sizing Charts'!$F$5:$F$18,'Vent Sizing Charts'!G$5:G$18))</f>
        <v>#N/A</v>
      </c>
      <c r="I309" t="e">
        <f>IF(LOOKUP($F309,'Vent Sizing Charts'!$F$5:$F$18,'Vent Sizing Charts'!H$5:H$18)+1&lt;0,0,LOOKUP($F309,'Vent Sizing Charts'!$F$5:$F$18,'Vent Sizing Charts'!H$5:H$18))</f>
        <v>#N/A</v>
      </c>
      <c r="J309" t="e">
        <f>IF(LOOKUP($F309,'Vent Sizing Charts'!$F$5:$F$18,'Vent Sizing Charts'!I$5:I$18)+1&lt;0,0,LOOKUP($F309,'Vent Sizing Charts'!$F$5:$F$18,'Vent Sizing Charts'!I$5:I$18))</f>
        <v>#N/A</v>
      </c>
      <c r="K309" t="e">
        <f>IF(LOOKUP($F309,'Vent Sizing Charts'!$F$5:$F$18,'Vent Sizing Charts'!J$5:J$18)+1&lt;0,0,LOOKUP($F309,'Vent Sizing Charts'!$F$5:$F$18,'Vent Sizing Charts'!J$5:J$18))</f>
        <v>#N/A</v>
      </c>
      <c r="L309" t="e">
        <f>IF(LOOKUP($F309,'Vent Sizing Charts'!$F$5:$F$18,'Vent Sizing Charts'!K$5:K$18)+1&lt;0,0,LOOKUP($F309,'Vent Sizing Charts'!$F$5:$F$18,'Vent Sizing Charts'!K$5:K$18))</f>
        <v>#N/A</v>
      </c>
      <c r="M309" t="e">
        <f>IF(LOOKUP($F309,'Vent Sizing Charts'!$F$5:$F$18,'Vent Sizing Charts'!L$5:L$18)+1&lt;0,0,LOOKUP($F309,'Vent Sizing Charts'!$F$5:$F$18,'Vent Sizing Charts'!L$5:L$18))</f>
        <v>#N/A</v>
      </c>
      <c r="N309" t="e">
        <f>IF(LOOKUP($F309,'Vent Sizing Charts'!$F$5:$F$18,'Vent Sizing Charts'!M$5:M$18)+1&lt;0,0,LOOKUP($F309,'Vent Sizing Charts'!$F$5:$F$18,'Vent Sizing Charts'!M$5:M$18))</f>
        <v>#N/A</v>
      </c>
      <c r="O309" t="e">
        <f>IF(LOOKUP($F309,'Vent Sizing Charts'!$F$5:$F$18,'Vent Sizing Charts'!N$5:N$18)+1&lt;0,0,LOOKUP($F309,'Vent Sizing Charts'!$F$5:$F$18,'Vent Sizing Charts'!N$5:N$18))</f>
        <v>#N/A</v>
      </c>
      <c r="R309">
        <f>'Vent Sizing'!W214</f>
        <v>0</v>
      </c>
      <c r="S309">
        <f>ROUNDUP('Vent Sizing'!X214,0)</f>
        <v>0</v>
      </c>
      <c r="T309">
        <v>-9999999</v>
      </c>
      <c r="U309" t="str">
        <f>IF($R309=15,LOOKUP($S309,'Vent Sizing Charts'!$T$38:$T$41,'Vent Sizing Charts'!V$38:V$41)+1,IF($R309=12,LOOKUP($S309,'Vent Sizing Charts'!$T$34:$T$37,'Vent Sizing Charts'!V$34:V$37)+1,IF($R309=10,LOOKUP($S309,'Vent Sizing Charts'!$T$30:$T$33,'Vent Sizing Charts'!V$30:V$33)+1,IF($R309=8,LOOKUP($S309,'Vent Sizing Charts'!$T$26:$T$29,'Vent Sizing Charts'!V$26:V$29)+1,IF($R309=6,LOOKUP($S309,'Vent Sizing Charts'!$T$22:$T$25,'Vent Sizing Charts'!V$22:V$25)+1,IF($R309=5,LOOKUP($S309,'Vent Sizing Charts'!$T$18:$T$21,'Vent Sizing Charts'!V$18:V$21)+1,IF($R309=4,LOOKUP($S309,'Vent Sizing Charts'!$T$14:$T$17,'Vent Sizing Charts'!V$14:V$17)+1,IF($R309=3,LOOKUP($S309,'Vent Sizing Charts'!$T$10:$T$13,'Vent Sizing Charts'!V$10:V$13)+1,IF($R309=2,LOOKUP($S309,'Vent Sizing Charts'!$T$8:$T$9,'Vent Sizing Charts'!V$8:V$9)+1,IF($R309=1.5,LOOKUP($S309,'Vent Sizing Charts'!$T$7,'Vent Sizing Charts'!V$7)+1,IF($R309=1.25,LOOKUP($S309,'Vent Sizing Charts'!$T$6,'Vent Sizing Charts'!V$6)+1,"ERR")))))))))))</f>
        <v>ERR</v>
      </c>
      <c r="V309" t="str">
        <f>IF($R309=15,LOOKUP($S309,'Vent Sizing Charts'!$T$38:$T$41,'Vent Sizing Charts'!W$38:W$41)+1,IF($R309=12,LOOKUP($S309,'Vent Sizing Charts'!$T$34:$T$37,'Vent Sizing Charts'!W$34:W$37)+1,IF($R309=10,LOOKUP($S309,'Vent Sizing Charts'!$T$30:$T$33,'Vent Sizing Charts'!W$30:W$33)+1,IF($R309=8,LOOKUP($S309,'Vent Sizing Charts'!$T$26:$T$29,'Vent Sizing Charts'!W$26:W$29)+1,IF($R309=6,LOOKUP($S309,'Vent Sizing Charts'!$T$22:$T$25,'Vent Sizing Charts'!W$22:W$25)+1,IF($R309=5,LOOKUP($S309,'Vent Sizing Charts'!$T$18:$T$21,'Vent Sizing Charts'!W$18:W$21)+1,IF($R309=4,LOOKUP($S309,'Vent Sizing Charts'!$T$14:$T$17,'Vent Sizing Charts'!W$14:W$17)+1,IF($R309=3,LOOKUP($S309,'Vent Sizing Charts'!$T$10:$T$13,'Vent Sizing Charts'!W$10:W$13)+1,IF($R309=2,LOOKUP($S309,'Vent Sizing Charts'!$T$8:$T$9,'Vent Sizing Charts'!W$8:W$9)+1,IF($R309=1.5,LOOKUP($S309,'Vent Sizing Charts'!$T$7,'Vent Sizing Charts'!W$7)+1,IF($R309=1.25,LOOKUP($S309,'Vent Sizing Charts'!$T$6,'Vent Sizing Charts'!W$6)+1,"ERR")))))))))))</f>
        <v>ERR</v>
      </c>
      <c r="W309" t="str">
        <f>IF($R309=15,LOOKUP($S309,'Vent Sizing Charts'!$T$38:$T$41,'Vent Sizing Charts'!X$38:X$41)+1,IF($R309=12,LOOKUP($S309,'Vent Sizing Charts'!$T$34:$T$37,'Vent Sizing Charts'!X$34:X$37)+1,IF($R309=10,LOOKUP($S309,'Vent Sizing Charts'!$T$30:$T$33,'Vent Sizing Charts'!X$30:X$33)+1,IF($R309=8,LOOKUP($S309,'Vent Sizing Charts'!$T$26:$T$29,'Vent Sizing Charts'!X$26:X$29)+1,IF($R309=6,LOOKUP($S309,'Vent Sizing Charts'!$T$22:$T$25,'Vent Sizing Charts'!X$22:X$25)+1,IF($R309=5,LOOKUP($S309,'Vent Sizing Charts'!$T$18:$T$21,'Vent Sizing Charts'!X$18:X$21)+1,IF($R309=4,LOOKUP($S309,'Vent Sizing Charts'!$T$14:$T$17,'Vent Sizing Charts'!X$14:X$17)+1,IF($R309=3,LOOKUP($S309,'Vent Sizing Charts'!$T$10:$T$13,'Vent Sizing Charts'!X$10:X$13)+1,IF($R309=2,LOOKUP($S309,'Vent Sizing Charts'!$T$8:$T$9,'Vent Sizing Charts'!X$8:X$9)+1,IF($R309=1.5,LOOKUP($S309,'Vent Sizing Charts'!$T$7,'Vent Sizing Charts'!X$7)+1,IF($R309=1.25,LOOKUP($S309,'Vent Sizing Charts'!$T$6,'Vent Sizing Charts'!X$6)+1,"ERR")))))))))))</f>
        <v>ERR</v>
      </c>
      <c r="X309" t="str">
        <f>IF($R309=15,LOOKUP($S309,'Vent Sizing Charts'!$T$38:$T$41,'Vent Sizing Charts'!Y$38:Y$41)+1,IF($R309=12,LOOKUP($S309,'Vent Sizing Charts'!$T$34:$T$37,'Vent Sizing Charts'!Y$34:Y$37)+1,IF($R309=10,LOOKUP($S309,'Vent Sizing Charts'!$T$30:$T$33,'Vent Sizing Charts'!Y$30:Y$33)+1,IF($R309=8,LOOKUP($S309,'Vent Sizing Charts'!$T$26:$T$29,'Vent Sizing Charts'!Y$26:Y$29)+1,IF($R309=6,LOOKUP($S309,'Vent Sizing Charts'!$T$22:$T$25,'Vent Sizing Charts'!Y$22:Y$25)+1,IF($R309=5,LOOKUP($S309,'Vent Sizing Charts'!$T$18:$T$21,'Vent Sizing Charts'!Y$18:Y$21)+1,IF($R309=4,LOOKUP($S309,'Vent Sizing Charts'!$T$14:$T$17,'Vent Sizing Charts'!Y$14:Y$17)+1,IF($R309=3,LOOKUP($S309,'Vent Sizing Charts'!$T$10:$T$13,'Vent Sizing Charts'!Y$10:Y$13)+1,IF($R309=2,LOOKUP($S309,'Vent Sizing Charts'!$T$8:$T$9,'Vent Sizing Charts'!Y$8:Y$9)+1,IF($R309=1.5,LOOKUP($S309,'Vent Sizing Charts'!$T$7,'Vent Sizing Charts'!Y$7)+1,IF($R309=1.25,LOOKUP($S309,'Vent Sizing Charts'!$T$6,'Vent Sizing Charts'!Y$6)+1,"ERR")))))))))))</f>
        <v>ERR</v>
      </c>
      <c r="Y309" t="str">
        <f>IF($R309=15,LOOKUP($S309,'Vent Sizing Charts'!$T$38:$T$41,'Vent Sizing Charts'!Z$38:Z$41)+1,IF($R309=12,LOOKUP($S309,'Vent Sizing Charts'!$T$34:$T$37,'Vent Sizing Charts'!Z$34:Z$37)+1,IF($R309=10,LOOKUP($S309,'Vent Sizing Charts'!$T$30:$T$33,'Vent Sizing Charts'!Z$30:Z$33)+1,IF($R309=8,LOOKUP($S309,'Vent Sizing Charts'!$T$26:$T$29,'Vent Sizing Charts'!Z$26:Z$29)+1,IF($R309=6,LOOKUP($S309,'Vent Sizing Charts'!$T$22:$T$25,'Vent Sizing Charts'!Z$22:Z$25)+1,IF($R309=5,LOOKUP($S309,'Vent Sizing Charts'!$T$18:$T$21,'Vent Sizing Charts'!Z$18:Z$21)+1,IF($R309=4,LOOKUP($S309,'Vent Sizing Charts'!$T$14:$T$17,'Vent Sizing Charts'!Z$14:Z$17)+1,IF($R309=3,LOOKUP($S309,'Vent Sizing Charts'!$T$10:$T$13,'Vent Sizing Charts'!Z$10:Z$13)+1,IF($R309=2,LOOKUP($S309,'Vent Sizing Charts'!$T$8:$T$9,'Vent Sizing Charts'!Z$8:Z$9)+1,IF($R309=1.5,LOOKUP($S309,'Vent Sizing Charts'!$T$7,'Vent Sizing Charts'!Z$7)+1,IF($R309=1.25,LOOKUP($S309,'Vent Sizing Charts'!$T$6,'Vent Sizing Charts'!Z$6)+1,"ERR")))))))))))</f>
        <v>ERR</v>
      </c>
      <c r="Z309" t="str">
        <f>IF($R309=15,LOOKUP($S309,'Vent Sizing Charts'!$T$38:$T$41,'Vent Sizing Charts'!AA$38:AA$41)+1,IF($R309=12,LOOKUP($S309,'Vent Sizing Charts'!$T$34:$T$37,'Vent Sizing Charts'!AA$34:AA$37)+1,IF($R309=10,LOOKUP($S309,'Vent Sizing Charts'!$T$30:$T$33,'Vent Sizing Charts'!AA$30:AA$33)+1,IF($R309=8,LOOKUP($S309,'Vent Sizing Charts'!$T$26:$T$29,'Vent Sizing Charts'!AA$26:AA$29)+1,IF($R309=6,LOOKUP($S309,'Vent Sizing Charts'!$T$22:$T$25,'Vent Sizing Charts'!AA$22:AA$25)+1,IF($R309=5,LOOKUP($S309,'Vent Sizing Charts'!$T$18:$T$21,'Vent Sizing Charts'!AA$18:AA$21)+1,IF($R309=4,LOOKUP($S309,'Vent Sizing Charts'!$T$14:$T$17,'Vent Sizing Charts'!AA$14:AA$17)+1,IF($R309=3,LOOKUP($S309,'Vent Sizing Charts'!$T$10:$T$13,'Vent Sizing Charts'!AA$10:AA$13)+1,IF($R309=2,LOOKUP($S309,'Vent Sizing Charts'!$T$8:$T$9,'Vent Sizing Charts'!AA$8:AA$9)+1,IF($R309=1.5,LOOKUP($S309,'Vent Sizing Charts'!$T$7,'Vent Sizing Charts'!AA$7)+1,IF($R309=1.25,LOOKUP($S309,'Vent Sizing Charts'!$T$6,'Vent Sizing Charts'!AA$6)+1,"ERR")))))))))))</f>
        <v>ERR</v>
      </c>
      <c r="AA309" t="str">
        <f>IF($R309=15,LOOKUP($S309,'Vent Sizing Charts'!$T$38:$T$41,'Vent Sizing Charts'!AB$38:AB$41)+1,IF($R309=12,LOOKUP($S309,'Vent Sizing Charts'!$T$34:$T$37,'Vent Sizing Charts'!AB$34:AB$37)+1,IF($R309=10,LOOKUP($S309,'Vent Sizing Charts'!$T$30:$T$33,'Vent Sizing Charts'!AB$30:AB$33)+1,IF($R309=8,LOOKUP($S309,'Vent Sizing Charts'!$T$26:$T$29,'Vent Sizing Charts'!AB$26:AB$29)+1,IF($R309=6,LOOKUP($S309,'Vent Sizing Charts'!$T$22:$T$25,'Vent Sizing Charts'!AB$22:AB$25)+1,IF($R309=5,LOOKUP($S309,'Vent Sizing Charts'!$T$18:$T$21,'Vent Sizing Charts'!AB$18:AB$21)+1,IF($R309=4,LOOKUP($S309,'Vent Sizing Charts'!$T$14:$T$17,'Vent Sizing Charts'!AB$14:AB$17)+1,IF($R309=3,LOOKUP($S309,'Vent Sizing Charts'!$T$10:$T$13,'Vent Sizing Charts'!AB$10:AB$13)+1,IF($R309=2,LOOKUP($S309,'Vent Sizing Charts'!$T$8:$T$9,'Vent Sizing Charts'!AB$8:AB$9)+1,IF($R309=1.5,LOOKUP($S309,'Vent Sizing Charts'!$T$7,'Vent Sizing Charts'!AB$7)+1,IF($R309=1.25,LOOKUP($S309,'Vent Sizing Charts'!$T$6,'Vent Sizing Charts'!AB$6)+1,"ERR")))))))))))</f>
        <v>ERR</v>
      </c>
      <c r="AB309" t="str">
        <f>IF($R309=15,LOOKUP($S309,'Vent Sizing Charts'!$T$38:$T$41,'Vent Sizing Charts'!AC$38:AC$41)+1,IF($R309=12,LOOKUP($S309,'Vent Sizing Charts'!$T$34:$T$37,'Vent Sizing Charts'!AC$34:AC$37)+1,IF($R309=10,LOOKUP($S309,'Vent Sizing Charts'!$T$30:$T$33,'Vent Sizing Charts'!AC$30:AC$33)+1,IF($R309=8,LOOKUP($S309,'Vent Sizing Charts'!$T$26:$T$29,'Vent Sizing Charts'!AC$26:AC$29)+1,IF($R309=6,LOOKUP($S309,'Vent Sizing Charts'!$T$22:$T$25,'Vent Sizing Charts'!AC$22:AC$25)+1,IF($R309=5,LOOKUP($S309,'Vent Sizing Charts'!$T$18:$T$21,'Vent Sizing Charts'!AC$18:AC$21)+1,IF($R309=4,LOOKUP($S309,'Vent Sizing Charts'!$T$14:$T$17,'Vent Sizing Charts'!AC$14:AC$17)+1,IF($R309=3,LOOKUP($S309,'Vent Sizing Charts'!$T$10:$T$13,'Vent Sizing Charts'!AC$10:AC$13)+1,IF($R309=2,LOOKUP($S309,'Vent Sizing Charts'!$T$8:$T$9,'Vent Sizing Charts'!AC$8:AC$9)+1,IF($R309=1.5,LOOKUP($S309,'Vent Sizing Charts'!$T$7,'Vent Sizing Charts'!AC$7)+1,IF($R309=1.25,LOOKUP($S309,'Vent Sizing Charts'!$T$6,'Vent Sizing Charts'!AC$6)+1,"ERR")))))))))))</f>
        <v>ERR</v>
      </c>
      <c r="AC309" t="str">
        <f>IF($R309=15,LOOKUP($S309,'Vent Sizing Charts'!$T$38:$T$41,'Vent Sizing Charts'!AD$38:AD$41)+1,IF($R309=12,LOOKUP($S309,'Vent Sizing Charts'!$T$34:$T$37,'Vent Sizing Charts'!AD$34:AD$37)+1,IF($R309=10,LOOKUP($S309,'Vent Sizing Charts'!$T$30:$T$33,'Vent Sizing Charts'!AD$30:AD$33)+1,IF($R309=8,LOOKUP($S309,'Vent Sizing Charts'!$T$26:$T$29,'Vent Sizing Charts'!AD$26:AD$29)+1,IF($R309=6,LOOKUP($S309,'Vent Sizing Charts'!$T$22:$T$25,'Vent Sizing Charts'!AD$22:AD$25)+1,IF($R309=5,LOOKUP($S309,'Vent Sizing Charts'!$T$18:$T$21,'Vent Sizing Charts'!AD$18:AD$21)+1,IF($R309=4,LOOKUP($S309,'Vent Sizing Charts'!$T$14:$T$17,'Vent Sizing Charts'!AD$14:AD$17)+1,IF($R309=3,LOOKUP($S309,'Vent Sizing Charts'!$T$10:$T$13,'Vent Sizing Charts'!AD$10:AD$13)+1,IF($R309=2,LOOKUP($S309,'Vent Sizing Charts'!$T$8:$T$9,'Vent Sizing Charts'!AD$8:AD$9)+1,IF($R309=1.5,LOOKUP($S309,'Vent Sizing Charts'!$T$7,'Vent Sizing Charts'!AD$7)+1,IF($R309=1.25,LOOKUP($S309,'Vent Sizing Charts'!$T$6,'Vent Sizing Charts'!AD$6)+1,"ERR")))))))))))</f>
        <v>ERR</v>
      </c>
      <c r="AD309" t="str">
        <f>IF($R309=15,LOOKUP($S309,'Vent Sizing Charts'!$T$38:$T$41,'Vent Sizing Charts'!AE$38:AE$41)+1,IF($R309=12,LOOKUP($S309,'Vent Sizing Charts'!$T$34:$T$37,'Vent Sizing Charts'!AE$34:AE$37)+1,IF($R309=10,LOOKUP($S309,'Vent Sizing Charts'!$T$30:$T$33,'Vent Sizing Charts'!AE$30:AE$33)+1,IF($R309=8,LOOKUP($S309,'Vent Sizing Charts'!$T$26:$T$29,'Vent Sizing Charts'!AE$26:AE$29)+1,IF($R309=6,LOOKUP($S309,'Vent Sizing Charts'!$T$22:$T$25,'Vent Sizing Charts'!AE$22:AE$25)+1,IF($R309=5,LOOKUP($S309,'Vent Sizing Charts'!$T$18:$T$21,'Vent Sizing Charts'!AE$18:AE$21)+1,IF($R309=4,LOOKUP($S309,'Vent Sizing Charts'!$T$14:$T$17,'Vent Sizing Charts'!AE$14:AE$17)+1,IF($R309=3,LOOKUP($S309,'Vent Sizing Charts'!$T$10:$T$13,'Vent Sizing Charts'!AE$10:AE$13)+1,IF($R309=2,LOOKUP($S309,'Vent Sizing Charts'!$T$8:$T$9,'Vent Sizing Charts'!AE$8:AE$9)+1,IF($R309=1.5,LOOKUP($S309,'Vent Sizing Charts'!$T$7,'Vent Sizing Charts'!AE$7)+1,IF($R309=1.25,LOOKUP($S309,'Vent Sizing Charts'!$T$6,'Vent Sizing Charts'!AE$6)+1,"ERR")))))))))))</f>
        <v>ERR</v>
      </c>
      <c r="AE309" t="str">
        <f>IF($R309=15,LOOKUP($S309,'Vent Sizing Charts'!$T$38:$T$41,'Vent Sizing Charts'!U$38:U$41),IF($R309=12,LOOKUP($S309,'Vent Sizing Charts'!$T$34:$T$37,'Vent Sizing Charts'!U$34:U$37),IF($R309=10,LOOKUP($S309,'Vent Sizing Charts'!$T$30:$T$33,'Vent Sizing Charts'!U$30:U$33),IF($R309=8,LOOKUP($S309,'Vent Sizing Charts'!$T$26:$T$29,'Vent Sizing Charts'!U$26:U$29),IF($R309=6,LOOKUP($S309,'Vent Sizing Charts'!$T$22:$T$25,'Vent Sizing Charts'!U$22:U$25),IF($R309=5,LOOKUP($S309,'Vent Sizing Charts'!$T$18:$T$21,'Vent Sizing Charts'!U$18:U$21),IF($R309=4,LOOKUP($S309,'Vent Sizing Charts'!$T$14:$T$17,'Vent Sizing Charts'!U$14:U$17),IF($R309=3,LOOKUP($S309,'Vent Sizing Charts'!$T$10:$T$13,'Vent Sizing Charts'!U$10:U$13),IF($R309=2,LOOKUP($S309,'Vent Sizing Charts'!$T$8:$T$9,'Vent Sizing Charts'!U$8:U$9),IF($R309=1.5,LOOKUP($S309,'Vent Sizing Charts'!$T$7,'Vent Sizing Charts'!U$7),IF($R309=1.25,LOOKUP($S309,'Vent Sizing Charts'!$T$6,'Vent Sizing Charts'!U$6),"ERR")))))))))))</f>
        <v>ERR</v>
      </c>
    </row>
    <row r="310" spans="6:31" x14ac:dyDescent="0.25">
      <c r="F310" t="str">
        <f>IF('Vent Sizing'!M295="","",'Vent Sizing'!M295)</f>
        <v/>
      </c>
      <c r="G310">
        <v>0</v>
      </c>
      <c r="H310" t="e">
        <f>IF(LOOKUP($F310,'Vent Sizing Charts'!$F$5:$F$18,'Vent Sizing Charts'!G$5:G$18)+1&lt;0,0,LOOKUP($F310,'Vent Sizing Charts'!$F$5:$F$18,'Vent Sizing Charts'!G$5:G$18))</f>
        <v>#N/A</v>
      </c>
      <c r="I310" t="e">
        <f>IF(LOOKUP($F310,'Vent Sizing Charts'!$F$5:$F$18,'Vent Sizing Charts'!H$5:H$18)+1&lt;0,0,LOOKUP($F310,'Vent Sizing Charts'!$F$5:$F$18,'Vent Sizing Charts'!H$5:H$18))</f>
        <v>#N/A</v>
      </c>
      <c r="J310" t="e">
        <f>IF(LOOKUP($F310,'Vent Sizing Charts'!$F$5:$F$18,'Vent Sizing Charts'!I$5:I$18)+1&lt;0,0,LOOKUP($F310,'Vent Sizing Charts'!$F$5:$F$18,'Vent Sizing Charts'!I$5:I$18))</f>
        <v>#N/A</v>
      </c>
      <c r="K310" t="e">
        <f>IF(LOOKUP($F310,'Vent Sizing Charts'!$F$5:$F$18,'Vent Sizing Charts'!J$5:J$18)+1&lt;0,0,LOOKUP($F310,'Vent Sizing Charts'!$F$5:$F$18,'Vent Sizing Charts'!J$5:J$18))</f>
        <v>#N/A</v>
      </c>
      <c r="L310" t="e">
        <f>IF(LOOKUP($F310,'Vent Sizing Charts'!$F$5:$F$18,'Vent Sizing Charts'!K$5:K$18)+1&lt;0,0,LOOKUP($F310,'Vent Sizing Charts'!$F$5:$F$18,'Vent Sizing Charts'!K$5:K$18))</f>
        <v>#N/A</v>
      </c>
      <c r="M310" t="e">
        <f>IF(LOOKUP($F310,'Vent Sizing Charts'!$F$5:$F$18,'Vent Sizing Charts'!L$5:L$18)+1&lt;0,0,LOOKUP($F310,'Vent Sizing Charts'!$F$5:$F$18,'Vent Sizing Charts'!L$5:L$18))</f>
        <v>#N/A</v>
      </c>
      <c r="N310" t="e">
        <f>IF(LOOKUP($F310,'Vent Sizing Charts'!$F$5:$F$18,'Vent Sizing Charts'!M$5:M$18)+1&lt;0,0,LOOKUP($F310,'Vent Sizing Charts'!$F$5:$F$18,'Vent Sizing Charts'!M$5:M$18))</f>
        <v>#N/A</v>
      </c>
      <c r="O310" t="e">
        <f>IF(LOOKUP($F310,'Vent Sizing Charts'!$F$5:$F$18,'Vent Sizing Charts'!N$5:N$18)+1&lt;0,0,LOOKUP($F310,'Vent Sizing Charts'!$F$5:$F$18,'Vent Sizing Charts'!N$5:N$18))</f>
        <v>#N/A</v>
      </c>
      <c r="R310">
        <f>'Vent Sizing'!W215</f>
        <v>0</v>
      </c>
      <c r="S310">
        <f>ROUNDUP('Vent Sizing'!X215,0)</f>
        <v>0</v>
      </c>
      <c r="T310">
        <v>-9999999</v>
      </c>
      <c r="U310" t="str">
        <f>IF($R310=15,LOOKUP($S310,'Vent Sizing Charts'!$T$38:$T$41,'Vent Sizing Charts'!V$38:V$41)+1,IF($R310=12,LOOKUP($S310,'Vent Sizing Charts'!$T$34:$T$37,'Vent Sizing Charts'!V$34:V$37)+1,IF($R310=10,LOOKUP($S310,'Vent Sizing Charts'!$T$30:$T$33,'Vent Sizing Charts'!V$30:V$33)+1,IF($R310=8,LOOKUP($S310,'Vent Sizing Charts'!$T$26:$T$29,'Vent Sizing Charts'!V$26:V$29)+1,IF($R310=6,LOOKUP($S310,'Vent Sizing Charts'!$T$22:$T$25,'Vent Sizing Charts'!V$22:V$25)+1,IF($R310=5,LOOKUP($S310,'Vent Sizing Charts'!$T$18:$T$21,'Vent Sizing Charts'!V$18:V$21)+1,IF($R310=4,LOOKUP($S310,'Vent Sizing Charts'!$T$14:$T$17,'Vent Sizing Charts'!V$14:V$17)+1,IF($R310=3,LOOKUP($S310,'Vent Sizing Charts'!$T$10:$T$13,'Vent Sizing Charts'!V$10:V$13)+1,IF($R310=2,LOOKUP($S310,'Vent Sizing Charts'!$T$8:$T$9,'Vent Sizing Charts'!V$8:V$9)+1,IF($R310=1.5,LOOKUP($S310,'Vent Sizing Charts'!$T$7,'Vent Sizing Charts'!V$7)+1,IF($R310=1.25,LOOKUP($S310,'Vent Sizing Charts'!$T$6,'Vent Sizing Charts'!V$6)+1,"ERR")))))))))))</f>
        <v>ERR</v>
      </c>
      <c r="V310" t="str">
        <f>IF($R310=15,LOOKUP($S310,'Vent Sizing Charts'!$T$38:$T$41,'Vent Sizing Charts'!W$38:W$41)+1,IF($R310=12,LOOKUP($S310,'Vent Sizing Charts'!$T$34:$T$37,'Vent Sizing Charts'!W$34:W$37)+1,IF($R310=10,LOOKUP($S310,'Vent Sizing Charts'!$T$30:$T$33,'Vent Sizing Charts'!W$30:W$33)+1,IF($R310=8,LOOKUP($S310,'Vent Sizing Charts'!$T$26:$T$29,'Vent Sizing Charts'!W$26:W$29)+1,IF($R310=6,LOOKUP($S310,'Vent Sizing Charts'!$T$22:$T$25,'Vent Sizing Charts'!W$22:W$25)+1,IF($R310=5,LOOKUP($S310,'Vent Sizing Charts'!$T$18:$T$21,'Vent Sizing Charts'!W$18:W$21)+1,IF($R310=4,LOOKUP($S310,'Vent Sizing Charts'!$T$14:$T$17,'Vent Sizing Charts'!W$14:W$17)+1,IF($R310=3,LOOKUP($S310,'Vent Sizing Charts'!$T$10:$T$13,'Vent Sizing Charts'!W$10:W$13)+1,IF($R310=2,LOOKUP($S310,'Vent Sizing Charts'!$T$8:$T$9,'Vent Sizing Charts'!W$8:W$9)+1,IF($R310=1.5,LOOKUP($S310,'Vent Sizing Charts'!$T$7,'Vent Sizing Charts'!W$7)+1,IF($R310=1.25,LOOKUP($S310,'Vent Sizing Charts'!$T$6,'Vent Sizing Charts'!W$6)+1,"ERR")))))))))))</f>
        <v>ERR</v>
      </c>
      <c r="W310" t="str">
        <f>IF($R310=15,LOOKUP($S310,'Vent Sizing Charts'!$T$38:$T$41,'Vent Sizing Charts'!X$38:X$41)+1,IF($R310=12,LOOKUP($S310,'Vent Sizing Charts'!$T$34:$T$37,'Vent Sizing Charts'!X$34:X$37)+1,IF($R310=10,LOOKUP($S310,'Vent Sizing Charts'!$T$30:$T$33,'Vent Sizing Charts'!X$30:X$33)+1,IF($R310=8,LOOKUP($S310,'Vent Sizing Charts'!$T$26:$T$29,'Vent Sizing Charts'!X$26:X$29)+1,IF($R310=6,LOOKUP($S310,'Vent Sizing Charts'!$T$22:$T$25,'Vent Sizing Charts'!X$22:X$25)+1,IF($R310=5,LOOKUP($S310,'Vent Sizing Charts'!$T$18:$T$21,'Vent Sizing Charts'!X$18:X$21)+1,IF($R310=4,LOOKUP($S310,'Vent Sizing Charts'!$T$14:$T$17,'Vent Sizing Charts'!X$14:X$17)+1,IF($R310=3,LOOKUP($S310,'Vent Sizing Charts'!$T$10:$T$13,'Vent Sizing Charts'!X$10:X$13)+1,IF($R310=2,LOOKUP($S310,'Vent Sizing Charts'!$T$8:$T$9,'Vent Sizing Charts'!X$8:X$9)+1,IF($R310=1.5,LOOKUP($S310,'Vent Sizing Charts'!$T$7,'Vent Sizing Charts'!X$7)+1,IF($R310=1.25,LOOKUP($S310,'Vent Sizing Charts'!$T$6,'Vent Sizing Charts'!X$6)+1,"ERR")))))))))))</f>
        <v>ERR</v>
      </c>
      <c r="X310" t="str">
        <f>IF($R310=15,LOOKUP($S310,'Vent Sizing Charts'!$T$38:$T$41,'Vent Sizing Charts'!Y$38:Y$41)+1,IF($R310=12,LOOKUP($S310,'Vent Sizing Charts'!$T$34:$T$37,'Vent Sizing Charts'!Y$34:Y$37)+1,IF($R310=10,LOOKUP($S310,'Vent Sizing Charts'!$T$30:$T$33,'Vent Sizing Charts'!Y$30:Y$33)+1,IF($R310=8,LOOKUP($S310,'Vent Sizing Charts'!$T$26:$T$29,'Vent Sizing Charts'!Y$26:Y$29)+1,IF($R310=6,LOOKUP($S310,'Vent Sizing Charts'!$T$22:$T$25,'Vent Sizing Charts'!Y$22:Y$25)+1,IF($R310=5,LOOKUP($S310,'Vent Sizing Charts'!$T$18:$T$21,'Vent Sizing Charts'!Y$18:Y$21)+1,IF($R310=4,LOOKUP($S310,'Vent Sizing Charts'!$T$14:$T$17,'Vent Sizing Charts'!Y$14:Y$17)+1,IF($R310=3,LOOKUP($S310,'Vent Sizing Charts'!$T$10:$T$13,'Vent Sizing Charts'!Y$10:Y$13)+1,IF($R310=2,LOOKUP($S310,'Vent Sizing Charts'!$T$8:$T$9,'Vent Sizing Charts'!Y$8:Y$9)+1,IF($R310=1.5,LOOKUP($S310,'Vent Sizing Charts'!$T$7,'Vent Sizing Charts'!Y$7)+1,IF($R310=1.25,LOOKUP($S310,'Vent Sizing Charts'!$T$6,'Vent Sizing Charts'!Y$6)+1,"ERR")))))))))))</f>
        <v>ERR</v>
      </c>
      <c r="Y310" t="str">
        <f>IF($R310=15,LOOKUP($S310,'Vent Sizing Charts'!$T$38:$T$41,'Vent Sizing Charts'!Z$38:Z$41)+1,IF($R310=12,LOOKUP($S310,'Vent Sizing Charts'!$T$34:$T$37,'Vent Sizing Charts'!Z$34:Z$37)+1,IF($R310=10,LOOKUP($S310,'Vent Sizing Charts'!$T$30:$T$33,'Vent Sizing Charts'!Z$30:Z$33)+1,IF($R310=8,LOOKUP($S310,'Vent Sizing Charts'!$T$26:$T$29,'Vent Sizing Charts'!Z$26:Z$29)+1,IF($R310=6,LOOKUP($S310,'Vent Sizing Charts'!$T$22:$T$25,'Vent Sizing Charts'!Z$22:Z$25)+1,IF($R310=5,LOOKUP($S310,'Vent Sizing Charts'!$T$18:$T$21,'Vent Sizing Charts'!Z$18:Z$21)+1,IF($R310=4,LOOKUP($S310,'Vent Sizing Charts'!$T$14:$T$17,'Vent Sizing Charts'!Z$14:Z$17)+1,IF($R310=3,LOOKUP($S310,'Vent Sizing Charts'!$T$10:$T$13,'Vent Sizing Charts'!Z$10:Z$13)+1,IF($R310=2,LOOKUP($S310,'Vent Sizing Charts'!$T$8:$T$9,'Vent Sizing Charts'!Z$8:Z$9)+1,IF($R310=1.5,LOOKUP($S310,'Vent Sizing Charts'!$T$7,'Vent Sizing Charts'!Z$7)+1,IF($R310=1.25,LOOKUP($S310,'Vent Sizing Charts'!$T$6,'Vent Sizing Charts'!Z$6)+1,"ERR")))))))))))</f>
        <v>ERR</v>
      </c>
      <c r="Z310" t="str">
        <f>IF($R310=15,LOOKUP($S310,'Vent Sizing Charts'!$T$38:$T$41,'Vent Sizing Charts'!AA$38:AA$41)+1,IF($R310=12,LOOKUP($S310,'Vent Sizing Charts'!$T$34:$T$37,'Vent Sizing Charts'!AA$34:AA$37)+1,IF($R310=10,LOOKUP($S310,'Vent Sizing Charts'!$T$30:$T$33,'Vent Sizing Charts'!AA$30:AA$33)+1,IF($R310=8,LOOKUP($S310,'Vent Sizing Charts'!$T$26:$T$29,'Vent Sizing Charts'!AA$26:AA$29)+1,IF($R310=6,LOOKUP($S310,'Vent Sizing Charts'!$T$22:$T$25,'Vent Sizing Charts'!AA$22:AA$25)+1,IF($R310=5,LOOKUP($S310,'Vent Sizing Charts'!$T$18:$T$21,'Vent Sizing Charts'!AA$18:AA$21)+1,IF($R310=4,LOOKUP($S310,'Vent Sizing Charts'!$T$14:$T$17,'Vent Sizing Charts'!AA$14:AA$17)+1,IF($R310=3,LOOKUP($S310,'Vent Sizing Charts'!$T$10:$T$13,'Vent Sizing Charts'!AA$10:AA$13)+1,IF($R310=2,LOOKUP($S310,'Vent Sizing Charts'!$T$8:$T$9,'Vent Sizing Charts'!AA$8:AA$9)+1,IF($R310=1.5,LOOKUP($S310,'Vent Sizing Charts'!$T$7,'Vent Sizing Charts'!AA$7)+1,IF($R310=1.25,LOOKUP($S310,'Vent Sizing Charts'!$T$6,'Vent Sizing Charts'!AA$6)+1,"ERR")))))))))))</f>
        <v>ERR</v>
      </c>
      <c r="AA310" t="str">
        <f>IF($R310=15,LOOKUP($S310,'Vent Sizing Charts'!$T$38:$T$41,'Vent Sizing Charts'!AB$38:AB$41)+1,IF($R310=12,LOOKUP($S310,'Vent Sizing Charts'!$T$34:$T$37,'Vent Sizing Charts'!AB$34:AB$37)+1,IF($R310=10,LOOKUP($S310,'Vent Sizing Charts'!$T$30:$T$33,'Vent Sizing Charts'!AB$30:AB$33)+1,IF($R310=8,LOOKUP($S310,'Vent Sizing Charts'!$T$26:$T$29,'Vent Sizing Charts'!AB$26:AB$29)+1,IF($R310=6,LOOKUP($S310,'Vent Sizing Charts'!$T$22:$T$25,'Vent Sizing Charts'!AB$22:AB$25)+1,IF($R310=5,LOOKUP($S310,'Vent Sizing Charts'!$T$18:$T$21,'Vent Sizing Charts'!AB$18:AB$21)+1,IF($R310=4,LOOKUP($S310,'Vent Sizing Charts'!$T$14:$T$17,'Vent Sizing Charts'!AB$14:AB$17)+1,IF($R310=3,LOOKUP($S310,'Vent Sizing Charts'!$T$10:$T$13,'Vent Sizing Charts'!AB$10:AB$13)+1,IF($R310=2,LOOKUP($S310,'Vent Sizing Charts'!$T$8:$T$9,'Vent Sizing Charts'!AB$8:AB$9)+1,IF($R310=1.5,LOOKUP($S310,'Vent Sizing Charts'!$T$7,'Vent Sizing Charts'!AB$7)+1,IF($R310=1.25,LOOKUP($S310,'Vent Sizing Charts'!$T$6,'Vent Sizing Charts'!AB$6)+1,"ERR")))))))))))</f>
        <v>ERR</v>
      </c>
      <c r="AB310" t="str">
        <f>IF($R310=15,LOOKUP($S310,'Vent Sizing Charts'!$T$38:$T$41,'Vent Sizing Charts'!AC$38:AC$41)+1,IF($R310=12,LOOKUP($S310,'Vent Sizing Charts'!$T$34:$T$37,'Vent Sizing Charts'!AC$34:AC$37)+1,IF($R310=10,LOOKUP($S310,'Vent Sizing Charts'!$T$30:$T$33,'Vent Sizing Charts'!AC$30:AC$33)+1,IF($R310=8,LOOKUP($S310,'Vent Sizing Charts'!$T$26:$T$29,'Vent Sizing Charts'!AC$26:AC$29)+1,IF($R310=6,LOOKUP($S310,'Vent Sizing Charts'!$T$22:$T$25,'Vent Sizing Charts'!AC$22:AC$25)+1,IF($R310=5,LOOKUP($S310,'Vent Sizing Charts'!$T$18:$T$21,'Vent Sizing Charts'!AC$18:AC$21)+1,IF($R310=4,LOOKUP($S310,'Vent Sizing Charts'!$T$14:$T$17,'Vent Sizing Charts'!AC$14:AC$17)+1,IF($R310=3,LOOKUP($S310,'Vent Sizing Charts'!$T$10:$T$13,'Vent Sizing Charts'!AC$10:AC$13)+1,IF($R310=2,LOOKUP($S310,'Vent Sizing Charts'!$T$8:$T$9,'Vent Sizing Charts'!AC$8:AC$9)+1,IF($R310=1.5,LOOKUP($S310,'Vent Sizing Charts'!$T$7,'Vent Sizing Charts'!AC$7)+1,IF($R310=1.25,LOOKUP($S310,'Vent Sizing Charts'!$T$6,'Vent Sizing Charts'!AC$6)+1,"ERR")))))))))))</f>
        <v>ERR</v>
      </c>
      <c r="AC310" t="str">
        <f>IF($R310=15,LOOKUP($S310,'Vent Sizing Charts'!$T$38:$T$41,'Vent Sizing Charts'!AD$38:AD$41)+1,IF($R310=12,LOOKUP($S310,'Vent Sizing Charts'!$T$34:$T$37,'Vent Sizing Charts'!AD$34:AD$37)+1,IF($R310=10,LOOKUP($S310,'Vent Sizing Charts'!$T$30:$T$33,'Vent Sizing Charts'!AD$30:AD$33)+1,IF($R310=8,LOOKUP($S310,'Vent Sizing Charts'!$T$26:$T$29,'Vent Sizing Charts'!AD$26:AD$29)+1,IF($R310=6,LOOKUP($S310,'Vent Sizing Charts'!$T$22:$T$25,'Vent Sizing Charts'!AD$22:AD$25)+1,IF($R310=5,LOOKUP($S310,'Vent Sizing Charts'!$T$18:$T$21,'Vent Sizing Charts'!AD$18:AD$21)+1,IF($R310=4,LOOKUP($S310,'Vent Sizing Charts'!$T$14:$T$17,'Vent Sizing Charts'!AD$14:AD$17)+1,IF($R310=3,LOOKUP($S310,'Vent Sizing Charts'!$T$10:$T$13,'Vent Sizing Charts'!AD$10:AD$13)+1,IF($R310=2,LOOKUP($S310,'Vent Sizing Charts'!$T$8:$T$9,'Vent Sizing Charts'!AD$8:AD$9)+1,IF($R310=1.5,LOOKUP($S310,'Vent Sizing Charts'!$T$7,'Vent Sizing Charts'!AD$7)+1,IF($R310=1.25,LOOKUP($S310,'Vent Sizing Charts'!$T$6,'Vent Sizing Charts'!AD$6)+1,"ERR")))))))))))</f>
        <v>ERR</v>
      </c>
      <c r="AD310" t="str">
        <f>IF($R310=15,LOOKUP($S310,'Vent Sizing Charts'!$T$38:$T$41,'Vent Sizing Charts'!AE$38:AE$41)+1,IF($R310=12,LOOKUP($S310,'Vent Sizing Charts'!$T$34:$T$37,'Vent Sizing Charts'!AE$34:AE$37)+1,IF($R310=10,LOOKUP($S310,'Vent Sizing Charts'!$T$30:$T$33,'Vent Sizing Charts'!AE$30:AE$33)+1,IF($R310=8,LOOKUP($S310,'Vent Sizing Charts'!$T$26:$T$29,'Vent Sizing Charts'!AE$26:AE$29)+1,IF($R310=6,LOOKUP($S310,'Vent Sizing Charts'!$T$22:$T$25,'Vent Sizing Charts'!AE$22:AE$25)+1,IF($R310=5,LOOKUP($S310,'Vent Sizing Charts'!$T$18:$T$21,'Vent Sizing Charts'!AE$18:AE$21)+1,IF($R310=4,LOOKUP($S310,'Vent Sizing Charts'!$T$14:$T$17,'Vent Sizing Charts'!AE$14:AE$17)+1,IF($R310=3,LOOKUP($S310,'Vent Sizing Charts'!$T$10:$T$13,'Vent Sizing Charts'!AE$10:AE$13)+1,IF($R310=2,LOOKUP($S310,'Vent Sizing Charts'!$T$8:$T$9,'Vent Sizing Charts'!AE$8:AE$9)+1,IF($R310=1.5,LOOKUP($S310,'Vent Sizing Charts'!$T$7,'Vent Sizing Charts'!AE$7)+1,IF($R310=1.25,LOOKUP($S310,'Vent Sizing Charts'!$T$6,'Vent Sizing Charts'!AE$6)+1,"ERR")))))))))))</f>
        <v>ERR</v>
      </c>
      <c r="AE310" t="str">
        <f>IF($R310=15,LOOKUP($S310,'Vent Sizing Charts'!$T$38:$T$41,'Vent Sizing Charts'!U$38:U$41),IF($R310=12,LOOKUP($S310,'Vent Sizing Charts'!$T$34:$T$37,'Vent Sizing Charts'!U$34:U$37),IF($R310=10,LOOKUP($S310,'Vent Sizing Charts'!$T$30:$T$33,'Vent Sizing Charts'!U$30:U$33),IF($R310=8,LOOKUP($S310,'Vent Sizing Charts'!$T$26:$T$29,'Vent Sizing Charts'!U$26:U$29),IF($R310=6,LOOKUP($S310,'Vent Sizing Charts'!$T$22:$T$25,'Vent Sizing Charts'!U$22:U$25),IF($R310=5,LOOKUP($S310,'Vent Sizing Charts'!$T$18:$T$21,'Vent Sizing Charts'!U$18:U$21),IF($R310=4,LOOKUP($S310,'Vent Sizing Charts'!$T$14:$T$17,'Vent Sizing Charts'!U$14:U$17),IF($R310=3,LOOKUP($S310,'Vent Sizing Charts'!$T$10:$T$13,'Vent Sizing Charts'!U$10:U$13),IF($R310=2,LOOKUP($S310,'Vent Sizing Charts'!$T$8:$T$9,'Vent Sizing Charts'!U$8:U$9),IF($R310=1.5,LOOKUP($S310,'Vent Sizing Charts'!$T$7,'Vent Sizing Charts'!U$7),IF($R310=1.25,LOOKUP($S310,'Vent Sizing Charts'!$T$6,'Vent Sizing Charts'!U$6),"ERR")))))))))))</f>
        <v>ERR</v>
      </c>
    </row>
    <row r="311" spans="6:31" x14ac:dyDescent="0.25">
      <c r="F311" t="str">
        <f>IF('Vent Sizing'!M296="","",'Vent Sizing'!M296)</f>
        <v/>
      </c>
      <c r="G311">
        <v>0</v>
      </c>
      <c r="H311" t="e">
        <f>IF(LOOKUP($F311,'Vent Sizing Charts'!$F$5:$F$18,'Vent Sizing Charts'!G$5:G$18)+1&lt;0,0,LOOKUP($F311,'Vent Sizing Charts'!$F$5:$F$18,'Vent Sizing Charts'!G$5:G$18))</f>
        <v>#N/A</v>
      </c>
      <c r="I311" t="e">
        <f>IF(LOOKUP($F311,'Vent Sizing Charts'!$F$5:$F$18,'Vent Sizing Charts'!H$5:H$18)+1&lt;0,0,LOOKUP($F311,'Vent Sizing Charts'!$F$5:$F$18,'Vent Sizing Charts'!H$5:H$18))</f>
        <v>#N/A</v>
      </c>
      <c r="J311" t="e">
        <f>IF(LOOKUP($F311,'Vent Sizing Charts'!$F$5:$F$18,'Vent Sizing Charts'!I$5:I$18)+1&lt;0,0,LOOKUP($F311,'Vent Sizing Charts'!$F$5:$F$18,'Vent Sizing Charts'!I$5:I$18))</f>
        <v>#N/A</v>
      </c>
      <c r="K311" t="e">
        <f>IF(LOOKUP($F311,'Vent Sizing Charts'!$F$5:$F$18,'Vent Sizing Charts'!J$5:J$18)+1&lt;0,0,LOOKUP($F311,'Vent Sizing Charts'!$F$5:$F$18,'Vent Sizing Charts'!J$5:J$18))</f>
        <v>#N/A</v>
      </c>
      <c r="L311" t="e">
        <f>IF(LOOKUP($F311,'Vent Sizing Charts'!$F$5:$F$18,'Vent Sizing Charts'!K$5:K$18)+1&lt;0,0,LOOKUP($F311,'Vent Sizing Charts'!$F$5:$F$18,'Vent Sizing Charts'!K$5:K$18))</f>
        <v>#N/A</v>
      </c>
      <c r="M311" t="e">
        <f>IF(LOOKUP($F311,'Vent Sizing Charts'!$F$5:$F$18,'Vent Sizing Charts'!L$5:L$18)+1&lt;0,0,LOOKUP($F311,'Vent Sizing Charts'!$F$5:$F$18,'Vent Sizing Charts'!L$5:L$18))</f>
        <v>#N/A</v>
      </c>
      <c r="N311" t="e">
        <f>IF(LOOKUP($F311,'Vent Sizing Charts'!$F$5:$F$18,'Vent Sizing Charts'!M$5:M$18)+1&lt;0,0,LOOKUP($F311,'Vent Sizing Charts'!$F$5:$F$18,'Vent Sizing Charts'!M$5:M$18))</f>
        <v>#N/A</v>
      </c>
      <c r="O311" t="e">
        <f>IF(LOOKUP($F311,'Vent Sizing Charts'!$F$5:$F$18,'Vent Sizing Charts'!N$5:N$18)+1&lt;0,0,LOOKUP($F311,'Vent Sizing Charts'!$F$5:$F$18,'Vent Sizing Charts'!N$5:N$18))</f>
        <v>#N/A</v>
      </c>
      <c r="R311">
        <f>'Vent Sizing'!W216</f>
        <v>0</v>
      </c>
      <c r="S311">
        <f>ROUNDUP('Vent Sizing'!X216,0)</f>
        <v>0</v>
      </c>
      <c r="T311">
        <v>-9999999</v>
      </c>
      <c r="U311" t="str">
        <f>IF($R311=15,LOOKUP($S311,'Vent Sizing Charts'!$T$38:$T$41,'Vent Sizing Charts'!V$38:V$41)+1,IF($R311=12,LOOKUP($S311,'Vent Sizing Charts'!$T$34:$T$37,'Vent Sizing Charts'!V$34:V$37)+1,IF($R311=10,LOOKUP($S311,'Vent Sizing Charts'!$T$30:$T$33,'Vent Sizing Charts'!V$30:V$33)+1,IF($R311=8,LOOKUP($S311,'Vent Sizing Charts'!$T$26:$T$29,'Vent Sizing Charts'!V$26:V$29)+1,IF($R311=6,LOOKUP($S311,'Vent Sizing Charts'!$T$22:$T$25,'Vent Sizing Charts'!V$22:V$25)+1,IF($R311=5,LOOKUP($S311,'Vent Sizing Charts'!$T$18:$T$21,'Vent Sizing Charts'!V$18:V$21)+1,IF($R311=4,LOOKUP($S311,'Vent Sizing Charts'!$T$14:$T$17,'Vent Sizing Charts'!V$14:V$17)+1,IF($R311=3,LOOKUP($S311,'Vent Sizing Charts'!$T$10:$T$13,'Vent Sizing Charts'!V$10:V$13)+1,IF($R311=2,LOOKUP($S311,'Vent Sizing Charts'!$T$8:$T$9,'Vent Sizing Charts'!V$8:V$9)+1,IF($R311=1.5,LOOKUP($S311,'Vent Sizing Charts'!$T$7,'Vent Sizing Charts'!V$7)+1,IF($R311=1.25,LOOKUP($S311,'Vent Sizing Charts'!$T$6,'Vent Sizing Charts'!V$6)+1,"ERR")))))))))))</f>
        <v>ERR</v>
      </c>
      <c r="V311" t="str">
        <f>IF($R311=15,LOOKUP($S311,'Vent Sizing Charts'!$T$38:$T$41,'Vent Sizing Charts'!W$38:W$41)+1,IF($R311=12,LOOKUP($S311,'Vent Sizing Charts'!$T$34:$T$37,'Vent Sizing Charts'!W$34:W$37)+1,IF($R311=10,LOOKUP($S311,'Vent Sizing Charts'!$T$30:$T$33,'Vent Sizing Charts'!W$30:W$33)+1,IF($R311=8,LOOKUP($S311,'Vent Sizing Charts'!$T$26:$T$29,'Vent Sizing Charts'!W$26:W$29)+1,IF($R311=6,LOOKUP($S311,'Vent Sizing Charts'!$T$22:$T$25,'Vent Sizing Charts'!W$22:W$25)+1,IF($R311=5,LOOKUP($S311,'Vent Sizing Charts'!$T$18:$T$21,'Vent Sizing Charts'!W$18:W$21)+1,IF($R311=4,LOOKUP($S311,'Vent Sizing Charts'!$T$14:$T$17,'Vent Sizing Charts'!W$14:W$17)+1,IF($R311=3,LOOKUP($S311,'Vent Sizing Charts'!$T$10:$T$13,'Vent Sizing Charts'!W$10:W$13)+1,IF($R311=2,LOOKUP($S311,'Vent Sizing Charts'!$T$8:$T$9,'Vent Sizing Charts'!W$8:W$9)+1,IF($R311=1.5,LOOKUP($S311,'Vent Sizing Charts'!$T$7,'Vent Sizing Charts'!W$7)+1,IF($R311=1.25,LOOKUP($S311,'Vent Sizing Charts'!$T$6,'Vent Sizing Charts'!W$6)+1,"ERR")))))))))))</f>
        <v>ERR</v>
      </c>
      <c r="W311" t="str">
        <f>IF($R311=15,LOOKUP($S311,'Vent Sizing Charts'!$T$38:$T$41,'Vent Sizing Charts'!X$38:X$41)+1,IF($R311=12,LOOKUP($S311,'Vent Sizing Charts'!$T$34:$T$37,'Vent Sizing Charts'!X$34:X$37)+1,IF($R311=10,LOOKUP($S311,'Vent Sizing Charts'!$T$30:$T$33,'Vent Sizing Charts'!X$30:X$33)+1,IF($R311=8,LOOKUP($S311,'Vent Sizing Charts'!$T$26:$T$29,'Vent Sizing Charts'!X$26:X$29)+1,IF($R311=6,LOOKUP($S311,'Vent Sizing Charts'!$T$22:$T$25,'Vent Sizing Charts'!X$22:X$25)+1,IF($R311=5,LOOKUP($S311,'Vent Sizing Charts'!$T$18:$T$21,'Vent Sizing Charts'!X$18:X$21)+1,IF($R311=4,LOOKUP($S311,'Vent Sizing Charts'!$T$14:$T$17,'Vent Sizing Charts'!X$14:X$17)+1,IF($R311=3,LOOKUP($S311,'Vent Sizing Charts'!$T$10:$T$13,'Vent Sizing Charts'!X$10:X$13)+1,IF($R311=2,LOOKUP($S311,'Vent Sizing Charts'!$T$8:$T$9,'Vent Sizing Charts'!X$8:X$9)+1,IF($R311=1.5,LOOKUP($S311,'Vent Sizing Charts'!$T$7,'Vent Sizing Charts'!X$7)+1,IF($R311=1.25,LOOKUP($S311,'Vent Sizing Charts'!$T$6,'Vent Sizing Charts'!X$6)+1,"ERR")))))))))))</f>
        <v>ERR</v>
      </c>
      <c r="X311" t="str">
        <f>IF($R311=15,LOOKUP($S311,'Vent Sizing Charts'!$T$38:$T$41,'Vent Sizing Charts'!Y$38:Y$41)+1,IF($R311=12,LOOKUP($S311,'Vent Sizing Charts'!$T$34:$T$37,'Vent Sizing Charts'!Y$34:Y$37)+1,IF($R311=10,LOOKUP($S311,'Vent Sizing Charts'!$T$30:$T$33,'Vent Sizing Charts'!Y$30:Y$33)+1,IF($R311=8,LOOKUP($S311,'Vent Sizing Charts'!$T$26:$T$29,'Vent Sizing Charts'!Y$26:Y$29)+1,IF($R311=6,LOOKUP($S311,'Vent Sizing Charts'!$T$22:$T$25,'Vent Sizing Charts'!Y$22:Y$25)+1,IF($R311=5,LOOKUP($S311,'Vent Sizing Charts'!$T$18:$T$21,'Vent Sizing Charts'!Y$18:Y$21)+1,IF($R311=4,LOOKUP($S311,'Vent Sizing Charts'!$T$14:$T$17,'Vent Sizing Charts'!Y$14:Y$17)+1,IF($R311=3,LOOKUP($S311,'Vent Sizing Charts'!$T$10:$T$13,'Vent Sizing Charts'!Y$10:Y$13)+1,IF($R311=2,LOOKUP($S311,'Vent Sizing Charts'!$T$8:$T$9,'Vent Sizing Charts'!Y$8:Y$9)+1,IF($R311=1.5,LOOKUP($S311,'Vent Sizing Charts'!$T$7,'Vent Sizing Charts'!Y$7)+1,IF($R311=1.25,LOOKUP($S311,'Vent Sizing Charts'!$T$6,'Vent Sizing Charts'!Y$6)+1,"ERR")))))))))))</f>
        <v>ERR</v>
      </c>
      <c r="Y311" t="str">
        <f>IF($R311=15,LOOKUP($S311,'Vent Sizing Charts'!$T$38:$T$41,'Vent Sizing Charts'!Z$38:Z$41)+1,IF($R311=12,LOOKUP($S311,'Vent Sizing Charts'!$T$34:$T$37,'Vent Sizing Charts'!Z$34:Z$37)+1,IF($R311=10,LOOKUP($S311,'Vent Sizing Charts'!$T$30:$T$33,'Vent Sizing Charts'!Z$30:Z$33)+1,IF($R311=8,LOOKUP($S311,'Vent Sizing Charts'!$T$26:$T$29,'Vent Sizing Charts'!Z$26:Z$29)+1,IF($R311=6,LOOKUP($S311,'Vent Sizing Charts'!$T$22:$T$25,'Vent Sizing Charts'!Z$22:Z$25)+1,IF($R311=5,LOOKUP($S311,'Vent Sizing Charts'!$T$18:$T$21,'Vent Sizing Charts'!Z$18:Z$21)+1,IF($R311=4,LOOKUP($S311,'Vent Sizing Charts'!$T$14:$T$17,'Vent Sizing Charts'!Z$14:Z$17)+1,IF($R311=3,LOOKUP($S311,'Vent Sizing Charts'!$T$10:$T$13,'Vent Sizing Charts'!Z$10:Z$13)+1,IF($R311=2,LOOKUP($S311,'Vent Sizing Charts'!$T$8:$T$9,'Vent Sizing Charts'!Z$8:Z$9)+1,IF($R311=1.5,LOOKUP($S311,'Vent Sizing Charts'!$T$7,'Vent Sizing Charts'!Z$7)+1,IF($R311=1.25,LOOKUP($S311,'Vent Sizing Charts'!$T$6,'Vent Sizing Charts'!Z$6)+1,"ERR")))))))))))</f>
        <v>ERR</v>
      </c>
      <c r="Z311" t="str">
        <f>IF($R311=15,LOOKUP($S311,'Vent Sizing Charts'!$T$38:$T$41,'Vent Sizing Charts'!AA$38:AA$41)+1,IF($R311=12,LOOKUP($S311,'Vent Sizing Charts'!$T$34:$T$37,'Vent Sizing Charts'!AA$34:AA$37)+1,IF($R311=10,LOOKUP($S311,'Vent Sizing Charts'!$T$30:$T$33,'Vent Sizing Charts'!AA$30:AA$33)+1,IF($R311=8,LOOKUP($S311,'Vent Sizing Charts'!$T$26:$T$29,'Vent Sizing Charts'!AA$26:AA$29)+1,IF($R311=6,LOOKUP($S311,'Vent Sizing Charts'!$T$22:$T$25,'Vent Sizing Charts'!AA$22:AA$25)+1,IF($R311=5,LOOKUP($S311,'Vent Sizing Charts'!$T$18:$T$21,'Vent Sizing Charts'!AA$18:AA$21)+1,IF($R311=4,LOOKUP($S311,'Vent Sizing Charts'!$T$14:$T$17,'Vent Sizing Charts'!AA$14:AA$17)+1,IF($R311=3,LOOKUP($S311,'Vent Sizing Charts'!$T$10:$T$13,'Vent Sizing Charts'!AA$10:AA$13)+1,IF($R311=2,LOOKUP($S311,'Vent Sizing Charts'!$T$8:$T$9,'Vent Sizing Charts'!AA$8:AA$9)+1,IF($R311=1.5,LOOKUP($S311,'Vent Sizing Charts'!$T$7,'Vent Sizing Charts'!AA$7)+1,IF($R311=1.25,LOOKUP($S311,'Vent Sizing Charts'!$T$6,'Vent Sizing Charts'!AA$6)+1,"ERR")))))))))))</f>
        <v>ERR</v>
      </c>
      <c r="AA311" t="str">
        <f>IF($R311=15,LOOKUP($S311,'Vent Sizing Charts'!$T$38:$T$41,'Vent Sizing Charts'!AB$38:AB$41)+1,IF($R311=12,LOOKUP($S311,'Vent Sizing Charts'!$T$34:$T$37,'Vent Sizing Charts'!AB$34:AB$37)+1,IF($R311=10,LOOKUP($S311,'Vent Sizing Charts'!$T$30:$T$33,'Vent Sizing Charts'!AB$30:AB$33)+1,IF($R311=8,LOOKUP($S311,'Vent Sizing Charts'!$T$26:$T$29,'Vent Sizing Charts'!AB$26:AB$29)+1,IF($R311=6,LOOKUP($S311,'Vent Sizing Charts'!$T$22:$T$25,'Vent Sizing Charts'!AB$22:AB$25)+1,IF($R311=5,LOOKUP($S311,'Vent Sizing Charts'!$T$18:$T$21,'Vent Sizing Charts'!AB$18:AB$21)+1,IF($R311=4,LOOKUP($S311,'Vent Sizing Charts'!$T$14:$T$17,'Vent Sizing Charts'!AB$14:AB$17)+1,IF($R311=3,LOOKUP($S311,'Vent Sizing Charts'!$T$10:$T$13,'Vent Sizing Charts'!AB$10:AB$13)+1,IF($R311=2,LOOKUP($S311,'Vent Sizing Charts'!$T$8:$T$9,'Vent Sizing Charts'!AB$8:AB$9)+1,IF($R311=1.5,LOOKUP($S311,'Vent Sizing Charts'!$T$7,'Vent Sizing Charts'!AB$7)+1,IF($R311=1.25,LOOKUP($S311,'Vent Sizing Charts'!$T$6,'Vent Sizing Charts'!AB$6)+1,"ERR")))))))))))</f>
        <v>ERR</v>
      </c>
      <c r="AB311" t="str">
        <f>IF($R311=15,LOOKUP($S311,'Vent Sizing Charts'!$T$38:$T$41,'Vent Sizing Charts'!AC$38:AC$41)+1,IF($R311=12,LOOKUP($S311,'Vent Sizing Charts'!$T$34:$T$37,'Vent Sizing Charts'!AC$34:AC$37)+1,IF($R311=10,LOOKUP($S311,'Vent Sizing Charts'!$T$30:$T$33,'Vent Sizing Charts'!AC$30:AC$33)+1,IF($R311=8,LOOKUP($S311,'Vent Sizing Charts'!$T$26:$T$29,'Vent Sizing Charts'!AC$26:AC$29)+1,IF($R311=6,LOOKUP($S311,'Vent Sizing Charts'!$T$22:$T$25,'Vent Sizing Charts'!AC$22:AC$25)+1,IF($R311=5,LOOKUP($S311,'Vent Sizing Charts'!$T$18:$T$21,'Vent Sizing Charts'!AC$18:AC$21)+1,IF($R311=4,LOOKUP($S311,'Vent Sizing Charts'!$T$14:$T$17,'Vent Sizing Charts'!AC$14:AC$17)+1,IF($R311=3,LOOKUP($S311,'Vent Sizing Charts'!$T$10:$T$13,'Vent Sizing Charts'!AC$10:AC$13)+1,IF($R311=2,LOOKUP($S311,'Vent Sizing Charts'!$T$8:$T$9,'Vent Sizing Charts'!AC$8:AC$9)+1,IF($R311=1.5,LOOKUP($S311,'Vent Sizing Charts'!$T$7,'Vent Sizing Charts'!AC$7)+1,IF($R311=1.25,LOOKUP($S311,'Vent Sizing Charts'!$T$6,'Vent Sizing Charts'!AC$6)+1,"ERR")))))))))))</f>
        <v>ERR</v>
      </c>
      <c r="AC311" t="str">
        <f>IF($R311=15,LOOKUP($S311,'Vent Sizing Charts'!$T$38:$T$41,'Vent Sizing Charts'!AD$38:AD$41)+1,IF($R311=12,LOOKUP($S311,'Vent Sizing Charts'!$T$34:$T$37,'Vent Sizing Charts'!AD$34:AD$37)+1,IF($R311=10,LOOKUP($S311,'Vent Sizing Charts'!$T$30:$T$33,'Vent Sizing Charts'!AD$30:AD$33)+1,IF($R311=8,LOOKUP($S311,'Vent Sizing Charts'!$T$26:$T$29,'Vent Sizing Charts'!AD$26:AD$29)+1,IF($R311=6,LOOKUP($S311,'Vent Sizing Charts'!$T$22:$T$25,'Vent Sizing Charts'!AD$22:AD$25)+1,IF($R311=5,LOOKUP($S311,'Vent Sizing Charts'!$T$18:$T$21,'Vent Sizing Charts'!AD$18:AD$21)+1,IF($R311=4,LOOKUP($S311,'Vent Sizing Charts'!$T$14:$T$17,'Vent Sizing Charts'!AD$14:AD$17)+1,IF($R311=3,LOOKUP($S311,'Vent Sizing Charts'!$T$10:$T$13,'Vent Sizing Charts'!AD$10:AD$13)+1,IF($R311=2,LOOKUP($S311,'Vent Sizing Charts'!$T$8:$T$9,'Vent Sizing Charts'!AD$8:AD$9)+1,IF($R311=1.5,LOOKUP($S311,'Vent Sizing Charts'!$T$7,'Vent Sizing Charts'!AD$7)+1,IF($R311=1.25,LOOKUP($S311,'Vent Sizing Charts'!$T$6,'Vent Sizing Charts'!AD$6)+1,"ERR")))))))))))</f>
        <v>ERR</v>
      </c>
      <c r="AD311" t="str">
        <f>IF($R311=15,LOOKUP($S311,'Vent Sizing Charts'!$T$38:$T$41,'Vent Sizing Charts'!AE$38:AE$41)+1,IF($R311=12,LOOKUP($S311,'Vent Sizing Charts'!$T$34:$T$37,'Vent Sizing Charts'!AE$34:AE$37)+1,IF($R311=10,LOOKUP($S311,'Vent Sizing Charts'!$T$30:$T$33,'Vent Sizing Charts'!AE$30:AE$33)+1,IF($R311=8,LOOKUP($S311,'Vent Sizing Charts'!$T$26:$T$29,'Vent Sizing Charts'!AE$26:AE$29)+1,IF($R311=6,LOOKUP($S311,'Vent Sizing Charts'!$T$22:$T$25,'Vent Sizing Charts'!AE$22:AE$25)+1,IF($R311=5,LOOKUP($S311,'Vent Sizing Charts'!$T$18:$T$21,'Vent Sizing Charts'!AE$18:AE$21)+1,IF($R311=4,LOOKUP($S311,'Vent Sizing Charts'!$T$14:$T$17,'Vent Sizing Charts'!AE$14:AE$17)+1,IF($R311=3,LOOKUP($S311,'Vent Sizing Charts'!$T$10:$T$13,'Vent Sizing Charts'!AE$10:AE$13)+1,IF($R311=2,LOOKUP($S311,'Vent Sizing Charts'!$T$8:$T$9,'Vent Sizing Charts'!AE$8:AE$9)+1,IF($R311=1.5,LOOKUP($S311,'Vent Sizing Charts'!$T$7,'Vent Sizing Charts'!AE$7)+1,IF($R311=1.25,LOOKUP($S311,'Vent Sizing Charts'!$T$6,'Vent Sizing Charts'!AE$6)+1,"ERR")))))))))))</f>
        <v>ERR</v>
      </c>
      <c r="AE311" t="str">
        <f>IF($R311=15,LOOKUP($S311,'Vent Sizing Charts'!$T$38:$T$41,'Vent Sizing Charts'!U$38:U$41),IF($R311=12,LOOKUP($S311,'Vent Sizing Charts'!$T$34:$T$37,'Vent Sizing Charts'!U$34:U$37),IF($R311=10,LOOKUP($S311,'Vent Sizing Charts'!$T$30:$T$33,'Vent Sizing Charts'!U$30:U$33),IF($R311=8,LOOKUP($S311,'Vent Sizing Charts'!$T$26:$T$29,'Vent Sizing Charts'!U$26:U$29),IF($R311=6,LOOKUP($S311,'Vent Sizing Charts'!$T$22:$T$25,'Vent Sizing Charts'!U$22:U$25),IF($R311=5,LOOKUP($S311,'Vent Sizing Charts'!$T$18:$T$21,'Vent Sizing Charts'!U$18:U$21),IF($R311=4,LOOKUP($S311,'Vent Sizing Charts'!$T$14:$T$17,'Vent Sizing Charts'!U$14:U$17),IF($R311=3,LOOKUP($S311,'Vent Sizing Charts'!$T$10:$T$13,'Vent Sizing Charts'!U$10:U$13),IF($R311=2,LOOKUP($S311,'Vent Sizing Charts'!$T$8:$T$9,'Vent Sizing Charts'!U$8:U$9),IF($R311=1.5,LOOKUP($S311,'Vent Sizing Charts'!$T$7,'Vent Sizing Charts'!U$7),IF($R311=1.25,LOOKUP($S311,'Vent Sizing Charts'!$T$6,'Vent Sizing Charts'!U$6),"ERR")))))))))))</f>
        <v>ERR</v>
      </c>
    </row>
    <row r="312" spans="6:31" x14ac:dyDescent="0.25">
      <c r="F312" t="str">
        <f>IF('Vent Sizing'!M297="","",'Vent Sizing'!M297)</f>
        <v/>
      </c>
      <c r="G312">
        <v>0</v>
      </c>
      <c r="H312" t="e">
        <f>IF(LOOKUP($F312,'Vent Sizing Charts'!$F$5:$F$18,'Vent Sizing Charts'!G$5:G$18)+1&lt;0,0,LOOKUP($F312,'Vent Sizing Charts'!$F$5:$F$18,'Vent Sizing Charts'!G$5:G$18))</f>
        <v>#N/A</v>
      </c>
      <c r="I312" t="e">
        <f>IF(LOOKUP($F312,'Vent Sizing Charts'!$F$5:$F$18,'Vent Sizing Charts'!H$5:H$18)+1&lt;0,0,LOOKUP($F312,'Vent Sizing Charts'!$F$5:$F$18,'Vent Sizing Charts'!H$5:H$18))</f>
        <v>#N/A</v>
      </c>
      <c r="J312" t="e">
        <f>IF(LOOKUP($F312,'Vent Sizing Charts'!$F$5:$F$18,'Vent Sizing Charts'!I$5:I$18)+1&lt;0,0,LOOKUP($F312,'Vent Sizing Charts'!$F$5:$F$18,'Vent Sizing Charts'!I$5:I$18))</f>
        <v>#N/A</v>
      </c>
      <c r="K312" t="e">
        <f>IF(LOOKUP($F312,'Vent Sizing Charts'!$F$5:$F$18,'Vent Sizing Charts'!J$5:J$18)+1&lt;0,0,LOOKUP($F312,'Vent Sizing Charts'!$F$5:$F$18,'Vent Sizing Charts'!J$5:J$18))</f>
        <v>#N/A</v>
      </c>
      <c r="L312" t="e">
        <f>IF(LOOKUP($F312,'Vent Sizing Charts'!$F$5:$F$18,'Vent Sizing Charts'!K$5:K$18)+1&lt;0,0,LOOKUP($F312,'Vent Sizing Charts'!$F$5:$F$18,'Vent Sizing Charts'!K$5:K$18))</f>
        <v>#N/A</v>
      </c>
      <c r="M312" t="e">
        <f>IF(LOOKUP($F312,'Vent Sizing Charts'!$F$5:$F$18,'Vent Sizing Charts'!L$5:L$18)+1&lt;0,0,LOOKUP($F312,'Vent Sizing Charts'!$F$5:$F$18,'Vent Sizing Charts'!L$5:L$18))</f>
        <v>#N/A</v>
      </c>
      <c r="N312" t="e">
        <f>IF(LOOKUP($F312,'Vent Sizing Charts'!$F$5:$F$18,'Vent Sizing Charts'!M$5:M$18)+1&lt;0,0,LOOKUP($F312,'Vent Sizing Charts'!$F$5:$F$18,'Vent Sizing Charts'!M$5:M$18))</f>
        <v>#N/A</v>
      </c>
      <c r="O312" t="e">
        <f>IF(LOOKUP($F312,'Vent Sizing Charts'!$F$5:$F$18,'Vent Sizing Charts'!N$5:N$18)+1&lt;0,0,LOOKUP($F312,'Vent Sizing Charts'!$F$5:$F$18,'Vent Sizing Charts'!N$5:N$18))</f>
        <v>#N/A</v>
      </c>
      <c r="R312">
        <f>'Vent Sizing'!W217</f>
        <v>0</v>
      </c>
      <c r="S312">
        <f>ROUNDUP('Vent Sizing'!X217,0)</f>
        <v>0</v>
      </c>
      <c r="T312">
        <v>-9999999</v>
      </c>
      <c r="U312" t="str">
        <f>IF($R312=15,LOOKUP($S312,'Vent Sizing Charts'!$T$38:$T$41,'Vent Sizing Charts'!V$38:V$41)+1,IF($R312=12,LOOKUP($S312,'Vent Sizing Charts'!$T$34:$T$37,'Vent Sizing Charts'!V$34:V$37)+1,IF($R312=10,LOOKUP($S312,'Vent Sizing Charts'!$T$30:$T$33,'Vent Sizing Charts'!V$30:V$33)+1,IF($R312=8,LOOKUP($S312,'Vent Sizing Charts'!$T$26:$T$29,'Vent Sizing Charts'!V$26:V$29)+1,IF($R312=6,LOOKUP($S312,'Vent Sizing Charts'!$T$22:$T$25,'Vent Sizing Charts'!V$22:V$25)+1,IF($R312=5,LOOKUP($S312,'Vent Sizing Charts'!$T$18:$T$21,'Vent Sizing Charts'!V$18:V$21)+1,IF($R312=4,LOOKUP($S312,'Vent Sizing Charts'!$T$14:$T$17,'Vent Sizing Charts'!V$14:V$17)+1,IF($R312=3,LOOKUP($S312,'Vent Sizing Charts'!$T$10:$T$13,'Vent Sizing Charts'!V$10:V$13)+1,IF($R312=2,LOOKUP($S312,'Vent Sizing Charts'!$T$8:$T$9,'Vent Sizing Charts'!V$8:V$9)+1,IF($R312=1.5,LOOKUP($S312,'Vent Sizing Charts'!$T$7,'Vent Sizing Charts'!V$7)+1,IF($R312=1.25,LOOKUP($S312,'Vent Sizing Charts'!$T$6,'Vent Sizing Charts'!V$6)+1,"ERR")))))))))))</f>
        <v>ERR</v>
      </c>
      <c r="V312" t="str">
        <f>IF($R312=15,LOOKUP($S312,'Vent Sizing Charts'!$T$38:$T$41,'Vent Sizing Charts'!W$38:W$41)+1,IF($R312=12,LOOKUP($S312,'Vent Sizing Charts'!$T$34:$T$37,'Vent Sizing Charts'!W$34:W$37)+1,IF($R312=10,LOOKUP($S312,'Vent Sizing Charts'!$T$30:$T$33,'Vent Sizing Charts'!W$30:W$33)+1,IF($R312=8,LOOKUP($S312,'Vent Sizing Charts'!$T$26:$T$29,'Vent Sizing Charts'!W$26:W$29)+1,IF($R312=6,LOOKUP($S312,'Vent Sizing Charts'!$T$22:$T$25,'Vent Sizing Charts'!W$22:W$25)+1,IF($R312=5,LOOKUP($S312,'Vent Sizing Charts'!$T$18:$T$21,'Vent Sizing Charts'!W$18:W$21)+1,IF($R312=4,LOOKUP($S312,'Vent Sizing Charts'!$T$14:$T$17,'Vent Sizing Charts'!W$14:W$17)+1,IF($R312=3,LOOKUP($S312,'Vent Sizing Charts'!$T$10:$T$13,'Vent Sizing Charts'!W$10:W$13)+1,IF($R312=2,LOOKUP($S312,'Vent Sizing Charts'!$T$8:$T$9,'Vent Sizing Charts'!W$8:W$9)+1,IF($R312=1.5,LOOKUP($S312,'Vent Sizing Charts'!$T$7,'Vent Sizing Charts'!W$7)+1,IF($R312=1.25,LOOKUP($S312,'Vent Sizing Charts'!$T$6,'Vent Sizing Charts'!W$6)+1,"ERR")))))))))))</f>
        <v>ERR</v>
      </c>
      <c r="W312" t="str">
        <f>IF($R312=15,LOOKUP($S312,'Vent Sizing Charts'!$T$38:$T$41,'Vent Sizing Charts'!X$38:X$41)+1,IF($R312=12,LOOKUP($S312,'Vent Sizing Charts'!$T$34:$T$37,'Vent Sizing Charts'!X$34:X$37)+1,IF($R312=10,LOOKUP($S312,'Vent Sizing Charts'!$T$30:$T$33,'Vent Sizing Charts'!X$30:X$33)+1,IF($R312=8,LOOKUP($S312,'Vent Sizing Charts'!$T$26:$T$29,'Vent Sizing Charts'!X$26:X$29)+1,IF($R312=6,LOOKUP($S312,'Vent Sizing Charts'!$T$22:$T$25,'Vent Sizing Charts'!X$22:X$25)+1,IF($R312=5,LOOKUP($S312,'Vent Sizing Charts'!$T$18:$T$21,'Vent Sizing Charts'!X$18:X$21)+1,IF($R312=4,LOOKUP($S312,'Vent Sizing Charts'!$T$14:$T$17,'Vent Sizing Charts'!X$14:X$17)+1,IF($R312=3,LOOKUP($S312,'Vent Sizing Charts'!$T$10:$T$13,'Vent Sizing Charts'!X$10:X$13)+1,IF($R312=2,LOOKUP($S312,'Vent Sizing Charts'!$T$8:$T$9,'Vent Sizing Charts'!X$8:X$9)+1,IF($R312=1.5,LOOKUP($S312,'Vent Sizing Charts'!$T$7,'Vent Sizing Charts'!X$7)+1,IF($R312=1.25,LOOKUP($S312,'Vent Sizing Charts'!$T$6,'Vent Sizing Charts'!X$6)+1,"ERR")))))))))))</f>
        <v>ERR</v>
      </c>
      <c r="X312" t="str">
        <f>IF($R312=15,LOOKUP($S312,'Vent Sizing Charts'!$T$38:$T$41,'Vent Sizing Charts'!Y$38:Y$41)+1,IF($R312=12,LOOKUP($S312,'Vent Sizing Charts'!$T$34:$T$37,'Vent Sizing Charts'!Y$34:Y$37)+1,IF($R312=10,LOOKUP($S312,'Vent Sizing Charts'!$T$30:$T$33,'Vent Sizing Charts'!Y$30:Y$33)+1,IF($R312=8,LOOKUP($S312,'Vent Sizing Charts'!$T$26:$T$29,'Vent Sizing Charts'!Y$26:Y$29)+1,IF($R312=6,LOOKUP($S312,'Vent Sizing Charts'!$T$22:$T$25,'Vent Sizing Charts'!Y$22:Y$25)+1,IF($R312=5,LOOKUP($S312,'Vent Sizing Charts'!$T$18:$T$21,'Vent Sizing Charts'!Y$18:Y$21)+1,IF($R312=4,LOOKUP($S312,'Vent Sizing Charts'!$T$14:$T$17,'Vent Sizing Charts'!Y$14:Y$17)+1,IF($R312=3,LOOKUP($S312,'Vent Sizing Charts'!$T$10:$T$13,'Vent Sizing Charts'!Y$10:Y$13)+1,IF($R312=2,LOOKUP($S312,'Vent Sizing Charts'!$T$8:$T$9,'Vent Sizing Charts'!Y$8:Y$9)+1,IF($R312=1.5,LOOKUP($S312,'Vent Sizing Charts'!$T$7,'Vent Sizing Charts'!Y$7)+1,IF($R312=1.25,LOOKUP($S312,'Vent Sizing Charts'!$T$6,'Vent Sizing Charts'!Y$6)+1,"ERR")))))))))))</f>
        <v>ERR</v>
      </c>
      <c r="Y312" t="str">
        <f>IF($R312=15,LOOKUP($S312,'Vent Sizing Charts'!$T$38:$T$41,'Vent Sizing Charts'!Z$38:Z$41)+1,IF($R312=12,LOOKUP($S312,'Vent Sizing Charts'!$T$34:$T$37,'Vent Sizing Charts'!Z$34:Z$37)+1,IF($R312=10,LOOKUP($S312,'Vent Sizing Charts'!$T$30:$T$33,'Vent Sizing Charts'!Z$30:Z$33)+1,IF($R312=8,LOOKUP($S312,'Vent Sizing Charts'!$T$26:$T$29,'Vent Sizing Charts'!Z$26:Z$29)+1,IF($R312=6,LOOKUP($S312,'Vent Sizing Charts'!$T$22:$T$25,'Vent Sizing Charts'!Z$22:Z$25)+1,IF($R312=5,LOOKUP($S312,'Vent Sizing Charts'!$T$18:$T$21,'Vent Sizing Charts'!Z$18:Z$21)+1,IF($R312=4,LOOKUP($S312,'Vent Sizing Charts'!$T$14:$T$17,'Vent Sizing Charts'!Z$14:Z$17)+1,IF($R312=3,LOOKUP($S312,'Vent Sizing Charts'!$T$10:$T$13,'Vent Sizing Charts'!Z$10:Z$13)+1,IF($R312=2,LOOKUP($S312,'Vent Sizing Charts'!$T$8:$T$9,'Vent Sizing Charts'!Z$8:Z$9)+1,IF($R312=1.5,LOOKUP($S312,'Vent Sizing Charts'!$T$7,'Vent Sizing Charts'!Z$7)+1,IF($R312=1.25,LOOKUP($S312,'Vent Sizing Charts'!$T$6,'Vent Sizing Charts'!Z$6)+1,"ERR")))))))))))</f>
        <v>ERR</v>
      </c>
      <c r="Z312" t="str">
        <f>IF($R312=15,LOOKUP($S312,'Vent Sizing Charts'!$T$38:$T$41,'Vent Sizing Charts'!AA$38:AA$41)+1,IF($R312=12,LOOKUP($S312,'Vent Sizing Charts'!$T$34:$T$37,'Vent Sizing Charts'!AA$34:AA$37)+1,IF($R312=10,LOOKUP($S312,'Vent Sizing Charts'!$T$30:$T$33,'Vent Sizing Charts'!AA$30:AA$33)+1,IF($R312=8,LOOKUP($S312,'Vent Sizing Charts'!$T$26:$T$29,'Vent Sizing Charts'!AA$26:AA$29)+1,IF($R312=6,LOOKUP($S312,'Vent Sizing Charts'!$T$22:$T$25,'Vent Sizing Charts'!AA$22:AA$25)+1,IF($R312=5,LOOKUP($S312,'Vent Sizing Charts'!$T$18:$T$21,'Vent Sizing Charts'!AA$18:AA$21)+1,IF($R312=4,LOOKUP($S312,'Vent Sizing Charts'!$T$14:$T$17,'Vent Sizing Charts'!AA$14:AA$17)+1,IF($R312=3,LOOKUP($S312,'Vent Sizing Charts'!$T$10:$T$13,'Vent Sizing Charts'!AA$10:AA$13)+1,IF($R312=2,LOOKUP($S312,'Vent Sizing Charts'!$T$8:$T$9,'Vent Sizing Charts'!AA$8:AA$9)+1,IF($R312=1.5,LOOKUP($S312,'Vent Sizing Charts'!$T$7,'Vent Sizing Charts'!AA$7)+1,IF($R312=1.25,LOOKUP($S312,'Vent Sizing Charts'!$T$6,'Vent Sizing Charts'!AA$6)+1,"ERR")))))))))))</f>
        <v>ERR</v>
      </c>
      <c r="AA312" t="str">
        <f>IF($R312=15,LOOKUP($S312,'Vent Sizing Charts'!$T$38:$T$41,'Vent Sizing Charts'!AB$38:AB$41)+1,IF($R312=12,LOOKUP($S312,'Vent Sizing Charts'!$T$34:$T$37,'Vent Sizing Charts'!AB$34:AB$37)+1,IF($R312=10,LOOKUP($S312,'Vent Sizing Charts'!$T$30:$T$33,'Vent Sizing Charts'!AB$30:AB$33)+1,IF($R312=8,LOOKUP($S312,'Vent Sizing Charts'!$T$26:$T$29,'Vent Sizing Charts'!AB$26:AB$29)+1,IF($R312=6,LOOKUP($S312,'Vent Sizing Charts'!$T$22:$T$25,'Vent Sizing Charts'!AB$22:AB$25)+1,IF($R312=5,LOOKUP($S312,'Vent Sizing Charts'!$T$18:$T$21,'Vent Sizing Charts'!AB$18:AB$21)+1,IF($R312=4,LOOKUP($S312,'Vent Sizing Charts'!$T$14:$T$17,'Vent Sizing Charts'!AB$14:AB$17)+1,IF($R312=3,LOOKUP($S312,'Vent Sizing Charts'!$T$10:$T$13,'Vent Sizing Charts'!AB$10:AB$13)+1,IF($R312=2,LOOKUP($S312,'Vent Sizing Charts'!$T$8:$T$9,'Vent Sizing Charts'!AB$8:AB$9)+1,IF($R312=1.5,LOOKUP($S312,'Vent Sizing Charts'!$T$7,'Vent Sizing Charts'!AB$7)+1,IF($R312=1.25,LOOKUP($S312,'Vent Sizing Charts'!$T$6,'Vent Sizing Charts'!AB$6)+1,"ERR")))))))))))</f>
        <v>ERR</v>
      </c>
      <c r="AB312" t="str">
        <f>IF($R312=15,LOOKUP($S312,'Vent Sizing Charts'!$T$38:$T$41,'Vent Sizing Charts'!AC$38:AC$41)+1,IF($R312=12,LOOKUP($S312,'Vent Sizing Charts'!$T$34:$T$37,'Vent Sizing Charts'!AC$34:AC$37)+1,IF($R312=10,LOOKUP($S312,'Vent Sizing Charts'!$T$30:$T$33,'Vent Sizing Charts'!AC$30:AC$33)+1,IF($R312=8,LOOKUP($S312,'Vent Sizing Charts'!$T$26:$T$29,'Vent Sizing Charts'!AC$26:AC$29)+1,IF($R312=6,LOOKUP($S312,'Vent Sizing Charts'!$T$22:$T$25,'Vent Sizing Charts'!AC$22:AC$25)+1,IF($R312=5,LOOKUP($S312,'Vent Sizing Charts'!$T$18:$T$21,'Vent Sizing Charts'!AC$18:AC$21)+1,IF($R312=4,LOOKUP($S312,'Vent Sizing Charts'!$T$14:$T$17,'Vent Sizing Charts'!AC$14:AC$17)+1,IF($R312=3,LOOKUP($S312,'Vent Sizing Charts'!$T$10:$T$13,'Vent Sizing Charts'!AC$10:AC$13)+1,IF($R312=2,LOOKUP($S312,'Vent Sizing Charts'!$T$8:$T$9,'Vent Sizing Charts'!AC$8:AC$9)+1,IF($R312=1.5,LOOKUP($S312,'Vent Sizing Charts'!$T$7,'Vent Sizing Charts'!AC$7)+1,IF($R312=1.25,LOOKUP($S312,'Vent Sizing Charts'!$T$6,'Vent Sizing Charts'!AC$6)+1,"ERR")))))))))))</f>
        <v>ERR</v>
      </c>
      <c r="AC312" t="str">
        <f>IF($R312=15,LOOKUP($S312,'Vent Sizing Charts'!$T$38:$T$41,'Vent Sizing Charts'!AD$38:AD$41)+1,IF($R312=12,LOOKUP($S312,'Vent Sizing Charts'!$T$34:$T$37,'Vent Sizing Charts'!AD$34:AD$37)+1,IF($R312=10,LOOKUP($S312,'Vent Sizing Charts'!$T$30:$T$33,'Vent Sizing Charts'!AD$30:AD$33)+1,IF($R312=8,LOOKUP($S312,'Vent Sizing Charts'!$T$26:$T$29,'Vent Sizing Charts'!AD$26:AD$29)+1,IF($R312=6,LOOKUP($S312,'Vent Sizing Charts'!$T$22:$T$25,'Vent Sizing Charts'!AD$22:AD$25)+1,IF($R312=5,LOOKUP($S312,'Vent Sizing Charts'!$T$18:$T$21,'Vent Sizing Charts'!AD$18:AD$21)+1,IF($R312=4,LOOKUP($S312,'Vent Sizing Charts'!$T$14:$T$17,'Vent Sizing Charts'!AD$14:AD$17)+1,IF($R312=3,LOOKUP($S312,'Vent Sizing Charts'!$T$10:$T$13,'Vent Sizing Charts'!AD$10:AD$13)+1,IF($R312=2,LOOKUP($S312,'Vent Sizing Charts'!$T$8:$T$9,'Vent Sizing Charts'!AD$8:AD$9)+1,IF($R312=1.5,LOOKUP($S312,'Vent Sizing Charts'!$T$7,'Vent Sizing Charts'!AD$7)+1,IF($R312=1.25,LOOKUP($S312,'Vent Sizing Charts'!$T$6,'Vent Sizing Charts'!AD$6)+1,"ERR")))))))))))</f>
        <v>ERR</v>
      </c>
      <c r="AD312" t="str">
        <f>IF($R312=15,LOOKUP($S312,'Vent Sizing Charts'!$T$38:$T$41,'Vent Sizing Charts'!AE$38:AE$41)+1,IF($R312=12,LOOKUP($S312,'Vent Sizing Charts'!$T$34:$T$37,'Vent Sizing Charts'!AE$34:AE$37)+1,IF($R312=10,LOOKUP($S312,'Vent Sizing Charts'!$T$30:$T$33,'Vent Sizing Charts'!AE$30:AE$33)+1,IF($R312=8,LOOKUP($S312,'Vent Sizing Charts'!$T$26:$T$29,'Vent Sizing Charts'!AE$26:AE$29)+1,IF($R312=6,LOOKUP($S312,'Vent Sizing Charts'!$T$22:$T$25,'Vent Sizing Charts'!AE$22:AE$25)+1,IF($R312=5,LOOKUP($S312,'Vent Sizing Charts'!$T$18:$T$21,'Vent Sizing Charts'!AE$18:AE$21)+1,IF($R312=4,LOOKUP($S312,'Vent Sizing Charts'!$T$14:$T$17,'Vent Sizing Charts'!AE$14:AE$17)+1,IF($R312=3,LOOKUP($S312,'Vent Sizing Charts'!$T$10:$T$13,'Vent Sizing Charts'!AE$10:AE$13)+1,IF($R312=2,LOOKUP($S312,'Vent Sizing Charts'!$T$8:$T$9,'Vent Sizing Charts'!AE$8:AE$9)+1,IF($R312=1.5,LOOKUP($S312,'Vent Sizing Charts'!$T$7,'Vent Sizing Charts'!AE$7)+1,IF($R312=1.25,LOOKUP($S312,'Vent Sizing Charts'!$T$6,'Vent Sizing Charts'!AE$6)+1,"ERR")))))))))))</f>
        <v>ERR</v>
      </c>
      <c r="AE312" t="str">
        <f>IF($R312=15,LOOKUP($S312,'Vent Sizing Charts'!$T$38:$T$41,'Vent Sizing Charts'!U$38:U$41),IF($R312=12,LOOKUP($S312,'Vent Sizing Charts'!$T$34:$T$37,'Vent Sizing Charts'!U$34:U$37),IF($R312=10,LOOKUP($S312,'Vent Sizing Charts'!$T$30:$T$33,'Vent Sizing Charts'!U$30:U$33),IF($R312=8,LOOKUP($S312,'Vent Sizing Charts'!$T$26:$T$29,'Vent Sizing Charts'!U$26:U$29),IF($R312=6,LOOKUP($S312,'Vent Sizing Charts'!$T$22:$T$25,'Vent Sizing Charts'!U$22:U$25),IF($R312=5,LOOKUP($S312,'Vent Sizing Charts'!$T$18:$T$21,'Vent Sizing Charts'!U$18:U$21),IF($R312=4,LOOKUP($S312,'Vent Sizing Charts'!$T$14:$T$17,'Vent Sizing Charts'!U$14:U$17),IF($R312=3,LOOKUP($S312,'Vent Sizing Charts'!$T$10:$T$13,'Vent Sizing Charts'!U$10:U$13),IF($R312=2,LOOKUP($S312,'Vent Sizing Charts'!$T$8:$T$9,'Vent Sizing Charts'!U$8:U$9),IF($R312=1.5,LOOKUP($S312,'Vent Sizing Charts'!$T$7,'Vent Sizing Charts'!U$7),IF($R312=1.25,LOOKUP($S312,'Vent Sizing Charts'!$T$6,'Vent Sizing Charts'!U$6),"ERR")))))))))))</f>
        <v>ERR</v>
      </c>
    </row>
    <row r="313" spans="6:31" x14ac:dyDescent="0.25">
      <c r="F313" t="str">
        <f>IF('Vent Sizing'!M298="","",'Vent Sizing'!M298)</f>
        <v/>
      </c>
      <c r="G313">
        <v>0</v>
      </c>
      <c r="H313" t="e">
        <f>IF(LOOKUP($F313,'Vent Sizing Charts'!$F$5:$F$18,'Vent Sizing Charts'!G$5:G$18)+1&lt;0,0,LOOKUP($F313,'Vent Sizing Charts'!$F$5:$F$18,'Vent Sizing Charts'!G$5:G$18))</f>
        <v>#N/A</v>
      </c>
      <c r="I313" t="e">
        <f>IF(LOOKUP($F313,'Vent Sizing Charts'!$F$5:$F$18,'Vent Sizing Charts'!H$5:H$18)+1&lt;0,0,LOOKUP($F313,'Vent Sizing Charts'!$F$5:$F$18,'Vent Sizing Charts'!H$5:H$18))</f>
        <v>#N/A</v>
      </c>
      <c r="J313" t="e">
        <f>IF(LOOKUP($F313,'Vent Sizing Charts'!$F$5:$F$18,'Vent Sizing Charts'!I$5:I$18)+1&lt;0,0,LOOKUP($F313,'Vent Sizing Charts'!$F$5:$F$18,'Vent Sizing Charts'!I$5:I$18))</f>
        <v>#N/A</v>
      </c>
      <c r="K313" t="e">
        <f>IF(LOOKUP($F313,'Vent Sizing Charts'!$F$5:$F$18,'Vent Sizing Charts'!J$5:J$18)+1&lt;0,0,LOOKUP($F313,'Vent Sizing Charts'!$F$5:$F$18,'Vent Sizing Charts'!J$5:J$18))</f>
        <v>#N/A</v>
      </c>
      <c r="L313" t="e">
        <f>IF(LOOKUP($F313,'Vent Sizing Charts'!$F$5:$F$18,'Vent Sizing Charts'!K$5:K$18)+1&lt;0,0,LOOKUP($F313,'Vent Sizing Charts'!$F$5:$F$18,'Vent Sizing Charts'!K$5:K$18))</f>
        <v>#N/A</v>
      </c>
      <c r="M313" t="e">
        <f>IF(LOOKUP($F313,'Vent Sizing Charts'!$F$5:$F$18,'Vent Sizing Charts'!L$5:L$18)+1&lt;0,0,LOOKUP($F313,'Vent Sizing Charts'!$F$5:$F$18,'Vent Sizing Charts'!L$5:L$18))</f>
        <v>#N/A</v>
      </c>
      <c r="N313" t="e">
        <f>IF(LOOKUP($F313,'Vent Sizing Charts'!$F$5:$F$18,'Vent Sizing Charts'!M$5:M$18)+1&lt;0,0,LOOKUP($F313,'Vent Sizing Charts'!$F$5:$F$18,'Vent Sizing Charts'!M$5:M$18))</f>
        <v>#N/A</v>
      </c>
      <c r="O313" t="e">
        <f>IF(LOOKUP($F313,'Vent Sizing Charts'!$F$5:$F$18,'Vent Sizing Charts'!N$5:N$18)+1&lt;0,0,LOOKUP($F313,'Vent Sizing Charts'!$F$5:$F$18,'Vent Sizing Charts'!N$5:N$18))</f>
        <v>#N/A</v>
      </c>
      <c r="R313">
        <f>'Vent Sizing'!W218</f>
        <v>0</v>
      </c>
      <c r="S313">
        <f>ROUNDUP('Vent Sizing'!X218,0)</f>
        <v>0</v>
      </c>
      <c r="T313">
        <v>-9999999</v>
      </c>
      <c r="U313" t="str">
        <f>IF($R313=15,LOOKUP($S313,'Vent Sizing Charts'!$T$38:$T$41,'Vent Sizing Charts'!V$38:V$41)+1,IF($R313=12,LOOKUP($S313,'Vent Sizing Charts'!$T$34:$T$37,'Vent Sizing Charts'!V$34:V$37)+1,IF($R313=10,LOOKUP($S313,'Vent Sizing Charts'!$T$30:$T$33,'Vent Sizing Charts'!V$30:V$33)+1,IF($R313=8,LOOKUP($S313,'Vent Sizing Charts'!$T$26:$T$29,'Vent Sizing Charts'!V$26:V$29)+1,IF($R313=6,LOOKUP($S313,'Vent Sizing Charts'!$T$22:$T$25,'Vent Sizing Charts'!V$22:V$25)+1,IF($R313=5,LOOKUP($S313,'Vent Sizing Charts'!$T$18:$T$21,'Vent Sizing Charts'!V$18:V$21)+1,IF($R313=4,LOOKUP($S313,'Vent Sizing Charts'!$T$14:$T$17,'Vent Sizing Charts'!V$14:V$17)+1,IF($R313=3,LOOKUP($S313,'Vent Sizing Charts'!$T$10:$T$13,'Vent Sizing Charts'!V$10:V$13)+1,IF($R313=2,LOOKUP($S313,'Vent Sizing Charts'!$T$8:$T$9,'Vent Sizing Charts'!V$8:V$9)+1,IF($R313=1.5,LOOKUP($S313,'Vent Sizing Charts'!$T$7,'Vent Sizing Charts'!V$7)+1,IF($R313=1.25,LOOKUP($S313,'Vent Sizing Charts'!$T$6,'Vent Sizing Charts'!V$6)+1,"ERR")))))))))))</f>
        <v>ERR</v>
      </c>
      <c r="V313" t="str">
        <f>IF($R313=15,LOOKUP($S313,'Vent Sizing Charts'!$T$38:$T$41,'Vent Sizing Charts'!W$38:W$41)+1,IF($R313=12,LOOKUP($S313,'Vent Sizing Charts'!$T$34:$T$37,'Vent Sizing Charts'!W$34:W$37)+1,IF($R313=10,LOOKUP($S313,'Vent Sizing Charts'!$T$30:$T$33,'Vent Sizing Charts'!W$30:W$33)+1,IF($R313=8,LOOKUP($S313,'Vent Sizing Charts'!$T$26:$T$29,'Vent Sizing Charts'!W$26:W$29)+1,IF($R313=6,LOOKUP($S313,'Vent Sizing Charts'!$T$22:$T$25,'Vent Sizing Charts'!W$22:W$25)+1,IF($R313=5,LOOKUP($S313,'Vent Sizing Charts'!$T$18:$T$21,'Vent Sizing Charts'!W$18:W$21)+1,IF($R313=4,LOOKUP($S313,'Vent Sizing Charts'!$T$14:$T$17,'Vent Sizing Charts'!W$14:W$17)+1,IF($R313=3,LOOKUP($S313,'Vent Sizing Charts'!$T$10:$T$13,'Vent Sizing Charts'!W$10:W$13)+1,IF($R313=2,LOOKUP($S313,'Vent Sizing Charts'!$T$8:$T$9,'Vent Sizing Charts'!W$8:W$9)+1,IF($R313=1.5,LOOKUP($S313,'Vent Sizing Charts'!$T$7,'Vent Sizing Charts'!W$7)+1,IF($R313=1.25,LOOKUP($S313,'Vent Sizing Charts'!$T$6,'Vent Sizing Charts'!W$6)+1,"ERR")))))))))))</f>
        <v>ERR</v>
      </c>
      <c r="W313" t="str">
        <f>IF($R313=15,LOOKUP($S313,'Vent Sizing Charts'!$T$38:$T$41,'Vent Sizing Charts'!X$38:X$41)+1,IF($R313=12,LOOKUP($S313,'Vent Sizing Charts'!$T$34:$T$37,'Vent Sizing Charts'!X$34:X$37)+1,IF($R313=10,LOOKUP($S313,'Vent Sizing Charts'!$T$30:$T$33,'Vent Sizing Charts'!X$30:X$33)+1,IF($R313=8,LOOKUP($S313,'Vent Sizing Charts'!$T$26:$T$29,'Vent Sizing Charts'!X$26:X$29)+1,IF($R313=6,LOOKUP($S313,'Vent Sizing Charts'!$T$22:$T$25,'Vent Sizing Charts'!X$22:X$25)+1,IF($R313=5,LOOKUP($S313,'Vent Sizing Charts'!$T$18:$T$21,'Vent Sizing Charts'!X$18:X$21)+1,IF($R313=4,LOOKUP($S313,'Vent Sizing Charts'!$T$14:$T$17,'Vent Sizing Charts'!X$14:X$17)+1,IF($R313=3,LOOKUP($S313,'Vent Sizing Charts'!$T$10:$T$13,'Vent Sizing Charts'!X$10:X$13)+1,IF($R313=2,LOOKUP($S313,'Vent Sizing Charts'!$T$8:$T$9,'Vent Sizing Charts'!X$8:X$9)+1,IF($R313=1.5,LOOKUP($S313,'Vent Sizing Charts'!$T$7,'Vent Sizing Charts'!X$7)+1,IF($R313=1.25,LOOKUP($S313,'Vent Sizing Charts'!$T$6,'Vent Sizing Charts'!X$6)+1,"ERR")))))))))))</f>
        <v>ERR</v>
      </c>
      <c r="X313" t="str">
        <f>IF($R313=15,LOOKUP($S313,'Vent Sizing Charts'!$T$38:$T$41,'Vent Sizing Charts'!Y$38:Y$41)+1,IF($R313=12,LOOKUP($S313,'Vent Sizing Charts'!$T$34:$T$37,'Vent Sizing Charts'!Y$34:Y$37)+1,IF($R313=10,LOOKUP($S313,'Vent Sizing Charts'!$T$30:$T$33,'Vent Sizing Charts'!Y$30:Y$33)+1,IF($R313=8,LOOKUP($S313,'Vent Sizing Charts'!$T$26:$T$29,'Vent Sizing Charts'!Y$26:Y$29)+1,IF($R313=6,LOOKUP($S313,'Vent Sizing Charts'!$T$22:$T$25,'Vent Sizing Charts'!Y$22:Y$25)+1,IF($R313=5,LOOKUP($S313,'Vent Sizing Charts'!$T$18:$T$21,'Vent Sizing Charts'!Y$18:Y$21)+1,IF($R313=4,LOOKUP($S313,'Vent Sizing Charts'!$T$14:$T$17,'Vent Sizing Charts'!Y$14:Y$17)+1,IF($R313=3,LOOKUP($S313,'Vent Sizing Charts'!$T$10:$T$13,'Vent Sizing Charts'!Y$10:Y$13)+1,IF($R313=2,LOOKUP($S313,'Vent Sizing Charts'!$T$8:$T$9,'Vent Sizing Charts'!Y$8:Y$9)+1,IF($R313=1.5,LOOKUP($S313,'Vent Sizing Charts'!$T$7,'Vent Sizing Charts'!Y$7)+1,IF($R313=1.25,LOOKUP($S313,'Vent Sizing Charts'!$T$6,'Vent Sizing Charts'!Y$6)+1,"ERR")))))))))))</f>
        <v>ERR</v>
      </c>
      <c r="Y313" t="str">
        <f>IF($R313=15,LOOKUP($S313,'Vent Sizing Charts'!$T$38:$T$41,'Vent Sizing Charts'!Z$38:Z$41)+1,IF($R313=12,LOOKUP($S313,'Vent Sizing Charts'!$T$34:$T$37,'Vent Sizing Charts'!Z$34:Z$37)+1,IF($R313=10,LOOKUP($S313,'Vent Sizing Charts'!$T$30:$T$33,'Vent Sizing Charts'!Z$30:Z$33)+1,IF($R313=8,LOOKUP($S313,'Vent Sizing Charts'!$T$26:$T$29,'Vent Sizing Charts'!Z$26:Z$29)+1,IF($R313=6,LOOKUP($S313,'Vent Sizing Charts'!$T$22:$T$25,'Vent Sizing Charts'!Z$22:Z$25)+1,IF($R313=5,LOOKUP($S313,'Vent Sizing Charts'!$T$18:$T$21,'Vent Sizing Charts'!Z$18:Z$21)+1,IF($R313=4,LOOKUP($S313,'Vent Sizing Charts'!$T$14:$T$17,'Vent Sizing Charts'!Z$14:Z$17)+1,IF($R313=3,LOOKUP($S313,'Vent Sizing Charts'!$T$10:$T$13,'Vent Sizing Charts'!Z$10:Z$13)+1,IF($R313=2,LOOKUP($S313,'Vent Sizing Charts'!$T$8:$T$9,'Vent Sizing Charts'!Z$8:Z$9)+1,IF($R313=1.5,LOOKUP($S313,'Vent Sizing Charts'!$T$7,'Vent Sizing Charts'!Z$7)+1,IF($R313=1.25,LOOKUP($S313,'Vent Sizing Charts'!$T$6,'Vent Sizing Charts'!Z$6)+1,"ERR")))))))))))</f>
        <v>ERR</v>
      </c>
      <c r="Z313" t="str">
        <f>IF($R313=15,LOOKUP($S313,'Vent Sizing Charts'!$T$38:$T$41,'Vent Sizing Charts'!AA$38:AA$41)+1,IF($R313=12,LOOKUP($S313,'Vent Sizing Charts'!$T$34:$T$37,'Vent Sizing Charts'!AA$34:AA$37)+1,IF($R313=10,LOOKUP($S313,'Vent Sizing Charts'!$T$30:$T$33,'Vent Sizing Charts'!AA$30:AA$33)+1,IF($R313=8,LOOKUP($S313,'Vent Sizing Charts'!$T$26:$T$29,'Vent Sizing Charts'!AA$26:AA$29)+1,IF($R313=6,LOOKUP($S313,'Vent Sizing Charts'!$T$22:$T$25,'Vent Sizing Charts'!AA$22:AA$25)+1,IF($R313=5,LOOKUP($S313,'Vent Sizing Charts'!$T$18:$T$21,'Vent Sizing Charts'!AA$18:AA$21)+1,IF($R313=4,LOOKUP($S313,'Vent Sizing Charts'!$T$14:$T$17,'Vent Sizing Charts'!AA$14:AA$17)+1,IF($R313=3,LOOKUP($S313,'Vent Sizing Charts'!$T$10:$T$13,'Vent Sizing Charts'!AA$10:AA$13)+1,IF($R313=2,LOOKUP($S313,'Vent Sizing Charts'!$T$8:$T$9,'Vent Sizing Charts'!AA$8:AA$9)+1,IF($R313=1.5,LOOKUP($S313,'Vent Sizing Charts'!$T$7,'Vent Sizing Charts'!AA$7)+1,IF($R313=1.25,LOOKUP($S313,'Vent Sizing Charts'!$T$6,'Vent Sizing Charts'!AA$6)+1,"ERR")))))))))))</f>
        <v>ERR</v>
      </c>
      <c r="AA313" t="str">
        <f>IF($R313=15,LOOKUP($S313,'Vent Sizing Charts'!$T$38:$T$41,'Vent Sizing Charts'!AB$38:AB$41)+1,IF($R313=12,LOOKUP($S313,'Vent Sizing Charts'!$T$34:$T$37,'Vent Sizing Charts'!AB$34:AB$37)+1,IF($R313=10,LOOKUP($S313,'Vent Sizing Charts'!$T$30:$T$33,'Vent Sizing Charts'!AB$30:AB$33)+1,IF($R313=8,LOOKUP($S313,'Vent Sizing Charts'!$T$26:$T$29,'Vent Sizing Charts'!AB$26:AB$29)+1,IF($R313=6,LOOKUP($S313,'Vent Sizing Charts'!$T$22:$T$25,'Vent Sizing Charts'!AB$22:AB$25)+1,IF($R313=5,LOOKUP($S313,'Vent Sizing Charts'!$T$18:$T$21,'Vent Sizing Charts'!AB$18:AB$21)+1,IF($R313=4,LOOKUP($S313,'Vent Sizing Charts'!$T$14:$T$17,'Vent Sizing Charts'!AB$14:AB$17)+1,IF($R313=3,LOOKUP($S313,'Vent Sizing Charts'!$T$10:$T$13,'Vent Sizing Charts'!AB$10:AB$13)+1,IF($R313=2,LOOKUP($S313,'Vent Sizing Charts'!$T$8:$T$9,'Vent Sizing Charts'!AB$8:AB$9)+1,IF($R313=1.5,LOOKUP($S313,'Vent Sizing Charts'!$T$7,'Vent Sizing Charts'!AB$7)+1,IF($R313=1.25,LOOKUP($S313,'Vent Sizing Charts'!$T$6,'Vent Sizing Charts'!AB$6)+1,"ERR")))))))))))</f>
        <v>ERR</v>
      </c>
      <c r="AB313" t="str">
        <f>IF($R313=15,LOOKUP($S313,'Vent Sizing Charts'!$T$38:$T$41,'Vent Sizing Charts'!AC$38:AC$41)+1,IF($R313=12,LOOKUP($S313,'Vent Sizing Charts'!$T$34:$T$37,'Vent Sizing Charts'!AC$34:AC$37)+1,IF($R313=10,LOOKUP($S313,'Vent Sizing Charts'!$T$30:$T$33,'Vent Sizing Charts'!AC$30:AC$33)+1,IF($R313=8,LOOKUP($S313,'Vent Sizing Charts'!$T$26:$T$29,'Vent Sizing Charts'!AC$26:AC$29)+1,IF($R313=6,LOOKUP($S313,'Vent Sizing Charts'!$T$22:$T$25,'Vent Sizing Charts'!AC$22:AC$25)+1,IF($R313=5,LOOKUP($S313,'Vent Sizing Charts'!$T$18:$T$21,'Vent Sizing Charts'!AC$18:AC$21)+1,IF($R313=4,LOOKUP($S313,'Vent Sizing Charts'!$T$14:$T$17,'Vent Sizing Charts'!AC$14:AC$17)+1,IF($R313=3,LOOKUP($S313,'Vent Sizing Charts'!$T$10:$T$13,'Vent Sizing Charts'!AC$10:AC$13)+1,IF($R313=2,LOOKUP($S313,'Vent Sizing Charts'!$T$8:$T$9,'Vent Sizing Charts'!AC$8:AC$9)+1,IF($R313=1.5,LOOKUP($S313,'Vent Sizing Charts'!$T$7,'Vent Sizing Charts'!AC$7)+1,IF($R313=1.25,LOOKUP($S313,'Vent Sizing Charts'!$T$6,'Vent Sizing Charts'!AC$6)+1,"ERR")))))))))))</f>
        <v>ERR</v>
      </c>
      <c r="AC313" t="str">
        <f>IF($R313=15,LOOKUP($S313,'Vent Sizing Charts'!$T$38:$T$41,'Vent Sizing Charts'!AD$38:AD$41)+1,IF($R313=12,LOOKUP($S313,'Vent Sizing Charts'!$T$34:$T$37,'Vent Sizing Charts'!AD$34:AD$37)+1,IF($R313=10,LOOKUP($S313,'Vent Sizing Charts'!$T$30:$T$33,'Vent Sizing Charts'!AD$30:AD$33)+1,IF($R313=8,LOOKUP($S313,'Vent Sizing Charts'!$T$26:$T$29,'Vent Sizing Charts'!AD$26:AD$29)+1,IF($R313=6,LOOKUP($S313,'Vent Sizing Charts'!$T$22:$T$25,'Vent Sizing Charts'!AD$22:AD$25)+1,IF($R313=5,LOOKUP($S313,'Vent Sizing Charts'!$T$18:$T$21,'Vent Sizing Charts'!AD$18:AD$21)+1,IF($R313=4,LOOKUP($S313,'Vent Sizing Charts'!$T$14:$T$17,'Vent Sizing Charts'!AD$14:AD$17)+1,IF($R313=3,LOOKUP($S313,'Vent Sizing Charts'!$T$10:$T$13,'Vent Sizing Charts'!AD$10:AD$13)+1,IF($R313=2,LOOKUP($S313,'Vent Sizing Charts'!$T$8:$T$9,'Vent Sizing Charts'!AD$8:AD$9)+1,IF($R313=1.5,LOOKUP($S313,'Vent Sizing Charts'!$T$7,'Vent Sizing Charts'!AD$7)+1,IF($R313=1.25,LOOKUP($S313,'Vent Sizing Charts'!$T$6,'Vent Sizing Charts'!AD$6)+1,"ERR")))))))))))</f>
        <v>ERR</v>
      </c>
      <c r="AD313" t="str">
        <f>IF($R313=15,LOOKUP($S313,'Vent Sizing Charts'!$T$38:$T$41,'Vent Sizing Charts'!AE$38:AE$41)+1,IF($R313=12,LOOKUP($S313,'Vent Sizing Charts'!$T$34:$T$37,'Vent Sizing Charts'!AE$34:AE$37)+1,IF($R313=10,LOOKUP($S313,'Vent Sizing Charts'!$T$30:$T$33,'Vent Sizing Charts'!AE$30:AE$33)+1,IF($R313=8,LOOKUP($S313,'Vent Sizing Charts'!$T$26:$T$29,'Vent Sizing Charts'!AE$26:AE$29)+1,IF($R313=6,LOOKUP($S313,'Vent Sizing Charts'!$T$22:$T$25,'Vent Sizing Charts'!AE$22:AE$25)+1,IF($R313=5,LOOKUP($S313,'Vent Sizing Charts'!$T$18:$T$21,'Vent Sizing Charts'!AE$18:AE$21)+1,IF($R313=4,LOOKUP($S313,'Vent Sizing Charts'!$T$14:$T$17,'Vent Sizing Charts'!AE$14:AE$17)+1,IF($R313=3,LOOKUP($S313,'Vent Sizing Charts'!$T$10:$T$13,'Vent Sizing Charts'!AE$10:AE$13)+1,IF($R313=2,LOOKUP($S313,'Vent Sizing Charts'!$T$8:$T$9,'Vent Sizing Charts'!AE$8:AE$9)+1,IF($R313=1.5,LOOKUP($S313,'Vent Sizing Charts'!$T$7,'Vent Sizing Charts'!AE$7)+1,IF($R313=1.25,LOOKUP($S313,'Vent Sizing Charts'!$T$6,'Vent Sizing Charts'!AE$6)+1,"ERR")))))))))))</f>
        <v>ERR</v>
      </c>
      <c r="AE313" t="str">
        <f>IF($R313=15,LOOKUP($S313,'Vent Sizing Charts'!$T$38:$T$41,'Vent Sizing Charts'!U$38:U$41),IF($R313=12,LOOKUP($S313,'Vent Sizing Charts'!$T$34:$T$37,'Vent Sizing Charts'!U$34:U$37),IF($R313=10,LOOKUP($S313,'Vent Sizing Charts'!$T$30:$T$33,'Vent Sizing Charts'!U$30:U$33),IF($R313=8,LOOKUP($S313,'Vent Sizing Charts'!$T$26:$T$29,'Vent Sizing Charts'!U$26:U$29),IF($R313=6,LOOKUP($S313,'Vent Sizing Charts'!$T$22:$T$25,'Vent Sizing Charts'!U$22:U$25),IF($R313=5,LOOKUP($S313,'Vent Sizing Charts'!$T$18:$T$21,'Vent Sizing Charts'!U$18:U$21),IF($R313=4,LOOKUP($S313,'Vent Sizing Charts'!$T$14:$T$17,'Vent Sizing Charts'!U$14:U$17),IF($R313=3,LOOKUP($S313,'Vent Sizing Charts'!$T$10:$T$13,'Vent Sizing Charts'!U$10:U$13),IF($R313=2,LOOKUP($S313,'Vent Sizing Charts'!$T$8:$T$9,'Vent Sizing Charts'!U$8:U$9),IF($R313=1.5,LOOKUP($S313,'Vent Sizing Charts'!$T$7,'Vent Sizing Charts'!U$7),IF($R313=1.25,LOOKUP($S313,'Vent Sizing Charts'!$T$6,'Vent Sizing Charts'!U$6),"ERR")))))))))))</f>
        <v>ERR</v>
      </c>
    </row>
    <row r="314" spans="6:31" x14ac:dyDescent="0.25">
      <c r="F314" t="str">
        <f>IF('Vent Sizing'!M299="","",'Vent Sizing'!M299)</f>
        <v/>
      </c>
      <c r="G314">
        <v>0</v>
      </c>
      <c r="H314" t="e">
        <f>IF(LOOKUP($F314,'Vent Sizing Charts'!$F$5:$F$18,'Vent Sizing Charts'!G$5:G$18)+1&lt;0,0,LOOKUP($F314,'Vent Sizing Charts'!$F$5:$F$18,'Vent Sizing Charts'!G$5:G$18))</f>
        <v>#N/A</v>
      </c>
      <c r="I314" t="e">
        <f>IF(LOOKUP($F314,'Vent Sizing Charts'!$F$5:$F$18,'Vent Sizing Charts'!H$5:H$18)+1&lt;0,0,LOOKUP($F314,'Vent Sizing Charts'!$F$5:$F$18,'Vent Sizing Charts'!H$5:H$18))</f>
        <v>#N/A</v>
      </c>
      <c r="J314" t="e">
        <f>IF(LOOKUP($F314,'Vent Sizing Charts'!$F$5:$F$18,'Vent Sizing Charts'!I$5:I$18)+1&lt;0,0,LOOKUP($F314,'Vent Sizing Charts'!$F$5:$F$18,'Vent Sizing Charts'!I$5:I$18))</f>
        <v>#N/A</v>
      </c>
      <c r="K314" t="e">
        <f>IF(LOOKUP($F314,'Vent Sizing Charts'!$F$5:$F$18,'Vent Sizing Charts'!J$5:J$18)+1&lt;0,0,LOOKUP($F314,'Vent Sizing Charts'!$F$5:$F$18,'Vent Sizing Charts'!J$5:J$18))</f>
        <v>#N/A</v>
      </c>
      <c r="L314" t="e">
        <f>IF(LOOKUP($F314,'Vent Sizing Charts'!$F$5:$F$18,'Vent Sizing Charts'!K$5:K$18)+1&lt;0,0,LOOKUP($F314,'Vent Sizing Charts'!$F$5:$F$18,'Vent Sizing Charts'!K$5:K$18))</f>
        <v>#N/A</v>
      </c>
      <c r="M314" t="e">
        <f>IF(LOOKUP($F314,'Vent Sizing Charts'!$F$5:$F$18,'Vent Sizing Charts'!L$5:L$18)+1&lt;0,0,LOOKUP($F314,'Vent Sizing Charts'!$F$5:$F$18,'Vent Sizing Charts'!L$5:L$18))</f>
        <v>#N/A</v>
      </c>
      <c r="N314" t="e">
        <f>IF(LOOKUP($F314,'Vent Sizing Charts'!$F$5:$F$18,'Vent Sizing Charts'!M$5:M$18)+1&lt;0,0,LOOKUP($F314,'Vent Sizing Charts'!$F$5:$F$18,'Vent Sizing Charts'!M$5:M$18))</f>
        <v>#N/A</v>
      </c>
      <c r="O314" t="e">
        <f>IF(LOOKUP($F314,'Vent Sizing Charts'!$F$5:$F$18,'Vent Sizing Charts'!N$5:N$18)+1&lt;0,0,LOOKUP($F314,'Vent Sizing Charts'!$F$5:$F$18,'Vent Sizing Charts'!N$5:N$18))</f>
        <v>#N/A</v>
      </c>
      <c r="R314">
        <f>'Vent Sizing'!W219</f>
        <v>0</v>
      </c>
      <c r="S314">
        <f>ROUNDUP('Vent Sizing'!X219,0)</f>
        <v>0</v>
      </c>
      <c r="T314">
        <v>-9999999</v>
      </c>
      <c r="U314" t="str">
        <f>IF($R314=15,LOOKUP($S314,'Vent Sizing Charts'!$T$38:$T$41,'Vent Sizing Charts'!V$38:V$41)+1,IF($R314=12,LOOKUP($S314,'Vent Sizing Charts'!$T$34:$T$37,'Vent Sizing Charts'!V$34:V$37)+1,IF($R314=10,LOOKUP($S314,'Vent Sizing Charts'!$T$30:$T$33,'Vent Sizing Charts'!V$30:V$33)+1,IF($R314=8,LOOKUP($S314,'Vent Sizing Charts'!$T$26:$T$29,'Vent Sizing Charts'!V$26:V$29)+1,IF($R314=6,LOOKUP($S314,'Vent Sizing Charts'!$T$22:$T$25,'Vent Sizing Charts'!V$22:V$25)+1,IF($R314=5,LOOKUP($S314,'Vent Sizing Charts'!$T$18:$T$21,'Vent Sizing Charts'!V$18:V$21)+1,IF($R314=4,LOOKUP($S314,'Vent Sizing Charts'!$T$14:$T$17,'Vent Sizing Charts'!V$14:V$17)+1,IF($R314=3,LOOKUP($S314,'Vent Sizing Charts'!$T$10:$T$13,'Vent Sizing Charts'!V$10:V$13)+1,IF($R314=2,LOOKUP($S314,'Vent Sizing Charts'!$T$8:$T$9,'Vent Sizing Charts'!V$8:V$9)+1,IF($R314=1.5,LOOKUP($S314,'Vent Sizing Charts'!$T$7,'Vent Sizing Charts'!V$7)+1,IF($R314=1.25,LOOKUP($S314,'Vent Sizing Charts'!$T$6,'Vent Sizing Charts'!V$6)+1,"ERR")))))))))))</f>
        <v>ERR</v>
      </c>
      <c r="V314" t="str">
        <f>IF($R314=15,LOOKUP($S314,'Vent Sizing Charts'!$T$38:$T$41,'Vent Sizing Charts'!W$38:W$41)+1,IF($R314=12,LOOKUP($S314,'Vent Sizing Charts'!$T$34:$T$37,'Vent Sizing Charts'!W$34:W$37)+1,IF($R314=10,LOOKUP($S314,'Vent Sizing Charts'!$T$30:$T$33,'Vent Sizing Charts'!W$30:W$33)+1,IF($R314=8,LOOKUP($S314,'Vent Sizing Charts'!$T$26:$T$29,'Vent Sizing Charts'!W$26:W$29)+1,IF($R314=6,LOOKUP($S314,'Vent Sizing Charts'!$T$22:$T$25,'Vent Sizing Charts'!W$22:W$25)+1,IF($R314=5,LOOKUP($S314,'Vent Sizing Charts'!$T$18:$T$21,'Vent Sizing Charts'!W$18:W$21)+1,IF($R314=4,LOOKUP($S314,'Vent Sizing Charts'!$T$14:$T$17,'Vent Sizing Charts'!W$14:W$17)+1,IF($R314=3,LOOKUP($S314,'Vent Sizing Charts'!$T$10:$T$13,'Vent Sizing Charts'!W$10:W$13)+1,IF($R314=2,LOOKUP($S314,'Vent Sizing Charts'!$T$8:$T$9,'Vent Sizing Charts'!W$8:W$9)+1,IF($R314=1.5,LOOKUP($S314,'Vent Sizing Charts'!$T$7,'Vent Sizing Charts'!W$7)+1,IF($R314=1.25,LOOKUP($S314,'Vent Sizing Charts'!$T$6,'Vent Sizing Charts'!W$6)+1,"ERR")))))))))))</f>
        <v>ERR</v>
      </c>
      <c r="W314" t="str">
        <f>IF($R314=15,LOOKUP($S314,'Vent Sizing Charts'!$T$38:$T$41,'Vent Sizing Charts'!X$38:X$41)+1,IF($R314=12,LOOKUP($S314,'Vent Sizing Charts'!$T$34:$T$37,'Vent Sizing Charts'!X$34:X$37)+1,IF($R314=10,LOOKUP($S314,'Vent Sizing Charts'!$T$30:$T$33,'Vent Sizing Charts'!X$30:X$33)+1,IF($R314=8,LOOKUP($S314,'Vent Sizing Charts'!$T$26:$T$29,'Vent Sizing Charts'!X$26:X$29)+1,IF($R314=6,LOOKUP($S314,'Vent Sizing Charts'!$T$22:$T$25,'Vent Sizing Charts'!X$22:X$25)+1,IF($R314=5,LOOKUP($S314,'Vent Sizing Charts'!$T$18:$T$21,'Vent Sizing Charts'!X$18:X$21)+1,IF($R314=4,LOOKUP($S314,'Vent Sizing Charts'!$T$14:$T$17,'Vent Sizing Charts'!X$14:X$17)+1,IF($R314=3,LOOKUP($S314,'Vent Sizing Charts'!$T$10:$T$13,'Vent Sizing Charts'!X$10:X$13)+1,IF($R314=2,LOOKUP($S314,'Vent Sizing Charts'!$T$8:$T$9,'Vent Sizing Charts'!X$8:X$9)+1,IF($R314=1.5,LOOKUP($S314,'Vent Sizing Charts'!$T$7,'Vent Sizing Charts'!X$7)+1,IF($R314=1.25,LOOKUP($S314,'Vent Sizing Charts'!$T$6,'Vent Sizing Charts'!X$6)+1,"ERR")))))))))))</f>
        <v>ERR</v>
      </c>
      <c r="X314" t="str">
        <f>IF($R314=15,LOOKUP($S314,'Vent Sizing Charts'!$T$38:$T$41,'Vent Sizing Charts'!Y$38:Y$41)+1,IF($R314=12,LOOKUP($S314,'Vent Sizing Charts'!$T$34:$T$37,'Vent Sizing Charts'!Y$34:Y$37)+1,IF($R314=10,LOOKUP($S314,'Vent Sizing Charts'!$T$30:$T$33,'Vent Sizing Charts'!Y$30:Y$33)+1,IF($R314=8,LOOKUP($S314,'Vent Sizing Charts'!$T$26:$T$29,'Vent Sizing Charts'!Y$26:Y$29)+1,IF($R314=6,LOOKUP($S314,'Vent Sizing Charts'!$T$22:$T$25,'Vent Sizing Charts'!Y$22:Y$25)+1,IF($R314=5,LOOKUP($S314,'Vent Sizing Charts'!$T$18:$T$21,'Vent Sizing Charts'!Y$18:Y$21)+1,IF($R314=4,LOOKUP($S314,'Vent Sizing Charts'!$T$14:$T$17,'Vent Sizing Charts'!Y$14:Y$17)+1,IF($R314=3,LOOKUP($S314,'Vent Sizing Charts'!$T$10:$T$13,'Vent Sizing Charts'!Y$10:Y$13)+1,IF($R314=2,LOOKUP($S314,'Vent Sizing Charts'!$T$8:$T$9,'Vent Sizing Charts'!Y$8:Y$9)+1,IF($R314=1.5,LOOKUP($S314,'Vent Sizing Charts'!$T$7,'Vent Sizing Charts'!Y$7)+1,IF($R314=1.25,LOOKUP($S314,'Vent Sizing Charts'!$T$6,'Vent Sizing Charts'!Y$6)+1,"ERR")))))))))))</f>
        <v>ERR</v>
      </c>
      <c r="Y314" t="str">
        <f>IF($R314=15,LOOKUP($S314,'Vent Sizing Charts'!$T$38:$T$41,'Vent Sizing Charts'!Z$38:Z$41)+1,IF($R314=12,LOOKUP($S314,'Vent Sizing Charts'!$T$34:$T$37,'Vent Sizing Charts'!Z$34:Z$37)+1,IF($R314=10,LOOKUP($S314,'Vent Sizing Charts'!$T$30:$T$33,'Vent Sizing Charts'!Z$30:Z$33)+1,IF($R314=8,LOOKUP($S314,'Vent Sizing Charts'!$T$26:$T$29,'Vent Sizing Charts'!Z$26:Z$29)+1,IF($R314=6,LOOKUP($S314,'Vent Sizing Charts'!$T$22:$T$25,'Vent Sizing Charts'!Z$22:Z$25)+1,IF($R314=5,LOOKUP($S314,'Vent Sizing Charts'!$T$18:$T$21,'Vent Sizing Charts'!Z$18:Z$21)+1,IF($R314=4,LOOKUP($S314,'Vent Sizing Charts'!$T$14:$T$17,'Vent Sizing Charts'!Z$14:Z$17)+1,IF($R314=3,LOOKUP($S314,'Vent Sizing Charts'!$T$10:$T$13,'Vent Sizing Charts'!Z$10:Z$13)+1,IF($R314=2,LOOKUP($S314,'Vent Sizing Charts'!$T$8:$T$9,'Vent Sizing Charts'!Z$8:Z$9)+1,IF($R314=1.5,LOOKUP($S314,'Vent Sizing Charts'!$T$7,'Vent Sizing Charts'!Z$7)+1,IF($R314=1.25,LOOKUP($S314,'Vent Sizing Charts'!$T$6,'Vent Sizing Charts'!Z$6)+1,"ERR")))))))))))</f>
        <v>ERR</v>
      </c>
      <c r="Z314" t="str">
        <f>IF($R314=15,LOOKUP($S314,'Vent Sizing Charts'!$T$38:$T$41,'Vent Sizing Charts'!AA$38:AA$41)+1,IF($R314=12,LOOKUP($S314,'Vent Sizing Charts'!$T$34:$T$37,'Vent Sizing Charts'!AA$34:AA$37)+1,IF($R314=10,LOOKUP($S314,'Vent Sizing Charts'!$T$30:$T$33,'Vent Sizing Charts'!AA$30:AA$33)+1,IF($R314=8,LOOKUP($S314,'Vent Sizing Charts'!$T$26:$T$29,'Vent Sizing Charts'!AA$26:AA$29)+1,IF($R314=6,LOOKUP($S314,'Vent Sizing Charts'!$T$22:$T$25,'Vent Sizing Charts'!AA$22:AA$25)+1,IF($R314=5,LOOKUP($S314,'Vent Sizing Charts'!$T$18:$T$21,'Vent Sizing Charts'!AA$18:AA$21)+1,IF($R314=4,LOOKUP($S314,'Vent Sizing Charts'!$T$14:$T$17,'Vent Sizing Charts'!AA$14:AA$17)+1,IF($R314=3,LOOKUP($S314,'Vent Sizing Charts'!$T$10:$T$13,'Vent Sizing Charts'!AA$10:AA$13)+1,IF($R314=2,LOOKUP($S314,'Vent Sizing Charts'!$T$8:$T$9,'Vent Sizing Charts'!AA$8:AA$9)+1,IF($R314=1.5,LOOKUP($S314,'Vent Sizing Charts'!$T$7,'Vent Sizing Charts'!AA$7)+1,IF($R314=1.25,LOOKUP($S314,'Vent Sizing Charts'!$T$6,'Vent Sizing Charts'!AA$6)+1,"ERR")))))))))))</f>
        <v>ERR</v>
      </c>
      <c r="AA314" t="str">
        <f>IF($R314=15,LOOKUP($S314,'Vent Sizing Charts'!$T$38:$T$41,'Vent Sizing Charts'!AB$38:AB$41)+1,IF($R314=12,LOOKUP($S314,'Vent Sizing Charts'!$T$34:$T$37,'Vent Sizing Charts'!AB$34:AB$37)+1,IF($R314=10,LOOKUP($S314,'Vent Sizing Charts'!$T$30:$T$33,'Vent Sizing Charts'!AB$30:AB$33)+1,IF($R314=8,LOOKUP($S314,'Vent Sizing Charts'!$T$26:$T$29,'Vent Sizing Charts'!AB$26:AB$29)+1,IF($R314=6,LOOKUP($S314,'Vent Sizing Charts'!$T$22:$T$25,'Vent Sizing Charts'!AB$22:AB$25)+1,IF($R314=5,LOOKUP($S314,'Vent Sizing Charts'!$T$18:$T$21,'Vent Sizing Charts'!AB$18:AB$21)+1,IF($R314=4,LOOKUP($S314,'Vent Sizing Charts'!$T$14:$T$17,'Vent Sizing Charts'!AB$14:AB$17)+1,IF($R314=3,LOOKUP($S314,'Vent Sizing Charts'!$T$10:$T$13,'Vent Sizing Charts'!AB$10:AB$13)+1,IF($R314=2,LOOKUP($S314,'Vent Sizing Charts'!$T$8:$T$9,'Vent Sizing Charts'!AB$8:AB$9)+1,IF($R314=1.5,LOOKUP($S314,'Vent Sizing Charts'!$T$7,'Vent Sizing Charts'!AB$7)+1,IF($R314=1.25,LOOKUP($S314,'Vent Sizing Charts'!$T$6,'Vent Sizing Charts'!AB$6)+1,"ERR")))))))))))</f>
        <v>ERR</v>
      </c>
      <c r="AB314" t="str">
        <f>IF($R314=15,LOOKUP($S314,'Vent Sizing Charts'!$T$38:$T$41,'Vent Sizing Charts'!AC$38:AC$41)+1,IF($R314=12,LOOKUP($S314,'Vent Sizing Charts'!$T$34:$T$37,'Vent Sizing Charts'!AC$34:AC$37)+1,IF($R314=10,LOOKUP($S314,'Vent Sizing Charts'!$T$30:$T$33,'Vent Sizing Charts'!AC$30:AC$33)+1,IF($R314=8,LOOKUP($S314,'Vent Sizing Charts'!$T$26:$T$29,'Vent Sizing Charts'!AC$26:AC$29)+1,IF($R314=6,LOOKUP($S314,'Vent Sizing Charts'!$T$22:$T$25,'Vent Sizing Charts'!AC$22:AC$25)+1,IF($R314=5,LOOKUP($S314,'Vent Sizing Charts'!$T$18:$T$21,'Vent Sizing Charts'!AC$18:AC$21)+1,IF($R314=4,LOOKUP($S314,'Vent Sizing Charts'!$T$14:$T$17,'Vent Sizing Charts'!AC$14:AC$17)+1,IF($R314=3,LOOKUP($S314,'Vent Sizing Charts'!$T$10:$T$13,'Vent Sizing Charts'!AC$10:AC$13)+1,IF($R314=2,LOOKUP($S314,'Vent Sizing Charts'!$T$8:$T$9,'Vent Sizing Charts'!AC$8:AC$9)+1,IF($R314=1.5,LOOKUP($S314,'Vent Sizing Charts'!$T$7,'Vent Sizing Charts'!AC$7)+1,IF($R314=1.25,LOOKUP($S314,'Vent Sizing Charts'!$T$6,'Vent Sizing Charts'!AC$6)+1,"ERR")))))))))))</f>
        <v>ERR</v>
      </c>
      <c r="AC314" t="str">
        <f>IF($R314=15,LOOKUP($S314,'Vent Sizing Charts'!$T$38:$T$41,'Vent Sizing Charts'!AD$38:AD$41)+1,IF($R314=12,LOOKUP($S314,'Vent Sizing Charts'!$T$34:$T$37,'Vent Sizing Charts'!AD$34:AD$37)+1,IF($R314=10,LOOKUP($S314,'Vent Sizing Charts'!$T$30:$T$33,'Vent Sizing Charts'!AD$30:AD$33)+1,IF($R314=8,LOOKUP($S314,'Vent Sizing Charts'!$T$26:$T$29,'Vent Sizing Charts'!AD$26:AD$29)+1,IF($R314=6,LOOKUP($S314,'Vent Sizing Charts'!$T$22:$T$25,'Vent Sizing Charts'!AD$22:AD$25)+1,IF($R314=5,LOOKUP($S314,'Vent Sizing Charts'!$T$18:$T$21,'Vent Sizing Charts'!AD$18:AD$21)+1,IF($R314=4,LOOKUP($S314,'Vent Sizing Charts'!$T$14:$T$17,'Vent Sizing Charts'!AD$14:AD$17)+1,IF($R314=3,LOOKUP($S314,'Vent Sizing Charts'!$T$10:$T$13,'Vent Sizing Charts'!AD$10:AD$13)+1,IF($R314=2,LOOKUP($S314,'Vent Sizing Charts'!$T$8:$T$9,'Vent Sizing Charts'!AD$8:AD$9)+1,IF($R314=1.5,LOOKUP($S314,'Vent Sizing Charts'!$T$7,'Vent Sizing Charts'!AD$7)+1,IF($R314=1.25,LOOKUP($S314,'Vent Sizing Charts'!$T$6,'Vent Sizing Charts'!AD$6)+1,"ERR")))))))))))</f>
        <v>ERR</v>
      </c>
      <c r="AD314" t="str">
        <f>IF($R314=15,LOOKUP($S314,'Vent Sizing Charts'!$T$38:$T$41,'Vent Sizing Charts'!AE$38:AE$41)+1,IF($R314=12,LOOKUP($S314,'Vent Sizing Charts'!$T$34:$T$37,'Vent Sizing Charts'!AE$34:AE$37)+1,IF($R314=10,LOOKUP($S314,'Vent Sizing Charts'!$T$30:$T$33,'Vent Sizing Charts'!AE$30:AE$33)+1,IF($R314=8,LOOKUP($S314,'Vent Sizing Charts'!$T$26:$T$29,'Vent Sizing Charts'!AE$26:AE$29)+1,IF($R314=6,LOOKUP($S314,'Vent Sizing Charts'!$T$22:$T$25,'Vent Sizing Charts'!AE$22:AE$25)+1,IF($R314=5,LOOKUP($S314,'Vent Sizing Charts'!$T$18:$T$21,'Vent Sizing Charts'!AE$18:AE$21)+1,IF($R314=4,LOOKUP($S314,'Vent Sizing Charts'!$T$14:$T$17,'Vent Sizing Charts'!AE$14:AE$17)+1,IF($R314=3,LOOKUP($S314,'Vent Sizing Charts'!$T$10:$T$13,'Vent Sizing Charts'!AE$10:AE$13)+1,IF($R314=2,LOOKUP($S314,'Vent Sizing Charts'!$T$8:$T$9,'Vent Sizing Charts'!AE$8:AE$9)+1,IF($R314=1.5,LOOKUP($S314,'Vent Sizing Charts'!$T$7,'Vent Sizing Charts'!AE$7)+1,IF($R314=1.25,LOOKUP($S314,'Vent Sizing Charts'!$T$6,'Vent Sizing Charts'!AE$6)+1,"ERR")))))))))))</f>
        <v>ERR</v>
      </c>
      <c r="AE314" t="str">
        <f>IF($R314=15,LOOKUP($S314,'Vent Sizing Charts'!$T$38:$T$41,'Vent Sizing Charts'!U$38:U$41),IF($R314=12,LOOKUP($S314,'Vent Sizing Charts'!$T$34:$T$37,'Vent Sizing Charts'!U$34:U$37),IF($R314=10,LOOKUP($S314,'Vent Sizing Charts'!$T$30:$T$33,'Vent Sizing Charts'!U$30:U$33),IF($R314=8,LOOKUP($S314,'Vent Sizing Charts'!$T$26:$T$29,'Vent Sizing Charts'!U$26:U$29),IF($R314=6,LOOKUP($S314,'Vent Sizing Charts'!$T$22:$T$25,'Vent Sizing Charts'!U$22:U$25),IF($R314=5,LOOKUP($S314,'Vent Sizing Charts'!$T$18:$T$21,'Vent Sizing Charts'!U$18:U$21),IF($R314=4,LOOKUP($S314,'Vent Sizing Charts'!$T$14:$T$17,'Vent Sizing Charts'!U$14:U$17),IF($R314=3,LOOKUP($S314,'Vent Sizing Charts'!$T$10:$T$13,'Vent Sizing Charts'!U$10:U$13),IF($R314=2,LOOKUP($S314,'Vent Sizing Charts'!$T$8:$T$9,'Vent Sizing Charts'!U$8:U$9),IF($R314=1.5,LOOKUP($S314,'Vent Sizing Charts'!$T$7,'Vent Sizing Charts'!U$7),IF($R314=1.25,LOOKUP($S314,'Vent Sizing Charts'!$T$6,'Vent Sizing Charts'!U$6),"ERR")))))))))))</f>
        <v>ERR</v>
      </c>
    </row>
    <row r="315" spans="6:31" x14ac:dyDescent="0.25">
      <c r="F315" t="str">
        <f>IF('Vent Sizing'!M300="","",'Vent Sizing'!M300)</f>
        <v/>
      </c>
      <c r="G315">
        <v>0</v>
      </c>
      <c r="H315" t="e">
        <f>IF(LOOKUP($F315,'Vent Sizing Charts'!$F$5:$F$18,'Vent Sizing Charts'!G$5:G$18)+1&lt;0,0,LOOKUP($F315,'Vent Sizing Charts'!$F$5:$F$18,'Vent Sizing Charts'!G$5:G$18))</f>
        <v>#N/A</v>
      </c>
      <c r="I315" t="e">
        <f>IF(LOOKUP($F315,'Vent Sizing Charts'!$F$5:$F$18,'Vent Sizing Charts'!H$5:H$18)+1&lt;0,0,LOOKUP($F315,'Vent Sizing Charts'!$F$5:$F$18,'Vent Sizing Charts'!H$5:H$18))</f>
        <v>#N/A</v>
      </c>
      <c r="J315" t="e">
        <f>IF(LOOKUP($F315,'Vent Sizing Charts'!$F$5:$F$18,'Vent Sizing Charts'!I$5:I$18)+1&lt;0,0,LOOKUP($F315,'Vent Sizing Charts'!$F$5:$F$18,'Vent Sizing Charts'!I$5:I$18))</f>
        <v>#N/A</v>
      </c>
      <c r="K315" t="e">
        <f>IF(LOOKUP($F315,'Vent Sizing Charts'!$F$5:$F$18,'Vent Sizing Charts'!J$5:J$18)+1&lt;0,0,LOOKUP($F315,'Vent Sizing Charts'!$F$5:$F$18,'Vent Sizing Charts'!J$5:J$18))</f>
        <v>#N/A</v>
      </c>
      <c r="L315" t="e">
        <f>IF(LOOKUP($F315,'Vent Sizing Charts'!$F$5:$F$18,'Vent Sizing Charts'!K$5:K$18)+1&lt;0,0,LOOKUP($F315,'Vent Sizing Charts'!$F$5:$F$18,'Vent Sizing Charts'!K$5:K$18))</f>
        <v>#N/A</v>
      </c>
      <c r="M315" t="e">
        <f>IF(LOOKUP($F315,'Vent Sizing Charts'!$F$5:$F$18,'Vent Sizing Charts'!L$5:L$18)+1&lt;0,0,LOOKUP($F315,'Vent Sizing Charts'!$F$5:$F$18,'Vent Sizing Charts'!L$5:L$18))</f>
        <v>#N/A</v>
      </c>
      <c r="N315" t="e">
        <f>IF(LOOKUP($F315,'Vent Sizing Charts'!$F$5:$F$18,'Vent Sizing Charts'!M$5:M$18)+1&lt;0,0,LOOKUP($F315,'Vent Sizing Charts'!$F$5:$F$18,'Vent Sizing Charts'!M$5:M$18))</f>
        <v>#N/A</v>
      </c>
      <c r="O315" t="e">
        <f>IF(LOOKUP($F315,'Vent Sizing Charts'!$F$5:$F$18,'Vent Sizing Charts'!N$5:N$18)+1&lt;0,0,LOOKUP($F315,'Vent Sizing Charts'!$F$5:$F$18,'Vent Sizing Charts'!N$5:N$18))</f>
        <v>#N/A</v>
      </c>
      <c r="R315">
        <f>'Vent Sizing'!W220</f>
        <v>0</v>
      </c>
      <c r="S315">
        <f>ROUNDUP('Vent Sizing'!X220,0)</f>
        <v>0</v>
      </c>
      <c r="T315">
        <v>-9999999</v>
      </c>
      <c r="U315" t="str">
        <f>IF($R315=15,LOOKUP($S315,'Vent Sizing Charts'!$T$38:$T$41,'Vent Sizing Charts'!V$38:V$41)+1,IF($R315=12,LOOKUP($S315,'Vent Sizing Charts'!$T$34:$T$37,'Vent Sizing Charts'!V$34:V$37)+1,IF($R315=10,LOOKUP($S315,'Vent Sizing Charts'!$T$30:$T$33,'Vent Sizing Charts'!V$30:V$33)+1,IF($R315=8,LOOKUP($S315,'Vent Sizing Charts'!$T$26:$T$29,'Vent Sizing Charts'!V$26:V$29)+1,IF($R315=6,LOOKUP($S315,'Vent Sizing Charts'!$T$22:$T$25,'Vent Sizing Charts'!V$22:V$25)+1,IF($R315=5,LOOKUP($S315,'Vent Sizing Charts'!$T$18:$T$21,'Vent Sizing Charts'!V$18:V$21)+1,IF($R315=4,LOOKUP($S315,'Vent Sizing Charts'!$T$14:$T$17,'Vent Sizing Charts'!V$14:V$17)+1,IF($R315=3,LOOKUP($S315,'Vent Sizing Charts'!$T$10:$T$13,'Vent Sizing Charts'!V$10:V$13)+1,IF($R315=2,LOOKUP($S315,'Vent Sizing Charts'!$T$8:$T$9,'Vent Sizing Charts'!V$8:V$9)+1,IF($R315=1.5,LOOKUP($S315,'Vent Sizing Charts'!$T$7,'Vent Sizing Charts'!V$7)+1,IF($R315=1.25,LOOKUP($S315,'Vent Sizing Charts'!$T$6,'Vent Sizing Charts'!V$6)+1,"ERR")))))))))))</f>
        <v>ERR</v>
      </c>
      <c r="V315" t="str">
        <f>IF($R315=15,LOOKUP($S315,'Vent Sizing Charts'!$T$38:$T$41,'Vent Sizing Charts'!W$38:W$41)+1,IF($R315=12,LOOKUP($S315,'Vent Sizing Charts'!$T$34:$T$37,'Vent Sizing Charts'!W$34:W$37)+1,IF($R315=10,LOOKUP($S315,'Vent Sizing Charts'!$T$30:$T$33,'Vent Sizing Charts'!W$30:W$33)+1,IF($R315=8,LOOKUP($S315,'Vent Sizing Charts'!$T$26:$T$29,'Vent Sizing Charts'!W$26:W$29)+1,IF($R315=6,LOOKUP($S315,'Vent Sizing Charts'!$T$22:$T$25,'Vent Sizing Charts'!W$22:W$25)+1,IF($R315=5,LOOKUP($S315,'Vent Sizing Charts'!$T$18:$T$21,'Vent Sizing Charts'!W$18:W$21)+1,IF($R315=4,LOOKUP($S315,'Vent Sizing Charts'!$T$14:$T$17,'Vent Sizing Charts'!W$14:W$17)+1,IF($R315=3,LOOKUP($S315,'Vent Sizing Charts'!$T$10:$T$13,'Vent Sizing Charts'!W$10:W$13)+1,IF($R315=2,LOOKUP($S315,'Vent Sizing Charts'!$T$8:$T$9,'Vent Sizing Charts'!W$8:W$9)+1,IF($R315=1.5,LOOKUP($S315,'Vent Sizing Charts'!$T$7,'Vent Sizing Charts'!W$7)+1,IF($R315=1.25,LOOKUP($S315,'Vent Sizing Charts'!$T$6,'Vent Sizing Charts'!W$6)+1,"ERR")))))))))))</f>
        <v>ERR</v>
      </c>
      <c r="W315" t="str">
        <f>IF($R315=15,LOOKUP($S315,'Vent Sizing Charts'!$T$38:$T$41,'Vent Sizing Charts'!X$38:X$41)+1,IF($R315=12,LOOKUP($S315,'Vent Sizing Charts'!$T$34:$T$37,'Vent Sizing Charts'!X$34:X$37)+1,IF($R315=10,LOOKUP($S315,'Vent Sizing Charts'!$T$30:$T$33,'Vent Sizing Charts'!X$30:X$33)+1,IF($R315=8,LOOKUP($S315,'Vent Sizing Charts'!$T$26:$T$29,'Vent Sizing Charts'!X$26:X$29)+1,IF($R315=6,LOOKUP($S315,'Vent Sizing Charts'!$T$22:$T$25,'Vent Sizing Charts'!X$22:X$25)+1,IF($R315=5,LOOKUP($S315,'Vent Sizing Charts'!$T$18:$T$21,'Vent Sizing Charts'!X$18:X$21)+1,IF($R315=4,LOOKUP($S315,'Vent Sizing Charts'!$T$14:$T$17,'Vent Sizing Charts'!X$14:X$17)+1,IF($R315=3,LOOKUP($S315,'Vent Sizing Charts'!$T$10:$T$13,'Vent Sizing Charts'!X$10:X$13)+1,IF($R315=2,LOOKUP($S315,'Vent Sizing Charts'!$T$8:$T$9,'Vent Sizing Charts'!X$8:X$9)+1,IF($R315=1.5,LOOKUP($S315,'Vent Sizing Charts'!$T$7,'Vent Sizing Charts'!X$7)+1,IF($R315=1.25,LOOKUP($S315,'Vent Sizing Charts'!$T$6,'Vent Sizing Charts'!X$6)+1,"ERR")))))))))))</f>
        <v>ERR</v>
      </c>
      <c r="X315" t="str">
        <f>IF($R315=15,LOOKUP($S315,'Vent Sizing Charts'!$T$38:$T$41,'Vent Sizing Charts'!Y$38:Y$41)+1,IF($R315=12,LOOKUP($S315,'Vent Sizing Charts'!$T$34:$T$37,'Vent Sizing Charts'!Y$34:Y$37)+1,IF($R315=10,LOOKUP($S315,'Vent Sizing Charts'!$T$30:$T$33,'Vent Sizing Charts'!Y$30:Y$33)+1,IF($R315=8,LOOKUP($S315,'Vent Sizing Charts'!$T$26:$T$29,'Vent Sizing Charts'!Y$26:Y$29)+1,IF($R315=6,LOOKUP($S315,'Vent Sizing Charts'!$T$22:$T$25,'Vent Sizing Charts'!Y$22:Y$25)+1,IF($R315=5,LOOKUP($S315,'Vent Sizing Charts'!$T$18:$T$21,'Vent Sizing Charts'!Y$18:Y$21)+1,IF($R315=4,LOOKUP($S315,'Vent Sizing Charts'!$T$14:$T$17,'Vent Sizing Charts'!Y$14:Y$17)+1,IF($R315=3,LOOKUP($S315,'Vent Sizing Charts'!$T$10:$T$13,'Vent Sizing Charts'!Y$10:Y$13)+1,IF($R315=2,LOOKUP($S315,'Vent Sizing Charts'!$T$8:$T$9,'Vent Sizing Charts'!Y$8:Y$9)+1,IF($R315=1.5,LOOKUP($S315,'Vent Sizing Charts'!$T$7,'Vent Sizing Charts'!Y$7)+1,IF($R315=1.25,LOOKUP($S315,'Vent Sizing Charts'!$T$6,'Vent Sizing Charts'!Y$6)+1,"ERR")))))))))))</f>
        <v>ERR</v>
      </c>
      <c r="Y315" t="str">
        <f>IF($R315=15,LOOKUP($S315,'Vent Sizing Charts'!$T$38:$T$41,'Vent Sizing Charts'!Z$38:Z$41)+1,IF($R315=12,LOOKUP($S315,'Vent Sizing Charts'!$T$34:$T$37,'Vent Sizing Charts'!Z$34:Z$37)+1,IF($R315=10,LOOKUP($S315,'Vent Sizing Charts'!$T$30:$T$33,'Vent Sizing Charts'!Z$30:Z$33)+1,IF($R315=8,LOOKUP($S315,'Vent Sizing Charts'!$T$26:$T$29,'Vent Sizing Charts'!Z$26:Z$29)+1,IF($R315=6,LOOKUP($S315,'Vent Sizing Charts'!$T$22:$T$25,'Vent Sizing Charts'!Z$22:Z$25)+1,IF($R315=5,LOOKUP($S315,'Vent Sizing Charts'!$T$18:$T$21,'Vent Sizing Charts'!Z$18:Z$21)+1,IF($R315=4,LOOKUP($S315,'Vent Sizing Charts'!$T$14:$T$17,'Vent Sizing Charts'!Z$14:Z$17)+1,IF($R315=3,LOOKUP($S315,'Vent Sizing Charts'!$T$10:$T$13,'Vent Sizing Charts'!Z$10:Z$13)+1,IF($R315=2,LOOKUP($S315,'Vent Sizing Charts'!$T$8:$T$9,'Vent Sizing Charts'!Z$8:Z$9)+1,IF($R315=1.5,LOOKUP($S315,'Vent Sizing Charts'!$T$7,'Vent Sizing Charts'!Z$7)+1,IF($R315=1.25,LOOKUP($S315,'Vent Sizing Charts'!$T$6,'Vent Sizing Charts'!Z$6)+1,"ERR")))))))))))</f>
        <v>ERR</v>
      </c>
      <c r="Z315" t="str">
        <f>IF($R315=15,LOOKUP($S315,'Vent Sizing Charts'!$T$38:$T$41,'Vent Sizing Charts'!AA$38:AA$41)+1,IF($R315=12,LOOKUP($S315,'Vent Sizing Charts'!$T$34:$T$37,'Vent Sizing Charts'!AA$34:AA$37)+1,IF($R315=10,LOOKUP($S315,'Vent Sizing Charts'!$T$30:$T$33,'Vent Sizing Charts'!AA$30:AA$33)+1,IF($R315=8,LOOKUP($S315,'Vent Sizing Charts'!$T$26:$T$29,'Vent Sizing Charts'!AA$26:AA$29)+1,IF($R315=6,LOOKUP($S315,'Vent Sizing Charts'!$T$22:$T$25,'Vent Sizing Charts'!AA$22:AA$25)+1,IF($R315=5,LOOKUP($S315,'Vent Sizing Charts'!$T$18:$T$21,'Vent Sizing Charts'!AA$18:AA$21)+1,IF($R315=4,LOOKUP($S315,'Vent Sizing Charts'!$T$14:$T$17,'Vent Sizing Charts'!AA$14:AA$17)+1,IF($R315=3,LOOKUP($S315,'Vent Sizing Charts'!$T$10:$T$13,'Vent Sizing Charts'!AA$10:AA$13)+1,IF($R315=2,LOOKUP($S315,'Vent Sizing Charts'!$T$8:$T$9,'Vent Sizing Charts'!AA$8:AA$9)+1,IF($R315=1.5,LOOKUP($S315,'Vent Sizing Charts'!$T$7,'Vent Sizing Charts'!AA$7)+1,IF($R315=1.25,LOOKUP($S315,'Vent Sizing Charts'!$T$6,'Vent Sizing Charts'!AA$6)+1,"ERR")))))))))))</f>
        <v>ERR</v>
      </c>
      <c r="AA315" t="str">
        <f>IF($R315=15,LOOKUP($S315,'Vent Sizing Charts'!$T$38:$T$41,'Vent Sizing Charts'!AB$38:AB$41)+1,IF($R315=12,LOOKUP($S315,'Vent Sizing Charts'!$T$34:$T$37,'Vent Sizing Charts'!AB$34:AB$37)+1,IF($R315=10,LOOKUP($S315,'Vent Sizing Charts'!$T$30:$T$33,'Vent Sizing Charts'!AB$30:AB$33)+1,IF($R315=8,LOOKUP($S315,'Vent Sizing Charts'!$T$26:$T$29,'Vent Sizing Charts'!AB$26:AB$29)+1,IF($R315=6,LOOKUP($S315,'Vent Sizing Charts'!$T$22:$T$25,'Vent Sizing Charts'!AB$22:AB$25)+1,IF($R315=5,LOOKUP($S315,'Vent Sizing Charts'!$T$18:$T$21,'Vent Sizing Charts'!AB$18:AB$21)+1,IF($R315=4,LOOKUP($S315,'Vent Sizing Charts'!$T$14:$T$17,'Vent Sizing Charts'!AB$14:AB$17)+1,IF($R315=3,LOOKUP($S315,'Vent Sizing Charts'!$T$10:$T$13,'Vent Sizing Charts'!AB$10:AB$13)+1,IF($R315=2,LOOKUP($S315,'Vent Sizing Charts'!$T$8:$T$9,'Vent Sizing Charts'!AB$8:AB$9)+1,IF($R315=1.5,LOOKUP($S315,'Vent Sizing Charts'!$T$7,'Vent Sizing Charts'!AB$7)+1,IF($R315=1.25,LOOKUP($S315,'Vent Sizing Charts'!$T$6,'Vent Sizing Charts'!AB$6)+1,"ERR")))))))))))</f>
        <v>ERR</v>
      </c>
      <c r="AB315" t="str">
        <f>IF($R315=15,LOOKUP($S315,'Vent Sizing Charts'!$T$38:$T$41,'Vent Sizing Charts'!AC$38:AC$41)+1,IF($R315=12,LOOKUP($S315,'Vent Sizing Charts'!$T$34:$T$37,'Vent Sizing Charts'!AC$34:AC$37)+1,IF($R315=10,LOOKUP($S315,'Vent Sizing Charts'!$T$30:$T$33,'Vent Sizing Charts'!AC$30:AC$33)+1,IF($R315=8,LOOKUP($S315,'Vent Sizing Charts'!$T$26:$T$29,'Vent Sizing Charts'!AC$26:AC$29)+1,IF($R315=6,LOOKUP($S315,'Vent Sizing Charts'!$T$22:$T$25,'Vent Sizing Charts'!AC$22:AC$25)+1,IF($R315=5,LOOKUP($S315,'Vent Sizing Charts'!$T$18:$T$21,'Vent Sizing Charts'!AC$18:AC$21)+1,IF($R315=4,LOOKUP($S315,'Vent Sizing Charts'!$T$14:$T$17,'Vent Sizing Charts'!AC$14:AC$17)+1,IF($R315=3,LOOKUP($S315,'Vent Sizing Charts'!$T$10:$T$13,'Vent Sizing Charts'!AC$10:AC$13)+1,IF($R315=2,LOOKUP($S315,'Vent Sizing Charts'!$T$8:$T$9,'Vent Sizing Charts'!AC$8:AC$9)+1,IF($R315=1.5,LOOKUP($S315,'Vent Sizing Charts'!$T$7,'Vent Sizing Charts'!AC$7)+1,IF($R315=1.25,LOOKUP($S315,'Vent Sizing Charts'!$T$6,'Vent Sizing Charts'!AC$6)+1,"ERR")))))))))))</f>
        <v>ERR</v>
      </c>
      <c r="AC315" t="str">
        <f>IF($R315=15,LOOKUP($S315,'Vent Sizing Charts'!$T$38:$T$41,'Vent Sizing Charts'!AD$38:AD$41)+1,IF($R315=12,LOOKUP($S315,'Vent Sizing Charts'!$T$34:$T$37,'Vent Sizing Charts'!AD$34:AD$37)+1,IF($R315=10,LOOKUP($S315,'Vent Sizing Charts'!$T$30:$T$33,'Vent Sizing Charts'!AD$30:AD$33)+1,IF($R315=8,LOOKUP($S315,'Vent Sizing Charts'!$T$26:$T$29,'Vent Sizing Charts'!AD$26:AD$29)+1,IF($R315=6,LOOKUP($S315,'Vent Sizing Charts'!$T$22:$T$25,'Vent Sizing Charts'!AD$22:AD$25)+1,IF($R315=5,LOOKUP($S315,'Vent Sizing Charts'!$T$18:$T$21,'Vent Sizing Charts'!AD$18:AD$21)+1,IF($R315=4,LOOKUP($S315,'Vent Sizing Charts'!$T$14:$T$17,'Vent Sizing Charts'!AD$14:AD$17)+1,IF($R315=3,LOOKUP($S315,'Vent Sizing Charts'!$T$10:$T$13,'Vent Sizing Charts'!AD$10:AD$13)+1,IF($R315=2,LOOKUP($S315,'Vent Sizing Charts'!$T$8:$T$9,'Vent Sizing Charts'!AD$8:AD$9)+1,IF($R315=1.5,LOOKUP($S315,'Vent Sizing Charts'!$T$7,'Vent Sizing Charts'!AD$7)+1,IF($R315=1.25,LOOKUP($S315,'Vent Sizing Charts'!$T$6,'Vent Sizing Charts'!AD$6)+1,"ERR")))))))))))</f>
        <v>ERR</v>
      </c>
      <c r="AD315" t="str">
        <f>IF($R315=15,LOOKUP($S315,'Vent Sizing Charts'!$T$38:$T$41,'Vent Sizing Charts'!AE$38:AE$41)+1,IF($R315=12,LOOKUP($S315,'Vent Sizing Charts'!$T$34:$T$37,'Vent Sizing Charts'!AE$34:AE$37)+1,IF($R315=10,LOOKUP($S315,'Vent Sizing Charts'!$T$30:$T$33,'Vent Sizing Charts'!AE$30:AE$33)+1,IF($R315=8,LOOKUP($S315,'Vent Sizing Charts'!$T$26:$T$29,'Vent Sizing Charts'!AE$26:AE$29)+1,IF($R315=6,LOOKUP($S315,'Vent Sizing Charts'!$T$22:$T$25,'Vent Sizing Charts'!AE$22:AE$25)+1,IF($R315=5,LOOKUP($S315,'Vent Sizing Charts'!$T$18:$T$21,'Vent Sizing Charts'!AE$18:AE$21)+1,IF($R315=4,LOOKUP($S315,'Vent Sizing Charts'!$T$14:$T$17,'Vent Sizing Charts'!AE$14:AE$17)+1,IF($R315=3,LOOKUP($S315,'Vent Sizing Charts'!$T$10:$T$13,'Vent Sizing Charts'!AE$10:AE$13)+1,IF($R315=2,LOOKUP($S315,'Vent Sizing Charts'!$T$8:$T$9,'Vent Sizing Charts'!AE$8:AE$9)+1,IF($R315=1.5,LOOKUP($S315,'Vent Sizing Charts'!$T$7,'Vent Sizing Charts'!AE$7)+1,IF($R315=1.25,LOOKUP($S315,'Vent Sizing Charts'!$T$6,'Vent Sizing Charts'!AE$6)+1,"ERR")))))))))))</f>
        <v>ERR</v>
      </c>
      <c r="AE315" t="str">
        <f>IF($R315=15,LOOKUP($S315,'Vent Sizing Charts'!$T$38:$T$41,'Vent Sizing Charts'!U$38:U$41),IF($R315=12,LOOKUP($S315,'Vent Sizing Charts'!$T$34:$T$37,'Vent Sizing Charts'!U$34:U$37),IF($R315=10,LOOKUP($S315,'Vent Sizing Charts'!$T$30:$T$33,'Vent Sizing Charts'!U$30:U$33),IF($R315=8,LOOKUP($S315,'Vent Sizing Charts'!$T$26:$T$29,'Vent Sizing Charts'!U$26:U$29),IF($R315=6,LOOKUP($S315,'Vent Sizing Charts'!$T$22:$T$25,'Vent Sizing Charts'!U$22:U$25),IF($R315=5,LOOKUP($S315,'Vent Sizing Charts'!$T$18:$T$21,'Vent Sizing Charts'!U$18:U$21),IF($R315=4,LOOKUP($S315,'Vent Sizing Charts'!$T$14:$T$17,'Vent Sizing Charts'!U$14:U$17),IF($R315=3,LOOKUP($S315,'Vent Sizing Charts'!$T$10:$T$13,'Vent Sizing Charts'!U$10:U$13),IF($R315=2,LOOKUP($S315,'Vent Sizing Charts'!$T$8:$T$9,'Vent Sizing Charts'!U$8:U$9),IF($R315=1.5,LOOKUP($S315,'Vent Sizing Charts'!$T$7,'Vent Sizing Charts'!U$7),IF($R315=1.25,LOOKUP($S315,'Vent Sizing Charts'!$T$6,'Vent Sizing Charts'!U$6),"ERR")))))))))))</f>
        <v>ERR</v>
      </c>
    </row>
    <row r="316" spans="6:31" x14ac:dyDescent="0.25">
      <c r="F316" t="str">
        <f>IF('Vent Sizing'!M301="","",'Vent Sizing'!M301)</f>
        <v/>
      </c>
      <c r="G316">
        <v>0</v>
      </c>
      <c r="H316" t="e">
        <f>IF(LOOKUP($F316,'Vent Sizing Charts'!$F$5:$F$18,'Vent Sizing Charts'!G$5:G$18)+1&lt;0,0,LOOKUP($F316,'Vent Sizing Charts'!$F$5:$F$18,'Vent Sizing Charts'!G$5:G$18))</f>
        <v>#N/A</v>
      </c>
      <c r="I316" t="e">
        <f>IF(LOOKUP($F316,'Vent Sizing Charts'!$F$5:$F$18,'Vent Sizing Charts'!H$5:H$18)+1&lt;0,0,LOOKUP($F316,'Vent Sizing Charts'!$F$5:$F$18,'Vent Sizing Charts'!H$5:H$18))</f>
        <v>#N/A</v>
      </c>
      <c r="J316" t="e">
        <f>IF(LOOKUP($F316,'Vent Sizing Charts'!$F$5:$F$18,'Vent Sizing Charts'!I$5:I$18)+1&lt;0,0,LOOKUP($F316,'Vent Sizing Charts'!$F$5:$F$18,'Vent Sizing Charts'!I$5:I$18))</f>
        <v>#N/A</v>
      </c>
      <c r="K316" t="e">
        <f>IF(LOOKUP($F316,'Vent Sizing Charts'!$F$5:$F$18,'Vent Sizing Charts'!J$5:J$18)+1&lt;0,0,LOOKUP($F316,'Vent Sizing Charts'!$F$5:$F$18,'Vent Sizing Charts'!J$5:J$18))</f>
        <v>#N/A</v>
      </c>
      <c r="L316" t="e">
        <f>IF(LOOKUP($F316,'Vent Sizing Charts'!$F$5:$F$18,'Vent Sizing Charts'!K$5:K$18)+1&lt;0,0,LOOKUP($F316,'Vent Sizing Charts'!$F$5:$F$18,'Vent Sizing Charts'!K$5:K$18))</f>
        <v>#N/A</v>
      </c>
      <c r="M316" t="e">
        <f>IF(LOOKUP($F316,'Vent Sizing Charts'!$F$5:$F$18,'Vent Sizing Charts'!L$5:L$18)+1&lt;0,0,LOOKUP($F316,'Vent Sizing Charts'!$F$5:$F$18,'Vent Sizing Charts'!L$5:L$18))</f>
        <v>#N/A</v>
      </c>
      <c r="N316" t="e">
        <f>IF(LOOKUP($F316,'Vent Sizing Charts'!$F$5:$F$18,'Vent Sizing Charts'!M$5:M$18)+1&lt;0,0,LOOKUP($F316,'Vent Sizing Charts'!$F$5:$F$18,'Vent Sizing Charts'!M$5:M$18))</f>
        <v>#N/A</v>
      </c>
      <c r="O316" t="e">
        <f>IF(LOOKUP($F316,'Vent Sizing Charts'!$F$5:$F$18,'Vent Sizing Charts'!N$5:N$18)+1&lt;0,0,LOOKUP($F316,'Vent Sizing Charts'!$F$5:$F$18,'Vent Sizing Charts'!N$5:N$18))</f>
        <v>#N/A</v>
      </c>
      <c r="R316">
        <f>'Vent Sizing'!W221</f>
        <v>0</v>
      </c>
      <c r="S316">
        <f>ROUNDUP('Vent Sizing'!X221,0)</f>
        <v>0</v>
      </c>
      <c r="T316">
        <v>-9999999</v>
      </c>
      <c r="U316" t="str">
        <f>IF($R316=15,LOOKUP($S316,'Vent Sizing Charts'!$T$38:$T$41,'Vent Sizing Charts'!V$38:V$41)+1,IF($R316=12,LOOKUP($S316,'Vent Sizing Charts'!$T$34:$T$37,'Vent Sizing Charts'!V$34:V$37)+1,IF($R316=10,LOOKUP($S316,'Vent Sizing Charts'!$T$30:$T$33,'Vent Sizing Charts'!V$30:V$33)+1,IF($R316=8,LOOKUP($S316,'Vent Sizing Charts'!$T$26:$T$29,'Vent Sizing Charts'!V$26:V$29)+1,IF($R316=6,LOOKUP($S316,'Vent Sizing Charts'!$T$22:$T$25,'Vent Sizing Charts'!V$22:V$25)+1,IF($R316=5,LOOKUP($S316,'Vent Sizing Charts'!$T$18:$T$21,'Vent Sizing Charts'!V$18:V$21)+1,IF($R316=4,LOOKUP($S316,'Vent Sizing Charts'!$T$14:$T$17,'Vent Sizing Charts'!V$14:V$17)+1,IF($R316=3,LOOKUP($S316,'Vent Sizing Charts'!$T$10:$T$13,'Vent Sizing Charts'!V$10:V$13)+1,IF($R316=2,LOOKUP($S316,'Vent Sizing Charts'!$T$8:$T$9,'Vent Sizing Charts'!V$8:V$9)+1,IF($R316=1.5,LOOKUP($S316,'Vent Sizing Charts'!$T$7,'Vent Sizing Charts'!V$7)+1,IF($R316=1.25,LOOKUP($S316,'Vent Sizing Charts'!$T$6,'Vent Sizing Charts'!V$6)+1,"ERR")))))))))))</f>
        <v>ERR</v>
      </c>
      <c r="V316" t="str">
        <f>IF($R316=15,LOOKUP($S316,'Vent Sizing Charts'!$T$38:$T$41,'Vent Sizing Charts'!W$38:W$41)+1,IF($R316=12,LOOKUP($S316,'Vent Sizing Charts'!$T$34:$T$37,'Vent Sizing Charts'!W$34:W$37)+1,IF($R316=10,LOOKUP($S316,'Vent Sizing Charts'!$T$30:$T$33,'Vent Sizing Charts'!W$30:W$33)+1,IF($R316=8,LOOKUP($S316,'Vent Sizing Charts'!$T$26:$T$29,'Vent Sizing Charts'!W$26:W$29)+1,IF($R316=6,LOOKUP($S316,'Vent Sizing Charts'!$T$22:$T$25,'Vent Sizing Charts'!W$22:W$25)+1,IF($R316=5,LOOKUP($S316,'Vent Sizing Charts'!$T$18:$T$21,'Vent Sizing Charts'!W$18:W$21)+1,IF($R316=4,LOOKUP($S316,'Vent Sizing Charts'!$T$14:$T$17,'Vent Sizing Charts'!W$14:W$17)+1,IF($R316=3,LOOKUP($S316,'Vent Sizing Charts'!$T$10:$T$13,'Vent Sizing Charts'!W$10:W$13)+1,IF($R316=2,LOOKUP($S316,'Vent Sizing Charts'!$T$8:$T$9,'Vent Sizing Charts'!W$8:W$9)+1,IF($R316=1.5,LOOKUP($S316,'Vent Sizing Charts'!$T$7,'Vent Sizing Charts'!W$7)+1,IF($R316=1.25,LOOKUP($S316,'Vent Sizing Charts'!$T$6,'Vent Sizing Charts'!W$6)+1,"ERR")))))))))))</f>
        <v>ERR</v>
      </c>
      <c r="W316" t="str">
        <f>IF($R316=15,LOOKUP($S316,'Vent Sizing Charts'!$T$38:$T$41,'Vent Sizing Charts'!X$38:X$41)+1,IF($R316=12,LOOKUP($S316,'Vent Sizing Charts'!$T$34:$T$37,'Vent Sizing Charts'!X$34:X$37)+1,IF($R316=10,LOOKUP($S316,'Vent Sizing Charts'!$T$30:$T$33,'Vent Sizing Charts'!X$30:X$33)+1,IF($R316=8,LOOKUP($S316,'Vent Sizing Charts'!$T$26:$T$29,'Vent Sizing Charts'!X$26:X$29)+1,IF($R316=6,LOOKUP($S316,'Vent Sizing Charts'!$T$22:$T$25,'Vent Sizing Charts'!X$22:X$25)+1,IF($R316=5,LOOKUP($S316,'Vent Sizing Charts'!$T$18:$T$21,'Vent Sizing Charts'!X$18:X$21)+1,IF($R316=4,LOOKUP($S316,'Vent Sizing Charts'!$T$14:$T$17,'Vent Sizing Charts'!X$14:X$17)+1,IF($R316=3,LOOKUP($S316,'Vent Sizing Charts'!$T$10:$T$13,'Vent Sizing Charts'!X$10:X$13)+1,IF($R316=2,LOOKUP($S316,'Vent Sizing Charts'!$T$8:$T$9,'Vent Sizing Charts'!X$8:X$9)+1,IF($R316=1.5,LOOKUP($S316,'Vent Sizing Charts'!$T$7,'Vent Sizing Charts'!X$7)+1,IF($R316=1.25,LOOKUP($S316,'Vent Sizing Charts'!$T$6,'Vent Sizing Charts'!X$6)+1,"ERR")))))))))))</f>
        <v>ERR</v>
      </c>
      <c r="X316" t="str">
        <f>IF($R316=15,LOOKUP($S316,'Vent Sizing Charts'!$T$38:$T$41,'Vent Sizing Charts'!Y$38:Y$41)+1,IF($R316=12,LOOKUP($S316,'Vent Sizing Charts'!$T$34:$T$37,'Vent Sizing Charts'!Y$34:Y$37)+1,IF($R316=10,LOOKUP($S316,'Vent Sizing Charts'!$T$30:$T$33,'Vent Sizing Charts'!Y$30:Y$33)+1,IF($R316=8,LOOKUP($S316,'Vent Sizing Charts'!$T$26:$T$29,'Vent Sizing Charts'!Y$26:Y$29)+1,IF($R316=6,LOOKUP($S316,'Vent Sizing Charts'!$T$22:$T$25,'Vent Sizing Charts'!Y$22:Y$25)+1,IF($R316=5,LOOKUP($S316,'Vent Sizing Charts'!$T$18:$T$21,'Vent Sizing Charts'!Y$18:Y$21)+1,IF($R316=4,LOOKUP($S316,'Vent Sizing Charts'!$T$14:$T$17,'Vent Sizing Charts'!Y$14:Y$17)+1,IF($R316=3,LOOKUP($S316,'Vent Sizing Charts'!$T$10:$T$13,'Vent Sizing Charts'!Y$10:Y$13)+1,IF($R316=2,LOOKUP($S316,'Vent Sizing Charts'!$T$8:$T$9,'Vent Sizing Charts'!Y$8:Y$9)+1,IF($R316=1.5,LOOKUP($S316,'Vent Sizing Charts'!$T$7,'Vent Sizing Charts'!Y$7)+1,IF($R316=1.25,LOOKUP($S316,'Vent Sizing Charts'!$T$6,'Vent Sizing Charts'!Y$6)+1,"ERR")))))))))))</f>
        <v>ERR</v>
      </c>
      <c r="Y316" t="str">
        <f>IF($R316=15,LOOKUP($S316,'Vent Sizing Charts'!$T$38:$T$41,'Vent Sizing Charts'!Z$38:Z$41)+1,IF($R316=12,LOOKUP($S316,'Vent Sizing Charts'!$T$34:$T$37,'Vent Sizing Charts'!Z$34:Z$37)+1,IF($R316=10,LOOKUP($S316,'Vent Sizing Charts'!$T$30:$T$33,'Vent Sizing Charts'!Z$30:Z$33)+1,IF($R316=8,LOOKUP($S316,'Vent Sizing Charts'!$T$26:$T$29,'Vent Sizing Charts'!Z$26:Z$29)+1,IF($R316=6,LOOKUP($S316,'Vent Sizing Charts'!$T$22:$T$25,'Vent Sizing Charts'!Z$22:Z$25)+1,IF($R316=5,LOOKUP($S316,'Vent Sizing Charts'!$T$18:$T$21,'Vent Sizing Charts'!Z$18:Z$21)+1,IF($R316=4,LOOKUP($S316,'Vent Sizing Charts'!$T$14:$T$17,'Vent Sizing Charts'!Z$14:Z$17)+1,IF($R316=3,LOOKUP($S316,'Vent Sizing Charts'!$T$10:$T$13,'Vent Sizing Charts'!Z$10:Z$13)+1,IF($R316=2,LOOKUP($S316,'Vent Sizing Charts'!$T$8:$T$9,'Vent Sizing Charts'!Z$8:Z$9)+1,IF($R316=1.5,LOOKUP($S316,'Vent Sizing Charts'!$T$7,'Vent Sizing Charts'!Z$7)+1,IF($R316=1.25,LOOKUP($S316,'Vent Sizing Charts'!$T$6,'Vent Sizing Charts'!Z$6)+1,"ERR")))))))))))</f>
        <v>ERR</v>
      </c>
      <c r="Z316" t="str">
        <f>IF($R316=15,LOOKUP($S316,'Vent Sizing Charts'!$T$38:$T$41,'Vent Sizing Charts'!AA$38:AA$41)+1,IF($R316=12,LOOKUP($S316,'Vent Sizing Charts'!$T$34:$T$37,'Vent Sizing Charts'!AA$34:AA$37)+1,IF($R316=10,LOOKUP($S316,'Vent Sizing Charts'!$T$30:$T$33,'Vent Sizing Charts'!AA$30:AA$33)+1,IF($R316=8,LOOKUP($S316,'Vent Sizing Charts'!$T$26:$T$29,'Vent Sizing Charts'!AA$26:AA$29)+1,IF($R316=6,LOOKUP($S316,'Vent Sizing Charts'!$T$22:$T$25,'Vent Sizing Charts'!AA$22:AA$25)+1,IF($R316=5,LOOKUP($S316,'Vent Sizing Charts'!$T$18:$T$21,'Vent Sizing Charts'!AA$18:AA$21)+1,IF($R316=4,LOOKUP($S316,'Vent Sizing Charts'!$T$14:$T$17,'Vent Sizing Charts'!AA$14:AA$17)+1,IF($R316=3,LOOKUP($S316,'Vent Sizing Charts'!$T$10:$T$13,'Vent Sizing Charts'!AA$10:AA$13)+1,IF($R316=2,LOOKUP($S316,'Vent Sizing Charts'!$T$8:$T$9,'Vent Sizing Charts'!AA$8:AA$9)+1,IF($R316=1.5,LOOKUP($S316,'Vent Sizing Charts'!$T$7,'Vent Sizing Charts'!AA$7)+1,IF($R316=1.25,LOOKUP($S316,'Vent Sizing Charts'!$T$6,'Vent Sizing Charts'!AA$6)+1,"ERR")))))))))))</f>
        <v>ERR</v>
      </c>
      <c r="AA316" t="str">
        <f>IF($R316=15,LOOKUP($S316,'Vent Sizing Charts'!$T$38:$T$41,'Vent Sizing Charts'!AB$38:AB$41)+1,IF($R316=12,LOOKUP($S316,'Vent Sizing Charts'!$T$34:$T$37,'Vent Sizing Charts'!AB$34:AB$37)+1,IF($R316=10,LOOKUP($S316,'Vent Sizing Charts'!$T$30:$T$33,'Vent Sizing Charts'!AB$30:AB$33)+1,IF($R316=8,LOOKUP($S316,'Vent Sizing Charts'!$T$26:$T$29,'Vent Sizing Charts'!AB$26:AB$29)+1,IF($R316=6,LOOKUP($S316,'Vent Sizing Charts'!$T$22:$T$25,'Vent Sizing Charts'!AB$22:AB$25)+1,IF($R316=5,LOOKUP($S316,'Vent Sizing Charts'!$T$18:$T$21,'Vent Sizing Charts'!AB$18:AB$21)+1,IF($R316=4,LOOKUP($S316,'Vent Sizing Charts'!$T$14:$T$17,'Vent Sizing Charts'!AB$14:AB$17)+1,IF($R316=3,LOOKUP($S316,'Vent Sizing Charts'!$T$10:$T$13,'Vent Sizing Charts'!AB$10:AB$13)+1,IF($R316=2,LOOKUP($S316,'Vent Sizing Charts'!$T$8:$T$9,'Vent Sizing Charts'!AB$8:AB$9)+1,IF($R316=1.5,LOOKUP($S316,'Vent Sizing Charts'!$T$7,'Vent Sizing Charts'!AB$7)+1,IF($R316=1.25,LOOKUP($S316,'Vent Sizing Charts'!$T$6,'Vent Sizing Charts'!AB$6)+1,"ERR")))))))))))</f>
        <v>ERR</v>
      </c>
      <c r="AB316" t="str">
        <f>IF($R316=15,LOOKUP($S316,'Vent Sizing Charts'!$T$38:$T$41,'Vent Sizing Charts'!AC$38:AC$41)+1,IF($R316=12,LOOKUP($S316,'Vent Sizing Charts'!$T$34:$T$37,'Vent Sizing Charts'!AC$34:AC$37)+1,IF($R316=10,LOOKUP($S316,'Vent Sizing Charts'!$T$30:$T$33,'Vent Sizing Charts'!AC$30:AC$33)+1,IF($R316=8,LOOKUP($S316,'Vent Sizing Charts'!$T$26:$T$29,'Vent Sizing Charts'!AC$26:AC$29)+1,IF($R316=6,LOOKUP($S316,'Vent Sizing Charts'!$T$22:$T$25,'Vent Sizing Charts'!AC$22:AC$25)+1,IF($R316=5,LOOKUP($S316,'Vent Sizing Charts'!$T$18:$T$21,'Vent Sizing Charts'!AC$18:AC$21)+1,IF($R316=4,LOOKUP($S316,'Vent Sizing Charts'!$T$14:$T$17,'Vent Sizing Charts'!AC$14:AC$17)+1,IF($R316=3,LOOKUP($S316,'Vent Sizing Charts'!$T$10:$T$13,'Vent Sizing Charts'!AC$10:AC$13)+1,IF($R316=2,LOOKUP($S316,'Vent Sizing Charts'!$T$8:$T$9,'Vent Sizing Charts'!AC$8:AC$9)+1,IF($R316=1.5,LOOKUP($S316,'Vent Sizing Charts'!$T$7,'Vent Sizing Charts'!AC$7)+1,IF($R316=1.25,LOOKUP($S316,'Vent Sizing Charts'!$T$6,'Vent Sizing Charts'!AC$6)+1,"ERR")))))))))))</f>
        <v>ERR</v>
      </c>
      <c r="AC316" t="str">
        <f>IF($R316=15,LOOKUP($S316,'Vent Sizing Charts'!$T$38:$T$41,'Vent Sizing Charts'!AD$38:AD$41)+1,IF($R316=12,LOOKUP($S316,'Vent Sizing Charts'!$T$34:$T$37,'Vent Sizing Charts'!AD$34:AD$37)+1,IF($R316=10,LOOKUP($S316,'Vent Sizing Charts'!$T$30:$T$33,'Vent Sizing Charts'!AD$30:AD$33)+1,IF($R316=8,LOOKUP($S316,'Vent Sizing Charts'!$T$26:$T$29,'Vent Sizing Charts'!AD$26:AD$29)+1,IF($R316=6,LOOKUP($S316,'Vent Sizing Charts'!$T$22:$T$25,'Vent Sizing Charts'!AD$22:AD$25)+1,IF($R316=5,LOOKUP($S316,'Vent Sizing Charts'!$T$18:$T$21,'Vent Sizing Charts'!AD$18:AD$21)+1,IF($R316=4,LOOKUP($S316,'Vent Sizing Charts'!$T$14:$T$17,'Vent Sizing Charts'!AD$14:AD$17)+1,IF($R316=3,LOOKUP($S316,'Vent Sizing Charts'!$T$10:$T$13,'Vent Sizing Charts'!AD$10:AD$13)+1,IF($R316=2,LOOKUP($S316,'Vent Sizing Charts'!$T$8:$T$9,'Vent Sizing Charts'!AD$8:AD$9)+1,IF($R316=1.5,LOOKUP($S316,'Vent Sizing Charts'!$T$7,'Vent Sizing Charts'!AD$7)+1,IF($R316=1.25,LOOKUP($S316,'Vent Sizing Charts'!$T$6,'Vent Sizing Charts'!AD$6)+1,"ERR")))))))))))</f>
        <v>ERR</v>
      </c>
      <c r="AD316" t="str">
        <f>IF($R316=15,LOOKUP($S316,'Vent Sizing Charts'!$T$38:$T$41,'Vent Sizing Charts'!AE$38:AE$41)+1,IF($R316=12,LOOKUP($S316,'Vent Sizing Charts'!$T$34:$T$37,'Vent Sizing Charts'!AE$34:AE$37)+1,IF($R316=10,LOOKUP($S316,'Vent Sizing Charts'!$T$30:$T$33,'Vent Sizing Charts'!AE$30:AE$33)+1,IF($R316=8,LOOKUP($S316,'Vent Sizing Charts'!$T$26:$T$29,'Vent Sizing Charts'!AE$26:AE$29)+1,IF($R316=6,LOOKUP($S316,'Vent Sizing Charts'!$T$22:$T$25,'Vent Sizing Charts'!AE$22:AE$25)+1,IF($R316=5,LOOKUP($S316,'Vent Sizing Charts'!$T$18:$T$21,'Vent Sizing Charts'!AE$18:AE$21)+1,IF($R316=4,LOOKUP($S316,'Vent Sizing Charts'!$T$14:$T$17,'Vent Sizing Charts'!AE$14:AE$17)+1,IF($R316=3,LOOKUP($S316,'Vent Sizing Charts'!$T$10:$T$13,'Vent Sizing Charts'!AE$10:AE$13)+1,IF($R316=2,LOOKUP($S316,'Vent Sizing Charts'!$T$8:$T$9,'Vent Sizing Charts'!AE$8:AE$9)+1,IF($R316=1.5,LOOKUP($S316,'Vent Sizing Charts'!$T$7,'Vent Sizing Charts'!AE$7)+1,IF($R316=1.25,LOOKUP($S316,'Vent Sizing Charts'!$T$6,'Vent Sizing Charts'!AE$6)+1,"ERR")))))))))))</f>
        <v>ERR</v>
      </c>
      <c r="AE316" t="str">
        <f>IF($R316=15,LOOKUP($S316,'Vent Sizing Charts'!$T$38:$T$41,'Vent Sizing Charts'!U$38:U$41),IF($R316=12,LOOKUP($S316,'Vent Sizing Charts'!$T$34:$T$37,'Vent Sizing Charts'!U$34:U$37),IF($R316=10,LOOKUP($S316,'Vent Sizing Charts'!$T$30:$T$33,'Vent Sizing Charts'!U$30:U$33),IF($R316=8,LOOKUP($S316,'Vent Sizing Charts'!$T$26:$T$29,'Vent Sizing Charts'!U$26:U$29),IF($R316=6,LOOKUP($S316,'Vent Sizing Charts'!$T$22:$T$25,'Vent Sizing Charts'!U$22:U$25),IF($R316=5,LOOKUP($S316,'Vent Sizing Charts'!$T$18:$T$21,'Vent Sizing Charts'!U$18:U$21),IF($R316=4,LOOKUP($S316,'Vent Sizing Charts'!$T$14:$T$17,'Vent Sizing Charts'!U$14:U$17),IF($R316=3,LOOKUP($S316,'Vent Sizing Charts'!$T$10:$T$13,'Vent Sizing Charts'!U$10:U$13),IF($R316=2,LOOKUP($S316,'Vent Sizing Charts'!$T$8:$T$9,'Vent Sizing Charts'!U$8:U$9),IF($R316=1.5,LOOKUP($S316,'Vent Sizing Charts'!$T$7,'Vent Sizing Charts'!U$7),IF($R316=1.25,LOOKUP($S316,'Vent Sizing Charts'!$T$6,'Vent Sizing Charts'!U$6),"ERR")))))))))))</f>
        <v>ERR</v>
      </c>
    </row>
    <row r="317" spans="6:31" x14ac:dyDescent="0.25">
      <c r="F317" t="str">
        <f>IF('Vent Sizing'!M302="","",'Vent Sizing'!M302)</f>
        <v/>
      </c>
      <c r="G317">
        <v>0</v>
      </c>
      <c r="H317" t="e">
        <f>IF(LOOKUP($F317,'Vent Sizing Charts'!$F$5:$F$18,'Vent Sizing Charts'!G$5:G$18)+1&lt;0,0,LOOKUP($F317,'Vent Sizing Charts'!$F$5:$F$18,'Vent Sizing Charts'!G$5:G$18))</f>
        <v>#N/A</v>
      </c>
      <c r="I317" t="e">
        <f>IF(LOOKUP($F317,'Vent Sizing Charts'!$F$5:$F$18,'Vent Sizing Charts'!H$5:H$18)+1&lt;0,0,LOOKUP($F317,'Vent Sizing Charts'!$F$5:$F$18,'Vent Sizing Charts'!H$5:H$18))</f>
        <v>#N/A</v>
      </c>
      <c r="J317" t="e">
        <f>IF(LOOKUP($F317,'Vent Sizing Charts'!$F$5:$F$18,'Vent Sizing Charts'!I$5:I$18)+1&lt;0,0,LOOKUP($F317,'Vent Sizing Charts'!$F$5:$F$18,'Vent Sizing Charts'!I$5:I$18))</f>
        <v>#N/A</v>
      </c>
      <c r="K317" t="e">
        <f>IF(LOOKUP($F317,'Vent Sizing Charts'!$F$5:$F$18,'Vent Sizing Charts'!J$5:J$18)+1&lt;0,0,LOOKUP($F317,'Vent Sizing Charts'!$F$5:$F$18,'Vent Sizing Charts'!J$5:J$18))</f>
        <v>#N/A</v>
      </c>
      <c r="L317" t="e">
        <f>IF(LOOKUP($F317,'Vent Sizing Charts'!$F$5:$F$18,'Vent Sizing Charts'!K$5:K$18)+1&lt;0,0,LOOKUP($F317,'Vent Sizing Charts'!$F$5:$F$18,'Vent Sizing Charts'!K$5:K$18))</f>
        <v>#N/A</v>
      </c>
      <c r="M317" t="e">
        <f>IF(LOOKUP($F317,'Vent Sizing Charts'!$F$5:$F$18,'Vent Sizing Charts'!L$5:L$18)+1&lt;0,0,LOOKUP($F317,'Vent Sizing Charts'!$F$5:$F$18,'Vent Sizing Charts'!L$5:L$18))</f>
        <v>#N/A</v>
      </c>
      <c r="N317" t="e">
        <f>IF(LOOKUP($F317,'Vent Sizing Charts'!$F$5:$F$18,'Vent Sizing Charts'!M$5:M$18)+1&lt;0,0,LOOKUP($F317,'Vent Sizing Charts'!$F$5:$F$18,'Vent Sizing Charts'!M$5:M$18))</f>
        <v>#N/A</v>
      </c>
      <c r="O317" t="e">
        <f>IF(LOOKUP($F317,'Vent Sizing Charts'!$F$5:$F$18,'Vent Sizing Charts'!N$5:N$18)+1&lt;0,0,LOOKUP($F317,'Vent Sizing Charts'!$F$5:$F$18,'Vent Sizing Charts'!N$5:N$18))</f>
        <v>#N/A</v>
      </c>
      <c r="R317">
        <f>'Vent Sizing'!W222</f>
        <v>0</v>
      </c>
      <c r="S317">
        <f>ROUNDUP('Vent Sizing'!X222,0)</f>
        <v>0</v>
      </c>
      <c r="T317">
        <v>-9999999</v>
      </c>
      <c r="U317" t="str">
        <f>IF($R317=15,LOOKUP($S317,'Vent Sizing Charts'!$T$38:$T$41,'Vent Sizing Charts'!V$38:V$41)+1,IF($R317=12,LOOKUP($S317,'Vent Sizing Charts'!$T$34:$T$37,'Vent Sizing Charts'!V$34:V$37)+1,IF($R317=10,LOOKUP($S317,'Vent Sizing Charts'!$T$30:$T$33,'Vent Sizing Charts'!V$30:V$33)+1,IF($R317=8,LOOKUP($S317,'Vent Sizing Charts'!$T$26:$T$29,'Vent Sizing Charts'!V$26:V$29)+1,IF($R317=6,LOOKUP($S317,'Vent Sizing Charts'!$T$22:$T$25,'Vent Sizing Charts'!V$22:V$25)+1,IF($R317=5,LOOKUP($S317,'Vent Sizing Charts'!$T$18:$T$21,'Vent Sizing Charts'!V$18:V$21)+1,IF($R317=4,LOOKUP($S317,'Vent Sizing Charts'!$T$14:$T$17,'Vent Sizing Charts'!V$14:V$17)+1,IF($R317=3,LOOKUP($S317,'Vent Sizing Charts'!$T$10:$T$13,'Vent Sizing Charts'!V$10:V$13)+1,IF($R317=2,LOOKUP($S317,'Vent Sizing Charts'!$T$8:$T$9,'Vent Sizing Charts'!V$8:V$9)+1,IF($R317=1.5,LOOKUP($S317,'Vent Sizing Charts'!$T$7,'Vent Sizing Charts'!V$7)+1,IF($R317=1.25,LOOKUP($S317,'Vent Sizing Charts'!$T$6,'Vent Sizing Charts'!V$6)+1,"ERR")))))))))))</f>
        <v>ERR</v>
      </c>
      <c r="V317" t="str">
        <f>IF($R317=15,LOOKUP($S317,'Vent Sizing Charts'!$T$38:$T$41,'Vent Sizing Charts'!W$38:W$41)+1,IF($R317=12,LOOKUP($S317,'Vent Sizing Charts'!$T$34:$T$37,'Vent Sizing Charts'!W$34:W$37)+1,IF($R317=10,LOOKUP($S317,'Vent Sizing Charts'!$T$30:$T$33,'Vent Sizing Charts'!W$30:W$33)+1,IF($R317=8,LOOKUP($S317,'Vent Sizing Charts'!$T$26:$T$29,'Vent Sizing Charts'!W$26:W$29)+1,IF($R317=6,LOOKUP($S317,'Vent Sizing Charts'!$T$22:$T$25,'Vent Sizing Charts'!W$22:W$25)+1,IF($R317=5,LOOKUP($S317,'Vent Sizing Charts'!$T$18:$T$21,'Vent Sizing Charts'!W$18:W$21)+1,IF($R317=4,LOOKUP($S317,'Vent Sizing Charts'!$T$14:$T$17,'Vent Sizing Charts'!W$14:W$17)+1,IF($R317=3,LOOKUP($S317,'Vent Sizing Charts'!$T$10:$T$13,'Vent Sizing Charts'!W$10:W$13)+1,IF($R317=2,LOOKUP($S317,'Vent Sizing Charts'!$T$8:$T$9,'Vent Sizing Charts'!W$8:W$9)+1,IF($R317=1.5,LOOKUP($S317,'Vent Sizing Charts'!$T$7,'Vent Sizing Charts'!W$7)+1,IF($R317=1.25,LOOKUP($S317,'Vent Sizing Charts'!$T$6,'Vent Sizing Charts'!W$6)+1,"ERR")))))))))))</f>
        <v>ERR</v>
      </c>
      <c r="W317" t="str">
        <f>IF($R317=15,LOOKUP($S317,'Vent Sizing Charts'!$T$38:$T$41,'Vent Sizing Charts'!X$38:X$41)+1,IF($R317=12,LOOKUP($S317,'Vent Sizing Charts'!$T$34:$T$37,'Vent Sizing Charts'!X$34:X$37)+1,IF($R317=10,LOOKUP($S317,'Vent Sizing Charts'!$T$30:$T$33,'Vent Sizing Charts'!X$30:X$33)+1,IF($R317=8,LOOKUP($S317,'Vent Sizing Charts'!$T$26:$T$29,'Vent Sizing Charts'!X$26:X$29)+1,IF($R317=6,LOOKUP($S317,'Vent Sizing Charts'!$T$22:$T$25,'Vent Sizing Charts'!X$22:X$25)+1,IF($R317=5,LOOKUP($S317,'Vent Sizing Charts'!$T$18:$T$21,'Vent Sizing Charts'!X$18:X$21)+1,IF($R317=4,LOOKUP($S317,'Vent Sizing Charts'!$T$14:$T$17,'Vent Sizing Charts'!X$14:X$17)+1,IF($R317=3,LOOKUP($S317,'Vent Sizing Charts'!$T$10:$T$13,'Vent Sizing Charts'!X$10:X$13)+1,IF($R317=2,LOOKUP($S317,'Vent Sizing Charts'!$T$8:$T$9,'Vent Sizing Charts'!X$8:X$9)+1,IF($R317=1.5,LOOKUP($S317,'Vent Sizing Charts'!$T$7,'Vent Sizing Charts'!X$7)+1,IF($R317=1.25,LOOKUP($S317,'Vent Sizing Charts'!$T$6,'Vent Sizing Charts'!X$6)+1,"ERR")))))))))))</f>
        <v>ERR</v>
      </c>
      <c r="X317" t="str">
        <f>IF($R317=15,LOOKUP($S317,'Vent Sizing Charts'!$T$38:$T$41,'Vent Sizing Charts'!Y$38:Y$41)+1,IF($R317=12,LOOKUP($S317,'Vent Sizing Charts'!$T$34:$T$37,'Vent Sizing Charts'!Y$34:Y$37)+1,IF($R317=10,LOOKUP($S317,'Vent Sizing Charts'!$T$30:$T$33,'Vent Sizing Charts'!Y$30:Y$33)+1,IF($R317=8,LOOKUP($S317,'Vent Sizing Charts'!$T$26:$T$29,'Vent Sizing Charts'!Y$26:Y$29)+1,IF($R317=6,LOOKUP($S317,'Vent Sizing Charts'!$T$22:$T$25,'Vent Sizing Charts'!Y$22:Y$25)+1,IF($R317=5,LOOKUP($S317,'Vent Sizing Charts'!$T$18:$T$21,'Vent Sizing Charts'!Y$18:Y$21)+1,IF($R317=4,LOOKUP($S317,'Vent Sizing Charts'!$T$14:$T$17,'Vent Sizing Charts'!Y$14:Y$17)+1,IF($R317=3,LOOKUP($S317,'Vent Sizing Charts'!$T$10:$T$13,'Vent Sizing Charts'!Y$10:Y$13)+1,IF($R317=2,LOOKUP($S317,'Vent Sizing Charts'!$T$8:$T$9,'Vent Sizing Charts'!Y$8:Y$9)+1,IF($R317=1.5,LOOKUP($S317,'Vent Sizing Charts'!$T$7,'Vent Sizing Charts'!Y$7)+1,IF($R317=1.25,LOOKUP($S317,'Vent Sizing Charts'!$T$6,'Vent Sizing Charts'!Y$6)+1,"ERR")))))))))))</f>
        <v>ERR</v>
      </c>
      <c r="Y317" t="str">
        <f>IF($R317=15,LOOKUP($S317,'Vent Sizing Charts'!$T$38:$T$41,'Vent Sizing Charts'!Z$38:Z$41)+1,IF($R317=12,LOOKUP($S317,'Vent Sizing Charts'!$T$34:$T$37,'Vent Sizing Charts'!Z$34:Z$37)+1,IF($R317=10,LOOKUP($S317,'Vent Sizing Charts'!$T$30:$T$33,'Vent Sizing Charts'!Z$30:Z$33)+1,IF($R317=8,LOOKUP($S317,'Vent Sizing Charts'!$T$26:$T$29,'Vent Sizing Charts'!Z$26:Z$29)+1,IF($R317=6,LOOKUP($S317,'Vent Sizing Charts'!$T$22:$T$25,'Vent Sizing Charts'!Z$22:Z$25)+1,IF($R317=5,LOOKUP($S317,'Vent Sizing Charts'!$T$18:$T$21,'Vent Sizing Charts'!Z$18:Z$21)+1,IF($R317=4,LOOKUP($S317,'Vent Sizing Charts'!$T$14:$T$17,'Vent Sizing Charts'!Z$14:Z$17)+1,IF($R317=3,LOOKUP($S317,'Vent Sizing Charts'!$T$10:$T$13,'Vent Sizing Charts'!Z$10:Z$13)+1,IF($R317=2,LOOKUP($S317,'Vent Sizing Charts'!$T$8:$T$9,'Vent Sizing Charts'!Z$8:Z$9)+1,IF($R317=1.5,LOOKUP($S317,'Vent Sizing Charts'!$T$7,'Vent Sizing Charts'!Z$7)+1,IF($R317=1.25,LOOKUP($S317,'Vent Sizing Charts'!$T$6,'Vent Sizing Charts'!Z$6)+1,"ERR")))))))))))</f>
        <v>ERR</v>
      </c>
      <c r="Z317" t="str">
        <f>IF($R317=15,LOOKUP($S317,'Vent Sizing Charts'!$T$38:$T$41,'Vent Sizing Charts'!AA$38:AA$41)+1,IF($R317=12,LOOKUP($S317,'Vent Sizing Charts'!$T$34:$T$37,'Vent Sizing Charts'!AA$34:AA$37)+1,IF($R317=10,LOOKUP($S317,'Vent Sizing Charts'!$T$30:$T$33,'Vent Sizing Charts'!AA$30:AA$33)+1,IF($R317=8,LOOKUP($S317,'Vent Sizing Charts'!$T$26:$T$29,'Vent Sizing Charts'!AA$26:AA$29)+1,IF($R317=6,LOOKUP($S317,'Vent Sizing Charts'!$T$22:$T$25,'Vent Sizing Charts'!AA$22:AA$25)+1,IF($R317=5,LOOKUP($S317,'Vent Sizing Charts'!$T$18:$T$21,'Vent Sizing Charts'!AA$18:AA$21)+1,IF($R317=4,LOOKUP($S317,'Vent Sizing Charts'!$T$14:$T$17,'Vent Sizing Charts'!AA$14:AA$17)+1,IF($R317=3,LOOKUP($S317,'Vent Sizing Charts'!$T$10:$T$13,'Vent Sizing Charts'!AA$10:AA$13)+1,IF($R317=2,LOOKUP($S317,'Vent Sizing Charts'!$T$8:$T$9,'Vent Sizing Charts'!AA$8:AA$9)+1,IF($R317=1.5,LOOKUP($S317,'Vent Sizing Charts'!$T$7,'Vent Sizing Charts'!AA$7)+1,IF($R317=1.25,LOOKUP($S317,'Vent Sizing Charts'!$T$6,'Vent Sizing Charts'!AA$6)+1,"ERR")))))))))))</f>
        <v>ERR</v>
      </c>
      <c r="AA317" t="str">
        <f>IF($R317=15,LOOKUP($S317,'Vent Sizing Charts'!$T$38:$T$41,'Vent Sizing Charts'!AB$38:AB$41)+1,IF($R317=12,LOOKUP($S317,'Vent Sizing Charts'!$T$34:$T$37,'Vent Sizing Charts'!AB$34:AB$37)+1,IF($R317=10,LOOKUP($S317,'Vent Sizing Charts'!$T$30:$T$33,'Vent Sizing Charts'!AB$30:AB$33)+1,IF($R317=8,LOOKUP($S317,'Vent Sizing Charts'!$T$26:$T$29,'Vent Sizing Charts'!AB$26:AB$29)+1,IF($R317=6,LOOKUP($S317,'Vent Sizing Charts'!$T$22:$T$25,'Vent Sizing Charts'!AB$22:AB$25)+1,IF($R317=5,LOOKUP($S317,'Vent Sizing Charts'!$T$18:$T$21,'Vent Sizing Charts'!AB$18:AB$21)+1,IF($R317=4,LOOKUP($S317,'Vent Sizing Charts'!$T$14:$T$17,'Vent Sizing Charts'!AB$14:AB$17)+1,IF($R317=3,LOOKUP($S317,'Vent Sizing Charts'!$T$10:$T$13,'Vent Sizing Charts'!AB$10:AB$13)+1,IF($R317=2,LOOKUP($S317,'Vent Sizing Charts'!$T$8:$T$9,'Vent Sizing Charts'!AB$8:AB$9)+1,IF($R317=1.5,LOOKUP($S317,'Vent Sizing Charts'!$T$7,'Vent Sizing Charts'!AB$7)+1,IF($R317=1.25,LOOKUP($S317,'Vent Sizing Charts'!$T$6,'Vent Sizing Charts'!AB$6)+1,"ERR")))))))))))</f>
        <v>ERR</v>
      </c>
      <c r="AB317" t="str">
        <f>IF($R317=15,LOOKUP($S317,'Vent Sizing Charts'!$T$38:$T$41,'Vent Sizing Charts'!AC$38:AC$41)+1,IF($R317=12,LOOKUP($S317,'Vent Sizing Charts'!$T$34:$T$37,'Vent Sizing Charts'!AC$34:AC$37)+1,IF($R317=10,LOOKUP($S317,'Vent Sizing Charts'!$T$30:$T$33,'Vent Sizing Charts'!AC$30:AC$33)+1,IF($R317=8,LOOKUP($S317,'Vent Sizing Charts'!$T$26:$T$29,'Vent Sizing Charts'!AC$26:AC$29)+1,IF($R317=6,LOOKUP($S317,'Vent Sizing Charts'!$T$22:$T$25,'Vent Sizing Charts'!AC$22:AC$25)+1,IF($R317=5,LOOKUP($S317,'Vent Sizing Charts'!$T$18:$T$21,'Vent Sizing Charts'!AC$18:AC$21)+1,IF($R317=4,LOOKUP($S317,'Vent Sizing Charts'!$T$14:$T$17,'Vent Sizing Charts'!AC$14:AC$17)+1,IF($R317=3,LOOKUP($S317,'Vent Sizing Charts'!$T$10:$T$13,'Vent Sizing Charts'!AC$10:AC$13)+1,IF($R317=2,LOOKUP($S317,'Vent Sizing Charts'!$T$8:$T$9,'Vent Sizing Charts'!AC$8:AC$9)+1,IF($R317=1.5,LOOKUP($S317,'Vent Sizing Charts'!$T$7,'Vent Sizing Charts'!AC$7)+1,IF($R317=1.25,LOOKUP($S317,'Vent Sizing Charts'!$T$6,'Vent Sizing Charts'!AC$6)+1,"ERR")))))))))))</f>
        <v>ERR</v>
      </c>
      <c r="AC317" t="str">
        <f>IF($R317=15,LOOKUP($S317,'Vent Sizing Charts'!$T$38:$T$41,'Vent Sizing Charts'!AD$38:AD$41)+1,IF($R317=12,LOOKUP($S317,'Vent Sizing Charts'!$T$34:$T$37,'Vent Sizing Charts'!AD$34:AD$37)+1,IF($R317=10,LOOKUP($S317,'Vent Sizing Charts'!$T$30:$T$33,'Vent Sizing Charts'!AD$30:AD$33)+1,IF($R317=8,LOOKUP($S317,'Vent Sizing Charts'!$T$26:$T$29,'Vent Sizing Charts'!AD$26:AD$29)+1,IF($R317=6,LOOKUP($S317,'Vent Sizing Charts'!$T$22:$T$25,'Vent Sizing Charts'!AD$22:AD$25)+1,IF($R317=5,LOOKUP($S317,'Vent Sizing Charts'!$T$18:$T$21,'Vent Sizing Charts'!AD$18:AD$21)+1,IF($R317=4,LOOKUP($S317,'Vent Sizing Charts'!$T$14:$T$17,'Vent Sizing Charts'!AD$14:AD$17)+1,IF($R317=3,LOOKUP($S317,'Vent Sizing Charts'!$T$10:$T$13,'Vent Sizing Charts'!AD$10:AD$13)+1,IF($R317=2,LOOKUP($S317,'Vent Sizing Charts'!$T$8:$T$9,'Vent Sizing Charts'!AD$8:AD$9)+1,IF($R317=1.5,LOOKUP($S317,'Vent Sizing Charts'!$T$7,'Vent Sizing Charts'!AD$7)+1,IF($R317=1.25,LOOKUP($S317,'Vent Sizing Charts'!$T$6,'Vent Sizing Charts'!AD$6)+1,"ERR")))))))))))</f>
        <v>ERR</v>
      </c>
      <c r="AD317" t="str">
        <f>IF($R317=15,LOOKUP($S317,'Vent Sizing Charts'!$T$38:$T$41,'Vent Sizing Charts'!AE$38:AE$41)+1,IF($R317=12,LOOKUP($S317,'Vent Sizing Charts'!$T$34:$T$37,'Vent Sizing Charts'!AE$34:AE$37)+1,IF($R317=10,LOOKUP($S317,'Vent Sizing Charts'!$T$30:$T$33,'Vent Sizing Charts'!AE$30:AE$33)+1,IF($R317=8,LOOKUP($S317,'Vent Sizing Charts'!$T$26:$T$29,'Vent Sizing Charts'!AE$26:AE$29)+1,IF($R317=6,LOOKUP($S317,'Vent Sizing Charts'!$T$22:$T$25,'Vent Sizing Charts'!AE$22:AE$25)+1,IF($R317=5,LOOKUP($S317,'Vent Sizing Charts'!$T$18:$T$21,'Vent Sizing Charts'!AE$18:AE$21)+1,IF($R317=4,LOOKUP($S317,'Vent Sizing Charts'!$T$14:$T$17,'Vent Sizing Charts'!AE$14:AE$17)+1,IF($R317=3,LOOKUP($S317,'Vent Sizing Charts'!$T$10:$T$13,'Vent Sizing Charts'!AE$10:AE$13)+1,IF($R317=2,LOOKUP($S317,'Vent Sizing Charts'!$T$8:$T$9,'Vent Sizing Charts'!AE$8:AE$9)+1,IF($R317=1.5,LOOKUP($S317,'Vent Sizing Charts'!$T$7,'Vent Sizing Charts'!AE$7)+1,IF($R317=1.25,LOOKUP($S317,'Vent Sizing Charts'!$T$6,'Vent Sizing Charts'!AE$6)+1,"ERR")))))))))))</f>
        <v>ERR</v>
      </c>
      <c r="AE317" t="str">
        <f>IF($R317=15,LOOKUP($S317,'Vent Sizing Charts'!$T$38:$T$41,'Vent Sizing Charts'!U$38:U$41),IF($R317=12,LOOKUP($S317,'Vent Sizing Charts'!$T$34:$T$37,'Vent Sizing Charts'!U$34:U$37),IF($R317=10,LOOKUP($S317,'Vent Sizing Charts'!$T$30:$T$33,'Vent Sizing Charts'!U$30:U$33),IF($R317=8,LOOKUP($S317,'Vent Sizing Charts'!$T$26:$T$29,'Vent Sizing Charts'!U$26:U$29),IF($R317=6,LOOKUP($S317,'Vent Sizing Charts'!$T$22:$T$25,'Vent Sizing Charts'!U$22:U$25),IF($R317=5,LOOKUP($S317,'Vent Sizing Charts'!$T$18:$T$21,'Vent Sizing Charts'!U$18:U$21),IF($R317=4,LOOKUP($S317,'Vent Sizing Charts'!$T$14:$T$17,'Vent Sizing Charts'!U$14:U$17),IF($R317=3,LOOKUP($S317,'Vent Sizing Charts'!$T$10:$T$13,'Vent Sizing Charts'!U$10:U$13),IF($R317=2,LOOKUP($S317,'Vent Sizing Charts'!$T$8:$T$9,'Vent Sizing Charts'!U$8:U$9),IF($R317=1.5,LOOKUP($S317,'Vent Sizing Charts'!$T$7,'Vent Sizing Charts'!U$7),IF($R317=1.25,LOOKUP($S317,'Vent Sizing Charts'!$T$6,'Vent Sizing Charts'!U$6),"ERR")))))))))))</f>
        <v>ERR</v>
      </c>
    </row>
    <row r="318" spans="6:31" x14ac:dyDescent="0.25">
      <c r="F318" t="str">
        <f>IF('Vent Sizing'!M303="","",'Vent Sizing'!M303)</f>
        <v/>
      </c>
      <c r="G318">
        <v>0</v>
      </c>
      <c r="H318" t="e">
        <f>IF(LOOKUP($F318,'Vent Sizing Charts'!$F$5:$F$18,'Vent Sizing Charts'!G$5:G$18)+1&lt;0,0,LOOKUP($F318,'Vent Sizing Charts'!$F$5:$F$18,'Vent Sizing Charts'!G$5:G$18))</f>
        <v>#N/A</v>
      </c>
      <c r="I318" t="e">
        <f>IF(LOOKUP($F318,'Vent Sizing Charts'!$F$5:$F$18,'Vent Sizing Charts'!H$5:H$18)+1&lt;0,0,LOOKUP($F318,'Vent Sizing Charts'!$F$5:$F$18,'Vent Sizing Charts'!H$5:H$18))</f>
        <v>#N/A</v>
      </c>
      <c r="J318" t="e">
        <f>IF(LOOKUP($F318,'Vent Sizing Charts'!$F$5:$F$18,'Vent Sizing Charts'!I$5:I$18)+1&lt;0,0,LOOKUP($F318,'Vent Sizing Charts'!$F$5:$F$18,'Vent Sizing Charts'!I$5:I$18))</f>
        <v>#N/A</v>
      </c>
      <c r="K318" t="e">
        <f>IF(LOOKUP($F318,'Vent Sizing Charts'!$F$5:$F$18,'Vent Sizing Charts'!J$5:J$18)+1&lt;0,0,LOOKUP($F318,'Vent Sizing Charts'!$F$5:$F$18,'Vent Sizing Charts'!J$5:J$18))</f>
        <v>#N/A</v>
      </c>
      <c r="L318" t="e">
        <f>IF(LOOKUP($F318,'Vent Sizing Charts'!$F$5:$F$18,'Vent Sizing Charts'!K$5:K$18)+1&lt;0,0,LOOKUP($F318,'Vent Sizing Charts'!$F$5:$F$18,'Vent Sizing Charts'!K$5:K$18))</f>
        <v>#N/A</v>
      </c>
      <c r="M318" t="e">
        <f>IF(LOOKUP($F318,'Vent Sizing Charts'!$F$5:$F$18,'Vent Sizing Charts'!L$5:L$18)+1&lt;0,0,LOOKUP($F318,'Vent Sizing Charts'!$F$5:$F$18,'Vent Sizing Charts'!L$5:L$18))</f>
        <v>#N/A</v>
      </c>
      <c r="N318" t="e">
        <f>IF(LOOKUP($F318,'Vent Sizing Charts'!$F$5:$F$18,'Vent Sizing Charts'!M$5:M$18)+1&lt;0,0,LOOKUP($F318,'Vent Sizing Charts'!$F$5:$F$18,'Vent Sizing Charts'!M$5:M$18))</f>
        <v>#N/A</v>
      </c>
      <c r="O318" t="e">
        <f>IF(LOOKUP($F318,'Vent Sizing Charts'!$F$5:$F$18,'Vent Sizing Charts'!N$5:N$18)+1&lt;0,0,LOOKUP($F318,'Vent Sizing Charts'!$F$5:$F$18,'Vent Sizing Charts'!N$5:N$18))</f>
        <v>#N/A</v>
      </c>
      <c r="R318">
        <f>'Vent Sizing'!W223</f>
        <v>0</v>
      </c>
      <c r="S318">
        <f>ROUNDUP('Vent Sizing'!X223,0)</f>
        <v>0</v>
      </c>
      <c r="T318">
        <v>-9999999</v>
      </c>
      <c r="U318" t="str">
        <f>IF($R318=15,LOOKUP($S318,'Vent Sizing Charts'!$T$38:$T$41,'Vent Sizing Charts'!V$38:V$41)+1,IF($R318=12,LOOKUP($S318,'Vent Sizing Charts'!$T$34:$T$37,'Vent Sizing Charts'!V$34:V$37)+1,IF($R318=10,LOOKUP($S318,'Vent Sizing Charts'!$T$30:$T$33,'Vent Sizing Charts'!V$30:V$33)+1,IF($R318=8,LOOKUP($S318,'Vent Sizing Charts'!$T$26:$T$29,'Vent Sizing Charts'!V$26:V$29)+1,IF($R318=6,LOOKUP($S318,'Vent Sizing Charts'!$T$22:$T$25,'Vent Sizing Charts'!V$22:V$25)+1,IF($R318=5,LOOKUP($S318,'Vent Sizing Charts'!$T$18:$T$21,'Vent Sizing Charts'!V$18:V$21)+1,IF($R318=4,LOOKUP($S318,'Vent Sizing Charts'!$T$14:$T$17,'Vent Sizing Charts'!V$14:V$17)+1,IF($R318=3,LOOKUP($S318,'Vent Sizing Charts'!$T$10:$T$13,'Vent Sizing Charts'!V$10:V$13)+1,IF($R318=2,LOOKUP($S318,'Vent Sizing Charts'!$T$8:$T$9,'Vent Sizing Charts'!V$8:V$9)+1,IF($R318=1.5,LOOKUP($S318,'Vent Sizing Charts'!$T$7,'Vent Sizing Charts'!V$7)+1,IF($R318=1.25,LOOKUP($S318,'Vent Sizing Charts'!$T$6,'Vent Sizing Charts'!V$6)+1,"ERR")))))))))))</f>
        <v>ERR</v>
      </c>
      <c r="V318" t="str">
        <f>IF($R318=15,LOOKUP($S318,'Vent Sizing Charts'!$T$38:$T$41,'Vent Sizing Charts'!W$38:W$41)+1,IF($R318=12,LOOKUP($S318,'Vent Sizing Charts'!$T$34:$T$37,'Vent Sizing Charts'!W$34:W$37)+1,IF($R318=10,LOOKUP($S318,'Vent Sizing Charts'!$T$30:$T$33,'Vent Sizing Charts'!W$30:W$33)+1,IF($R318=8,LOOKUP($S318,'Vent Sizing Charts'!$T$26:$T$29,'Vent Sizing Charts'!W$26:W$29)+1,IF($R318=6,LOOKUP($S318,'Vent Sizing Charts'!$T$22:$T$25,'Vent Sizing Charts'!W$22:W$25)+1,IF($R318=5,LOOKUP($S318,'Vent Sizing Charts'!$T$18:$T$21,'Vent Sizing Charts'!W$18:W$21)+1,IF($R318=4,LOOKUP($S318,'Vent Sizing Charts'!$T$14:$T$17,'Vent Sizing Charts'!W$14:W$17)+1,IF($R318=3,LOOKUP($S318,'Vent Sizing Charts'!$T$10:$T$13,'Vent Sizing Charts'!W$10:W$13)+1,IF($R318=2,LOOKUP($S318,'Vent Sizing Charts'!$T$8:$T$9,'Vent Sizing Charts'!W$8:W$9)+1,IF($R318=1.5,LOOKUP($S318,'Vent Sizing Charts'!$T$7,'Vent Sizing Charts'!W$7)+1,IF($R318=1.25,LOOKUP($S318,'Vent Sizing Charts'!$T$6,'Vent Sizing Charts'!W$6)+1,"ERR")))))))))))</f>
        <v>ERR</v>
      </c>
      <c r="W318" t="str">
        <f>IF($R318=15,LOOKUP($S318,'Vent Sizing Charts'!$T$38:$T$41,'Vent Sizing Charts'!X$38:X$41)+1,IF($R318=12,LOOKUP($S318,'Vent Sizing Charts'!$T$34:$T$37,'Vent Sizing Charts'!X$34:X$37)+1,IF($R318=10,LOOKUP($S318,'Vent Sizing Charts'!$T$30:$T$33,'Vent Sizing Charts'!X$30:X$33)+1,IF($R318=8,LOOKUP($S318,'Vent Sizing Charts'!$T$26:$T$29,'Vent Sizing Charts'!X$26:X$29)+1,IF($R318=6,LOOKUP($S318,'Vent Sizing Charts'!$T$22:$T$25,'Vent Sizing Charts'!X$22:X$25)+1,IF($R318=5,LOOKUP($S318,'Vent Sizing Charts'!$T$18:$T$21,'Vent Sizing Charts'!X$18:X$21)+1,IF($R318=4,LOOKUP($S318,'Vent Sizing Charts'!$T$14:$T$17,'Vent Sizing Charts'!X$14:X$17)+1,IF($R318=3,LOOKUP($S318,'Vent Sizing Charts'!$T$10:$T$13,'Vent Sizing Charts'!X$10:X$13)+1,IF($R318=2,LOOKUP($S318,'Vent Sizing Charts'!$T$8:$T$9,'Vent Sizing Charts'!X$8:X$9)+1,IF($R318=1.5,LOOKUP($S318,'Vent Sizing Charts'!$T$7,'Vent Sizing Charts'!X$7)+1,IF($R318=1.25,LOOKUP($S318,'Vent Sizing Charts'!$T$6,'Vent Sizing Charts'!X$6)+1,"ERR")))))))))))</f>
        <v>ERR</v>
      </c>
      <c r="X318" t="str">
        <f>IF($R318=15,LOOKUP($S318,'Vent Sizing Charts'!$T$38:$T$41,'Vent Sizing Charts'!Y$38:Y$41)+1,IF($R318=12,LOOKUP($S318,'Vent Sizing Charts'!$T$34:$T$37,'Vent Sizing Charts'!Y$34:Y$37)+1,IF($R318=10,LOOKUP($S318,'Vent Sizing Charts'!$T$30:$T$33,'Vent Sizing Charts'!Y$30:Y$33)+1,IF($R318=8,LOOKUP($S318,'Vent Sizing Charts'!$T$26:$T$29,'Vent Sizing Charts'!Y$26:Y$29)+1,IF($R318=6,LOOKUP($S318,'Vent Sizing Charts'!$T$22:$T$25,'Vent Sizing Charts'!Y$22:Y$25)+1,IF($R318=5,LOOKUP($S318,'Vent Sizing Charts'!$T$18:$T$21,'Vent Sizing Charts'!Y$18:Y$21)+1,IF($R318=4,LOOKUP($S318,'Vent Sizing Charts'!$T$14:$T$17,'Vent Sizing Charts'!Y$14:Y$17)+1,IF($R318=3,LOOKUP($S318,'Vent Sizing Charts'!$T$10:$T$13,'Vent Sizing Charts'!Y$10:Y$13)+1,IF($R318=2,LOOKUP($S318,'Vent Sizing Charts'!$T$8:$T$9,'Vent Sizing Charts'!Y$8:Y$9)+1,IF($R318=1.5,LOOKUP($S318,'Vent Sizing Charts'!$T$7,'Vent Sizing Charts'!Y$7)+1,IF($R318=1.25,LOOKUP($S318,'Vent Sizing Charts'!$T$6,'Vent Sizing Charts'!Y$6)+1,"ERR")))))))))))</f>
        <v>ERR</v>
      </c>
      <c r="Y318" t="str">
        <f>IF($R318=15,LOOKUP($S318,'Vent Sizing Charts'!$T$38:$T$41,'Vent Sizing Charts'!Z$38:Z$41)+1,IF($R318=12,LOOKUP($S318,'Vent Sizing Charts'!$T$34:$T$37,'Vent Sizing Charts'!Z$34:Z$37)+1,IF($R318=10,LOOKUP($S318,'Vent Sizing Charts'!$T$30:$T$33,'Vent Sizing Charts'!Z$30:Z$33)+1,IF($R318=8,LOOKUP($S318,'Vent Sizing Charts'!$T$26:$T$29,'Vent Sizing Charts'!Z$26:Z$29)+1,IF($R318=6,LOOKUP($S318,'Vent Sizing Charts'!$T$22:$T$25,'Vent Sizing Charts'!Z$22:Z$25)+1,IF($R318=5,LOOKUP($S318,'Vent Sizing Charts'!$T$18:$T$21,'Vent Sizing Charts'!Z$18:Z$21)+1,IF($R318=4,LOOKUP($S318,'Vent Sizing Charts'!$T$14:$T$17,'Vent Sizing Charts'!Z$14:Z$17)+1,IF($R318=3,LOOKUP($S318,'Vent Sizing Charts'!$T$10:$T$13,'Vent Sizing Charts'!Z$10:Z$13)+1,IF($R318=2,LOOKUP($S318,'Vent Sizing Charts'!$T$8:$T$9,'Vent Sizing Charts'!Z$8:Z$9)+1,IF($R318=1.5,LOOKUP($S318,'Vent Sizing Charts'!$T$7,'Vent Sizing Charts'!Z$7)+1,IF($R318=1.25,LOOKUP($S318,'Vent Sizing Charts'!$T$6,'Vent Sizing Charts'!Z$6)+1,"ERR")))))))))))</f>
        <v>ERR</v>
      </c>
      <c r="Z318" t="str">
        <f>IF($R318=15,LOOKUP($S318,'Vent Sizing Charts'!$T$38:$T$41,'Vent Sizing Charts'!AA$38:AA$41)+1,IF($R318=12,LOOKUP($S318,'Vent Sizing Charts'!$T$34:$T$37,'Vent Sizing Charts'!AA$34:AA$37)+1,IF($R318=10,LOOKUP($S318,'Vent Sizing Charts'!$T$30:$T$33,'Vent Sizing Charts'!AA$30:AA$33)+1,IF($R318=8,LOOKUP($S318,'Vent Sizing Charts'!$T$26:$T$29,'Vent Sizing Charts'!AA$26:AA$29)+1,IF($R318=6,LOOKUP($S318,'Vent Sizing Charts'!$T$22:$T$25,'Vent Sizing Charts'!AA$22:AA$25)+1,IF($R318=5,LOOKUP($S318,'Vent Sizing Charts'!$T$18:$T$21,'Vent Sizing Charts'!AA$18:AA$21)+1,IF($R318=4,LOOKUP($S318,'Vent Sizing Charts'!$T$14:$T$17,'Vent Sizing Charts'!AA$14:AA$17)+1,IF($R318=3,LOOKUP($S318,'Vent Sizing Charts'!$T$10:$T$13,'Vent Sizing Charts'!AA$10:AA$13)+1,IF($R318=2,LOOKUP($S318,'Vent Sizing Charts'!$T$8:$T$9,'Vent Sizing Charts'!AA$8:AA$9)+1,IF($R318=1.5,LOOKUP($S318,'Vent Sizing Charts'!$T$7,'Vent Sizing Charts'!AA$7)+1,IF($R318=1.25,LOOKUP($S318,'Vent Sizing Charts'!$T$6,'Vent Sizing Charts'!AA$6)+1,"ERR")))))))))))</f>
        <v>ERR</v>
      </c>
      <c r="AA318" t="str">
        <f>IF($R318=15,LOOKUP($S318,'Vent Sizing Charts'!$T$38:$T$41,'Vent Sizing Charts'!AB$38:AB$41)+1,IF($R318=12,LOOKUP($S318,'Vent Sizing Charts'!$T$34:$T$37,'Vent Sizing Charts'!AB$34:AB$37)+1,IF($R318=10,LOOKUP($S318,'Vent Sizing Charts'!$T$30:$T$33,'Vent Sizing Charts'!AB$30:AB$33)+1,IF($R318=8,LOOKUP($S318,'Vent Sizing Charts'!$T$26:$T$29,'Vent Sizing Charts'!AB$26:AB$29)+1,IF($R318=6,LOOKUP($S318,'Vent Sizing Charts'!$T$22:$T$25,'Vent Sizing Charts'!AB$22:AB$25)+1,IF($R318=5,LOOKUP($S318,'Vent Sizing Charts'!$T$18:$T$21,'Vent Sizing Charts'!AB$18:AB$21)+1,IF($R318=4,LOOKUP($S318,'Vent Sizing Charts'!$T$14:$T$17,'Vent Sizing Charts'!AB$14:AB$17)+1,IF($R318=3,LOOKUP($S318,'Vent Sizing Charts'!$T$10:$T$13,'Vent Sizing Charts'!AB$10:AB$13)+1,IF($R318=2,LOOKUP($S318,'Vent Sizing Charts'!$T$8:$T$9,'Vent Sizing Charts'!AB$8:AB$9)+1,IF($R318=1.5,LOOKUP($S318,'Vent Sizing Charts'!$T$7,'Vent Sizing Charts'!AB$7)+1,IF($R318=1.25,LOOKUP($S318,'Vent Sizing Charts'!$T$6,'Vent Sizing Charts'!AB$6)+1,"ERR")))))))))))</f>
        <v>ERR</v>
      </c>
      <c r="AB318" t="str">
        <f>IF($R318=15,LOOKUP($S318,'Vent Sizing Charts'!$T$38:$T$41,'Vent Sizing Charts'!AC$38:AC$41)+1,IF($R318=12,LOOKUP($S318,'Vent Sizing Charts'!$T$34:$T$37,'Vent Sizing Charts'!AC$34:AC$37)+1,IF($R318=10,LOOKUP($S318,'Vent Sizing Charts'!$T$30:$T$33,'Vent Sizing Charts'!AC$30:AC$33)+1,IF($R318=8,LOOKUP($S318,'Vent Sizing Charts'!$T$26:$T$29,'Vent Sizing Charts'!AC$26:AC$29)+1,IF($R318=6,LOOKUP($S318,'Vent Sizing Charts'!$T$22:$T$25,'Vent Sizing Charts'!AC$22:AC$25)+1,IF($R318=5,LOOKUP($S318,'Vent Sizing Charts'!$T$18:$T$21,'Vent Sizing Charts'!AC$18:AC$21)+1,IF($R318=4,LOOKUP($S318,'Vent Sizing Charts'!$T$14:$T$17,'Vent Sizing Charts'!AC$14:AC$17)+1,IF($R318=3,LOOKUP($S318,'Vent Sizing Charts'!$T$10:$T$13,'Vent Sizing Charts'!AC$10:AC$13)+1,IF($R318=2,LOOKUP($S318,'Vent Sizing Charts'!$T$8:$T$9,'Vent Sizing Charts'!AC$8:AC$9)+1,IF($R318=1.5,LOOKUP($S318,'Vent Sizing Charts'!$T$7,'Vent Sizing Charts'!AC$7)+1,IF($R318=1.25,LOOKUP($S318,'Vent Sizing Charts'!$T$6,'Vent Sizing Charts'!AC$6)+1,"ERR")))))))))))</f>
        <v>ERR</v>
      </c>
      <c r="AC318" t="str">
        <f>IF($R318=15,LOOKUP($S318,'Vent Sizing Charts'!$T$38:$T$41,'Vent Sizing Charts'!AD$38:AD$41)+1,IF($R318=12,LOOKUP($S318,'Vent Sizing Charts'!$T$34:$T$37,'Vent Sizing Charts'!AD$34:AD$37)+1,IF($R318=10,LOOKUP($S318,'Vent Sizing Charts'!$T$30:$T$33,'Vent Sizing Charts'!AD$30:AD$33)+1,IF($R318=8,LOOKUP($S318,'Vent Sizing Charts'!$T$26:$T$29,'Vent Sizing Charts'!AD$26:AD$29)+1,IF($R318=6,LOOKUP($S318,'Vent Sizing Charts'!$T$22:$T$25,'Vent Sizing Charts'!AD$22:AD$25)+1,IF($R318=5,LOOKUP($S318,'Vent Sizing Charts'!$T$18:$T$21,'Vent Sizing Charts'!AD$18:AD$21)+1,IF($R318=4,LOOKUP($S318,'Vent Sizing Charts'!$T$14:$T$17,'Vent Sizing Charts'!AD$14:AD$17)+1,IF($R318=3,LOOKUP($S318,'Vent Sizing Charts'!$T$10:$T$13,'Vent Sizing Charts'!AD$10:AD$13)+1,IF($R318=2,LOOKUP($S318,'Vent Sizing Charts'!$T$8:$T$9,'Vent Sizing Charts'!AD$8:AD$9)+1,IF($R318=1.5,LOOKUP($S318,'Vent Sizing Charts'!$T$7,'Vent Sizing Charts'!AD$7)+1,IF($R318=1.25,LOOKUP($S318,'Vent Sizing Charts'!$T$6,'Vent Sizing Charts'!AD$6)+1,"ERR")))))))))))</f>
        <v>ERR</v>
      </c>
      <c r="AD318" t="str">
        <f>IF($R318=15,LOOKUP($S318,'Vent Sizing Charts'!$T$38:$T$41,'Vent Sizing Charts'!AE$38:AE$41)+1,IF($R318=12,LOOKUP($S318,'Vent Sizing Charts'!$T$34:$T$37,'Vent Sizing Charts'!AE$34:AE$37)+1,IF($R318=10,LOOKUP($S318,'Vent Sizing Charts'!$T$30:$T$33,'Vent Sizing Charts'!AE$30:AE$33)+1,IF($R318=8,LOOKUP($S318,'Vent Sizing Charts'!$T$26:$T$29,'Vent Sizing Charts'!AE$26:AE$29)+1,IF($R318=6,LOOKUP($S318,'Vent Sizing Charts'!$T$22:$T$25,'Vent Sizing Charts'!AE$22:AE$25)+1,IF($R318=5,LOOKUP($S318,'Vent Sizing Charts'!$T$18:$T$21,'Vent Sizing Charts'!AE$18:AE$21)+1,IF($R318=4,LOOKUP($S318,'Vent Sizing Charts'!$T$14:$T$17,'Vent Sizing Charts'!AE$14:AE$17)+1,IF($R318=3,LOOKUP($S318,'Vent Sizing Charts'!$T$10:$T$13,'Vent Sizing Charts'!AE$10:AE$13)+1,IF($R318=2,LOOKUP($S318,'Vent Sizing Charts'!$T$8:$T$9,'Vent Sizing Charts'!AE$8:AE$9)+1,IF($R318=1.5,LOOKUP($S318,'Vent Sizing Charts'!$T$7,'Vent Sizing Charts'!AE$7)+1,IF($R318=1.25,LOOKUP($S318,'Vent Sizing Charts'!$T$6,'Vent Sizing Charts'!AE$6)+1,"ERR")))))))))))</f>
        <v>ERR</v>
      </c>
      <c r="AE318" t="str">
        <f>IF($R318=15,LOOKUP($S318,'Vent Sizing Charts'!$T$38:$T$41,'Vent Sizing Charts'!U$38:U$41),IF($R318=12,LOOKUP($S318,'Vent Sizing Charts'!$T$34:$T$37,'Vent Sizing Charts'!U$34:U$37),IF($R318=10,LOOKUP($S318,'Vent Sizing Charts'!$T$30:$T$33,'Vent Sizing Charts'!U$30:U$33),IF($R318=8,LOOKUP($S318,'Vent Sizing Charts'!$T$26:$T$29,'Vent Sizing Charts'!U$26:U$29),IF($R318=6,LOOKUP($S318,'Vent Sizing Charts'!$T$22:$T$25,'Vent Sizing Charts'!U$22:U$25),IF($R318=5,LOOKUP($S318,'Vent Sizing Charts'!$T$18:$T$21,'Vent Sizing Charts'!U$18:U$21),IF($R318=4,LOOKUP($S318,'Vent Sizing Charts'!$T$14:$T$17,'Vent Sizing Charts'!U$14:U$17),IF($R318=3,LOOKUP($S318,'Vent Sizing Charts'!$T$10:$T$13,'Vent Sizing Charts'!U$10:U$13),IF($R318=2,LOOKUP($S318,'Vent Sizing Charts'!$T$8:$T$9,'Vent Sizing Charts'!U$8:U$9),IF($R318=1.5,LOOKUP($S318,'Vent Sizing Charts'!$T$7,'Vent Sizing Charts'!U$7),IF($R318=1.25,LOOKUP($S318,'Vent Sizing Charts'!$T$6,'Vent Sizing Charts'!U$6),"ERR")))))))))))</f>
        <v>ERR</v>
      </c>
    </row>
    <row r="319" spans="6:31" x14ac:dyDescent="0.25">
      <c r="F319" t="str">
        <f>IF('Vent Sizing'!M304="","",'Vent Sizing'!M304)</f>
        <v/>
      </c>
      <c r="G319">
        <v>0</v>
      </c>
      <c r="H319" t="e">
        <f>IF(LOOKUP($F319,'Vent Sizing Charts'!$F$5:$F$18,'Vent Sizing Charts'!G$5:G$18)+1&lt;0,0,LOOKUP($F319,'Vent Sizing Charts'!$F$5:$F$18,'Vent Sizing Charts'!G$5:G$18))</f>
        <v>#N/A</v>
      </c>
      <c r="I319" t="e">
        <f>IF(LOOKUP($F319,'Vent Sizing Charts'!$F$5:$F$18,'Vent Sizing Charts'!H$5:H$18)+1&lt;0,0,LOOKUP($F319,'Vent Sizing Charts'!$F$5:$F$18,'Vent Sizing Charts'!H$5:H$18))</f>
        <v>#N/A</v>
      </c>
      <c r="J319" t="e">
        <f>IF(LOOKUP($F319,'Vent Sizing Charts'!$F$5:$F$18,'Vent Sizing Charts'!I$5:I$18)+1&lt;0,0,LOOKUP($F319,'Vent Sizing Charts'!$F$5:$F$18,'Vent Sizing Charts'!I$5:I$18))</f>
        <v>#N/A</v>
      </c>
      <c r="K319" t="e">
        <f>IF(LOOKUP($F319,'Vent Sizing Charts'!$F$5:$F$18,'Vent Sizing Charts'!J$5:J$18)+1&lt;0,0,LOOKUP($F319,'Vent Sizing Charts'!$F$5:$F$18,'Vent Sizing Charts'!J$5:J$18))</f>
        <v>#N/A</v>
      </c>
      <c r="L319" t="e">
        <f>IF(LOOKUP($F319,'Vent Sizing Charts'!$F$5:$F$18,'Vent Sizing Charts'!K$5:K$18)+1&lt;0,0,LOOKUP($F319,'Vent Sizing Charts'!$F$5:$F$18,'Vent Sizing Charts'!K$5:K$18))</f>
        <v>#N/A</v>
      </c>
      <c r="M319" t="e">
        <f>IF(LOOKUP($F319,'Vent Sizing Charts'!$F$5:$F$18,'Vent Sizing Charts'!L$5:L$18)+1&lt;0,0,LOOKUP($F319,'Vent Sizing Charts'!$F$5:$F$18,'Vent Sizing Charts'!L$5:L$18))</f>
        <v>#N/A</v>
      </c>
      <c r="N319" t="e">
        <f>IF(LOOKUP($F319,'Vent Sizing Charts'!$F$5:$F$18,'Vent Sizing Charts'!M$5:M$18)+1&lt;0,0,LOOKUP($F319,'Vent Sizing Charts'!$F$5:$F$18,'Vent Sizing Charts'!M$5:M$18))</f>
        <v>#N/A</v>
      </c>
      <c r="O319" t="e">
        <f>IF(LOOKUP($F319,'Vent Sizing Charts'!$F$5:$F$18,'Vent Sizing Charts'!N$5:N$18)+1&lt;0,0,LOOKUP($F319,'Vent Sizing Charts'!$F$5:$F$18,'Vent Sizing Charts'!N$5:N$18))</f>
        <v>#N/A</v>
      </c>
      <c r="R319">
        <f>'Vent Sizing'!W224</f>
        <v>0</v>
      </c>
      <c r="S319">
        <f>ROUNDUP('Vent Sizing'!X224,0)</f>
        <v>0</v>
      </c>
      <c r="T319">
        <v>-9999999</v>
      </c>
      <c r="U319" t="str">
        <f>IF($R319=15,LOOKUP($S319,'Vent Sizing Charts'!$T$38:$T$41,'Vent Sizing Charts'!V$38:V$41)+1,IF($R319=12,LOOKUP($S319,'Vent Sizing Charts'!$T$34:$T$37,'Vent Sizing Charts'!V$34:V$37)+1,IF($R319=10,LOOKUP($S319,'Vent Sizing Charts'!$T$30:$T$33,'Vent Sizing Charts'!V$30:V$33)+1,IF($R319=8,LOOKUP($S319,'Vent Sizing Charts'!$T$26:$T$29,'Vent Sizing Charts'!V$26:V$29)+1,IF($R319=6,LOOKUP($S319,'Vent Sizing Charts'!$T$22:$T$25,'Vent Sizing Charts'!V$22:V$25)+1,IF($R319=5,LOOKUP($S319,'Vent Sizing Charts'!$T$18:$T$21,'Vent Sizing Charts'!V$18:V$21)+1,IF($R319=4,LOOKUP($S319,'Vent Sizing Charts'!$T$14:$T$17,'Vent Sizing Charts'!V$14:V$17)+1,IF($R319=3,LOOKUP($S319,'Vent Sizing Charts'!$T$10:$T$13,'Vent Sizing Charts'!V$10:V$13)+1,IF($R319=2,LOOKUP($S319,'Vent Sizing Charts'!$T$8:$T$9,'Vent Sizing Charts'!V$8:V$9)+1,IF($R319=1.5,LOOKUP($S319,'Vent Sizing Charts'!$T$7,'Vent Sizing Charts'!V$7)+1,IF($R319=1.25,LOOKUP($S319,'Vent Sizing Charts'!$T$6,'Vent Sizing Charts'!V$6)+1,"ERR")))))))))))</f>
        <v>ERR</v>
      </c>
      <c r="V319" t="str">
        <f>IF($R319=15,LOOKUP($S319,'Vent Sizing Charts'!$T$38:$T$41,'Vent Sizing Charts'!W$38:W$41)+1,IF($R319=12,LOOKUP($S319,'Vent Sizing Charts'!$T$34:$T$37,'Vent Sizing Charts'!W$34:W$37)+1,IF($R319=10,LOOKUP($S319,'Vent Sizing Charts'!$T$30:$T$33,'Vent Sizing Charts'!W$30:W$33)+1,IF($R319=8,LOOKUP($S319,'Vent Sizing Charts'!$T$26:$T$29,'Vent Sizing Charts'!W$26:W$29)+1,IF($R319=6,LOOKUP($S319,'Vent Sizing Charts'!$T$22:$T$25,'Vent Sizing Charts'!W$22:W$25)+1,IF($R319=5,LOOKUP($S319,'Vent Sizing Charts'!$T$18:$T$21,'Vent Sizing Charts'!W$18:W$21)+1,IF($R319=4,LOOKUP($S319,'Vent Sizing Charts'!$T$14:$T$17,'Vent Sizing Charts'!W$14:W$17)+1,IF($R319=3,LOOKUP($S319,'Vent Sizing Charts'!$T$10:$T$13,'Vent Sizing Charts'!W$10:W$13)+1,IF($R319=2,LOOKUP($S319,'Vent Sizing Charts'!$T$8:$T$9,'Vent Sizing Charts'!W$8:W$9)+1,IF($R319=1.5,LOOKUP($S319,'Vent Sizing Charts'!$T$7,'Vent Sizing Charts'!W$7)+1,IF($R319=1.25,LOOKUP($S319,'Vent Sizing Charts'!$T$6,'Vent Sizing Charts'!W$6)+1,"ERR")))))))))))</f>
        <v>ERR</v>
      </c>
      <c r="W319" t="str">
        <f>IF($R319=15,LOOKUP($S319,'Vent Sizing Charts'!$T$38:$T$41,'Vent Sizing Charts'!X$38:X$41)+1,IF($R319=12,LOOKUP($S319,'Vent Sizing Charts'!$T$34:$T$37,'Vent Sizing Charts'!X$34:X$37)+1,IF($R319=10,LOOKUP($S319,'Vent Sizing Charts'!$T$30:$T$33,'Vent Sizing Charts'!X$30:X$33)+1,IF($R319=8,LOOKUP($S319,'Vent Sizing Charts'!$T$26:$T$29,'Vent Sizing Charts'!X$26:X$29)+1,IF($R319=6,LOOKUP($S319,'Vent Sizing Charts'!$T$22:$T$25,'Vent Sizing Charts'!X$22:X$25)+1,IF($R319=5,LOOKUP($S319,'Vent Sizing Charts'!$T$18:$T$21,'Vent Sizing Charts'!X$18:X$21)+1,IF($R319=4,LOOKUP($S319,'Vent Sizing Charts'!$T$14:$T$17,'Vent Sizing Charts'!X$14:X$17)+1,IF($R319=3,LOOKUP($S319,'Vent Sizing Charts'!$T$10:$T$13,'Vent Sizing Charts'!X$10:X$13)+1,IF($R319=2,LOOKUP($S319,'Vent Sizing Charts'!$T$8:$T$9,'Vent Sizing Charts'!X$8:X$9)+1,IF($R319=1.5,LOOKUP($S319,'Vent Sizing Charts'!$T$7,'Vent Sizing Charts'!X$7)+1,IF($R319=1.25,LOOKUP($S319,'Vent Sizing Charts'!$T$6,'Vent Sizing Charts'!X$6)+1,"ERR")))))))))))</f>
        <v>ERR</v>
      </c>
      <c r="X319" t="str">
        <f>IF($R319=15,LOOKUP($S319,'Vent Sizing Charts'!$T$38:$T$41,'Vent Sizing Charts'!Y$38:Y$41)+1,IF($R319=12,LOOKUP($S319,'Vent Sizing Charts'!$T$34:$T$37,'Vent Sizing Charts'!Y$34:Y$37)+1,IF($R319=10,LOOKUP($S319,'Vent Sizing Charts'!$T$30:$T$33,'Vent Sizing Charts'!Y$30:Y$33)+1,IF($R319=8,LOOKUP($S319,'Vent Sizing Charts'!$T$26:$T$29,'Vent Sizing Charts'!Y$26:Y$29)+1,IF($R319=6,LOOKUP($S319,'Vent Sizing Charts'!$T$22:$T$25,'Vent Sizing Charts'!Y$22:Y$25)+1,IF($R319=5,LOOKUP($S319,'Vent Sizing Charts'!$T$18:$T$21,'Vent Sizing Charts'!Y$18:Y$21)+1,IF($R319=4,LOOKUP($S319,'Vent Sizing Charts'!$T$14:$T$17,'Vent Sizing Charts'!Y$14:Y$17)+1,IF($R319=3,LOOKUP($S319,'Vent Sizing Charts'!$T$10:$T$13,'Vent Sizing Charts'!Y$10:Y$13)+1,IF($R319=2,LOOKUP($S319,'Vent Sizing Charts'!$T$8:$T$9,'Vent Sizing Charts'!Y$8:Y$9)+1,IF($R319=1.5,LOOKUP($S319,'Vent Sizing Charts'!$T$7,'Vent Sizing Charts'!Y$7)+1,IF($R319=1.25,LOOKUP($S319,'Vent Sizing Charts'!$T$6,'Vent Sizing Charts'!Y$6)+1,"ERR")))))))))))</f>
        <v>ERR</v>
      </c>
      <c r="Y319" t="str">
        <f>IF($R319=15,LOOKUP($S319,'Vent Sizing Charts'!$T$38:$T$41,'Vent Sizing Charts'!Z$38:Z$41)+1,IF($R319=12,LOOKUP($S319,'Vent Sizing Charts'!$T$34:$T$37,'Vent Sizing Charts'!Z$34:Z$37)+1,IF($R319=10,LOOKUP($S319,'Vent Sizing Charts'!$T$30:$T$33,'Vent Sizing Charts'!Z$30:Z$33)+1,IF($R319=8,LOOKUP($S319,'Vent Sizing Charts'!$T$26:$T$29,'Vent Sizing Charts'!Z$26:Z$29)+1,IF($R319=6,LOOKUP($S319,'Vent Sizing Charts'!$T$22:$T$25,'Vent Sizing Charts'!Z$22:Z$25)+1,IF($R319=5,LOOKUP($S319,'Vent Sizing Charts'!$T$18:$T$21,'Vent Sizing Charts'!Z$18:Z$21)+1,IF($R319=4,LOOKUP($S319,'Vent Sizing Charts'!$T$14:$T$17,'Vent Sizing Charts'!Z$14:Z$17)+1,IF($R319=3,LOOKUP($S319,'Vent Sizing Charts'!$T$10:$T$13,'Vent Sizing Charts'!Z$10:Z$13)+1,IF($R319=2,LOOKUP($S319,'Vent Sizing Charts'!$T$8:$T$9,'Vent Sizing Charts'!Z$8:Z$9)+1,IF($R319=1.5,LOOKUP($S319,'Vent Sizing Charts'!$T$7,'Vent Sizing Charts'!Z$7)+1,IF($R319=1.25,LOOKUP($S319,'Vent Sizing Charts'!$T$6,'Vent Sizing Charts'!Z$6)+1,"ERR")))))))))))</f>
        <v>ERR</v>
      </c>
      <c r="Z319" t="str">
        <f>IF($R319=15,LOOKUP($S319,'Vent Sizing Charts'!$T$38:$T$41,'Vent Sizing Charts'!AA$38:AA$41)+1,IF($R319=12,LOOKUP($S319,'Vent Sizing Charts'!$T$34:$T$37,'Vent Sizing Charts'!AA$34:AA$37)+1,IF($R319=10,LOOKUP($S319,'Vent Sizing Charts'!$T$30:$T$33,'Vent Sizing Charts'!AA$30:AA$33)+1,IF($R319=8,LOOKUP($S319,'Vent Sizing Charts'!$T$26:$T$29,'Vent Sizing Charts'!AA$26:AA$29)+1,IF($R319=6,LOOKUP($S319,'Vent Sizing Charts'!$T$22:$T$25,'Vent Sizing Charts'!AA$22:AA$25)+1,IF($R319=5,LOOKUP($S319,'Vent Sizing Charts'!$T$18:$T$21,'Vent Sizing Charts'!AA$18:AA$21)+1,IF($R319=4,LOOKUP($S319,'Vent Sizing Charts'!$T$14:$T$17,'Vent Sizing Charts'!AA$14:AA$17)+1,IF($R319=3,LOOKUP($S319,'Vent Sizing Charts'!$T$10:$T$13,'Vent Sizing Charts'!AA$10:AA$13)+1,IF($R319=2,LOOKUP($S319,'Vent Sizing Charts'!$T$8:$T$9,'Vent Sizing Charts'!AA$8:AA$9)+1,IF($R319=1.5,LOOKUP($S319,'Vent Sizing Charts'!$T$7,'Vent Sizing Charts'!AA$7)+1,IF($R319=1.25,LOOKUP($S319,'Vent Sizing Charts'!$T$6,'Vent Sizing Charts'!AA$6)+1,"ERR")))))))))))</f>
        <v>ERR</v>
      </c>
      <c r="AA319" t="str">
        <f>IF($R319=15,LOOKUP($S319,'Vent Sizing Charts'!$T$38:$T$41,'Vent Sizing Charts'!AB$38:AB$41)+1,IF($R319=12,LOOKUP($S319,'Vent Sizing Charts'!$T$34:$T$37,'Vent Sizing Charts'!AB$34:AB$37)+1,IF($R319=10,LOOKUP($S319,'Vent Sizing Charts'!$T$30:$T$33,'Vent Sizing Charts'!AB$30:AB$33)+1,IF($R319=8,LOOKUP($S319,'Vent Sizing Charts'!$T$26:$T$29,'Vent Sizing Charts'!AB$26:AB$29)+1,IF($R319=6,LOOKUP($S319,'Vent Sizing Charts'!$T$22:$T$25,'Vent Sizing Charts'!AB$22:AB$25)+1,IF($R319=5,LOOKUP($S319,'Vent Sizing Charts'!$T$18:$T$21,'Vent Sizing Charts'!AB$18:AB$21)+1,IF($R319=4,LOOKUP($S319,'Vent Sizing Charts'!$T$14:$T$17,'Vent Sizing Charts'!AB$14:AB$17)+1,IF($R319=3,LOOKUP($S319,'Vent Sizing Charts'!$T$10:$T$13,'Vent Sizing Charts'!AB$10:AB$13)+1,IF($R319=2,LOOKUP($S319,'Vent Sizing Charts'!$T$8:$T$9,'Vent Sizing Charts'!AB$8:AB$9)+1,IF($R319=1.5,LOOKUP($S319,'Vent Sizing Charts'!$T$7,'Vent Sizing Charts'!AB$7)+1,IF($R319=1.25,LOOKUP($S319,'Vent Sizing Charts'!$T$6,'Vent Sizing Charts'!AB$6)+1,"ERR")))))))))))</f>
        <v>ERR</v>
      </c>
      <c r="AB319" t="str">
        <f>IF($R319=15,LOOKUP($S319,'Vent Sizing Charts'!$T$38:$T$41,'Vent Sizing Charts'!AC$38:AC$41)+1,IF($R319=12,LOOKUP($S319,'Vent Sizing Charts'!$T$34:$T$37,'Vent Sizing Charts'!AC$34:AC$37)+1,IF($R319=10,LOOKUP($S319,'Vent Sizing Charts'!$T$30:$T$33,'Vent Sizing Charts'!AC$30:AC$33)+1,IF($R319=8,LOOKUP($S319,'Vent Sizing Charts'!$T$26:$T$29,'Vent Sizing Charts'!AC$26:AC$29)+1,IF($R319=6,LOOKUP($S319,'Vent Sizing Charts'!$T$22:$T$25,'Vent Sizing Charts'!AC$22:AC$25)+1,IF($R319=5,LOOKUP($S319,'Vent Sizing Charts'!$T$18:$T$21,'Vent Sizing Charts'!AC$18:AC$21)+1,IF($R319=4,LOOKUP($S319,'Vent Sizing Charts'!$T$14:$T$17,'Vent Sizing Charts'!AC$14:AC$17)+1,IF($R319=3,LOOKUP($S319,'Vent Sizing Charts'!$T$10:$T$13,'Vent Sizing Charts'!AC$10:AC$13)+1,IF($R319=2,LOOKUP($S319,'Vent Sizing Charts'!$T$8:$T$9,'Vent Sizing Charts'!AC$8:AC$9)+1,IF($R319=1.5,LOOKUP($S319,'Vent Sizing Charts'!$T$7,'Vent Sizing Charts'!AC$7)+1,IF($R319=1.25,LOOKUP($S319,'Vent Sizing Charts'!$T$6,'Vent Sizing Charts'!AC$6)+1,"ERR")))))))))))</f>
        <v>ERR</v>
      </c>
      <c r="AC319" t="str">
        <f>IF($R319=15,LOOKUP($S319,'Vent Sizing Charts'!$T$38:$T$41,'Vent Sizing Charts'!AD$38:AD$41)+1,IF($R319=12,LOOKUP($S319,'Vent Sizing Charts'!$T$34:$T$37,'Vent Sizing Charts'!AD$34:AD$37)+1,IF($R319=10,LOOKUP($S319,'Vent Sizing Charts'!$T$30:$T$33,'Vent Sizing Charts'!AD$30:AD$33)+1,IF($R319=8,LOOKUP($S319,'Vent Sizing Charts'!$T$26:$T$29,'Vent Sizing Charts'!AD$26:AD$29)+1,IF($R319=6,LOOKUP($S319,'Vent Sizing Charts'!$T$22:$T$25,'Vent Sizing Charts'!AD$22:AD$25)+1,IF($R319=5,LOOKUP($S319,'Vent Sizing Charts'!$T$18:$T$21,'Vent Sizing Charts'!AD$18:AD$21)+1,IF($R319=4,LOOKUP($S319,'Vent Sizing Charts'!$T$14:$T$17,'Vent Sizing Charts'!AD$14:AD$17)+1,IF($R319=3,LOOKUP($S319,'Vent Sizing Charts'!$T$10:$T$13,'Vent Sizing Charts'!AD$10:AD$13)+1,IF($R319=2,LOOKUP($S319,'Vent Sizing Charts'!$T$8:$T$9,'Vent Sizing Charts'!AD$8:AD$9)+1,IF($R319=1.5,LOOKUP($S319,'Vent Sizing Charts'!$T$7,'Vent Sizing Charts'!AD$7)+1,IF($R319=1.25,LOOKUP($S319,'Vent Sizing Charts'!$T$6,'Vent Sizing Charts'!AD$6)+1,"ERR")))))))))))</f>
        <v>ERR</v>
      </c>
      <c r="AD319" t="str">
        <f>IF($R319=15,LOOKUP($S319,'Vent Sizing Charts'!$T$38:$T$41,'Vent Sizing Charts'!AE$38:AE$41)+1,IF($R319=12,LOOKUP($S319,'Vent Sizing Charts'!$T$34:$T$37,'Vent Sizing Charts'!AE$34:AE$37)+1,IF($R319=10,LOOKUP($S319,'Vent Sizing Charts'!$T$30:$T$33,'Vent Sizing Charts'!AE$30:AE$33)+1,IF($R319=8,LOOKUP($S319,'Vent Sizing Charts'!$T$26:$T$29,'Vent Sizing Charts'!AE$26:AE$29)+1,IF($R319=6,LOOKUP($S319,'Vent Sizing Charts'!$T$22:$T$25,'Vent Sizing Charts'!AE$22:AE$25)+1,IF($R319=5,LOOKUP($S319,'Vent Sizing Charts'!$T$18:$T$21,'Vent Sizing Charts'!AE$18:AE$21)+1,IF($R319=4,LOOKUP($S319,'Vent Sizing Charts'!$T$14:$T$17,'Vent Sizing Charts'!AE$14:AE$17)+1,IF($R319=3,LOOKUP($S319,'Vent Sizing Charts'!$T$10:$T$13,'Vent Sizing Charts'!AE$10:AE$13)+1,IF($R319=2,LOOKUP($S319,'Vent Sizing Charts'!$T$8:$T$9,'Vent Sizing Charts'!AE$8:AE$9)+1,IF($R319=1.5,LOOKUP($S319,'Vent Sizing Charts'!$T$7,'Vent Sizing Charts'!AE$7)+1,IF($R319=1.25,LOOKUP($S319,'Vent Sizing Charts'!$T$6,'Vent Sizing Charts'!AE$6)+1,"ERR")))))))))))</f>
        <v>ERR</v>
      </c>
      <c r="AE319" t="str">
        <f>IF($R319=15,LOOKUP($S319,'Vent Sizing Charts'!$T$38:$T$41,'Vent Sizing Charts'!U$38:U$41),IF($R319=12,LOOKUP($S319,'Vent Sizing Charts'!$T$34:$T$37,'Vent Sizing Charts'!U$34:U$37),IF($R319=10,LOOKUP($S319,'Vent Sizing Charts'!$T$30:$T$33,'Vent Sizing Charts'!U$30:U$33),IF($R319=8,LOOKUP($S319,'Vent Sizing Charts'!$T$26:$T$29,'Vent Sizing Charts'!U$26:U$29),IF($R319=6,LOOKUP($S319,'Vent Sizing Charts'!$T$22:$T$25,'Vent Sizing Charts'!U$22:U$25),IF($R319=5,LOOKUP($S319,'Vent Sizing Charts'!$T$18:$T$21,'Vent Sizing Charts'!U$18:U$21),IF($R319=4,LOOKUP($S319,'Vent Sizing Charts'!$T$14:$T$17,'Vent Sizing Charts'!U$14:U$17),IF($R319=3,LOOKUP($S319,'Vent Sizing Charts'!$T$10:$T$13,'Vent Sizing Charts'!U$10:U$13),IF($R319=2,LOOKUP($S319,'Vent Sizing Charts'!$T$8:$T$9,'Vent Sizing Charts'!U$8:U$9),IF($R319=1.5,LOOKUP($S319,'Vent Sizing Charts'!$T$7,'Vent Sizing Charts'!U$7),IF($R319=1.25,LOOKUP($S319,'Vent Sizing Charts'!$T$6,'Vent Sizing Charts'!U$6),"ERR")))))))))))</f>
        <v>ERR</v>
      </c>
    </row>
    <row r="320" spans="6:31" x14ac:dyDescent="0.25">
      <c r="F320" t="str">
        <f>IF('Vent Sizing'!M305="","",'Vent Sizing'!M305)</f>
        <v/>
      </c>
      <c r="G320">
        <v>0</v>
      </c>
      <c r="H320" t="e">
        <f>IF(LOOKUP($F320,'Vent Sizing Charts'!$F$5:$F$18,'Vent Sizing Charts'!G$5:G$18)+1&lt;0,0,LOOKUP($F320,'Vent Sizing Charts'!$F$5:$F$18,'Vent Sizing Charts'!G$5:G$18))</f>
        <v>#N/A</v>
      </c>
      <c r="I320" t="e">
        <f>IF(LOOKUP($F320,'Vent Sizing Charts'!$F$5:$F$18,'Vent Sizing Charts'!H$5:H$18)+1&lt;0,0,LOOKUP($F320,'Vent Sizing Charts'!$F$5:$F$18,'Vent Sizing Charts'!H$5:H$18))</f>
        <v>#N/A</v>
      </c>
      <c r="J320" t="e">
        <f>IF(LOOKUP($F320,'Vent Sizing Charts'!$F$5:$F$18,'Vent Sizing Charts'!I$5:I$18)+1&lt;0,0,LOOKUP($F320,'Vent Sizing Charts'!$F$5:$F$18,'Vent Sizing Charts'!I$5:I$18))</f>
        <v>#N/A</v>
      </c>
      <c r="K320" t="e">
        <f>IF(LOOKUP($F320,'Vent Sizing Charts'!$F$5:$F$18,'Vent Sizing Charts'!J$5:J$18)+1&lt;0,0,LOOKUP($F320,'Vent Sizing Charts'!$F$5:$F$18,'Vent Sizing Charts'!J$5:J$18))</f>
        <v>#N/A</v>
      </c>
      <c r="L320" t="e">
        <f>IF(LOOKUP($F320,'Vent Sizing Charts'!$F$5:$F$18,'Vent Sizing Charts'!K$5:K$18)+1&lt;0,0,LOOKUP($F320,'Vent Sizing Charts'!$F$5:$F$18,'Vent Sizing Charts'!K$5:K$18))</f>
        <v>#N/A</v>
      </c>
      <c r="M320" t="e">
        <f>IF(LOOKUP($F320,'Vent Sizing Charts'!$F$5:$F$18,'Vent Sizing Charts'!L$5:L$18)+1&lt;0,0,LOOKUP($F320,'Vent Sizing Charts'!$F$5:$F$18,'Vent Sizing Charts'!L$5:L$18))</f>
        <v>#N/A</v>
      </c>
      <c r="N320" t="e">
        <f>IF(LOOKUP($F320,'Vent Sizing Charts'!$F$5:$F$18,'Vent Sizing Charts'!M$5:M$18)+1&lt;0,0,LOOKUP($F320,'Vent Sizing Charts'!$F$5:$F$18,'Vent Sizing Charts'!M$5:M$18))</f>
        <v>#N/A</v>
      </c>
      <c r="O320" t="e">
        <f>IF(LOOKUP($F320,'Vent Sizing Charts'!$F$5:$F$18,'Vent Sizing Charts'!N$5:N$18)+1&lt;0,0,LOOKUP($F320,'Vent Sizing Charts'!$F$5:$F$18,'Vent Sizing Charts'!N$5:N$18))</f>
        <v>#N/A</v>
      </c>
      <c r="R320">
        <f>'Vent Sizing'!W225</f>
        <v>0</v>
      </c>
      <c r="S320">
        <f>ROUNDUP('Vent Sizing'!X225,0)</f>
        <v>0</v>
      </c>
      <c r="T320">
        <v>-9999999</v>
      </c>
      <c r="U320" t="str">
        <f>IF($R320=15,LOOKUP($S320,'Vent Sizing Charts'!$T$38:$T$41,'Vent Sizing Charts'!V$38:V$41)+1,IF($R320=12,LOOKUP($S320,'Vent Sizing Charts'!$T$34:$T$37,'Vent Sizing Charts'!V$34:V$37)+1,IF($R320=10,LOOKUP($S320,'Vent Sizing Charts'!$T$30:$T$33,'Vent Sizing Charts'!V$30:V$33)+1,IF($R320=8,LOOKUP($S320,'Vent Sizing Charts'!$T$26:$T$29,'Vent Sizing Charts'!V$26:V$29)+1,IF($R320=6,LOOKUP($S320,'Vent Sizing Charts'!$T$22:$T$25,'Vent Sizing Charts'!V$22:V$25)+1,IF($R320=5,LOOKUP($S320,'Vent Sizing Charts'!$T$18:$T$21,'Vent Sizing Charts'!V$18:V$21)+1,IF($R320=4,LOOKUP($S320,'Vent Sizing Charts'!$T$14:$T$17,'Vent Sizing Charts'!V$14:V$17)+1,IF($R320=3,LOOKUP($S320,'Vent Sizing Charts'!$T$10:$T$13,'Vent Sizing Charts'!V$10:V$13)+1,IF($R320=2,LOOKUP($S320,'Vent Sizing Charts'!$T$8:$T$9,'Vent Sizing Charts'!V$8:V$9)+1,IF($R320=1.5,LOOKUP($S320,'Vent Sizing Charts'!$T$7,'Vent Sizing Charts'!V$7)+1,IF($R320=1.25,LOOKUP($S320,'Vent Sizing Charts'!$T$6,'Vent Sizing Charts'!V$6)+1,"ERR")))))))))))</f>
        <v>ERR</v>
      </c>
      <c r="V320" t="str">
        <f>IF($R320=15,LOOKUP($S320,'Vent Sizing Charts'!$T$38:$T$41,'Vent Sizing Charts'!W$38:W$41)+1,IF($R320=12,LOOKUP($S320,'Vent Sizing Charts'!$T$34:$T$37,'Vent Sizing Charts'!W$34:W$37)+1,IF($R320=10,LOOKUP($S320,'Vent Sizing Charts'!$T$30:$T$33,'Vent Sizing Charts'!W$30:W$33)+1,IF($R320=8,LOOKUP($S320,'Vent Sizing Charts'!$T$26:$T$29,'Vent Sizing Charts'!W$26:W$29)+1,IF($R320=6,LOOKUP($S320,'Vent Sizing Charts'!$T$22:$T$25,'Vent Sizing Charts'!W$22:W$25)+1,IF($R320=5,LOOKUP($S320,'Vent Sizing Charts'!$T$18:$T$21,'Vent Sizing Charts'!W$18:W$21)+1,IF($R320=4,LOOKUP($S320,'Vent Sizing Charts'!$T$14:$T$17,'Vent Sizing Charts'!W$14:W$17)+1,IF($R320=3,LOOKUP($S320,'Vent Sizing Charts'!$T$10:$T$13,'Vent Sizing Charts'!W$10:W$13)+1,IF($R320=2,LOOKUP($S320,'Vent Sizing Charts'!$T$8:$T$9,'Vent Sizing Charts'!W$8:W$9)+1,IF($R320=1.5,LOOKUP($S320,'Vent Sizing Charts'!$T$7,'Vent Sizing Charts'!W$7)+1,IF($R320=1.25,LOOKUP($S320,'Vent Sizing Charts'!$T$6,'Vent Sizing Charts'!W$6)+1,"ERR")))))))))))</f>
        <v>ERR</v>
      </c>
      <c r="W320" t="str">
        <f>IF($R320=15,LOOKUP($S320,'Vent Sizing Charts'!$T$38:$T$41,'Vent Sizing Charts'!X$38:X$41)+1,IF($R320=12,LOOKUP($S320,'Vent Sizing Charts'!$T$34:$T$37,'Vent Sizing Charts'!X$34:X$37)+1,IF($R320=10,LOOKUP($S320,'Vent Sizing Charts'!$T$30:$T$33,'Vent Sizing Charts'!X$30:X$33)+1,IF($R320=8,LOOKUP($S320,'Vent Sizing Charts'!$T$26:$T$29,'Vent Sizing Charts'!X$26:X$29)+1,IF($R320=6,LOOKUP($S320,'Vent Sizing Charts'!$T$22:$T$25,'Vent Sizing Charts'!X$22:X$25)+1,IF($R320=5,LOOKUP($S320,'Vent Sizing Charts'!$T$18:$T$21,'Vent Sizing Charts'!X$18:X$21)+1,IF($R320=4,LOOKUP($S320,'Vent Sizing Charts'!$T$14:$T$17,'Vent Sizing Charts'!X$14:X$17)+1,IF($R320=3,LOOKUP($S320,'Vent Sizing Charts'!$T$10:$T$13,'Vent Sizing Charts'!X$10:X$13)+1,IF($R320=2,LOOKUP($S320,'Vent Sizing Charts'!$T$8:$T$9,'Vent Sizing Charts'!X$8:X$9)+1,IF($R320=1.5,LOOKUP($S320,'Vent Sizing Charts'!$T$7,'Vent Sizing Charts'!X$7)+1,IF($R320=1.25,LOOKUP($S320,'Vent Sizing Charts'!$T$6,'Vent Sizing Charts'!X$6)+1,"ERR")))))))))))</f>
        <v>ERR</v>
      </c>
      <c r="X320" t="str">
        <f>IF($R320=15,LOOKUP($S320,'Vent Sizing Charts'!$T$38:$T$41,'Vent Sizing Charts'!Y$38:Y$41)+1,IF($R320=12,LOOKUP($S320,'Vent Sizing Charts'!$T$34:$T$37,'Vent Sizing Charts'!Y$34:Y$37)+1,IF($R320=10,LOOKUP($S320,'Vent Sizing Charts'!$T$30:$T$33,'Vent Sizing Charts'!Y$30:Y$33)+1,IF($R320=8,LOOKUP($S320,'Vent Sizing Charts'!$T$26:$T$29,'Vent Sizing Charts'!Y$26:Y$29)+1,IF($R320=6,LOOKUP($S320,'Vent Sizing Charts'!$T$22:$T$25,'Vent Sizing Charts'!Y$22:Y$25)+1,IF($R320=5,LOOKUP($S320,'Vent Sizing Charts'!$T$18:$T$21,'Vent Sizing Charts'!Y$18:Y$21)+1,IF($R320=4,LOOKUP($S320,'Vent Sizing Charts'!$T$14:$T$17,'Vent Sizing Charts'!Y$14:Y$17)+1,IF($R320=3,LOOKUP($S320,'Vent Sizing Charts'!$T$10:$T$13,'Vent Sizing Charts'!Y$10:Y$13)+1,IF($R320=2,LOOKUP($S320,'Vent Sizing Charts'!$T$8:$T$9,'Vent Sizing Charts'!Y$8:Y$9)+1,IF($R320=1.5,LOOKUP($S320,'Vent Sizing Charts'!$T$7,'Vent Sizing Charts'!Y$7)+1,IF($R320=1.25,LOOKUP($S320,'Vent Sizing Charts'!$T$6,'Vent Sizing Charts'!Y$6)+1,"ERR")))))))))))</f>
        <v>ERR</v>
      </c>
      <c r="Y320" t="str">
        <f>IF($R320=15,LOOKUP($S320,'Vent Sizing Charts'!$T$38:$T$41,'Vent Sizing Charts'!Z$38:Z$41)+1,IF($R320=12,LOOKUP($S320,'Vent Sizing Charts'!$T$34:$T$37,'Vent Sizing Charts'!Z$34:Z$37)+1,IF($R320=10,LOOKUP($S320,'Vent Sizing Charts'!$T$30:$T$33,'Vent Sizing Charts'!Z$30:Z$33)+1,IF($R320=8,LOOKUP($S320,'Vent Sizing Charts'!$T$26:$T$29,'Vent Sizing Charts'!Z$26:Z$29)+1,IF($R320=6,LOOKUP($S320,'Vent Sizing Charts'!$T$22:$T$25,'Vent Sizing Charts'!Z$22:Z$25)+1,IF($R320=5,LOOKUP($S320,'Vent Sizing Charts'!$T$18:$T$21,'Vent Sizing Charts'!Z$18:Z$21)+1,IF($R320=4,LOOKUP($S320,'Vent Sizing Charts'!$T$14:$T$17,'Vent Sizing Charts'!Z$14:Z$17)+1,IF($R320=3,LOOKUP($S320,'Vent Sizing Charts'!$T$10:$T$13,'Vent Sizing Charts'!Z$10:Z$13)+1,IF($R320=2,LOOKUP($S320,'Vent Sizing Charts'!$T$8:$T$9,'Vent Sizing Charts'!Z$8:Z$9)+1,IF($R320=1.5,LOOKUP($S320,'Vent Sizing Charts'!$T$7,'Vent Sizing Charts'!Z$7)+1,IF($R320=1.25,LOOKUP($S320,'Vent Sizing Charts'!$T$6,'Vent Sizing Charts'!Z$6)+1,"ERR")))))))))))</f>
        <v>ERR</v>
      </c>
      <c r="Z320" t="str">
        <f>IF($R320=15,LOOKUP($S320,'Vent Sizing Charts'!$T$38:$T$41,'Vent Sizing Charts'!AA$38:AA$41)+1,IF($R320=12,LOOKUP($S320,'Vent Sizing Charts'!$T$34:$T$37,'Vent Sizing Charts'!AA$34:AA$37)+1,IF($R320=10,LOOKUP($S320,'Vent Sizing Charts'!$T$30:$T$33,'Vent Sizing Charts'!AA$30:AA$33)+1,IF($R320=8,LOOKUP($S320,'Vent Sizing Charts'!$T$26:$T$29,'Vent Sizing Charts'!AA$26:AA$29)+1,IF($R320=6,LOOKUP($S320,'Vent Sizing Charts'!$T$22:$T$25,'Vent Sizing Charts'!AA$22:AA$25)+1,IF($R320=5,LOOKUP($S320,'Vent Sizing Charts'!$T$18:$T$21,'Vent Sizing Charts'!AA$18:AA$21)+1,IF($R320=4,LOOKUP($S320,'Vent Sizing Charts'!$T$14:$T$17,'Vent Sizing Charts'!AA$14:AA$17)+1,IF($R320=3,LOOKUP($S320,'Vent Sizing Charts'!$T$10:$T$13,'Vent Sizing Charts'!AA$10:AA$13)+1,IF($R320=2,LOOKUP($S320,'Vent Sizing Charts'!$T$8:$T$9,'Vent Sizing Charts'!AA$8:AA$9)+1,IF($R320=1.5,LOOKUP($S320,'Vent Sizing Charts'!$T$7,'Vent Sizing Charts'!AA$7)+1,IF($R320=1.25,LOOKUP($S320,'Vent Sizing Charts'!$T$6,'Vent Sizing Charts'!AA$6)+1,"ERR")))))))))))</f>
        <v>ERR</v>
      </c>
      <c r="AA320" t="str">
        <f>IF($R320=15,LOOKUP($S320,'Vent Sizing Charts'!$T$38:$T$41,'Vent Sizing Charts'!AB$38:AB$41)+1,IF($R320=12,LOOKUP($S320,'Vent Sizing Charts'!$T$34:$T$37,'Vent Sizing Charts'!AB$34:AB$37)+1,IF($R320=10,LOOKUP($S320,'Vent Sizing Charts'!$T$30:$T$33,'Vent Sizing Charts'!AB$30:AB$33)+1,IF($R320=8,LOOKUP($S320,'Vent Sizing Charts'!$T$26:$T$29,'Vent Sizing Charts'!AB$26:AB$29)+1,IF($R320=6,LOOKUP($S320,'Vent Sizing Charts'!$T$22:$T$25,'Vent Sizing Charts'!AB$22:AB$25)+1,IF($R320=5,LOOKUP($S320,'Vent Sizing Charts'!$T$18:$T$21,'Vent Sizing Charts'!AB$18:AB$21)+1,IF($R320=4,LOOKUP($S320,'Vent Sizing Charts'!$T$14:$T$17,'Vent Sizing Charts'!AB$14:AB$17)+1,IF($R320=3,LOOKUP($S320,'Vent Sizing Charts'!$T$10:$T$13,'Vent Sizing Charts'!AB$10:AB$13)+1,IF($R320=2,LOOKUP($S320,'Vent Sizing Charts'!$T$8:$T$9,'Vent Sizing Charts'!AB$8:AB$9)+1,IF($R320=1.5,LOOKUP($S320,'Vent Sizing Charts'!$T$7,'Vent Sizing Charts'!AB$7)+1,IF($R320=1.25,LOOKUP($S320,'Vent Sizing Charts'!$T$6,'Vent Sizing Charts'!AB$6)+1,"ERR")))))))))))</f>
        <v>ERR</v>
      </c>
      <c r="AB320" t="str">
        <f>IF($R320=15,LOOKUP($S320,'Vent Sizing Charts'!$T$38:$T$41,'Vent Sizing Charts'!AC$38:AC$41)+1,IF($R320=12,LOOKUP($S320,'Vent Sizing Charts'!$T$34:$T$37,'Vent Sizing Charts'!AC$34:AC$37)+1,IF($R320=10,LOOKUP($S320,'Vent Sizing Charts'!$T$30:$T$33,'Vent Sizing Charts'!AC$30:AC$33)+1,IF($R320=8,LOOKUP($S320,'Vent Sizing Charts'!$T$26:$T$29,'Vent Sizing Charts'!AC$26:AC$29)+1,IF($R320=6,LOOKUP($S320,'Vent Sizing Charts'!$T$22:$T$25,'Vent Sizing Charts'!AC$22:AC$25)+1,IF($R320=5,LOOKUP($S320,'Vent Sizing Charts'!$T$18:$T$21,'Vent Sizing Charts'!AC$18:AC$21)+1,IF($R320=4,LOOKUP($S320,'Vent Sizing Charts'!$T$14:$T$17,'Vent Sizing Charts'!AC$14:AC$17)+1,IF($R320=3,LOOKUP($S320,'Vent Sizing Charts'!$T$10:$T$13,'Vent Sizing Charts'!AC$10:AC$13)+1,IF($R320=2,LOOKUP($S320,'Vent Sizing Charts'!$T$8:$T$9,'Vent Sizing Charts'!AC$8:AC$9)+1,IF($R320=1.5,LOOKUP($S320,'Vent Sizing Charts'!$T$7,'Vent Sizing Charts'!AC$7)+1,IF($R320=1.25,LOOKUP($S320,'Vent Sizing Charts'!$T$6,'Vent Sizing Charts'!AC$6)+1,"ERR")))))))))))</f>
        <v>ERR</v>
      </c>
      <c r="AC320" t="str">
        <f>IF($R320=15,LOOKUP($S320,'Vent Sizing Charts'!$T$38:$T$41,'Vent Sizing Charts'!AD$38:AD$41)+1,IF($R320=12,LOOKUP($S320,'Vent Sizing Charts'!$T$34:$T$37,'Vent Sizing Charts'!AD$34:AD$37)+1,IF($R320=10,LOOKUP($S320,'Vent Sizing Charts'!$T$30:$T$33,'Vent Sizing Charts'!AD$30:AD$33)+1,IF($R320=8,LOOKUP($S320,'Vent Sizing Charts'!$T$26:$T$29,'Vent Sizing Charts'!AD$26:AD$29)+1,IF($R320=6,LOOKUP($S320,'Vent Sizing Charts'!$T$22:$T$25,'Vent Sizing Charts'!AD$22:AD$25)+1,IF($R320=5,LOOKUP($S320,'Vent Sizing Charts'!$T$18:$T$21,'Vent Sizing Charts'!AD$18:AD$21)+1,IF($R320=4,LOOKUP($S320,'Vent Sizing Charts'!$T$14:$T$17,'Vent Sizing Charts'!AD$14:AD$17)+1,IF($R320=3,LOOKUP($S320,'Vent Sizing Charts'!$T$10:$T$13,'Vent Sizing Charts'!AD$10:AD$13)+1,IF($R320=2,LOOKUP($S320,'Vent Sizing Charts'!$T$8:$T$9,'Vent Sizing Charts'!AD$8:AD$9)+1,IF($R320=1.5,LOOKUP($S320,'Vent Sizing Charts'!$T$7,'Vent Sizing Charts'!AD$7)+1,IF($R320=1.25,LOOKUP($S320,'Vent Sizing Charts'!$T$6,'Vent Sizing Charts'!AD$6)+1,"ERR")))))))))))</f>
        <v>ERR</v>
      </c>
      <c r="AD320" t="str">
        <f>IF($R320=15,LOOKUP($S320,'Vent Sizing Charts'!$T$38:$T$41,'Vent Sizing Charts'!AE$38:AE$41)+1,IF($R320=12,LOOKUP($S320,'Vent Sizing Charts'!$T$34:$T$37,'Vent Sizing Charts'!AE$34:AE$37)+1,IF($R320=10,LOOKUP($S320,'Vent Sizing Charts'!$T$30:$T$33,'Vent Sizing Charts'!AE$30:AE$33)+1,IF($R320=8,LOOKUP($S320,'Vent Sizing Charts'!$T$26:$T$29,'Vent Sizing Charts'!AE$26:AE$29)+1,IF($R320=6,LOOKUP($S320,'Vent Sizing Charts'!$T$22:$T$25,'Vent Sizing Charts'!AE$22:AE$25)+1,IF($R320=5,LOOKUP($S320,'Vent Sizing Charts'!$T$18:$T$21,'Vent Sizing Charts'!AE$18:AE$21)+1,IF($R320=4,LOOKUP($S320,'Vent Sizing Charts'!$T$14:$T$17,'Vent Sizing Charts'!AE$14:AE$17)+1,IF($R320=3,LOOKUP($S320,'Vent Sizing Charts'!$T$10:$T$13,'Vent Sizing Charts'!AE$10:AE$13)+1,IF($R320=2,LOOKUP($S320,'Vent Sizing Charts'!$T$8:$T$9,'Vent Sizing Charts'!AE$8:AE$9)+1,IF($R320=1.5,LOOKUP($S320,'Vent Sizing Charts'!$T$7,'Vent Sizing Charts'!AE$7)+1,IF($R320=1.25,LOOKUP($S320,'Vent Sizing Charts'!$T$6,'Vent Sizing Charts'!AE$6)+1,"ERR")))))))))))</f>
        <v>ERR</v>
      </c>
      <c r="AE320" t="str">
        <f>IF($R320=15,LOOKUP($S320,'Vent Sizing Charts'!$T$38:$T$41,'Vent Sizing Charts'!U$38:U$41),IF($R320=12,LOOKUP($S320,'Vent Sizing Charts'!$T$34:$T$37,'Vent Sizing Charts'!U$34:U$37),IF($R320=10,LOOKUP($S320,'Vent Sizing Charts'!$T$30:$T$33,'Vent Sizing Charts'!U$30:U$33),IF($R320=8,LOOKUP($S320,'Vent Sizing Charts'!$T$26:$T$29,'Vent Sizing Charts'!U$26:U$29),IF($R320=6,LOOKUP($S320,'Vent Sizing Charts'!$T$22:$T$25,'Vent Sizing Charts'!U$22:U$25),IF($R320=5,LOOKUP($S320,'Vent Sizing Charts'!$T$18:$T$21,'Vent Sizing Charts'!U$18:U$21),IF($R320=4,LOOKUP($S320,'Vent Sizing Charts'!$T$14:$T$17,'Vent Sizing Charts'!U$14:U$17),IF($R320=3,LOOKUP($S320,'Vent Sizing Charts'!$T$10:$T$13,'Vent Sizing Charts'!U$10:U$13),IF($R320=2,LOOKUP($S320,'Vent Sizing Charts'!$T$8:$T$9,'Vent Sizing Charts'!U$8:U$9),IF($R320=1.5,LOOKUP($S320,'Vent Sizing Charts'!$T$7,'Vent Sizing Charts'!U$7),IF($R320=1.25,LOOKUP($S320,'Vent Sizing Charts'!$T$6,'Vent Sizing Charts'!U$6),"ERR")))))))))))</f>
        <v>ERR</v>
      </c>
    </row>
    <row r="321" spans="6:31" x14ac:dyDescent="0.25">
      <c r="F321" t="str">
        <f>IF('Vent Sizing'!M306="","",'Vent Sizing'!M306)</f>
        <v/>
      </c>
      <c r="G321">
        <v>0</v>
      </c>
      <c r="H321" t="e">
        <f>IF(LOOKUP($F321,'Vent Sizing Charts'!$F$5:$F$18,'Vent Sizing Charts'!G$5:G$18)+1&lt;0,0,LOOKUP($F321,'Vent Sizing Charts'!$F$5:$F$18,'Vent Sizing Charts'!G$5:G$18))</f>
        <v>#N/A</v>
      </c>
      <c r="I321" t="e">
        <f>IF(LOOKUP($F321,'Vent Sizing Charts'!$F$5:$F$18,'Vent Sizing Charts'!H$5:H$18)+1&lt;0,0,LOOKUP($F321,'Vent Sizing Charts'!$F$5:$F$18,'Vent Sizing Charts'!H$5:H$18))</f>
        <v>#N/A</v>
      </c>
      <c r="J321" t="e">
        <f>IF(LOOKUP($F321,'Vent Sizing Charts'!$F$5:$F$18,'Vent Sizing Charts'!I$5:I$18)+1&lt;0,0,LOOKUP($F321,'Vent Sizing Charts'!$F$5:$F$18,'Vent Sizing Charts'!I$5:I$18))</f>
        <v>#N/A</v>
      </c>
      <c r="K321" t="e">
        <f>IF(LOOKUP($F321,'Vent Sizing Charts'!$F$5:$F$18,'Vent Sizing Charts'!J$5:J$18)+1&lt;0,0,LOOKUP($F321,'Vent Sizing Charts'!$F$5:$F$18,'Vent Sizing Charts'!J$5:J$18))</f>
        <v>#N/A</v>
      </c>
      <c r="L321" t="e">
        <f>IF(LOOKUP($F321,'Vent Sizing Charts'!$F$5:$F$18,'Vent Sizing Charts'!K$5:K$18)+1&lt;0,0,LOOKUP($F321,'Vent Sizing Charts'!$F$5:$F$18,'Vent Sizing Charts'!K$5:K$18))</f>
        <v>#N/A</v>
      </c>
      <c r="M321" t="e">
        <f>IF(LOOKUP($F321,'Vent Sizing Charts'!$F$5:$F$18,'Vent Sizing Charts'!L$5:L$18)+1&lt;0,0,LOOKUP($F321,'Vent Sizing Charts'!$F$5:$F$18,'Vent Sizing Charts'!L$5:L$18))</f>
        <v>#N/A</v>
      </c>
      <c r="N321" t="e">
        <f>IF(LOOKUP($F321,'Vent Sizing Charts'!$F$5:$F$18,'Vent Sizing Charts'!M$5:M$18)+1&lt;0,0,LOOKUP($F321,'Vent Sizing Charts'!$F$5:$F$18,'Vent Sizing Charts'!M$5:M$18))</f>
        <v>#N/A</v>
      </c>
      <c r="O321" t="e">
        <f>IF(LOOKUP($F321,'Vent Sizing Charts'!$F$5:$F$18,'Vent Sizing Charts'!N$5:N$18)+1&lt;0,0,LOOKUP($F321,'Vent Sizing Charts'!$F$5:$F$18,'Vent Sizing Charts'!N$5:N$18))</f>
        <v>#N/A</v>
      </c>
      <c r="R321">
        <f>'Vent Sizing'!W226</f>
        <v>0</v>
      </c>
      <c r="S321">
        <f>ROUNDUP('Vent Sizing'!X226,0)</f>
        <v>0</v>
      </c>
      <c r="T321">
        <v>-9999999</v>
      </c>
      <c r="U321" t="str">
        <f>IF($R321=15,LOOKUP($S321,'Vent Sizing Charts'!$T$38:$T$41,'Vent Sizing Charts'!V$38:V$41)+1,IF($R321=12,LOOKUP($S321,'Vent Sizing Charts'!$T$34:$T$37,'Vent Sizing Charts'!V$34:V$37)+1,IF($R321=10,LOOKUP($S321,'Vent Sizing Charts'!$T$30:$T$33,'Vent Sizing Charts'!V$30:V$33)+1,IF($R321=8,LOOKUP($S321,'Vent Sizing Charts'!$T$26:$T$29,'Vent Sizing Charts'!V$26:V$29)+1,IF($R321=6,LOOKUP($S321,'Vent Sizing Charts'!$T$22:$T$25,'Vent Sizing Charts'!V$22:V$25)+1,IF($R321=5,LOOKUP($S321,'Vent Sizing Charts'!$T$18:$T$21,'Vent Sizing Charts'!V$18:V$21)+1,IF($R321=4,LOOKUP($S321,'Vent Sizing Charts'!$T$14:$T$17,'Vent Sizing Charts'!V$14:V$17)+1,IF($R321=3,LOOKUP($S321,'Vent Sizing Charts'!$T$10:$T$13,'Vent Sizing Charts'!V$10:V$13)+1,IF($R321=2,LOOKUP($S321,'Vent Sizing Charts'!$T$8:$T$9,'Vent Sizing Charts'!V$8:V$9)+1,IF($R321=1.5,LOOKUP($S321,'Vent Sizing Charts'!$T$7,'Vent Sizing Charts'!V$7)+1,IF($R321=1.25,LOOKUP($S321,'Vent Sizing Charts'!$T$6,'Vent Sizing Charts'!V$6)+1,"ERR")))))))))))</f>
        <v>ERR</v>
      </c>
      <c r="V321" t="str">
        <f>IF($R321=15,LOOKUP($S321,'Vent Sizing Charts'!$T$38:$T$41,'Vent Sizing Charts'!W$38:W$41)+1,IF($R321=12,LOOKUP($S321,'Vent Sizing Charts'!$T$34:$T$37,'Vent Sizing Charts'!W$34:W$37)+1,IF($R321=10,LOOKUP($S321,'Vent Sizing Charts'!$T$30:$T$33,'Vent Sizing Charts'!W$30:W$33)+1,IF($R321=8,LOOKUP($S321,'Vent Sizing Charts'!$T$26:$T$29,'Vent Sizing Charts'!W$26:W$29)+1,IF($R321=6,LOOKUP($S321,'Vent Sizing Charts'!$T$22:$T$25,'Vent Sizing Charts'!W$22:W$25)+1,IF($R321=5,LOOKUP($S321,'Vent Sizing Charts'!$T$18:$T$21,'Vent Sizing Charts'!W$18:W$21)+1,IF($R321=4,LOOKUP($S321,'Vent Sizing Charts'!$T$14:$T$17,'Vent Sizing Charts'!W$14:W$17)+1,IF($R321=3,LOOKUP($S321,'Vent Sizing Charts'!$T$10:$T$13,'Vent Sizing Charts'!W$10:W$13)+1,IF($R321=2,LOOKUP($S321,'Vent Sizing Charts'!$T$8:$T$9,'Vent Sizing Charts'!W$8:W$9)+1,IF($R321=1.5,LOOKUP($S321,'Vent Sizing Charts'!$T$7,'Vent Sizing Charts'!W$7)+1,IF($R321=1.25,LOOKUP($S321,'Vent Sizing Charts'!$T$6,'Vent Sizing Charts'!W$6)+1,"ERR")))))))))))</f>
        <v>ERR</v>
      </c>
      <c r="W321" t="str">
        <f>IF($R321=15,LOOKUP($S321,'Vent Sizing Charts'!$T$38:$T$41,'Vent Sizing Charts'!X$38:X$41)+1,IF($R321=12,LOOKUP($S321,'Vent Sizing Charts'!$T$34:$T$37,'Vent Sizing Charts'!X$34:X$37)+1,IF($R321=10,LOOKUP($S321,'Vent Sizing Charts'!$T$30:$T$33,'Vent Sizing Charts'!X$30:X$33)+1,IF($R321=8,LOOKUP($S321,'Vent Sizing Charts'!$T$26:$T$29,'Vent Sizing Charts'!X$26:X$29)+1,IF($R321=6,LOOKUP($S321,'Vent Sizing Charts'!$T$22:$T$25,'Vent Sizing Charts'!X$22:X$25)+1,IF($R321=5,LOOKUP($S321,'Vent Sizing Charts'!$T$18:$T$21,'Vent Sizing Charts'!X$18:X$21)+1,IF($R321=4,LOOKUP($S321,'Vent Sizing Charts'!$T$14:$T$17,'Vent Sizing Charts'!X$14:X$17)+1,IF($R321=3,LOOKUP($S321,'Vent Sizing Charts'!$T$10:$T$13,'Vent Sizing Charts'!X$10:X$13)+1,IF($R321=2,LOOKUP($S321,'Vent Sizing Charts'!$T$8:$T$9,'Vent Sizing Charts'!X$8:X$9)+1,IF($R321=1.5,LOOKUP($S321,'Vent Sizing Charts'!$T$7,'Vent Sizing Charts'!X$7)+1,IF($R321=1.25,LOOKUP($S321,'Vent Sizing Charts'!$T$6,'Vent Sizing Charts'!X$6)+1,"ERR")))))))))))</f>
        <v>ERR</v>
      </c>
      <c r="X321" t="str">
        <f>IF($R321=15,LOOKUP($S321,'Vent Sizing Charts'!$T$38:$T$41,'Vent Sizing Charts'!Y$38:Y$41)+1,IF($R321=12,LOOKUP($S321,'Vent Sizing Charts'!$T$34:$T$37,'Vent Sizing Charts'!Y$34:Y$37)+1,IF($R321=10,LOOKUP($S321,'Vent Sizing Charts'!$T$30:$T$33,'Vent Sizing Charts'!Y$30:Y$33)+1,IF($R321=8,LOOKUP($S321,'Vent Sizing Charts'!$T$26:$T$29,'Vent Sizing Charts'!Y$26:Y$29)+1,IF($R321=6,LOOKUP($S321,'Vent Sizing Charts'!$T$22:$T$25,'Vent Sizing Charts'!Y$22:Y$25)+1,IF($R321=5,LOOKUP($S321,'Vent Sizing Charts'!$T$18:$T$21,'Vent Sizing Charts'!Y$18:Y$21)+1,IF($R321=4,LOOKUP($S321,'Vent Sizing Charts'!$T$14:$T$17,'Vent Sizing Charts'!Y$14:Y$17)+1,IF($R321=3,LOOKUP($S321,'Vent Sizing Charts'!$T$10:$T$13,'Vent Sizing Charts'!Y$10:Y$13)+1,IF($R321=2,LOOKUP($S321,'Vent Sizing Charts'!$T$8:$T$9,'Vent Sizing Charts'!Y$8:Y$9)+1,IF($R321=1.5,LOOKUP($S321,'Vent Sizing Charts'!$T$7,'Vent Sizing Charts'!Y$7)+1,IF($R321=1.25,LOOKUP($S321,'Vent Sizing Charts'!$T$6,'Vent Sizing Charts'!Y$6)+1,"ERR")))))))))))</f>
        <v>ERR</v>
      </c>
      <c r="Y321" t="str">
        <f>IF($R321=15,LOOKUP($S321,'Vent Sizing Charts'!$T$38:$T$41,'Vent Sizing Charts'!Z$38:Z$41)+1,IF($R321=12,LOOKUP($S321,'Vent Sizing Charts'!$T$34:$T$37,'Vent Sizing Charts'!Z$34:Z$37)+1,IF($R321=10,LOOKUP($S321,'Vent Sizing Charts'!$T$30:$T$33,'Vent Sizing Charts'!Z$30:Z$33)+1,IF($R321=8,LOOKUP($S321,'Vent Sizing Charts'!$T$26:$T$29,'Vent Sizing Charts'!Z$26:Z$29)+1,IF($R321=6,LOOKUP($S321,'Vent Sizing Charts'!$T$22:$T$25,'Vent Sizing Charts'!Z$22:Z$25)+1,IF($R321=5,LOOKUP($S321,'Vent Sizing Charts'!$T$18:$T$21,'Vent Sizing Charts'!Z$18:Z$21)+1,IF($R321=4,LOOKUP($S321,'Vent Sizing Charts'!$T$14:$T$17,'Vent Sizing Charts'!Z$14:Z$17)+1,IF($R321=3,LOOKUP($S321,'Vent Sizing Charts'!$T$10:$T$13,'Vent Sizing Charts'!Z$10:Z$13)+1,IF($R321=2,LOOKUP($S321,'Vent Sizing Charts'!$T$8:$T$9,'Vent Sizing Charts'!Z$8:Z$9)+1,IF($R321=1.5,LOOKUP($S321,'Vent Sizing Charts'!$T$7,'Vent Sizing Charts'!Z$7)+1,IF($R321=1.25,LOOKUP($S321,'Vent Sizing Charts'!$T$6,'Vent Sizing Charts'!Z$6)+1,"ERR")))))))))))</f>
        <v>ERR</v>
      </c>
      <c r="Z321" t="str">
        <f>IF($R321=15,LOOKUP($S321,'Vent Sizing Charts'!$T$38:$T$41,'Vent Sizing Charts'!AA$38:AA$41)+1,IF($R321=12,LOOKUP($S321,'Vent Sizing Charts'!$T$34:$T$37,'Vent Sizing Charts'!AA$34:AA$37)+1,IF($R321=10,LOOKUP($S321,'Vent Sizing Charts'!$T$30:$T$33,'Vent Sizing Charts'!AA$30:AA$33)+1,IF($R321=8,LOOKUP($S321,'Vent Sizing Charts'!$T$26:$T$29,'Vent Sizing Charts'!AA$26:AA$29)+1,IF($R321=6,LOOKUP($S321,'Vent Sizing Charts'!$T$22:$T$25,'Vent Sizing Charts'!AA$22:AA$25)+1,IF($R321=5,LOOKUP($S321,'Vent Sizing Charts'!$T$18:$T$21,'Vent Sizing Charts'!AA$18:AA$21)+1,IF($R321=4,LOOKUP($S321,'Vent Sizing Charts'!$T$14:$T$17,'Vent Sizing Charts'!AA$14:AA$17)+1,IF($R321=3,LOOKUP($S321,'Vent Sizing Charts'!$T$10:$T$13,'Vent Sizing Charts'!AA$10:AA$13)+1,IF($R321=2,LOOKUP($S321,'Vent Sizing Charts'!$T$8:$T$9,'Vent Sizing Charts'!AA$8:AA$9)+1,IF($R321=1.5,LOOKUP($S321,'Vent Sizing Charts'!$T$7,'Vent Sizing Charts'!AA$7)+1,IF($R321=1.25,LOOKUP($S321,'Vent Sizing Charts'!$T$6,'Vent Sizing Charts'!AA$6)+1,"ERR")))))))))))</f>
        <v>ERR</v>
      </c>
      <c r="AA321" t="str">
        <f>IF($R321=15,LOOKUP($S321,'Vent Sizing Charts'!$T$38:$T$41,'Vent Sizing Charts'!AB$38:AB$41)+1,IF($R321=12,LOOKUP($S321,'Vent Sizing Charts'!$T$34:$T$37,'Vent Sizing Charts'!AB$34:AB$37)+1,IF($R321=10,LOOKUP($S321,'Vent Sizing Charts'!$T$30:$T$33,'Vent Sizing Charts'!AB$30:AB$33)+1,IF($R321=8,LOOKUP($S321,'Vent Sizing Charts'!$T$26:$T$29,'Vent Sizing Charts'!AB$26:AB$29)+1,IF($R321=6,LOOKUP($S321,'Vent Sizing Charts'!$T$22:$T$25,'Vent Sizing Charts'!AB$22:AB$25)+1,IF($R321=5,LOOKUP($S321,'Vent Sizing Charts'!$T$18:$T$21,'Vent Sizing Charts'!AB$18:AB$21)+1,IF($R321=4,LOOKUP($S321,'Vent Sizing Charts'!$T$14:$T$17,'Vent Sizing Charts'!AB$14:AB$17)+1,IF($R321=3,LOOKUP($S321,'Vent Sizing Charts'!$T$10:$T$13,'Vent Sizing Charts'!AB$10:AB$13)+1,IF($R321=2,LOOKUP($S321,'Vent Sizing Charts'!$T$8:$T$9,'Vent Sizing Charts'!AB$8:AB$9)+1,IF($R321=1.5,LOOKUP($S321,'Vent Sizing Charts'!$T$7,'Vent Sizing Charts'!AB$7)+1,IF($R321=1.25,LOOKUP($S321,'Vent Sizing Charts'!$T$6,'Vent Sizing Charts'!AB$6)+1,"ERR")))))))))))</f>
        <v>ERR</v>
      </c>
      <c r="AB321" t="str">
        <f>IF($R321=15,LOOKUP($S321,'Vent Sizing Charts'!$T$38:$T$41,'Vent Sizing Charts'!AC$38:AC$41)+1,IF($R321=12,LOOKUP($S321,'Vent Sizing Charts'!$T$34:$T$37,'Vent Sizing Charts'!AC$34:AC$37)+1,IF($R321=10,LOOKUP($S321,'Vent Sizing Charts'!$T$30:$T$33,'Vent Sizing Charts'!AC$30:AC$33)+1,IF($R321=8,LOOKUP($S321,'Vent Sizing Charts'!$T$26:$T$29,'Vent Sizing Charts'!AC$26:AC$29)+1,IF($R321=6,LOOKUP($S321,'Vent Sizing Charts'!$T$22:$T$25,'Vent Sizing Charts'!AC$22:AC$25)+1,IF($R321=5,LOOKUP($S321,'Vent Sizing Charts'!$T$18:$T$21,'Vent Sizing Charts'!AC$18:AC$21)+1,IF($R321=4,LOOKUP($S321,'Vent Sizing Charts'!$T$14:$T$17,'Vent Sizing Charts'!AC$14:AC$17)+1,IF($R321=3,LOOKUP($S321,'Vent Sizing Charts'!$T$10:$T$13,'Vent Sizing Charts'!AC$10:AC$13)+1,IF($R321=2,LOOKUP($S321,'Vent Sizing Charts'!$T$8:$T$9,'Vent Sizing Charts'!AC$8:AC$9)+1,IF($R321=1.5,LOOKUP($S321,'Vent Sizing Charts'!$T$7,'Vent Sizing Charts'!AC$7)+1,IF($R321=1.25,LOOKUP($S321,'Vent Sizing Charts'!$T$6,'Vent Sizing Charts'!AC$6)+1,"ERR")))))))))))</f>
        <v>ERR</v>
      </c>
      <c r="AC321" t="str">
        <f>IF($R321=15,LOOKUP($S321,'Vent Sizing Charts'!$T$38:$T$41,'Vent Sizing Charts'!AD$38:AD$41)+1,IF($R321=12,LOOKUP($S321,'Vent Sizing Charts'!$T$34:$T$37,'Vent Sizing Charts'!AD$34:AD$37)+1,IF($R321=10,LOOKUP($S321,'Vent Sizing Charts'!$T$30:$T$33,'Vent Sizing Charts'!AD$30:AD$33)+1,IF($R321=8,LOOKUP($S321,'Vent Sizing Charts'!$T$26:$T$29,'Vent Sizing Charts'!AD$26:AD$29)+1,IF($R321=6,LOOKUP($S321,'Vent Sizing Charts'!$T$22:$T$25,'Vent Sizing Charts'!AD$22:AD$25)+1,IF($R321=5,LOOKUP($S321,'Vent Sizing Charts'!$T$18:$T$21,'Vent Sizing Charts'!AD$18:AD$21)+1,IF($R321=4,LOOKUP($S321,'Vent Sizing Charts'!$T$14:$T$17,'Vent Sizing Charts'!AD$14:AD$17)+1,IF($R321=3,LOOKUP($S321,'Vent Sizing Charts'!$T$10:$T$13,'Vent Sizing Charts'!AD$10:AD$13)+1,IF($R321=2,LOOKUP($S321,'Vent Sizing Charts'!$T$8:$T$9,'Vent Sizing Charts'!AD$8:AD$9)+1,IF($R321=1.5,LOOKUP($S321,'Vent Sizing Charts'!$T$7,'Vent Sizing Charts'!AD$7)+1,IF($R321=1.25,LOOKUP($S321,'Vent Sizing Charts'!$T$6,'Vent Sizing Charts'!AD$6)+1,"ERR")))))))))))</f>
        <v>ERR</v>
      </c>
      <c r="AD321" t="str">
        <f>IF($R321=15,LOOKUP($S321,'Vent Sizing Charts'!$T$38:$T$41,'Vent Sizing Charts'!AE$38:AE$41)+1,IF($R321=12,LOOKUP($S321,'Vent Sizing Charts'!$T$34:$T$37,'Vent Sizing Charts'!AE$34:AE$37)+1,IF($R321=10,LOOKUP($S321,'Vent Sizing Charts'!$T$30:$T$33,'Vent Sizing Charts'!AE$30:AE$33)+1,IF($R321=8,LOOKUP($S321,'Vent Sizing Charts'!$T$26:$T$29,'Vent Sizing Charts'!AE$26:AE$29)+1,IF($R321=6,LOOKUP($S321,'Vent Sizing Charts'!$T$22:$T$25,'Vent Sizing Charts'!AE$22:AE$25)+1,IF($R321=5,LOOKUP($S321,'Vent Sizing Charts'!$T$18:$T$21,'Vent Sizing Charts'!AE$18:AE$21)+1,IF($R321=4,LOOKUP($S321,'Vent Sizing Charts'!$T$14:$T$17,'Vent Sizing Charts'!AE$14:AE$17)+1,IF($R321=3,LOOKUP($S321,'Vent Sizing Charts'!$T$10:$T$13,'Vent Sizing Charts'!AE$10:AE$13)+1,IF($R321=2,LOOKUP($S321,'Vent Sizing Charts'!$T$8:$T$9,'Vent Sizing Charts'!AE$8:AE$9)+1,IF($R321=1.5,LOOKUP($S321,'Vent Sizing Charts'!$T$7,'Vent Sizing Charts'!AE$7)+1,IF($R321=1.25,LOOKUP($S321,'Vent Sizing Charts'!$T$6,'Vent Sizing Charts'!AE$6)+1,"ERR")))))))))))</f>
        <v>ERR</v>
      </c>
      <c r="AE321" t="str">
        <f>IF($R321=15,LOOKUP($S321,'Vent Sizing Charts'!$T$38:$T$41,'Vent Sizing Charts'!U$38:U$41),IF($R321=12,LOOKUP($S321,'Vent Sizing Charts'!$T$34:$T$37,'Vent Sizing Charts'!U$34:U$37),IF($R321=10,LOOKUP($S321,'Vent Sizing Charts'!$T$30:$T$33,'Vent Sizing Charts'!U$30:U$33),IF($R321=8,LOOKUP($S321,'Vent Sizing Charts'!$T$26:$T$29,'Vent Sizing Charts'!U$26:U$29),IF($R321=6,LOOKUP($S321,'Vent Sizing Charts'!$T$22:$T$25,'Vent Sizing Charts'!U$22:U$25),IF($R321=5,LOOKUP($S321,'Vent Sizing Charts'!$T$18:$T$21,'Vent Sizing Charts'!U$18:U$21),IF($R321=4,LOOKUP($S321,'Vent Sizing Charts'!$T$14:$T$17,'Vent Sizing Charts'!U$14:U$17),IF($R321=3,LOOKUP($S321,'Vent Sizing Charts'!$T$10:$T$13,'Vent Sizing Charts'!U$10:U$13),IF($R321=2,LOOKUP($S321,'Vent Sizing Charts'!$T$8:$T$9,'Vent Sizing Charts'!U$8:U$9),IF($R321=1.5,LOOKUP($S321,'Vent Sizing Charts'!$T$7,'Vent Sizing Charts'!U$7),IF($R321=1.25,LOOKUP($S321,'Vent Sizing Charts'!$T$6,'Vent Sizing Charts'!U$6),"ERR")))))))))))</f>
        <v>ERR</v>
      </c>
    </row>
    <row r="322" spans="6:31" x14ac:dyDescent="0.25">
      <c r="F322" t="str">
        <f>IF('Vent Sizing'!M307="","",'Vent Sizing'!M307)</f>
        <v/>
      </c>
      <c r="G322">
        <v>0</v>
      </c>
      <c r="H322" t="e">
        <f>IF(LOOKUP($F322,'Vent Sizing Charts'!$F$5:$F$18,'Vent Sizing Charts'!G$5:G$18)+1&lt;0,0,LOOKUP($F322,'Vent Sizing Charts'!$F$5:$F$18,'Vent Sizing Charts'!G$5:G$18))</f>
        <v>#N/A</v>
      </c>
      <c r="I322" t="e">
        <f>IF(LOOKUP($F322,'Vent Sizing Charts'!$F$5:$F$18,'Vent Sizing Charts'!H$5:H$18)+1&lt;0,0,LOOKUP($F322,'Vent Sizing Charts'!$F$5:$F$18,'Vent Sizing Charts'!H$5:H$18))</f>
        <v>#N/A</v>
      </c>
      <c r="J322" t="e">
        <f>IF(LOOKUP($F322,'Vent Sizing Charts'!$F$5:$F$18,'Vent Sizing Charts'!I$5:I$18)+1&lt;0,0,LOOKUP($F322,'Vent Sizing Charts'!$F$5:$F$18,'Vent Sizing Charts'!I$5:I$18))</f>
        <v>#N/A</v>
      </c>
      <c r="K322" t="e">
        <f>IF(LOOKUP($F322,'Vent Sizing Charts'!$F$5:$F$18,'Vent Sizing Charts'!J$5:J$18)+1&lt;0,0,LOOKUP($F322,'Vent Sizing Charts'!$F$5:$F$18,'Vent Sizing Charts'!J$5:J$18))</f>
        <v>#N/A</v>
      </c>
      <c r="L322" t="e">
        <f>IF(LOOKUP($F322,'Vent Sizing Charts'!$F$5:$F$18,'Vent Sizing Charts'!K$5:K$18)+1&lt;0,0,LOOKUP($F322,'Vent Sizing Charts'!$F$5:$F$18,'Vent Sizing Charts'!K$5:K$18))</f>
        <v>#N/A</v>
      </c>
      <c r="M322" t="e">
        <f>IF(LOOKUP($F322,'Vent Sizing Charts'!$F$5:$F$18,'Vent Sizing Charts'!L$5:L$18)+1&lt;0,0,LOOKUP($F322,'Vent Sizing Charts'!$F$5:$F$18,'Vent Sizing Charts'!L$5:L$18))</f>
        <v>#N/A</v>
      </c>
      <c r="N322" t="e">
        <f>IF(LOOKUP($F322,'Vent Sizing Charts'!$F$5:$F$18,'Vent Sizing Charts'!M$5:M$18)+1&lt;0,0,LOOKUP($F322,'Vent Sizing Charts'!$F$5:$F$18,'Vent Sizing Charts'!M$5:M$18))</f>
        <v>#N/A</v>
      </c>
      <c r="O322" t="e">
        <f>IF(LOOKUP($F322,'Vent Sizing Charts'!$F$5:$F$18,'Vent Sizing Charts'!N$5:N$18)+1&lt;0,0,LOOKUP($F322,'Vent Sizing Charts'!$F$5:$F$18,'Vent Sizing Charts'!N$5:N$18))</f>
        <v>#N/A</v>
      </c>
      <c r="R322">
        <f>'Vent Sizing'!W227</f>
        <v>0</v>
      </c>
      <c r="S322">
        <f>ROUNDUP('Vent Sizing'!X227,0)</f>
        <v>0</v>
      </c>
      <c r="T322">
        <v>-9999999</v>
      </c>
      <c r="U322" t="str">
        <f>IF($R322=15,LOOKUP($S322,'Vent Sizing Charts'!$T$38:$T$41,'Vent Sizing Charts'!V$38:V$41)+1,IF($R322=12,LOOKUP($S322,'Vent Sizing Charts'!$T$34:$T$37,'Vent Sizing Charts'!V$34:V$37)+1,IF($R322=10,LOOKUP($S322,'Vent Sizing Charts'!$T$30:$T$33,'Vent Sizing Charts'!V$30:V$33)+1,IF($R322=8,LOOKUP($S322,'Vent Sizing Charts'!$T$26:$T$29,'Vent Sizing Charts'!V$26:V$29)+1,IF($R322=6,LOOKUP($S322,'Vent Sizing Charts'!$T$22:$T$25,'Vent Sizing Charts'!V$22:V$25)+1,IF($R322=5,LOOKUP($S322,'Vent Sizing Charts'!$T$18:$T$21,'Vent Sizing Charts'!V$18:V$21)+1,IF($R322=4,LOOKUP($S322,'Vent Sizing Charts'!$T$14:$T$17,'Vent Sizing Charts'!V$14:V$17)+1,IF($R322=3,LOOKUP($S322,'Vent Sizing Charts'!$T$10:$T$13,'Vent Sizing Charts'!V$10:V$13)+1,IF($R322=2,LOOKUP($S322,'Vent Sizing Charts'!$T$8:$T$9,'Vent Sizing Charts'!V$8:V$9)+1,IF($R322=1.5,LOOKUP($S322,'Vent Sizing Charts'!$T$7,'Vent Sizing Charts'!V$7)+1,IF($R322=1.25,LOOKUP($S322,'Vent Sizing Charts'!$T$6,'Vent Sizing Charts'!V$6)+1,"ERR")))))))))))</f>
        <v>ERR</v>
      </c>
      <c r="V322" t="str">
        <f>IF($R322=15,LOOKUP($S322,'Vent Sizing Charts'!$T$38:$T$41,'Vent Sizing Charts'!W$38:W$41)+1,IF($R322=12,LOOKUP($S322,'Vent Sizing Charts'!$T$34:$T$37,'Vent Sizing Charts'!W$34:W$37)+1,IF($R322=10,LOOKUP($S322,'Vent Sizing Charts'!$T$30:$T$33,'Vent Sizing Charts'!W$30:W$33)+1,IF($R322=8,LOOKUP($S322,'Vent Sizing Charts'!$T$26:$T$29,'Vent Sizing Charts'!W$26:W$29)+1,IF($R322=6,LOOKUP($S322,'Vent Sizing Charts'!$T$22:$T$25,'Vent Sizing Charts'!W$22:W$25)+1,IF($R322=5,LOOKUP($S322,'Vent Sizing Charts'!$T$18:$T$21,'Vent Sizing Charts'!W$18:W$21)+1,IF($R322=4,LOOKUP($S322,'Vent Sizing Charts'!$T$14:$T$17,'Vent Sizing Charts'!W$14:W$17)+1,IF($R322=3,LOOKUP($S322,'Vent Sizing Charts'!$T$10:$T$13,'Vent Sizing Charts'!W$10:W$13)+1,IF($R322=2,LOOKUP($S322,'Vent Sizing Charts'!$T$8:$T$9,'Vent Sizing Charts'!W$8:W$9)+1,IF($R322=1.5,LOOKUP($S322,'Vent Sizing Charts'!$T$7,'Vent Sizing Charts'!W$7)+1,IF($R322=1.25,LOOKUP($S322,'Vent Sizing Charts'!$T$6,'Vent Sizing Charts'!W$6)+1,"ERR")))))))))))</f>
        <v>ERR</v>
      </c>
      <c r="W322" t="str">
        <f>IF($R322=15,LOOKUP($S322,'Vent Sizing Charts'!$T$38:$T$41,'Vent Sizing Charts'!X$38:X$41)+1,IF($R322=12,LOOKUP($S322,'Vent Sizing Charts'!$T$34:$T$37,'Vent Sizing Charts'!X$34:X$37)+1,IF($R322=10,LOOKUP($S322,'Vent Sizing Charts'!$T$30:$T$33,'Vent Sizing Charts'!X$30:X$33)+1,IF($R322=8,LOOKUP($S322,'Vent Sizing Charts'!$T$26:$T$29,'Vent Sizing Charts'!X$26:X$29)+1,IF($R322=6,LOOKUP($S322,'Vent Sizing Charts'!$T$22:$T$25,'Vent Sizing Charts'!X$22:X$25)+1,IF($R322=5,LOOKUP($S322,'Vent Sizing Charts'!$T$18:$T$21,'Vent Sizing Charts'!X$18:X$21)+1,IF($R322=4,LOOKUP($S322,'Vent Sizing Charts'!$T$14:$T$17,'Vent Sizing Charts'!X$14:X$17)+1,IF($R322=3,LOOKUP($S322,'Vent Sizing Charts'!$T$10:$T$13,'Vent Sizing Charts'!X$10:X$13)+1,IF($R322=2,LOOKUP($S322,'Vent Sizing Charts'!$T$8:$T$9,'Vent Sizing Charts'!X$8:X$9)+1,IF($R322=1.5,LOOKUP($S322,'Vent Sizing Charts'!$T$7,'Vent Sizing Charts'!X$7)+1,IF($R322=1.25,LOOKUP($S322,'Vent Sizing Charts'!$T$6,'Vent Sizing Charts'!X$6)+1,"ERR")))))))))))</f>
        <v>ERR</v>
      </c>
      <c r="X322" t="str">
        <f>IF($R322=15,LOOKUP($S322,'Vent Sizing Charts'!$T$38:$T$41,'Vent Sizing Charts'!Y$38:Y$41)+1,IF($R322=12,LOOKUP($S322,'Vent Sizing Charts'!$T$34:$T$37,'Vent Sizing Charts'!Y$34:Y$37)+1,IF($R322=10,LOOKUP($S322,'Vent Sizing Charts'!$T$30:$T$33,'Vent Sizing Charts'!Y$30:Y$33)+1,IF($R322=8,LOOKUP($S322,'Vent Sizing Charts'!$T$26:$T$29,'Vent Sizing Charts'!Y$26:Y$29)+1,IF($R322=6,LOOKUP($S322,'Vent Sizing Charts'!$T$22:$T$25,'Vent Sizing Charts'!Y$22:Y$25)+1,IF($R322=5,LOOKUP($S322,'Vent Sizing Charts'!$T$18:$T$21,'Vent Sizing Charts'!Y$18:Y$21)+1,IF($R322=4,LOOKUP($S322,'Vent Sizing Charts'!$T$14:$T$17,'Vent Sizing Charts'!Y$14:Y$17)+1,IF($R322=3,LOOKUP($S322,'Vent Sizing Charts'!$T$10:$T$13,'Vent Sizing Charts'!Y$10:Y$13)+1,IF($R322=2,LOOKUP($S322,'Vent Sizing Charts'!$T$8:$T$9,'Vent Sizing Charts'!Y$8:Y$9)+1,IF($R322=1.5,LOOKUP($S322,'Vent Sizing Charts'!$T$7,'Vent Sizing Charts'!Y$7)+1,IF($R322=1.25,LOOKUP($S322,'Vent Sizing Charts'!$T$6,'Vent Sizing Charts'!Y$6)+1,"ERR")))))))))))</f>
        <v>ERR</v>
      </c>
      <c r="Y322" t="str">
        <f>IF($R322=15,LOOKUP($S322,'Vent Sizing Charts'!$T$38:$T$41,'Vent Sizing Charts'!Z$38:Z$41)+1,IF($R322=12,LOOKUP($S322,'Vent Sizing Charts'!$T$34:$T$37,'Vent Sizing Charts'!Z$34:Z$37)+1,IF($R322=10,LOOKUP($S322,'Vent Sizing Charts'!$T$30:$T$33,'Vent Sizing Charts'!Z$30:Z$33)+1,IF($R322=8,LOOKUP($S322,'Vent Sizing Charts'!$T$26:$T$29,'Vent Sizing Charts'!Z$26:Z$29)+1,IF($R322=6,LOOKUP($S322,'Vent Sizing Charts'!$T$22:$T$25,'Vent Sizing Charts'!Z$22:Z$25)+1,IF($R322=5,LOOKUP($S322,'Vent Sizing Charts'!$T$18:$T$21,'Vent Sizing Charts'!Z$18:Z$21)+1,IF($R322=4,LOOKUP($S322,'Vent Sizing Charts'!$T$14:$T$17,'Vent Sizing Charts'!Z$14:Z$17)+1,IF($R322=3,LOOKUP($S322,'Vent Sizing Charts'!$T$10:$T$13,'Vent Sizing Charts'!Z$10:Z$13)+1,IF($R322=2,LOOKUP($S322,'Vent Sizing Charts'!$T$8:$T$9,'Vent Sizing Charts'!Z$8:Z$9)+1,IF($R322=1.5,LOOKUP($S322,'Vent Sizing Charts'!$T$7,'Vent Sizing Charts'!Z$7)+1,IF($R322=1.25,LOOKUP($S322,'Vent Sizing Charts'!$T$6,'Vent Sizing Charts'!Z$6)+1,"ERR")))))))))))</f>
        <v>ERR</v>
      </c>
      <c r="Z322" t="str">
        <f>IF($R322=15,LOOKUP($S322,'Vent Sizing Charts'!$T$38:$T$41,'Vent Sizing Charts'!AA$38:AA$41)+1,IF($R322=12,LOOKUP($S322,'Vent Sizing Charts'!$T$34:$T$37,'Vent Sizing Charts'!AA$34:AA$37)+1,IF($R322=10,LOOKUP($S322,'Vent Sizing Charts'!$T$30:$T$33,'Vent Sizing Charts'!AA$30:AA$33)+1,IF($R322=8,LOOKUP($S322,'Vent Sizing Charts'!$T$26:$T$29,'Vent Sizing Charts'!AA$26:AA$29)+1,IF($R322=6,LOOKUP($S322,'Vent Sizing Charts'!$T$22:$T$25,'Vent Sizing Charts'!AA$22:AA$25)+1,IF($R322=5,LOOKUP($S322,'Vent Sizing Charts'!$T$18:$T$21,'Vent Sizing Charts'!AA$18:AA$21)+1,IF($R322=4,LOOKUP($S322,'Vent Sizing Charts'!$T$14:$T$17,'Vent Sizing Charts'!AA$14:AA$17)+1,IF($R322=3,LOOKUP($S322,'Vent Sizing Charts'!$T$10:$T$13,'Vent Sizing Charts'!AA$10:AA$13)+1,IF($R322=2,LOOKUP($S322,'Vent Sizing Charts'!$T$8:$T$9,'Vent Sizing Charts'!AA$8:AA$9)+1,IF($R322=1.5,LOOKUP($S322,'Vent Sizing Charts'!$T$7,'Vent Sizing Charts'!AA$7)+1,IF($R322=1.25,LOOKUP($S322,'Vent Sizing Charts'!$T$6,'Vent Sizing Charts'!AA$6)+1,"ERR")))))))))))</f>
        <v>ERR</v>
      </c>
      <c r="AA322" t="str">
        <f>IF($R322=15,LOOKUP($S322,'Vent Sizing Charts'!$T$38:$T$41,'Vent Sizing Charts'!AB$38:AB$41)+1,IF($R322=12,LOOKUP($S322,'Vent Sizing Charts'!$T$34:$T$37,'Vent Sizing Charts'!AB$34:AB$37)+1,IF($R322=10,LOOKUP($S322,'Vent Sizing Charts'!$T$30:$T$33,'Vent Sizing Charts'!AB$30:AB$33)+1,IF($R322=8,LOOKUP($S322,'Vent Sizing Charts'!$T$26:$T$29,'Vent Sizing Charts'!AB$26:AB$29)+1,IF($R322=6,LOOKUP($S322,'Vent Sizing Charts'!$T$22:$T$25,'Vent Sizing Charts'!AB$22:AB$25)+1,IF($R322=5,LOOKUP($S322,'Vent Sizing Charts'!$T$18:$T$21,'Vent Sizing Charts'!AB$18:AB$21)+1,IF($R322=4,LOOKUP($S322,'Vent Sizing Charts'!$T$14:$T$17,'Vent Sizing Charts'!AB$14:AB$17)+1,IF($R322=3,LOOKUP($S322,'Vent Sizing Charts'!$T$10:$T$13,'Vent Sizing Charts'!AB$10:AB$13)+1,IF($R322=2,LOOKUP($S322,'Vent Sizing Charts'!$T$8:$T$9,'Vent Sizing Charts'!AB$8:AB$9)+1,IF($R322=1.5,LOOKUP($S322,'Vent Sizing Charts'!$T$7,'Vent Sizing Charts'!AB$7)+1,IF($R322=1.25,LOOKUP($S322,'Vent Sizing Charts'!$T$6,'Vent Sizing Charts'!AB$6)+1,"ERR")))))))))))</f>
        <v>ERR</v>
      </c>
      <c r="AB322" t="str">
        <f>IF($R322=15,LOOKUP($S322,'Vent Sizing Charts'!$T$38:$T$41,'Vent Sizing Charts'!AC$38:AC$41)+1,IF($R322=12,LOOKUP($S322,'Vent Sizing Charts'!$T$34:$T$37,'Vent Sizing Charts'!AC$34:AC$37)+1,IF($R322=10,LOOKUP($S322,'Vent Sizing Charts'!$T$30:$T$33,'Vent Sizing Charts'!AC$30:AC$33)+1,IF($R322=8,LOOKUP($S322,'Vent Sizing Charts'!$T$26:$T$29,'Vent Sizing Charts'!AC$26:AC$29)+1,IF($R322=6,LOOKUP($S322,'Vent Sizing Charts'!$T$22:$T$25,'Vent Sizing Charts'!AC$22:AC$25)+1,IF($R322=5,LOOKUP($S322,'Vent Sizing Charts'!$T$18:$T$21,'Vent Sizing Charts'!AC$18:AC$21)+1,IF($R322=4,LOOKUP($S322,'Vent Sizing Charts'!$T$14:$T$17,'Vent Sizing Charts'!AC$14:AC$17)+1,IF($R322=3,LOOKUP($S322,'Vent Sizing Charts'!$T$10:$T$13,'Vent Sizing Charts'!AC$10:AC$13)+1,IF($R322=2,LOOKUP($S322,'Vent Sizing Charts'!$T$8:$T$9,'Vent Sizing Charts'!AC$8:AC$9)+1,IF($R322=1.5,LOOKUP($S322,'Vent Sizing Charts'!$T$7,'Vent Sizing Charts'!AC$7)+1,IF($R322=1.25,LOOKUP($S322,'Vent Sizing Charts'!$T$6,'Vent Sizing Charts'!AC$6)+1,"ERR")))))))))))</f>
        <v>ERR</v>
      </c>
      <c r="AC322" t="str">
        <f>IF($R322=15,LOOKUP($S322,'Vent Sizing Charts'!$T$38:$T$41,'Vent Sizing Charts'!AD$38:AD$41)+1,IF($R322=12,LOOKUP($S322,'Vent Sizing Charts'!$T$34:$T$37,'Vent Sizing Charts'!AD$34:AD$37)+1,IF($R322=10,LOOKUP($S322,'Vent Sizing Charts'!$T$30:$T$33,'Vent Sizing Charts'!AD$30:AD$33)+1,IF($R322=8,LOOKUP($S322,'Vent Sizing Charts'!$T$26:$T$29,'Vent Sizing Charts'!AD$26:AD$29)+1,IF($R322=6,LOOKUP($S322,'Vent Sizing Charts'!$T$22:$T$25,'Vent Sizing Charts'!AD$22:AD$25)+1,IF($R322=5,LOOKUP($S322,'Vent Sizing Charts'!$T$18:$T$21,'Vent Sizing Charts'!AD$18:AD$21)+1,IF($R322=4,LOOKUP($S322,'Vent Sizing Charts'!$T$14:$T$17,'Vent Sizing Charts'!AD$14:AD$17)+1,IF($R322=3,LOOKUP($S322,'Vent Sizing Charts'!$T$10:$T$13,'Vent Sizing Charts'!AD$10:AD$13)+1,IF($R322=2,LOOKUP($S322,'Vent Sizing Charts'!$T$8:$T$9,'Vent Sizing Charts'!AD$8:AD$9)+1,IF($R322=1.5,LOOKUP($S322,'Vent Sizing Charts'!$T$7,'Vent Sizing Charts'!AD$7)+1,IF($R322=1.25,LOOKUP($S322,'Vent Sizing Charts'!$T$6,'Vent Sizing Charts'!AD$6)+1,"ERR")))))))))))</f>
        <v>ERR</v>
      </c>
      <c r="AD322" t="str">
        <f>IF($R322=15,LOOKUP($S322,'Vent Sizing Charts'!$T$38:$T$41,'Vent Sizing Charts'!AE$38:AE$41)+1,IF($R322=12,LOOKUP($S322,'Vent Sizing Charts'!$T$34:$T$37,'Vent Sizing Charts'!AE$34:AE$37)+1,IF($R322=10,LOOKUP($S322,'Vent Sizing Charts'!$T$30:$T$33,'Vent Sizing Charts'!AE$30:AE$33)+1,IF($R322=8,LOOKUP($S322,'Vent Sizing Charts'!$T$26:$T$29,'Vent Sizing Charts'!AE$26:AE$29)+1,IF($R322=6,LOOKUP($S322,'Vent Sizing Charts'!$T$22:$T$25,'Vent Sizing Charts'!AE$22:AE$25)+1,IF($R322=5,LOOKUP($S322,'Vent Sizing Charts'!$T$18:$T$21,'Vent Sizing Charts'!AE$18:AE$21)+1,IF($R322=4,LOOKUP($S322,'Vent Sizing Charts'!$T$14:$T$17,'Vent Sizing Charts'!AE$14:AE$17)+1,IF($R322=3,LOOKUP($S322,'Vent Sizing Charts'!$T$10:$T$13,'Vent Sizing Charts'!AE$10:AE$13)+1,IF($R322=2,LOOKUP($S322,'Vent Sizing Charts'!$T$8:$T$9,'Vent Sizing Charts'!AE$8:AE$9)+1,IF($R322=1.5,LOOKUP($S322,'Vent Sizing Charts'!$T$7,'Vent Sizing Charts'!AE$7)+1,IF($R322=1.25,LOOKUP($S322,'Vent Sizing Charts'!$T$6,'Vent Sizing Charts'!AE$6)+1,"ERR")))))))))))</f>
        <v>ERR</v>
      </c>
      <c r="AE322" t="str">
        <f>IF($R322=15,LOOKUP($S322,'Vent Sizing Charts'!$T$38:$T$41,'Vent Sizing Charts'!U$38:U$41),IF($R322=12,LOOKUP($S322,'Vent Sizing Charts'!$T$34:$T$37,'Vent Sizing Charts'!U$34:U$37),IF($R322=10,LOOKUP($S322,'Vent Sizing Charts'!$T$30:$T$33,'Vent Sizing Charts'!U$30:U$33),IF($R322=8,LOOKUP($S322,'Vent Sizing Charts'!$T$26:$T$29,'Vent Sizing Charts'!U$26:U$29),IF($R322=6,LOOKUP($S322,'Vent Sizing Charts'!$T$22:$T$25,'Vent Sizing Charts'!U$22:U$25),IF($R322=5,LOOKUP($S322,'Vent Sizing Charts'!$T$18:$T$21,'Vent Sizing Charts'!U$18:U$21),IF($R322=4,LOOKUP($S322,'Vent Sizing Charts'!$T$14:$T$17,'Vent Sizing Charts'!U$14:U$17),IF($R322=3,LOOKUP($S322,'Vent Sizing Charts'!$T$10:$T$13,'Vent Sizing Charts'!U$10:U$13),IF($R322=2,LOOKUP($S322,'Vent Sizing Charts'!$T$8:$T$9,'Vent Sizing Charts'!U$8:U$9),IF($R322=1.5,LOOKUP($S322,'Vent Sizing Charts'!$T$7,'Vent Sizing Charts'!U$7),IF($R322=1.25,LOOKUP($S322,'Vent Sizing Charts'!$T$6,'Vent Sizing Charts'!U$6),"ERR")))))))))))</f>
        <v>ERR</v>
      </c>
    </row>
    <row r="323" spans="6:31" x14ac:dyDescent="0.25">
      <c r="F323" t="str">
        <f>IF('Vent Sizing'!M308="","",'Vent Sizing'!M308)</f>
        <v/>
      </c>
      <c r="G323">
        <v>0</v>
      </c>
      <c r="H323" t="e">
        <f>IF(LOOKUP($F323,'Vent Sizing Charts'!$F$5:$F$18,'Vent Sizing Charts'!G$5:G$18)+1&lt;0,0,LOOKUP($F323,'Vent Sizing Charts'!$F$5:$F$18,'Vent Sizing Charts'!G$5:G$18))</f>
        <v>#N/A</v>
      </c>
      <c r="I323" t="e">
        <f>IF(LOOKUP($F323,'Vent Sizing Charts'!$F$5:$F$18,'Vent Sizing Charts'!H$5:H$18)+1&lt;0,0,LOOKUP($F323,'Vent Sizing Charts'!$F$5:$F$18,'Vent Sizing Charts'!H$5:H$18))</f>
        <v>#N/A</v>
      </c>
      <c r="J323" t="e">
        <f>IF(LOOKUP($F323,'Vent Sizing Charts'!$F$5:$F$18,'Vent Sizing Charts'!I$5:I$18)+1&lt;0,0,LOOKUP($F323,'Vent Sizing Charts'!$F$5:$F$18,'Vent Sizing Charts'!I$5:I$18))</f>
        <v>#N/A</v>
      </c>
      <c r="K323" t="e">
        <f>IF(LOOKUP($F323,'Vent Sizing Charts'!$F$5:$F$18,'Vent Sizing Charts'!J$5:J$18)+1&lt;0,0,LOOKUP($F323,'Vent Sizing Charts'!$F$5:$F$18,'Vent Sizing Charts'!J$5:J$18))</f>
        <v>#N/A</v>
      </c>
      <c r="L323" t="e">
        <f>IF(LOOKUP($F323,'Vent Sizing Charts'!$F$5:$F$18,'Vent Sizing Charts'!K$5:K$18)+1&lt;0,0,LOOKUP($F323,'Vent Sizing Charts'!$F$5:$F$18,'Vent Sizing Charts'!K$5:K$18))</f>
        <v>#N/A</v>
      </c>
      <c r="M323" t="e">
        <f>IF(LOOKUP($F323,'Vent Sizing Charts'!$F$5:$F$18,'Vent Sizing Charts'!L$5:L$18)+1&lt;0,0,LOOKUP($F323,'Vent Sizing Charts'!$F$5:$F$18,'Vent Sizing Charts'!L$5:L$18))</f>
        <v>#N/A</v>
      </c>
      <c r="N323" t="e">
        <f>IF(LOOKUP($F323,'Vent Sizing Charts'!$F$5:$F$18,'Vent Sizing Charts'!M$5:M$18)+1&lt;0,0,LOOKUP($F323,'Vent Sizing Charts'!$F$5:$F$18,'Vent Sizing Charts'!M$5:M$18))</f>
        <v>#N/A</v>
      </c>
      <c r="O323" t="e">
        <f>IF(LOOKUP($F323,'Vent Sizing Charts'!$F$5:$F$18,'Vent Sizing Charts'!N$5:N$18)+1&lt;0,0,LOOKUP($F323,'Vent Sizing Charts'!$F$5:$F$18,'Vent Sizing Charts'!N$5:N$18))</f>
        <v>#N/A</v>
      </c>
      <c r="R323">
        <f>'Vent Sizing'!W228</f>
        <v>0</v>
      </c>
      <c r="S323">
        <f>ROUNDUP('Vent Sizing'!X228,0)</f>
        <v>0</v>
      </c>
      <c r="T323">
        <v>-9999999</v>
      </c>
      <c r="U323" t="str">
        <f>IF($R323=15,LOOKUP($S323,'Vent Sizing Charts'!$T$38:$T$41,'Vent Sizing Charts'!V$38:V$41)+1,IF($R323=12,LOOKUP($S323,'Vent Sizing Charts'!$T$34:$T$37,'Vent Sizing Charts'!V$34:V$37)+1,IF($R323=10,LOOKUP($S323,'Vent Sizing Charts'!$T$30:$T$33,'Vent Sizing Charts'!V$30:V$33)+1,IF($R323=8,LOOKUP($S323,'Vent Sizing Charts'!$T$26:$T$29,'Vent Sizing Charts'!V$26:V$29)+1,IF($R323=6,LOOKUP($S323,'Vent Sizing Charts'!$T$22:$T$25,'Vent Sizing Charts'!V$22:V$25)+1,IF($R323=5,LOOKUP($S323,'Vent Sizing Charts'!$T$18:$T$21,'Vent Sizing Charts'!V$18:V$21)+1,IF($R323=4,LOOKUP($S323,'Vent Sizing Charts'!$T$14:$T$17,'Vent Sizing Charts'!V$14:V$17)+1,IF($R323=3,LOOKUP($S323,'Vent Sizing Charts'!$T$10:$T$13,'Vent Sizing Charts'!V$10:V$13)+1,IF($R323=2,LOOKUP($S323,'Vent Sizing Charts'!$T$8:$T$9,'Vent Sizing Charts'!V$8:V$9)+1,IF($R323=1.5,LOOKUP($S323,'Vent Sizing Charts'!$T$7,'Vent Sizing Charts'!V$7)+1,IF($R323=1.25,LOOKUP($S323,'Vent Sizing Charts'!$T$6,'Vent Sizing Charts'!V$6)+1,"ERR")))))))))))</f>
        <v>ERR</v>
      </c>
      <c r="V323" t="str">
        <f>IF($R323=15,LOOKUP($S323,'Vent Sizing Charts'!$T$38:$T$41,'Vent Sizing Charts'!W$38:W$41)+1,IF($R323=12,LOOKUP($S323,'Vent Sizing Charts'!$T$34:$T$37,'Vent Sizing Charts'!W$34:W$37)+1,IF($R323=10,LOOKUP($S323,'Vent Sizing Charts'!$T$30:$T$33,'Vent Sizing Charts'!W$30:W$33)+1,IF($R323=8,LOOKUP($S323,'Vent Sizing Charts'!$T$26:$T$29,'Vent Sizing Charts'!W$26:W$29)+1,IF($R323=6,LOOKUP($S323,'Vent Sizing Charts'!$T$22:$T$25,'Vent Sizing Charts'!W$22:W$25)+1,IF($R323=5,LOOKUP($S323,'Vent Sizing Charts'!$T$18:$T$21,'Vent Sizing Charts'!W$18:W$21)+1,IF($R323=4,LOOKUP($S323,'Vent Sizing Charts'!$T$14:$T$17,'Vent Sizing Charts'!W$14:W$17)+1,IF($R323=3,LOOKUP($S323,'Vent Sizing Charts'!$T$10:$T$13,'Vent Sizing Charts'!W$10:W$13)+1,IF($R323=2,LOOKUP($S323,'Vent Sizing Charts'!$T$8:$T$9,'Vent Sizing Charts'!W$8:W$9)+1,IF($R323=1.5,LOOKUP($S323,'Vent Sizing Charts'!$T$7,'Vent Sizing Charts'!W$7)+1,IF($R323=1.25,LOOKUP($S323,'Vent Sizing Charts'!$T$6,'Vent Sizing Charts'!W$6)+1,"ERR")))))))))))</f>
        <v>ERR</v>
      </c>
      <c r="W323" t="str">
        <f>IF($R323=15,LOOKUP($S323,'Vent Sizing Charts'!$T$38:$T$41,'Vent Sizing Charts'!X$38:X$41)+1,IF($R323=12,LOOKUP($S323,'Vent Sizing Charts'!$T$34:$T$37,'Vent Sizing Charts'!X$34:X$37)+1,IF($R323=10,LOOKUP($S323,'Vent Sizing Charts'!$T$30:$T$33,'Vent Sizing Charts'!X$30:X$33)+1,IF($R323=8,LOOKUP($S323,'Vent Sizing Charts'!$T$26:$T$29,'Vent Sizing Charts'!X$26:X$29)+1,IF($R323=6,LOOKUP($S323,'Vent Sizing Charts'!$T$22:$T$25,'Vent Sizing Charts'!X$22:X$25)+1,IF($R323=5,LOOKUP($S323,'Vent Sizing Charts'!$T$18:$T$21,'Vent Sizing Charts'!X$18:X$21)+1,IF($R323=4,LOOKUP($S323,'Vent Sizing Charts'!$T$14:$T$17,'Vent Sizing Charts'!X$14:X$17)+1,IF($R323=3,LOOKUP($S323,'Vent Sizing Charts'!$T$10:$T$13,'Vent Sizing Charts'!X$10:X$13)+1,IF($R323=2,LOOKUP($S323,'Vent Sizing Charts'!$T$8:$T$9,'Vent Sizing Charts'!X$8:X$9)+1,IF($R323=1.5,LOOKUP($S323,'Vent Sizing Charts'!$T$7,'Vent Sizing Charts'!X$7)+1,IF($R323=1.25,LOOKUP($S323,'Vent Sizing Charts'!$T$6,'Vent Sizing Charts'!X$6)+1,"ERR")))))))))))</f>
        <v>ERR</v>
      </c>
      <c r="X323" t="str">
        <f>IF($R323=15,LOOKUP($S323,'Vent Sizing Charts'!$T$38:$T$41,'Vent Sizing Charts'!Y$38:Y$41)+1,IF($R323=12,LOOKUP($S323,'Vent Sizing Charts'!$T$34:$T$37,'Vent Sizing Charts'!Y$34:Y$37)+1,IF($R323=10,LOOKUP($S323,'Vent Sizing Charts'!$T$30:$T$33,'Vent Sizing Charts'!Y$30:Y$33)+1,IF($R323=8,LOOKUP($S323,'Vent Sizing Charts'!$T$26:$T$29,'Vent Sizing Charts'!Y$26:Y$29)+1,IF($R323=6,LOOKUP($S323,'Vent Sizing Charts'!$T$22:$T$25,'Vent Sizing Charts'!Y$22:Y$25)+1,IF($R323=5,LOOKUP($S323,'Vent Sizing Charts'!$T$18:$T$21,'Vent Sizing Charts'!Y$18:Y$21)+1,IF($R323=4,LOOKUP($S323,'Vent Sizing Charts'!$T$14:$T$17,'Vent Sizing Charts'!Y$14:Y$17)+1,IF($R323=3,LOOKUP($S323,'Vent Sizing Charts'!$T$10:$T$13,'Vent Sizing Charts'!Y$10:Y$13)+1,IF($R323=2,LOOKUP($S323,'Vent Sizing Charts'!$T$8:$T$9,'Vent Sizing Charts'!Y$8:Y$9)+1,IF($R323=1.5,LOOKUP($S323,'Vent Sizing Charts'!$T$7,'Vent Sizing Charts'!Y$7)+1,IF($R323=1.25,LOOKUP($S323,'Vent Sizing Charts'!$T$6,'Vent Sizing Charts'!Y$6)+1,"ERR")))))))))))</f>
        <v>ERR</v>
      </c>
      <c r="Y323" t="str">
        <f>IF($R323=15,LOOKUP($S323,'Vent Sizing Charts'!$T$38:$T$41,'Vent Sizing Charts'!Z$38:Z$41)+1,IF($R323=12,LOOKUP($S323,'Vent Sizing Charts'!$T$34:$T$37,'Vent Sizing Charts'!Z$34:Z$37)+1,IF($R323=10,LOOKUP($S323,'Vent Sizing Charts'!$T$30:$T$33,'Vent Sizing Charts'!Z$30:Z$33)+1,IF($R323=8,LOOKUP($S323,'Vent Sizing Charts'!$T$26:$T$29,'Vent Sizing Charts'!Z$26:Z$29)+1,IF($R323=6,LOOKUP($S323,'Vent Sizing Charts'!$T$22:$T$25,'Vent Sizing Charts'!Z$22:Z$25)+1,IF($R323=5,LOOKUP($S323,'Vent Sizing Charts'!$T$18:$T$21,'Vent Sizing Charts'!Z$18:Z$21)+1,IF($R323=4,LOOKUP($S323,'Vent Sizing Charts'!$T$14:$T$17,'Vent Sizing Charts'!Z$14:Z$17)+1,IF($R323=3,LOOKUP($S323,'Vent Sizing Charts'!$T$10:$T$13,'Vent Sizing Charts'!Z$10:Z$13)+1,IF($R323=2,LOOKUP($S323,'Vent Sizing Charts'!$T$8:$T$9,'Vent Sizing Charts'!Z$8:Z$9)+1,IF($R323=1.5,LOOKUP($S323,'Vent Sizing Charts'!$T$7,'Vent Sizing Charts'!Z$7)+1,IF($R323=1.25,LOOKUP($S323,'Vent Sizing Charts'!$T$6,'Vent Sizing Charts'!Z$6)+1,"ERR")))))))))))</f>
        <v>ERR</v>
      </c>
      <c r="Z323" t="str">
        <f>IF($R323=15,LOOKUP($S323,'Vent Sizing Charts'!$T$38:$T$41,'Vent Sizing Charts'!AA$38:AA$41)+1,IF($R323=12,LOOKUP($S323,'Vent Sizing Charts'!$T$34:$T$37,'Vent Sizing Charts'!AA$34:AA$37)+1,IF($R323=10,LOOKUP($S323,'Vent Sizing Charts'!$T$30:$T$33,'Vent Sizing Charts'!AA$30:AA$33)+1,IF($R323=8,LOOKUP($S323,'Vent Sizing Charts'!$T$26:$T$29,'Vent Sizing Charts'!AA$26:AA$29)+1,IF($R323=6,LOOKUP($S323,'Vent Sizing Charts'!$T$22:$T$25,'Vent Sizing Charts'!AA$22:AA$25)+1,IF($R323=5,LOOKUP($S323,'Vent Sizing Charts'!$T$18:$T$21,'Vent Sizing Charts'!AA$18:AA$21)+1,IF($R323=4,LOOKUP($S323,'Vent Sizing Charts'!$T$14:$T$17,'Vent Sizing Charts'!AA$14:AA$17)+1,IF($R323=3,LOOKUP($S323,'Vent Sizing Charts'!$T$10:$T$13,'Vent Sizing Charts'!AA$10:AA$13)+1,IF($R323=2,LOOKUP($S323,'Vent Sizing Charts'!$T$8:$T$9,'Vent Sizing Charts'!AA$8:AA$9)+1,IF($R323=1.5,LOOKUP($S323,'Vent Sizing Charts'!$T$7,'Vent Sizing Charts'!AA$7)+1,IF($R323=1.25,LOOKUP($S323,'Vent Sizing Charts'!$T$6,'Vent Sizing Charts'!AA$6)+1,"ERR")))))))))))</f>
        <v>ERR</v>
      </c>
      <c r="AA323" t="str">
        <f>IF($R323=15,LOOKUP($S323,'Vent Sizing Charts'!$T$38:$T$41,'Vent Sizing Charts'!AB$38:AB$41)+1,IF($R323=12,LOOKUP($S323,'Vent Sizing Charts'!$T$34:$T$37,'Vent Sizing Charts'!AB$34:AB$37)+1,IF($R323=10,LOOKUP($S323,'Vent Sizing Charts'!$T$30:$T$33,'Vent Sizing Charts'!AB$30:AB$33)+1,IF($R323=8,LOOKUP($S323,'Vent Sizing Charts'!$T$26:$T$29,'Vent Sizing Charts'!AB$26:AB$29)+1,IF($R323=6,LOOKUP($S323,'Vent Sizing Charts'!$T$22:$T$25,'Vent Sizing Charts'!AB$22:AB$25)+1,IF($R323=5,LOOKUP($S323,'Vent Sizing Charts'!$T$18:$T$21,'Vent Sizing Charts'!AB$18:AB$21)+1,IF($R323=4,LOOKUP($S323,'Vent Sizing Charts'!$T$14:$T$17,'Vent Sizing Charts'!AB$14:AB$17)+1,IF($R323=3,LOOKUP($S323,'Vent Sizing Charts'!$T$10:$T$13,'Vent Sizing Charts'!AB$10:AB$13)+1,IF($R323=2,LOOKUP($S323,'Vent Sizing Charts'!$T$8:$T$9,'Vent Sizing Charts'!AB$8:AB$9)+1,IF($R323=1.5,LOOKUP($S323,'Vent Sizing Charts'!$T$7,'Vent Sizing Charts'!AB$7)+1,IF($R323=1.25,LOOKUP($S323,'Vent Sizing Charts'!$T$6,'Vent Sizing Charts'!AB$6)+1,"ERR")))))))))))</f>
        <v>ERR</v>
      </c>
      <c r="AB323" t="str">
        <f>IF($R323=15,LOOKUP($S323,'Vent Sizing Charts'!$T$38:$T$41,'Vent Sizing Charts'!AC$38:AC$41)+1,IF($R323=12,LOOKUP($S323,'Vent Sizing Charts'!$T$34:$T$37,'Vent Sizing Charts'!AC$34:AC$37)+1,IF($R323=10,LOOKUP($S323,'Vent Sizing Charts'!$T$30:$T$33,'Vent Sizing Charts'!AC$30:AC$33)+1,IF($R323=8,LOOKUP($S323,'Vent Sizing Charts'!$T$26:$T$29,'Vent Sizing Charts'!AC$26:AC$29)+1,IF($R323=6,LOOKUP($S323,'Vent Sizing Charts'!$T$22:$T$25,'Vent Sizing Charts'!AC$22:AC$25)+1,IF($R323=5,LOOKUP($S323,'Vent Sizing Charts'!$T$18:$T$21,'Vent Sizing Charts'!AC$18:AC$21)+1,IF($R323=4,LOOKUP($S323,'Vent Sizing Charts'!$T$14:$T$17,'Vent Sizing Charts'!AC$14:AC$17)+1,IF($R323=3,LOOKUP($S323,'Vent Sizing Charts'!$T$10:$T$13,'Vent Sizing Charts'!AC$10:AC$13)+1,IF($R323=2,LOOKUP($S323,'Vent Sizing Charts'!$T$8:$T$9,'Vent Sizing Charts'!AC$8:AC$9)+1,IF($R323=1.5,LOOKUP($S323,'Vent Sizing Charts'!$T$7,'Vent Sizing Charts'!AC$7)+1,IF($R323=1.25,LOOKUP($S323,'Vent Sizing Charts'!$T$6,'Vent Sizing Charts'!AC$6)+1,"ERR")))))))))))</f>
        <v>ERR</v>
      </c>
      <c r="AC323" t="str">
        <f>IF($R323=15,LOOKUP($S323,'Vent Sizing Charts'!$T$38:$T$41,'Vent Sizing Charts'!AD$38:AD$41)+1,IF($R323=12,LOOKUP($S323,'Vent Sizing Charts'!$T$34:$T$37,'Vent Sizing Charts'!AD$34:AD$37)+1,IF($R323=10,LOOKUP($S323,'Vent Sizing Charts'!$T$30:$T$33,'Vent Sizing Charts'!AD$30:AD$33)+1,IF($R323=8,LOOKUP($S323,'Vent Sizing Charts'!$T$26:$T$29,'Vent Sizing Charts'!AD$26:AD$29)+1,IF($R323=6,LOOKUP($S323,'Vent Sizing Charts'!$T$22:$T$25,'Vent Sizing Charts'!AD$22:AD$25)+1,IF($R323=5,LOOKUP($S323,'Vent Sizing Charts'!$T$18:$T$21,'Vent Sizing Charts'!AD$18:AD$21)+1,IF($R323=4,LOOKUP($S323,'Vent Sizing Charts'!$T$14:$T$17,'Vent Sizing Charts'!AD$14:AD$17)+1,IF($R323=3,LOOKUP($S323,'Vent Sizing Charts'!$T$10:$T$13,'Vent Sizing Charts'!AD$10:AD$13)+1,IF($R323=2,LOOKUP($S323,'Vent Sizing Charts'!$T$8:$T$9,'Vent Sizing Charts'!AD$8:AD$9)+1,IF($R323=1.5,LOOKUP($S323,'Vent Sizing Charts'!$T$7,'Vent Sizing Charts'!AD$7)+1,IF($R323=1.25,LOOKUP($S323,'Vent Sizing Charts'!$T$6,'Vent Sizing Charts'!AD$6)+1,"ERR")))))))))))</f>
        <v>ERR</v>
      </c>
      <c r="AD323" t="str">
        <f>IF($R323=15,LOOKUP($S323,'Vent Sizing Charts'!$T$38:$T$41,'Vent Sizing Charts'!AE$38:AE$41)+1,IF($R323=12,LOOKUP($S323,'Vent Sizing Charts'!$T$34:$T$37,'Vent Sizing Charts'!AE$34:AE$37)+1,IF($R323=10,LOOKUP($S323,'Vent Sizing Charts'!$T$30:$T$33,'Vent Sizing Charts'!AE$30:AE$33)+1,IF($R323=8,LOOKUP($S323,'Vent Sizing Charts'!$T$26:$T$29,'Vent Sizing Charts'!AE$26:AE$29)+1,IF($R323=6,LOOKUP($S323,'Vent Sizing Charts'!$T$22:$T$25,'Vent Sizing Charts'!AE$22:AE$25)+1,IF($R323=5,LOOKUP($S323,'Vent Sizing Charts'!$T$18:$T$21,'Vent Sizing Charts'!AE$18:AE$21)+1,IF($R323=4,LOOKUP($S323,'Vent Sizing Charts'!$T$14:$T$17,'Vent Sizing Charts'!AE$14:AE$17)+1,IF($R323=3,LOOKUP($S323,'Vent Sizing Charts'!$T$10:$T$13,'Vent Sizing Charts'!AE$10:AE$13)+1,IF($R323=2,LOOKUP($S323,'Vent Sizing Charts'!$T$8:$T$9,'Vent Sizing Charts'!AE$8:AE$9)+1,IF($R323=1.5,LOOKUP($S323,'Vent Sizing Charts'!$T$7,'Vent Sizing Charts'!AE$7)+1,IF($R323=1.25,LOOKUP($S323,'Vent Sizing Charts'!$T$6,'Vent Sizing Charts'!AE$6)+1,"ERR")))))))))))</f>
        <v>ERR</v>
      </c>
      <c r="AE323" t="str">
        <f>IF($R323=15,LOOKUP($S323,'Vent Sizing Charts'!$T$38:$T$41,'Vent Sizing Charts'!U$38:U$41),IF($R323=12,LOOKUP($S323,'Vent Sizing Charts'!$T$34:$T$37,'Vent Sizing Charts'!U$34:U$37),IF($R323=10,LOOKUP($S323,'Vent Sizing Charts'!$T$30:$T$33,'Vent Sizing Charts'!U$30:U$33),IF($R323=8,LOOKUP($S323,'Vent Sizing Charts'!$T$26:$T$29,'Vent Sizing Charts'!U$26:U$29),IF($R323=6,LOOKUP($S323,'Vent Sizing Charts'!$T$22:$T$25,'Vent Sizing Charts'!U$22:U$25),IF($R323=5,LOOKUP($S323,'Vent Sizing Charts'!$T$18:$T$21,'Vent Sizing Charts'!U$18:U$21),IF($R323=4,LOOKUP($S323,'Vent Sizing Charts'!$T$14:$T$17,'Vent Sizing Charts'!U$14:U$17),IF($R323=3,LOOKUP($S323,'Vent Sizing Charts'!$T$10:$T$13,'Vent Sizing Charts'!U$10:U$13),IF($R323=2,LOOKUP($S323,'Vent Sizing Charts'!$T$8:$T$9,'Vent Sizing Charts'!U$8:U$9),IF($R323=1.5,LOOKUP($S323,'Vent Sizing Charts'!$T$7,'Vent Sizing Charts'!U$7),IF($R323=1.25,LOOKUP($S323,'Vent Sizing Charts'!$T$6,'Vent Sizing Charts'!U$6),"ERR")))))))))))</f>
        <v>ERR</v>
      </c>
    </row>
    <row r="324" spans="6:31" x14ac:dyDescent="0.25">
      <c r="F324" t="str">
        <f>IF('Vent Sizing'!M309="","",'Vent Sizing'!M309)</f>
        <v/>
      </c>
      <c r="G324">
        <v>0</v>
      </c>
      <c r="H324" t="e">
        <f>IF(LOOKUP($F324,'Vent Sizing Charts'!$F$5:$F$18,'Vent Sizing Charts'!G$5:G$18)+1&lt;0,0,LOOKUP($F324,'Vent Sizing Charts'!$F$5:$F$18,'Vent Sizing Charts'!G$5:G$18))</f>
        <v>#N/A</v>
      </c>
      <c r="I324" t="e">
        <f>IF(LOOKUP($F324,'Vent Sizing Charts'!$F$5:$F$18,'Vent Sizing Charts'!H$5:H$18)+1&lt;0,0,LOOKUP($F324,'Vent Sizing Charts'!$F$5:$F$18,'Vent Sizing Charts'!H$5:H$18))</f>
        <v>#N/A</v>
      </c>
      <c r="J324" t="e">
        <f>IF(LOOKUP($F324,'Vent Sizing Charts'!$F$5:$F$18,'Vent Sizing Charts'!I$5:I$18)+1&lt;0,0,LOOKUP($F324,'Vent Sizing Charts'!$F$5:$F$18,'Vent Sizing Charts'!I$5:I$18))</f>
        <v>#N/A</v>
      </c>
      <c r="K324" t="e">
        <f>IF(LOOKUP($F324,'Vent Sizing Charts'!$F$5:$F$18,'Vent Sizing Charts'!J$5:J$18)+1&lt;0,0,LOOKUP($F324,'Vent Sizing Charts'!$F$5:$F$18,'Vent Sizing Charts'!J$5:J$18))</f>
        <v>#N/A</v>
      </c>
      <c r="L324" t="e">
        <f>IF(LOOKUP($F324,'Vent Sizing Charts'!$F$5:$F$18,'Vent Sizing Charts'!K$5:K$18)+1&lt;0,0,LOOKUP($F324,'Vent Sizing Charts'!$F$5:$F$18,'Vent Sizing Charts'!K$5:K$18))</f>
        <v>#N/A</v>
      </c>
      <c r="M324" t="e">
        <f>IF(LOOKUP($F324,'Vent Sizing Charts'!$F$5:$F$18,'Vent Sizing Charts'!L$5:L$18)+1&lt;0,0,LOOKUP($F324,'Vent Sizing Charts'!$F$5:$F$18,'Vent Sizing Charts'!L$5:L$18))</f>
        <v>#N/A</v>
      </c>
      <c r="N324" t="e">
        <f>IF(LOOKUP($F324,'Vent Sizing Charts'!$F$5:$F$18,'Vent Sizing Charts'!M$5:M$18)+1&lt;0,0,LOOKUP($F324,'Vent Sizing Charts'!$F$5:$F$18,'Vent Sizing Charts'!M$5:M$18))</f>
        <v>#N/A</v>
      </c>
      <c r="O324" t="e">
        <f>IF(LOOKUP($F324,'Vent Sizing Charts'!$F$5:$F$18,'Vent Sizing Charts'!N$5:N$18)+1&lt;0,0,LOOKUP($F324,'Vent Sizing Charts'!$F$5:$F$18,'Vent Sizing Charts'!N$5:N$18))</f>
        <v>#N/A</v>
      </c>
      <c r="R324">
        <f>'Vent Sizing'!W229</f>
        <v>0</v>
      </c>
      <c r="S324">
        <f>ROUNDUP('Vent Sizing'!X229,0)</f>
        <v>0</v>
      </c>
      <c r="T324">
        <v>-9999999</v>
      </c>
      <c r="U324" t="str">
        <f>IF($R324=15,LOOKUP($S324,'Vent Sizing Charts'!$T$38:$T$41,'Vent Sizing Charts'!V$38:V$41)+1,IF($R324=12,LOOKUP($S324,'Vent Sizing Charts'!$T$34:$T$37,'Vent Sizing Charts'!V$34:V$37)+1,IF($R324=10,LOOKUP($S324,'Vent Sizing Charts'!$T$30:$T$33,'Vent Sizing Charts'!V$30:V$33)+1,IF($R324=8,LOOKUP($S324,'Vent Sizing Charts'!$T$26:$T$29,'Vent Sizing Charts'!V$26:V$29)+1,IF($R324=6,LOOKUP($S324,'Vent Sizing Charts'!$T$22:$T$25,'Vent Sizing Charts'!V$22:V$25)+1,IF($R324=5,LOOKUP($S324,'Vent Sizing Charts'!$T$18:$T$21,'Vent Sizing Charts'!V$18:V$21)+1,IF($R324=4,LOOKUP($S324,'Vent Sizing Charts'!$T$14:$T$17,'Vent Sizing Charts'!V$14:V$17)+1,IF($R324=3,LOOKUP($S324,'Vent Sizing Charts'!$T$10:$T$13,'Vent Sizing Charts'!V$10:V$13)+1,IF($R324=2,LOOKUP($S324,'Vent Sizing Charts'!$T$8:$T$9,'Vent Sizing Charts'!V$8:V$9)+1,IF($R324=1.5,LOOKUP($S324,'Vent Sizing Charts'!$T$7,'Vent Sizing Charts'!V$7)+1,IF($R324=1.25,LOOKUP($S324,'Vent Sizing Charts'!$T$6,'Vent Sizing Charts'!V$6)+1,"ERR")))))))))))</f>
        <v>ERR</v>
      </c>
      <c r="V324" t="str">
        <f>IF($R324=15,LOOKUP($S324,'Vent Sizing Charts'!$T$38:$T$41,'Vent Sizing Charts'!W$38:W$41)+1,IF($R324=12,LOOKUP($S324,'Vent Sizing Charts'!$T$34:$T$37,'Vent Sizing Charts'!W$34:W$37)+1,IF($R324=10,LOOKUP($S324,'Vent Sizing Charts'!$T$30:$T$33,'Vent Sizing Charts'!W$30:W$33)+1,IF($R324=8,LOOKUP($S324,'Vent Sizing Charts'!$T$26:$T$29,'Vent Sizing Charts'!W$26:W$29)+1,IF($R324=6,LOOKUP($S324,'Vent Sizing Charts'!$T$22:$T$25,'Vent Sizing Charts'!W$22:W$25)+1,IF($R324=5,LOOKUP($S324,'Vent Sizing Charts'!$T$18:$T$21,'Vent Sizing Charts'!W$18:W$21)+1,IF($R324=4,LOOKUP($S324,'Vent Sizing Charts'!$T$14:$T$17,'Vent Sizing Charts'!W$14:W$17)+1,IF($R324=3,LOOKUP($S324,'Vent Sizing Charts'!$T$10:$T$13,'Vent Sizing Charts'!W$10:W$13)+1,IF($R324=2,LOOKUP($S324,'Vent Sizing Charts'!$T$8:$T$9,'Vent Sizing Charts'!W$8:W$9)+1,IF($R324=1.5,LOOKUP($S324,'Vent Sizing Charts'!$T$7,'Vent Sizing Charts'!W$7)+1,IF($R324=1.25,LOOKUP($S324,'Vent Sizing Charts'!$T$6,'Vent Sizing Charts'!W$6)+1,"ERR")))))))))))</f>
        <v>ERR</v>
      </c>
      <c r="W324" t="str">
        <f>IF($R324=15,LOOKUP($S324,'Vent Sizing Charts'!$T$38:$T$41,'Vent Sizing Charts'!X$38:X$41)+1,IF($R324=12,LOOKUP($S324,'Vent Sizing Charts'!$T$34:$T$37,'Vent Sizing Charts'!X$34:X$37)+1,IF($R324=10,LOOKUP($S324,'Vent Sizing Charts'!$T$30:$T$33,'Vent Sizing Charts'!X$30:X$33)+1,IF($R324=8,LOOKUP($S324,'Vent Sizing Charts'!$T$26:$T$29,'Vent Sizing Charts'!X$26:X$29)+1,IF($R324=6,LOOKUP($S324,'Vent Sizing Charts'!$T$22:$T$25,'Vent Sizing Charts'!X$22:X$25)+1,IF($R324=5,LOOKUP($S324,'Vent Sizing Charts'!$T$18:$T$21,'Vent Sizing Charts'!X$18:X$21)+1,IF($R324=4,LOOKUP($S324,'Vent Sizing Charts'!$T$14:$T$17,'Vent Sizing Charts'!X$14:X$17)+1,IF($R324=3,LOOKUP($S324,'Vent Sizing Charts'!$T$10:$T$13,'Vent Sizing Charts'!X$10:X$13)+1,IF($R324=2,LOOKUP($S324,'Vent Sizing Charts'!$T$8:$T$9,'Vent Sizing Charts'!X$8:X$9)+1,IF($R324=1.5,LOOKUP($S324,'Vent Sizing Charts'!$T$7,'Vent Sizing Charts'!X$7)+1,IF($R324=1.25,LOOKUP($S324,'Vent Sizing Charts'!$T$6,'Vent Sizing Charts'!X$6)+1,"ERR")))))))))))</f>
        <v>ERR</v>
      </c>
      <c r="X324" t="str">
        <f>IF($R324=15,LOOKUP($S324,'Vent Sizing Charts'!$T$38:$T$41,'Vent Sizing Charts'!Y$38:Y$41)+1,IF($R324=12,LOOKUP($S324,'Vent Sizing Charts'!$T$34:$T$37,'Vent Sizing Charts'!Y$34:Y$37)+1,IF($R324=10,LOOKUP($S324,'Vent Sizing Charts'!$T$30:$T$33,'Vent Sizing Charts'!Y$30:Y$33)+1,IF($R324=8,LOOKUP($S324,'Vent Sizing Charts'!$T$26:$T$29,'Vent Sizing Charts'!Y$26:Y$29)+1,IF($R324=6,LOOKUP($S324,'Vent Sizing Charts'!$T$22:$T$25,'Vent Sizing Charts'!Y$22:Y$25)+1,IF($R324=5,LOOKUP($S324,'Vent Sizing Charts'!$T$18:$T$21,'Vent Sizing Charts'!Y$18:Y$21)+1,IF($R324=4,LOOKUP($S324,'Vent Sizing Charts'!$T$14:$T$17,'Vent Sizing Charts'!Y$14:Y$17)+1,IF($R324=3,LOOKUP($S324,'Vent Sizing Charts'!$T$10:$T$13,'Vent Sizing Charts'!Y$10:Y$13)+1,IF($R324=2,LOOKUP($S324,'Vent Sizing Charts'!$T$8:$T$9,'Vent Sizing Charts'!Y$8:Y$9)+1,IF($R324=1.5,LOOKUP($S324,'Vent Sizing Charts'!$T$7,'Vent Sizing Charts'!Y$7)+1,IF($R324=1.25,LOOKUP($S324,'Vent Sizing Charts'!$T$6,'Vent Sizing Charts'!Y$6)+1,"ERR")))))))))))</f>
        <v>ERR</v>
      </c>
      <c r="Y324" t="str">
        <f>IF($R324=15,LOOKUP($S324,'Vent Sizing Charts'!$T$38:$T$41,'Vent Sizing Charts'!Z$38:Z$41)+1,IF($R324=12,LOOKUP($S324,'Vent Sizing Charts'!$T$34:$T$37,'Vent Sizing Charts'!Z$34:Z$37)+1,IF($R324=10,LOOKUP($S324,'Vent Sizing Charts'!$T$30:$T$33,'Vent Sizing Charts'!Z$30:Z$33)+1,IF($R324=8,LOOKUP($S324,'Vent Sizing Charts'!$T$26:$T$29,'Vent Sizing Charts'!Z$26:Z$29)+1,IF($R324=6,LOOKUP($S324,'Vent Sizing Charts'!$T$22:$T$25,'Vent Sizing Charts'!Z$22:Z$25)+1,IF($R324=5,LOOKUP($S324,'Vent Sizing Charts'!$T$18:$T$21,'Vent Sizing Charts'!Z$18:Z$21)+1,IF($R324=4,LOOKUP($S324,'Vent Sizing Charts'!$T$14:$T$17,'Vent Sizing Charts'!Z$14:Z$17)+1,IF($R324=3,LOOKUP($S324,'Vent Sizing Charts'!$T$10:$T$13,'Vent Sizing Charts'!Z$10:Z$13)+1,IF($R324=2,LOOKUP($S324,'Vent Sizing Charts'!$T$8:$T$9,'Vent Sizing Charts'!Z$8:Z$9)+1,IF($R324=1.5,LOOKUP($S324,'Vent Sizing Charts'!$T$7,'Vent Sizing Charts'!Z$7)+1,IF($R324=1.25,LOOKUP($S324,'Vent Sizing Charts'!$T$6,'Vent Sizing Charts'!Z$6)+1,"ERR")))))))))))</f>
        <v>ERR</v>
      </c>
      <c r="Z324" t="str">
        <f>IF($R324=15,LOOKUP($S324,'Vent Sizing Charts'!$T$38:$T$41,'Vent Sizing Charts'!AA$38:AA$41)+1,IF($R324=12,LOOKUP($S324,'Vent Sizing Charts'!$T$34:$T$37,'Vent Sizing Charts'!AA$34:AA$37)+1,IF($R324=10,LOOKUP($S324,'Vent Sizing Charts'!$T$30:$T$33,'Vent Sizing Charts'!AA$30:AA$33)+1,IF($R324=8,LOOKUP($S324,'Vent Sizing Charts'!$T$26:$T$29,'Vent Sizing Charts'!AA$26:AA$29)+1,IF($R324=6,LOOKUP($S324,'Vent Sizing Charts'!$T$22:$T$25,'Vent Sizing Charts'!AA$22:AA$25)+1,IF($R324=5,LOOKUP($S324,'Vent Sizing Charts'!$T$18:$T$21,'Vent Sizing Charts'!AA$18:AA$21)+1,IF($R324=4,LOOKUP($S324,'Vent Sizing Charts'!$T$14:$T$17,'Vent Sizing Charts'!AA$14:AA$17)+1,IF($R324=3,LOOKUP($S324,'Vent Sizing Charts'!$T$10:$T$13,'Vent Sizing Charts'!AA$10:AA$13)+1,IF($R324=2,LOOKUP($S324,'Vent Sizing Charts'!$T$8:$T$9,'Vent Sizing Charts'!AA$8:AA$9)+1,IF($R324=1.5,LOOKUP($S324,'Vent Sizing Charts'!$T$7,'Vent Sizing Charts'!AA$7)+1,IF($R324=1.25,LOOKUP($S324,'Vent Sizing Charts'!$T$6,'Vent Sizing Charts'!AA$6)+1,"ERR")))))))))))</f>
        <v>ERR</v>
      </c>
      <c r="AA324" t="str">
        <f>IF($R324=15,LOOKUP($S324,'Vent Sizing Charts'!$T$38:$T$41,'Vent Sizing Charts'!AB$38:AB$41)+1,IF($R324=12,LOOKUP($S324,'Vent Sizing Charts'!$T$34:$T$37,'Vent Sizing Charts'!AB$34:AB$37)+1,IF($R324=10,LOOKUP($S324,'Vent Sizing Charts'!$T$30:$T$33,'Vent Sizing Charts'!AB$30:AB$33)+1,IF($R324=8,LOOKUP($S324,'Vent Sizing Charts'!$T$26:$T$29,'Vent Sizing Charts'!AB$26:AB$29)+1,IF($R324=6,LOOKUP($S324,'Vent Sizing Charts'!$T$22:$T$25,'Vent Sizing Charts'!AB$22:AB$25)+1,IF($R324=5,LOOKUP($S324,'Vent Sizing Charts'!$T$18:$T$21,'Vent Sizing Charts'!AB$18:AB$21)+1,IF($R324=4,LOOKUP($S324,'Vent Sizing Charts'!$T$14:$T$17,'Vent Sizing Charts'!AB$14:AB$17)+1,IF($R324=3,LOOKUP($S324,'Vent Sizing Charts'!$T$10:$T$13,'Vent Sizing Charts'!AB$10:AB$13)+1,IF($R324=2,LOOKUP($S324,'Vent Sizing Charts'!$T$8:$T$9,'Vent Sizing Charts'!AB$8:AB$9)+1,IF($R324=1.5,LOOKUP($S324,'Vent Sizing Charts'!$T$7,'Vent Sizing Charts'!AB$7)+1,IF($R324=1.25,LOOKUP($S324,'Vent Sizing Charts'!$T$6,'Vent Sizing Charts'!AB$6)+1,"ERR")))))))))))</f>
        <v>ERR</v>
      </c>
      <c r="AB324" t="str">
        <f>IF($R324=15,LOOKUP($S324,'Vent Sizing Charts'!$T$38:$T$41,'Vent Sizing Charts'!AC$38:AC$41)+1,IF($R324=12,LOOKUP($S324,'Vent Sizing Charts'!$T$34:$T$37,'Vent Sizing Charts'!AC$34:AC$37)+1,IF($R324=10,LOOKUP($S324,'Vent Sizing Charts'!$T$30:$T$33,'Vent Sizing Charts'!AC$30:AC$33)+1,IF($R324=8,LOOKUP($S324,'Vent Sizing Charts'!$T$26:$T$29,'Vent Sizing Charts'!AC$26:AC$29)+1,IF($R324=6,LOOKUP($S324,'Vent Sizing Charts'!$T$22:$T$25,'Vent Sizing Charts'!AC$22:AC$25)+1,IF($R324=5,LOOKUP($S324,'Vent Sizing Charts'!$T$18:$T$21,'Vent Sizing Charts'!AC$18:AC$21)+1,IF($R324=4,LOOKUP($S324,'Vent Sizing Charts'!$T$14:$T$17,'Vent Sizing Charts'!AC$14:AC$17)+1,IF($R324=3,LOOKUP($S324,'Vent Sizing Charts'!$T$10:$T$13,'Vent Sizing Charts'!AC$10:AC$13)+1,IF($R324=2,LOOKUP($S324,'Vent Sizing Charts'!$T$8:$T$9,'Vent Sizing Charts'!AC$8:AC$9)+1,IF($R324=1.5,LOOKUP($S324,'Vent Sizing Charts'!$T$7,'Vent Sizing Charts'!AC$7)+1,IF($R324=1.25,LOOKUP($S324,'Vent Sizing Charts'!$T$6,'Vent Sizing Charts'!AC$6)+1,"ERR")))))))))))</f>
        <v>ERR</v>
      </c>
      <c r="AC324" t="str">
        <f>IF($R324=15,LOOKUP($S324,'Vent Sizing Charts'!$T$38:$T$41,'Vent Sizing Charts'!AD$38:AD$41)+1,IF($R324=12,LOOKUP($S324,'Vent Sizing Charts'!$T$34:$T$37,'Vent Sizing Charts'!AD$34:AD$37)+1,IF($R324=10,LOOKUP($S324,'Vent Sizing Charts'!$T$30:$T$33,'Vent Sizing Charts'!AD$30:AD$33)+1,IF($R324=8,LOOKUP($S324,'Vent Sizing Charts'!$T$26:$T$29,'Vent Sizing Charts'!AD$26:AD$29)+1,IF($R324=6,LOOKUP($S324,'Vent Sizing Charts'!$T$22:$T$25,'Vent Sizing Charts'!AD$22:AD$25)+1,IF($R324=5,LOOKUP($S324,'Vent Sizing Charts'!$T$18:$T$21,'Vent Sizing Charts'!AD$18:AD$21)+1,IF($R324=4,LOOKUP($S324,'Vent Sizing Charts'!$T$14:$T$17,'Vent Sizing Charts'!AD$14:AD$17)+1,IF($R324=3,LOOKUP($S324,'Vent Sizing Charts'!$T$10:$T$13,'Vent Sizing Charts'!AD$10:AD$13)+1,IF($R324=2,LOOKUP($S324,'Vent Sizing Charts'!$T$8:$T$9,'Vent Sizing Charts'!AD$8:AD$9)+1,IF($R324=1.5,LOOKUP($S324,'Vent Sizing Charts'!$T$7,'Vent Sizing Charts'!AD$7)+1,IF($R324=1.25,LOOKUP($S324,'Vent Sizing Charts'!$T$6,'Vent Sizing Charts'!AD$6)+1,"ERR")))))))))))</f>
        <v>ERR</v>
      </c>
      <c r="AD324" t="str">
        <f>IF($R324=15,LOOKUP($S324,'Vent Sizing Charts'!$T$38:$T$41,'Vent Sizing Charts'!AE$38:AE$41)+1,IF($R324=12,LOOKUP($S324,'Vent Sizing Charts'!$T$34:$T$37,'Vent Sizing Charts'!AE$34:AE$37)+1,IF($R324=10,LOOKUP($S324,'Vent Sizing Charts'!$T$30:$T$33,'Vent Sizing Charts'!AE$30:AE$33)+1,IF($R324=8,LOOKUP($S324,'Vent Sizing Charts'!$T$26:$T$29,'Vent Sizing Charts'!AE$26:AE$29)+1,IF($R324=6,LOOKUP($S324,'Vent Sizing Charts'!$T$22:$T$25,'Vent Sizing Charts'!AE$22:AE$25)+1,IF($R324=5,LOOKUP($S324,'Vent Sizing Charts'!$T$18:$T$21,'Vent Sizing Charts'!AE$18:AE$21)+1,IF($R324=4,LOOKUP($S324,'Vent Sizing Charts'!$T$14:$T$17,'Vent Sizing Charts'!AE$14:AE$17)+1,IF($R324=3,LOOKUP($S324,'Vent Sizing Charts'!$T$10:$T$13,'Vent Sizing Charts'!AE$10:AE$13)+1,IF($R324=2,LOOKUP($S324,'Vent Sizing Charts'!$T$8:$T$9,'Vent Sizing Charts'!AE$8:AE$9)+1,IF($R324=1.5,LOOKUP($S324,'Vent Sizing Charts'!$T$7,'Vent Sizing Charts'!AE$7)+1,IF($R324=1.25,LOOKUP($S324,'Vent Sizing Charts'!$T$6,'Vent Sizing Charts'!AE$6)+1,"ERR")))))))))))</f>
        <v>ERR</v>
      </c>
      <c r="AE324" t="str">
        <f>IF($R324=15,LOOKUP($S324,'Vent Sizing Charts'!$T$38:$T$41,'Vent Sizing Charts'!U$38:U$41),IF($R324=12,LOOKUP($S324,'Vent Sizing Charts'!$T$34:$T$37,'Vent Sizing Charts'!U$34:U$37),IF($R324=10,LOOKUP($S324,'Vent Sizing Charts'!$T$30:$T$33,'Vent Sizing Charts'!U$30:U$33),IF($R324=8,LOOKUP($S324,'Vent Sizing Charts'!$T$26:$T$29,'Vent Sizing Charts'!U$26:U$29),IF($R324=6,LOOKUP($S324,'Vent Sizing Charts'!$T$22:$T$25,'Vent Sizing Charts'!U$22:U$25),IF($R324=5,LOOKUP($S324,'Vent Sizing Charts'!$T$18:$T$21,'Vent Sizing Charts'!U$18:U$21),IF($R324=4,LOOKUP($S324,'Vent Sizing Charts'!$T$14:$T$17,'Vent Sizing Charts'!U$14:U$17),IF($R324=3,LOOKUP($S324,'Vent Sizing Charts'!$T$10:$T$13,'Vent Sizing Charts'!U$10:U$13),IF($R324=2,LOOKUP($S324,'Vent Sizing Charts'!$T$8:$T$9,'Vent Sizing Charts'!U$8:U$9),IF($R324=1.5,LOOKUP($S324,'Vent Sizing Charts'!$T$7,'Vent Sizing Charts'!U$7),IF($R324=1.25,LOOKUP($S324,'Vent Sizing Charts'!$T$6,'Vent Sizing Charts'!U$6),"ERR")))))))))))</f>
        <v>ERR</v>
      </c>
    </row>
    <row r="325" spans="6:31" x14ac:dyDescent="0.25">
      <c r="F325" t="str">
        <f>IF('Vent Sizing'!M310="","",'Vent Sizing'!M310)</f>
        <v/>
      </c>
      <c r="G325">
        <v>0</v>
      </c>
      <c r="H325" t="e">
        <f>IF(LOOKUP($F325,'Vent Sizing Charts'!$F$5:$F$18,'Vent Sizing Charts'!G$5:G$18)+1&lt;0,0,LOOKUP($F325,'Vent Sizing Charts'!$F$5:$F$18,'Vent Sizing Charts'!G$5:G$18))</f>
        <v>#N/A</v>
      </c>
      <c r="I325" t="e">
        <f>IF(LOOKUP($F325,'Vent Sizing Charts'!$F$5:$F$18,'Vent Sizing Charts'!H$5:H$18)+1&lt;0,0,LOOKUP($F325,'Vent Sizing Charts'!$F$5:$F$18,'Vent Sizing Charts'!H$5:H$18))</f>
        <v>#N/A</v>
      </c>
      <c r="J325" t="e">
        <f>IF(LOOKUP($F325,'Vent Sizing Charts'!$F$5:$F$18,'Vent Sizing Charts'!I$5:I$18)+1&lt;0,0,LOOKUP($F325,'Vent Sizing Charts'!$F$5:$F$18,'Vent Sizing Charts'!I$5:I$18))</f>
        <v>#N/A</v>
      </c>
      <c r="K325" t="e">
        <f>IF(LOOKUP($F325,'Vent Sizing Charts'!$F$5:$F$18,'Vent Sizing Charts'!J$5:J$18)+1&lt;0,0,LOOKUP($F325,'Vent Sizing Charts'!$F$5:$F$18,'Vent Sizing Charts'!J$5:J$18))</f>
        <v>#N/A</v>
      </c>
      <c r="L325" t="e">
        <f>IF(LOOKUP($F325,'Vent Sizing Charts'!$F$5:$F$18,'Vent Sizing Charts'!K$5:K$18)+1&lt;0,0,LOOKUP($F325,'Vent Sizing Charts'!$F$5:$F$18,'Vent Sizing Charts'!K$5:K$18))</f>
        <v>#N/A</v>
      </c>
      <c r="M325" t="e">
        <f>IF(LOOKUP($F325,'Vent Sizing Charts'!$F$5:$F$18,'Vent Sizing Charts'!L$5:L$18)+1&lt;0,0,LOOKUP($F325,'Vent Sizing Charts'!$F$5:$F$18,'Vent Sizing Charts'!L$5:L$18))</f>
        <v>#N/A</v>
      </c>
      <c r="N325" t="e">
        <f>IF(LOOKUP($F325,'Vent Sizing Charts'!$F$5:$F$18,'Vent Sizing Charts'!M$5:M$18)+1&lt;0,0,LOOKUP($F325,'Vent Sizing Charts'!$F$5:$F$18,'Vent Sizing Charts'!M$5:M$18))</f>
        <v>#N/A</v>
      </c>
      <c r="O325" t="e">
        <f>IF(LOOKUP($F325,'Vent Sizing Charts'!$F$5:$F$18,'Vent Sizing Charts'!N$5:N$18)+1&lt;0,0,LOOKUP($F325,'Vent Sizing Charts'!$F$5:$F$18,'Vent Sizing Charts'!N$5:N$18))</f>
        <v>#N/A</v>
      </c>
      <c r="R325">
        <f>'Vent Sizing'!W230</f>
        <v>0</v>
      </c>
      <c r="S325">
        <f>ROUNDUP('Vent Sizing'!X230,0)</f>
        <v>0</v>
      </c>
      <c r="T325">
        <v>-9999999</v>
      </c>
      <c r="U325" t="str">
        <f>IF($R325=15,LOOKUP($S325,'Vent Sizing Charts'!$T$38:$T$41,'Vent Sizing Charts'!V$38:V$41)+1,IF($R325=12,LOOKUP($S325,'Vent Sizing Charts'!$T$34:$T$37,'Vent Sizing Charts'!V$34:V$37)+1,IF($R325=10,LOOKUP($S325,'Vent Sizing Charts'!$T$30:$T$33,'Vent Sizing Charts'!V$30:V$33)+1,IF($R325=8,LOOKUP($S325,'Vent Sizing Charts'!$T$26:$T$29,'Vent Sizing Charts'!V$26:V$29)+1,IF($R325=6,LOOKUP($S325,'Vent Sizing Charts'!$T$22:$T$25,'Vent Sizing Charts'!V$22:V$25)+1,IF($R325=5,LOOKUP($S325,'Vent Sizing Charts'!$T$18:$T$21,'Vent Sizing Charts'!V$18:V$21)+1,IF($R325=4,LOOKUP($S325,'Vent Sizing Charts'!$T$14:$T$17,'Vent Sizing Charts'!V$14:V$17)+1,IF($R325=3,LOOKUP($S325,'Vent Sizing Charts'!$T$10:$T$13,'Vent Sizing Charts'!V$10:V$13)+1,IF($R325=2,LOOKUP($S325,'Vent Sizing Charts'!$T$8:$T$9,'Vent Sizing Charts'!V$8:V$9)+1,IF($R325=1.5,LOOKUP($S325,'Vent Sizing Charts'!$T$7,'Vent Sizing Charts'!V$7)+1,IF($R325=1.25,LOOKUP($S325,'Vent Sizing Charts'!$T$6,'Vent Sizing Charts'!V$6)+1,"ERR")))))))))))</f>
        <v>ERR</v>
      </c>
      <c r="V325" t="str">
        <f>IF($R325=15,LOOKUP($S325,'Vent Sizing Charts'!$T$38:$T$41,'Vent Sizing Charts'!W$38:W$41)+1,IF($R325=12,LOOKUP($S325,'Vent Sizing Charts'!$T$34:$T$37,'Vent Sizing Charts'!W$34:W$37)+1,IF($R325=10,LOOKUP($S325,'Vent Sizing Charts'!$T$30:$T$33,'Vent Sizing Charts'!W$30:W$33)+1,IF($R325=8,LOOKUP($S325,'Vent Sizing Charts'!$T$26:$T$29,'Vent Sizing Charts'!W$26:W$29)+1,IF($R325=6,LOOKUP($S325,'Vent Sizing Charts'!$T$22:$T$25,'Vent Sizing Charts'!W$22:W$25)+1,IF($R325=5,LOOKUP($S325,'Vent Sizing Charts'!$T$18:$T$21,'Vent Sizing Charts'!W$18:W$21)+1,IF($R325=4,LOOKUP($S325,'Vent Sizing Charts'!$T$14:$T$17,'Vent Sizing Charts'!W$14:W$17)+1,IF($R325=3,LOOKUP($S325,'Vent Sizing Charts'!$T$10:$T$13,'Vent Sizing Charts'!W$10:W$13)+1,IF($R325=2,LOOKUP($S325,'Vent Sizing Charts'!$T$8:$T$9,'Vent Sizing Charts'!W$8:W$9)+1,IF($R325=1.5,LOOKUP($S325,'Vent Sizing Charts'!$T$7,'Vent Sizing Charts'!W$7)+1,IF($R325=1.25,LOOKUP($S325,'Vent Sizing Charts'!$T$6,'Vent Sizing Charts'!W$6)+1,"ERR")))))))))))</f>
        <v>ERR</v>
      </c>
      <c r="W325" t="str">
        <f>IF($R325=15,LOOKUP($S325,'Vent Sizing Charts'!$T$38:$T$41,'Vent Sizing Charts'!X$38:X$41)+1,IF($R325=12,LOOKUP($S325,'Vent Sizing Charts'!$T$34:$T$37,'Vent Sizing Charts'!X$34:X$37)+1,IF($R325=10,LOOKUP($S325,'Vent Sizing Charts'!$T$30:$T$33,'Vent Sizing Charts'!X$30:X$33)+1,IF($R325=8,LOOKUP($S325,'Vent Sizing Charts'!$T$26:$T$29,'Vent Sizing Charts'!X$26:X$29)+1,IF($R325=6,LOOKUP($S325,'Vent Sizing Charts'!$T$22:$T$25,'Vent Sizing Charts'!X$22:X$25)+1,IF($R325=5,LOOKUP($S325,'Vent Sizing Charts'!$T$18:$T$21,'Vent Sizing Charts'!X$18:X$21)+1,IF($R325=4,LOOKUP($S325,'Vent Sizing Charts'!$T$14:$T$17,'Vent Sizing Charts'!X$14:X$17)+1,IF($R325=3,LOOKUP($S325,'Vent Sizing Charts'!$T$10:$T$13,'Vent Sizing Charts'!X$10:X$13)+1,IF($R325=2,LOOKUP($S325,'Vent Sizing Charts'!$T$8:$T$9,'Vent Sizing Charts'!X$8:X$9)+1,IF($R325=1.5,LOOKUP($S325,'Vent Sizing Charts'!$T$7,'Vent Sizing Charts'!X$7)+1,IF($R325=1.25,LOOKUP($S325,'Vent Sizing Charts'!$T$6,'Vent Sizing Charts'!X$6)+1,"ERR")))))))))))</f>
        <v>ERR</v>
      </c>
      <c r="X325" t="str">
        <f>IF($R325=15,LOOKUP($S325,'Vent Sizing Charts'!$T$38:$T$41,'Vent Sizing Charts'!Y$38:Y$41)+1,IF($R325=12,LOOKUP($S325,'Vent Sizing Charts'!$T$34:$T$37,'Vent Sizing Charts'!Y$34:Y$37)+1,IF($R325=10,LOOKUP($S325,'Vent Sizing Charts'!$T$30:$T$33,'Vent Sizing Charts'!Y$30:Y$33)+1,IF($R325=8,LOOKUP($S325,'Vent Sizing Charts'!$T$26:$T$29,'Vent Sizing Charts'!Y$26:Y$29)+1,IF($R325=6,LOOKUP($S325,'Vent Sizing Charts'!$T$22:$T$25,'Vent Sizing Charts'!Y$22:Y$25)+1,IF($R325=5,LOOKUP($S325,'Vent Sizing Charts'!$T$18:$T$21,'Vent Sizing Charts'!Y$18:Y$21)+1,IF($R325=4,LOOKUP($S325,'Vent Sizing Charts'!$T$14:$T$17,'Vent Sizing Charts'!Y$14:Y$17)+1,IF($R325=3,LOOKUP($S325,'Vent Sizing Charts'!$T$10:$T$13,'Vent Sizing Charts'!Y$10:Y$13)+1,IF($R325=2,LOOKUP($S325,'Vent Sizing Charts'!$T$8:$T$9,'Vent Sizing Charts'!Y$8:Y$9)+1,IF($R325=1.5,LOOKUP($S325,'Vent Sizing Charts'!$T$7,'Vent Sizing Charts'!Y$7)+1,IF($R325=1.25,LOOKUP($S325,'Vent Sizing Charts'!$T$6,'Vent Sizing Charts'!Y$6)+1,"ERR")))))))))))</f>
        <v>ERR</v>
      </c>
      <c r="Y325" t="str">
        <f>IF($R325=15,LOOKUP($S325,'Vent Sizing Charts'!$T$38:$T$41,'Vent Sizing Charts'!Z$38:Z$41)+1,IF($R325=12,LOOKUP($S325,'Vent Sizing Charts'!$T$34:$T$37,'Vent Sizing Charts'!Z$34:Z$37)+1,IF($R325=10,LOOKUP($S325,'Vent Sizing Charts'!$T$30:$T$33,'Vent Sizing Charts'!Z$30:Z$33)+1,IF($R325=8,LOOKUP($S325,'Vent Sizing Charts'!$T$26:$T$29,'Vent Sizing Charts'!Z$26:Z$29)+1,IF($R325=6,LOOKUP($S325,'Vent Sizing Charts'!$T$22:$T$25,'Vent Sizing Charts'!Z$22:Z$25)+1,IF($R325=5,LOOKUP($S325,'Vent Sizing Charts'!$T$18:$T$21,'Vent Sizing Charts'!Z$18:Z$21)+1,IF($R325=4,LOOKUP($S325,'Vent Sizing Charts'!$T$14:$T$17,'Vent Sizing Charts'!Z$14:Z$17)+1,IF($R325=3,LOOKUP($S325,'Vent Sizing Charts'!$T$10:$T$13,'Vent Sizing Charts'!Z$10:Z$13)+1,IF($R325=2,LOOKUP($S325,'Vent Sizing Charts'!$T$8:$T$9,'Vent Sizing Charts'!Z$8:Z$9)+1,IF($R325=1.5,LOOKUP($S325,'Vent Sizing Charts'!$T$7,'Vent Sizing Charts'!Z$7)+1,IF($R325=1.25,LOOKUP($S325,'Vent Sizing Charts'!$T$6,'Vent Sizing Charts'!Z$6)+1,"ERR")))))))))))</f>
        <v>ERR</v>
      </c>
      <c r="Z325" t="str">
        <f>IF($R325=15,LOOKUP($S325,'Vent Sizing Charts'!$T$38:$T$41,'Vent Sizing Charts'!AA$38:AA$41)+1,IF($R325=12,LOOKUP($S325,'Vent Sizing Charts'!$T$34:$T$37,'Vent Sizing Charts'!AA$34:AA$37)+1,IF($R325=10,LOOKUP($S325,'Vent Sizing Charts'!$T$30:$T$33,'Vent Sizing Charts'!AA$30:AA$33)+1,IF($R325=8,LOOKUP($S325,'Vent Sizing Charts'!$T$26:$T$29,'Vent Sizing Charts'!AA$26:AA$29)+1,IF($R325=6,LOOKUP($S325,'Vent Sizing Charts'!$T$22:$T$25,'Vent Sizing Charts'!AA$22:AA$25)+1,IF($R325=5,LOOKUP($S325,'Vent Sizing Charts'!$T$18:$T$21,'Vent Sizing Charts'!AA$18:AA$21)+1,IF($R325=4,LOOKUP($S325,'Vent Sizing Charts'!$T$14:$T$17,'Vent Sizing Charts'!AA$14:AA$17)+1,IF($R325=3,LOOKUP($S325,'Vent Sizing Charts'!$T$10:$T$13,'Vent Sizing Charts'!AA$10:AA$13)+1,IF($R325=2,LOOKUP($S325,'Vent Sizing Charts'!$T$8:$T$9,'Vent Sizing Charts'!AA$8:AA$9)+1,IF($R325=1.5,LOOKUP($S325,'Vent Sizing Charts'!$T$7,'Vent Sizing Charts'!AA$7)+1,IF($R325=1.25,LOOKUP($S325,'Vent Sizing Charts'!$T$6,'Vent Sizing Charts'!AA$6)+1,"ERR")))))))))))</f>
        <v>ERR</v>
      </c>
      <c r="AA325" t="str">
        <f>IF($R325=15,LOOKUP($S325,'Vent Sizing Charts'!$T$38:$T$41,'Vent Sizing Charts'!AB$38:AB$41)+1,IF($R325=12,LOOKUP($S325,'Vent Sizing Charts'!$T$34:$T$37,'Vent Sizing Charts'!AB$34:AB$37)+1,IF($R325=10,LOOKUP($S325,'Vent Sizing Charts'!$T$30:$T$33,'Vent Sizing Charts'!AB$30:AB$33)+1,IF($R325=8,LOOKUP($S325,'Vent Sizing Charts'!$T$26:$T$29,'Vent Sizing Charts'!AB$26:AB$29)+1,IF($R325=6,LOOKUP($S325,'Vent Sizing Charts'!$T$22:$T$25,'Vent Sizing Charts'!AB$22:AB$25)+1,IF($R325=5,LOOKUP($S325,'Vent Sizing Charts'!$T$18:$T$21,'Vent Sizing Charts'!AB$18:AB$21)+1,IF($R325=4,LOOKUP($S325,'Vent Sizing Charts'!$T$14:$T$17,'Vent Sizing Charts'!AB$14:AB$17)+1,IF($R325=3,LOOKUP($S325,'Vent Sizing Charts'!$T$10:$T$13,'Vent Sizing Charts'!AB$10:AB$13)+1,IF($R325=2,LOOKUP($S325,'Vent Sizing Charts'!$T$8:$T$9,'Vent Sizing Charts'!AB$8:AB$9)+1,IF($R325=1.5,LOOKUP($S325,'Vent Sizing Charts'!$T$7,'Vent Sizing Charts'!AB$7)+1,IF($R325=1.25,LOOKUP($S325,'Vent Sizing Charts'!$T$6,'Vent Sizing Charts'!AB$6)+1,"ERR")))))))))))</f>
        <v>ERR</v>
      </c>
      <c r="AB325" t="str">
        <f>IF($R325=15,LOOKUP($S325,'Vent Sizing Charts'!$T$38:$T$41,'Vent Sizing Charts'!AC$38:AC$41)+1,IF($R325=12,LOOKUP($S325,'Vent Sizing Charts'!$T$34:$T$37,'Vent Sizing Charts'!AC$34:AC$37)+1,IF($R325=10,LOOKUP($S325,'Vent Sizing Charts'!$T$30:$T$33,'Vent Sizing Charts'!AC$30:AC$33)+1,IF($R325=8,LOOKUP($S325,'Vent Sizing Charts'!$T$26:$T$29,'Vent Sizing Charts'!AC$26:AC$29)+1,IF($R325=6,LOOKUP($S325,'Vent Sizing Charts'!$T$22:$T$25,'Vent Sizing Charts'!AC$22:AC$25)+1,IF($R325=5,LOOKUP($S325,'Vent Sizing Charts'!$T$18:$T$21,'Vent Sizing Charts'!AC$18:AC$21)+1,IF($R325=4,LOOKUP($S325,'Vent Sizing Charts'!$T$14:$T$17,'Vent Sizing Charts'!AC$14:AC$17)+1,IF($R325=3,LOOKUP($S325,'Vent Sizing Charts'!$T$10:$T$13,'Vent Sizing Charts'!AC$10:AC$13)+1,IF($R325=2,LOOKUP($S325,'Vent Sizing Charts'!$T$8:$T$9,'Vent Sizing Charts'!AC$8:AC$9)+1,IF($R325=1.5,LOOKUP($S325,'Vent Sizing Charts'!$T$7,'Vent Sizing Charts'!AC$7)+1,IF($R325=1.25,LOOKUP($S325,'Vent Sizing Charts'!$T$6,'Vent Sizing Charts'!AC$6)+1,"ERR")))))))))))</f>
        <v>ERR</v>
      </c>
      <c r="AC325" t="str">
        <f>IF($R325=15,LOOKUP($S325,'Vent Sizing Charts'!$T$38:$T$41,'Vent Sizing Charts'!AD$38:AD$41)+1,IF($R325=12,LOOKUP($S325,'Vent Sizing Charts'!$T$34:$T$37,'Vent Sizing Charts'!AD$34:AD$37)+1,IF($R325=10,LOOKUP($S325,'Vent Sizing Charts'!$T$30:$T$33,'Vent Sizing Charts'!AD$30:AD$33)+1,IF($R325=8,LOOKUP($S325,'Vent Sizing Charts'!$T$26:$T$29,'Vent Sizing Charts'!AD$26:AD$29)+1,IF($R325=6,LOOKUP($S325,'Vent Sizing Charts'!$T$22:$T$25,'Vent Sizing Charts'!AD$22:AD$25)+1,IF($R325=5,LOOKUP($S325,'Vent Sizing Charts'!$T$18:$T$21,'Vent Sizing Charts'!AD$18:AD$21)+1,IF($R325=4,LOOKUP($S325,'Vent Sizing Charts'!$T$14:$T$17,'Vent Sizing Charts'!AD$14:AD$17)+1,IF($R325=3,LOOKUP($S325,'Vent Sizing Charts'!$T$10:$T$13,'Vent Sizing Charts'!AD$10:AD$13)+1,IF($R325=2,LOOKUP($S325,'Vent Sizing Charts'!$T$8:$T$9,'Vent Sizing Charts'!AD$8:AD$9)+1,IF($R325=1.5,LOOKUP($S325,'Vent Sizing Charts'!$T$7,'Vent Sizing Charts'!AD$7)+1,IF($R325=1.25,LOOKUP($S325,'Vent Sizing Charts'!$T$6,'Vent Sizing Charts'!AD$6)+1,"ERR")))))))))))</f>
        <v>ERR</v>
      </c>
      <c r="AD325" t="str">
        <f>IF($R325=15,LOOKUP($S325,'Vent Sizing Charts'!$T$38:$T$41,'Vent Sizing Charts'!AE$38:AE$41)+1,IF($R325=12,LOOKUP($S325,'Vent Sizing Charts'!$T$34:$T$37,'Vent Sizing Charts'!AE$34:AE$37)+1,IF($R325=10,LOOKUP($S325,'Vent Sizing Charts'!$T$30:$T$33,'Vent Sizing Charts'!AE$30:AE$33)+1,IF($R325=8,LOOKUP($S325,'Vent Sizing Charts'!$T$26:$T$29,'Vent Sizing Charts'!AE$26:AE$29)+1,IF($R325=6,LOOKUP($S325,'Vent Sizing Charts'!$T$22:$T$25,'Vent Sizing Charts'!AE$22:AE$25)+1,IF($R325=5,LOOKUP($S325,'Vent Sizing Charts'!$T$18:$T$21,'Vent Sizing Charts'!AE$18:AE$21)+1,IF($R325=4,LOOKUP($S325,'Vent Sizing Charts'!$T$14:$T$17,'Vent Sizing Charts'!AE$14:AE$17)+1,IF($R325=3,LOOKUP($S325,'Vent Sizing Charts'!$T$10:$T$13,'Vent Sizing Charts'!AE$10:AE$13)+1,IF($R325=2,LOOKUP($S325,'Vent Sizing Charts'!$T$8:$T$9,'Vent Sizing Charts'!AE$8:AE$9)+1,IF($R325=1.5,LOOKUP($S325,'Vent Sizing Charts'!$T$7,'Vent Sizing Charts'!AE$7)+1,IF($R325=1.25,LOOKUP($S325,'Vent Sizing Charts'!$T$6,'Vent Sizing Charts'!AE$6)+1,"ERR")))))))))))</f>
        <v>ERR</v>
      </c>
      <c r="AE325" t="str">
        <f>IF($R325=15,LOOKUP($S325,'Vent Sizing Charts'!$T$38:$T$41,'Vent Sizing Charts'!U$38:U$41),IF($R325=12,LOOKUP($S325,'Vent Sizing Charts'!$T$34:$T$37,'Vent Sizing Charts'!U$34:U$37),IF($R325=10,LOOKUP($S325,'Vent Sizing Charts'!$T$30:$T$33,'Vent Sizing Charts'!U$30:U$33),IF($R325=8,LOOKUP($S325,'Vent Sizing Charts'!$T$26:$T$29,'Vent Sizing Charts'!U$26:U$29),IF($R325=6,LOOKUP($S325,'Vent Sizing Charts'!$T$22:$T$25,'Vent Sizing Charts'!U$22:U$25),IF($R325=5,LOOKUP($S325,'Vent Sizing Charts'!$T$18:$T$21,'Vent Sizing Charts'!U$18:U$21),IF($R325=4,LOOKUP($S325,'Vent Sizing Charts'!$T$14:$T$17,'Vent Sizing Charts'!U$14:U$17),IF($R325=3,LOOKUP($S325,'Vent Sizing Charts'!$T$10:$T$13,'Vent Sizing Charts'!U$10:U$13),IF($R325=2,LOOKUP($S325,'Vent Sizing Charts'!$T$8:$T$9,'Vent Sizing Charts'!U$8:U$9),IF($R325=1.5,LOOKUP($S325,'Vent Sizing Charts'!$T$7,'Vent Sizing Charts'!U$7),IF($R325=1.25,LOOKUP($S325,'Vent Sizing Charts'!$T$6,'Vent Sizing Charts'!U$6),"ERR")))))))))))</f>
        <v>ERR</v>
      </c>
    </row>
    <row r="326" spans="6:31" x14ac:dyDescent="0.25">
      <c r="F326" t="str">
        <f>IF('Vent Sizing'!M311="","",'Vent Sizing'!M311)</f>
        <v/>
      </c>
      <c r="G326">
        <v>0</v>
      </c>
      <c r="H326" t="e">
        <f>IF(LOOKUP($F326,'Vent Sizing Charts'!$F$5:$F$18,'Vent Sizing Charts'!G$5:G$18)+1&lt;0,0,LOOKUP($F326,'Vent Sizing Charts'!$F$5:$F$18,'Vent Sizing Charts'!G$5:G$18))</f>
        <v>#N/A</v>
      </c>
      <c r="I326" t="e">
        <f>IF(LOOKUP($F326,'Vent Sizing Charts'!$F$5:$F$18,'Vent Sizing Charts'!H$5:H$18)+1&lt;0,0,LOOKUP($F326,'Vent Sizing Charts'!$F$5:$F$18,'Vent Sizing Charts'!H$5:H$18))</f>
        <v>#N/A</v>
      </c>
      <c r="J326" t="e">
        <f>IF(LOOKUP($F326,'Vent Sizing Charts'!$F$5:$F$18,'Vent Sizing Charts'!I$5:I$18)+1&lt;0,0,LOOKUP($F326,'Vent Sizing Charts'!$F$5:$F$18,'Vent Sizing Charts'!I$5:I$18))</f>
        <v>#N/A</v>
      </c>
      <c r="K326" t="e">
        <f>IF(LOOKUP($F326,'Vent Sizing Charts'!$F$5:$F$18,'Vent Sizing Charts'!J$5:J$18)+1&lt;0,0,LOOKUP($F326,'Vent Sizing Charts'!$F$5:$F$18,'Vent Sizing Charts'!J$5:J$18))</f>
        <v>#N/A</v>
      </c>
      <c r="L326" t="e">
        <f>IF(LOOKUP($F326,'Vent Sizing Charts'!$F$5:$F$18,'Vent Sizing Charts'!K$5:K$18)+1&lt;0,0,LOOKUP($F326,'Vent Sizing Charts'!$F$5:$F$18,'Vent Sizing Charts'!K$5:K$18))</f>
        <v>#N/A</v>
      </c>
      <c r="M326" t="e">
        <f>IF(LOOKUP($F326,'Vent Sizing Charts'!$F$5:$F$18,'Vent Sizing Charts'!L$5:L$18)+1&lt;0,0,LOOKUP($F326,'Vent Sizing Charts'!$F$5:$F$18,'Vent Sizing Charts'!L$5:L$18))</f>
        <v>#N/A</v>
      </c>
      <c r="N326" t="e">
        <f>IF(LOOKUP($F326,'Vent Sizing Charts'!$F$5:$F$18,'Vent Sizing Charts'!M$5:M$18)+1&lt;0,0,LOOKUP($F326,'Vent Sizing Charts'!$F$5:$F$18,'Vent Sizing Charts'!M$5:M$18))</f>
        <v>#N/A</v>
      </c>
      <c r="O326" t="e">
        <f>IF(LOOKUP($F326,'Vent Sizing Charts'!$F$5:$F$18,'Vent Sizing Charts'!N$5:N$18)+1&lt;0,0,LOOKUP($F326,'Vent Sizing Charts'!$F$5:$F$18,'Vent Sizing Charts'!N$5:N$18))</f>
        <v>#N/A</v>
      </c>
      <c r="R326">
        <f>'Vent Sizing'!W231</f>
        <v>0</v>
      </c>
      <c r="S326">
        <f>ROUNDUP('Vent Sizing'!X231,0)</f>
        <v>0</v>
      </c>
      <c r="T326">
        <v>-9999999</v>
      </c>
      <c r="U326" t="str">
        <f>IF($R326=15,LOOKUP($S326,'Vent Sizing Charts'!$T$38:$T$41,'Vent Sizing Charts'!V$38:V$41)+1,IF($R326=12,LOOKUP($S326,'Vent Sizing Charts'!$T$34:$T$37,'Vent Sizing Charts'!V$34:V$37)+1,IF($R326=10,LOOKUP($S326,'Vent Sizing Charts'!$T$30:$T$33,'Vent Sizing Charts'!V$30:V$33)+1,IF($R326=8,LOOKUP($S326,'Vent Sizing Charts'!$T$26:$T$29,'Vent Sizing Charts'!V$26:V$29)+1,IF($R326=6,LOOKUP($S326,'Vent Sizing Charts'!$T$22:$T$25,'Vent Sizing Charts'!V$22:V$25)+1,IF($R326=5,LOOKUP($S326,'Vent Sizing Charts'!$T$18:$T$21,'Vent Sizing Charts'!V$18:V$21)+1,IF($R326=4,LOOKUP($S326,'Vent Sizing Charts'!$T$14:$T$17,'Vent Sizing Charts'!V$14:V$17)+1,IF($R326=3,LOOKUP($S326,'Vent Sizing Charts'!$T$10:$T$13,'Vent Sizing Charts'!V$10:V$13)+1,IF($R326=2,LOOKUP($S326,'Vent Sizing Charts'!$T$8:$T$9,'Vent Sizing Charts'!V$8:V$9)+1,IF($R326=1.5,LOOKUP($S326,'Vent Sizing Charts'!$T$7,'Vent Sizing Charts'!V$7)+1,IF($R326=1.25,LOOKUP($S326,'Vent Sizing Charts'!$T$6,'Vent Sizing Charts'!V$6)+1,"ERR")))))))))))</f>
        <v>ERR</v>
      </c>
      <c r="V326" t="str">
        <f>IF($R326=15,LOOKUP($S326,'Vent Sizing Charts'!$T$38:$T$41,'Vent Sizing Charts'!W$38:W$41)+1,IF($R326=12,LOOKUP($S326,'Vent Sizing Charts'!$T$34:$T$37,'Vent Sizing Charts'!W$34:W$37)+1,IF($R326=10,LOOKUP($S326,'Vent Sizing Charts'!$T$30:$T$33,'Vent Sizing Charts'!W$30:W$33)+1,IF($R326=8,LOOKUP($S326,'Vent Sizing Charts'!$T$26:$T$29,'Vent Sizing Charts'!W$26:W$29)+1,IF($R326=6,LOOKUP($S326,'Vent Sizing Charts'!$T$22:$T$25,'Vent Sizing Charts'!W$22:W$25)+1,IF($R326=5,LOOKUP($S326,'Vent Sizing Charts'!$T$18:$T$21,'Vent Sizing Charts'!W$18:W$21)+1,IF($R326=4,LOOKUP($S326,'Vent Sizing Charts'!$T$14:$T$17,'Vent Sizing Charts'!W$14:W$17)+1,IF($R326=3,LOOKUP($S326,'Vent Sizing Charts'!$T$10:$T$13,'Vent Sizing Charts'!W$10:W$13)+1,IF($R326=2,LOOKUP($S326,'Vent Sizing Charts'!$T$8:$T$9,'Vent Sizing Charts'!W$8:W$9)+1,IF($R326=1.5,LOOKUP($S326,'Vent Sizing Charts'!$T$7,'Vent Sizing Charts'!W$7)+1,IF($R326=1.25,LOOKUP($S326,'Vent Sizing Charts'!$T$6,'Vent Sizing Charts'!W$6)+1,"ERR")))))))))))</f>
        <v>ERR</v>
      </c>
      <c r="W326" t="str">
        <f>IF($R326=15,LOOKUP($S326,'Vent Sizing Charts'!$T$38:$T$41,'Vent Sizing Charts'!X$38:X$41)+1,IF($R326=12,LOOKUP($S326,'Vent Sizing Charts'!$T$34:$T$37,'Vent Sizing Charts'!X$34:X$37)+1,IF($R326=10,LOOKUP($S326,'Vent Sizing Charts'!$T$30:$T$33,'Vent Sizing Charts'!X$30:X$33)+1,IF($R326=8,LOOKUP($S326,'Vent Sizing Charts'!$T$26:$T$29,'Vent Sizing Charts'!X$26:X$29)+1,IF($R326=6,LOOKUP($S326,'Vent Sizing Charts'!$T$22:$T$25,'Vent Sizing Charts'!X$22:X$25)+1,IF($R326=5,LOOKUP($S326,'Vent Sizing Charts'!$T$18:$T$21,'Vent Sizing Charts'!X$18:X$21)+1,IF($R326=4,LOOKUP($S326,'Vent Sizing Charts'!$T$14:$T$17,'Vent Sizing Charts'!X$14:X$17)+1,IF($R326=3,LOOKUP($S326,'Vent Sizing Charts'!$T$10:$T$13,'Vent Sizing Charts'!X$10:X$13)+1,IF($R326=2,LOOKUP($S326,'Vent Sizing Charts'!$T$8:$T$9,'Vent Sizing Charts'!X$8:X$9)+1,IF($R326=1.5,LOOKUP($S326,'Vent Sizing Charts'!$T$7,'Vent Sizing Charts'!X$7)+1,IF($R326=1.25,LOOKUP($S326,'Vent Sizing Charts'!$T$6,'Vent Sizing Charts'!X$6)+1,"ERR")))))))))))</f>
        <v>ERR</v>
      </c>
      <c r="X326" t="str">
        <f>IF($R326=15,LOOKUP($S326,'Vent Sizing Charts'!$T$38:$T$41,'Vent Sizing Charts'!Y$38:Y$41)+1,IF($R326=12,LOOKUP($S326,'Vent Sizing Charts'!$T$34:$T$37,'Vent Sizing Charts'!Y$34:Y$37)+1,IF($R326=10,LOOKUP($S326,'Vent Sizing Charts'!$T$30:$T$33,'Vent Sizing Charts'!Y$30:Y$33)+1,IF($R326=8,LOOKUP($S326,'Vent Sizing Charts'!$T$26:$T$29,'Vent Sizing Charts'!Y$26:Y$29)+1,IF($R326=6,LOOKUP($S326,'Vent Sizing Charts'!$T$22:$T$25,'Vent Sizing Charts'!Y$22:Y$25)+1,IF($R326=5,LOOKUP($S326,'Vent Sizing Charts'!$T$18:$T$21,'Vent Sizing Charts'!Y$18:Y$21)+1,IF($R326=4,LOOKUP($S326,'Vent Sizing Charts'!$T$14:$T$17,'Vent Sizing Charts'!Y$14:Y$17)+1,IF($R326=3,LOOKUP($S326,'Vent Sizing Charts'!$T$10:$T$13,'Vent Sizing Charts'!Y$10:Y$13)+1,IF($R326=2,LOOKUP($S326,'Vent Sizing Charts'!$T$8:$T$9,'Vent Sizing Charts'!Y$8:Y$9)+1,IF($R326=1.5,LOOKUP($S326,'Vent Sizing Charts'!$T$7,'Vent Sizing Charts'!Y$7)+1,IF($R326=1.25,LOOKUP($S326,'Vent Sizing Charts'!$T$6,'Vent Sizing Charts'!Y$6)+1,"ERR")))))))))))</f>
        <v>ERR</v>
      </c>
      <c r="Y326" t="str">
        <f>IF($R326=15,LOOKUP($S326,'Vent Sizing Charts'!$T$38:$T$41,'Vent Sizing Charts'!Z$38:Z$41)+1,IF($R326=12,LOOKUP($S326,'Vent Sizing Charts'!$T$34:$T$37,'Vent Sizing Charts'!Z$34:Z$37)+1,IF($R326=10,LOOKUP($S326,'Vent Sizing Charts'!$T$30:$T$33,'Vent Sizing Charts'!Z$30:Z$33)+1,IF($R326=8,LOOKUP($S326,'Vent Sizing Charts'!$T$26:$T$29,'Vent Sizing Charts'!Z$26:Z$29)+1,IF($R326=6,LOOKUP($S326,'Vent Sizing Charts'!$T$22:$T$25,'Vent Sizing Charts'!Z$22:Z$25)+1,IF($R326=5,LOOKUP($S326,'Vent Sizing Charts'!$T$18:$T$21,'Vent Sizing Charts'!Z$18:Z$21)+1,IF($R326=4,LOOKUP($S326,'Vent Sizing Charts'!$T$14:$T$17,'Vent Sizing Charts'!Z$14:Z$17)+1,IF($R326=3,LOOKUP($S326,'Vent Sizing Charts'!$T$10:$T$13,'Vent Sizing Charts'!Z$10:Z$13)+1,IF($R326=2,LOOKUP($S326,'Vent Sizing Charts'!$T$8:$T$9,'Vent Sizing Charts'!Z$8:Z$9)+1,IF($R326=1.5,LOOKUP($S326,'Vent Sizing Charts'!$T$7,'Vent Sizing Charts'!Z$7)+1,IF($R326=1.25,LOOKUP($S326,'Vent Sizing Charts'!$T$6,'Vent Sizing Charts'!Z$6)+1,"ERR")))))))))))</f>
        <v>ERR</v>
      </c>
      <c r="Z326" t="str">
        <f>IF($R326=15,LOOKUP($S326,'Vent Sizing Charts'!$T$38:$T$41,'Vent Sizing Charts'!AA$38:AA$41)+1,IF($R326=12,LOOKUP($S326,'Vent Sizing Charts'!$T$34:$T$37,'Vent Sizing Charts'!AA$34:AA$37)+1,IF($R326=10,LOOKUP($S326,'Vent Sizing Charts'!$T$30:$T$33,'Vent Sizing Charts'!AA$30:AA$33)+1,IF($R326=8,LOOKUP($S326,'Vent Sizing Charts'!$T$26:$T$29,'Vent Sizing Charts'!AA$26:AA$29)+1,IF($R326=6,LOOKUP($S326,'Vent Sizing Charts'!$T$22:$T$25,'Vent Sizing Charts'!AA$22:AA$25)+1,IF($R326=5,LOOKUP($S326,'Vent Sizing Charts'!$T$18:$T$21,'Vent Sizing Charts'!AA$18:AA$21)+1,IF($R326=4,LOOKUP($S326,'Vent Sizing Charts'!$T$14:$T$17,'Vent Sizing Charts'!AA$14:AA$17)+1,IF($R326=3,LOOKUP($S326,'Vent Sizing Charts'!$T$10:$T$13,'Vent Sizing Charts'!AA$10:AA$13)+1,IF($R326=2,LOOKUP($S326,'Vent Sizing Charts'!$T$8:$T$9,'Vent Sizing Charts'!AA$8:AA$9)+1,IF($R326=1.5,LOOKUP($S326,'Vent Sizing Charts'!$T$7,'Vent Sizing Charts'!AA$7)+1,IF($R326=1.25,LOOKUP($S326,'Vent Sizing Charts'!$T$6,'Vent Sizing Charts'!AA$6)+1,"ERR")))))))))))</f>
        <v>ERR</v>
      </c>
      <c r="AA326" t="str">
        <f>IF($R326=15,LOOKUP($S326,'Vent Sizing Charts'!$T$38:$T$41,'Vent Sizing Charts'!AB$38:AB$41)+1,IF($R326=12,LOOKUP($S326,'Vent Sizing Charts'!$T$34:$T$37,'Vent Sizing Charts'!AB$34:AB$37)+1,IF($R326=10,LOOKUP($S326,'Vent Sizing Charts'!$T$30:$T$33,'Vent Sizing Charts'!AB$30:AB$33)+1,IF($R326=8,LOOKUP($S326,'Vent Sizing Charts'!$T$26:$T$29,'Vent Sizing Charts'!AB$26:AB$29)+1,IF($R326=6,LOOKUP($S326,'Vent Sizing Charts'!$T$22:$T$25,'Vent Sizing Charts'!AB$22:AB$25)+1,IF($R326=5,LOOKUP($S326,'Vent Sizing Charts'!$T$18:$T$21,'Vent Sizing Charts'!AB$18:AB$21)+1,IF($R326=4,LOOKUP($S326,'Vent Sizing Charts'!$T$14:$T$17,'Vent Sizing Charts'!AB$14:AB$17)+1,IF($R326=3,LOOKUP($S326,'Vent Sizing Charts'!$T$10:$T$13,'Vent Sizing Charts'!AB$10:AB$13)+1,IF($R326=2,LOOKUP($S326,'Vent Sizing Charts'!$T$8:$T$9,'Vent Sizing Charts'!AB$8:AB$9)+1,IF($R326=1.5,LOOKUP($S326,'Vent Sizing Charts'!$T$7,'Vent Sizing Charts'!AB$7)+1,IF($R326=1.25,LOOKUP($S326,'Vent Sizing Charts'!$T$6,'Vent Sizing Charts'!AB$6)+1,"ERR")))))))))))</f>
        <v>ERR</v>
      </c>
      <c r="AB326" t="str">
        <f>IF($R326=15,LOOKUP($S326,'Vent Sizing Charts'!$T$38:$T$41,'Vent Sizing Charts'!AC$38:AC$41)+1,IF($R326=12,LOOKUP($S326,'Vent Sizing Charts'!$T$34:$T$37,'Vent Sizing Charts'!AC$34:AC$37)+1,IF($R326=10,LOOKUP($S326,'Vent Sizing Charts'!$T$30:$T$33,'Vent Sizing Charts'!AC$30:AC$33)+1,IF($R326=8,LOOKUP($S326,'Vent Sizing Charts'!$T$26:$T$29,'Vent Sizing Charts'!AC$26:AC$29)+1,IF($R326=6,LOOKUP($S326,'Vent Sizing Charts'!$T$22:$T$25,'Vent Sizing Charts'!AC$22:AC$25)+1,IF($R326=5,LOOKUP($S326,'Vent Sizing Charts'!$T$18:$T$21,'Vent Sizing Charts'!AC$18:AC$21)+1,IF($R326=4,LOOKUP($S326,'Vent Sizing Charts'!$T$14:$T$17,'Vent Sizing Charts'!AC$14:AC$17)+1,IF($R326=3,LOOKUP($S326,'Vent Sizing Charts'!$T$10:$T$13,'Vent Sizing Charts'!AC$10:AC$13)+1,IF($R326=2,LOOKUP($S326,'Vent Sizing Charts'!$T$8:$T$9,'Vent Sizing Charts'!AC$8:AC$9)+1,IF($R326=1.5,LOOKUP($S326,'Vent Sizing Charts'!$T$7,'Vent Sizing Charts'!AC$7)+1,IF($R326=1.25,LOOKUP($S326,'Vent Sizing Charts'!$T$6,'Vent Sizing Charts'!AC$6)+1,"ERR")))))))))))</f>
        <v>ERR</v>
      </c>
      <c r="AC326" t="str">
        <f>IF($R326=15,LOOKUP($S326,'Vent Sizing Charts'!$T$38:$T$41,'Vent Sizing Charts'!AD$38:AD$41)+1,IF($R326=12,LOOKUP($S326,'Vent Sizing Charts'!$T$34:$T$37,'Vent Sizing Charts'!AD$34:AD$37)+1,IF($R326=10,LOOKUP($S326,'Vent Sizing Charts'!$T$30:$T$33,'Vent Sizing Charts'!AD$30:AD$33)+1,IF($R326=8,LOOKUP($S326,'Vent Sizing Charts'!$T$26:$T$29,'Vent Sizing Charts'!AD$26:AD$29)+1,IF($R326=6,LOOKUP($S326,'Vent Sizing Charts'!$T$22:$T$25,'Vent Sizing Charts'!AD$22:AD$25)+1,IF($R326=5,LOOKUP($S326,'Vent Sizing Charts'!$T$18:$T$21,'Vent Sizing Charts'!AD$18:AD$21)+1,IF($R326=4,LOOKUP($S326,'Vent Sizing Charts'!$T$14:$T$17,'Vent Sizing Charts'!AD$14:AD$17)+1,IF($R326=3,LOOKUP($S326,'Vent Sizing Charts'!$T$10:$T$13,'Vent Sizing Charts'!AD$10:AD$13)+1,IF($R326=2,LOOKUP($S326,'Vent Sizing Charts'!$T$8:$T$9,'Vent Sizing Charts'!AD$8:AD$9)+1,IF($R326=1.5,LOOKUP($S326,'Vent Sizing Charts'!$T$7,'Vent Sizing Charts'!AD$7)+1,IF($R326=1.25,LOOKUP($S326,'Vent Sizing Charts'!$T$6,'Vent Sizing Charts'!AD$6)+1,"ERR")))))))))))</f>
        <v>ERR</v>
      </c>
      <c r="AD326" t="str">
        <f>IF($R326=15,LOOKUP($S326,'Vent Sizing Charts'!$T$38:$T$41,'Vent Sizing Charts'!AE$38:AE$41)+1,IF($R326=12,LOOKUP($S326,'Vent Sizing Charts'!$T$34:$T$37,'Vent Sizing Charts'!AE$34:AE$37)+1,IF($R326=10,LOOKUP($S326,'Vent Sizing Charts'!$T$30:$T$33,'Vent Sizing Charts'!AE$30:AE$33)+1,IF($R326=8,LOOKUP($S326,'Vent Sizing Charts'!$T$26:$T$29,'Vent Sizing Charts'!AE$26:AE$29)+1,IF($R326=6,LOOKUP($S326,'Vent Sizing Charts'!$T$22:$T$25,'Vent Sizing Charts'!AE$22:AE$25)+1,IF($R326=5,LOOKUP($S326,'Vent Sizing Charts'!$T$18:$T$21,'Vent Sizing Charts'!AE$18:AE$21)+1,IF($R326=4,LOOKUP($S326,'Vent Sizing Charts'!$T$14:$T$17,'Vent Sizing Charts'!AE$14:AE$17)+1,IF($R326=3,LOOKUP($S326,'Vent Sizing Charts'!$T$10:$T$13,'Vent Sizing Charts'!AE$10:AE$13)+1,IF($R326=2,LOOKUP($S326,'Vent Sizing Charts'!$T$8:$T$9,'Vent Sizing Charts'!AE$8:AE$9)+1,IF($R326=1.5,LOOKUP($S326,'Vent Sizing Charts'!$T$7,'Vent Sizing Charts'!AE$7)+1,IF($R326=1.25,LOOKUP($S326,'Vent Sizing Charts'!$T$6,'Vent Sizing Charts'!AE$6)+1,"ERR")))))))))))</f>
        <v>ERR</v>
      </c>
      <c r="AE326" t="str">
        <f>IF($R326=15,LOOKUP($S326,'Vent Sizing Charts'!$T$38:$T$41,'Vent Sizing Charts'!U$38:U$41),IF($R326=12,LOOKUP($S326,'Vent Sizing Charts'!$T$34:$T$37,'Vent Sizing Charts'!U$34:U$37),IF($R326=10,LOOKUP($S326,'Vent Sizing Charts'!$T$30:$T$33,'Vent Sizing Charts'!U$30:U$33),IF($R326=8,LOOKUP($S326,'Vent Sizing Charts'!$T$26:$T$29,'Vent Sizing Charts'!U$26:U$29),IF($R326=6,LOOKUP($S326,'Vent Sizing Charts'!$T$22:$T$25,'Vent Sizing Charts'!U$22:U$25),IF($R326=5,LOOKUP($S326,'Vent Sizing Charts'!$T$18:$T$21,'Vent Sizing Charts'!U$18:U$21),IF($R326=4,LOOKUP($S326,'Vent Sizing Charts'!$T$14:$T$17,'Vent Sizing Charts'!U$14:U$17),IF($R326=3,LOOKUP($S326,'Vent Sizing Charts'!$T$10:$T$13,'Vent Sizing Charts'!U$10:U$13),IF($R326=2,LOOKUP($S326,'Vent Sizing Charts'!$T$8:$T$9,'Vent Sizing Charts'!U$8:U$9),IF($R326=1.5,LOOKUP($S326,'Vent Sizing Charts'!$T$7,'Vent Sizing Charts'!U$7),IF($R326=1.25,LOOKUP($S326,'Vent Sizing Charts'!$T$6,'Vent Sizing Charts'!U$6),"ERR")))))))))))</f>
        <v>ERR</v>
      </c>
    </row>
    <row r="327" spans="6:31" x14ac:dyDescent="0.25">
      <c r="F327" t="str">
        <f>IF('Vent Sizing'!M312="","",'Vent Sizing'!M312)</f>
        <v/>
      </c>
      <c r="G327">
        <v>0</v>
      </c>
      <c r="H327" t="e">
        <f>IF(LOOKUP($F327,'Vent Sizing Charts'!$F$5:$F$18,'Vent Sizing Charts'!G$5:G$18)+1&lt;0,0,LOOKUP($F327,'Vent Sizing Charts'!$F$5:$F$18,'Vent Sizing Charts'!G$5:G$18))</f>
        <v>#N/A</v>
      </c>
      <c r="I327" t="e">
        <f>IF(LOOKUP($F327,'Vent Sizing Charts'!$F$5:$F$18,'Vent Sizing Charts'!H$5:H$18)+1&lt;0,0,LOOKUP($F327,'Vent Sizing Charts'!$F$5:$F$18,'Vent Sizing Charts'!H$5:H$18))</f>
        <v>#N/A</v>
      </c>
      <c r="J327" t="e">
        <f>IF(LOOKUP($F327,'Vent Sizing Charts'!$F$5:$F$18,'Vent Sizing Charts'!I$5:I$18)+1&lt;0,0,LOOKUP($F327,'Vent Sizing Charts'!$F$5:$F$18,'Vent Sizing Charts'!I$5:I$18))</f>
        <v>#N/A</v>
      </c>
      <c r="K327" t="e">
        <f>IF(LOOKUP($F327,'Vent Sizing Charts'!$F$5:$F$18,'Vent Sizing Charts'!J$5:J$18)+1&lt;0,0,LOOKUP($F327,'Vent Sizing Charts'!$F$5:$F$18,'Vent Sizing Charts'!J$5:J$18))</f>
        <v>#N/A</v>
      </c>
      <c r="L327" t="e">
        <f>IF(LOOKUP($F327,'Vent Sizing Charts'!$F$5:$F$18,'Vent Sizing Charts'!K$5:K$18)+1&lt;0,0,LOOKUP($F327,'Vent Sizing Charts'!$F$5:$F$18,'Vent Sizing Charts'!K$5:K$18))</f>
        <v>#N/A</v>
      </c>
      <c r="M327" t="e">
        <f>IF(LOOKUP($F327,'Vent Sizing Charts'!$F$5:$F$18,'Vent Sizing Charts'!L$5:L$18)+1&lt;0,0,LOOKUP($F327,'Vent Sizing Charts'!$F$5:$F$18,'Vent Sizing Charts'!L$5:L$18))</f>
        <v>#N/A</v>
      </c>
      <c r="N327" t="e">
        <f>IF(LOOKUP($F327,'Vent Sizing Charts'!$F$5:$F$18,'Vent Sizing Charts'!M$5:M$18)+1&lt;0,0,LOOKUP($F327,'Vent Sizing Charts'!$F$5:$F$18,'Vent Sizing Charts'!M$5:M$18))</f>
        <v>#N/A</v>
      </c>
      <c r="O327" t="e">
        <f>IF(LOOKUP($F327,'Vent Sizing Charts'!$F$5:$F$18,'Vent Sizing Charts'!N$5:N$18)+1&lt;0,0,LOOKUP($F327,'Vent Sizing Charts'!$F$5:$F$18,'Vent Sizing Charts'!N$5:N$18))</f>
        <v>#N/A</v>
      </c>
      <c r="R327">
        <f>'Vent Sizing'!W232</f>
        <v>0</v>
      </c>
      <c r="S327">
        <f>ROUNDUP('Vent Sizing'!X232,0)</f>
        <v>0</v>
      </c>
      <c r="T327">
        <v>-9999999</v>
      </c>
      <c r="U327" t="str">
        <f>IF($R327=15,LOOKUP($S327,'Vent Sizing Charts'!$T$38:$T$41,'Vent Sizing Charts'!V$38:V$41)+1,IF($R327=12,LOOKUP($S327,'Vent Sizing Charts'!$T$34:$T$37,'Vent Sizing Charts'!V$34:V$37)+1,IF($R327=10,LOOKUP($S327,'Vent Sizing Charts'!$T$30:$T$33,'Vent Sizing Charts'!V$30:V$33)+1,IF($R327=8,LOOKUP($S327,'Vent Sizing Charts'!$T$26:$T$29,'Vent Sizing Charts'!V$26:V$29)+1,IF($R327=6,LOOKUP($S327,'Vent Sizing Charts'!$T$22:$T$25,'Vent Sizing Charts'!V$22:V$25)+1,IF($R327=5,LOOKUP($S327,'Vent Sizing Charts'!$T$18:$T$21,'Vent Sizing Charts'!V$18:V$21)+1,IF($R327=4,LOOKUP($S327,'Vent Sizing Charts'!$T$14:$T$17,'Vent Sizing Charts'!V$14:V$17)+1,IF($R327=3,LOOKUP($S327,'Vent Sizing Charts'!$T$10:$T$13,'Vent Sizing Charts'!V$10:V$13)+1,IF($R327=2,LOOKUP($S327,'Vent Sizing Charts'!$T$8:$T$9,'Vent Sizing Charts'!V$8:V$9)+1,IF($R327=1.5,LOOKUP($S327,'Vent Sizing Charts'!$T$7,'Vent Sizing Charts'!V$7)+1,IF($R327=1.25,LOOKUP($S327,'Vent Sizing Charts'!$T$6,'Vent Sizing Charts'!V$6)+1,"ERR")))))))))))</f>
        <v>ERR</v>
      </c>
      <c r="V327" t="str">
        <f>IF($R327=15,LOOKUP($S327,'Vent Sizing Charts'!$T$38:$T$41,'Vent Sizing Charts'!W$38:W$41)+1,IF($R327=12,LOOKUP($S327,'Vent Sizing Charts'!$T$34:$T$37,'Vent Sizing Charts'!W$34:W$37)+1,IF($R327=10,LOOKUP($S327,'Vent Sizing Charts'!$T$30:$T$33,'Vent Sizing Charts'!W$30:W$33)+1,IF($R327=8,LOOKUP($S327,'Vent Sizing Charts'!$T$26:$T$29,'Vent Sizing Charts'!W$26:W$29)+1,IF($R327=6,LOOKUP($S327,'Vent Sizing Charts'!$T$22:$T$25,'Vent Sizing Charts'!W$22:W$25)+1,IF($R327=5,LOOKUP($S327,'Vent Sizing Charts'!$T$18:$T$21,'Vent Sizing Charts'!W$18:W$21)+1,IF($R327=4,LOOKUP($S327,'Vent Sizing Charts'!$T$14:$T$17,'Vent Sizing Charts'!W$14:W$17)+1,IF($R327=3,LOOKUP($S327,'Vent Sizing Charts'!$T$10:$T$13,'Vent Sizing Charts'!W$10:W$13)+1,IF($R327=2,LOOKUP($S327,'Vent Sizing Charts'!$T$8:$T$9,'Vent Sizing Charts'!W$8:W$9)+1,IF($R327=1.5,LOOKUP($S327,'Vent Sizing Charts'!$T$7,'Vent Sizing Charts'!W$7)+1,IF($R327=1.25,LOOKUP($S327,'Vent Sizing Charts'!$T$6,'Vent Sizing Charts'!W$6)+1,"ERR")))))))))))</f>
        <v>ERR</v>
      </c>
      <c r="W327" t="str">
        <f>IF($R327=15,LOOKUP($S327,'Vent Sizing Charts'!$T$38:$T$41,'Vent Sizing Charts'!X$38:X$41)+1,IF($R327=12,LOOKUP($S327,'Vent Sizing Charts'!$T$34:$T$37,'Vent Sizing Charts'!X$34:X$37)+1,IF($R327=10,LOOKUP($S327,'Vent Sizing Charts'!$T$30:$T$33,'Vent Sizing Charts'!X$30:X$33)+1,IF($R327=8,LOOKUP($S327,'Vent Sizing Charts'!$T$26:$T$29,'Vent Sizing Charts'!X$26:X$29)+1,IF($R327=6,LOOKUP($S327,'Vent Sizing Charts'!$T$22:$T$25,'Vent Sizing Charts'!X$22:X$25)+1,IF($R327=5,LOOKUP($S327,'Vent Sizing Charts'!$T$18:$T$21,'Vent Sizing Charts'!X$18:X$21)+1,IF($R327=4,LOOKUP($S327,'Vent Sizing Charts'!$T$14:$T$17,'Vent Sizing Charts'!X$14:X$17)+1,IF($R327=3,LOOKUP($S327,'Vent Sizing Charts'!$T$10:$T$13,'Vent Sizing Charts'!X$10:X$13)+1,IF($R327=2,LOOKUP($S327,'Vent Sizing Charts'!$T$8:$T$9,'Vent Sizing Charts'!X$8:X$9)+1,IF($R327=1.5,LOOKUP($S327,'Vent Sizing Charts'!$T$7,'Vent Sizing Charts'!X$7)+1,IF($R327=1.25,LOOKUP($S327,'Vent Sizing Charts'!$T$6,'Vent Sizing Charts'!X$6)+1,"ERR")))))))))))</f>
        <v>ERR</v>
      </c>
      <c r="X327" t="str">
        <f>IF($R327=15,LOOKUP($S327,'Vent Sizing Charts'!$T$38:$T$41,'Vent Sizing Charts'!Y$38:Y$41)+1,IF($R327=12,LOOKUP($S327,'Vent Sizing Charts'!$T$34:$T$37,'Vent Sizing Charts'!Y$34:Y$37)+1,IF($R327=10,LOOKUP($S327,'Vent Sizing Charts'!$T$30:$T$33,'Vent Sizing Charts'!Y$30:Y$33)+1,IF($R327=8,LOOKUP($S327,'Vent Sizing Charts'!$T$26:$T$29,'Vent Sizing Charts'!Y$26:Y$29)+1,IF($R327=6,LOOKUP($S327,'Vent Sizing Charts'!$T$22:$T$25,'Vent Sizing Charts'!Y$22:Y$25)+1,IF($R327=5,LOOKUP($S327,'Vent Sizing Charts'!$T$18:$T$21,'Vent Sizing Charts'!Y$18:Y$21)+1,IF($R327=4,LOOKUP($S327,'Vent Sizing Charts'!$T$14:$T$17,'Vent Sizing Charts'!Y$14:Y$17)+1,IF($R327=3,LOOKUP($S327,'Vent Sizing Charts'!$T$10:$T$13,'Vent Sizing Charts'!Y$10:Y$13)+1,IF($R327=2,LOOKUP($S327,'Vent Sizing Charts'!$T$8:$T$9,'Vent Sizing Charts'!Y$8:Y$9)+1,IF($R327=1.5,LOOKUP($S327,'Vent Sizing Charts'!$T$7,'Vent Sizing Charts'!Y$7)+1,IF($R327=1.25,LOOKUP($S327,'Vent Sizing Charts'!$T$6,'Vent Sizing Charts'!Y$6)+1,"ERR")))))))))))</f>
        <v>ERR</v>
      </c>
      <c r="Y327" t="str">
        <f>IF($R327=15,LOOKUP($S327,'Vent Sizing Charts'!$T$38:$T$41,'Vent Sizing Charts'!Z$38:Z$41)+1,IF($R327=12,LOOKUP($S327,'Vent Sizing Charts'!$T$34:$T$37,'Vent Sizing Charts'!Z$34:Z$37)+1,IF($R327=10,LOOKUP($S327,'Vent Sizing Charts'!$T$30:$T$33,'Vent Sizing Charts'!Z$30:Z$33)+1,IF($R327=8,LOOKUP($S327,'Vent Sizing Charts'!$T$26:$T$29,'Vent Sizing Charts'!Z$26:Z$29)+1,IF($R327=6,LOOKUP($S327,'Vent Sizing Charts'!$T$22:$T$25,'Vent Sizing Charts'!Z$22:Z$25)+1,IF($R327=5,LOOKUP($S327,'Vent Sizing Charts'!$T$18:$T$21,'Vent Sizing Charts'!Z$18:Z$21)+1,IF($R327=4,LOOKUP($S327,'Vent Sizing Charts'!$T$14:$T$17,'Vent Sizing Charts'!Z$14:Z$17)+1,IF($R327=3,LOOKUP($S327,'Vent Sizing Charts'!$T$10:$T$13,'Vent Sizing Charts'!Z$10:Z$13)+1,IF($R327=2,LOOKUP($S327,'Vent Sizing Charts'!$T$8:$T$9,'Vent Sizing Charts'!Z$8:Z$9)+1,IF($R327=1.5,LOOKUP($S327,'Vent Sizing Charts'!$T$7,'Vent Sizing Charts'!Z$7)+1,IF($R327=1.25,LOOKUP($S327,'Vent Sizing Charts'!$T$6,'Vent Sizing Charts'!Z$6)+1,"ERR")))))))))))</f>
        <v>ERR</v>
      </c>
      <c r="Z327" t="str">
        <f>IF($R327=15,LOOKUP($S327,'Vent Sizing Charts'!$T$38:$T$41,'Vent Sizing Charts'!AA$38:AA$41)+1,IF($R327=12,LOOKUP($S327,'Vent Sizing Charts'!$T$34:$T$37,'Vent Sizing Charts'!AA$34:AA$37)+1,IF($R327=10,LOOKUP($S327,'Vent Sizing Charts'!$T$30:$T$33,'Vent Sizing Charts'!AA$30:AA$33)+1,IF($R327=8,LOOKUP($S327,'Vent Sizing Charts'!$T$26:$T$29,'Vent Sizing Charts'!AA$26:AA$29)+1,IF($R327=6,LOOKUP($S327,'Vent Sizing Charts'!$T$22:$T$25,'Vent Sizing Charts'!AA$22:AA$25)+1,IF($R327=5,LOOKUP($S327,'Vent Sizing Charts'!$T$18:$T$21,'Vent Sizing Charts'!AA$18:AA$21)+1,IF($R327=4,LOOKUP($S327,'Vent Sizing Charts'!$T$14:$T$17,'Vent Sizing Charts'!AA$14:AA$17)+1,IF($R327=3,LOOKUP($S327,'Vent Sizing Charts'!$T$10:$T$13,'Vent Sizing Charts'!AA$10:AA$13)+1,IF($R327=2,LOOKUP($S327,'Vent Sizing Charts'!$T$8:$T$9,'Vent Sizing Charts'!AA$8:AA$9)+1,IF($R327=1.5,LOOKUP($S327,'Vent Sizing Charts'!$T$7,'Vent Sizing Charts'!AA$7)+1,IF($R327=1.25,LOOKUP($S327,'Vent Sizing Charts'!$T$6,'Vent Sizing Charts'!AA$6)+1,"ERR")))))))))))</f>
        <v>ERR</v>
      </c>
      <c r="AA327" t="str">
        <f>IF($R327=15,LOOKUP($S327,'Vent Sizing Charts'!$T$38:$T$41,'Vent Sizing Charts'!AB$38:AB$41)+1,IF($R327=12,LOOKUP($S327,'Vent Sizing Charts'!$T$34:$T$37,'Vent Sizing Charts'!AB$34:AB$37)+1,IF($R327=10,LOOKUP($S327,'Vent Sizing Charts'!$T$30:$T$33,'Vent Sizing Charts'!AB$30:AB$33)+1,IF($R327=8,LOOKUP($S327,'Vent Sizing Charts'!$T$26:$T$29,'Vent Sizing Charts'!AB$26:AB$29)+1,IF($R327=6,LOOKUP($S327,'Vent Sizing Charts'!$T$22:$T$25,'Vent Sizing Charts'!AB$22:AB$25)+1,IF($R327=5,LOOKUP($S327,'Vent Sizing Charts'!$T$18:$T$21,'Vent Sizing Charts'!AB$18:AB$21)+1,IF($R327=4,LOOKUP($S327,'Vent Sizing Charts'!$T$14:$T$17,'Vent Sizing Charts'!AB$14:AB$17)+1,IF($R327=3,LOOKUP($S327,'Vent Sizing Charts'!$T$10:$T$13,'Vent Sizing Charts'!AB$10:AB$13)+1,IF($R327=2,LOOKUP($S327,'Vent Sizing Charts'!$T$8:$T$9,'Vent Sizing Charts'!AB$8:AB$9)+1,IF($R327=1.5,LOOKUP($S327,'Vent Sizing Charts'!$T$7,'Vent Sizing Charts'!AB$7)+1,IF($R327=1.25,LOOKUP($S327,'Vent Sizing Charts'!$T$6,'Vent Sizing Charts'!AB$6)+1,"ERR")))))))))))</f>
        <v>ERR</v>
      </c>
      <c r="AB327" t="str">
        <f>IF($R327=15,LOOKUP($S327,'Vent Sizing Charts'!$T$38:$T$41,'Vent Sizing Charts'!AC$38:AC$41)+1,IF($R327=12,LOOKUP($S327,'Vent Sizing Charts'!$T$34:$T$37,'Vent Sizing Charts'!AC$34:AC$37)+1,IF($R327=10,LOOKUP($S327,'Vent Sizing Charts'!$T$30:$T$33,'Vent Sizing Charts'!AC$30:AC$33)+1,IF($R327=8,LOOKUP($S327,'Vent Sizing Charts'!$T$26:$T$29,'Vent Sizing Charts'!AC$26:AC$29)+1,IF($R327=6,LOOKUP($S327,'Vent Sizing Charts'!$T$22:$T$25,'Vent Sizing Charts'!AC$22:AC$25)+1,IF($R327=5,LOOKUP($S327,'Vent Sizing Charts'!$T$18:$T$21,'Vent Sizing Charts'!AC$18:AC$21)+1,IF($R327=4,LOOKUP($S327,'Vent Sizing Charts'!$T$14:$T$17,'Vent Sizing Charts'!AC$14:AC$17)+1,IF($R327=3,LOOKUP($S327,'Vent Sizing Charts'!$T$10:$T$13,'Vent Sizing Charts'!AC$10:AC$13)+1,IF($R327=2,LOOKUP($S327,'Vent Sizing Charts'!$T$8:$T$9,'Vent Sizing Charts'!AC$8:AC$9)+1,IF($R327=1.5,LOOKUP($S327,'Vent Sizing Charts'!$T$7,'Vent Sizing Charts'!AC$7)+1,IF($R327=1.25,LOOKUP($S327,'Vent Sizing Charts'!$T$6,'Vent Sizing Charts'!AC$6)+1,"ERR")))))))))))</f>
        <v>ERR</v>
      </c>
      <c r="AC327" t="str">
        <f>IF($R327=15,LOOKUP($S327,'Vent Sizing Charts'!$T$38:$T$41,'Vent Sizing Charts'!AD$38:AD$41)+1,IF($R327=12,LOOKUP($S327,'Vent Sizing Charts'!$T$34:$T$37,'Vent Sizing Charts'!AD$34:AD$37)+1,IF($R327=10,LOOKUP($S327,'Vent Sizing Charts'!$T$30:$T$33,'Vent Sizing Charts'!AD$30:AD$33)+1,IF($R327=8,LOOKUP($S327,'Vent Sizing Charts'!$T$26:$T$29,'Vent Sizing Charts'!AD$26:AD$29)+1,IF($R327=6,LOOKUP($S327,'Vent Sizing Charts'!$T$22:$T$25,'Vent Sizing Charts'!AD$22:AD$25)+1,IF($R327=5,LOOKUP($S327,'Vent Sizing Charts'!$T$18:$T$21,'Vent Sizing Charts'!AD$18:AD$21)+1,IF($R327=4,LOOKUP($S327,'Vent Sizing Charts'!$T$14:$T$17,'Vent Sizing Charts'!AD$14:AD$17)+1,IF($R327=3,LOOKUP($S327,'Vent Sizing Charts'!$T$10:$T$13,'Vent Sizing Charts'!AD$10:AD$13)+1,IF($R327=2,LOOKUP($S327,'Vent Sizing Charts'!$T$8:$T$9,'Vent Sizing Charts'!AD$8:AD$9)+1,IF($R327=1.5,LOOKUP($S327,'Vent Sizing Charts'!$T$7,'Vent Sizing Charts'!AD$7)+1,IF($R327=1.25,LOOKUP($S327,'Vent Sizing Charts'!$T$6,'Vent Sizing Charts'!AD$6)+1,"ERR")))))))))))</f>
        <v>ERR</v>
      </c>
      <c r="AD327" t="str">
        <f>IF($R327=15,LOOKUP($S327,'Vent Sizing Charts'!$T$38:$T$41,'Vent Sizing Charts'!AE$38:AE$41)+1,IF($R327=12,LOOKUP($S327,'Vent Sizing Charts'!$T$34:$T$37,'Vent Sizing Charts'!AE$34:AE$37)+1,IF($R327=10,LOOKUP($S327,'Vent Sizing Charts'!$T$30:$T$33,'Vent Sizing Charts'!AE$30:AE$33)+1,IF($R327=8,LOOKUP($S327,'Vent Sizing Charts'!$T$26:$T$29,'Vent Sizing Charts'!AE$26:AE$29)+1,IF($R327=6,LOOKUP($S327,'Vent Sizing Charts'!$T$22:$T$25,'Vent Sizing Charts'!AE$22:AE$25)+1,IF($R327=5,LOOKUP($S327,'Vent Sizing Charts'!$T$18:$T$21,'Vent Sizing Charts'!AE$18:AE$21)+1,IF($R327=4,LOOKUP($S327,'Vent Sizing Charts'!$T$14:$T$17,'Vent Sizing Charts'!AE$14:AE$17)+1,IF($R327=3,LOOKUP($S327,'Vent Sizing Charts'!$T$10:$T$13,'Vent Sizing Charts'!AE$10:AE$13)+1,IF($R327=2,LOOKUP($S327,'Vent Sizing Charts'!$T$8:$T$9,'Vent Sizing Charts'!AE$8:AE$9)+1,IF($R327=1.5,LOOKUP($S327,'Vent Sizing Charts'!$T$7,'Vent Sizing Charts'!AE$7)+1,IF($R327=1.25,LOOKUP($S327,'Vent Sizing Charts'!$T$6,'Vent Sizing Charts'!AE$6)+1,"ERR")))))))))))</f>
        <v>ERR</v>
      </c>
      <c r="AE327" t="str">
        <f>IF($R327=15,LOOKUP($S327,'Vent Sizing Charts'!$T$38:$T$41,'Vent Sizing Charts'!U$38:U$41),IF($R327=12,LOOKUP($S327,'Vent Sizing Charts'!$T$34:$T$37,'Vent Sizing Charts'!U$34:U$37),IF($R327=10,LOOKUP($S327,'Vent Sizing Charts'!$T$30:$T$33,'Vent Sizing Charts'!U$30:U$33),IF($R327=8,LOOKUP($S327,'Vent Sizing Charts'!$T$26:$T$29,'Vent Sizing Charts'!U$26:U$29),IF($R327=6,LOOKUP($S327,'Vent Sizing Charts'!$T$22:$T$25,'Vent Sizing Charts'!U$22:U$25),IF($R327=5,LOOKUP($S327,'Vent Sizing Charts'!$T$18:$T$21,'Vent Sizing Charts'!U$18:U$21),IF($R327=4,LOOKUP($S327,'Vent Sizing Charts'!$T$14:$T$17,'Vent Sizing Charts'!U$14:U$17),IF($R327=3,LOOKUP($S327,'Vent Sizing Charts'!$T$10:$T$13,'Vent Sizing Charts'!U$10:U$13),IF($R327=2,LOOKUP($S327,'Vent Sizing Charts'!$T$8:$T$9,'Vent Sizing Charts'!U$8:U$9),IF($R327=1.5,LOOKUP($S327,'Vent Sizing Charts'!$T$7,'Vent Sizing Charts'!U$7),IF($R327=1.25,LOOKUP($S327,'Vent Sizing Charts'!$T$6,'Vent Sizing Charts'!U$6),"ERR")))))))))))</f>
        <v>ERR</v>
      </c>
    </row>
    <row r="328" spans="6:31" x14ac:dyDescent="0.25">
      <c r="F328" t="str">
        <f>IF('Vent Sizing'!M313="","",'Vent Sizing'!M313)</f>
        <v/>
      </c>
      <c r="G328">
        <v>0</v>
      </c>
      <c r="H328" t="e">
        <f>IF(LOOKUP($F328,'Vent Sizing Charts'!$F$5:$F$18,'Vent Sizing Charts'!G$5:G$18)+1&lt;0,0,LOOKUP($F328,'Vent Sizing Charts'!$F$5:$F$18,'Vent Sizing Charts'!G$5:G$18))</f>
        <v>#N/A</v>
      </c>
      <c r="I328" t="e">
        <f>IF(LOOKUP($F328,'Vent Sizing Charts'!$F$5:$F$18,'Vent Sizing Charts'!H$5:H$18)+1&lt;0,0,LOOKUP($F328,'Vent Sizing Charts'!$F$5:$F$18,'Vent Sizing Charts'!H$5:H$18))</f>
        <v>#N/A</v>
      </c>
      <c r="J328" t="e">
        <f>IF(LOOKUP($F328,'Vent Sizing Charts'!$F$5:$F$18,'Vent Sizing Charts'!I$5:I$18)+1&lt;0,0,LOOKUP($F328,'Vent Sizing Charts'!$F$5:$F$18,'Vent Sizing Charts'!I$5:I$18))</f>
        <v>#N/A</v>
      </c>
      <c r="K328" t="e">
        <f>IF(LOOKUP($F328,'Vent Sizing Charts'!$F$5:$F$18,'Vent Sizing Charts'!J$5:J$18)+1&lt;0,0,LOOKUP($F328,'Vent Sizing Charts'!$F$5:$F$18,'Vent Sizing Charts'!J$5:J$18))</f>
        <v>#N/A</v>
      </c>
      <c r="L328" t="e">
        <f>IF(LOOKUP($F328,'Vent Sizing Charts'!$F$5:$F$18,'Vent Sizing Charts'!K$5:K$18)+1&lt;0,0,LOOKUP($F328,'Vent Sizing Charts'!$F$5:$F$18,'Vent Sizing Charts'!K$5:K$18))</f>
        <v>#N/A</v>
      </c>
      <c r="M328" t="e">
        <f>IF(LOOKUP($F328,'Vent Sizing Charts'!$F$5:$F$18,'Vent Sizing Charts'!L$5:L$18)+1&lt;0,0,LOOKUP($F328,'Vent Sizing Charts'!$F$5:$F$18,'Vent Sizing Charts'!L$5:L$18))</f>
        <v>#N/A</v>
      </c>
      <c r="N328" t="e">
        <f>IF(LOOKUP($F328,'Vent Sizing Charts'!$F$5:$F$18,'Vent Sizing Charts'!M$5:M$18)+1&lt;0,0,LOOKUP($F328,'Vent Sizing Charts'!$F$5:$F$18,'Vent Sizing Charts'!M$5:M$18))</f>
        <v>#N/A</v>
      </c>
      <c r="O328" t="e">
        <f>IF(LOOKUP($F328,'Vent Sizing Charts'!$F$5:$F$18,'Vent Sizing Charts'!N$5:N$18)+1&lt;0,0,LOOKUP($F328,'Vent Sizing Charts'!$F$5:$F$18,'Vent Sizing Charts'!N$5:N$18))</f>
        <v>#N/A</v>
      </c>
      <c r="R328">
        <f>'Vent Sizing'!W233</f>
        <v>0</v>
      </c>
      <c r="S328">
        <f>ROUNDUP('Vent Sizing'!X233,0)</f>
        <v>0</v>
      </c>
      <c r="T328">
        <v>-9999999</v>
      </c>
      <c r="U328" t="str">
        <f>IF($R328=15,LOOKUP($S328,'Vent Sizing Charts'!$T$38:$T$41,'Vent Sizing Charts'!V$38:V$41)+1,IF($R328=12,LOOKUP($S328,'Vent Sizing Charts'!$T$34:$T$37,'Vent Sizing Charts'!V$34:V$37)+1,IF($R328=10,LOOKUP($S328,'Vent Sizing Charts'!$T$30:$T$33,'Vent Sizing Charts'!V$30:V$33)+1,IF($R328=8,LOOKUP($S328,'Vent Sizing Charts'!$T$26:$T$29,'Vent Sizing Charts'!V$26:V$29)+1,IF($R328=6,LOOKUP($S328,'Vent Sizing Charts'!$T$22:$T$25,'Vent Sizing Charts'!V$22:V$25)+1,IF($R328=5,LOOKUP($S328,'Vent Sizing Charts'!$T$18:$T$21,'Vent Sizing Charts'!V$18:V$21)+1,IF($R328=4,LOOKUP($S328,'Vent Sizing Charts'!$T$14:$T$17,'Vent Sizing Charts'!V$14:V$17)+1,IF($R328=3,LOOKUP($S328,'Vent Sizing Charts'!$T$10:$T$13,'Vent Sizing Charts'!V$10:V$13)+1,IF($R328=2,LOOKUP($S328,'Vent Sizing Charts'!$T$8:$T$9,'Vent Sizing Charts'!V$8:V$9)+1,IF($R328=1.5,LOOKUP($S328,'Vent Sizing Charts'!$T$7,'Vent Sizing Charts'!V$7)+1,IF($R328=1.25,LOOKUP($S328,'Vent Sizing Charts'!$T$6,'Vent Sizing Charts'!V$6)+1,"ERR")))))))))))</f>
        <v>ERR</v>
      </c>
      <c r="V328" t="str">
        <f>IF($R328=15,LOOKUP($S328,'Vent Sizing Charts'!$T$38:$T$41,'Vent Sizing Charts'!W$38:W$41)+1,IF($R328=12,LOOKUP($S328,'Vent Sizing Charts'!$T$34:$T$37,'Vent Sizing Charts'!W$34:W$37)+1,IF($R328=10,LOOKUP($S328,'Vent Sizing Charts'!$T$30:$T$33,'Vent Sizing Charts'!W$30:W$33)+1,IF($R328=8,LOOKUP($S328,'Vent Sizing Charts'!$T$26:$T$29,'Vent Sizing Charts'!W$26:W$29)+1,IF($R328=6,LOOKUP($S328,'Vent Sizing Charts'!$T$22:$T$25,'Vent Sizing Charts'!W$22:W$25)+1,IF($R328=5,LOOKUP($S328,'Vent Sizing Charts'!$T$18:$T$21,'Vent Sizing Charts'!W$18:W$21)+1,IF($R328=4,LOOKUP($S328,'Vent Sizing Charts'!$T$14:$T$17,'Vent Sizing Charts'!W$14:W$17)+1,IF($R328=3,LOOKUP($S328,'Vent Sizing Charts'!$T$10:$T$13,'Vent Sizing Charts'!W$10:W$13)+1,IF($R328=2,LOOKUP($S328,'Vent Sizing Charts'!$T$8:$T$9,'Vent Sizing Charts'!W$8:W$9)+1,IF($R328=1.5,LOOKUP($S328,'Vent Sizing Charts'!$T$7,'Vent Sizing Charts'!W$7)+1,IF($R328=1.25,LOOKUP($S328,'Vent Sizing Charts'!$T$6,'Vent Sizing Charts'!W$6)+1,"ERR")))))))))))</f>
        <v>ERR</v>
      </c>
      <c r="W328" t="str">
        <f>IF($R328=15,LOOKUP($S328,'Vent Sizing Charts'!$T$38:$T$41,'Vent Sizing Charts'!X$38:X$41)+1,IF($R328=12,LOOKUP($S328,'Vent Sizing Charts'!$T$34:$T$37,'Vent Sizing Charts'!X$34:X$37)+1,IF($R328=10,LOOKUP($S328,'Vent Sizing Charts'!$T$30:$T$33,'Vent Sizing Charts'!X$30:X$33)+1,IF($R328=8,LOOKUP($S328,'Vent Sizing Charts'!$T$26:$T$29,'Vent Sizing Charts'!X$26:X$29)+1,IF($R328=6,LOOKUP($S328,'Vent Sizing Charts'!$T$22:$T$25,'Vent Sizing Charts'!X$22:X$25)+1,IF($R328=5,LOOKUP($S328,'Vent Sizing Charts'!$T$18:$T$21,'Vent Sizing Charts'!X$18:X$21)+1,IF($R328=4,LOOKUP($S328,'Vent Sizing Charts'!$T$14:$T$17,'Vent Sizing Charts'!X$14:X$17)+1,IF($R328=3,LOOKUP($S328,'Vent Sizing Charts'!$T$10:$T$13,'Vent Sizing Charts'!X$10:X$13)+1,IF($R328=2,LOOKUP($S328,'Vent Sizing Charts'!$T$8:$T$9,'Vent Sizing Charts'!X$8:X$9)+1,IF($R328=1.5,LOOKUP($S328,'Vent Sizing Charts'!$T$7,'Vent Sizing Charts'!X$7)+1,IF($R328=1.25,LOOKUP($S328,'Vent Sizing Charts'!$T$6,'Vent Sizing Charts'!X$6)+1,"ERR")))))))))))</f>
        <v>ERR</v>
      </c>
      <c r="X328" t="str">
        <f>IF($R328=15,LOOKUP($S328,'Vent Sizing Charts'!$T$38:$T$41,'Vent Sizing Charts'!Y$38:Y$41)+1,IF($R328=12,LOOKUP($S328,'Vent Sizing Charts'!$T$34:$T$37,'Vent Sizing Charts'!Y$34:Y$37)+1,IF($R328=10,LOOKUP($S328,'Vent Sizing Charts'!$T$30:$T$33,'Vent Sizing Charts'!Y$30:Y$33)+1,IF($R328=8,LOOKUP($S328,'Vent Sizing Charts'!$T$26:$T$29,'Vent Sizing Charts'!Y$26:Y$29)+1,IF($R328=6,LOOKUP($S328,'Vent Sizing Charts'!$T$22:$T$25,'Vent Sizing Charts'!Y$22:Y$25)+1,IF($R328=5,LOOKUP($S328,'Vent Sizing Charts'!$T$18:$T$21,'Vent Sizing Charts'!Y$18:Y$21)+1,IF($R328=4,LOOKUP($S328,'Vent Sizing Charts'!$T$14:$T$17,'Vent Sizing Charts'!Y$14:Y$17)+1,IF($R328=3,LOOKUP($S328,'Vent Sizing Charts'!$T$10:$T$13,'Vent Sizing Charts'!Y$10:Y$13)+1,IF($R328=2,LOOKUP($S328,'Vent Sizing Charts'!$T$8:$T$9,'Vent Sizing Charts'!Y$8:Y$9)+1,IF($R328=1.5,LOOKUP($S328,'Vent Sizing Charts'!$T$7,'Vent Sizing Charts'!Y$7)+1,IF($R328=1.25,LOOKUP($S328,'Vent Sizing Charts'!$T$6,'Vent Sizing Charts'!Y$6)+1,"ERR")))))))))))</f>
        <v>ERR</v>
      </c>
      <c r="Y328" t="str">
        <f>IF($R328=15,LOOKUP($S328,'Vent Sizing Charts'!$T$38:$T$41,'Vent Sizing Charts'!Z$38:Z$41)+1,IF($R328=12,LOOKUP($S328,'Vent Sizing Charts'!$T$34:$T$37,'Vent Sizing Charts'!Z$34:Z$37)+1,IF($R328=10,LOOKUP($S328,'Vent Sizing Charts'!$T$30:$T$33,'Vent Sizing Charts'!Z$30:Z$33)+1,IF($R328=8,LOOKUP($S328,'Vent Sizing Charts'!$T$26:$T$29,'Vent Sizing Charts'!Z$26:Z$29)+1,IF($R328=6,LOOKUP($S328,'Vent Sizing Charts'!$T$22:$T$25,'Vent Sizing Charts'!Z$22:Z$25)+1,IF($R328=5,LOOKUP($S328,'Vent Sizing Charts'!$T$18:$T$21,'Vent Sizing Charts'!Z$18:Z$21)+1,IF($R328=4,LOOKUP($S328,'Vent Sizing Charts'!$T$14:$T$17,'Vent Sizing Charts'!Z$14:Z$17)+1,IF($R328=3,LOOKUP($S328,'Vent Sizing Charts'!$T$10:$T$13,'Vent Sizing Charts'!Z$10:Z$13)+1,IF($R328=2,LOOKUP($S328,'Vent Sizing Charts'!$T$8:$T$9,'Vent Sizing Charts'!Z$8:Z$9)+1,IF($R328=1.5,LOOKUP($S328,'Vent Sizing Charts'!$T$7,'Vent Sizing Charts'!Z$7)+1,IF($R328=1.25,LOOKUP($S328,'Vent Sizing Charts'!$T$6,'Vent Sizing Charts'!Z$6)+1,"ERR")))))))))))</f>
        <v>ERR</v>
      </c>
      <c r="Z328" t="str">
        <f>IF($R328=15,LOOKUP($S328,'Vent Sizing Charts'!$T$38:$T$41,'Vent Sizing Charts'!AA$38:AA$41)+1,IF($R328=12,LOOKUP($S328,'Vent Sizing Charts'!$T$34:$T$37,'Vent Sizing Charts'!AA$34:AA$37)+1,IF($R328=10,LOOKUP($S328,'Vent Sizing Charts'!$T$30:$T$33,'Vent Sizing Charts'!AA$30:AA$33)+1,IF($R328=8,LOOKUP($S328,'Vent Sizing Charts'!$T$26:$T$29,'Vent Sizing Charts'!AA$26:AA$29)+1,IF($R328=6,LOOKUP($S328,'Vent Sizing Charts'!$T$22:$T$25,'Vent Sizing Charts'!AA$22:AA$25)+1,IF($R328=5,LOOKUP($S328,'Vent Sizing Charts'!$T$18:$T$21,'Vent Sizing Charts'!AA$18:AA$21)+1,IF($R328=4,LOOKUP($S328,'Vent Sizing Charts'!$T$14:$T$17,'Vent Sizing Charts'!AA$14:AA$17)+1,IF($R328=3,LOOKUP($S328,'Vent Sizing Charts'!$T$10:$T$13,'Vent Sizing Charts'!AA$10:AA$13)+1,IF($R328=2,LOOKUP($S328,'Vent Sizing Charts'!$T$8:$T$9,'Vent Sizing Charts'!AA$8:AA$9)+1,IF($R328=1.5,LOOKUP($S328,'Vent Sizing Charts'!$T$7,'Vent Sizing Charts'!AA$7)+1,IF($R328=1.25,LOOKUP($S328,'Vent Sizing Charts'!$T$6,'Vent Sizing Charts'!AA$6)+1,"ERR")))))))))))</f>
        <v>ERR</v>
      </c>
      <c r="AA328" t="str">
        <f>IF($R328=15,LOOKUP($S328,'Vent Sizing Charts'!$T$38:$T$41,'Vent Sizing Charts'!AB$38:AB$41)+1,IF($R328=12,LOOKUP($S328,'Vent Sizing Charts'!$T$34:$T$37,'Vent Sizing Charts'!AB$34:AB$37)+1,IF($R328=10,LOOKUP($S328,'Vent Sizing Charts'!$T$30:$T$33,'Vent Sizing Charts'!AB$30:AB$33)+1,IF($R328=8,LOOKUP($S328,'Vent Sizing Charts'!$T$26:$T$29,'Vent Sizing Charts'!AB$26:AB$29)+1,IF($R328=6,LOOKUP($S328,'Vent Sizing Charts'!$T$22:$T$25,'Vent Sizing Charts'!AB$22:AB$25)+1,IF($R328=5,LOOKUP($S328,'Vent Sizing Charts'!$T$18:$T$21,'Vent Sizing Charts'!AB$18:AB$21)+1,IF($R328=4,LOOKUP($S328,'Vent Sizing Charts'!$T$14:$T$17,'Vent Sizing Charts'!AB$14:AB$17)+1,IF($R328=3,LOOKUP($S328,'Vent Sizing Charts'!$T$10:$T$13,'Vent Sizing Charts'!AB$10:AB$13)+1,IF($R328=2,LOOKUP($S328,'Vent Sizing Charts'!$T$8:$T$9,'Vent Sizing Charts'!AB$8:AB$9)+1,IF($R328=1.5,LOOKUP($S328,'Vent Sizing Charts'!$T$7,'Vent Sizing Charts'!AB$7)+1,IF($R328=1.25,LOOKUP($S328,'Vent Sizing Charts'!$T$6,'Vent Sizing Charts'!AB$6)+1,"ERR")))))))))))</f>
        <v>ERR</v>
      </c>
      <c r="AB328" t="str">
        <f>IF($R328=15,LOOKUP($S328,'Vent Sizing Charts'!$T$38:$T$41,'Vent Sizing Charts'!AC$38:AC$41)+1,IF($R328=12,LOOKUP($S328,'Vent Sizing Charts'!$T$34:$T$37,'Vent Sizing Charts'!AC$34:AC$37)+1,IF($R328=10,LOOKUP($S328,'Vent Sizing Charts'!$T$30:$T$33,'Vent Sizing Charts'!AC$30:AC$33)+1,IF($R328=8,LOOKUP($S328,'Vent Sizing Charts'!$T$26:$T$29,'Vent Sizing Charts'!AC$26:AC$29)+1,IF($R328=6,LOOKUP($S328,'Vent Sizing Charts'!$T$22:$T$25,'Vent Sizing Charts'!AC$22:AC$25)+1,IF($R328=5,LOOKUP($S328,'Vent Sizing Charts'!$T$18:$T$21,'Vent Sizing Charts'!AC$18:AC$21)+1,IF($R328=4,LOOKUP($S328,'Vent Sizing Charts'!$T$14:$T$17,'Vent Sizing Charts'!AC$14:AC$17)+1,IF($R328=3,LOOKUP($S328,'Vent Sizing Charts'!$T$10:$T$13,'Vent Sizing Charts'!AC$10:AC$13)+1,IF($R328=2,LOOKUP($S328,'Vent Sizing Charts'!$T$8:$T$9,'Vent Sizing Charts'!AC$8:AC$9)+1,IF($R328=1.5,LOOKUP($S328,'Vent Sizing Charts'!$T$7,'Vent Sizing Charts'!AC$7)+1,IF($R328=1.25,LOOKUP($S328,'Vent Sizing Charts'!$T$6,'Vent Sizing Charts'!AC$6)+1,"ERR")))))))))))</f>
        <v>ERR</v>
      </c>
      <c r="AC328" t="str">
        <f>IF($R328=15,LOOKUP($S328,'Vent Sizing Charts'!$T$38:$T$41,'Vent Sizing Charts'!AD$38:AD$41)+1,IF($R328=12,LOOKUP($S328,'Vent Sizing Charts'!$T$34:$T$37,'Vent Sizing Charts'!AD$34:AD$37)+1,IF($R328=10,LOOKUP($S328,'Vent Sizing Charts'!$T$30:$T$33,'Vent Sizing Charts'!AD$30:AD$33)+1,IF($R328=8,LOOKUP($S328,'Vent Sizing Charts'!$T$26:$T$29,'Vent Sizing Charts'!AD$26:AD$29)+1,IF($R328=6,LOOKUP($S328,'Vent Sizing Charts'!$T$22:$T$25,'Vent Sizing Charts'!AD$22:AD$25)+1,IF($R328=5,LOOKUP($S328,'Vent Sizing Charts'!$T$18:$T$21,'Vent Sizing Charts'!AD$18:AD$21)+1,IF($R328=4,LOOKUP($S328,'Vent Sizing Charts'!$T$14:$T$17,'Vent Sizing Charts'!AD$14:AD$17)+1,IF($R328=3,LOOKUP($S328,'Vent Sizing Charts'!$T$10:$T$13,'Vent Sizing Charts'!AD$10:AD$13)+1,IF($R328=2,LOOKUP($S328,'Vent Sizing Charts'!$T$8:$T$9,'Vent Sizing Charts'!AD$8:AD$9)+1,IF($R328=1.5,LOOKUP($S328,'Vent Sizing Charts'!$T$7,'Vent Sizing Charts'!AD$7)+1,IF($R328=1.25,LOOKUP($S328,'Vent Sizing Charts'!$T$6,'Vent Sizing Charts'!AD$6)+1,"ERR")))))))))))</f>
        <v>ERR</v>
      </c>
      <c r="AD328" t="str">
        <f>IF($R328=15,LOOKUP($S328,'Vent Sizing Charts'!$T$38:$T$41,'Vent Sizing Charts'!AE$38:AE$41)+1,IF($R328=12,LOOKUP($S328,'Vent Sizing Charts'!$T$34:$T$37,'Vent Sizing Charts'!AE$34:AE$37)+1,IF($R328=10,LOOKUP($S328,'Vent Sizing Charts'!$T$30:$T$33,'Vent Sizing Charts'!AE$30:AE$33)+1,IF($R328=8,LOOKUP($S328,'Vent Sizing Charts'!$T$26:$T$29,'Vent Sizing Charts'!AE$26:AE$29)+1,IF($R328=6,LOOKUP($S328,'Vent Sizing Charts'!$T$22:$T$25,'Vent Sizing Charts'!AE$22:AE$25)+1,IF($R328=5,LOOKUP($S328,'Vent Sizing Charts'!$T$18:$T$21,'Vent Sizing Charts'!AE$18:AE$21)+1,IF($R328=4,LOOKUP($S328,'Vent Sizing Charts'!$T$14:$T$17,'Vent Sizing Charts'!AE$14:AE$17)+1,IF($R328=3,LOOKUP($S328,'Vent Sizing Charts'!$T$10:$T$13,'Vent Sizing Charts'!AE$10:AE$13)+1,IF($R328=2,LOOKUP($S328,'Vent Sizing Charts'!$T$8:$T$9,'Vent Sizing Charts'!AE$8:AE$9)+1,IF($R328=1.5,LOOKUP($S328,'Vent Sizing Charts'!$T$7,'Vent Sizing Charts'!AE$7)+1,IF($R328=1.25,LOOKUP($S328,'Vent Sizing Charts'!$T$6,'Vent Sizing Charts'!AE$6)+1,"ERR")))))))))))</f>
        <v>ERR</v>
      </c>
      <c r="AE328" t="str">
        <f>IF($R328=15,LOOKUP($S328,'Vent Sizing Charts'!$T$38:$T$41,'Vent Sizing Charts'!U$38:U$41),IF($R328=12,LOOKUP($S328,'Vent Sizing Charts'!$T$34:$T$37,'Vent Sizing Charts'!U$34:U$37),IF($R328=10,LOOKUP($S328,'Vent Sizing Charts'!$T$30:$T$33,'Vent Sizing Charts'!U$30:U$33),IF($R328=8,LOOKUP($S328,'Vent Sizing Charts'!$T$26:$T$29,'Vent Sizing Charts'!U$26:U$29),IF($R328=6,LOOKUP($S328,'Vent Sizing Charts'!$T$22:$T$25,'Vent Sizing Charts'!U$22:U$25),IF($R328=5,LOOKUP($S328,'Vent Sizing Charts'!$T$18:$T$21,'Vent Sizing Charts'!U$18:U$21),IF($R328=4,LOOKUP($S328,'Vent Sizing Charts'!$T$14:$T$17,'Vent Sizing Charts'!U$14:U$17),IF($R328=3,LOOKUP($S328,'Vent Sizing Charts'!$T$10:$T$13,'Vent Sizing Charts'!U$10:U$13),IF($R328=2,LOOKUP($S328,'Vent Sizing Charts'!$T$8:$T$9,'Vent Sizing Charts'!U$8:U$9),IF($R328=1.5,LOOKUP($S328,'Vent Sizing Charts'!$T$7,'Vent Sizing Charts'!U$7),IF($R328=1.25,LOOKUP($S328,'Vent Sizing Charts'!$T$6,'Vent Sizing Charts'!U$6),"ERR")))))))))))</f>
        <v>ERR</v>
      </c>
    </row>
    <row r="329" spans="6:31" x14ac:dyDescent="0.25">
      <c r="F329" t="str">
        <f>IF('Vent Sizing'!M314="","",'Vent Sizing'!M314)</f>
        <v/>
      </c>
      <c r="G329">
        <v>0</v>
      </c>
      <c r="H329" t="e">
        <f>IF(LOOKUP($F329,'Vent Sizing Charts'!$F$5:$F$18,'Vent Sizing Charts'!G$5:G$18)+1&lt;0,0,LOOKUP($F329,'Vent Sizing Charts'!$F$5:$F$18,'Vent Sizing Charts'!G$5:G$18))</f>
        <v>#N/A</v>
      </c>
      <c r="I329" t="e">
        <f>IF(LOOKUP($F329,'Vent Sizing Charts'!$F$5:$F$18,'Vent Sizing Charts'!H$5:H$18)+1&lt;0,0,LOOKUP($F329,'Vent Sizing Charts'!$F$5:$F$18,'Vent Sizing Charts'!H$5:H$18))</f>
        <v>#N/A</v>
      </c>
      <c r="J329" t="e">
        <f>IF(LOOKUP($F329,'Vent Sizing Charts'!$F$5:$F$18,'Vent Sizing Charts'!I$5:I$18)+1&lt;0,0,LOOKUP($F329,'Vent Sizing Charts'!$F$5:$F$18,'Vent Sizing Charts'!I$5:I$18))</f>
        <v>#N/A</v>
      </c>
      <c r="K329" t="e">
        <f>IF(LOOKUP($F329,'Vent Sizing Charts'!$F$5:$F$18,'Vent Sizing Charts'!J$5:J$18)+1&lt;0,0,LOOKUP($F329,'Vent Sizing Charts'!$F$5:$F$18,'Vent Sizing Charts'!J$5:J$18))</f>
        <v>#N/A</v>
      </c>
      <c r="L329" t="e">
        <f>IF(LOOKUP($F329,'Vent Sizing Charts'!$F$5:$F$18,'Vent Sizing Charts'!K$5:K$18)+1&lt;0,0,LOOKUP($F329,'Vent Sizing Charts'!$F$5:$F$18,'Vent Sizing Charts'!K$5:K$18))</f>
        <v>#N/A</v>
      </c>
      <c r="M329" t="e">
        <f>IF(LOOKUP($F329,'Vent Sizing Charts'!$F$5:$F$18,'Vent Sizing Charts'!L$5:L$18)+1&lt;0,0,LOOKUP($F329,'Vent Sizing Charts'!$F$5:$F$18,'Vent Sizing Charts'!L$5:L$18))</f>
        <v>#N/A</v>
      </c>
      <c r="N329" t="e">
        <f>IF(LOOKUP($F329,'Vent Sizing Charts'!$F$5:$F$18,'Vent Sizing Charts'!M$5:M$18)+1&lt;0,0,LOOKUP($F329,'Vent Sizing Charts'!$F$5:$F$18,'Vent Sizing Charts'!M$5:M$18))</f>
        <v>#N/A</v>
      </c>
      <c r="O329" t="e">
        <f>IF(LOOKUP($F329,'Vent Sizing Charts'!$F$5:$F$18,'Vent Sizing Charts'!N$5:N$18)+1&lt;0,0,LOOKUP($F329,'Vent Sizing Charts'!$F$5:$F$18,'Vent Sizing Charts'!N$5:N$18))</f>
        <v>#N/A</v>
      </c>
      <c r="R329">
        <f>'Vent Sizing'!W234</f>
        <v>0</v>
      </c>
      <c r="S329">
        <f>ROUNDUP('Vent Sizing'!X234,0)</f>
        <v>0</v>
      </c>
      <c r="T329">
        <v>-9999999</v>
      </c>
      <c r="U329" t="str">
        <f>IF($R329=15,LOOKUP($S329,'Vent Sizing Charts'!$T$38:$T$41,'Vent Sizing Charts'!V$38:V$41)+1,IF($R329=12,LOOKUP($S329,'Vent Sizing Charts'!$T$34:$T$37,'Vent Sizing Charts'!V$34:V$37)+1,IF($R329=10,LOOKUP($S329,'Vent Sizing Charts'!$T$30:$T$33,'Vent Sizing Charts'!V$30:V$33)+1,IF($R329=8,LOOKUP($S329,'Vent Sizing Charts'!$T$26:$T$29,'Vent Sizing Charts'!V$26:V$29)+1,IF($R329=6,LOOKUP($S329,'Vent Sizing Charts'!$T$22:$T$25,'Vent Sizing Charts'!V$22:V$25)+1,IF($R329=5,LOOKUP($S329,'Vent Sizing Charts'!$T$18:$T$21,'Vent Sizing Charts'!V$18:V$21)+1,IF($R329=4,LOOKUP($S329,'Vent Sizing Charts'!$T$14:$T$17,'Vent Sizing Charts'!V$14:V$17)+1,IF($R329=3,LOOKUP($S329,'Vent Sizing Charts'!$T$10:$T$13,'Vent Sizing Charts'!V$10:V$13)+1,IF($R329=2,LOOKUP($S329,'Vent Sizing Charts'!$T$8:$T$9,'Vent Sizing Charts'!V$8:V$9)+1,IF($R329=1.5,LOOKUP($S329,'Vent Sizing Charts'!$T$7,'Vent Sizing Charts'!V$7)+1,IF($R329=1.25,LOOKUP($S329,'Vent Sizing Charts'!$T$6,'Vent Sizing Charts'!V$6)+1,"ERR")))))))))))</f>
        <v>ERR</v>
      </c>
      <c r="V329" t="str">
        <f>IF($R329=15,LOOKUP($S329,'Vent Sizing Charts'!$T$38:$T$41,'Vent Sizing Charts'!W$38:W$41)+1,IF($R329=12,LOOKUP($S329,'Vent Sizing Charts'!$T$34:$T$37,'Vent Sizing Charts'!W$34:W$37)+1,IF($R329=10,LOOKUP($S329,'Vent Sizing Charts'!$T$30:$T$33,'Vent Sizing Charts'!W$30:W$33)+1,IF($R329=8,LOOKUP($S329,'Vent Sizing Charts'!$T$26:$T$29,'Vent Sizing Charts'!W$26:W$29)+1,IF($R329=6,LOOKUP($S329,'Vent Sizing Charts'!$T$22:$T$25,'Vent Sizing Charts'!W$22:W$25)+1,IF($R329=5,LOOKUP($S329,'Vent Sizing Charts'!$T$18:$T$21,'Vent Sizing Charts'!W$18:W$21)+1,IF($R329=4,LOOKUP($S329,'Vent Sizing Charts'!$T$14:$T$17,'Vent Sizing Charts'!W$14:W$17)+1,IF($R329=3,LOOKUP($S329,'Vent Sizing Charts'!$T$10:$T$13,'Vent Sizing Charts'!W$10:W$13)+1,IF($R329=2,LOOKUP($S329,'Vent Sizing Charts'!$T$8:$T$9,'Vent Sizing Charts'!W$8:W$9)+1,IF($R329=1.5,LOOKUP($S329,'Vent Sizing Charts'!$T$7,'Vent Sizing Charts'!W$7)+1,IF($R329=1.25,LOOKUP($S329,'Vent Sizing Charts'!$T$6,'Vent Sizing Charts'!W$6)+1,"ERR")))))))))))</f>
        <v>ERR</v>
      </c>
      <c r="W329" t="str">
        <f>IF($R329=15,LOOKUP($S329,'Vent Sizing Charts'!$T$38:$T$41,'Vent Sizing Charts'!X$38:X$41)+1,IF($R329=12,LOOKUP($S329,'Vent Sizing Charts'!$T$34:$T$37,'Vent Sizing Charts'!X$34:X$37)+1,IF($R329=10,LOOKUP($S329,'Vent Sizing Charts'!$T$30:$T$33,'Vent Sizing Charts'!X$30:X$33)+1,IF($R329=8,LOOKUP($S329,'Vent Sizing Charts'!$T$26:$T$29,'Vent Sizing Charts'!X$26:X$29)+1,IF($R329=6,LOOKUP($S329,'Vent Sizing Charts'!$T$22:$T$25,'Vent Sizing Charts'!X$22:X$25)+1,IF($R329=5,LOOKUP($S329,'Vent Sizing Charts'!$T$18:$T$21,'Vent Sizing Charts'!X$18:X$21)+1,IF($R329=4,LOOKUP($S329,'Vent Sizing Charts'!$T$14:$T$17,'Vent Sizing Charts'!X$14:X$17)+1,IF($R329=3,LOOKUP($S329,'Vent Sizing Charts'!$T$10:$T$13,'Vent Sizing Charts'!X$10:X$13)+1,IF($R329=2,LOOKUP($S329,'Vent Sizing Charts'!$T$8:$T$9,'Vent Sizing Charts'!X$8:X$9)+1,IF($R329=1.5,LOOKUP($S329,'Vent Sizing Charts'!$T$7,'Vent Sizing Charts'!X$7)+1,IF($R329=1.25,LOOKUP($S329,'Vent Sizing Charts'!$T$6,'Vent Sizing Charts'!X$6)+1,"ERR")))))))))))</f>
        <v>ERR</v>
      </c>
      <c r="X329" t="str">
        <f>IF($R329=15,LOOKUP($S329,'Vent Sizing Charts'!$T$38:$T$41,'Vent Sizing Charts'!Y$38:Y$41)+1,IF($R329=12,LOOKUP($S329,'Vent Sizing Charts'!$T$34:$T$37,'Vent Sizing Charts'!Y$34:Y$37)+1,IF($R329=10,LOOKUP($S329,'Vent Sizing Charts'!$T$30:$T$33,'Vent Sizing Charts'!Y$30:Y$33)+1,IF($R329=8,LOOKUP($S329,'Vent Sizing Charts'!$T$26:$T$29,'Vent Sizing Charts'!Y$26:Y$29)+1,IF($R329=6,LOOKUP($S329,'Vent Sizing Charts'!$T$22:$T$25,'Vent Sizing Charts'!Y$22:Y$25)+1,IF($R329=5,LOOKUP($S329,'Vent Sizing Charts'!$T$18:$T$21,'Vent Sizing Charts'!Y$18:Y$21)+1,IF($R329=4,LOOKUP($S329,'Vent Sizing Charts'!$T$14:$T$17,'Vent Sizing Charts'!Y$14:Y$17)+1,IF($R329=3,LOOKUP($S329,'Vent Sizing Charts'!$T$10:$T$13,'Vent Sizing Charts'!Y$10:Y$13)+1,IF($R329=2,LOOKUP($S329,'Vent Sizing Charts'!$T$8:$T$9,'Vent Sizing Charts'!Y$8:Y$9)+1,IF($R329=1.5,LOOKUP($S329,'Vent Sizing Charts'!$T$7,'Vent Sizing Charts'!Y$7)+1,IF($R329=1.25,LOOKUP($S329,'Vent Sizing Charts'!$T$6,'Vent Sizing Charts'!Y$6)+1,"ERR")))))))))))</f>
        <v>ERR</v>
      </c>
      <c r="Y329" t="str">
        <f>IF($R329=15,LOOKUP($S329,'Vent Sizing Charts'!$T$38:$T$41,'Vent Sizing Charts'!Z$38:Z$41)+1,IF($R329=12,LOOKUP($S329,'Vent Sizing Charts'!$T$34:$T$37,'Vent Sizing Charts'!Z$34:Z$37)+1,IF($R329=10,LOOKUP($S329,'Vent Sizing Charts'!$T$30:$T$33,'Vent Sizing Charts'!Z$30:Z$33)+1,IF($R329=8,LOOKUP($S329,'Vent Sizing Charts'!$T$26:$T$29,'Vent Sizing Charts'!Z$26:Z$29)+1,IF($R329=6,LOOKUP($S329,'Vent Sizing Charts'!$T$22:$T$25,'Vent Sizing Charts'!Z$22:Z$25)+1,IF($R329=5,LOOKUP($S329,'Vent Sizing Charts'!$T$18:$T$21,'Vent Sizing Charts'!Z$18:Z$21)+1,IF($R329=4,LOOKUP($S329,'Vent Sizing Charts'!$T$14:$T$17,'Vent Sizing Charts'!Z$14:Z$17)+1,IF($R329=3,LOOKUP($S329,'Vent Sizing Charts'!$T$10:$T$13,'Vent Sizing Charts'!Z$10:Z$13)+1,IF($R329=2,LOOKUP($S329,'Vent Sizing Charts'!$T$8:$T$9,'Vent Sizing Charts'!Z$8:Z$9)+1,IF($R329=1.5,LOOKUP($S329,'Vent Sizing Charts'!$T$7,'Vent Sizing Charts'!Z$7)+1,IF($R329=1.25,LOOKUP($S329,'Vent Sizing Charts'!$T$6,'Vent Sizing Charts'!Z$6)+1,"ERR")))))))))))</f>
        <v>ERR</v>
      </c>
      <c r="Z329" t="str">
        <f>IF($R329=15,LOOKUP($S329,'Vent Sizing Charts'!$T$38:$T$41,'Vent Sizing Charts'!AA$38:AA$41)+1,IF($R329=12,LOOKUP($S329,'Vent Sizing Charts'!$T$34:$T$37,'Vent Sizing Charts'!AA$34:AA$37)+1,IF($R329=10,LOOKUP($S329,'Vent Sizing Charts'!$T$30:$T$33,'Vent Sizing Charts'!AA$30:AA$33)+1,IF($R329=8,LOOKUP($S329,'Vent Sizing Charts'!$T$26:$T$29,'Vent Sizing Charts'!AA$26:AA$29)+1,IF($R329=6,LOOKUP($S329,'Vent Sizing Charts'!$T$22:$T$25,'Vent Sizing Charts'!AA$22:AA$25)+1,IF($R329=5,LOOKUP($S329,'Vent Sizing Charts'!$T$18:$T$21,'Vent Sizing Charts'!AA$18:AA$21)+1,IF($R329=4,LOOKUP($S329,'Vent Sizing Charts'!$T$14:$T$17,'Vent Sizing Charts'!AA$14:AA$17)+1,IF($R329=3,LOOKUP($S329,'Vent Sizing Charts'!$T$10:$T$13,'Vent Sizing Charts'!AA$10:AA$13)+1,IF($R329=2,LOOKUP($S329,'Vent Sizing Charts'!$T$8:$T$9,'Vent Sizing Charts'!AA$8:AA$9)+1,IF($R329=1.5,LOOKUP($S329,'Vent Sizing Charts'!$T$7,'Vent Sizing Charts'!AA$7)+1,IF($R329=1.25,LOOKUP($S329,'Vent Sizing Charts'!$T$6,'Vent Sizing Charts'!AA$6)+1,"ERR")))))))))))</f>
        <v>ERR</v>
      </c>
      <c r="AA329" t="str">
        <f>IF($R329=15,LOOKUP($S329,'Vent Sizing Charts'!$T$38:$T$41,'Vent Sizing Charts'!AB$38:AB$41)+1,IF($R329=12,LOOKUP($S329,'Vent Sizing Charts'!$T$34:$T$37,'Vent Sizing Charts'!AB$34:AB$37)+1,IF($R329=10,LOOKUP($S329,'Vent Sizing Charts'!$T$30:$T$33,'Vent Sizing Charts'!AB$30:AB$33)+1,IF($R329=8,LOOKUP($S329,'Vent Sizing Charts'!$T$26:$T$29,'Vent Sizing Charts'!AB$26:AB$29)+1,IF($R329=6,LOOKUP($S329,'Vent Sizing Charts'!$T$22:$T$25,'Vent Sizing Charts'!AB$22:AB$25)+1,IF($R329=5,LOOKUP($S329,'Vent Sizing Charts'!$T$18:$T$21,'Vent Sizing Charts'!AB$18:AB$21)+1,IF($R329=4,LOOKUP($S329,'Vent Sizing Charts'!$T$14:$T$17,'Vent Sizing Charts'!AB$14:AB$17)+1,IF($R329=3,LOOKUP($S329,'Vent Sizing Charts'!$T$10:$T$13,'Vent Sizing Charts'!AB$10:AB$13)+1,IF($R329=2,LOOKUP($S329,'Vent Sizing Charts'!$T$8:$T$9,'Vent Sizing Charts'!AB$8:AB$9)+1,IF($R329=1.5,LOOKUP($S329,'Vent Sizing Charts'!$T$7,'Vent Sizing Charts'!AB$7)+1,IF($R329=1.25,LOOKUP($S329,'Vent Sizing Charts'!$T$6,'Vent Sizing Charts'!AB$6)+1,"ERR")))))))))))</f>
        <v>ERR</v>
      </c>
      <c r="AB329" t="str">
        <f>IF($R329=15,LOOKUP($S329,'Vent Sizing Charts'!$T$38:$T$41,'Vent Sizing Charts'!AC$38:AC$41)+1,IF($R329=12,LOOKUP($S329,'Vent Sizing Charts'!$T$34:$T$37,'Vent Sizing Charts'!AC$34:AC$37)+1,IF($R329=10,LOOKUP($S329,'Vent Sizing Charts'!$T$30:$T$33,'Vent Sizing Charts'!AC$30:AC$33)+1,IF($R329=8,LOOKUP($S329,'Vent Sizing Charts'!$T$26:$T$29,'Vent Sizing Charts'!AC$26:AC$29)+1,IF($R329=6,LOOKUP($S329,'Vent Sizing Charts'!$T$22:$T$25,'Vent Sizing Charts'!AC$22:AC$25)+1,IF($R329=5,LOOKUP($S329,'Vent Sizing Charts'!$T$18:$T$21,'Vent Sizing Charts'!AC$18:AC$21)+1,IF($R329=4,LOOKUP($S329,'Vent Sizing Charts'!$T$14:$T$17,'Vent Sizing Charts'!AC$14:AC$17)+1,IF($R329=3,LOOKUP($S329,'Vent Sizing Charts'!$T$10:$T$13,'Vent Sizing Charts'!AC$10:AC$13)+1,IF($R329=2,LOOKUP($S329,'Vent Sizing Charts'!$T$8:$T$9,'Vent Sizing Charts'!AC$8:AC$9)+1,IF($R329=1.5,LOOKUP($S329,'Vent Sizing Charts'!$T$7,'Vent Sizing Charts'!AC$7)+1,IF($R329=1.25,LOOKUP($S329,'Vent Sizing Charts'!$T$6,'Vent Sizing Charts'!AC$6)+1,"ERR")))))))))))</f>
        <v>ERR</v>
      </c>
      <c r="AC329" t="str">
        <f>IF($R329=15,LOOKUP($S329,'Vent Sizing Charts'!$T$38:$T$41,'Vent Sizing Charts'!AD$38:AD$41)+1,IF($R329=12,LOOKUP($S329,'Vent Sizing Charts'!$T$34:$T$37,'Vent Sizing Charts'!AD$34:AD$37)+1,IF($R329=10,LOOKUP($S329,'Vent Sizing Charts'!$T$30:$T$33,'Vent Sizing Charts'!AD$30:AD$33)+1,IF($R329=8,LOOKUP($S329,'Vent Sizing Charts'!$T$26:$T$29,'Vent Sizing Charts'!AD$26:AD$29)+1,IF($R329=6,LOOKUP($S329,'Vent Sizing Charts'!$T$22:$T$25,'Vent Sizing Charts'!AD$22:AD$25)+1,IF($R329=5,LOOKUP($S329,'Vent Sizing Charts'!$T$18:$T$21,'Vent Sizing Charts'!AD$18:AD$21)+1,IF($R329=4,LOOKUP($S329,'Vent Sizing Charts'!$T$14:$T$17,'Vent Sizing Charts'!AD$14:AD$17)+1,IF($R329=3,LOOKUP($S329,'Vent Sizing Charts'!$T$10:$T$13,'Vent Sizing Charts'!AD$10:AD$13)+1,IF($R329=2,LOOKUP($S329,'Vent Sizing Charts'!$T$8:$T$9,'Vent Sizing Charts'!AD$8:AD$9)+1,IF($R329=1.5,LOOKUP($S329,'Vent Sizing Charts'!$T$7,'Vent Sizing Charts'!AD$7)+1,IF($R329=1.25,LOOKUP($S329,'Vent Sizing Charts'!$T$6,'Vent Sizing Charts'!AD$6)+1,"ERR")))))))))))</f>
        <v>ERR</v>
      </c>
      <c r="AD329" t="str">
        <f>IF($R329=15,LOOKUP($S329,'Vent Sizing Charts'!$T$38:$T$41,'Vent Sizing Charts'!AE$38:AE$41)+1,IF($R329=12,LOOKUP($S329,'Vent Sizing Charts'!$T$34:$T$37,'Vent Sizing Charts'!AE$34:AE$37)+1,IF($R329=10,LOOKUP($S329,'Vent Sizing Charts'!$T$30:$T$33,'Vent Sizing Charts'!AE$30:AE$33)+1,IF($R329=8,LOOKUP($S329,'Vent Sizing Charts'!$T$26:$T$29,'Vent Sizing Charts'!AE$26:AE$29)+1,IF($R329=6,LOOKUP($S329,'Vent Sizing Charts'!$T$22:$T$25,'Vent Sizing Charts'!AE$22:AE$25)+1,IF($R329=5,LOOKUP($S329,'Vent Sizing Charts'!$T$18:$T$21,'Vent Sizing Charts'!AE$18:AE$21)+1,IF($R329=4,LOOKUP($S329,'Vent Sizing Charts'!$T$14:$T$17,'Vent Sizing Charts'!AE$14:AE$17)+1,IF($R329=3,LOOKUP($S329,'Vent Sizing Charts'!$T$10:$T$13,'Vent Sizing Charts'!AE$10:AE$13)+1,IF($R329=2,LOOKUP($S329,'Vent Sizing Charts'!$T$8:$T$9,'Vent Sizing Charts'!AE$8:AE$9)+1,IF($R329=1.5,LOOKUP($S329,'Vent Sizing Charts'!$T$7,'Vent Sizing Charts'!AE$7)+1,IF($R329=1.25,LOOKUP($S329,'Vent Sizing Charts'!$T$6,'Vent Sizing Charts'!AE$6)+1,"ERR")))))))))))</f>
        <v>ERR</v>
      </c>
      <c r="AE329" t="str">
        <f>IF($R329=15,LOOKUP($S329,'Vent Sizing Charts'!$T$38:$T$41,'Vent Sizing Charts'!U$38:U$41),IF($R329=12,LOOKUP($S329,'Vent Sizing Charts'!$T$34:$T$37,'Vent Sizing Charts'!U$34:U$37),IF($R329=10,LOOKUP($S329,'Vent Sizing Charts'!$T$30:$T$33,'Vent Sizing Charts'!U$30:U$33),IF($R329=8,LOOKUP($S329,'Vent Sizing Charts'!$T$26:$T$29,'Vent Sizing Charts'!U$26:U$29),IF($R329=6,LOOKUP($S329,'Vent Sizing Charts'!$T$22:$T$25,'Vent Sizing Charts'!U$22:U$25),IF($R329=5,LOOKUP($S329,'Vent Sizing Charts'!$T$18:$T$21,'Vent Sizing Charts'!U$18:U$21),IF($R329=4,LOOKUP($S329,'Vent Sizing Charts'!$T$14:$T$17,'Vent Sizing Charts'!U$14:U$17),IF($R329=3,LOOKUP($S329,'Vent Sizing Charts'!$T$10:$T$13,'Vent Sizing Charts'!U$10:U$13),IF($R329=2,LOOKUP($S329,'Vent Sizing Charts'!$T$8:$T$9,'Vent Sizing Charts'!U$8:U$9),IF($R329=1.5,LOOKUP($S329,'Vent Sizing Charts'!$T$7,'Vent Sizing Charts'!U$7),IF($R329=1.25,LOOKUP($S329,'Vent Sizing Charts'!$T$6,'Vent Sizing Charts'!U$6),"ERR")))))))))))</f>
        <v>ERR</v>
      </c>
    </row>
    <row r="330" spans="6:31" x14ac:dyDescent="0.25">
      <c r="F330" t="str">
        <f>IF('Vent Sizing'!M315="","",'Vent Sizing'!M315)</f>
        <v/>
      </c>
      <c r="G330">
        <v>0</v>
      </c>
      <c r="H330" t="e">
        <f>IF(LOOKUP($F330,'Vent Sizing Charts'!$F$5:$F$18,'Vent Sizing Charts'!G$5:G$18)+1&lt;0,0,LOOKUP($F330,'Vent Sizing Charts'!$F$5:$F$18,'Vent Sizing Charts'!G$5:G$18))</f>
        <v>#N/A</v>
      </c>
      <c r="I330" t="e">
        <f>IF(LOOKUP($F330,'Vent Sizing Charts'!$F$5:$F$18,'Vent Sizing Charts'!H$5:H$18)+1&lt;0,0,LOOKUP($F330,'Vent Sizing Charts'!$F$5:$F$18,'Vent Sizing Charts'!H$5:H$18))</f>
        <v>#N/A</v>
      </c>
      <c r="J330" t="e">
        <f>IF(LOOKUP($F330,'Vent Sizing Charts'!$F$5:$F$18,'Vent Sizing Charts'!I$5:I$18)+1&lt;0,0,LOOKUP($F330,'Vent Sizing Charts'!$F$5:$F$18,'Vent Sizing Charts'!I$5:I$18))</f>
        <v>#N/A</v>
      </c>
      <c r="K330" t="e">
        <f>IF(LOOKUP($F330,'Vent Sizing Charts'!$F$5:$F$18,'Vent Sizing Charts'!J$5:J$18)+1&lt;0,0,LOOKUP($F330,'Vent Sizing Charts'!$F$5:$F$18,'Vent Sizing Charts'!J$5:J$18))</f>
        <v>#N/A</v>
      </c>
      <c r="L330" t="e">
        <f>IF(LOOKUP($F330,'Vent Sizing Charts'!$F$5:$F$18,'Vent Sizing Charts'!K$5:K$18)+1&lt;0,0,LOOKUP($F330,'Vent Sizing Charts'!$F$5:$F$18,'Vent Sizing Charts'!K$5:K$18))</f>
        <v>#N/A</v>
      </c>
      <c r="M330" t="e">
        <f>IF(LOOKUP($F330,'Vent Sizing Charts'!$F$5:$F$18,'Vent Sizing Charts'!L$5:L$18)+1&lt;0,0,LOOKUP($F330,'Vent Sizing Charts'!$F$5:$F$18,'Vent Sizing Charts'!L$5:L$18))</f>
        <v>#N/A</v>
      </c>
      <c r="N330" t="e">
        <f>IF(LOOKUP($F330,'Vent Sizing Charts'!$F$5:$F$18,'Vent Sizing Charts'!M$5:M$18)+1&lt;0,0,LOOKUP($F330,'Vent Sizing Charts'!$F$5:$F$18,'Vent Sizing Charts'!M$5:M$18))</f>
        <v>#N/A</v>
      </c>
      <c r="O330" t="e">
        <f>IF(LOOKUP($F330,'Vent Sizing Charts'!$F$5:$F$18,'Vent Sizing Charts'!N$5:N$18)+1&lt;0,0,LOOKUP($F330,'Vent Sizing Charts'!$F$5:$F$18,'Vent Sizing Charts'!N$5:N$18))</f>
        <v>#N/A</v>
      </c>
      <c r="R330">
        <f>'Vent Sizing'!W235</f>
        <v>0</v>
      </c>
      <c r="S330">
        <f>ROUNDUP('Vent Sizing'!X235,0)</f>
        <v>0</v>
      </c>
      <c r="T330">
        <v>-9999999</v>
      </c>
      <c r="U330" t="str">
        <f>IF($R330=15,LOOKUP($S330,'Vent Sizing Charts'!$T$38:$T$41,'Vent Sizing Charts'!V$38:V$41)+1,IF($R330=12,LOOKUP($S330,'Vent Sizing Charts'!$T$34:$T$37,'Vent Sizing Charts'!V$34:V$37)+1,IF($R330=10,LOOKUP($S330,'Vent Sizing Charts'!$T$30:$T$33,'Vent Sizing Charts'!V$30:V$33)+1,IF($R330=8,LOOKUP($S330,'Vent Sizing Charts'!$T$26:$T$29,'Vent Sizing Charts'!V$26:V$29)+1,IF($R330=6,LOOKUP($S330,'Vent Sizing Charts'!$T$22:$T$25,'Vent Sizing Charts'!V$22:V$25)+1,IF($R330=5,LOOKUP($S330,'Vent Sizing Charts'!$T$18:$T$21,'Vent Sizing Charts'!V$18:V$21)+1,IF($R330=4,LOOKUP($S330,'Vent Sizing Charts'!$T$14:$T$17,'Vent Sizing Charts'!V$14:V$17)+1,IF($R330=3,LOOKUP($S330,'Vent Sizing Charts'!$T$10:$T$13,'Vent Sizing Charts'!V$10:V$13)+1,IF($R330=2,LOOKUP($S330,'Vent Sizing Charts'!$T$8:$T$9,'Vent Sizing Charts'!V$8:V$9)+1,IF($R330=1.5,LOOKUP($S330,'Vent Sizing Charts'!$T$7,'Vent Sizing Charts'!V$7)+1,IF($R330=1.25,LOOKUP($S330,'Vent Sizing Charts'!$T$6,'Vent Sizing Charts'!V$6)+1,"ERR")))))))))))</f>
        <v>ERR</v>
      </c>
      <c r="V330" t="str">
        <f>IF($R330=15,LOOKUP($S330,'Vent Sizing Charts'!$T$38:$T$41,'Vent Sizing Charts'!W$38:W$41)+1,IF($R330=12,LOOKUP($S330,'Vent Sizing Charts'!$T$34:$T$37,'Vent Sizing Charts'!W$34:W$37)+1,IF($R330=10,LOOKUP($S330,'Vent Sizing Charts'!$T$30:$T$33,'Vent Sizing Charts'!W$30:W$33)+1,IF($R330=8,LOOKUP($S330,'Vent Sizing Charts'!$T$26:$T$29,'Vent Sizing Charts'!W$26:W$29)+1,IF($R330=6,LOOKUP($S330,'Vent Sizing Charts'!$T$22:$T$25,'Vent Sizing Charts'!W$22:W$25)+1,IF($R330=5,LOOKUP($S330,'Vent Sizing Charts'!$T$18:$T$21,'Vent Sizing Charts'!W$18:W$21)+1,IF($R330=4,LOOKUP($S330,'Vent Sizing Charts'!$T$14:$T$17,'Vent Sizing Charts'!W$14:W$17)+1,IF($R330=3,LOOKUP($S330,'Vent Sizing Charts'!$T$10:$T$13,'Vent Sizing Charts'!W$10:W$13)+1,IF($R330=2,LOOKUP($S330,'Vent Sizing Charts'!$T$8:$T$9,'Vent Sizing Charts'!W$8:W$9)+1,IF($R330=1.5,LOOKUP($S330,'Vent Sizing Charts'!$T$7,'Vent Sizing Charts'!W$7)+1,IF($R330=1.25,LOOKUP($S330,'Vent Sizing Charts'!$T$6,'Vent Sizing Charts'!W$6)+1,"ERR")))))))))))</f>
        <v>ERR</v>
      </c>
      <c r="W330" t="str">
        <f>IF($R330=15,LOOKUP($S330,'Vent Sizing Charts'!$T$38:$T$41,'Vent Sizing Charts'!X$38:X$41)+1,IF($R330=12,LOOKUP($S330,'Vent Sizing Charts'!$T$34:$T$37,'Vent Sizing Charts'!X$34:X$37)+1,IF($R330=10,LOOKUP($S330,'Vent Sizing Charts'!$T$30:$T$33,'Vent Sizing Charts'!X$30:X$33)+1,IF($R330=8,LOOKUP($S330,'Vent Sizing Charts'!$T$26:$T$29,'Vent Sizing Charts'!X$26:X$29)+1,IF($R330=6,LOOKUP($S330,'Vent Sizing Charts'!$T$22:$T$25,'Vent Sizing Charts'!X$22:X$25)+1,IF($R330=5,LOOKUP($S330,'Vent Sizing Charts'!$T$18:$T$21,'Vent Sizing Charts'!X$18:X$21)+1,IF($R330=4,LOOKUP($S330,'Vent Sizing Charts'!$T$14:$T$17,'Vent Sizing Charts'!X$14:X$17)+1,IF($R330=3,LOOKUP($S330,'Vent Sizing Charts'!$T$10:$T$13,'Vent Sizing Charts'!X$10:X$13)+1,IF($R330=2,LOOKUP($S330,'Vent Sizing Charts'!$T$8:$T$9,'Vent Sizing Charts'!X$8:X$9)+1,IF($R330=1.5,LOOKUP($S330,'Vent Sizing Charts'!$T$7,'Vent Sizing Charts'!X$7)+1,IF($R330=1.25,LOOKUP($S330,'Vent Sizing Charts'!$T$6,'Vent Sizing Charts'!X$6)+1,"ERR")))))))))))</f>
        <v>ERR</v>
      </c>
      <c r="X330" t="str">
        <f>IF($R330=15,LOOKUP($S330,'Vent Sizing Charts'!$T$38:$T$41,'Vent Sizing Charts'!Y$38:Y$41)+1,IF($R330=12,LOOKUP($S330,'Vent Sizing Charts'!$T$34:$T$37,'Vent Sizing Charts'!Y$34:Y$37)+1,IF($R330=10,LOOKUP($S330,'Vent Sizing Charts'!$T$30:$T$33,'Vent Sizing Charts'!Y$30:Y$33)+1,IF($R330=8,LOOKUP($S330,'Vent Sizing Charts'!$T$26:$T$29,'Vent Sizing Charts'!Y$26:Y$29)+1,IF($R330=6,LOOKUP($S330,'Vent Sizing Charts'!$T$22:$T$25,'Vent Sizing Charts'!Y$22:Y$25)+1,IF($R330=5,LOOKUP($S330,'Vent Sizing Charts'!$T$18:$T$21,'Vent Sizing Charts'!Y$18:Y$21)+1,IF($R330=4,LOOKUP($S330,'Vent Sizing Charts'!$T$14:$T$17,'Vent Sizing Charts'!Y$14:Y$17)+1,IF($R330=3,LOOKUP($S330,'Vent Sizing Charts'!$T$10:$T$13,'Vent Sizing Charts'!Y$10:Y$13)+1,IF($R330=2,LOOKUP($S330,'Vent Sizing Charts'!$T$8:$T$9,'Vent Sizing Charts'!Y$8:Y$9)+1,IF($R330=1.5,LOOKUP($S330,'Vent Sizing Charts'!$T$7,'Vent Sizing Charts'!Y$7)+1,IF($R330=1.25,LOOKUP($S330,'Vent Sizing Charts'!$T$6,'Vent Sizing Charts'!Y$6)+1,"ERR")))))))))))</f>
        <v>ERR</v>
      </c>
      <c r="Y330" t="str">
        <f>IF($R330=15,LOOKUP($S330,'Vent Sizing Charts'!$T$38:$T$41,'Vent Sizing Charts'!Z$38:Z$41)+1,IF($R330=12,LOOKUP($S330,'Vent Sizing Charts'!$T$34:$T$37,'Vent Sizing Charts'!Z$34:Z$37)+1,IF($R330=10,LOOKUP($S330,'Vent Sizing Charts'!$T$30:$T$33,'Vent Sizing Charts'!Z$30:Z$33)+1,IF($R330=8,LOOKUP($S330,'Vent Sizing Charts'!$T$26:$T$29,'Vent Sizing Charts'!Z$26:Z$29)+1,IF($R330=6,LOOKUP($S330,'Vent Sizing Charts'!$T$22:$T$25,'Vent Sizing Charts'!Z$22:Z$25)+1,IF($R330=5,LOOKUP($S330,'Vent Sizing Charts'!$T$18:$T$21,'Vent Sizing Charts'!Z$18:Z$21)+1,IF($R330=4,LOOKUP($S330,'Vent Sizing Charts'!$T$14:$T$17,'Vent Sizing Charts'!Z$14:Z$17)+1,IF($R330=3,LOOKUP($S330,'Vent Sizing Charts'!$T$10:$T$13,'Vent Sizing Charts'!Z$10:Z$13)+1,IF($R330=2,LOOKUP($S330,'Vent Sizing Charts'!$T$8:$T$9,'Vent Sizing Charts'!Z$8:Z$9)+1,IF($R330=1.5,LOOKUP($S330,'Vent Sizing Charts'!$T$7,'Vent Sizing Charts'!Z$7)+1,IF($R330=1.25,LOOKUP($S330,'Vent Sizing Charts'!$T$6,'Vent Sizing Charts'!Z$6)+1,"ERR")))))))))))</f>
        <v>ERR</v>
      </c>
      <c r="Z330" t="str">
        <f>IF($R330=15,LOOKUP($S330,'Vent Sizing Charts'!$T$38:$T$41,'Vent Sizing Charts'!AA$38:AA$41)+1,IF($R330=12,LOOKUP($S330,'Vent Sizing Charts'!$T$34:$T$37,'Vent Sizing Charts'!AA$34:AA$37)+1,IF($R330=10,LOOKUP($S330,'Vent Sizing Charts'!$T$30:$T$33,'Vent Sizing Charts'!AA$30:AA$33)+1,IF($R330=8,LOOKUP($S330,'Vent Sizing Charts'!$T$26:$T$29,'Vent Sizing Charts'!AA$26:AA$29)+1,IF($R330=6,LOOKUP($S330,'Vent Sizing Charts'!$T$22:$T$25,'Vent Sizing Charts'!AA$22:AA$25)+1,IF($R330=5,LOOKUP($S330,'Vent Sizing Charts'!$T$18:$T$21,'Vent Sizing Charts'!AA$18:AA$21)+1,IF($R330=4,LOOKUP($S330,'Vent Sizing Charts'!$T$14:$T$17,'Vent Sizing Charts'!AA$14:AA$17)+1,IF($R330=3,LOOKUP($S330,'Vent Sizing Charts'!$T$10:$T$13,'Vent Sizing Charts'!AA$10:AA$13)+1,IF($R330=2,LOOKUP($S330,'Vent Sizing Charts'!$T$8:$T$9,'Vent Sizing Charts'!AA$8:AA$9)+1,IF($R330=1.5,LOOKUP($S330,'Vent Sizing Charts'!$T$7,'Vent Sizing Charts'!AA$7)+1,IF($R330=1.25,LOOKUP($S330,'Vent Sizing Charts'!$T$6,'Vent Sizing Charts'!AA$6)+1,"ERR")))))))))))</f>
        <v>ERR</v>
      </c>
      <c r="AA330" t="str">
        <f>IF($R330=15,LOOKUP($S330,'Vent Sizing Charts'!$T$38:$T$41,'Vent Sizing Charts'!AB$38:AB$41)+1,IF($R330=12,LOOKUP($S330,'Vent Sizing Charts'!$T$34:$T$37,'Vent Sizing Charts'!AB$34:AB$37)+1,IF($R330=10,LOOKUP($S330,'Vent Sizing Charts'!$T$30:$T$33,'Vent Sizing Charts'!AB$30:AB$33)+1,IF($R330=8,LOOKUP($S330,'Vent Sizing Charts'!$T$26:$T$29,'Vent Sizing Charts'!AB$26:AB$29)+1,IF($R330=6,LOOKUP($S330,'Vent Sizing Charts'!$T$22:$T$25,'Vent Sizing Charts'!AB$22:AB$25)+1,IF($R330=5,LOOKUP($S330,'Vent Sizing Charts'!$T$18:$T$21,'Vent Sizing Charts'!AB$18:AB$21)+1,IF($R330=4,LOOKUP($S330,'Vent Sizing Charts'!$T$14:$T$17,'Vent Sizing Charts'!AB$14:AB$17)+1,IF($R330=3,LOOKUP($S330,'Vent Sizing Charts'!$T$10:$T$13,'Vent Sizing Charts'!AB$10:AB$13)+1,IF($R330=2,LOOKUP($S330,'Vent Sizing Charts'!$T$8:$T$9,'Vent Sizing Charts'!AB$8:AB$9)+1,IF($R330=1.5,LOOKUP($S330,'Vent Sizing Charts'!$T$7,'Vent Sizing Charts'!AB$7)+1,IF($R330=1.25,LOOKUP($S330,'Vent Sizing Charts'!$T$6,'Vent Sizing Charts'!AB$6)+1,"ERR")))))))))))</f>
        <v>ERR</v>
      </c>
      <c r="AB330" t="str">
        <f>IF($R330=15,LOOKUP($S330,'Vent Sizing Charts'!$T$38:$T$41,'Vent Sizing Charts'!AC$38:AC$41)+1,IF($R330=12,LOOKUP($S330,'Vent Sizing Charts'!$T$34:$T$37,'Vent Sizing Charts'!AC$34:AC$37)+1,IF($R330=10,LOOKUP($S330,'Vent Sizing Charts'!$T$30:$T$33,'Vent Sizing Charts'!AC$30:AC$33)+1,IF($R330=8,LOOKUP($S330,'Vent Sizing Charts'!$T$26:$T$29,'Vent Sizing Charts'!AC$26:AC$29)+1,IF($R330=6,LOOKUP($S330,'Vent Sizing Charts'!$T$22:$T$25,'Vent Sizing Charts'!AC$22:AC$25)+1,IF($R330=5,LOOKUP($S330,'Vent Sizing Charts'!$T$18:$T$21,'Vent Sizing Charts'!AC$18:AC$21)+1,IF($R330=4,LOOKUP($S330,'Vent Sizing Charts'!$T$14:$T$17,'Vent Sizing Charts'!AC$14:AC$17)+1,IF($R330=3,LOOKUP($S330,'Vent Sizing Charts'!$T$10:$T$13,'Vent Sizing Charts'!AC$10:AC$13)+1,IF($R330=2,LOOKUP($S330,'Vent Sizing Charts'!$T$8:$T$9,'Vent Sizing Charts'!AC$8:AC$9)+1,IF($R330=1.5,LOOKUP($S330,'Vent Sizing Charts'!$T$7,'Vent Sizing Charts'!AC$7)+1,IF($R330=1.25,LOOKUP($S330,'Vent Sizing Charts'!$T$6,'Vent Sizing Charts'!AC$6)+1,"ERR")))))))))))</f>
        <v>ERR</v>
      </c>
      <c r="AC330" t="str">
        <f>IF($R330=15,LOOKUP($S330,'Vent Sizing Charts'!$T$38:$T$41,'Vent Sizing Charts'!AD$38:AD$41)+1,IF($R330=12,LOOKUP($S330,'Vent Sizing Charts'!$T$34:$T$37,'Vent Sizing Charts'!AD$34:AD$37)+1,IF($R330=10,LOOKUP($S330,'Vent Sizing Charts'!$T$30:$T$33,'Vent Sizing Charts'!AD$30:AD$33)+1,IF($R330=8,LOOKUP($S330,'Vent Sizing Charts'!$T$26:$T$29,'Vent Sizing Charts'!AD$26:AD$29)+1,IF($R330=6,LOOKUP($S330,'Vent Sizing Charts'!$T$22:$T$25,'Vent Sizing Charts'!AD$22:AD$25)+1,IF($R330=5,LOOKUP($S330,'Vent Sizing Charts'!$T$18:$T$21,'Vent Sizing Charts'!AD$18:AD$21)+1,IF($R330=4,LOOKUP($S330,'Vent Sizing Charts'!$T$14:$T$17,'Vent Sizing Charts'!AD$14:AD$17)+1,IF($R330=3,LOOKUP($S330,'Vent Sizing Charts'!$T$10:$T$13,'Vent Sizing Charts'!AD$10:AD$13)+1,IF($R330=2,LOOKUP($S330,'Vent Sizing Charts'!$T$8:$T$9,'Vent Sizing Charts'!AD$8:AD$9)+1,IF($R330=1.5,LOOKUP($S330,'Vent Sizing Charts'!$T$7,'Vent Sizing Charts'!AD$7)+1,IF($R330=1.25,LOOKUP($S330,'Vent Sizing Charts'!$T$6,'Vent Sizing Charts'!AD$6)+1,"ERR")))))))))))</f>
        <v>ERR</v>
      </c>
      <c r="AD330" t="str">
        <f>IF($R330=15,LOOKUP($S330,'Vent Sizing Charts'!$T$38:$T$41,'Vent Sizing Charts'!AE$38:AE$41)+1,IF($R330=12,LOOKUP($S330,'Vent Sizing Charts'!$T$34:$T$37,'Vent Sizing Charts'!AE$34:AE$37)+1,IF($R330=10,LOOKUP($S330,'Vent Sizing Charts'!$T$30:$T$33,'Vent Sizing Charts'!AE$30:AE$33)+1,IF($R330=8,LOOKUP($S330,'Vent Sizing Charts'!$T$26:$T$29,'Vent Sizing Charts'!AE$26:AE$29)+1,IF($R330=6,LOOKUP($S330,'Vent Sizing Charts'!$T$22:$T$25,'Vent Sizing Charts'!AE$22:AE$25)+1,IF($R330=5,LOOKUP($S330,'Vent Sizing Charts'!$T$18:$T$21,'Vent Sizing Charts'!AE$18:AE$21)+1,IF($R330=4,LOOKUP($S330,'Vent Sizing Charts'!$T$14:$T$17,'Vent Sizing Charts'!AE$14:AE$17)+1,IF($R330=3,LOOKUP($S330,'Vent Sizing Charts'!$T$10:$T$13,'Vent Sizing Charts'!AE$10:AE$13)+1,IF($R330=2,LOOKUP($S330,'Vent Sizing Charts'!$T$8:$T$9,'Vent Sizing Charts'!AE$8:AE$9)+1,IF($R330=1.5,LOOKUP($S330,'Vent Sizing Charts'!$T$7,'Vent Sizing Charts'!AE$7)+1,IF($R330=1.25,LOOKUP($S330,'Vent Sizing Charts'!$T$6,'Vent Sizing Charts'!AE$6)+1,"ERR")))))))))))</f>
        <v>ERR</v>
      </c>
      <c r="AE330" t="str">
        <f>IF($R330=15,LOOKUP($S330,'Vent Sizing Charts'!$T$38:$T$41,'Vent Sizing Charts'!U$38:U$41),IF($R330=12,LOOKUP($S330,'Vent Sizing Charts'!$T$34:$T$37,'Vent Sizing Charts'!U$34:U$37),IF($R330=10,LOOKUP($S330,'Vent Sizing Charts'!$T$30:$T$33,'Vent Sizing Charts'!U$30:U$33),IF($R330=8,LOOKUP($S330,'Vent Sizing Charts'!$T$26:$T$29,'Vent Sizing Charts'!U$26:U$29),IF($R330=6,LOOKUP($S330,'Vent Sizing Charts'!$T$22:$T$25,'Vent Sizing Charts'!U$22:U$25),IF($R330=5,LOOKUP($S330,'Vent Sizing Charts'!$T$18:$T$21,'Vent Sizing Charts'!U$18:U$21),IF($R330=4,LOOKUP($S330,'Vent Sizing Charts'!$T$14:$T$17,'Vent Sizing Charts'!U$14:U$17),IF($R330=3,LOOKUP($S330,'Vent Sizing Charts'!$T$10:$T$13,'Vent Sizing Charts'!U$10:U$13),IF($R330=2,LOOKUP($S330,'Vent Sizing Charts'!$T$8:$T$9,'Vent Sizing Charts'!U$8:U$9),IF($R330=1.5,LOOKUP($S330,'Vent Sizing Charts'!$T$7,'Vent Sizing Charts'!U$7),IF($R330=1.25,LOOKUP($S330,'Vent Sizing Charts'!$T$6,'Vent Sizing Charts'!U$6),"ERR")))))))))))</f>
        <v>ERR</v>
      </c>
    </row>
    <row r="331" spans="6:31" x14ac:dyDescent="0.25">
      <c r="F331" t="str">
        <f>IF('Vent Sizing'!M316="","",'Vent Sizing'!M316)</f>
        <v/>
      </c>
      <c r="G331">
        <v>0</v>
      </c>
      <c r="H331" t="e">
        <f>IF(LOOKUP($F331,'Vent Sizing Charts'!$F$5:$F$18,'Vent Sizing Charts'!G$5:G$18)+1&lt;0,0,LOOKUP($F331,'Vent Sizing Charts'!$F$5:$F$18,'Vent Sizing Charts'!G$5:G$18))</f>
        <v>#N/A</v>
      </c>
      <c r="I331" t="e">
        <f>IF(LOOKUP($F331,'Vent Sizing Charts'!$F$5:$F$18,'Vent Sizing Charts'!H$5:H$18)+1&lt;0,0,LOOKUP($F331,'Vent Sizing Charts'!$F$5:$F$18,'Vent Sizing Charts'!H$5:H$18))</f>
        <v>#N/A</v>
      </c>
      <c r="J331" t="e">
        <f>IF(LOOKUP($F331,'Vent Sizing Charts'!$F$5:$F$18,'Vent Sizing Charts'!I$5:I$18)+1&lt;0,0,LOOKUP($F331,'Vent Sizing Charts'!$F$5:$F$18,'Vent Sizing Charts'!I$5:I$18))</f>
        <v>#N/A</v>
      </c>
      <c r="K331" t="e">
        <f>IF(LOOKUP($F331,'Vent Sizing Charts'!$F$5:$F$18,'Vent Sizing Charts'!J$5:J$18)+1&lt;0,0,LOOKUP($F331,'Vent Sizing Charts'!$F$5:$F$18,'Vent Sizing Charts'!J$5:J$18))</f>
        <v>#N/A</v>
      </c>
      <c r="L331" t="e">
        <f>IF(LOOKUP($F331,'Vent Sizing Charts'!$F$5:$F$18,'Vent Sizing Charts'!K$5:K$18)+1&lt;0,0,LOOKUP($F331,'Vent Sizing Charts'!$F$5:$F$18,'Vent Sizing Charts'!K$5:K$18))</f>
        <v>#N/A</v>
      </c>
      <c r="M331" t="e">
        <f>IF(LOOKUP($F331,'Vent Sizing Charts'!$F$5:$F$18,'Vent Sizing Charts'!L$5:L$18)+1&lt;0,0,LOOKUP($F331,'Vent Sizing Charts'!$F$5:$F$18,'Vent Sizing Charts'!L$5:L$18))</f>
        <v>#N/A</v>
      </c>
      <c r="N331" t="e">
        <f>IF(LOOKUP($F331,'Vent Sizing Charts'!$F$5:$F$18,'Vent Sizing Charts'!M$5:M$18)+1&lt;0,0,LOOKUP($F331,'Vent Sizing Charts'!$F$5:$F$18,'Vent Sizing Charts'!M$5:M$18))</f>
        <v>#N/A</v>
      </c>
      <c r="O331" t="e">
        <f>IF(LOOKUP($F331,'Vent Sizing Charts'!$F$5:$F$18,'Vent Sizing Charts'!N$5:N$18)+1&lt;0,0,LOOKUP($F331,'Vent Sizing Charts'!$F$5:$F$18,'Vent Sizing Charts'!N$5:N$18))</f>
        <v>#N/A</v>
      </c>
      <c r="R331">
        <f>'Vent Sizing'!W236</f>
        <v>0</v>
      </c>
      <c r="S331">
        <f>ROUNDUP('Vent Sizing'!X236,0)</f>
        <v>0</v>
      </c>
      <c r="T331">
        <v>-9999999</v>
      </c>
      <c r="U331" t="str">
        <f>IF($R331=15,LOOKUP($S331,'Vent Sizing Charts'!$T$38:$T$41,'Vent Sizing Charts'!V$38:V$41)+1,IF($R331=12,LOOKUP($S331,'Vent Sizing Charts'!$T$34:$T$37,'Vent Sizing Charts'!V$34:V$37)+1,IF($R331=10,LOOKUP($S331,'Vent Sizing Charts'!$T$30:$T$33,'Vent Sizing Charts'!V$30:V$33)+1,IF($R331=8,LOOKUP($S331,'Vent Sizing Charts'!$T$26:$T$29,'Vent Sizing Charts'!V$26:V$29)+1,IF($R331=6,LOOKUP($S331,'Vent Sizing Charts'!$T$22:$T$25,'Vent Sizing Charts'!V$22:V$25)+1,IF($R331=5,LOOKUP($S331,'Vent Sizing Charts'!$T$18:$T$21,'Vent Sizing Charts'!V$18:V$21)+1,IF($R331=4,LOOKUP($S331,'Vent Sizing Charts'!$T$14:$T$17,'Vent Sizing Charts'!V$14:V$17)+1,IF($R331=3,LOOKUP($S331,'Vent Sizing Charts'!$T$10:$T$13,'Vent Sizing Charts'!V$10:V$13)+1,IF($R331=2,LOOKUP($S331,'Vent Sizing Charts'!$T$8:$T$9,'Vent Sizing Charts'!V$8:V$9)+1,IF($R331=1.5,LOOKUP($S331,'Vent Sizing Charts'!$T$7,'Vent Sizing Charts'!V$7)+1,IF($R331=1.25,LOOKUP($S331,'Vent Sizing Charts'!$T$6,'Vent Sizing Charts'!V$6)+1,"ERR")))))))))))</f>
        <v>ERR</v>
      </c>
      <c r="V331" t="str">
        <f>IF($R331=15,LOOKUP($S331,'Vent Sizing Charts'!$T$38:$T$41,'Vent Sizing Charts'!W$38:W$41)+1,IF($R331=12,LOOKUP($S331,'Vent Sizing Charts'!$T$34:$T$37,'Vent Sizing Charts'!W$34:W$37)+1,IF($R331=10,LOOKUP($S331,'Vent Sizing Charts'!$T$30:$T$33,'Vent Sizing Charts'!W$30:W$33)+1,IF($R331=8,LOOKUP($S331,'Vent Sizing Charts'!$T$26:$T$29,'Vent Sizing Charts'!W$26:W$29)+1,IF($R331=6,LOOKUP($S331,'Vent Sizing Charts'!$T$22:$T$25,'Vent Sizing Charts'!W$22:W$25)+1,IF($R331=5,LOOKUP($S331,'Vent Sizing Charts'!$T$18:$T$21,'Vent Sizing Charts'!W$18:W$21)+1,IF($R331=4,LOOKUP($S331,'Vent Sizing Charts'!$T$14:$T$17,'Vent Sizing Charts'!W$14:W$17)+1,IF($R331=3,LOOKUP($S331,'Vent Sizing Charts'!$T$10:$T$13,'Vent Sizing Charts'!W$10:W$13)+1,IF($R331=2,LOOKUP($S331,'Vent Sizing Charts'!$T$8:$T$9,'Vent Sizing Charts'!W$8:W$9)+1,IF($R331=1.5,LOOKUP($S331,'Vent Sizing Charts'!$T$7,'Vent Sizing Charts'!W$7)+1,IF($R331=1.25,LOOKUP($S331,'Vent Sizing Charts'!$T$6,'Vent Sizing Charts'!W$6)+1,"ERR")))))))))))</f>
        <v>ERR</v>
      </c>
      <c r="W331" t="str">
        <f>IF($R331=15,LOOKUP($S331,'Vent Sizing Charts'!$T$38:$T$41,'Vent Sizing Charts'!X$38:X$41)+1,IF($R331=12,LOOKUP($S331,'Vent Sizing Charts'!$T$34:$T$37,'Vent Sizing Charts'!X$34:X$37)+1,IF($R331=10,LOOKUP($S331,'Vent Sizing Charts'!$T$30:$T$33,'Vent Sizing Charts'!X$30:X$33)+1,IF($R331=8,LOOKUP($S331,'Vent Sizing Charts'!$T$26:$T$29,'Vent Sizing Charts'!X$26:X$29)+1,IF($R331=6,LOOKUP($S331,'Vent Sizing Charts'!$T$22:$T$25,'Vent Sizing Charts'!X$22:X$25)+1,IF($R331=5,LOOKUP($S331,'Vent Sizing Charts'!$T$18:$T$21,'Vent Sizing Charts'!X$18:X$21)+1,IF($R331=4,LOOKUP($S331,'Vent Sizing Charts'!$T$14:$T$17,'Vent Sizing Charts'!X$14:X$17)+1,IF($R331=3,LOOKUP($S331,'Vent Sizing Charts'!$T$10:$T$13,'Vent Sizing Charts'!X$10:X$13)+1,IF($R331=2,LOOKUP($S331,'Vent Sizing Charts'!$T$8:$T$9,'Vent Sizing Charts'!X$8:X$9)+1,IF($R331=1.5,LOOKUP($S331,'Vent Sizing Charts'!$T$7,'Vent Sizing Charts'!X$7)+1,IF($R331=1.25,LOOKUP($S331,'Vent Sizing Charts'!$T$6,'Vent Sizing Charts'!X$6)+1,"ERR")))))))))))</f>
        <v>ERR</v>
      </c>
      <c r="X331" t="str">
        <f>IF($R331=15,LOOKUP($S331,'Vent Sizing Charts'!$T$38:$T$41,'Vent Sizing Charts'!Y$38:Y$41)+1,IF($R331=12,LOOKUP($S331,'Vent Sizing Charts'!$T$34:$T$37,'Vent Sizing Charts'!Y$34:Y$37)+1,IF($R331=10,LOOKUP($S331,'Vent Sizing Charts'!$T$30:$T$33,'Vent Sizing Charts'!Y$30:Y$33)+1,IF($R331=8,LOOKUP($S331,'Vent Sizing Charts'!$T$26:$T$29,'Vent Sizing Charts'!Y$26:Y$29)+1,IF($R331=6,LOOKUP($S331,'Vent Sizing Charts'!$T$22:$T$25,'Vent Sizing Charts'!Y$22:Y$25)+1,IF($R331=5,LOOKUP($S331,'Vent Sizing Charts'!$T$18:$T$21,'Vent Sizing Charts'!Y$18:Y$21)+1,IF($R331=4,LOOKUP($S331,'Vent Sizing Charts'!$T$14:$T$17,'Vent Sizing Charts'!Y$14:Y$17)+1,IF($R331=3,LOOKUP($S331,'Vent Sizing Charts'!$T$10:$T$13,'Vent Sizing Charts'!Y$10:Y$13)+1,IF($R331=2,LOOKUP($S331,'Vent Sizing Charts'!$T$8:$T$9,'Vent Sizing Charts'!Y$8:Y$9)+1,IF($R331=1.5,LOOKUP($S331,'Vent Sizing Charts'!$T$7,'Vent Sizing Charts'!Y$7)+1,IF($R331=1.25,LOOKUP($S331,'Vent Sizing Charts'!$T$6,'Vent Sizing Charts'!Y$6)+1,"ERR")))))))))))</f>
        <v>ERR</v>
      </c>
      <c r="Y331" t="str">
        <f>IF($R331=15,LOOKUP($S331,'Vent Sizing Charts'!$T$38:$T$41,'Vent Sizing Charts'!Z$38:Z$41)+1,IF($R331=12,LOOKUP($S331,'Vent Sizing Charts'!$T$34:$T$37,'Vent Sizing Charts'!Z$34:Z$37)+1,IF($R331=10,LOOKUP($S331,'Vent Sizing Charts'!$T$30:$T$33,'Vent Sizing Charts'!Z$30:Z$33)+1,IF($R331=8,LOOKUP($S331,'Vent Sizing Charts'!$T$26:$T$29,'Vent Sizing Charts'!Z$26:Z$29)+1,IF($R331=6,LOOKUP($S331,'Vent Sizing Charts'!$T$22:$T$25,'Vent Sizing Charts'!Z$22:Z$25)+1,IF($R331=5,LOOKUP($S331,'Vent Sizing Charts'!$T$18:$T$21,'Vent Sizing Charts'!Z$18:Z$21)+1,IF($R331=4,LOOKUP($S331,'Vent Sizing Charts'!$T$14:$T$17,'Vent Sizing Charts'!Z$14:Z$17)+1,IF($R331=3,LOOKUP($S331,'Vent Sizing Charts'!$T$10:$T$13,'Vent Sizing Charts'!Z$10:Z$13)+1,IF($R331=2,LOOKUP($S331,'Vent Sizing Charts'!$T$8:$T$9,'Vent Sizing Charts'!Z$8:Z$9)+1,IF($R331=1.5,LOOKUP($S331,'Vent Sizing Charts'!$T$7,'Vent Sizing Charts'!Z$7)+1,IF($R331=1.25,LOOKUP($S331,'Vent Sizing Charts'!$T$6,'Vent Sizing Charts'!Z$6)+1,"ERR")))))))))))</f>
        <v>ERR</v>
      </c>
      <c r="Z331" t="str">
        <f>IF($R331=15,LOOKUP($S331,'Vent Sizing Charts'!$T$38:$T$41,'Vent Sizing Charts'!AA$38:AA$41)+1,IF($R331=12,LOOKUP($S331,'Vent Sizing Charts'!$T$34:$T$37,'Vent Sizing Charts'!AA$34:AA$37)+1,IF($R331=10,LOOKUP($S331,'Vent Sizing Charts'!$T$30:$T$33,'Vent Sizing Charts'!AA$30:AA$33)+1,IF($R331=8,LOOKUP($S331,'Vent Sizing Charts'!$T$26:$T$29,'Vent Sizing Charts'!AA$26:AA$29)+1,IF($R331=6,LOOKUP($S331,'Vent Sizing Charts'!$T$22:$T$25,'Vent Sizing Charts'!AA$22:AA$25)+1,IF($R331=5,LOOKUP($S331,'Vent Sizing Charts'!$T$18:$T$21,'Vent Sizing Charts'!AA$18:AA$21)+1,IF($R331=4,LOOKUP($S331,'Vent Sizing Charts'!$T$14:$T$17,'Vent Sizing Charts'!AA$14:AA$17)+1,IF($R331=3,LOOKUP($S331,'Vent Sizing Charts'!$T$10:$T$13,'Vent Sizing Charts'!AA$10:AA$13)+1,IF($R331=2,LOOKUP($S331,'Vent Sizing Charts'!$T$8:$T$9,'Vent Sizing Charts'!AA$8:AA$9)+1,IF($R331=1.5,LOOKUP($S331,'Vent Sizing Charts'!$T$7,'Vent Sizing Charts'!AA$7)+1,IF($R331=1.25,LOOKUP($S331,'Vent Sizing Charts'!$T$6,'Vent Sizing Charts'!AA$6)+1,"ERR")))))))))))</f>
        <v>ERR</v>
      </c>
      <c r="AA331" t="str">
        <f>IF($R331=15,LOOKUP($S331,'Vent Sizing Charts'!$T$38:$T$41,'Vent Sizing Charts'!AB$38:AB$41)+1,IF($R331=12,LOOKUP($S331,'Vent Sizing Charts'!$T$34:$T$37,'Vent Sizing Charts'!AB$34:AB$37)+1,IF($R331=10,LOOKUP($S331,'Vent Sizing Charts'!$T$30:$T$33,'Vent Sizing Charts'!AB$30:AB$33)+1,IF($R331=8,LOOKUP($S331,'Vent Sizing Charts'!$T$26:$T$29,'Vent Sizing Charts'!AB$26:AB$29)+1,IF($R331=6,LOOKUP($S331,'Vent Sizing Charts'!$T$22:$T$25,'Vent Sizing Charts'!AB$22:AB$25)+1,IF($R331=5,LOOKUP($S331,'Vent Sizing Charts'!$T$18:$T$21,'Vent Sizing Charts'!AB$18:AB$21)+1,IF($R331=4,LOOKUP($S331,'Vent Sizing Charts'!$T$14:$T$17,'Vent Sizing Charts'!AB$14:AB$17)+1,IF($R331=3,LOOKUP($S331,'Vent Sizing Charts'!$T$10:$T$13,'Vent Sizing Charts'!AB$10:AB$13)+1,IF($R331=2,LOOKUP($S331,'Vent Sizing Charts'!$T$8:$T$9,'Vent Sizing Charts'!AB$8:AB$9)+1,IF($R331=1.5,LOOKUP($S331,'Vent Sizing Charts'!$T$7,'Vent Sizing Charts'!AB$7)+1,IF($R331=1.25,LOOKUP($S331,'Vent Sizing Charts'!$T$6,'Vent Sizing Charts'!AB$6)+1,"ERR")))))))))))</f>
        <v>ERR</v>
      </c>
      <c r="AB331" t="str">
        <f>IF($R331=15,LOOKUP($S331,'Vent Sizing Charts'!$T$38:$T$41,'Vent Sizing Charts'!AC$38:AC$41)+1,IF($R331=12,LOOKUP($S331,'Vent Sizing Charts'!$T$34:$T$37,'Vent Sizing Charts'!AC$34:AC$37)+1,IF($R331=10,LOOKUP($S331,'Vent Sizing Charts'!$T$30:$T$33,'Vent Sizing Charts'!AC$30:AC$33)+1,IF($R331=8,LOOKUP($S331,'Vent Sizing Charts'!$T$26:$T$29,'Vent Sizing Charts'!AC$26:AC$29)+1,IF($R331=6,LOOKUP($S331,'Vent Sizing Charts'!$T$22:$T$25,'Vent Sizing Charts'!AC$22:AC$25)+1,IF($R331=5,LOOKUP($S331,'Vent Sizing Charts'!$T$18:$T$21,'Vent Sizing Charts'!AC$18:AC$21)+1,IF($R331=4,LOOKUP($S331,'Vent Sizing Charts'!$T$14:$T$17,'Vent Sizing Charts'!AC$14:AC$17)+1,IF($R331=3,LOOKUP($S331,'Vent Sizing Charts'!$T$10:$T$13,'Vent Sizing Charts'!AC$10:AC$13)+1,IF($R331=2,LOOKUP($S331,'Vent Sizing Charts'!$T$8:$T$9,'Vent Sizing Charts'!AC$8:AC$9)+1,IF($R331=1.5,LOOKUP($S331,'Vent Sizing Charts'!$T$7,'Vent Sizing Charts'!AC$7)+1,IF($R331=1.25,LOOKUP($S331,'Vent Sizing Charts'!$T$6,'Vent Sizing Charts'!AC$6)+1,"ERR")))))))))))</f>
        <v>ERR</v>
      </c>
      <c r="AC331" t="str">
        <f>IF($R331=15,LOOKUP($S331,'Vent Sizing Charts'!$T$38:$T$41,'Vent Sizing Charts'!AD$38:AD$41)+1,IF($R331=12,LOOKUP($S331,'Vent Sizing Charts'!$T$34:$T$37,'Vent Sizing Charts'!AD$34:AD$37)+1,IF($R331=10,LOOKUP($S331,'Vent Sizing Charts'!$T$30:$T$33,'Vent Sizing Charts'!AD$30:AD$33)+1,IF($R331=8,LOOKUP($S331,'Vent Sizing Charts'!$T$26:$T$29,'Vent Sizing Charts'!AD$26:AD$29)+1,IF($R331=6,LOOKUP($S331,'Vent Sizing Charts'!$T$22:$T$25,'Vent Sizing Charts'!AD$22:AD$25)+1,IF($R331=5,LOOKUP($S331,'Vent Sizing Charts'!$T$18:$T$21,'Vent Sizing Charts'!AD$18:AD$21)+1,IF($R331=4,LOOKUP($S331,'Vent Sizing Charts'!$T$14:$T$17,'Vent Sizing Charts'!AD$14:AD$17)+1,IF($R331=3,LOOKUP($S331,'Vent Sizing Charts'!$T$10:$T$13,'Vent Sizing Charts'!AD$10:AD$13)+1,IF($R331=2,LOOKUP($S331,'Vent Sizing Charts'!$T$8:$T$9,'Vent Sizing Charts'!AD$8:AD$9)+1,IF($R331=1.5,LOOKUP($S331,'Vent Sizing Charts'!$T$7,'Vent Sizing Charts'!AD$7)+1,IF($R331=1.25,LOOKUP($S331,'Vent Sizing Charts'!$T$6,'Vent Sizing Charts'!AD$6)+1,"ERR")))))))))))</f>
        <v>ERR</v>
      </c>
      <c r="AD331" t="str">
        <f>IF($R331=15,LOOKUP($S331,'Vent Sizing Charts'!$T$38:$T$41,'Vent Sizing Charts'!AE$38:AE$41)+1,IF($R331=12,LOOKUP($S331,'Vent Sizing Charts'!$T$34:$T$37,'Vent Sizing Charts'!AE$34:AE$37)+1,IF($R331=10,LOOKUP($S331,'Vent Sizing Charts'!$T$30:$T$33,'Vent Sizing Charts'!AE$30:AE$33)+1,IF($R331=8,LOOKUP($S331,'Vent Sizing Charts'!$T$26:$T$29,'Vent Sizing Charts'!AE$26:AE$29)+1,IF($R331=6,LOOKUP($S331,'Vent Sizing Charts'!$T$22:$T$25,'Vent Sizing Charts'!AE$22:AE$25)+1,IF($R331=5,LOOKUP($S331,'Vent Sizing Charts'!$T$18:$T$21,'Vent Sizing Charts'!AE$18:AE$21)+1,IF($R331=4,LOOKUP($S331,'Vent Sizing Charts'!$T$14:$T$17,'Vent Sizing Charts'!AE$14:AE$17)+1,IF($R331=3,LOOKUP($S331,'Vent Sizing Charts'!$T$10:$T$13,'Vent Sizing Charts'!AE$10:AE$13)+1,IF($R331=2,LOOKUP($S331,'Vent Sizing Charts'!$T$8:$T$9,'Vent Sizing Charts'!AE$8:AE$9)+1,IF($R331=1.5,LOOKUP($S331,'Vent Sizing Charts'!$T$7,'Vent Sizing Charts'!AE$7)+1,IF($R331=1.25,LOOKUP($S331,'Vent Sizing Charts'!$T$6,'Vent Sizing Charts'!AE$6)+1,"ERR")))))))))))</f>
        <v>ERR</v>
      </c>
      <c r="AE331" t="str">
        <f>IF($R331=15,LOOKUP($S331,'Vent Sizing Charts'!$T$38:$T$41,'Vent Sizing Charts'!U$38:U$41),IF($R331=12,LOOKUP($S331,'Vent Sizing Charts'!$T$34:$T$37,'Vent Sizing Charts'!U$34:U$37),IF($R331=10,LOOKUP($S331,'Vent Sizing Charts'!$T$30:$T$33,'Vent Sizing Charts'!U$30:U$33),IF($R331=8,LOOKUP($S331,'Vent Sizing Charts'!$T$26:$T$29,'Vent Sizing Charts'!U$26:U$29),IF($R331=6,LOOKUP($S331,'Vent Sizing Charts'!$T$22:$T$25,'Vent Sizing Charts'!U$22:U$25),IF($R331=5,LOOKUP($S331,'Vent Sizing Charts'!$T$18:$T$21,'Vent Sizing Charts'!U$18:U$21),IF($R331=4,LOOKUP($S331,'Vent Sizing Charts'!$T$14:$T$17,'Vent Sizing Charts'!U$14:U$17),IF($R331=3,LOOKUP($S331,'Vent Sizing Charts'!$T$10:$T$13,'Vent Sizing Charts'!U$10:U$13),IF($R331=2,LOOKUP($S331,'Vent Sizing Charts'!$T$8:$T$9,'Vent Sizing Charts'!U$8:U$9),IF($R331=1.5,LOOKUP($S331,'Vent Sizing Charts'!$T$7,'Vent Sizing Charts'!U$7),IF($R331=1.25,LOOKUP($S331,'Vent Sizing Charts'!$T$6,'Vent Sizing Charts'!U$6),"ERR")))))))))))</f>
        <v>ERR</v>
      </c>
    </row>
    <row r="332" spans="6:31" x14ac:dyDescent="0.25">
      <c r="F332" t="str">
        <f>IF('Vent Sizing'!M317="","",'Vent Sizing'!M317)</f>
        <v/>
      </c>
      <c r="G332">
        <v>0</v>
      </c>
      <c r="H332" t="e">
        <f>IF(LOOKUP($F332,'Vent Sizing Charts'!$F$5:$F$18,'Vent Sizing Charts'!G$5:G$18)+1&lt;0,0,LOOKUP($F332,'Vent Sizing Charts'!$F$5:$F$18,'Vent Sizing Charts'!G$5:G$18))</f>
        <v>#N/A</v>
      </c>
      <c r="I332" t="e">
        <f>IF(LOOKUP($F332,'Vent Sizing Charts'!$F$5:$F$18,'Vent Sizing Charts'!H$5:H$18)+1&lt;0,0,LOOKUP($F332,'Vent Sizing Charts'!$F$5:$F$18,'Vent Sizing Charts'!H$5:H$18))</f>
        <v>#N/A</v>
      </c>
      <c r="J332" t="e">
        <f>IF(LOOKUP($F332,'Vent Sizing Charts'!$F$5:$F$18,'Vent Sizing Charts'!I$5:I$18)+1&lt;0,0,LOOKUP($F332,'Vent Sizing Charts'!$F$5:$F$18,'Vent Sizing Charts'!I$5:I$18))</f>
        <v>#N/A</v>
      </c>
      <c r="K332" t="e">
        <f>IF(LOOKUP($F332,'Vent Sizing Charts'!$F$5:$F$18,'Vent Sizing Charts'!J$5:J$18)+1&lt;0,0,LOOKUP($F332,'Vent Sizing Charts'!$F$5:$F$18,'Vent Sizing Charts'!J$5:J$18))</f>
        <v>#N/A</v>
      </c>
      <c r="L332" t="e">
        <f>IF(LOOKUP($F332,'Vent Sizing Charts'!$F$5:$F$18,'Vent Sizing Charts'!K$5:K$18)+1&lt;0,0,LOOKUP($F332,'Vent Sizing Charts'!$F$5:$F$18,'Vent Sizing Charts'!K$5:K$18))</f>
        <v>#N/A</v>
      </c>
      <c r="M332" t="e">
        <f>IF(LOOKUP($F332,'Vent Sizing Charts'!$F$5:$F$18,'Vent Sizing Charts'!L$5:L$18)+1&lt;0,0,LOOKUP($F332,'Vent Sizing Charts'!$F$5:$F$18,'Vent Sizing Charts'!L$5:L$18))</f>
        <v>#N/A</v>
      </c>
      <c r="N332" t="e">
        <f>IF(LOOKUP($F332,'Vent Sizing Charts'!$F$5:$F$18,'Vent Sizing Charts'!M$5:M$18)+1&lt;0,0,LOOKUP($F332,'Vent Sizing Charts'!$F$5:$F$18,'Vent Sizing Charts'!M$5:M$18))</f>
        <v>#N/A</v>
      </c>
      <c r="O332" t="e">
        <f>IF(LOOKUP($F332,'Vent Sizing Charts'!$F$5:$F$18,'Vent Sizing Charts'!N$5:N$18)+1&lt;0,0,LOOKUP($F332,'Vent Sizing Charts'!$F$5:$F$18,'Vent Sizing Charts'!N$5:N$18))</f>
        <v>#N/A</v>
      </c>
      <c r="R332">
        <f>'Vent Sizing'!W237</f>
        <v>0</v>
      </c>
      <c r="S332">
        <f>ROUNDUP('Vent Sizing'!X237,0)</f>
        <v>0</v>
      </c>
      <c r="T332">
        <v>-9999999</v>
      </c>
      <c r="U332" t="str">
        <f>IF($R332=15,LOOKUP($S332,'Vent Sizing Charts'!$T$38:$T$41,'Vent Sizing Charts'!V$38:V$41)+1,IF($R332=12,LOOKUP($S332,'Vent Sizing Charts'!$T$34:$T$37,'Vent Sizing Charts'!V$34:V$37)+1,IF($R332=10,LOOKUP($S332,'Vent Sizing Charts'!$T$30:$T$33,'Vent Sizing Charts'!V$30:V$33)+1,IF($R332=8,LOOKUP($S332,'Vent Sizing Charts'!$T$26:$T$29,'Vent Sizing Charts'!V$26:V$29)+1,IF($R332=6,LOOKUP($S332,'Vent Sizing Charts'!$T$22:$T$25,'Vent Sizing Charts'!V$22:V$25)+1,IF($R332=5,LOOKUP($S332,'Vent Sizing Charts'!$T$18:$T$21,'Vent Sizing Charts'!V$18:V$21)+1,IF($R332=4,LOOKUP($S332,'Vent Sizing Charts'!$T$14:$T$17,'Vent Sizing Charts'!V$14:V$17)+1,IF($R332=3,LOOKUP($S332,'Vent Sizing Charts'!$T$10:$T$13,'Vent Sizing Charts'!V$10:V$13)+1,IF($R332=2,LOOKUP($S332,'Vent Sizing Charts'!$T$8:$T$9,'Vent Sizing Charts'!V$8:V$9)+1,IF($R332=1.5,LOOKUP($S332,'Vent Sizing Charts'!$T$7,'Vent Sizing Charts'!V$7)+1,IF($R332=1.25,LOOKUP($S332,'Vent Sizing Charts'!$T$6,'Vent Sizing Charts'!V$6)+1,"ERR")))))))))))</f>
        <v>ERR</v>
      </c>
      <c r="V332" t="str">
        <f>IF($R332=15,LOOKUP($S332,'Vent Sizing Charts'!$T$38:$T$41,'Vent Sizing Charts'!W$38:W$41)+1,IF($R332=12,LOOKUP($S332,'Vent Sizing Charts'!$T$34:$T$37,'Vent Sizing Charts'!W$34:W$37)+1,IF($R332=10,LOOKUP($S332,'Vent Sizing Charts'!$T$30:$T$33,'Vent Sizing Charts'!W$30:W$33)+1,IF($R332=8,LOOKUP($S332,'Vent Sizing Charts'!$T$26:$T$29,'Vent Sizing Charts'!W$26:W$29)+1,IF($R332=6,LOOKUP($S332,'Vent Sizing Charts'!$T$22:$T$25,'Vent Sizing Charts'!W$22:W$25)+1,IF($R332=5,LOOKUP($S332,'Vent Sizing Charts'!$T$18:$T$21,'Vent Sizing Charts'!W$18:W$21)+1,IF($R332=4,LOOKUP($S332,'Vent Sizing Charts'!$T$14:$T$17,'Vent Sizing Charts'!W$14:W$17)+1,IF($R332=3,LOOKUP($S332,'Vent Sizing Charts'!$T$10:$T$13,'Vent Sizing Charts'!W$10:W$13)+1,IF($R332=2,LOOKUP($S332,'Vent Sizing Charts'!$T$8:$T$9,'Vent Sizing Charts'!W$8:W$9)+1,IF($R332=1.5,LOOKUP($S332,'Vent Sizing Charts'!$T$7,'Vent Sizing Charts'!W$7)+1,IF($R332=1.25,LOOKUP($S332,'Vent Sizing Charts'!$T$6,'Vent Sizing Charts'!W$6)+1,"ERR")))))))))))</f>
        <v>ERR</v>
      </c>
      <c r="W332" t="str">
        <f>IF($R332=15,LOOKUP($S332,'Vent Sizing Charts'!$T$38:$T$41,'Vent Sizing Charts'!X$38:X$41)+1,IF($R332=12,LOOKUP($S332,'Vent Sizing Charts'!$T$34:$T$37,'Vent Sizing Charts'!X$34:X$37)+1,IF($R332=10,LOOKUP($S332,'Vent Sizing Charts'!$T$30:$T$33,'Vent Sizing Charts'!X$30:X$33)+1,IF($R332=8,LOOKUP($S332,'Vent Sizing Charts'!$T$26:$T$29,'Vent Sizing Charts'!X$26:X$29)+1,IF($R332=6,LOOKUP($S332,'Vent Sizing Charts'!$T$22:$T$25,'Vent Sizing Charts'!X$22:X$25)+1,IF($R332=5,LOOKUP($S332,'Vent Sizing Charts'!$T$18:$T$21,'Vent Sizing Charts'!X$18:X$21)+1,IF($R332=4,LOOKUP($S332,'Vent Sizing Charts'!$T$14:$T$17,'Vent Sizing Charts'!X$14:X$17)+1,IF($R332=3,LOOKUP($S332,'Vent Sizing Charts'!$T$10:$T$13,'Vent Sizing Charts'!X$10:X$13)+1,IF($R332=2,LOOKUP($S332,'Vent Sizing Charts'!$T$8:$T$9,'Vent Sizing Charts'!X$8:X$9)+1,IF($R332=1.5,LOOKUP($S332,'Vent Sizing Charts'!$T$7,'Vent Sizing Charts'!X$7)+1,IF($R332=1.25,LOOKUP($S332,'Vent Sizing Charts'!$T$6,'Vent Sizing Charts'!X$6)+1,"ERR")))))))))))</f>
        <v>ERR</v>
      </c>
      <c r="X332" t="str">
        <f>IF($R332=15,LOOKUP($S332,'Vent Sizing Charts'!$T$38:$T$41,'Vent Sizing Charts'!Y$38:Y$41)+1,IF($R332=12,LOOKUP($S332,'Vent Sizing Charts'!$T$34:$T$37,'Vent Sizing Charts'!Y$34:Y$37)+1,IF($R332=10,LOOKUP($S332,'Vent Sizing Charts'!$T$30:$T$33,'Vent Sizing Charts'!Y$30:Y$33)+1,IF($R332=8,LOOKUP($S332,'Vent Sizing Charts'!$T$26:$T$29,'Vent Sizing Charts'!Y$26:Y$29)+1,IF($R332=6,LOOKUP($S332,'Vent Sizing Charts'!$T$22:$T$25,'Vent Sizing Charts'!Y$22:Y$25)+1,IF($R332=5,LOOKUP($S332,'Vent Sizing Charts'!$T$18:$T$21,'Vent Sizing Charts'!Y$18:Y$21)+1,IF($R332=4,LOOKUP($S332,'Vent Sizing Charts'!$T$14:$T$17,'Vent Sizing Charts'!Y$14:Y$17)+1,IF($R332=3,LOOKUP($S332,'Vent Sizing Charts'!$T$10:$T$13,'Vent Sizing Charts'!Y$10:Y$13)+1,IF($R332=2,LOOKUP($S332,'Vent Sizing Charts'!$T$8:$T$9,'Vent Sizing Charts'!Y$8:Y$9)+1,IF($R332=1.5,LOOKUP($S332,'Vent Sizing Charts'!$T$7,'Vent Sizing Charts'!Y$7)+1,IF($R332=1.25,LOOKUP($S332,'Vent Sizing Charts'!$T$6,'Vent Sizing Charts'!Y$6)+1,"ERR")))))))))))</f>
        <v>ERR</v>
      </c>
      <c r="Y332" t="str">
        <f>IF($R332=15,LOOKUP($S332,'Vent Sizing Charts'!$T$38:$T$41,'Vent Sizing Charts'!Z$38:Z$41)+1,IF($R332=12,LOOKUP($S332,'Vent Sizing Charts'!$T$34:$T$37,'Vent Sizing Charts'!Z$34:Z$37)+1,IF($R332=10,LOOKUP($S332,'Vent Sizing Charts'!$T$30:$T$33,'Vent Sizing Charts'!Z$30:Z$33)+1,IF($R332=8,LOOKUP($S332,'Vent Sizing Charts'!$T$26:$T$29,'Vent Sizing Charts'!Z$26:Z$29)+1,IF($R332=6,LOOKUP($S332,'Vent Sizing Charts'!$T$22:$T$25,'Vent Sizing Charts'!Z$22:Z$25)+1,IF($R332=5,LOOKUP($S332,'Vent Sizing Charts'!$T$18:$T$21,'Vent Sizing Charts'!Z$18:Z$21)+1,IF($R332=4,LOOKUP($S332,'Vent Sizing Charts'!$T$14:$T$17,'Vent Sizing Charts'!Z$14:Z$17)+1,IF($R332=3,LOOKUP($S332,'Vent Sizing Charts'!$T$10:$T$13,'Vent Sizing Charts'!Z$10:Z$13)+1,IF($R332=2,LOOKUP($S332,'Vent Sizing Charts'!$T$8:$T$9,'Vent Sizing Charts'!Z$8:Z$9)+1,IF($R332=1.5,LOOKUP($S332,'Vent Sizing Charts'!$T$7,'Vent Sizing Charts'!Z$7)+1,IF($R332=1.25,LOOKUP($S332,'Vent Sizing Charts'!$T$6,'Vent Sizing Charts'!Z$6)+1,"ERR")))))))))))</f>
        <v>ERR</v>
      </c>
      <c r="Z332" t="str">
        <f>IF($R332=15,LOOKUP($S332,'Vent Sizing Charts'!$T$38:$T$41,'Vent Sizing Charts'!AA$38:AA$41)+1,IF($R332=12,LOOKUP($S332,'Vent Sizing Charts'!$T$34:$T$37,'Vent Sizing Charts'!AA$34:AA$37)+1,IF($R332=10,LOOKUP($S332,'Vent Sizing Charts'!$T$30:$T$33,'Vent Sizing Charts'!AA$30:AA$33)+1,IF($R332=8,LOOKUP($S332,'Vent Sizing Charts'!$T$26:$T$29,'Vent Sizing Charts'!AA$26:AA$29)+1,IF($R332=6,LOOKUP($S332,'Vent Sizing Charts'!$T$22:$T$25,'Vent Sizing Charts'!AA$22:AA$25)+1,IF($R332=5,LOOKUP($S332,'Vent Sizing Charts'!$T$18:$T$21,'Vent Sizing Charts'!AA$18:AA$21)+1,IF($R332=4,LOOKUP($S332,'Vent Sizing Charts'!$T$14:$T$17,'Vent Sizing Charts'!AA$14:AA$17)+1,IF($R332=3,LOOKUP($S332,'Vent Sizing Charts'!$T$10:$T$13,'Vent Sizing Charts'!AA$10:AA$13)+1,IF($R332=2,LOOKUP($S332,'Vent Sizing Charts'!$T$8:$T$9,'Vent Sizing Charts'!AA$8:AA$9)+1,IF($R332=1.5,LOOKUP($S332,'Vent Sizing Charts'!$T$7,'Vent Sizing Charts'!AA$7)+1,IF($R332=1.25,LOOKUP($S332,'Vent Sizing Charts'!$T$6,'Vent Sizing Charts'!AA$6)+1,"ERR")))))))))))</f>
        <v>ERR</v>
      </c>
      <c r="AA332" t="str">
        <f>IF($R332=15,LOOKUP($S332,'Vent Sizing Charts'!$T$38:$T$41,'Vent Sizing Charts'!AB$38:AB$41)+1,IF($R332=12,LOOKUP($S332,'Vent Sizing Charts'!$T$34:$T$37,'Vent Sizing Charts'!AB$34:AB$37)+1,IF($R332=10,LOOKUP($S332,'Vent Sizing Charts'!$T$30:$T$33,'Vent Sizing Charts'!AB$30:AB$33)+1,IF($R332=8,LOOKUP($S332,'Vent Sizing Charts'!$T$26:$T$29,'Vent Sizing Charts'!AB$26:AB$29)+1,IF($R332=6,LOOKUP($S332,'Vent Sizing Charts'!$T$22:$T$25,'Vent Sizing Charts'!AB$22:AB$25)+1,IF($R332=5,LOOKUP($S332,'Vent Sizing Charts'!$T$18:$T$21,'Vent Sizing Charts'!AB$18:AB$21)+1,IF($R332=4,LOOKUP($S332,'Vent Sizing Charts'!$T$14:$T$17,'Vent Sizing Charts'!AB$14:AB$17)+1,IF($R332=3,LOOKUP($S332,'Vent Sizing Charts'!$T$10:$T$13,'Vent Sizing Charts'!AB$10:AB$13)+1,IF($R332=2,LOOKUP($S332,'Vent Sizing Charts'!$T$8:$T$9,'Vent Sizing Charts'!AB$8:AB$9)+1,IF($R332=1.5,LOOKUP($S332,'Vent Sizing Charts'!$T$7,'Vent Sizing Charts'!AB$7)+1,IF($R332=1.25,LOOKUP($S332,'Vent Sizing Charts'!$T$6,'Vent Sizing Charts'!AB$6)+1,"ERR")))))))))))</f>
        <v>ERR</v>
      </c>
      <c r="AB332" t="str">
        <f>IF($R332=15,LOOKUP($S332,'Vent Sizing Charts'!$T$38:$T$41,'Vent Sizing Charts'!AC$38:AC$41)+1,IF($R332=12,LOOKUP($S332,'Vent Sizing Charts'!$T$34:$T$37,'Vent Sizing Charts'!AC$34:AC$37)+1,IF($R332=10,LOOKUP($S332,'Vent Sizing Charts'!$T$30:$T$33,'Vent Sizing Charts'!AC$30:AC$33)+1,IF($R332=8,LOOKUP($S332,'Vent Sizing Charts'!$T$26:$T$29,'Vent Sizing Charts'!AC$26:AC$29)+1,IF($R332=6,LOOKUP($S332,'Vent Sizing Charts'!$T$22:$T$25,'Vent Sizing Charts'!AC$22:AC$25)+1,IF($R332=5,LOOKUP($S332,'Vent Sizing Charts'!$T$18:$T$21,'Vent Sizing Charts'!AC$18:AC$21)+1,IF($R332=4,LOOKUP($S332,'Vent Sizing Charts'!$T$14:$T$17,'Vent Sizing Charts'!AC$14:AC$17)+1,IF($R332=3,LOOKUP($S332,'Vent Sizing Charts'!$T$10:$T$13,'Vent Sizing Charts'!AC$10:AC$13)+1,IF($R332=2,LOOKUP($S332,'Vent Sizing Charts'!$T$8:$T$9,'Vent Sizing Charts'!AC$8:AC$9)+1,IF($R332=1.5,LOOKUP($S332,'Vent Sizing Charts'!$T$7,'Vent Sizing Charts'!AC$7)+1,IF($R332=1.25,LOOKUP($S332,'Vent Sizing Charts'!$T$6,'Vent Sizing Charts'!AC$6)+1,"ERR")))))))))))</f>
        <v>ERR</v>
      </c>
      <c r="AC332" t="str">
        <f>IF($R332=15,LOOKUP($S332,'Vent Sizing Charts'!$T$38:$T$41,'Vent Sizing Charts'!AD$38:AD$41)+1,IF($R332=12,LOOKUP($S332,'Vent Sizing Charts'!$T$34:$T$37,'Vent Sizing Charts'!AD$34:AD$37)+1,IF($R332=10,LOOKUP($S332,'Vent Sizing Charts'!$T$30:$T$33,'Vent Sizing Charts'!AD$30:AD$33)+1,IF($R332=8,LOOKUP($S332,'Vent Sizing Charts'!$T$26:$T$29,'Vent Sizing Charts'!AD$26:AD$29)+1,IF($R332=6,LOOKUP($S332,'Vent Sizing Charts'!$T$22:$T$25,'Vent Sizing Charts'!AD$22:AD$25)+1,IF($R332=5,LOOKUP($S332,'Vent Sizing Charts'!$T$18:$T$21,'Vent Sizing Charts'!AD$18:AD$21)+1,IF($R332=4,LOOKUP($S332,'Vent Sizing Charts'!$T$14:$T$17,'Vent Sizing Charts'!AD$14:AD$17)+1,IF($R332=3,LOOKUP($S332,'Vent Sizing Charts'!$T$10:$T$13,'Vent Sizing Charts'!AD$10:AD$13)+1,IF($R332=2,LOOKUP($S332,'Vent Sizing Charts'!$T$8:$T$9,'Vent Sizing Charts'!AD$8:AD$9)+1,IF($R332=1.5,LOOKUP($S332,'Vent Sizing Charts'!$T$7,'Vent Sizing Charts'!AD$7)+1,IF($R332=1.25,LOOKUP($S332,'Vent Sizing Charts'!$T$6,'Vent Sizing Charts'!AD$6)+1,"ERR")))))))))))</f>
        <v>ERR</v>
      </c>
      <c r="AD332" t="str">
        <f>IF($R332=15,LOOKUP($S332,'Vent Sizing Charts'!$T$38:$T$41,'Vent Sizing Charts'!AE$38:AE$41)+1,IF($R332=12,LOOKUP($S332,'Vent Sizing Charts'!$T$34:$T$37,'Vent Sizing Charts'!AE$34:AE$37)+1,IF($R332=10,LOOKUP($S332,'Vent Sizing Charts'!$T$30:$T$33,'Vent Sizing Charts'!AE$30:AE$33)+1,IF($R332=8,LOOKUP($S332,'Vent Sizing Charts'!$T$26:$T$29,'Vent Sizing Charts'!AE$26:AE$29)+1,IF($R332=6,LOOKUP($S332,'Vent Sizing Charts'!$T$22:$T$25,'Vent Sizing Charts'!AE$22:AE$25)+1,IF($R332=5,LOOKUP($S332,'Vent Sizing Charts'!$T$18:$T$21,'Vent Sizing Charts'!AE$18:AE$21)+1,IF($R332=4,LOOKUP($S332,'Vent Sizing Charts'!$T$14:$T$17,'Vent Sizing Charts'!AE$14:AE$17)+1,IF($R332=3,LOOKUP($S332,'Vent Sizing Charts'!$T$10:$T$13,'Vent Sizing Charts'!AE$10:AE$13)+1,IF($R332=2,LOOKUP($S332,'Vent Sizing Charts'!$T$8:$T$9,'Vent Sizing Charts'!AE$8:AE$9)+1,IF($R332=1.5,LOOKUP($S332,'Vent Sizing Charts'!$T$7,'Vent Sizing Charts'!AE$7)+1,IF($R332=1.25,LOOKUP($S332,'Vent Sizing Charts'!$T$6,'Vent Sizing Charts'!AE$6)+1,"ERR")))))))))))</f>
        <v>ERR</v>
      </c>
      <c r="AE332" t="str">
        <f>IF($R332=15,LOOKUP($S332,'Vent Sizing Charts'!$T$38:$T$41,'Vent Sizing Charts'!U$38:U$41),IF($R332=12,LOOKUP($S332,'Vent Sizing Charts'!$T$34:$T$37,'Vent Sizing Charts'!U$34:U$37),IF($R332=10,LOOKUP($S332,'Vent Sizing Charts'!$T$30:$T$33,'Vent Sizing Charts'!U$30:U$33),IF($R332=8,LOOKUP($S332,'Vent Sizing Charts'!$T$26:$T$29,'Vent Sizing Charts'!U$26:U$29),IF($R332=6,LOOKUP($S332,'Vent Sizing Charts'!$T$22:$T$25,'Vent Sizing Charts'!U$22:U$25),IF($R332=5,LOOKUP($S332,'Vent Sizing Charts'!$T$18:$T$21,'Vent Sizing Charts'!U$18:U$21),IF($R332=4,LOOKUP($S332,'Vent Sizing Charts'!$T$14:$T$17,'Vent Sizing Charts'!U$14:U$17),IF($R332=3,LOOKUP($S332,'Vent Sizing Charts'!$T$10:$T$13,'Vent Sizing Charts'!U$10:U$13),IF($R332=2,LOOKUP($S332,'Vent Sizing Charts'!$T$8:$T$9,'Vent Sizing Charts'!U$8:U$9),IF($R332=1.5,LOOKUP($S332,'Vent Sizing Charts'!$T$7,'Vent Sizing Charts'!U$7),IF($R332=1.25,LOOKUP($S332,'Vent Sizing Charts'!$T$6,'Vent Sizing Charts'!U$6),"ERR")))))))))))</f>
        <v>ERR</v>
      </c>
    </row>
    <row r="333" spans="6:31" x14ac:dyDescent="0.25">
      <c r="F333" t="str">
        <f>IF('Vent Sizing'!M318="","",'Vent Sizing'!M318)</f>
        <v/>
      </c>
      <c r="G333">
        <v>0</v>
      </c>
      <c r="H333" t="e">
        <f>IF(LOOKUP($F333,'Vent Sizing Charts'!$F$5:$F$18,'Vent Sizing Charts'!G$5:G$18)+1&lt;0,0,LOOKUP($F333,'Vent Sizing Charts'!$F$5:$F$18,'Vent Sizing Charts'!G$5:G$18))</f>
        <v>#N/A</v>
      </c>
      <c r="I333" t="e">
        <f>IF(LOOKUP($F333,'Vent Sizing Charts'!$F$5:$F$18,'Vent Sizing Charts'!H$5:H$18)+1&lt;0,0,LOOKUP($F333,'Vent Sizing Charts'!$F$5:$F$18,'Vent Sizing Charts'!H$5:H$18))</f>
        <v>#N/A</v>
      </c>
      <c r="J333" t="e">
        <f>IF(LOOKUP($F333,'Vent Sizing Charts'!$F$5:$F$18,'Vent Sizing Charts'!I$5:I$18)+1&lt;0,0,LOOKUP($F333,'Vent Sizing Charts'!$F$5:$F$18,'Vent Sizing Charts'!I$5:I$18))</f>
        <v>#N/A</v>
      </c>
      <c r="K333" t="e">
        <f>IF(LOOKUP($F333,'Vent Sizing Charts'!$F$5:$F$18,'Vent Sizing Charts'!J$5:J$18)+1&lt;0,0,LOOKUP($F333,'Vent Sizing Charts'!$F$5:$F$18,'Vent Sizing Charts'!J$5:J$18))</f>
        <v>#N/A</v>
      </c>
      <c r="L333" t="e">
        <f>IF(LOOKUP($F333,'Vent Sizing Charts'!$F$5:$F$18,'Vent Sizing Charts'!K$5:K$18)+1&lt;0,0,LOOKUP($F333,'Vent Sizing Charts'!$F$5:$F$18,'Vent Sizing Charts'!K$5:K$18))</f>
        <v>#N/A</v>
      </c>
      <c r="M333" t="e">
        <f>IF(LOOKUP($F333,'Vent Sizing Charts'!$F$5:$F$18,'Vent Sizing Charts'!L$5:L$18)+1&lt;0,0,LOOKUP($F333,'Vent Sizing Charts'!$F$5:$F$18,'Vent Sizing Charts'!L$5:L$18))</f>
        <v>#N/A</v>
      </c>
      <c r="N333" t="e">
        <f>IF(LOOKUP($F333,'Vent Sizing Charts'!$F$5:$F$18,'Vent Sizing Charts'!M$5:M$18)+1&lt;0,0,LOOKUP($F333,'Vent Sizing Charts'!$F$5:$F$18,'Vent Sizing Charts'!M$5:M$18))</f>
        <v>#N/A</v>
      </c>
      <c r="O333" t="e">
        <f>IF(LOOKUP($F333,'Vent Sizing Charts'!$F$5:$F$18,'Vent Sizing Charts'!N$5:N$18)+1&lt;0,0,LOOKUP($F333,'Vent Sizing Charts'!$F$5:$F$18,'Vent Sizing Charts'!N$5:N$18))</f>
        <v>#N/A</v>
      </c>
      <c r="R333">
        <f>'Vent Sizing'!W238</f>
        <v>0</v>
      </c>
      <c r="S333">
        <f>ROUNDUP('Vent Sizing'!X238,0)</f>
        <v>0</v>
      </c>
      <c r="T333">
        <v>-9999999</v>
      </c>
      <c r="U333" t="str">
        <f>IF($R333=15,LOOKUP($S333,'Vent Sizing Charts'!$T$38:$T$41,'Vent Sizing Charts'!V$38:V$41)+1,IF($R333=12,LOOKUP($S333,'Vent Sizing Charts'!$T$34:$T$37,'Vent Sizing Charts'!V$34:V$37)+1,IF($R333=10,LOOKUP($S333,'Vent Sizing Charts'!$T$30:$T$33,'Vent Sizing Charts'!V$30:V$33)+1,IF($R333=8,LOOKUP($S333,'Vent Sizing Charts'!$T$26:$T$29,'Vent Sizing Charts'!V$26:V$29)+1,IF($R333=6,LOOKUP($S333,'Vent Sizing Charts'!$T$22:$T$25,'Vent Sizing Charts'!V$22:V$25)+1,IF($R333=5,LOOKUP($S333,'Vent Sizing Charts'!$T$18:$T$21,'Vent Sizing Charts'!V$18:V$21)+1,IF($R333=4,LOOKUP($S333,'Vent Sizing Charts'!$T$14:$T$17,'Vent Sizing Charts'!V$14:V$17)+1,IF($R333=3,LOOKUP($S333,'Vent Sizing Charts'!$T$10:$T$13,'Vent Sizing Charts'!V$10:V$13)+1,IF($R333=2,LOOKUP($S333,'Vent Sizing Charts'!$T$8:$T$9,'Vent Sizing Charts'!V$8:V$9)+1,IF($R333=1.5,LOOKUP($S333,'Vent Sizing Charts'!$T$7,'Vent Sizing Charts'!V$7)+1,IF($R333=1.25,LOOKUP($S333,'Vent Sizing Charts'!$T$6,'Vent Sizing Charts'!V$6)+1,"ERR")))))))))))</f>
        <v>ERR</v>
      </c>
      <c r="V333" t="str">
        <f>IF($R333=15,LOOKUP($S333,'Vent Sizing Charts'!$T$38:$T$41,'Vent Sizing Charts'!W$38:W$41)+1,IF($R333=12,LOOKUP($S333,'Vent Sizing Charts'!$T$34:$T$37,'Vent Sizing Charts'!W$34:W$37)+1,IF($R333=10,LOOKUP($S333,'Vent Sizing Charts'!$T$30:$T$33,'Vent Sizing Charts'!W$30:W$33)+1,IF($R333=8,LOOKUP($S333,'Vent Sizing Charts'!$T$26:$T$29,'Vent Sizing Charts'!W$26:W$29)+1,IF($R333=6,LOOKUP($S333,'Vent Sizing Charts'!$T$22:$T$25,'Vent Sizing Charts'!W$22:W$25)+1,IF($R333=5,LOOKUP($S333,'Vent Sizing Charts'!$T$18:$T$21,'Vent Sizing Charts'!W$18:W$21)+1,IF($R333=4,LOOKUP($S333,'Vent Sizing Charts'!$T$14:$T$17,'Vent Sizing Charts'!W$14:W$17)+1,IF($R333=3,LOOKUP($S333,'Vent Sizing Charts'!$T$10:$T$13,'Vent Sizing Charts'!W$10:W$13)+1,IF($R333=2,LOOKUP($S333,'Vent Sizing Charts'!$T$8:$T$9,'Vent Sizing Charts'!W$8:W$9)+1,IF($R333=1.5,LOOKUP($S333,'Vent Sizing Charts'!$T$7,'Vent Sizing Charts'!W$7)+1,IF($R333=1.25,LOOKUP($S333,'Vent Sizing Charts'!$T$6,'Vent Sizing Charts'!W$6)+1,"ERR")))))))))))</f>
        <v>ERR</v>
      </c>
      <c r="W333" t="str">
        <f>IF($R333=15,LOOKUP($S333,'Vent Sizing Charts'!$T$38:$T$41,'Vent Sizing Charts'!X$38:X$41)+1,IF($R333=12,LOOKUP($S333,'Vent Sizing Charts'!$T$34:$T$37,'Vent Sizing Charts'!X$34:X$37)+1,IF($R333=10,LOOKUP($S333,'Vent Sizing Charts'!$T$30:$T$33,'Vent Sizing Charts'!X$30:X$33)+1,IF($R333=8,LOOKUP($S333,'Vent Sizing Charts'!$T$26:$T$29,'Vent Sizing Charts'!X$26:X$29)+1,IF($R333=6,LOOKUP($S333,'Vent Sizing Charts'!$T$22:$T$25,'Vent Sizing Charts'!X$22:X$25)+1,IF($R333=5,LOOKUP($S333,'Vent Sizing Charts'!$T$18:$T$21,'Vent Sizing Charts'!X$18:X$21)+1,IF($R333=4,LOOKUP($S333,'Vent Sizing Charts'!$T$14:$T$17,'Vent Sizing Charts'!X$14:X$17)+1,IF($R333=3,LOOKUP($S333,'Vent Sizing Charts'!$T$10:$T$13,'Vent Sizing Charts'!X$10:X$13)+1,IF($R333=2,LOOKUP($S333,'Vent Sizing Charts'!$T$8:$T$9,'Vent Sizing Charts'!X$8:X$9)+1,IF($R333=1.5,LOOKUP($S333,'Vent Sizing Charts'!$T$7,'Vent Sizing Charts'!X$7)+1,IF($R333=1.25,LOOKUP($S333,'Vent Sizing Charts'!$T$6,'Vent Sizing Charts'!X$6)+1,"ERR")))))))))))</f>
        <v>ERR</v>
      </c>
      <c r="X333" t="str">
        <f>IF($R333=15,LOOKUP($S333,'Vent Sizing Charts'!$T$38:$T$41,'Vent Sizing Charts'!Y$38:Y$41)+1,IF($R333=12,LOOKUP($S333,'Vent Sizing Charts'!$T$34:$T$37,'Vent Sizing Charts'!Y$34:Y$37)+1,IF($R333=10,LOOKUP($S333,'Vent Sizing Charts'!$T$30:$T$33,'Vent Sizing Charts'!Y$30:Y$33)+1,IF($R333=8,LOOKUP($S333,'Vent Sizing Charts'!$T$26:$T$29,'Vent Sizing Charts'!Y$26:Y$29)+1,IF($R333=6,LOOKUP($S333,'Vent Sizing Charts'!$T$22:$T$25,'Vent Sizing Charts'!Y$22:Y$25)+1,IF($R333=5,LOOKUP($S333,'Vent Sizing Charts'!$T$18:$T$21,'Vent Sizing Charts'!Y$18:Y$21)+1,IF($R333=4,LOOKUP($S333,'Vent Sizing Charts'!$T$14:$T$17,'Vent Sizing Charts'!Y$14:Y$17)+1,IF($R333=3,LOOKUP($S333,'Vent Sizing Charts'!$T$10:$T$13,'Vent Sizing Charts'!Y$10:Y$13)+1,IF($R333=2,LOOKUP($S333,'Vent Sizing Charts'!$T$8:$T$9,'Vent Sizing Charts'!Y$8:Y$9)+1,IF($R333=1.5,LOOKUP($S333,'Vent Sizing Charts'!$T$7,'Vent Sizing Charts'!Y$7)+1,IF($R333=1.25,LOOKUP($S333,'Vent Sizing Charts'!$T$6,'Vent Sizing Charts'!Y$6)+1,"ERR")))))))))))</f>
        <v>ERR</v>
      </c>
      <c r="Y333" t="str">
        <f>IF($R333=15,LOOKUP($S333,'Vent Sizing Charts'!$T$38:$T$41,'Vent Sizing Charts'!Z$38:Z$41)+1,IF($R333=12,LOOKUP($S333,'Vent Sizing Charts'!$T$34:$T$37,'Vent Sizing Charts'!Z$34:Z$37)+1,IF($R333=10,LOOKUP($S333,'Vent Sizing Charts'!$T$30:$T$33,'Vent Sizing Charts'!Z$30:Z$33)+1,IF($R333=8,LOOKUP($S333,'Vent Sizing Charts'!$T$26:$T$29,'Vent Sizing Charts'!Z$26:Z$29)+1,IF($R333=6,LOOKUP($S333,'Vent Sizing Charts'!$T$22:$T$25,'Vent Sizing Charts'!Z$22:Z$25)+1,IF($R333=5,LOOKUP($S333,'Vent Sizing Charts'!$T$18:$T$21,'Vent Sizing Charts'!Z$18:Z$21)+1,IF($R333=4,LOOKUP($S333,'Vent Sizing Charts'!$T$14:$T$17,'Vent Sizing Charts'!Z$14:Z$17)+1,IF($R333=3,LOOKUP($S333,'Vent Sizing Charts'!$T$10:$T$13,'Vent Sizing Charts'!Z$10:Z$13)+1,IF($R333=2,LOOKUP($S333,'Vent Sizing Charts'!$T$8:$T$9,'Vent Sizing Charts'!Z$8:Z$9)+1,IF($R333=1.5,LOOKUP($S333,'Vent Sizing Charts'!$T$7,'Vent Sizing Charts'!Z$7)+1,IF($R333=1.25,LOOKUP($S333,'Vent Sizing Charts'!$T$6,'Vent Sizing Charts'!Z$6)+1,"ERR")))))))))))</f>
        <v>ERR</v>
      </c>
      <c r="Z333" t="str">
        <f>IF($R333=15,LOOKUP($S333,'Vent Sizing Charts'!$T$38:$T$41,'Vent Sizing Charts'!AA$38:AA$41)+1,IF($R333=12,LOOKUP($S333,'Vent Sizing Charts'!$T$34:$T$37,'Vent Sizing Charts'!AA$34:AA$37)+1,IF($R333=10,LOOKUP($S333,'Vent Sizing Charts'!$T$30:$T$33,'Vent Sizing Charts'!AA$30:AA$33)+1,IF($R333=8,LOOKUP($S333,'Vent Sizing Charts'!$T$26:$T$29,'Vent Sizing Charts'!AA$26:AA$29)+1,IF($R333=6,LOOKUP($S333,'Vent Sizing Charts'!$T$22:$T$25,'Vent Sizing Charts'!AA$22:AA$25)+1,IF($R333=5,LOOKUP($S333,'Vent Sizing Charts'!$T$18:$T$21,'Vent Sizing Charts'!AA$18:AA$21)+1,IF($R333=4,LOOKUP($S333,'Vent Sizing Charts'!$T$14:$T$17,'Vent Sizing Charts'!AA$14:AA$17)+1,IF($R333=3,LOOKUP($S333,'Vent Sizing Charts'!$T$10:$T$13,'Vent Sizing Charts'!AA$10:AA$13)+1,IF($R333=2,LOOKUP($S333,'Vent Sizing Charts'!$T$8:$T$9,'Vent Sizing Charts'!AA$8:AA$9)+1,IF($R333=1.5,LOOKUP($S333,'Vent Sizing Charts'!$T$7,'Vent Sizing Charts'!AA$7)+1,IF($R333=1.25,LOOKUP($S333,'Vent Sizing Charts'!$T$6,'Vent Sizing Charts'!AA$6)+1,"ERR")))))))))))</f>
        <v>ERR</v>
      </c>
      <c r="AA333" t="str">
        <f>IF($R333=15,LOOKUP($S333,'Vent Sizing Charts'!$T$38:$T$41,'Vent Sizing Charts'!AB$38:AB$41)+1,IF($R333=12,LOOKUP($S333,'Vent Sizing Charts'!$T$34:$T$37,'Vent Sizing Charts'!AB$34:AB$37)+1,IF($R333=10,LOOKUP($S333,'Vent Sizing Charts'!$T$30:$T$33,'Vent Sizing Charts'!AB$30:AB$33)+1,IF($R333=8,LOOKUP($S333,'Vent Sizing Charts'!$T$26:$T$29,'Vent Sizing Charts'!AB$26:AB$29)+1,IF($R333=6,LOOKUP($S333,'Vent Sizing Charts'!$T$22:$T$25,'Vent Sizing Charts'!AB$22:AB$25)+1,IF($R333=5,LOOKUP($S333,'Vent Sizing Charts'!$T$18:$T$21,'Vent Sizing Charts'!AB$18:AB$21)+1,IF($R333=4,LOOKUP($S333,'Vent Sizing Charts'!$T$14:$T$17,'Vent Sizing Charts'!AB$14:AB$17)+1,IF($R333=3,LOOKUP($S333,'Vent Sizing Charts'!$T$10:$T$13,'Vent Sizing Charts'!AB$10:AB$13)+1,IF($R333=2,LOOKUP($S333,'Vent Sizing Charts'!$T$8:$T$9,'Vent Sizing Charts'!AB$8:AB$9)+1,IF($R333=1.5,LOOKUP($S333,'Vent Sizing Charts'!$T$7,'Vent Sizing Charts'!AB$7)+1,IF($R333=1.25,LOOKUP($S333,'Vent Sizing Charts'!$T$6,'Vent Sizing Charts'!AB$6)+1,"ERR")))))))))))</f>
        <v>ERR</v>
      </c>
      <c r="AB333" t="str">
        <f>IF($R333=15,LOOKUP($S333,'Vent Sizing Charts'!$T$38:$T$41,'Vent Sizing Charts'!AC$38:AC$41)+1,IF($R333=12,LOOKUP($S333,'Vent Sizing Charts'!$T$34:$T$37,'Vent Sizing Charts'!AC$34:AC$37)+1,IF($R333=10,LOOKUP($S333,'Vent Sizing Charts'!$T$30:$T$33,'Vent Sizing Charts'!AC$30:AC$33)+1,IF($R333=8,LOOKUP($S333,'Vent Sizing Charts'!$T$26:$T$29,'Vent Sizing Charts'!AC$26:AC$29)+1,IF($R333=6,LOOKUP($S333,'Vent Sizing Charts'!$T$22:$T$25,'Vent Sizing Charts'!AC$22:AC$25)+1,IF($R333=5,LOOKUP($S333,'Vent Sizing Charts'!$T$18:$T$21,'Vent Sizing Charts'!AC$18:AC$21)+1,IF($R333=4,LOOKUP($S333,'Vent Sizing Charts'!$T$14:$T$17,'Vent Sizing Charts'!AC$14:AC$17)+1,IF($R333=3,LOOKUP($S333,'Vent Sizing Charts'!$T$10:$T$13,'Vent Sizing Charts'!AC$10:AC$13)+1,IF($R333=2,LOOKUP($S333,'Vent Sizing Charts'!$T$8:$T$9,'Vent Sizing Charts'!AC$8:AC$9)+1,IF($R333=1.5,LOOKUP($S333,'Vent Sizing Charts'!$T$7,'Vent Sizing Charts'!AC$7)+1,IF($R333=1.25,LOOKUP($S333,'Vent Sizing Charts'!$T$6,'Vent Sizing Charts'!AC$6)+1,"ERR")))))))))))</f>
        <v>ERR</v>
      </c>
      <c r="AC333" t="str">
        <f>IF($R333=15,LOOKUP($S333,'Vent Sizing Charts'!$T$38:$T$41,'Vent Sizing Charts'!AD$38:AD$41)+1,IF($R333=12,LOOKUP($S333,'Vent Sizing Charts'!$T$34:$T$37,'Vent Sizing Charts'!AD$34:AD$37)+1,IF($R333=10,LOOKUP($S333,'Vent Sizing Charts'!$T$30:$T$33,'Vent Sizing Charts'!AD$30:AD$33)+1,IF($R333=8,LOOKUP($S333,'Vent Sizing Charts'!$T$26:$T$29,'Vent Sizing Charts'!AD$26:AD$29)+1,IF($R333=6,LOOKUP($S333,'Vent Sizing Charts'!$T$22:$T$25,'Vent Sizing Charts'!AD$22:AD$25)+1,IF($R333=5,LOOKUP($S333,'Vent Sizing Charts'!$T$18:$T$21,'Vent Sizing Charts'!AD$18:AD$21)+1,IF($R333=4,LOOKUP($S333,'Vent Sizing Charts'!$T$14:$T$17,'Vent Sizing Charts'!AD$14:AD$17)+1,IF($R333=3,LOOKUP($S333,'Vent Sizing Charts'!$T$10:$T$13,'Vent Sizing Charts'!AD$10:AD$13)+1,IF($R333=2,LOOKUP($S333,'Vent Sizing Charts'!$T$8:$T$9,'Vent Sizing Charts'!AD$8:AD$9)+1,IF($R333=1.5,LOOKUP($S333,'Vent Sizing Charts'!$T$7,'Vent Sizing Charts'!AD$7)+1,IF($R333=1.25,LOOKUP($S333,'Vent Sizing Charts'!$T$6,'Vent Sizing Charts'!AD$6)+1,"ERR")))))))))))</f>
        <v>ERR</v>
      </c>
      <c r="AD333" t="str">
        <f>IF($R333=15,LOOKUP($S333,'Vent Sizing Charts'!$T$38:$T$41,'Vent Sizing Charts'!AE$38:AE$41)+1,IF($R333=12,LOOKUP($S333,'Vent Sizing Charts'!$T$34:$T$37,'Vent Sizing Charts'!AE$34:AE$37)+1,IF($R333=10,LOOKUP($S333,'Vent Sizing Charts'!$T$30:$T$33,'Vent Sizing Charts'!AE$30:AE$33)+1,IF($R333=8,LOOKUP($S333,'Vent Sizing Charts'!$T$26:$T$29,'Vent Sizing Charts'!AE$26:AE$29)+1,IF($R333=6,LOOKUP($S333,'Vent Sizing Charts'!$T$22:$T$25,'Vent Sizing Charts'!AE$22:AE$25)+1,IF($R333=5,LOOKUP($S333,'Vent Sizing Charts'!$T$18:$T$21,'Vent Sizing Charts'!AE$18:AE$21)+1,IF($R333=4,LOOKUP($S333,'Vent Sizing Charts'!$T$14:$T$17,'Vent Sizing Charts'!AE$14:AE$17)+1,IF($R333=3,LOOKUP($S333,'Vent Sizing Charts'!$T$10:$T$13,'Vent Sizing Charts'!AE$10:AE$13)+1,IF($R333=2,LOOKUP($S333,'Vent Sizing Charts'!$T$8:$T$9,'Vent Sizing Charts'!AE$8:AE$9)+1,IF($R333=1.5,LOOKUP($S333,'Vent Sizing Charts'!$T$7,'Vent Sizing Charts'!AE$7)+1,IF($R333=1.25,LOOKUP($S333,'Vent Sizing Charts'!$T$6,'Vent Sizing Charts'!AE$6)+1,"ERR")))))))))))</f>
        <v>ERR</v>
      </c>
      <c r="AE333" t="str">
        <f>IF($R333=15,LOOKUP($S333,'Vent Sizing Charts'!$T$38:$T$41,'Vent Sizing Charts'!U$38:U$41),IF($R333=12,LOOKUP($S333,'Vent Sizing Charts'!$T$34:$T$37,'Vent Sizing Charts'!U$34:U$37),IF($R333=10,LOOKUP($S333,'Vent Sizing Charts'!$T$30:$T$33,'Vent Sizing Charts'!U$30:U$33),IF($R333=8,LOOKUP($S333,'Vent Sizing Charts'!$T$26:$T$29,'Vent Sizing Charts'!U$26:U$29),IF($R333=6,LOOKUP($S333,'Vent Sizing Charts'!$T$22:$T$25,'Vent Sizing Charts'!U$22:U$25),IF($R333=5,LOOKUP($S333,'Vent Sizing Charts'!$T$18:$T$21,'Vent Sizing Charts'!U$18:U$21),IF($R333=4,LOOKUP($S333,'Vent Sizing Charts'!$T$14:$T$17,'Vent Sizing Charts'!U$14:U$17),IF($R333=3,LOOKUP($S333,'Vent Sizing Charts'!$T$10:$T$13,'Vent Sizing Charts'!U$10:U$13),IF($R333=2,LOOKUP($S333,'Vent Sizing Charts'!$T$8:$T$9,'Vent Sizing Charts'!U$8:U$9),IF($R333=1.5,LOOKUP($S333,'Vent Sizing Charts'!$T$7,'Vent Sizing Charts'!U$7),IF($R333=1.25,LOOKUP($S333,'Vent Sizing Charts'!$T$6,'Vent Sizing Charts'!U$6),"ERR")))))))))))</f>
        <v>ERR</v>
      </c>
    </row>
    <row r="334" spans="6:31" x14ac:dyDescent="0.25">
      <c r="F334" t="str">
        <f>IF('Vent Sizing'!M319="","",'Vent Sizing'!M319)</f>
        <v/>
      </c>
      <c r="G334">
        <v>0</v>
      </c>
      <c r="H334" t="e">
        <f>IF(LOOKUP($F334,'Vent Sizing Charts'!$F$5:$F$18,'Vent Sizing Charts'!G$5:G$18)+1&lt;0,0,LOOKUP($F334,'Vent Sizing Charts'!$F$5:$F$18,'Vent Sizing Charts'!G$5:G$18))</f>
        <v>#N/A</v>
      </c>
      <c r="I334" t="e">
        <f>IF(LOOKUP($F334,'Vent Sizing Charts'!$F$5:$F$18,'Vent Sizing Charts'!H$5:H$18)+1&lt;0,0,LOOKUP($F334,'Vent Sizing Charts'!$F$5:$F$18,'Vent Sizing Charts'!H$5:H$18))</f>
        <v>#N/A</v>
      </c>
      <c r="J334" t="e">
        <f>IF(LOOKUP($F334,'Vent Sizing Charts'!$F$5:$F$18,'Vent Sizing Charts'!I$5:I$18)+1&lt;0,0,LOOKUP($F334,'Vent Sizing Charts'!$F$5:$F$18,'Vent Sizing Charts'!I$5:I$18))</f>
        <v>#N/A</v>
      </c>
      <c r="K334" t="e">
        <f>IF(LOOKUP($F334,'Vent Sizing Charts'!$F$5:$F$18,'Vent Sizing Charts'!J$5:J$18)+1&lt;0,0,LOOKUP($F334,'Vent Sizing Charts'!$F$5:$F$18,'Vent Sizing Charts'!J$5:J$18))</f>
        <v>#N/A</v>
      </c>
      <c r="L334" t="e">
        <f>IF(LOOKUP($F334,'Vent Sizing Charts'!$F$5:$F$18,'Vent Sizing Charts'!K$5:K$18)+1&lt;0,0,LOOKUP($F334,'Vent Sizing Charts'!$F$5:$F$18,'Vent Sizing Charts'!K$5:K$18))</f>
        <v>#N/A</v>
      </c>
      <c r="M334" t="e">
        <f>IF(LOOKUP($F334,'Vent Sizing Charts'!$F$5:$F$18,'Vent Sizing Charts'!L$5:L$18)+1&lt;0,0,LOOKUP($F334,'Vent Sizing Charts'!$F$5:$F$18,'Vent Sizing Charts'!L$5:L$18))</f>
        <v>#N/A</v>
      </c>
      <c r="N334" t="e">
        <f>IF(LOOKUP($F334,'Vent Sizing Charts'!$F$5:$F$18,'Vent Sizing Charts'!M$5:M$18)+1&lt;0,0,LOOKUP($F334,'Vent Sizing Charts'!$F$5:$F$18,'Vent Sizing Charts'!M$5:M$18))</f>
        <v>#N/A</v>
      </c>
      <c r="O334" t="e">
        <f>IF(LOOKUP($F334,'Vent Sizing Charts'!$F$5:$F$18,'Vent Sizing Charts'!N$5:N$18)+1&lt;0,0,LOOKUP($F334,'Vent Sizing Charts'!$F$5:$F$18,'Vent Sizing Charts'!N$5:N$18))</f>
        <v>#N/A</v>
      </c>
      <c r="R334">
        <f>'Vent Sizing'!W239</f>
        <v>0</v>
      </c>
      <c r="S334">
        <f>ROUNDUP('Vent Sizing'!X239,0)</f>
        <v>0</v>
      </c>
      <c r="T334">
        <v>-9999999</v>
      </c>
      <c r="U334" t="str">
        <f>IF($R334=15,LOOKUP($S334,'Vent Sizing Charts'!$T$38:$T$41,'Vent Sizing Charts'!V$38:V$41)+1,IF($R334=12,LOOKUP($S334,'Vent Sizing Charts'!$T$34:$T$37,'Vent Sizing Charts'!V$34:V$37)+1,IF($R334=10,LOOKUP($S334,'Vent Sizing Charts'!$T$30:$T$33,'Vent Sizing Charts'!V$30:V$33)+1,IF($R334=8,LOOKUP($S334,'Vent Sizing Charts'!$T$26:$T$29,'Vent Sizing Charts'!V$26:V$29)+1,IF($R334=6,LOOKUP($S334,'Vent Sizing Charts'!$T$22:$T$25,'Vent Sizing Charts'!V$22:V$25)+1,IF($R334=5,LOOKUP($S334,'Vent Sizing Charts'!$T$18:$T$21,'Vent Sizing Charts'!V$18:V$21)+1,IF($R334=4,LOOKUP($S334,'Vent Sizing Charts'!$T$14:$T$17,'Vent Sizing Charts'!V$14:V$17)+1,IF($R334=3,LOOKUP($S334,'Vent Sizing Charts'!$T$10:$T$13,'Vent Sizing Charts'!V$10:V$13)+1,IF($R334=2,LOOKUP($S334,'Vent Sizing Charts'!$T$8:$T$9,'Vent Sizing Charts'!V$8:V$9)+1,IF($R334=1.5,LOOKUP($S334,'Vent Sizing Charts'!$T$7,'Vent Sizing Charts'!V$7)+1,IF($R334=1.25,LOOKUP($S334,'Vent Sizing Charts'!$T$6,'Vent Sizing Charts'!V$6)+1,"ERR")))))))))))</f>
        <v>ERR</v>
      </c>
      <c r="V334" t="str">
        <f>IF($R334=15,LOOKUP($S334,'Vent Sizing Charts'!$T$38:$T$41,'Vent Sizing Charts'!W$38:W$41)+1,IF($R334=12,LOOKUP($S334,'Vent Sizing Charts'!$T$34:$T$37,'Vent Sizing Charts'!W$34:W$37)+1,IF($R334=10,LOOKUP($S334,'Vent Sizing Charts'!$T$30:$T$33,'Vent Sizing Charts'!W$30:W$33)+1,IF($R334=8,LOOKUP($S334,'Vent Sizing Charts'!$T$26:$T$29,'Vent Sizing Charts'!W$26:W$29)+1,IF($R334=6,LOOKUP($S334,'Vent Sizing Charts'!$T$22:$T$25,'Vent Sizing Charts'!W$22:W$25)+1,IF($R334=5,LOOKUP($S334,'Vent Sizing Charts'!$T$18:$T$21,'Vent Sizing Charts'!W$18:W$21)+1,IF($R334=4,LOOKUP($S334,'Vent Sizing Charts'!$T$14:$T$17,'Vent Sizing Charts'!W$14:W$17)+1,IF($R334=3,LOOKUP($S334,'Vent Sizing Charts'!$T$10:$T$13,'Vent Sizing Charts'!W$10:W$13)+1,IF($R334=2,LOOKUP($S334,'Vent Sizing Charts'!$T$8:$T$9,'Vent Sizing Charts'!W$8:W$9)+1,IF($R334=1.5,LOOKUP($S334,'Vent Sizing Charts'!$T$7,'Vent Sizing Charts'!W$7)+1,IF($R334=1.25,LOOKUP($S334,'Vent Sizing Charts'!$T$6,'Vent Sizing Charts'!W$6)+1,"ERR")))))))))))</f>
        <v>ERR</v>
      </c>
      <c r="W334" t="str">
        <f>IF($R334=15,LOOKUP($S334,'Vent Sizing Charts'!$T$38:$T$41,'Vent Sizing Charts'!X$38:X$41)+1,IF($R334=12,LOOKUP($S334,'Vent Sizing Charts'!$T$34:$T$37,'Vent Sizing Charts'!X$34:X$37)+1,IF($R334=10,LOOKUP($S334,'Vent Sizing Charts'!$T$30:$T$33,'Vent Sizing Charts'!X$30:X$33)+1,IF($R334=8,LOOKUP($S334,'Vent Sizing Charts'!$T$26:$T$29,'Vent Sizing Charts'!X$26:X$29)+1,IF($R334=6,LOOKUP($S334,'Vent Sizing Charts'!$T$22:$T$25,'Vent Sizing Charts'!X$22:X$25)+1,IF($R334=5,LOOKUP($S334,'Vent Sizing Charts'!$T$18:$T$21,'Vent Sizing Charts'!X$18:X$21)+1,IF($R334=4,LOOKUP($S334,'Vent Sizing Charts'!$T$14:$T$17,'Vent Sizing Charts'!X$14:X$17)+1,IF($R334=3,LOOKUP($S334,'Vent Sizing Charts'!$T$10:$T$13,'Vent Sizing Charts'!X$10:X$13)+1,IF($R334=2,LOOKUP($S334,'Vent Sizing Charts'!$T$8:$T$9,'Vent Sizing Charts'!X$8:X$9)+1,IF($R334=1.5,LOOKUP($S334,'Vent Sizing Charts'!$T$7,'Vent Sizing Charts'!X$7)+1,IF($R334=1.25,LOOKUP($S334,'Vent Sizing Charts'!$T$6,'Vent Sizing Charts'!X$6)+1,"ERR")))))))))))</f>
        <v>ERR</v>
      </c>
      <c r="X334" t="str">
        <f>IF($R334=15,LOOKUP($S334,'Vent Sizing Charts'!$T$38:$T$41,'Vent Sizing Charts'!Y$38:Y$41)+1,IF($R334=12,LOOKUP($S334,'Vent Sizing Charts'!$T$34:$T$37,'Vent Sizing Charts'!Y$34:Y$37)+1,IF($R334=10,LOOKUP($S334,'Vent Sizing Charts'!$T$30:$T$33,'Vent Sizing Charts'!Y$30:Y$33)+1,IF($R334=8,LOOKUP($S334,'Vent Sizing Charts'!$T$26:$T$29,'Vent Sizing Charts'!Y$26:Y$29)+1,IF($R334=6,LOOKUP($S334,'Vent Sizing Charts'!$T$22:$T$25,'Vent Sizing Charts'!Y$22:Y$25)+1,IF($R334=5,LOOKUP($S334,'Vent Sizing Charts'!$T$18:$T$21,'Vent Sizing Charts'!Y$18:Y$21)+1,IF($R334=4,LOOKUP($S334,'Vent Sizing Charts'!$T$14:$T$17,'Vent Sizing Charts'!Y$14:Y$17)+1,IF($R334=3,LOOKUP($S334,'Vent Sizing Charts'!$T$10:$T$13,'Vent Sizing Charts'!Y$10:Y$13)+1,IF($R334=2,LOOKUP($S334,'Vent Sizing Charts'!$T$8:$T$9,'Vent Sizing Charts'!Y$8:Y$9)+1,IF($R334=1.5,LOOKUP($S334,'Vent Sizing Charts'!$T$7,'Vent Sizing Charts'!Y$7)+1,IF($R334=1.25,LOOKUP($S334,'Vent Sizing Charts'!$T$6,'Vent Sizing Charts'!Y$6)+1,"ERR")))))))))))</f>
        <v>ERR</v>
      </c>
      <c r="Y334" t="str">
        <f>IF($R334=15,LOOKUP($S334,'Vent Sizing Charts'!$T$38:$T$41,'Vent Sizing Charts'!Z$38:Z$41)+1,IF($R334=12,LOOKUP($S334,'Vent Sizing Charts'!$T$34:$T$37,'Vent Sizing Charts'!Z$34:Z$37)+1,IF($R334=10,LOOKUP($S334,'Vent Sizing Charts'!$T$30:$T$33,'Vent Sizing Charts'!Z$30:Z$33)+1,IF($R334=8,LOOKUP($S334,'Vent Sizing Charts'!$T$26:$T$29,'Vent Sizing Charts'!Z$26:Z$29)+1,IF($R334=6,LOOKUP($S334,'Vent Sizing Charts'!$T$22:$T$25,'Vent Sizing Charts'!Z$22:Z$25)+1,IF($R334=5,LOOKUP($S334,'Vent Sizing Charts'!$T$18:$T$21,'Vent Sizing Charts'!Z$18:Z$21)+1,IF($R334=4,LOOKUP($S334,'Vent Sizing Charts'!$T$14:$T$17,'Vent Sizing Charts'!Z$14:Z$17)+1,IF($R334=3,LOOKUP($S334,'Vent Sizing Charts'!$T$10:$T$13,'Vent Sizing Charts'!Z$10:Z$13)+1,IF($R334=2,LOOKUP($S334,'Vent Sizing Charts'!$T$8:$T$9,'Vent Sizing Charts'!Z$8:Z$9)+1,IF($R334=1.5,LOOKUP($S334,'Vent Sizing Charts'!$T$7,'Vent Sizing Charts'!Z$7)+1,IF($R334=1.25,LOOKUP($S334,'Vent Sizing Charts'!$T$6,'Vent Sizing Charts'!Z$6)+1,"ERR")))))))))))</f>
        <v>ERR</v>
      </c>
      <c r="Z334" t="str">
        <f>IF($R334=15,LOOKUP($S334,'Vent Sizing Charts'!$T$38:$T$41,'Vent Sizing Charts'!AA$38:AA$41)+1,IF($R334=12,LOOKUP($S334,'Vent Sizing Charts'!$T$34:$T$37,'Vent Sizing Charts'!AA$34:AA$37)+1,IF($R334=10,LOOKUP($S334,'Vent Sizing Charts'!$T$30:$T$33,'Vent Sizing Charts'!AA$30:AA$33)+1,IF($R334=8,LOOKUP($S334,'Vent Sizing Charts'!$T$26:$T$29,'Vent Sizing Charts'!AA$26:AA$29)+1,IF($R334=6,LOOKUP($S334,'Vent Sizing Charts'!$T$22:$T$25,'Vent Sizing Charts'!AA$22:AA$25)+1,IF($R334=5,LOOKUP($S334,'Vent Sizing Charts'!$T$18:$T$21,'Vent Sizing Charts'!AA$18:AA$21)+1,IF($R334=4,LOOKUP($S334,'Vent Sizing Charts'!$T$14:$T$17,'Vent Sizing Charts'!AA$14:AA$17)+1,IF($R334=3,LOOKUP($S334,'Vent Sizing Charts'!$T$10:$T$13,'Vent Sizing Charts'!AA$10:AA$13)+1,IF($R334=2,LOOKUP($S334,'Vent Sizing Charts'!$T$8:$T$9,'Vent Sizing Charts'!AA$8:AA$9)+1,IF($R334=1.5,LOOKUP($S334,'Vent Sizing Charts'!$T$7,'Vent Sizing Charts'!AA$7)+1,IF($R334=1.25,LOOKUP($S334,'Vent Sizing Charts'!$T$6,'Vent Sizing Charts'!AA$6)+1,"ERR")))))))))))</f>
        <v>ERR</v>
      </c>
      <c r="AA334" t="str">
        <f>IF($R334=15,LOOKUP($S334,'Vent Sizing Charts'!$T$38:$T$41,'Vent Sizing Charts'!AB$38:AB$41)+1,IF($R334=12,LOOKUP($S334,'Vent Sizing Charts'!$T$34:$T$37,'Vent Sizing Charts'!AB$34:AB$37)+1,IF($R334=10,LOOKUP($S334,'Vent Sizing Charts'!$T$30:$T$33,'Vent Sizing Charts'!AB$30:AB$33)+1,IF($R334=8,LOOKUP($S334,'Vent Sizing Charts'!$T$26:$T$29,'Vent Sizing Charts'!AB$26:AB$29)+1,IF($R334=6,LOOKUP($S334,'Vent Sizing Charts'!$T$22:$T$25,'Vent Sizing Charts'!AB$22:AB$25)+1,IF($R334=5,LOOKUP($S334,'Vent Sizing Charts'!$T$18:$T$21,'Vent Sizing Charts'!AB$18:AB$21)+1,IF($R334=4,LOOKUP($S334,'Vent Sizing Charts'!$T$14:$T$17,'Vent Sizing Charts'!AB$14:AB$17)+1,IF($R334=3,LOOKUP($S334,'Vent Sizing Charts'!$T$10:$T$13,'Vent Sizing Charts'!AB$10:AB$13)+1,IF($R334=2,LOOKUP($S334,'Vent Sizing Charts'!$T$8:$T$9,'Vent Sizing Charts'!AB$8:AB$9)+1,IF($R334=1.5,LOOKUP($S334,'Vent Sizing Charts'!$T$7,'Vent Sizing Charts'!AB$7)+1,IF($R334=1.25,LOOKUP($S334,'Vent Sizing Charts'!$T$6,'Vent Sizing Charts'!AB$6)+1,"ERR")))))))))))</f>
        <v>ERR</v>
      </c>
      <c r="AB334" t="str">
        <f>IF($R334=15,LOOKUP($S334,'Vent Sizing Charts'!$T$38:$T$41,'Vent Sizing Charts'!AC$38:AC$41)+1,IF($R334=12,LOOKUP($S334,'Vent Sizing Charts'!$T$34:$T$37,'Vent Sizing Charts'!AC$34:AC$37)+1,IF($R334=10,LOOKUP($S334,'Vent Sizing Charts'!$T$30:$T$33,'Vent Sizing Charts'!AC$30:AC$33)+1,IF($R334=8,LOOKUP($S334,'Vent Sizing Charts'!$T$26:$T$29,'Vent Sizing Charts'!AC$26:AC$29)+1,IF($R334=6,LOOKUP($S334,'Vent Sizing Charts'!$T$22:$T$25,'Vent Sizing Charts'!AC$22:AC$25)+1,IF($R334=5,LOOKUP($S334,'Vent Sizing Charts'!$T$18:$T$21,'Vent Sizing Charts'!AC$18:AC$21)+1,IF($R334=4,LOOKUP($S334,'Vent Sizing Charts'!$T$14:$T$17,'Vent Sizing Charts'!AC$14:AC$17)+1,IF($R334=3,LOOKUP($S334,'Vent Sizing Charts'!$T$10:$T$13,'Vent Sizing Charts'!AC$10:AC$13)+1,IF($R334=2,LOOKUP($S334,'Vent Sizing Charts'!$T$8:$T$9,'Vent Sizing Charts'!AC$8:AC$9)+1,IF($R334=1.5,LOOKUP($S334,'Vent Sizing Charts'!$T$7,'Vent Sizing Charts'!AC$7)+1,IF($R334=1.25,LOOKUP($S334,'Vent Sizing Charts'!$T$6,'Vent Sizing Charts'!AC$6)+1,"ERR")))))))))))</f>
        <v>ERR</v>
      </c>
      <c r="AC334" t="str">
        <f>IF($R334=15,LOOKUP($S334,'Vent Sizing Charts'!$T$38:$T$41,'Vent Sizing Charts'!AD$38:AD$41)+1,IF($R334=12,LOOKUP($S334,'Vent Sizing Charts'!$T$34:$T$37,'Vent Sizing Charts'!AD$34:AD$37)+1,IF($R334=10,LOOKUP($S334,'Vent Sizing Charts'!$T$30:$T$33,'Vent Sizing Charts'!AD$30:AD$33)+1,IF($R334=8,LOOKUP($S334,'Vent Sizing Charts'!$T$26:$T$29,'Vent Sizing Charts'!AD$26:AD$29)+1,IF($R334=6,LOOKUP($S334,'Vent Sizing Charts'!$T$22:$T$25,'Vent Sizing Charts'!AD$22:AD$25)+1,IF($R334=5,LOOKUP($S334,'Vent Sizing Charts'!$T$18:$T$21,'Vent Sizing Charts'!AD$18:AD$21)+1,IF($R334=4,LOOKUP($S334,'Vent Sizing Charts'!$T$14:$T$17,'Vent Sizing Charts'!AD$14:AD$17)+1,IF($R334=3,LOOKUP($S334,'Vent Sizing Charts'!$T$10:$T$13,'Vent Sizing Charts'!AD$10:AD$13)+1,IF($R334=2,LOOKUP($S334,'Vent Sizing Charts'!$T$8:$T$9,'Vent Sizing Charts'!AD$8:AD$9)+1,IF($R334=1.5,LOOKUP($S334,'Vent Sizing Charts'!$T$7,'Vent Sizing Charts'!AD$7)+1,IF($R334=1.25,LOOKUP($S334,'Vent Sizing Charts'!$T$6,'Vent Sizing Charts'!AD$6)+1,"ERR")))))))))))</f>
        <v>ERR</v>
      </c>
      <c r="AD334" t="str">
        <f>IF($R334=15,LOOKUP($S334,'Vent Sizing Charts'!$T$38:$T$41,'Vent Sizing Charts'!AE$38:AE$41)+1,IF($R334=12,LOOKUP($S334,'Vent Sizing Charts'!$T$34:$T$37,'Vent Sizing Charts'!AE$34:AE$37)+1,IF($R334=10,LOOKUP($S334,'Vent Sizing Charts'!$T$30:$T$33,'Vent Sizing Charts'!AE$30:AE$33)+1,IF($R334=8,LOOKUP($S334,'Vent Sizing Charts'!$T$26:$T$29,'Vent Sizing Charts'!AE$26:AE$29)+1,IF($R334=6,LOOKUP($S334,'Vent Sizing Charts'!$T$22:$T$25,'Vent Sizing Charts'!AE$22:AE$25)+1,IF($R334=5,LOOKUP($S334,'Vent Sizing Charts'!$T$18:$T$21,'Vent Sizing Charts'!AE$18:AE$21)+1,IF($R334=4,LOOKUP($S334,'Vent Sizing Charts'!$T$14:$T$17,'Vent Sizing Charts'!AE$14:AE$17)+1,IF($R334=3,LOOKUP($S334,'Vent Sizing Charts'!$T$10:$T$13,'Vent Sizing Charts'!AE$10:AE$13)+1,IF($R334=2,LOOKUP($S334,'Vent Sizing Charts'!$T$8:$T$9,'Vent Sizing Charts'!AE$8:AE$9)+1,IF($R334=1.5,LOOKUP($S334,'Vent Sizing Charts'!$T$7,'Vent Sizing Charts'!AE$7)+1,IF($R334=1.25,LOOKUP($S334,'Vent Sizing Charts'!$T$6,'Vent Sizing Charts'!AE$6)+1,"ERR")))))))))))</f>
        <v>ERR</v>
      </c>
      <c r="AE334" t="str">
        <f>IF($R334=15,LOOKUP($S334,'Vent Sizing Charts'!$T$38:$T$41,'Vent Sizing Charts'!U$38:U$41),IF($R334=12,LOOKUP($S334,'Vent Sizing Charts'!$T$34:$T$37,'Vent Sizing Charts'!U$34:U$37),IF($R334=10,LOOKUP($S334,'Vent Sizing Charts'!$T$30:$T$33,'Vent Sizing Charts'!U$30:U$33),IF($R334=8,LOOKUP($S334,'Vent Sizing Charts'!$T$26:$T$29,'Vent Sizing Charts'!U$26:U$29),IF($R334=6,LOOKUP($S334,'Vent Sizing Charts'!$T$22:$T$25,'Vent Sizing Charts'!U$22:U$25),IF($R334=5,LOOKUP($S334,'Vent Sizing Charts'!$T$18:$T$21,'Vent Sizing Charts'!U$18:U$21),IF($R334=4,LOOKUP($S334,'Vent Sizing Charts'!$T$14:$T$17,'Vent Sizing Charts'!U$14:U$17),IF($R334=3,LOOKUP($S334,'Vent Sizing Charts'!$T$10:$T$13,'Vent Sizing Charts'!U$10:U$13),IF($R334=2,LOOKUP($S334,'Vent Sizing Charts'!$T$8:$T$9,'Vent Sizing Charts'!U$8:U$9),IF($R334=1.5,LOOKUP($S334,'Vent Sizing Charts'!$T$7,'Vent Sizing Charts'!U$7),IF($R334=1.25,LOOKUP($S334,'Vent Sizing Charts'!$T$6,'Vent Sizing Charts'!U$6),"ERR")))))))))))</f>
        <v>ERR</v>
      </c>
    </row>
    <row r="335" spans="6:31" x14ac:dyDescent="0.25">
      <c r="F335" t="str">
        <f>IF('Vent Sizing'!M320="","",'Vent Sizing'!M320)</f>
        <v/>
      </c>
      <c r="G335">
        <v>0</v>
      </c>
      <c r="H335" t="e">
        <f>IF(LOOKUP($F335,'Vent Sizing Charts'!$F$5:$F$18,'Vent Sizing Charts'!G$5:G$18)+1&lt;0,0,LOOKUP($F335,'Vent Sizing Charts'!$F$5:$F$18,'Vent Sizing Charts'!G$5:G$18))</f>
        <v>#N/A</v>
      </c>
      <c r="I335" t="e">
        <f>IF(LOOKUP($F335,'Vent Sizing Charts'!$F$5:$F$18,'Vent Sizing Charts'!H$5:H$18)+1&lt;0,0,LOOKUP($F335,'Vent Sizing Charts'!$F$5:$F$18,'Vent Sizing Charts'!H$5:H$18))</f>
        <v>#N/A</v>
      </c>
      <c r="J335" t="e">
        <f>IF(LOOKUP($F335,'Vent Sizing Charts'!$F$5:$F$18,'Vent Sizing Charts'!I$5:I$18)+1&lt;0,0,LOOKUP($F335,'Vent Sizing Charts'!$F$5:$F$18,'Vent Sizing Charts'!I$5:I$18))</f>
        <v>#N/A</v>
      </c>
      <c r="K335" t="e">
        <f>IF(LOOKUP($F335,'Vent Sizing Charts'!$F$5:$F$18,'Vent Sizing Charts'!J$5:J$18)+1&lt;0,0,LOOKUP($F335,'Vent Sizing Charts'!$F$5:$F$18,'Vent Sizing Charts'!J$5:J$18))</f>
        <v>#N/A</v>
      </c>
      <c r="L335" t="e">
        <f>IF(LOOKUP($F335,'Vent Sizing Charts'!$F$5:$F$18,'Vent Sizing Charts'!K$5:K$18)+1&lt;0,0,LOOKUP($F335,'Vent Sizing Charts'!$F$5:$F$18,'Vent Sizing Charts'!K$5:K$18))</f>
        <v>#N/A</v>
      </c>
      <c r="M335" t="e">
        <f>IF(LOOKUP($F335,'Vent Sizing Charts'!$F$5:$F$18,'Vent Sizing Charts'!L$5:L$18)+1&lt;0,0,LOOKUP($F335,'Vent Sizing Charts'!$F$5:$F$18,'Vent Sizing Charts'!L$5:L$18))</f>
        <v>#N/A</v>
      </c>
      <c r="N335" t="e">
        <f>IF(LOOKUP($F335,'Vent Sizing Charts'!$F$5:$F$18,'Vent Sizing Charts'!M$5:M$18)+1&lt;0,0,LOOKUP($F335,'Vent Sizing Charts'!$F$5:$F$18,'Vent Sizing Charts'!M$5:M$18))</f>
        <v>#N/A</v>
      </c>
      <c r="O335" t="e">
        <f>IF(LOOKUP($F335,'Vent Sizing Charts'!$F$5:$F$18,'Vent Sizing Charts'!N$5:N$18)+1&lt;0,0,LOOKUP($F335,'Vent Sizing Charts'!$F$5:$F$18,'Vent Sizing Charts'!N$5:N$18))</f>
        <v>#N/A</v>
      </c>
      <c r="R335">
        <f>'Vent Sizing'!W240</f>
        <v>0</v>
      </c>
      <c r="S335">
        <f>ROUNDUP('Vent Sizing'!X240,0)</f>
        <v>0</v>
      </c>
      <c r="T335">
        <v>-9999999</v>
      </c>
      <c r="U335" t="str">
        <f>IF($R335=15,LOOKUP($S335,'Vent Sizing Charts'!$T$38:$T$41,'Vent Sizing Charts'!V$38:V$41)+1,IF($R335=12,LOOKUP($S335,'Vent Sizing Charts'!$T$34:$T$37,'Vent Sizing Charts'!V$34:V$37)+1,IF($R335=10,LOOKUP($S335,'Vent Sizing Charts'!$T$30:$T$33,'Vent Sizing Charts'!V$30:V$33)+1,IF($R335=8,LOOKUP($S335,'Vent Sizing Charts'!$T$26:$T$29,'Vent Sizing Charts'!V$26:V$29)+1,IF($R335=6,LOOKUP($S335,'Vent Sizing Charts'!$T$22:$T$25,'Vent Sizing Charts'!V$22:V$25)+1,IF($R335=5,LOOKUP($S335,'Vent Sizing Charts'!$T$18:$T$21,'Vent Sizing Charts'!V$18:V$21)+1,IF($R335=4,LOOKUP($S335,'Vent Sizing Charts'!$T$14:$T$17,'Vent Sizing Charts'!V$14:V$17)+1,IF($R335=3,LOOKUP($S335,'Vent Sizing Charts'!$T$10:$T$13,'Vent Sizing Charts'!V$10:V$13)+1,IF($R335=2,LOOKUP($S335,'Vent Sizing Charts'!$T$8:$T$9,'Vent Sizing Charts'!V$8:V$9)+1,IF($R335=1.5,LOOKUP($S335,'Vent Sizing Charts'!$T$7,'Vent Sizing Charts'!V$7)+1,IF($R335=1.25,LOOKUP($S335,'Vent Sizing Charts'!$T$6,'Vent Sizing Charts'!V$6)+1,"ERR")))))))))))</f>
        <v>ERR</v>
      </c>
      <c r="V335" t="str">
        <f>IF($R335=15,LOOKUP($S335,'Vent Sizing Charts'!$T$38:$T$41,'Vent Sizing Charts'!W$38:W$41)+1,IF($R335=12,LOOKUP($S335,'Vent Sizing Charts'!$T$34:$T$37,'Vent Sizing Charts'!W$34:W$37)+1,IF($R335=10,LOOKUP($S335,'Vent Sizing Charts'!$T$30:$T$33,'Vent Sizing Charts'!W$30:W$33)+1,IF($R335=8,LOOKUP($S335,'Vent Sizing Charts'!$T$26:$T$29,'Vent Sizing Charts'!W$26:W$29)+1,IF($R335=6,LOOKUP($S335,'Vent Sizing Charts'!$T$22:$T$25,'Vent Sizing Charts'!W$22:W$25)+1,IF($R335=5,LOOKUP($S335,'Vent Sizing Charts'!$T$18:$T$21,'Vent Sizing Charts'!W$18:W$21)+1,IF($R335=4,LOOKUP($S335,'Vent Sizing Charts'!$T$14:$T$17,'Vent Sizing Charts'!W$14:W$17)+1,IF($R335=3,LOOKUP($S335,'Vent Sizing Charts'!$T$10:$T$13,'Vent Sizing Charts'!W$10:W$13)+1,IF($R335=2,LOOKUP($S335,'Vent Sizing Charts'!$T$8:$T$9,'Vent Sizing Charts'!W$8:W$9)+1,IF($R335=1.5,LOOKUP($S335,'Vent Sizing Charts'!$T$7,'Vent Sizing Charts'!W$7)+1,IF($R335=1.25,LOOKUP($S335,'Vent Sizing Charts'!$T$6,'Vent Sizing Charts'!W$6)+1,"ERR")))))))))))</f>
        <v>ERR</v>
      </c>
      <c r="W335" t="str">
        <f>IF($R335=15,LOOKUP($S335,'Vent Sizing Charts'!$T$38:$T$41,'Vent Sizing Charts'!X$38:X$41)+1,IF($R335=12,LOOKUP($S335,'Vent Sizing Charts'!$T$34:$T$37,'Vent Sizing Charts'!X$34:X$37)+1,IF($R335=10,LOOKUP($S335,'Vent Sizing Charts'!$T$30:$T$33,'Vent Sizing Charts'!X$30:X$33)+1,IF($R335=8,LOOKUP($S335,'Vent Sizing Charts'!$T$26:$T$29,'Vent Sizing Charts'!X$26:X$29)+1,IF($R335=6,LOOKUP($S335,'Vent Sizing Charts'!$T$22:$T$25,'Vent Sizing Charts'!X$22:X$25)+1,IF($R335=5,LOOKUP($S335,'Vent Sizing Charts'!$T$18:$T$21,'Vent Sizing Charts'!X$18:X$21)+1,IF($R335=4,LOOKUP($S335,'Vent Sizing Charts'!$T$14:$T$17,'Vent Sizing Charts'!X$14:X$17)+1,IF($R335=3,LOOKUP($S335,'Vent Sizing Charts'!$T$10:$T$13,'Vent Sizing Charts'!X$10:X$13)+1,IF($R335=2,LOOKUP($S335,'Vent Sizing Charts'!$T$8:$T$9,'Vent Sizing Charts'!X$8:X$9)+1,IF($R335=1.5,LOOKUP($S335,'Vent Sizing Charts'!$T$7,'Vent Sizing Charts'!X$7)+1,IF($R335=1.25,LOOKUP($S335,'Vent Sizing Charts'!$T$6,'Vent Sizing Charts'!X$6)+1,"ERR")))))))))))</f>
        <v>ERR</v>
      </c>
      <c r="X335" t="str">
        <f>IF($R335=15,LOOKUP($S335,'Vent Sizing Charts'!$T$38:$T$41,'Vent Sizing Charts'!Y$38:Y$41)+1,IF($R335=12,LOOKUP($S335,'Vent Sizing Charts'!$T$34:$T$37,'Vent Sizing Charts'!Y$34:Y$37)+1,IF($R335=10,LOOKUP($S335,'Vent Sizing Charts'!$T$30:$T$33,'Vent Sizing Charts'!Y$30:Y$33)+1,IF($R335=8,LOOKUP($S335,'Vent Sizing Charts'!$T$26:$T$29,'Vent Sizing Charts'!Y$26:Y$29)+1,IF($R335=6,LOOKUP($S335,'Vent Sizing Charts'!$T$22:$T$25,'Vent Sizing Charts'!Y$22:Y$25)+1,IF($R335=5,LOOKUP($S335,'Vent Sizing Charts'!$T$18:$T$21,'Vent Sizing Charts'!Y$18:Y$21)+1,IF($R335=4,LOOKUP($S335,'Vent Sizing Charts'!$T$14:$T$17,'Vent Sizing Charts'!Y$14:Y$17)+1,IF($R335=3,LOOKUP($S335,'Vent Sizing Charts'!$T$10:$T$13,'Vent Sizing Charts'!Y$10:Y$13)+1,IF($R335=2,LOOKUP($S335,'Vent Sizing Charts'!$T$8:$T$9,'Vent Sizing Charts'!Y$8:Y$9)+1,IF($R335=1.5,LOOKUP($S335,'Vent Sizing Charts'!$T$7,'Vent Sizing Charts'!Y$7)+1,IF($R335=1.25,LOOKUP($S335,'Vent Sizing Charts'!$T$6,'Vent Sizing Charts'!Y$6)+1,"ERR")))))))))))</f>
        <v>ERR</v>
      </c>
      <c r="Y335" t="str">
        <f>IF($R335=15,LOOKUP($S335,'Vent Sizing Charts'!$T$38:$T$41,'Vent Sizing Charts'!Z$38:Z$41)+1,IF($R335=12,LOOKUP($S335,'Vent Sizing Charts'!$T$34:$T$37,'Vent Sizing Charts'!Z$34:Z$37)+1,IF($R335=10,LOOKUP($S335,'Vent Sizing Charts'!$T$30:$T$33,'Vent Sizing Charts'!Z$30:Z$33)+1,IF($R335=8,LOOKUP($S335,'Vent Sizing Charts'!$T$26:$T$29,'Vent Sizing Charts'!Z$26:Z$29)+1,IF($R335=6,LOOKUP($S335,'Vent Sizing Charts'!$T$22:$T$25,'Vent Sizing Charts'!Z$22:Z$25)+1,IF($R335=5,LOOKUP($S335,'Vent Sizing Charts'!$T$18:$T$21,'Vent Sizing Charts'!Z$18:Z$21)+1,IF($R335=4,LOOKUP($S335,'Vent Sizing Charts'!$T$14:$T$17,'Vent Sizing Charts'!Z$14:Z$17)+1,IF($R335=3,LOOKUP($S335,'Vent Sizing Charts'!$T$10:$T$13,'Vent Sizing Charts'!Z$10:Z$13)+1,IF($R335=2,LOOKUP($S335,'Vent Sizing Charts'!$T$8:$T$9,'Vent Sizing Charts'!Z$8:Z$9)+1,IF($R335=1.5,LOOKUP($S335,'Vent Sizing Charts'!$T$7,'Vent Sizing Charts'!Z$7)+1,IF($R335=1.25,LOOKUP($S335,'Vent Sizing Charts'!$T$6,'Vent Sizing Charts'!Z$6)+1,"ERR")))))))))))</f>
        <v>ERR</v>
      </c>
      <c r="Z335" t="str">
        <f>IF($R335=15,LOOKUP($S335,'Vent Sizing Charts'!$T$38:$T$41,'Vent Sizing Charts'!AA$38:AA$41)+1,IF($R335=12,LOOKUP($S335,'Vent Sizing Charts'!$T$34:$T$37,'Vent Sizing Charts'!AA$34:AA$37)+1,IF($R335=10,LOOKUP($S335,'Vent Sizing Charts'!$T$30:$T$33,'Vent Sizing Charts'!AA$30:AA$33)+1,IF($R335=8,LOOKUP($S335,'Vent Sizing Charts'!$T$26:$T$29,'Vent Sizing Charts'!AA$26:AA$29)+1,IF($R335=6,LOOKUP($S335,'Vent Sizing Charts'!$T$22:$T$25,'Vent Sizing Charts'!AA$22:AA$25)+1,IF($R335=5,LOOKUP($S335,'Vent Sizing Charts'!$T$18:$T$21,'Vent Sizing Charts'!AA$18:AA$21)+1,IF($R335=4,LOOKUP($S335,'Vent Sizing Charts'!$T$14:$T$17,'Vent Sizing Charts'!AA$14:AA$17)+1,IF($R335=3,LOOKUP($S335,'Vent Sizing Charts'!$T$10:$T$13,'Vent Sizing Charts'!AA$10:AA$13)+1,IF($R335=2,LOOKUP($S335,'Vent Sizing Charts'!$T$8:$T$9,'Vent Sizing Charts'!AA$8:AA$9)+1,IF($R335=1.5,LOOKUP($S335,'Vent Sizing Charts'!$T$7,'Vent Sizing Charts'!AA$7)+1,IF($R335=1.25,LOOKUP($S335,'Vent Sizing Charts'!$T$6,'Vent Sizing Charts'!AA$6)+1,"ERR")))))))))))</f>
        <v>ERR</v>
      </c>
      <c r="AA335" t="str">
        <f>IF($R335=15,LOOKUP($S335,'Vent Sizing Charts'!$T$38:$T$41,'Vent Sizing Charts'!AB$38:AB$41)+1,IF($R335=12,LOOKUP($S335,'Vent Sizing Charts'!$T$34:$T$37,'Vent Sizing Charts'!AB$34:AB$37)+1,IF($R335=10,LOOKUP($S335,'Vent Sizing Charts'!$T$30:$T$33,'Vent Sizing Charts'!AB$30:AB$33)+1,IF($R335=8,LOOKUP($S335,'Vent Sizing Charts'!$T$26:$T$29,'Vent Sizing Charts'!AB$26:AB$29)+1,IF($R335=6,LOOKUP($S335,'Vent Sizing Charts'!$T$22:$T$25,'Vent Sizing Charts'!AB$22:AB$25)+1,IF($R335=5,LOOKUP($S335,'Vent Sizing Charts'!$T$18:$T$21,'Vent Sizing Charts'!AB$18:AB$21)+1,IF($R335=4,LOOKUP($S335,'Vent Sizing Charts'!$T$14:$T$17,'Vent Sizing Charts'!AB$14:AB$17)+1,IF($R335=3,LOOKUP($S335,'Vent Sizing Charts'!$T$10:$T$13,'Vent Sizing Charts'!AB$10:AB$13)+1,IF($R335=2,LOOKUP($S335,'Vent Sizing Charts'!$T$8:$T$9,'Vent Sizing Charts'!AB$8:AB$9)+1,IF($R335=1.5,LOOKUP($S335,'Vent Sizing Charts'!$T$7,'Vent Sizing Charts'!AB$7)+1,IF($R335=1.25,LOOKUP($S335,'Vent Sizing Charts'!$T$6,'Vent Sizing Charts'!AB$6)+1,"ERR")))))))))))</f>
        <v>ERR</v>
      </c>
      <c r="AB335" t="str">
        <f>IF($R335=15,LOOKUP($S335,'Vent Sizing Charts'!$T$38:$T$41,'Vent Sizing Charts'!AC$38:AC$41)+1,IF($R335=12,LOOKUP($S335,'Vent Sizing Charts'!$T$34:$T$37,'Vent Sizing Charts'!AC$34:AC$37)+1,IF($R335=10,LOOKUP($S335,'Vent Sizing Charts'!$T$30:$T$33,'Vent Sizing Charts'!AC$30:AC$33)+1,IF($R335=8,LOOKUP($S335,'Vent Sizing Charts'!$T$26:$T$29,'Vent Sizing Charts'!AC$26:AC$29)+1,IF($R335=6,LOOKUP($S335,'Vent Sizing Charts'!$T$22:$T$25,'Vent Sizing Charts'!AC$22:AC$25)+1,IF($R335=5,LOOKUP($S335,'Vent Sizing Charts'!$T$18:$T$21,'Vent Sizing Charts'!AC$18:AC$21)+1,IF($R335=4,LOOKUP($S335,'Vent Sizing Charts'!$T$14:$T$17,'Vent Sizing Charts'!AC$14:AC$17)+1,IF($R335=3,LOOKUP($S335,'Vent Sizing Charts'!$T$10:$T$13,'Vent Sizing Charts'!AC$10:AC$13)+1,IF($R335=2,LOOKUP($S335,'Vent Sizing Charts'!$T$8:$T$9,'Vent Sizing Charts'!AC$8:AC$9)+1,IF($R335=1.5,LOOKUP($S335,'Vent Sizing Charts'!$T$7,'Vent Sizing Charts'!AC$7)+1,IF($R335=1.25,LOOKUP($S335,'Vent Sizing Charts'!$T$6,'Vent Sizing Charts'!AC$6)+1,"ERR")))))))))))</f>
        <v>ERR</v>
      </c>
      <c r="AC335" t="str">
        <f>IF($R335=15,LOOKUP($S335,'Vent Sizing Charts'!$T$38:$T$41,'Vent Sizing Charts'!AD$38:AD$41)+1,IF($R335=12,LOOKUP($S335,'Vent Sizing Charts'!$T$34:$T$37,'Vent Sizing Charts'!AD$34:AD$37)+1,IF($R335=10,LOOKUP($S335,'Vent Sizing Charts'!$T$30:$T$33,'Vent Sizing Charts'!AD$30:AD$33)+1,IF($R335=8,LOOKUP($S335,'Vent Sizing Charts'!$T$26:$T$29,'Vent Sizing Charts'!AD$26:AD$29)+1,IF($R335=6,LOOKUP($S335,'Vent Sizing Charts'!$T$22:$T$25,'Vent Sizing Charts'!AD$22:AD$25)+1,IF($R335=5,LOOKUP($S335,'Vent Sizing Charts'!$T$18:$T$21,'Vent Sizing Charts'!AD$18:AD$21)+1,IF($R335=4,LOOKUP($S335,'Vent Sizing Charts'!$T$14:$T$17,'Vent Sizing Charts'!AD$14:AD$17)+1,IF($R335=3,LOOKUP($S335,'Vent Sizing Charts'!$T$10:$T$13,'Vent Sizing Charts'!AD$10:AD$13)+1,IF($R335=2,LOOKUP($S335,'Vent Sizing Charts'!$T$8:$T$9,'Vent Sizing Charts'!AD$8:AD$9)+1,IF($R335=1.5,LOOKUP($S335,'Vent Sizing Charts'!$T$7,'Vent Sizing Charts'!AD$7)+1,IF($R335=1.25,LOOKUP($S335,'Vent Sizing Charts'!$T$6,'Vent Sizing Charts'!AD$6)+1,"ERR")))))))))))</f>
        <v>ERR</v>
      </c>
      <c r="AD335" t="str">
        <f>IF($R335=15,LOOKUP($S335,'Vent Sizing Charts'!$T$38:$T$41,'Vent Sizing Charts'!AE$38:AE$41)+1,IF($R335=12,LOOKUP($S335,'Vent Sizing Charts'!$T$34:$T$37,'Vent Sizing Charts'!AE$34:AE$37)+1,IF($R335=10,LOOKUP($S335,'Vent Sizing Charts'!$T$30:$T$33,'Vent Sizing Charts'!AE$30:AE$33)+1,IF($R335=8,LOOKUP($S335,'Vent Sizing Charts'!$T$26:$T$29,'Vent Sizing Charts'!AE$26:AE$29)+1,IF($R335=6,LOOKUP($S335,'Vent Sizing Charts'!$T$22:$T$25,'Vent Sizing Charts'!AE$22:AE$25)+1,IF($R335=5,LOOKUP($S335,'Vent Sizing Charts'!$T$18:$T$21,'Vent Sizing Charts'!AE$18:AE$21)+1,IF($R335=4,LOOKUP($S335,'Vent Sizing Charts'!$T$14:$T$17,'Vent Sizing Charts'!AE$14:AE$17)+1,IF($R335=3,LOOKUP($S335,'Vent Sizing Charts'!$T$10:$T$13,'Vent Sizing Charts'!AE$10:AE$13)+1,IF($R335=2,LOOKUP($S335,'Vent Sizing Charts'!$T$8:$T$9,'Vent Sizing Charts'!AE$8:AE$9)+1,IF($R335=1.5,LOOKUP($S335,'Vent Sizing Charts'!$T$7,'Vent Sizing Charts'!AE$7)+1,IF($R335=1.25,LOOKUP($S335,'Vent Sizing Charts'!$T$6,'Vent Sizing Charts'!AE$6)+1,"ERR")))))))))))</f>
        <v>ERR</v>
      </c>
      <c r="AE335" t="str">
        <f>IF($R335=15,LOOKUP($S335,'Vent Sizing Charts'!$T$38:$T$41,'Vent Sizing Charts'!U$38:U$41),IF($R335=12,LOOKUP($S335,'Vent Sizing Charts'!$T$34:$T$37,'Vent Sizing Charts'!U$34:U$37),IF($R335=10,LOOKUP($S335,'Vent Sizing Charts'!$T$30:$T$33,'Vent Sizing Charts'!U$30:U$33),IF($R335=8,LOOKUP($S335,'Vent Sizing Charts'!$T$26:$T$29,'Vent Sizing Charts'!U$26:U$29),IF($R335=6,LOOKUP($S335,'Vent Sizing Charts'!$T$22:$T$25,'Vent Sizing Charts'!U$22:U$25),IF($R335=5,LOOKUP($S335,'Vent Sizing Charts'!$T$18:$T$21,'Vent Sizing Charts'!U$18:U$21),IF($R335=4,LOOKUP($S335,'Vent Sizing Charts'!$T$14:$T$17,'Vent Sizing Charts'!U$14:U$17),IF($R335=3,LOOKUP($S335,'Vent Sizing Charts'!$T$10:$T$13,'Vent Sizing Charts'!U$10:U$13),IF($R335=2,LOOKUP($S335,'Vent Sizing Charts'!$T$8:$T$9,'Vent Sizing Charts'!U$8:U$9),IF($R335=1.5,LOOKUP($S335,'Vent Sizing Charts'!$T$7,'Vent Sizing Charts'!U$7),IF($R335=1.25,LOOKUP($S335,'Vent Sizing Charts'!$T$6,'Vent Sizing Charts'!U$6),"ERR")))))))))))</f>
        <v>ERR</v>
      </c>
    </row>
    <row r="336" spans="6:31" x14ac:dyDescent="0.25">
      <c r="F336" t="str">
        <f>IF('Vent Sizing'!M321="","",'Vent Sizing'!M321)</f>
        <v/>
      </c>
      <c r="G336">
        <v>0</v>
      </c>
      <c r="H336" t="e">
        <f>IF(LOOKUP($F336,'Vent Sizing Charts'!$F$5:$F$18,'Vent Sizing Charts'!G$5:G$18)+1&lt;0,0,LOOKUP($F336,'Vent Sizing Charts'!$F$5:$F$18,'Vent Sizing Charts'!G$5:G$18))</f>
        <v>#N/A</v>
      </c>
      <c r="I336" t="e">
        <f>IF(LOOKUP($F336,'Vent Sizing Charts'!$F$5:$F$18,'Vent Sizing Charts'!H$5:H$18)+1&lt;0,0,LOOKUP($F336,'Vent Sizing Charts'!$F$5:$F$18,'Vent Sizing Charts'!H$5:H$18))</f>
        <v>#N/A</v>
      </c>
      <c r="J336" t="e">
        <f>IF(LOOKUP($F336,'Vent Sizing Charts'!$F$5:$F$18,'Vent Sizing Charts'!I$5:I$18)+1&lt;0,0,LOOKUP($F336,'Vent Sizing Charts'!$F$5:$F$18,'Vent Sizing Charts'!I$5:I$18))</f>
        <v>#N/A</v>
      </c>
      <c r="K336" t="e">
        <f>IF(LOOKUP($F336,'Vent Sizing Charts'!$F$5:$F$18,'Vent Sizing Charts'!J$5:J$18)+1&lt;0,0,LOOKUP($F336,'Vent Sizing Charts'!$F$5:$F$18,'Vent Sizing Charts'!J$5:J$18))</f>
        <v>#N/A</v>
      </c>
      <c r="L336" t="e">
        <f>IF(LOOKUP($F336,'Vent Sizing Charts'!$F$5:$F$18,'Vent Sizing Charts'!K$5:K$18)+1&lt;0,0,LOOKUP($F336,'Vent Sizing Charts'!$F$5:$F$18,'Vent Sizing Charts'!K$5:K$18))</f>
        <v>#N/A</v>
      </c>
      <c r="M336" t="e">
        <f>IF(LOOKUP($F336,'Vent Sizing Charts'!$F$5:$F$18,'Vent Sizing Charts'!L$5:L$18)+1&lt;0,0,LOOKUP($F336,'Vent Sizing Charts'!$F$5:$F$18,'Vent Sizing Charts'!L$5:L$18))</f>
        <v>#N/A</v>
      </c>
      <c r="N336" t="e">
        <f>IF(LOOKUP($F336,'Vent Sizing Charts'!$F$5:$F$18,'Vent Sizing Charts'!M$5:M$18)+1&lt;0,0,LOOKUP($F336,'Vent Sizing Charts'!$F$5:$F$18,'Vent Sizing Charts'!M$5:M$18))</f>
        <v>#N/A</v>
      </c>
      <c r="O336" t="e">
        <f>IF(LOOKUP($F336,'Vent Sizing Charts'!$F$5:$F$18,'Vent Sizing Charts'!N$5:N$18)+1&lt;0,0,LOOKUP($F336,'Vent Sizing Charts'!$F$5:$F$18,'Vent Sizing Charts'!N$5:N$18))</f>
        <v>#N/A</v>
      </c>
      <c r="R336">
        <f>'Vent Sizing'!W241</f>
        <v>0</v>
      </c>
      <c r="S336">
        <f>ROUNDUP('Vent Sizing'!X241,0)</f>
        <v>0</v>
      </c>
      <c r="T336">
        <v>-9999999</v>
      </c>
      <c r="U336" t="str">
        <f>IF($R336=15,LOOKUP($S336,'Vent Sizing Charts'!$T$38:$T$41,'Vent Sizing Charts'!V$38:V$41)+1,IF($R336=12,LOOKUP($S336,'Vent Sizing Charts'!$T$34:$T$37,'Vent Sizing Charts'!V$34:V$37)+1,IF($R336=10,LOOKUP($S336,'Vent Sizing Charts'!$T$30:$T$33,'Vent Sizing Charts'!V$30:V$33)+1,IF($R336=8,LOOKUP($S336,'Vent Sizing Charts'!$T$26:$T$29,'Vent Sizing Charts'!V$26:V$29)+1,IF($R336=6,LOOKUP($S336,'Vent Sizing Charts'!$T$22:$T$25,'Vent Sizing Charts'!V$22:V$25)+1,IF($R336=5,LOOKUP($S336,'Vent Sizing Charts'!$T$18:$T$21,'Vent Sizing Charts'!V$18:V$21)+1,IF($R336=4,LOOKUP($S336,'Vent Sizing Charts'!$T$14:$T$17,'Vent Sizing Charts'!V$14:V$17)+1,IF($R336=3,LOOKUP($S336,'Vent Sizing Charts'!$T$10:$T$13,'Vent Sizing Charts'!V$10:V$13)+1,IF($R336=2,LOOKUP($S336,'Vent Sizing Charts'!$T$8:$T$9,'Vent Sizing Charts'!V$8:V$9)+1,IF($R336=1.5,LOOKUP($S336,'Vent Sizing Charts'!$T$7,'Vent Sizing Charts'!V$7)+1,IF($R336=1.25,LOOKUP($S336,'Vent Sizing Charts'!$T$6,'Vent Sizing Charts'!V$6)+1,"ERR")))))))))))</f>
        <v>ERR</v>
      </c>
      <c r="V336" t="str">
        <f>IF($R336=15,LOOKUP($S336,'Vent Sizing Charts'!$T$38:$T$41,'Vent Sizing Charts'!W$38:W$41)+1,IF($R336=12,LOOKUP($S336,'Vent Sizing Charts'!$T$34:$T$37,'Vent Sizing Charts'!W$34:W$37)+1,IF($R336=10,LOOKUP($S336,'Vent Sizing Charts'!$T$30:$T$33,'Vent Sizing Charts'!W$30:W$33)+1,IF($R336=8,LOOKUP($S336,'Vent Sizing Charts'!$T$26:$T$29,'Vent Sizing Charts'!W$26:W$29)+1,IF($R336=6,LOOKUP($S336,'Vent Sizing Charts'!$T$22:$T$25,'Vent Sizing Charts'!W$22:W$25)+1,IF($R336=5,LOOKUP($S336,'Vent Sizing Charts'!$T$18:$T$21,'Vent Sizing Charts'!W$18:W$21)+1,IF($R336=4,LOOKUP($S336,'Vent Sizing Charts'!$T$14:$T$17,'Vent Sizing Charts'!W$14:W$17)+1,IF($R336=3,LOOKUP($S336,'Vent Sizing Charts'!$T$10:$T$13,'Vent Sizing Charts'!W$10:W$13)+1,IF($R336=2,LOOKUP($S336,'Vent Sizing Charts'!$T$8:$T$9,'Vent Sizing Charts'!W$8:W$9)+1,IF($R336=1.5,LOOKUP($S336,'Vent Sizing Charts'!$T$7,'Vent Sizing Charts'!W$7)+1,IF($R336=1.25,LOOKUP($S336,'Vent Sizing Charts'!$T$6,'Vent Sizing Charts'!W$6)+1,"ERR")))))))))))</f>
        <v>ERR</v>
      </c>
      <c r="W336" t="str">
        <f>IF($R336=15,LOOKUP($S336,'Vent Sizing Charts'!$T$38:$T$41,'Vent Sizing Charts'!X$38:X$41)+1,IF($R336=12,LOOKUP($S336,'Vent Sizing Charts'!$T$34:$T$37,'Vent Sizing Charts'!X$34:X$37)+1,IF($R336=10,LOOKUP($S336,'Vent Sizing Charts'!$T$30:$T$33,'Vent Sizing Charts'!X$30:X$33)+1,IF($R336=8,LOOKUP($S336,'Vent Sizing Charts'!$T$26:$T$29,'Vent Sizing Charts'!X$26:X$29)+1,IF($R336=6,LOOKUP($S336,'Vent Sizing Charts'!$T$22:$T$25,'Vent Sizing Charts'!X$22:X$25)+1,IF($R336=5,LOOKUP($S336,'Vent Sizing Charts'!$T$18:$T$21,'Vent Sizing Charts'!X$18:X$21)+1,IF($R336=4,LOOKUP($S336,'Vent Sizing Charts'!$T$14:$T$17,'Vent Sizing Charts'!X$14:X$17)+1,IF($R336=3,LOOKUP($S336,'Vent Sizing Charts'!$T$10:$T$13,'Vent Sizing Charts'!X$10:X$13)+1,IF($R336=2,LOOKUP($S336,'Vent Sizing Charts'!$T$8:$T$9,'Vent Sizing Charts'!X$8:X$9)+1,IF($R336=1.5,LOOKUP($S336,'Vent Sizing Charts'!$T$7,'Vent Sizing Charts'!X$7)+1,IF($R336=1.25,LOOKUP($S336,'Vent Sizing Charts'!$T$6,'Vent Sizing Charts'!X$6)+1,"ERR")))))))))))</f>
        <v>ERR</v>
      </c>
      <c r="X336" t="str">
        <f>IF($R336=15,LOOKUP($S336,'Vent Sizing Charts'!$T$38:$T$41,'Vent Sizing Charts'!Y$38:Y$41)+1,IF($R336=12,LOOKUP($S336,'Vent Sizing Charts'!$T$34:$T$37,'Vent Sizing Charts'!Y$34:Y$37)+1,IF($R336=10,LOOKUP($S336,'Vent Sizing Charts'!$T$30:$T$33,'Vent Sizing Charts'!Y$30:Y$33)+1,IF($R336=8,LOOKUP($S336,'Vent Sizing Charts'!$T$26:$T$29,'Vent Sizing Charts'!Y$26:Y$29)+1,IF($R336=6,LOOKUP($S336,'Vent Sizing Charts'!$T$22:$T$25,'Vent Sizing Charts'!Y$22:Y$25)+1,IF($R336=5,LOOKUP($S336,'Vent Sizing Charts'!$T$18:$T$21,'Vent Sizing Charts'!Y$18:Y$21)+1,IF($R336=4,LOOKUP($S336,'Vent Sizing Charts'!$T$14:$T$17,'Vent Sizing Charts'!Y$14:Y$17)+1,IF($R336=3,LOOKUP($S336,'Vent Sizing Charts'!$T$10:$T$13,'Vent Sizing Charts'!Y$10:Y$13)+1,IF($R336=2,LOOKUP($S336,'Vent Sizing Charts'!$T$8:$T$9,'Vent Sizing Charts'!Y$8:Y$9)+1,IF($R336=1.5,LOOKUP($S336,'Vent Sizing Charts'!$T$7,'Vent Sizing Charts'!Y$7)+1,IF($R336=1.25,LOOKUP($S336,'Vent Sizing Charts'!$T$6,'Vent Sizing Charts'!Y$6)+1,"ERR")))))))))))</f>
        <v>ERR</v>
      </c>
      <c r="Y336" t="str">
        <f>IF($R336=15,LOOKUP($S336,'Vent Sizing Charts'!$T$38:$T$41,'Vent Sizing Charts'!Z$38:Z$41)+1,IF($R336=12,LOOKUP($S336,'Vent Sizing Charts'!$T$34:$T$37,'Vent Sizing Charts'!Z$34:Z$37)+1,IF($R336=10,LOOKUP($S336,'Vent Sizing Charts'!$T$30:$T$33,'Vent Sizing Charts'!Z$30:Z$33)+1,IF($R336=8,LOOKUP($S336,'Vent Sizing Charts'!$T$26:$T$29,'Vent Sizing Charts'!Z$26:Z$29)+1,IF($R336=6,LOOKUP($S336,'Vent Sizing Charts'!$T$22:$T$25,'Vent Sizing Charts'!Z$22:Z$25)+1,IF($R336=5,LOOKUP($S336,'Vent Sizing Charts'!$T$18:$T$21,'Vent Sizing Charts'!Z$18:Z$21)+1,IF($R336=4,LOOKUP($S336,'Vent Sizing Charts'!$T$14:$T$17,'Vent Sizing Charts'!Z$14:Z$17)+1,IF($R336=3,LOOKUP($S336,'Vent Sizing Charts'!$T$10:$T$13,'Vent Sizing Charts'!Z$10:Z$13)+1,IF($R336=2,LOOKUP($S336,'Vent Sizing Charts'!$T$8:$T$9,'Vent Sizing Charts'!Z$8:Z$9)+1,IF($R336=1.5,LOOKUP($S336,'Vent Sizing Charts'!$T$7,'Vent Sizing Charts'!Z$7)+1,IF($R336=1.25,LOOKUP($S336,'Vent Sizing Charts'!$T$6,'Vent Sizing Charts'!Z$6)+1,"ERR")))))))))))</f>
        <v>ERR</v>
      </c>
      <c r="Z336" t="str">
        <f>IF($R336=15,LOOKUP($S336,'Vent Sizing Charts'!$T$38:$T$41,'Vent Sizing Charts'!AA$38:AA$41)+1,IF($R336=12,LOOKUP($S336,'Vent Sizing Charts'!$T$34:$T$37,'Vent Sizing Charts'!AA$34:AA$37)+1,IF($R336=10,LOOKUP($S336,'Vent Sizing Charts'!$T$30:$T$33,'Vent Sizing Charts'!AA$30:AA$33)+1,IF($R336=8,LOOKUP($S336,'Vent Sizing Charts'!$T$26:$T$29,'Vent Sizing Charts'!AA$26:AA$29)+1,IF($R336=6,LOOKUP($S336,'Vent Sizing Charts'!$T$22:$T$25,'Vent Sizing Charts'!AA$22:AA$25)+1,IF($R336=5,LOOKUP($S336,'Vent Sizing Charts'!$T$18:$T$21,'Vent Sizing Charts'!AA$18:AA$21)+1,IF($R336=4,LOOKUP($S336,'Vent Sizing Charts'!$T$14:$T$17,'Vent Sizing Charts'!AA$14:AA$17)+1,IF($R336=3,LOOKUP($S336,'Vent Sizing Charts'!$T$10:$T$13,'Vent Sizing Charts'!AA$10:AA$13)+1,IF($R336=2,LOOKUP($S336,'Vent Sizing Charts'!$T$8:$T$9,'Vent Sizing Charts'!AA$8:AA$9)+1,IF($R336=1.5,LOOKUP($S336,'Vent Sizing Charts'!$T$7,'Vent Sizing Charts'!AA$7)+1,IF($R336=1.25,LOOKUP($S336,'Vent Sizing Charts'!$T$6,'Vent Sizing Charts'!AA$6)+1,"ERR")))))))))))</f>
        <v>ERR</v>
      </c>
      <c r="AA336" t="str">
        <f>IF($R336=15,LOOKUP($S336,'Vent Sizing Charts'!$T$38:$T$41,'Vent Sizing Charts'!AB$38:AB$41)+1,IF($R336=12,LOOKUP($S336,'Vent Sizing Charts'!$T$34:$T$37,'Vent Sizing Charts'!AB$34:AB$37)+1,IF($R336=10,LOOKUP($S336,'Vent Sizing Charts'!$T$30:$T$33,'Vent Sizing Charts'!AB$30:AB$33)+1,IF($R336=8,LOOKUP($S336,'Vent Sizing Charts'!$T$26:$T$29,'Vent Sizing Charts'!AB$26:AB$29)+1,IF($R336=6,LOOKUP($S336,'Vent Sizing Charts'!$T$22:$T$25,'Vent Sizing Charts'!AB$22:AB$25)+1,IF($R336=5,LOOKUP($S336,'Vent Sizing Charts'!$T$18:$T$21,'Vent Sizing Charts'!AB$18:AB$21)+1,IF($R336=4,LOOKUP($S336,'Vent Sizing Charts'!$T$14:$T$17,'Vent Sizing Charts'!AB$14:AB$17)+1,IF($R336=3,LOOKUP($S336,'Vent Sizing Charts'!$T$10:$T$13,'Vent Sizing Charts'!AB$10:AB$13)+1,IF($R336=2,LOOKUP($S336,'Vent Sizing Charts'!$T$8:$T$9,'Vent Sizing Charts'!AB$8:AB$9)+1,IF($R336=1.5,LOOKUP($S336,'Vent Sizing Charts'!$T$7,'Vent Sizing Charts'!AB$7)+1,IF($R336=1.25,LOOKUP($S336,'Vent Sizing Charts'!$T$6,'Vent Sizing Charts'!AB$6)+1,"ERR")))))))))))</f>
        <v>ERR</v>
      </c>
      <c r="AB336" t="str">
        <f>IF($R336=15,LOOKUP($S336,'Vent Sizing Charts'!$T$38:$T$41,'Vent Sizing Charts'!AC$38:AC$41)+1,IF($R336=12,LOOKUP($S336,'Vent Sizing Charts'!$T$34:$T$37,'Vent Sizing Charts'!AC$34:AC$37)+1,IF($R336=10,LOOKUP($S336,'Vent Sizing Charts'!$T$30:$T$33,'Vent Sizing Charts'!AC$30:AC$33)+1,IF($R336=8,LOOKUP($S336,'Vent Sizing Charts'!$T$26:$T$29,'Vent Sizing Charts'!AC$26:AC$29)+1,IF($R336=6,LOOKUP($S336,'Vent Sizing Charts'!$T$22:$T$25,'Vent Sizing Charts'!AC$22:AC$25)+1,IF($R336=5,LOOKUP($S336,'Vent Sizing Charts'!$T$18:$T$21,'Vent Sizing Charts'!AC$18:AC$21)+1,IF($R336=4,LOOKUP($S336,'Vent Sizing Charts'!$T$14:$T$17,'Vent Sizing Charts'!AC$14:AC$17)+1,IF($R336=3,LOOKUP($S336,'Vent Sizing Charts'!$T$10:$T$13,'Vent Sizing Charts'!AC$10:AC$13)+1,IF($R336=2,LOOKUP($S336,'Vent Sizing Charts'!$T$8:$T$9,'Vent Sizing Charts'!AC$8:AC$9)+1,IF($R336=1.5,LOOKUP($S336,'Vent Sizing Charts'!$T$7,'Vent Sizing Charts'!AC$7)+1,IF($R336=1.25,LOOKUP($S336,'Vent Sizing Charts'!$T$6,'Vent Sizing Charts'!AC$6)+1,"ERR")))))))))))</f>
        <v>ERR</v>
      </c>
      <c r="AC336" t="str">
        <f>IF($R336=15,LOOKUP($S336,'Vent Sizing Charts'!$T$38:$T$41,'Vent Sizing Charts'!AD$38:AD$41)+1,IF($R336=12,LOOKUP($S336,'Vent Sizing Charts'!$T$34:$T$37,'Vent Sizing Charts'!AD$34:AD$37)+1,IF($R336=10,LOOKUP($S336,'Vent Sizing Charts'!$T$30:$T$33,'Vent Sizing Charts'!AD$30:AD$33)+1,IF($R336=8,LOOKUP($S336,'Vent Sizing Charts'!$T$26:$T$29,'Vent Sizing Charts'!AD$26:AD$29)+1,IF($R336=6,LOOKUP($S336,'Vent Sizing Charts'!$T$22:$T$25,'Vent Sizing Charts'!AD$22:AD$25)+1,IF($R336=5,LOOKUP($S336,'Vent Sizing Charts'!$T$18:$T$21,'Vent Sizing Charts'!AD$18:AD$21)+1,IF($R336=4,LOOKUP($S336,'Vent Sizing Charts'!$T$14:$T$17,'Vent Sizing Charts'!AD$14:AD$17)+1,IF($R336=3,LOOKUP($S336,'Vent Sizing Charts'!$T$10:$T$13,'Vent Sizing Charts'!AD$10:AD$13)+1,IF($R336=2,LOOKUP($S336,'Vent Sizing Charts'!$T$8:$T$9,'Vent Sizing Charts'!AD$8:AD$9)+1,IF($R336=1.5,LOOKUP($S336,'Vent Sizing Charts'!$T$7,'Vent Sizing Charts'!AD$7)+1,IF($R336=1.25,LOOKUP($S336,'Vent Sizing Charts'!$T$6,'Vent Sizing Charts'!AD$6)+1,"ERR")))))))))))</f>
        <v>ERR</v>
      </c>
      <c r="AD336" t="str">
        <f>IF($R336=15,LOOKUP($S336,'Vent Sizing Charts'!$T$38:$T$41,'Vent Sizing Charts'!AE$38:AE$41)+1,IF($R336=12,LOOKUP($S336,'Vent Sizing Charts'!$T$34:$T$37,'Vent Sizing Charts'!AE$34:AE$37)+1,IF($R336=10,LOOKUP($S336,'Vent Sizing Charts'!$T$30:$T$33,'Vent Sizing Charts'!AE$30:AE$33)+1,IF($R336=8,LOOKUP($S336,'Vent Sizing Charts'!$T$26:$T$29,'Vent Sizing Charts'!AE$26:AE$29)+1,IF($R336=6,LOOKUP($S336,'Vent Sizing Charts'!$T$22:$T$25,'Vent Sizing Charts'!AE$22:AE$25)+1,IF($R336=5,LOOKUP($S336,'Vent Sizing Charts'!$T$18:$T$21,'Vent Sizing Charts'!AE$18:AE$21)+1,IF($R336=4,LOOKUP($S336,'Vent Sizing Charts'!$T$14:$T$17,'Vent Sizing Charts'!AE$14:AE$17)+1,IF($R336=3,LOOKUP($S336,'Vent Sizing Charts'!$T$10:$T$13,'Vent Sizing Charts'!AE$10:AE$13)+1,IF($R336=2,LOOKUP($S336,'Vent Sizing Charts'!$T$8:$T$9,'Vent Sizing Charts'!AE$8:AE$9)+1,IF($R336=1.5,LOOKUP($S336,'Vent Sizing Charts'!$T$7,'Vent Sizing Charts'!AE$7)+1,IF($R336=1.25,LOOKUP($S336,'Vent Sizing Charts'!$T$6,'Vent Sizing Charts'!AE$6)+1,"ERR")))))))))))</f>
        <v>ERR</v>
      </c>
      <c r="AE336" t="str">
        <f>IF($R336=15,LOOKUP($S336,'Vent Sizing Charts'!$T$38:$T$41,'Vent Sizing Charts'!U$38:U$41),IF($R336=12,LOOKUP($S336,'Vent Sizing Charts'!$T$34:$T$37,'Vent Sizing Charts'!U$34:U$37),IF($R336=10,LOOKUP($S336,'Vent Sizing Charts'!$T$30:$T$33,'Vent Sizing Charts'!U$30:U$33),IF($R336=8,LOOKUP($S336,'Vent Sizing Charts'!$T$26:$T$29,'Vent Sizing Charts'!U$26:U$29),IF($R336=6,LOOKUP($S336,'Vent Sizing Charts'!$T$22:$T$25,'Vent Sizing Charts'!U$22:U$25),IF($R336=5,LOOKUP($S336,'Vent Sizing Charts'!$T$18:$T$21,'Vent Sizing Charts'!U$18:U$21),IF($R336=4,LOOKUP($S336,'Vent Sizing Charts'!$T$14:$T$17,'Vent Sizing Charts'!U$14:U$17),IF($R336=3,LOOKUP($S336,'Vent Sizing Charts'!$T$10:$T$13,'Vent Sizing Charts'!U$10:U$13),IF($R336=2,LOOKUP($S336,'Vent Sizing Charts'!$T$8:$T$9,'Vent Sizing Charts'!U$8:U$9),IF($R336=1.5,LOOKUP($S336,'Vent Sizing Charts'!$T$7,'Vent Sizing Charts'!U$7),IF($R336=1.25,LOOKUP($S336,'Vent Sizing Charts'!$T$6,'Vent Sizing Charts'!U$6),"ERR")))))))))))</f>
        <v>ERR</v>
      </c>
    </row>
    <row r="337" spans="6:31" x14ac:dyDescent="0.25">
      <c r="F337" t="str">
        <f>IF('Vent Sizing'!M322="","",'Vent Sizing'!M322)</f>
        <v/>
      </c>
      <c r="G337">
        <v>0</v>
      </c>
      <c r="H337" t="e">
        <f>IF(LOOKUP($F337,'Vent Sizing Charts'!$F$5:$F$18,'Vent Sizing Charts'!G$5:G$18)+1&lt;0,0,LOOKUP($F337,'Vent Sizing Charts'!$F$5:$F$18,'Vent Sizing Charts'!G$5:G$18))</f>
        <v>#N/A</v>
      </c>
      <c r="I337" t="e">
        <f>IF(LOOKUP($F337,'Vent Sizing Charts'!$F$5:$F$18,'Vent Sizing Charts'!H$5:H$18)+1&lt;0,0,LOOKUP($F337,'Vent Sizing Charts'!$F$5:$F$18,'Vent Sizing Charts'!H$5:H$18))</f>
        <v>#N/A</v>
      </c>
      <c r="J337" t="e">
        <f>IF(LOOKUP($F337,'Vent Sizing Charts'!$F$5:$F$18,'Vent Sizing Charts'!I$5:I$18)+1&lt;0,0,LOOKUP($F337,'Vent Sizing Charts'!$F$5:$F$18,'Vent Sizing Charts'!I$5:I$18))</f>
        <v>#N/A</v>
      </c>
      <c r="K337" t="e">
        <f>IF(LOOKUP($F337,'Vent Sizing Charts'!$F$5:$F$18,'Vent Sizing Charts'!J$5:J$18)+1&lt;0,0,LOOKUP($F337,'Vent Sizing Charts'!$F$5:$F$18,'Vent Sizing Charts'!J$5:J$18))</f>
        <v>#N/A</v>
      </c>
      <c r="L337" t="e">
        <f>IF(LOOKUP($F337,'Vent Sizing Charts'!$F$5:$F$18,'Vent Sizing Charts'!K$5:K$18)+1&lt;0,0,LOOKUP($F337,'Vent Sizing Charts'!$F$5:$F$18,'Vent Sizing Charts'!K$5:K$18))</f>
        <v>#N/A</v>
      </c>
      <c r="M337" t="e">
        <f>IF(LOOKUP($F337,'Vent Sizing Charts'!$F$5:$F$18,'Vent Sizing Charts'!L$5:L$18)+1&lt;0,0,LOOKUP($F337,'Vent Sizing Charts'!$F$5:$F$18,'Vent Sizing Charts'!L$5:L$18))</f>
        <v>#N/A</v>
      </c>
      <c r="N337" t="e">
        <f>IF(LOOKUP($F337,'Vent Sizing Charts'!$F$5:$F$18,'Vent Sizing Charts'!M$5:M$18)+1&lt;0,0,LOOKUP($F337,'Vent Sizing Charts'!$F$5:$F$18,'Vent Sizing Charts'!M$5:M$18))</f>
        <v>#N/A</v>
      </c>
      <c r="O337" t="e">
        <f>IF(LOOKUP($F337,'Vent Sizing Charts'!$F$5:$F$18,'Vent Sizing Charts'!N$5:N$18)+1&lt;0,0,LOOKUP($F337,'Vent Sizing Charts'!$F$5:$F$18,'Vent Sizing Charts'!N$5:N$18))</f>
        <v>#N/A</v>
      </c>
      <c r="R337">
        <f>'Vent Sizing'!W242</f>
        <v>0</v>
      </c>
      <c r="S337">
        <f>ROUNDUP('Vent Sizing'!X242,0)</f>
        <v>0</v>
      </c>
      <c r="T337">
        <v>-9999999</v>
      </c>
      <c r="U337" t="str">
        <f>IF($R337=15,LOOKUP($S337,'Vent Sizing Charts'!$T$38:$T$41,'Vent Sizing Charts'!V$38:V$41)+1,IF($R337=12,LOOKUP($S337,'Vent Sizing Charts'!$T$34:$T$37,'Vent Sizing Charts'!V$34:V$37)+1,IF($R337=10,LOOKUP($S337,'Vent Sizing Charts'!$T$30:$T$33,'Vent Sizing Charts'!V$30:V$33)+1,IF($R337=8,LOOKUP($S337,'Vent Sizing Charts'!$T$26:$T$29,'Vent Sizing Charts'!V$26:V$29)+1,IF($R337=6,LOOKUP($S337,'Vent Sizing Charts'!$T$22:$T$25,'Vent Sizing Charts'!V$22:V$25)+1,IF($R337=5,LOOKUP($S337,'Vent Sizing Charts'!$T$18:$T$21,'Vent Sizing Charts'!V$18:V$21)+1,IF($R337=4,LOOKUP($S337,'Vent Sizing Charts'!$T$14:$T$17,'Vent Sizing Charts'!V$14:V$17)+1,IF($R337=3,LOOKUP($S337,'Vent Sizing Charts'!$T$10:$T$13,'Vent Sizing Charts'!V$10:V$13)+1,IF($R337=2,LOOKUP($S337,'Vent Sizing Charts'!$T$8:$T$9,'Vent Sizing Charts'!V$8:V$9)+1,IF($R337=1.5,LOOKUP($S337,'Vent Sizing Charts'!$T$7,'Vent Sizing Charts'!V$7)+1,IF($R337=1.25,LOOKUP($S337,'Vent Sizing Charts'!$T$6,'Vent Sizing Charts'!V$6)+1,"ERR")))))))))))</f>
        <v>ERR</v>
      </c>
      <c r="V337" t="str">
        <f>IF($R337=15,LOOKUP($S337,'Vent Sizing Charts'!$T$38:$T$41,'Vent Sizing Charts'!W$38:W$41)+1,IF($R337=12,LOOKUP($S337,'Vent Sizing Charts'!$T$34:$T$37,'Vent Sizing Charts'!W$34:W$37)+1,IF($R337=10,LOOKUP($S337,'Vent Sizing Charts'!$T$30:$T$33,'Vent Sizing Charts'!W$30:W$33)+1,IF($R337=8,LOOKUP($S337,'Vent Sizing Charts'!$T$26:$T$29,'Vent Sizing Charts'!W$26:W$29)+1,IF($R337=6,LOOKUP($S337,'Vent Sizing Charts'!$T$22:$T$25,'Vent Sizing Charts'!W$22:W$25)+1,IF($R337=5,LOOKUP($S337,'Vent Sizing Charts'!$T$18:$T$21,'Vent Sizing Charts'!W$18:W$21)+1,IF($R337=4,LOOKUP($S337,'Vent Sizing Charts'!$T$14:$T$17,'Vent Sizing Charts'!W$14:W$17)+1,IF($R337=3,LOOKUP($S337,'Vent Sizing Charts'!$T$10:$T$13,'Vent Sizing Charts'!W$10:W$13)+1,IF($R337=2,LOOKUP($S337,'Vent Sizing Charts'!$T$8:$T$9,'Vent Sizing Charts'!W$8:W$9)+1,IF($R337=1.5,LOOKUP($S337,'Vent Sizing Charts'!$T$7,'Vent Sizing Charts'!W$7)+1,IF($R337=1.25,LOOKUP($S337,'Vent Sizing Charts'!$T$6,'Vent Sizing Charts'!W$6)+1,"ERR")))))))))))</f>
        <v>ERR</v>
      </c>
      <c r="W337" t="str">
        <f>IF($R337=15,LOOKUP($S337,'Vent Sizing Charts'!$T$38:$T$41,'Vent Sizing Charts'!X$38:X$41)+1,IF($R337=12,LOOKUP($S337,'Vent Sizing Charts'!$T$34:$T$37,'Vent Sizing Charts'!X$34:X$37)+1,IF($R337=10,LOOKUP($S337,'Vent Sizing Charts'!$T$30:$T$33,'Vent Sizing Charts'!X$30:X$33)+1,IF($R337=8,LOOKUP($S337,'Vent Sizing Charts'!$T$26:$T$29,'Vent Sizing Charts'!X$26:X$29)+1,IF($R337=6,LOOKUP($S337,'Vent Sizing Charts'!$T$22:$T$25,'Vent Sizing Charts'!X$22:X$25)+1,IF($R337=5,LOOKUP($S337,'Vent Sizing Charts'!$T$18:$T$21,'Vent Sizing Charts'!X$18:X$21)+1,IF($R337=4,LOOKUP($S337,'Vent Sizing Charts'!$T$14:$T$17,'Vent Sizing Charts'!X$14:X$17)+1,IF($R337=3,LOOKUP($S337,'Vent Sizing Charts'!$T$10:$T$13,'Vent Sizing Charts'!X$10:X$13)+1,IF($R337=2,LOOKUP($S337,'Vent Sizing Charts'!$T$8:$T$9,'Vent Sizing Charts'!X$8:X$9)+1,IF($R337=1.5,LOOKUP($S337,'Vent Sizing Charts'!$T$7,'Vent Sizing Charts'!X$7)+1,IF($R337=1.25,LOOKUP($S337,'Vent Sizing Charts'!$T$6,'Vent Sizing Charts'!X$6)+1,"ERR")))))))))))</f>
        <v>ERR</v>
      </c>
      <c r="X337" t="str">
        <f>IF($R337=15,LOOKUP($S337,'Vent Sizing Charts'!$T$38:$T$41,'Vent Sizing Charts'!Y$38:Y$41)+1,IF($R337=12,LOOKUP($S337,'Vent Sizing Charts'!$T$34:$T$37,'Vent Sizing Charts'!Y$34:Y$37)+1,IF($R337=10,LOOKUP($S337,'Vent Sizing Charts'!$T$30:$T$33,'Vent Sizing Charts'!Y$30:Y$33)+1,IF($R337=8,LOOKUP($S337,'Vent Sizing Charts'!$T$26:$T$29,'Vent Sizing Charts'!Y$26:Y$29)+1,IF($R337=6,LOOKUP($S337,'Vent Sizing Charts'!$T$22:$T$25,'Vent Sizing Charts'!Y$22:Y$25)+1,IF($R337=5,LOOKUP($S337,'Vent Sizing Charts'!$T$18:$T$21,'Vent Sizing Charts'!Y$18:Y$21)+1,IF($R337=4,LOOKUP($S337,'Vent Sizing Charts'!$T$14:$T$17,'Vent Sizing Charts'!Y$14:Y$17)+1,IF($R337=3,LOOKUP($S337,'Vent Sizing Charts'!$T$10:$T$13,'Vent Sizing Charts'!Y$10:Y$13)+1,IF($R337=2,LOOKUP($S337,'Vent Sizing Charts'!$T$8:$T$9,'Vent Sizing Charts'!Y$8:Y$9)+1,IF($R337=1.5,LOOKUP($S337,'Vent Sizing Charts'!$T$7,'Vent Sizing Charts'!Y$7)+1,IF($R337=1.25,LOOKUP($S337,'Vent Sizing Charts'!$T$6,'Vent Sizing Charts'!Y$6)+1,"ERR")))))))))))</f>
        <v>ERR</v>
      </c>
      <c r="Y337" t="str">
        <f>IF($R337=15,LOOKUP($S337,'Vent Sizing Charts'!$T$38:$T$41,'Vent Sizing Charts'!Z$38:Z$41)+1,IF($R337=12,LOOKUP($S337,'Vent Sizing Charts'!$T$34:$T$37,'Vent Sizing Charts'!Z$34:Z$37)+1,IF($R337=10,LOOKUP($S337,'Vent Sizing Charts'!$T$30:$T$33,'Vent Sizing Charts'!Z$30:Z$33)+1,IF($R337=8,LOOKUP($S337,'Vent Sizing Charts'!$T$26:$T$29,'Vent Sizing Charts'!Z$26:Z$29)+1,IF($R337=6,LOOKUP($S337,'Vent Sizing Charts'!$T$22:$T$25,'Vent Sizing Charts'!Z$22:Z$25)+1,IF($R337=5,LOOKUP($S337,'Vent Sizing Charts'!$T$18:$T$21,'Vent Sizing Charts'!Z$18:Z$21)+1,IF($R337=4,LOOKUP($S337,'Vent Sizing Charts'!$T$14:$T$17,'Vent Sizing Charts'!Z$14:Z$17)+1,IF($R337=3,LOOKUP($S337,'Vent Sizing Charts'!$T$10:$T$13,'Vent Sizing Charts'!Z$10:Z$13)+1,IF($R337=2,LOOKUP($S337,'Vent Sizing Charts'!$T$8:$T$9,'Vent Sizing Charts'!Z$8:Z$9)+1,IF($R337=1.5,LOOKUP($S337,'Vent Sizing Charts'!$T$7,'Vent Sizing Charts'!Z$7)+1,IF($R337=1.25,LOOKUP($S337,'Vent Sizing Charts'!$T$6,'Vent Sizing Charts'!Z$6)+1,"ERR")))))))))))</f>
        <v>ERR</v>
      </c>
      <c r="Z337" t="str">
        <f>IF($R337=15,LOOKUP($S337,'Vent Sizing Charts'!$T$38:$T$41,'Vent Sizing Charts'!AA$38:AA$41)+1,IF($R337=12,LOOKUP($S337,'Vent Sizing Charts'!$T$34:$T$37,'Vent Sizing Charts'!AA$34:AA$37)+1,IF($R337=10,LOOKUP($S337,'Vent Sizing Charts'!$T$30:$T$33,'Vent Sizing Charts'!AA$30:AA$33)+1,IF($R337=8,LOOKUP($S337,'Vent Sizing Charts'!$T$26:$T$29,'Vent Sizing Charts'!AA$26:AA$29)+1,IF($R337=6,LOOKUP($S337,'Vent Sizing Charts'!$T$22:$T$25,'Vent Sizing Charts'!AA$22:AA$25)+1,IF($R337=5,LOOKUP($S337,'Vent Sizing Charts'!$T$18:$T$21,'Vent Sizing Charts'!AA$18:AA$21)+1,IF($R337=4,LOOKUP($S337,'Vent Sizing Charts'!$T$14:$T$17,'Vent Sizing Charts'!AA$14:AA$17)+1,IF($R337=3,LOOKUP($S337,'Vent Sizing Charts'!$T$10:$T$13,'Vent Sizing Charts'!AA$10:AA$13)+1,IF($R337=2,LOOKUP($S337,'Vent Sizing Charts'!$T$8:$T$9,'Vent Sizing Charts'!AA$8:AA$9)+1,IF($R337=1.5,LOOKUP($S337,'Vent Sizing Charts'!$T$7,'Vent Sizing Charts'!AA$7)+1,IF($R337=1.25,LOOKUP($S337,'Vent Sizing Charts'!$T$6,'Vent Sizing Charts'!AA$6)+1,"ERR")))))))))))</f>
        <v>ERR</v>
      </c>
      <c r="AA337" t="str">
        <f>IF($R337=15,LOOKUP($S337,'Vent Sizing Charts'!$T$38:$T$41,'Vent Sizing Charts'!AB$38:AB$41)+1,IF($R337=12,LOOKUP($S337,'Vent Sizing Charts'!$T$34:$T$37,'Vent Sizing Charts'!AB$34:AB$37)+1,IF($R337=10,LOOKUP($S337,'Vent Sizing Charts'!$T$30:$T$33,'Vent Sizing Charts'!AB$30:AB$33)+1,IF($R337=8,LOOKUP($S337,'Vent Sizing Charts'!$T$26:$T$29,'Vent Sizing Charts'!AB$26:AB$29)+1,IF($R337=6,LOOKUP($S337,'Vent Sizing Charts'!$T$22:$T$25,'Vent Sizing Charts'!AB$22:AB$25)+1,IF($R337=5,LOOKUP($S337,'Vent Sizing Charts'!$T$18:$T$21,'Vent Sizing Charts'!AB$18:AB$21)+1,IF($R337=4,LOOKUP($S337,'Vent Sizing Charts'!$T$14:$T$17,'Vent Sizing Charts'!AB$14:AB$17)+1,IF($R337=3,LOOKUP($S337,'Vent Sizing Charts'!$T$10:$T$13,'Vent Sizing Charts'!AB$10:AB$13)+1,IF($R337=2,LOOKUP($S337,'Vent Sizing Charts'!$T$8:$T$9,'Vent Sizing Charts'!AB$8:AB$9)+1,IF($R337=1.5,LOOKUP($S337,'Vent Sizing Charts'!$T$7,'Vent Sizing Charts'!AB$7)+1,IF($R337=1.25,LOOKUP($S337,'Vent Sizing Charts'!$T$6,'Vent Sizing Charts'!AB$6)+1,"ERR")))))))))))</f>
        <v>ERR</v>
      </c>
      <c r="AB337" t="str">
        <f>IF($R337=15,LOOKUP($S337,'Vent Sizing Charts'!$T$38:$T$41,'Vent Sizing Charts'!AC$38:AC$41)+1,IF($R337=12,LOOKUP($S337,'Vent Sizing Charts'!$T$34:$T$37,'Vent Sizing Charts'!AC$34:AC$37)+1,IF($R337=10,LOOKUP($S337,'Vent Sizing Charts'!$T$30:$T$33,'Vent Sizing Charts'!AC$30:AC$33)+1,IF($R337=8,LOOKUP($S337,'Vent Sizing Charts'!$T$26:$T$29,'Vent Sizing Charts'!AC$26:AC$29)+1,IF($R337=6,LOOKUP($S337,'Vent Sizing Charts'!$T$22:$T$25,'Vent Sizing Charts'!AC$22:AC$25)+1,IF($R337=5,LOOKUP($S337,'Vent Sizing Charts'!$T$18:$T$21,'Vent Sizing Charts'!AC$18:AC$21)+1,IF($R337=4,LOOKUP($S337,'Vent Sizing Charts'!$T$14:$T$17,'Vent Sizing Charts'!AC$14:AC$17)+1,IF($R337=3,LOOKUP($S337,'Vent Sizing Charts'!$T$10:$T$13,'Vent Sizing Charts'!AC$10:AC$13)+1,IF($R337=2,LOOKUP($S337,'Vent Sizing Charts'!$T$8:$T$9,'Vent Sizing Charts'!AC$8:AC$9)+1,IF($R337=1.5,LOOKUP($S337,'Vent Sizing Charts'!$T$7,'Vent Sizing Charts'!AC$7)+1,IF($R337=1.25,LOOKUP($S337,'Vent Sizing Charts'!$T$6,'Vent Sizing Charts'!AC$6)+1,"ERR")))))))))))</f>
        <v>ERR</v>
      </c>
      <c r="AC337" t="str">
        <f>IF($R337=15,LOOKUP($S337,'Vent Sizing Charts'!$T$38:$T$41,'Vent Sizing Charts'!AD$38:AD$41)+1,IF($R337=12,LOOKUP($S337,'Vent Sizing Charts'!$T$34:$T$37,'Vent Sizing Charts'!AD$34:AD$37)+1,IF($R337=10,LOOKUP($S337,'Vent Sizing Charts'!$T$30:$T$33,'Vent Sizing Charts'!AD$30:AD$33)+1,IF($R337=8,LOOKUP($S337,'Vent Sizing Charts'!$T$26:$T$29,'Vent Sizing Charts'!AD$26:AD$29)+1,IF($R337=6,LOOKUP($S337,'Vent Sizing Charts'!$T$22:$T$25,'Vent Sizing Charts'!AD$22:AD$25)+1,IF($R337=5,LOOKUP($S337,'Vent Sizing Charts'!$T$18:$T$21,'Vent Sizing Charts'!AD$18:AD$21)+1,IF($R337=4,LOOKUP($S337,'Vent Sizing Charts'!$T$14:$T$17,'Vent Sizing Charts'!AD$14:AD$17)+1,IF($R337=3,LOOKUP($S337,'Vent Sizing Charts'!$T$10:$T$13,'Vent Sizing Charts'!AD$10:AD$13)+1,IF($R337=2,LOOKUP($S337,'Vent Sizing Charts'!$T$8:$T$9,'Vent Sizing Charts'!AD$8:AD$9)+1,IF($R337=1.5,LOOKUP($S337,'Vent Sizing Charts'!$T$7,'Vent Sizing Charts'!AD$7)+1,IF($R337=1.25,LOOKUP($S337,'Vent Sizing Charts'!$T$6,'Vent Sizing Charts'!AD$6)+1,"ERR")))))))))))</f>
        <v>ERR</v>
      </c>
      <c r="AD337" t="str">
        <f>IF($R337=15,LOOKUP($S337,'Vent Sizing Charts'!$T$38:$T$41,'Vent Sizing Charts'!AE$38:AE$41)+1,IF($R337=12,LOOKUP($S337,'Vent Sizing Charts'!$T$34:$T$37,'Vent Sizing Charts'!AE$34:AE$37)+1,IF($R337=10,LOOKUP($S337,'Vent Sizing Charts'!$T$30:$T$33,'Vent Sizing Charts'!AE$30:AE$33)+1,IF($R337=8,LOOKUP($S337,'Vent Sizing Charts'!$T$26:$T$29,'Vent Sizing Charts'!AE$26:AE$29)+1,IF($R337=6,LOOKUP($S337,'Vent Sizing Charts'!$T$22:$T$25,'Vent Sizing Charts'!AE$22:AE$25)+1,IF($R337=5,LOOKUP($S337,'Vent Sizing Charts'!$T$18:$T$21,'Vent Sizing Charts'!AE$18:AE$21)+1,IF($R337=4,LOOKUP($S337,'Vent Sizing Charts'!$T$14:$T$17,'Vent Sizing Charts'!AE$14:AE$17)+1,IF($R337=3,LOOKUP($S337,'Vent Sizing Charts'!$T$10:$T$13,'Vent Sizing Charts'!AE$10:AE$13)+1,IF($R337=2,LOOKUP($S337,'Vent Sizing Charts'!$T$8:$T$9,'Vent Sizing Charts'!AE$8:AE$9)+1,IF($R337=1.5,LOOKUP($S337,'Vent Sizing Charts'!$T$7,'Vent Sizing Charts'!AE$7)+1,IF($R337=1.25,LOOKUP($S337,'Vent Sizing Charts'!$T$6,'Vent Sizing Charts'!AE$6)+1,"ERR")))))))))))</f>
        <v>ERR</v>
      </c>
      <c r="AE337" t="str">
        <f>IF($R337=15,LOOKUP($S337,'Vent Sizing Charts'!$T$38:$T$41,'Vent Sizing Charts'!U$38:U$41),IF($R337=12,LOOKUP($S337,'Vent Sizing Charts'!$T$34:$T$37,'Vent Sizing Charts'!U$34:U$37),IF($R337=10,LOOKUP($S337,'Vent Sizing Charts'!$T$30:$T$33,'Vent Sizing Charts'!U$30:U$33),IF($R337=8,LOOKUP($S337,'Vent Sizing Charts'!$T$26:$T$29,'Vent Sizing Charts'!U$26:U$29),IF($R337=6,LOOKUP($S337,'Vent Sizing Charts'!$T$22:$T$25,'Vent Sizing Charts'!U$22:U$25),IF($R337=5,LOOKUP($S337,'Vent Sizing Charts'!$T$18:$T$21,'Vent Sizing Charts'!U$18:U$21),IF($R337=4,LOOKUP($S337,'Vent Sizing Charts'!$T$14:$T$17,'Vent Sizing Charts'!U$14:U$17),IF($R337=3,LOOKUP($S337,'Vent Sizing Charts'!$T$10:$T$13,'Vent Sizing Charts'!U$10:U$13),IF($R337=2,LOOKUP($S337,'Vent Sizing Charts'!$T$8:$T$9,'Vent Sizing Charts'!U$8:U$9),IF($R337=1.5,LOOKUP($S337,'Vent Sizing Charts'!$T$7,'Vent Sizing Charts'!U$7),IF($R337=1.25,LOOKUP($S337,'Vent Sizing Charts'!$T$6,'Vent Sizing Charts'!U$6),"ERR")))))))))))</f>
        <v>ERR</v>
      </c>
    </row>
    <row r="338" spans="6:31" x14ac:dyDescent="0.25">
      <c r="F338" t="str">
        <f>IF('Vent Sizing'!M323="","",'Vent Sizing'!M323)</f>
        <v/>
      </c>
      <c r="G338">
        <v>0</v>
      </c>
      <c r="H338" t="e">
        <f>IF(LOOKUP($F338,'Vent Sizing Charts'!$F$5:$F$18,'Vent Sizing Charts'!G$5:G$18)+1&lt;0,0,LOOKUP($F338,'Vent Sizing Charts'!$F$5:$F$18,'Vent Sizing Charts'!G$5:G$18))</f>
        <v>#N/A</v>
      </c>
      <c r="I338" t="e">
        <f>IF(LOOKUP($F338,'Vent Sizing Charts'!$F$5:$F$18,'Vent Sizing Charts'!H$5:H$18)+1&lt;0,0,LOOKUP($F338,'Vent Sizing Charts'!$F$5:$F$18,'Vent Sizing Charts'!H$5:H$18))</f>
        <v>#N/A</v>
      </c>
      <c r="J338" t="e">
        <f>IF(LOOKUP($F338,'Vent Sizing Charts'!$F$5:$F$18,'Vent Sizing Charts'!I$5:I$18)+1&lt;0,0,LOOKUP($F338,'Vent Sizing Charts'!$F$5:$F$18,'Vent Sizing Charts'!I$5:I$18))</f>
        <v>#N/A</v>
      </c>
      <c r="K338" t="e">
        <f>IF(LOOKUP($F338,'Vent Sizing Charts'!$F$5:$F$18,'Vent Sizing Charts'!J$5:J$18)+1&lt;0,0,LOOKUP($F338,'Vent Sizing Charts'!$F$5:$F$18,'Vent Sizing Charts'!J$5:J$18))</f>
        <v>#N/A</v>
      </c>
      <c r="L338" t="e">
        <f>IF(LOOKUP($F338,'Vent Sizing Charts'!$F$5:$F$18,'Vent Sizing Charts'!K$5:K$18)+1&lt;0,0,LOOKUP($F338,'Vent Sizing Charts'!$F$5:$F$18,'Vent Sizing Charts'!K$5:K$18))</f>
        <v>#N/A</v>
      </c>
      <c r="M338" t="e">
        <f>IF(LOOKUP($F338,'Vent Sizing Charts'!$F$5:$F$18,'Vent Sizing Charts'!L$5:L$18)+1&lt;0,0,LOOKUP($F338,'Vent Sizing Charts'!$F$5:$F$18,'Vent Sizing Charts'!L$5:L$18))</f>
        <v>#N/A</v>
      </c>
      <c r="N338" t="e">
        <f>IF(LOOKUP($F338,'Vent Sizing Charts'!$F$5:$F$18,'Vent Sizing Charts'!M$5:M$18)+1&lt;0,0,LOOKUP($F338,'Vent Sizing Charts'!$F$5:$F$18,'Vent Sizing Charts'!M$5:M$18))</f>
        <v>#N/A</v>
      </c>
      <c r="O338" t="e">
        <f>IF(LOOKUP($F338,'Vent Sizing Charts'!$F$5:$F$18,'Vent Sizing Charts'!N$5:N$18)+1&lt;0,0,LOOKUP($F338,'Vent Sizing Charts'!$F$5:$F$18,'Vent Sizing Charts'!N$5:N$18))</f>
        <v>#N/A</v>
      </c>
      <c r="R338">
        <f>'Vent Sizing'!W243</f>
        <v>0</v>
      </c>
      <c r="S338">
        <f>ROUNDUP('Vent Sizing'!X243,0)</f>
        <v>0</v>
      </c>
      <c r="T338">
        <v>-9999999</v>
      </c>
      <c r="U338" t="str">
        <f>IF($R338=15,LOOKUP($S338,'Vent Sizing Charts'!$T$38:$T$41,'Vent Sizing Charts'!V$38:V$41)+1,IF($R338=12,LOOKUP($S338,'Vent Sizing Charts'!$T$34:$T$37,'Vent Sizing Charts'!V$34:V$37)+1,IF($R338=10,LOOKUP($S338,'Vent Sizing Charts'!$T$30:$T$33,'Vent Sizing Charts'!V$30:V$33)+1,IF($R338=8,LOOKUP($S338,'Vent Sizing Charts'!$T$26:$T$29,'Vent Sizing Charts'!V$26:V$29)+1,IF($R338=6,LOOKUP($S338,'Vent Sizing Charts'!$T$22:$T$25,'Vent Sizing Charts'!V$22:V$25)+1,IF($R338=5,LOOKUP($S338,'Vent Sizing Charts'!$T$18:$T$21,'Vent Sizing Charts'!V$18:V$21)+1,IF($R338=4,LOOKUP($S338,'Vent Sizing Charts'!$T$14:$T$17,'Vent Sizing Charts'!V$14:V$17)+1,IF($R338=3,LOOKUP($S338,'Vent Sizing Charts'!$T$10:$T$13,'Vent Sizing Charts'!V$10:V$13)+1,IF($R338=2,LOOKUP($S338,'Vent Sizing Charts'!$T$8:$T$9,'Vent Sizing Charts'!V$8:V$9)+1,IF($R338=1.5,LOOKUP($S338,'Vent Sizing Charts'!$T$7,'Vent Sizing Charts'!V$7)+1,IF($R338=1.25,LOOKUP($S338,'Vent Sizing Charts'!$T$6,'Vent Sizing Charts'!V$6)+1,"ERR")))))))))))</f>
        <v>ERR</v>
      </c>
      <c r="V338" t="str">
        <f>IF($R338=15,LOOKUP($S338,'Vent Sizing Charts'!$T$38:$T$41,'Vent Sizing Charts'!W$38:W$41)+1,IF($R338=12,LOOKUP($S338,'Vent Sizing Charts'!$T$34:$T$37,'Vent Sizing Charts'!W$34:W$37)+1,IF($R338=10,LOOKUP($S338,'Vent Sizing Charts'!$T$30:$T$33,'Vent Sizing Charts'!W$30:W$33)+1,IF($R338=8,LOOKUP($S338,'Vent Sizing Charts'!$T$26:$T$29,'Vent Sizing Charts'!W$26:W$29)+1,IF($R338=6,LOOKUP($S338,'Vent Sizing Charts'!$T$22:$T$25,'Vent Sizing Charts'!W$22:W$25)+1,IF($R338=5,LOOKUP($S338,'Vent Sizing Charts'!$T$18:$T$21,'Vent Sizing Charts'!W$18:W$21)+1,IF($R338=4,LOOKUP($S338,'Vent Sizing Charts'!$T$14:$T$17,'Vent Sizing Charts'!W$14:W$17)+1,IF($R338=3,LOOKUP($S338,'Vent Sizing Charts'!$T$10:$T$13,'Vent Sizing Charts'!W$10:W$13)+1,IF($R338=2,LOOKUP($S338,'Vent Sizing Charts'!$T$8:$T$9,'Vent Sizing Charts'!W$8:W$9)+1,IF($R338=1.5,LOOKUP($S338,'Vent Sizing Charts'!$T$7,'Vent Sizing Charts'!W$7)+1,IF($R338=1.25,LOOKUP($S338,'Vent Sizing Charts'!$T$6,'Vent Sizing Charts'!W$6)+1,"ERR")))))))))))</f>
        <v>ERR</v>
      </c>
      <c r="W338" t="str">
        <f>IF($R338=15,LOOKUP($S338,'Vent Sizing Charts'!$T$38:$T$41,'Vent Sizing Charts'!X$38:X$41)+1,IF($R338=12,LOOKUP($S338,'Vent Sizing Charts'!$T$34:$T$37,'Vent Sizing Charts'!X$34:X$37)+1,IF($R338=10,LOOKUP($S338,'Vent Sizing Charts'!$T$30:$T$33,'Vent Sizing Charts'!X$30:X$33)+1,IF($R338=8,LOOKUP($S338,'Vent Sizing Charts'!$T$26:$T$29,'Vent Sizing Charts'!X$26:X$29)+1,IF($R338=6,LOOKUP($S338,'Vent Sizing Charts'!$T$22:$T$25,'Vent Sizing Charts'!X$22:X$25)+1,IF($R338=5,LOOKUP($S338,'Vent Sizing Charts'!$T$18:$T$21,'Vent Sizing Charts'!X$18:X$21)+1,IF($R338=4,LOOKUP($S338,'Vent Sizing Charts'!$T$14:$T$17,'Vent Sizing Charts'!X$14:X$17)+1,IF($R338=3,LOOKUP($S338,'Vent Sizing Charts'!$T$10:$T$13,'Vent Sizing Charts'!X$10:X$13)+1,IF($R338=2,LOOKUP($S338,'Vent Sizing Charts'!$T$8:$T$9,'Vent Sizing Charts'!X$8:X$9)+1,IF($R338=1.5,LOOKUP($S338,'Vent Sizing Charts'!$T$7,'Vent Sizing Charts'!X$7)+1,IF($R338=1.25,LOOKUP($S338,'Vent Sizing Charts'!$T$6,'Vent Sizing Charts'!X$6)+1,"ERR")))))))))))</f>
        <v>ERR</v>
      </c>
      <c r="X338" t="str">
        <f>IF($R338=15,LOOKUP($S338,'Vent Sizing Charts'!$T$38:$T$41,'Vent Sizing Charts'!Y$38:Y$41)+1,IF($R338=12,LOOKUP($S338,'Vent Sizing Charts'!$T$34:$T$37,'Vent Sizing Charts'!Y$34:Y$37)+1,IF($R338=10,LOOKUP($S338,'Vent Sizing Charts'!$T$30:$T$33,'Vent Sizing Charts'!Y$30:Y$33)+1,IF($R338=8,LOOKUP($S338,'Vent Sizing Charts'!$T$26:$T$29,'Vent Sizing Charts'!Y$26:Y$29)+1,IF($R338=6,LOOKUP($S338,'Vent Sizing Charts'!$T$22:$T$25,'Vent Sizing Charts'!Y$22:Y$25)+1,IF($R338=5,LOOKUP($S338,'Vent Sizing Charts'!$T$18:$T$21,'Vent Sizing Charts'!Y$18:Y$21)+1,IF($R338=4,LOOKUP($S338,'Vent Sizing Charts'!$T$14:$T$17,'Vent Sizing Charts'!Y$14:Y$17)+1,IF($R338=3,LOOKUP($S338,'Vent Sizing Charts'!$T$10:$T$13,'Vent Sizing Charts'!Y$10:Y$13)+1,IF($R338=2,LOOKUP($S338,'Vent Sizing Charts'!$T$8:$T$9,'Vent Sizing Charts'!Y$8:Y$9)+1,IF($R338=1.5,LOOKUP($S338,'Vent Sizing Charts'!$T$7,'Vent Sizing Charts'!Y$7)+1,IF($R338=1.25,LOOKUP($S338,'Vent Sizing Charts'!$T$6,'Vent Sizing Charts'!Y$6)+1,"ERR")))))))))))</f>
        <v>ERR</v>
      </c>
      <c r="Y338" t="str">
        <f>IF($R338=15,LOOKUP($S338,'Vent Sizing Charts'!$T$38:$T$41,'Vent Sizing Charts'!Z$38:Z$41)+1,IF($R338=12,LOOKUP($S338,'Vent Sizing Charts'!$T$34:$T$37,'Vent Sizing Charts'!Z$34:Z$37)+1,IF($R338=10,LOOKUP($S338,'Vent Sizing Charts'!$T$30:$T$33,'Vent Sizing Charts'!Z$30:Z$33)+1,IF($R338=8,LOOKUP($S338,'Vent Sizing Charts'!$T$26:$T$29,'Vent Sizing Charts'!Z$26:Z$29)+1,IF($R338=6,LOOKUP($S338,'Vent Sizing Charts'!$T$22:$T$25,'Vent Sizing Charts'!Z$22:Z$25)+1,IF($R338=5,LOOKUP($S338,'Vent Sizing Charts'!$T$18:$T$21,'Vent Sizing Charts'!Z$18:Z$21)+1,IF($R338=4,LOOKUP($S338,'Vent Sizing Charts'!$T$14:$T$17,'Vent Sizing Charts'!Z$14:Z$17)+1,IF($R338=3,LOOKUP($S338,'Vent Sizing Charts'!$T$10:$T$13,'Vent Sizing Charts'!Z$10:Z$13)+1,IF($R338=2,LOOKUP($S338,'Vent Sizing Charts'!$T$8:$T$9,'Vent Sizing Charts'!Z$8:Z$9)+1,IF($R338=1.5,LOOKUP($S338,'Vent Sizing Charts'!$T$7,'Vent Sizing Charts'!Z$7)+1,IF($R338=1.25,LOOKUP($S338,'Vent Sizing Charts'!$T$6,'Vent Sizing Charts'!Z$6)+1,"ERR")))))))))))</f>
        <v>ERR</v>
      </c>
      <c r="Z338" t="str">
        <f>IF($R338=15,LOOKUP($S338,'Vent Sizing Charts'!$T$38:$T$41,'Vent Sizing Charts'!AA$38:AA$41)+1,IF($R338=12,LOOKUP($S338,'Vent Sizing Charts'!$T$34:$T$37,'Vent Sizing Charts'!AA$34:AA$37)+1,IF($R338=10,LOOKUP($S338,'Vent Sizing Charts'!$T$30:$T$33,'Vent Sizing Charts'!AA$30:AA$33)+1,IF($R338=8,LOOKUP($S338,'Vent Sizing Charts'!$T$26:$T$29,'Vent Sizing Charts'!AA$26:AA$29)+1,IF($R338=6,LOOKUP($S338,'Vent Sizing Charts'!$T$22:$T$25,'Vent Sizing Charts'!AA$22:AA$25)+1,IF($R338=5,LOOKUP($S338,'Vent Sizing Charts'!$T$18:$T$21,'Vent Sizing Charts'!AA$18:AA$21)+1,IF($R338=4,LOOKUP($S338,'Vent Sizing Charts'!$T$14:$T$17,'Vent Sizing Charts'!AA$14:AA$17)+1,IF($R338=3,LOOKUP($S338,'Vent Sizing Charts'!$T$10:$T$13,'Vent Sizing Charts'!AA$10:AA$13)+1,IF($R338=2,LOOKUP($S338,'Vent Sizing Charts'!$T$8:$T$9,'Vent Sizing Charts'!AA$8:AA$9)+1,IF($R338=1.5,LOOKUP($S338,'Vent Sizing Charts'!$T$7,'Vent Sizing Charts'!AA$7)+1,IF($R338=1.25,LOOKUP($S338,'Vent Sizing Charts'!$T$6,'Vent Sizing Charts'!AA$6)+1,"ERR")))))))))))</f>
        <v>ERR</v>
      </c>
      <c r="AA338" t="str">
        <f>IF($R338=15,LOOKUP($S338,'Vent Sizing Charts'!$T$38:$T$41,'Vent Sizing Charts'!AB$38:AB$41)+1,IF($R338=12,LOOKUP($S338,'Vent Sizing Charts'!$T$34:$T$37,'Vent Sizing Charts'!AB$34:AB$37)+1,IF($R338=10,LOOKUP($S338,'Vent Sizing Charts'!$T$30:$T$33,'Vent Sizing Charts'!AB$30:AB$33)+1,IF($R338=8,LOOKUP($S338,'Vent Sizing Charts'!$T$26:$T$29,'Vent Sizing Charts'!AB$26:AB$29)+1,IF($R338=6,LOOKUP($S338,'Vent Sizing Charts'!$T$22:$T$25,'Vent Sizing Charts'!AB$22:AB$25)+1,IF($R338=5,LOOKUP($S338,'Vent Sizing Charts'!$T$18:$T$21,'Vent Sizing Charts'!AB$18:AB$21)+1,IF($R338=4,LOOKUP($S338,'Vent Sizing Charts'!$T$14:$T$17,'Vent Sizing Charts'!AB$14:AB$17)+1,IF($R338=3,LOOKUP($S338,'Vent Sizing Charts'!$T$10:$T$13,'Vent Sizing Charts'!AB$10:AB$13)+1,IF($R338=2,LOOKUP($S338,'Vent Sizing Charts'!$T$8:$T$9,'Vent Sizing Charts'!AB$8:AB$9)+1,IF($R338=1.5,LOOKUP($S338,'Vent Sizing Charts'!$T$7,'Vent Sizing Charts'!AB$7)+1,IF($R338=1.25,LOOKUP($S338,'Vent Sizing Charts'!$T$6,'Vent Sizing Charts'!AB$6)+1,"ERR")))))))))))</f>
        <v>ERR</v>
      </c>
      <c r="AB338" t="str">
        <f>IF($R338=15,LOOKUP($S338,'Vent Sizing Charts'!$T$38:$T$41,'Vent Sizing Charts'!AC$38:AC$41)+1,IF($R338=12,LOOKUP($S338,'Vent Sizing Charts'!$T$34:$T$37,'Vent Sizing Charts'!AC$34:AC$37)+1,IF($R338=10,LOOKUP($S338,'Vent Sizing Charts'!$T$30:$T$33,'Vent Sizing Charts'!AC$30:AC$33)+1,IF($R338=8,LOOKUP($S338,'Vent Sizing Charts'!$T$26:$T$29,'Vent Sizing Charts'!AC$26:AC$29)+1,IF($R338=6,LOOKUP($S338,'Vent Sizing Charts'!$T$22:$T$25,'Vent Sizing Charts'!AC$22:AC$25)+1,IF($R338=5,LOOKUP($S338,'Vent Sizing Charts'!$T$18:$T$21,'Vent Sizing Charts'!AC$18:AC$21)+1,IF($R338=4,LOOKUP($S338,'Vent Sizing Charts'!$T$14:$T$17,'Vent Sizing Charts'!AC$14:AC$17)+1,IF($R338=3,LOOKUP($S338,'Vent Sizing Charts'!$T$10:$T$13,'Vent Sizing Charts'!AC$10:AC$13)+1,IF($R338=2,LOOKUP($S338,'Vent Sizing Charts'!$T$8:$T$9,'Vent Sizing Charts'!AC$8:AC$9)+1,IF($R338=1.5,LOOKUP($S338,'Vent Sizing Charts'!$T$7,'Vent Sizing Charts'!AC$7)+1,IF($R338=1.25,LOOKUP($S338,'Vent Sizing Charts'!$T$6,'Vent Sizing Charts'!AC$6)+1,"ERR")))))))))))</f>
        <v>ERR</v>
      </c>
      <c r="AC338" t="str">
        <f>IF($R338=15,LOOKUP($S338,'Vent Sizing Charts'!$T$38:$T$41,'Vent Sizing Charts'!AD$38:AD$41)+1,IF($R338=12,LOOKUP($S338,'Vent Sizing Charts'!$T$34:$T$37,'Vent Sizing Charts'!AD$34:AD$37)+1,IF($R338=10,LOOKUP($S338,'Vent Sizing Charts'!$T$30:$T$33,'Vent Sizing Charts'!AD$30:AD$33)+1,IF($R338=8,LOOKUP($S338,'Vent Sizing Charts'!$T$26:$T$29,'Vent Sizing Charts'!AD$26:AD$29)+1,IF($R338=6,LOOKUP($S338,'Vent Sizing Charts'!$T$22:$T$25,'Vent Sizing Charts'!AD$22:AD$25)+1,IF($R338=5,LOOKUP($S338,'Vent Sizing Charts'!$T$18:$T$21,'Vent Sizing Charts'!AD$18:AD$21)+1,IF($R338=4,LOOKUP($S338,'Vent Sizing Charts'!$T$14:$T$17,'Vent Sizing Charts'!AD$14:AD$17)+1,IF($R338=3,LOOKUP($S338,'Vent Sizing Charts'!$T$10:$T$13,'Vent Sizing Charts'!AD$10:AD$13)+1,IF($R338=2,LOOKUP($S338,'Vent Sizing Charts'!$T$8:$T$9,'Vent Sizing Charts'!AD$8:AD$9)+1,IF($R338=1.5,LOOKUP($S338,'Vent Sizing Charts'!$T$7,'Vent Sizing Charts'!AD$7)+1,IF($R338=1.25,LOOKUP($S338,'Vent Sizing Charts'!$T$6,'Vent Sizing Charts'!AD$6)+1,"ERR")))))))))))</f>
        <v>ERR</v>
      </c>
      <c r="AD338" t="str">
        <f>IF($R338=15,LOOKUP($S338,'Vent Sizing Charts'!$T$38:$T$41,'Vent Sizing Charts'!AE$38:AE$41)+1,IF($R338=12,LOOKUP($S338,'Vent Sizing Charts'!$T$34:$T$37,'Vent Sizing Charts'!AE$34:AE$37)+1,IF($R338=10,LOOKUP($S338,'Vent Sizing Charts'!$T$30:$T$33,'Vent Sizing Charts'!AE$30:AE$33)+1,IF($R338=8,LOOKUP($S338,'Vent Sizing Charts'!$T$26:$T$29,'Vent Sizing Charts'!AE$26:AE$29)+1,IF($R338=6,LOOKUP($S338,'Vent Sizing Charts'!$T$22:$T$25,'Vent Sizing Charts'!AE$22:AE$25)+1,IF($R338=5,LOOKUP($S338,'Vent Sizing Charts'!$T$18:$T$21,'Vent Sizing Charts'!AE$18:AE$21)+1,IF($R338=4,LOOKUP($S338,'Vent Sizing Charts'!$T$14:$T$17,'Vent Sizing Charts'!AE$14:AE$17)+1,IF($R338=3,LOOKUP($S338,'Vent Sizing Charts'!$T$10:$T$13,'Vent Sizing Charts'!AE$10:AE$13)+1,IF($R338=2,LOOKUP($S338,'Vent Sizing Charts'!$T$8:$T$9,'Vent Sizing Charts'!AE$8:AE$9)+1,IF($R338=1.5,LOOKUP($S338,'Vent Sizing Charts'!$T$7,'Vent Sizing Charts'!AE$7)+1,IF($R338=1.25,LOOKUP($S338,'Vent Sizing Charts'!$T$6,'Vent Sizing Charts'!AE$6)+1,"ERR")))))))))))</f>
        <v>ERR</v>
      </c>
      <c r="AE338" t="str">
        <f>IF($R338=15,LOOKUP($S338,'Vent Sizing Charts'!$T$38:$T$41,'Vent Sizing Charts'!U$38:U$41),IF($R338=12,LOOKUP($S338,'Vent Sizing Charts'!$T$34:$T$37,'Vent Sizing Charts'!U$34:U$37),IF($R338=10,LOOKUP($S338,'Vent Sizing Charts'!$T$30:$T$33,'Vent Sizing Charts'!U$30:U$33),IF($R338=8,LOOKUP($S338,'Vent Sizing Charts'!$T$26:$T$29,'Vent Sizing Charts'!U$26:U$29),IF($R338=6,LOOKUP($S338,'Vent Sizing Charts'!$T$22:$T$25,'Vent Sizing Charts'!U$22:U$25),IF($R338=5,LOOKUP($S338,'Vent Sizing Charts'!$T$18:$T$21,'Vent Sizing Charts'!U$18:U$21),IF($R338=4,LOOKUP($S338,'Vent Sizing Charts'!$T$14:$T$17,'Vent Sizing Charts'!U$14:U$17),IF($R338=3,LOOKUP($S338,'Vent Sizing Charts'!$T$10:$T$13,'Vent Sizing Charts'!U$10:U$13),IF($R338=2,LOOKUP($S338,'Vent Sizing Charts'!$T$8:$T$9,'Vent Sizing Charts'!U$8:U$9),IF($R338=1.5,LOOKUP($S338,'Vent Sizing Charts'!$T$7,'Vent Sizing Charts'!U$7),IF($R338=1.25,LOOKUP($S338,'Vent Sizing Charts'!$T$6,'Vent Sizing Charts'!U$6),"ERR")))))))))))</f>
        <v>ERR</v>
      </c>
    </row>
    <row r="339" spans="6:31" x14ac:dyDescent="0.25">
      <c r="F339" t="str">
        <f>IF('Vent Sizing'!M324="","",'Vent Sizing'!M324)</f>
        <v/>
      </c>
      <c r="G339">
        <v>0</v>
      </c>
      <c r="H339" t="e">
        <f>IF(LOOKUP($F339,'Vent Sizing Charts'!$F$5:$F$18,'Vent Sizing Charts'!G$5:G$18)+1&lt;0,0,LOOKUP($F339,'Vent Sizing Charts'!$F$5:$F$18,'Vent Sizing Charts'!G$5:G$18))</f>
        <v>#N/A</v>
      </c>
      <c r="I339" t="e">
        <f>IF(LOOKUP($F339,'Vent Sizing Charts'!$F$5:$F$18,'Vent Sizing Charts'!H$5:H$18)+1&lt;0,0,LOOKUP($F339,'Vent Sizing Charts'!$F$5:$F$18,'Vent Sizing Charts'!H$5:H$18))</f>
        <v>#N/A</v>
      </c>
      <c r="J339" t="e">
        <f>IF(LOOKUP($F339,'Vent Sizing Charts'!$F$5:$F$18,'Vent Sizing Charts'!I$5:I$18)+1&lt;0,0,LOOKUP($F339,'Vent Sizing Charts'!$F$5:$F$18,'Vent Sizing Charts'!I$5:I$18))</f>
        <v>#N/A</v>
      </c>
      <c r="K339" t="e">
        <f>IF(LOOKUP($F339,'Vent Sizing Charts'!$F$5:$F$18,'Vent Sizing Charts'!J$5:J$18)+1&lt;0,0,LOOKUP($F339,'Vent Sizing Charts'!$F$5:$F$18,'Vent Sizing Charts'!J$5:J$18))</f>
        <v>#N/A</v>
      </c>
      <c r="L339" t="e">
        <f>IF(LOOKUP($F339,'Vent Sizing Charts'!$F$5:$F$18,'Vent Sizing Charts'!K$5:K$18)+1&lt;0,0,LOOKUP($F339,'Vent Sizing Charts'!$F$5:$F$18,'Vent Sizing Charts'!K$5:K$18))</f>
        <v>#N/A</v>
      </c>
      <c r="M339" t="e">
        <f>IF(LOOKUP($F339,'Vent Sizing Charts'!$F$5:$F$18,'Vent Sizing Charts'!L$5:L$18)+1&lt;0,0,LOOKUP($F339,'Vent Sizing Charts'!$F$5:$F$18,'Vent Sizing Charts'!L$5:L$18))</f>
        <v>#N/A</v>
      </c>
      <c r="N339" t="e">
        <f>IF(LOOKUP($F339,'Vent Sizing Charts'!$F$5:$F$18,'Vent Sizing Charts'!M$5:M$18)+1&lt;0,0,LOOKUP($F339,'Vent Sizing Charts'!$F$5:$F$18,'Vent Sizing Charts'!M$5:M$18))</f>
        <v>#N/A</v>
      </c>
      <c r="O339" t="e">
        <f>IF(LOOKUP($F339,'Vent Sizing Charts'!$F$5:$F$18,'Vent Sizing Charts'!N$5:N$18)+1&lt;0,0,LOOKUP($F339,'Vent Sizing Charts'!$F$5:$F$18,'Vent Sizing Charts'!N$5:N$18))</f>
        <v>#N/A</v>
      </c>
      <c r="R339">
        <f>'Vent Sizing'!W244</f>
        <v>0</v>
      </c>
      <c r="S339">
        <f>ROUNDUP('Vent Sizing'!X244,0)</f>
        <v>0</v>
      </c>
      <c r="T339">
        <v>-9999999</v>
      </c>
      <c r="U339" t="str">
        <f>IF($R339=15,LOOKUP($S339,'Vent Sizing Charts'!$T$38:$T$41,'Vent Sizing Charts'!V$38:V$41)+1,IF($R339=12,LOOKUP($S339,'Vent Sizing Charts'!$T$34:$T$37,'Vent Sizing Charts'!V$34:V$37)+1,IF($R339=10,LOOKUP($S339,'Vent Sizing Charts'!$T$30:$T$33,'Vent Sizing Charts'!V$30:V$33)+1,IF($R339=8,LOOKUP($S339,'Vent Sizing Charts'!$T$26:$T$29,'Vent Sizing Charts'!V$26:V$29)+1,IF($R339=6,LOOKUP($S339,'Vent Sizing Charts'!$T$22:$T$25,'Vent Sizing Charts'!V$22:V$25)+1,IF($R339=5,LOOKUP($S339,'Vent Sizing Charts'!$T$18:$T$21,'Vent Sizing Charts'!V$18:V$21)+1,IF($R339=4,LOOKUP($S339,'Vent Sizing Charts'!$T$14:$T$17,'Vent Sizing Charts'!V$14:V$17)+1,IF($R339=3,LOOKUP($S339,'Vent Sizing Charts'!$T$10:$T$13,'Vent Sizing Charts'!V$10:V$13)+1,IF($R339=2,LOOKUP($S339,'Vent Sizing Charts'!$T$8:$T$9,'Vent Sizing Charts'!V$8:V$9)+1,IF($R339=1.5,LOOKUP($S339,'Vent Sizing Charts'!$T$7,'Vent Sizing Charts'!V$7)+1,IF($R339=1.25,LOOKUP($S339,'Vent Sizing Charts'!$T$6,'Vent Sizing Charts'!V$6)+1,"ERR")))))))))))</f>
        <v>ERR</v>
      </c>
      <c r="V339" t="str">
        <f>IF($R339=15,LOOKUP($S339,'Vent Sizing Charts'!$T$38:$T$41,'Vent Sizing Charts'!W$38:W$41)+1,IF($R339=12,LOOKUP($S339,'Vent Sizing Charts'!$T$34:$T$37,'Vent Sizing Charts'!W$34:W$37)+1,IF($R339=10,LOOKUP($S339,'Vent Sizing Charts'!$T$30:$T$33,'Vent Sizing Charts'!W$30:W$33)+1,IF($R339=8,LOOKUP($S339,'Vent Sizing Charts'!$T$26:$T$29,'Vent Sizing Charts'!W$26:W$29)+1,IF($R339=6,LOOKUP($S339,'Vent Sizing Charts'!$T$22:$T$25,'Vent Sizing Charts'!W$22:W$25)+1,IF($R339=5,LOOKUP($S339,'Vent Sizing Charts'!$T$18:$T$21,'Vent Sizing Charts'!W$18:W$21)+1,IF($R339=4,LOOKUP($S339,'Vent Sizing Charts'!$T$14:$T$17,'Vent Sizing Charts'!W$14:W$17)+1,IF($R339=3,LOOKUP($S339,'Vent Sizing Charts'!$T$10:$T$13,'Vent Sizing Charts'!W$10:W$13)+1,IF($R339=2,LOOKUP($S339,'Vent Sizing Charts'!$T$8:$T$9,'Vent Sizing Charts'!W$8:W$9)+1,IF($R339=1.5,LOOKUP($S339,'Vent Sizing Charts'!$T$7,'Vent Sizing Charts'!W$7)+1,IF($R339=1.25,LOOKUP($S339,'Vent Sizing Charts'!$T$6,'Vent Sizing Charts'!W$6)+1,"ERR")))))))))))</f>
        <v>ERR</v>
      </c>
      <c r="W339" t="str">
        <f>IF($R339=15,LOOKUP($S339,'Vent Sizing Charts'!$T$38:$T$41,'Vent Sizing Charts'!X$38:X$41)+1,IF($R339=12,LOOKUP($S339,'Vent Sizing Charts'!$T$34:$T$37,'Vent Sizing Charts'!X$34:X$37)+1,IF($R339=10,LOOKUP($S339,'Vent Sizing Charts'!$T$30:$T$33,'Vent Sizing Charts'!X$30:X$33)+1,IF($R339=8,LOOKUP($S339,'Vent Sizing Charts'!$T$26:$T$29,'Vent Sizing Charts'!X$26:X$29)+1,IF($R339=6,LOOKUP($S339,'Vent Sizing Charts'!$T$22:$T$25,'Vent Sizing Charts'!X$22:X$25)+1,IF($R339=5,LOOKUP($S339,'Vent Sizing Charts'!$T$18:$T$21,'Vent Sizing Charts'!X$18:X$21)+1,IF($R339=4,LOOKUP($S339,'Vent Sizing Charts'!$T$14:$T$17,'Vent Sizing Charts'!X$14:X$17)+1,IF($R339=3,LOOKUP($S339,'Vent Sizing Charts'!$T$10:$T$13,'Vent Sizing Charts'!X$10:X$13)+1,IF($R339=2,LOOKUP($S339,'Vent Sizing Charts'!$T$8:$T$9,'Vent Sizing Charts'!X$8:X$9)+1,IF($R339=1.5,LOOKUP($S339,'Vent Sizing Charts'!$T$7,'Vent Sizing Charts'!X$7)+1,IF($R339=1.25,LOOKUP($S339,'Vent Sizing Charts'!$T$6,'Vent Sizing Charts'!X$6)+1,"ERR")))))))))))</f>
        <v>ERR</v>
      </c>
      <c r="X339" t="str">
        <f>IF($R339=15,LOOKUP($S339,'Vent Sizing Charts'!$T$38:$T$41,'Vent Sizing Charts'!Y$38:Y$41)+1,IF($R339=12,LOOKUP($S339,'Vent Sizing Charts'!$T$34:$T$37,'Vent Sizing Charts'!Y$34:Y$37)+1,IF($R339=10,LOOKUP($S339,'Vent Sizing Charts'!$T$30:$T$33,'Vent Sizing Charts'!Y$30:Y$33)+1,IF($R339=8,LOOKUP($S339,'Vent Sizing Charts'!$T$26:$T$29,'Vent Sizing Charts'!Y$26:Y$29)+1,IF($R339=6,LOOKUP($S339,'Vent Sizing Charts'!$T$22:$T$25,'Vent Sizing Charts'!Y$22:Y$25)+1,IF($R339=5,LOOKUP($S339,'Vent Sizing Charts'!$T$18:$T$21,'Vent Sizing Charts'!Y$18:Y$21)+1,IF($R339=4,LOOKUP($S339,'Vent Sizing Charts'!$T$14:$T$17,'Vent Sizing Charts'!Y$14:Y$17)+1,IF($R339=3,LOOKUP($S339,'Vent Sizing Charts'!$T$10:$T$13,'Vent Sizing Charts'!Y$10:Y$13)+1,IF($R339=2,LOOKUP($S339,'Vent Sizing Charts'!$T$8:$T$9,'Vent Sizing Charts'!Y$8:Y$9)+1,IF($R339=1.5,LOOKUP($S339,'Vent Sizing Charts'!$T$7,'Vent Sizing Charts'!Y$7)+1,IF($R339=1.25,LOOKUP($S339,'Vent Sizing Charts'!$T$6,'Vent Sizing Charts'!Y$6)+1,"ERR")))))))))))</f>
        <v>ERR</v>
      </c>
      <c r="Y339" t="str">
        <f>IF($R339=15,LOOKUP($S339,'Vent Sizing Charts'!$T$38:$T$41,'Vent Sizing Charts'!Z$38:Z$41)+1,IF($R339=12,LOOKUP($S339,'Vent Sizing Charts'!$T$34:$T$37,'Vent Sizing Charts'!Z$34:Z$37)+1,IF($R339=10,LOOKUP($S339,'Vent Sizing Charts'!$T$30:$T$33,'Vent Sizing Charts'!Z$30:Z$33)+1,IF($R339=8,LOOKUP($S339,'Vent Sizing Charts'!$T$26:$T$29,'Vent Sizing Charts'!Z$26:Z$29)+1,IF($R339=6,LOOKUP($S339,'Vent Sizing Charts'!$T$22:$T$25,'Vent Sizing Charts'!Z$22:Z$25)+1,IF($R339=5,LOOKUP($S339,'Vent Sizing Charts'!$T$18:$T$21,'Vent Sizing Charts'!Z$18:Z$21)+1,IF($R339=4,LOOKUP($S339,'Vent Sizing Charts'!$T$14:$T$17,'Vent Sizing Charts'!Z$14:Z$17)+1,IF($R339=3,LOOKUP($S339,'Vent Sizing Charts'!$T$10:$T$13,'Vent Sizing Charts'!Z$10:Z$13)+1,IF($R339=2,LOOKUP($S339,'Vent Sizing Charts'!$T$8:$T$9,'Vent Sizing Charts'!Z$8:Z$9)+1,IF($R339=1.5,LOOKUP($S339,'Vent Sizing Charts'!$T$7,'Vent Sizing Charts'!Z$7)+1,IF($R339=1.25,LOOKUP($S339,'Vent Sizing Charts'!$T$6,'Vent Sizing Charts'!Z$6)+1,"ERR")))))))))))</f>
        <v>ERR</v>
      </c>
      <c r="Z339" t="str">
        <f>IF($R339=15,LOOKUP($S339,'Vent Sizing Charts'!$T$38:$T$41,'Vent Sizing Charts'!AA$38:AA$41)+1,IF($R339=12,LOOKUP($S339,'Vent Sizing Charts'!$T$34:$T$37,'Vent Sizing Charts'!AA$34:AA$37)+1,IF($R339=10,LOOKUP($S339,'Vent Sizing Charts'!$T$30:$T$33,'Vent Sizing Charts'!AA$30:AA$33)+1,IF($R339=8,LOOKUP($S339,'Vent Sizing Charts'!$T$26:$T$29,'Vent Sizing Charts'!AA$26:AA$29)+1,IF($R339=6,LOOKUP($S339,'Vent Sizing Charts'!$T$22:$T$25,'Vent Sizing Charts'!AA$22:AA$25)+1,IF($R339=5,LOOKUP($S339,'Vent Sizing Charts'!$T$18:$T$21,'Vent Sizing Charts'!AA$18:AA$21)+1,IF($R339=4,LOOKUP($S339,'Vent Sizing Charts'!$T$14:$T$17,'Vent Sizing Charts'!AA$14:AA$17)+1,IF($R339=3,LOOKUP($S339,'Vent Sizing Charts'!$T$10:$T$13,'Vent Sizing Charts'!AA$10:AA$13)+1,IF($R339=2,LOOKUP($S339,'Vent Sizing Charts'!$T$8:$T$9,'Vent Sizing Charts'!AA$8:AA$9)+1,IF($R339=1.5,LOOKUP($S339,'Vent Sizing Charts'!$T$7,'Vent Sizing Charts'!AA$7)+1,IF($R339=1.25,LOOKUP($S339,'Vent Sizing Charts'!$T$6,'Vent Sizing Charts'!AA$6)+1,"ERR")))))))))))</f>
        <v>ERR</v>
      </c>
      <c r="AA339" t="str">
        <f>IF($R339=15,LOOKUP($S339,'Vent Sizing Charts'!$T$38:$T$41,'Vent Sizing Charts'!AB$38:AB$41)+1,IF($R339=12,LOOKUP($S339,'Vent Sizing Charts'!$T$34:$T$37,'Vent Sizing Charts'!AB$34:AB$37)+1,IF($R339=10,LOOKUP($S339,'Vent Sizing Charts'!$T$30:$T$33,'Vent Sizing Charts'!AB$30:AB$33)+1,IF($R339=8,LOOKUP($S339,'Vent Sizing Charts'!$T$26:$T$29,'Vent Sizing Charts'!AB$26:AB$29)+1,IF($R339=6,LOOKUP($S339,'Vent Sizing Charts'!$T$22:$T$25,'Vent Sizing Charts'!AB$22:AB$25)+1,IF($R339=5,LOOKUP($S339,'Vent Sizing Charts'!$T$18:$T$21,'Vent Sizing Charts'!AB$18:AB$21)+1,IF($R339=4,LOOKUP($S339,'Vent Sizing Charts'!$T$14:$T$17,'Vent Sizing Charts'!AB$14:AB$17)+1,IF($R339=3,LOOKUP($S339,'Vent Sizing Charts'!$T$10:$T$13,'Vent Sizing Charts'!AB$10:AB$13)+1,IF($R339=2,LOOKUP($S339,'Vent Sizing Charts'!$T$8:$T$9,'Vent Sizing Charts'!AB$8:AB$9)+1,IF($R339=1.5,LOOKUP($S339,'Vent Sizing Charts'!$T$7,'Vent Sizing Charts'!AB$7)+1,IF($R339=1.25,LOOKUP($S339,'Vent Sizing Charts'!$T$6,'Vent Sizing Charts'!AB$6)+1,"ERR")))))))))))</f>
        <v>ERR</v>
      </c>
      <c r="AB339" t="str">
        <f>IF($R339=15,LOOKUP($S339,'Vent Sizing Charts'!$T$38:$T$41,'Vent Sizing Charts'!AC$38:AC$41)+1,IF($R339=12,LOOKUP($S339,'Vent Sizing Charts'!$T$34:$T$37,'Vent Sizing Charts'!AC$34:AC$37)+1,IF($R339=10,LOOKUP($S339,'Vent Sizing Charts'!$T$30:$T$33,'Vent Sizing Charts'!AC$30:AC$33)+1,IF($R339=8,LOOKUP($S339,'Vent Sizing Charts'!$T$26:$T$29,'Vent Sizing Charts'!AC$26:AC$29)+1,IF($R339=6,LOOKUP($S339,'Vent Sizing Charts'!$T$22:$T$25,'Vent Sizing Charts'!AC$22:AC$25)+1,IF($R339=5,LOOKUP($S339,'Vent Sizing Charts'!$T$18:$T$21,'Vent Sizing Charts'!AC$18:AC$21)+1,IF($R339=4,LOOKUP($S339,'Vent Sizing Charts'!$T$14:$T$17,'Vent Sizing Charts'!AC$14:AC$17)+1,IF($R339=3,LOOKUP($S339,'Vent Sizing Charts'!$T$10:$T$13,'Vent Sizing Charts'!AC$10:AC$13)+1,IF($R339=2,LOOKUP($S339,'Vent Sizing Charts'!$T$8:$T$9,'Vent Sizing Charts'!AC$8:AC$9)+1,IF($R339=1.5,LOOKUP($S339,'Vent Sizing Charts'!$T$7,'Vent Sizing Charts'!AC$7)+1,IF($R339=1.25,LOOKUP($S339,'Vent Sizing Charts'!$T$6,'Vent Sizing Charts'!AC$6)+1,"ERR")))))))))))</f>
        <v>ERR</v>
      </c>
      <c r="AC339" t="str">
        <f>IF($R339=15,LOOKUP($S339,'Vent Sizing Charts'!$T$38:$T$41,'Vent Sizing Charts'!AD$38:AD$41)+1,IF($R339=12,LOOKUP($S339,'Vent Sizing Charts'!$T$34:$T$37,'Vent Sizing Charts'!AD$34:AD$37)+1,IF($R339=10,LOOKUP($S339,'Vent Sizing Charts'!$T$30:$T$33,'Vent Sizing Charts'!AD$30:AD$33)+1,IF($R339=8,LOOKUP($S339,'Vent Sizing Charts'!$T$26:$T$29,'Vent Sizing Charts'!AD$26:AD$29)+1,IF($R339=6,LOOKUP($S339,'Vent Sizing Charts'!$T$22:$T$25,'Vent Sizing Charts'!AD$22:AD$25)+1,IF($R339=5,LOOKUP($S339,'Vent Sizing Charts'!$T$18:$T$21,'Vent Sizing Charts'!AD$18:AD$21)+1,IF($R339=4,LOOKUP($S339,'Vent Sizing Charts'!$T$14:$T$17,'Vent Sizing Charts'!AD$14:AD$17)+1,IF($R339=3,LOOKUP($S339,'Vent Sizing Charts'!$T$10:$T$13,'Vent Sizing Charts'!AD$10:AD$13)+1,IF($R339=2,LOOKUP($S339,'Vent Sizing Charts'!$T$8:$T$9,'Vent Sizing Charts'!AD$8:AD$9)+1,IF($R339=1.5,LOOKUP($S339,'Vent Sizing Charts'!$T$7,'Vent Sizing Charts'!AD$7)+1,IF($R339=1.25,LOOKUP($S339,'Vent Sizing Charts'!$T$6,'Vent Sizing Charts'!AD$6)+1,"ERR")))))))))))</f>
        <v>ERR</v>
      </c>
      <c r="AD339" t="str">
        <f>IF($R339=15,LOOKUP($S339,'Vent Sizing Charts'!$T$38:$T$41,'Vent Sizing Charts'!AE$38:AE$41)+1,IF($R339=12,LOOKUP($S339,'Vent Sizing Charts'!$T$34:$T$37,'Vent Sizing Charts'!AE$34:AE$37)+1,IF($R339=10,LOOKUP($S339,'Vent Sizing Charts'!$T$30:$T$33,'Vent Sizing Charts'!AE$30:AE$33)+1,IF($R339=8,LOOKUP($S339,'Vent Sizing Charts'!$T$26:$T$29,'Vent Sizing Charts'!AE$26:AE$29)+1,IF($R339=6,LOOKUP($S339,'Vent Sizing Charts'!$T$22:$T$25,'Vent Sizing Charts'!AE$22:AE$25)+1,IF($R339=5,LOOKUP($S339,'Vent Sizing Charts'!$T$18:$T$21,'Vent Sizing Charts'!AE$18:AE$21)+1,IF($R339=4,LOOKUP($S339,'Vent Sizing Charts'!$T$14:$T$17,'Vent Sizing Charts'!AE$14:AE$17)+1,IF($R339=3,LOOKUP($S339,'Vent Sizing Charts'!$T$10:$T$13,'Vent Sizing Charts'!AE$10:AE$13)+1,IF($R339=2,LOOKUP($S339,'Vent Sizing Charts'!$T$8:$T$9,'Vent Sizing Charts'!AE$8:AE$9)+1,IF($R339=1.5,LOOKUP($S339,'Vent Sizing Charts'!$T$7,'Vent Sizing Charts'!AE$7)+1,IF($R339=1.25,LOOKUP($S339,'Vent Sizing Charts'!$T$6,'Vent Sizing Charts'!AE$6)+1,"ERR")))))))))))</f>
        <v>ERR</v>
      </c>
      <c r="AE339" t="str">
        <f>IF($R339=15,LOOKUP($S339,'Vent Sizing Charts'!$T$38:$T$41,'Vent Sizing Charts'!U$38:U$41),IF($R339=12,LOOKUP($S339,'Vent Sizing Charts'!$T$34:$T$37,'Vent Sizing Charts'!U$34:U$37),IF($R339=10,LOOKUP($S339,'Vent Sizing Charts'!$T$30:$T$33,'Vent Sizing Charts'!U$30:U$33),IF($R339=8,LOOKUP($S339,'Vent Sizing Charts'!$T$26:$T$29,'Vent Sizing Charts'!U$26:U$29),IF($R339=6,LOOKUP($S339,'Vent Sizing Charts'!$T$22:$T$25,'Vent Sizing Charts'!U$22:U$25),IF($R339=5,LOOKUP($S339,'Vent Sizing Charts'!$T$18:$T$21,'Vent Sizing Charts'!U$18:U$21),IF($R339=4,LOOKUP($S339,'Vent Sizing Charts'!$T$14:$T$17,'Vent Sizing Charts'!U$14:U$17),IF($R339=3,LOOKUP($S339,'Vent Sizing Charts'!$T$10:$T$13,'Vent Sizing Charts'!U$10:U$13),IF($R339=2,LOOKUP($S339,'Vent Sizing Charts'!$T$8:$T$9,'Vent Sizing Charts'!U$8:U$9),IF($R339=1.5,LOOKUP($S339,'Vent Sizing Charts'!$T$7,'Vent Sizing Charts'!U$7),IF($R339=1.25,LOOKUP($S339,'Vent Sizing Charts'!$T$6,'Vent Sizing Charts'!U$6),"ERR")))))))))))</f>
        <v>ERR</v>
      </c>
    </row>
    <row r="340" spans="6:31" x14ac:dyDescent="0.25">
      <c r="F340" t="str">
        <f>IF('Vent Sizing'!M325="","",'Vent Sizing'!M325)</f>
        <v/>
      </c>
      <c r="G340">
        <v>0</v>
      </c>
      <c r="H340" t="e">
        <f>IF(LOOKUP($F340,'Vent Sizing Charts'!$F$5:$F$18,'Vent Sizing Charts'!G$5:G$18)+1&lt;0,0,LOOKUP($F340,'Vent Sizing Charts'!$F$5:$F$18,'Vent Sizing Charts'!G$5:G$18))</f>
        <v>#N/A</v>
      </c>
      <c r="I340" t="e">
        <f>IF(LOOKUP($F340,'Vent Sizing Charts'!$F$5:$F$18,'Vent Sizing Charts'!H$5:H$18)+1&lt;0,0,LOOKUP($F340,'Vent Sizing Charts'!$F$5:$F$18,'Vent Sizing Charts'!H$5:H$18))</f>
        <v>#N/A</v>
      </c>
      <c r="J340" t="e">
        <f>IF(LOOKUP($F340,'Vent Sizing Charts'!$F$5:$F$18,'Vent Sizing Charts'!I$5:I$18)+1&lt;0,0,LOOKUP($F340,'Vent Sizing Charts'!$F$5:$F$18,'Vent Sizing Charts'!I$5:I$18))</f>
        <v>#N/A</v>
      </c>
      <c r="K340" t="e">
        <f>IF(LOOKUP($F340,'Vent Sizing Charts'!$F$5:$F$18,'Vent Sizing Charts'!J$5:J$18)+1&lt;0,0,LOOKUP($F340,'Vent Sizing Charts'!$F$5:$F$18,'Vent Sizing Charts'!J$5:J$18))</f>
        <v>#N/A</v>
      </c>
      <c r="L340" t="e">
        <f>IF(LOOKUP($F340,'Vent Sizing Charts'!$F$5:$F$18,'Vent Sizing Charts'!K$5:K$18)+1&lt;0,0,LOOKUP($F340,'Vent Sizing Charts'!$F$5:$F$18,'Vent Sizing Charts'!K$5:K$18))</f>
        <v>#N/A</v>
      </c>
      <c r="M340" t="e">
        <f>IF(LOOKUP($F340,'Vent Sizing Charts'!$F$5:$F$18,'Vent Sizing Charts'!L$5:L$18)+1&lt;0,0,LOOKUP($F340,'Vent Sizing Charts'!$F$5:$F$18,'Vent Sizing Charts'!L$5:L$18))</f>
        <v>#N/A</v>
      </c>
      <c r="N340" t="e">
        <f>IF(LOOKUP($F340,'Vent Sizing Charts'!$F$5:$F$18,'Vent Sizing Charts'!M$5:M$18)+1&lt;0,0,LOOKUP($F340,'Vent Sizing Charts'!$F$5:$F$18,'Vent Sizing Charts'!M$5:M$18))</f>
        <v>#N/A</v>
      </c>
      <c r="O340" t="e">
        <f>IF(LOOKUP($F340,'Vent Sizing Charts'!$F$5:$F$18,'Vent Sizing Charts'!N$5:N$18)+1&lt;0,0,LOOKUP($F340,'Vent Sizing Charts'!$F$5:$F$18,'Vent Sizing Charts'!N$5:N$18))</f>
        <v>#N/A</v>
      </c>
      <c r="R340">
        <f>'Vent Sizing'!W245</f>
        <v>0</v>
      </c>
      <c r="S340">
        <f>ROUNDUP('Vent Sizing'!X245,0)</f>
        <v>0</v>
      </c>
      <c r="T340">
        <v>-9999999</v>
      </c>
      <c r="U340" t="str">
        <f>IF($R340=15,LOOKUP($S340,'Vent Sizing Charts'!$T$38:$T$41,'Vent Sizing Charts'!V$38:V$41)+1,IF($R340=12,LOOKUP($S340,'Vent Sizing Charts'!$T$34:$T$37,'Vent Sizing Charts'!V$34:V$37)+1,IF($R340=10,LOOKUP($S340,'Vent Sizing Charts'!$T$30:$T$33,'Vent Sizing Charts'!V$30:V$33)+1,IF($R340=8,LOOKUP($S340,'Vent Sizing Charts'!$T$26:$T$29,'Vent Sizing Charts'!V$26:V$29)+1,IF($R340=6,LOOKUP($S340,'Vent Sizing Charts'!$T$22:$T$25,'Vent Sizing Charts'!V$22:V$25)+1,IF($R340=5,LOOKUP($S340,'Vent Sizing Charts'!$T$18:$T$21,'Vent Sizing Charts'!V$18:V$21)+1,IF($R340=4,LOOKUP($S340,'Vent Sizing Charts'!$T$14:$T$17,'Vent Sizing Charts'!V$14:V$17)+1,IF($R340=3,LOOKUP($S340,'Vent Sizing Charts'!$T$10:$T$13,'Vent Sizing Charts'!V$10:V$13)+1,IF($R340=2,LOOKUP($S340,'Vent Sizing Charts'!$T$8:$T$9,'Vent Sizing Charts'!V$8:V$9)+1,IF($R340=1.5,LOOKUP($S340,'Vent Sizing Charts'!$T$7,'Vent Sizing Charts'!V$7)+1,IF($R340=1.25,LOOKUP($S340,'Vent Sizing Charts'!$T$6,'Vent Sizing Charts'!V$6)+1,"ERR")))))))))))</f>
        <v>ERR</v>
      </c>
      <c r="V340" t="str">
        <f>IF($R340=15,LOOKUP($S340,'Vent Sizing Charts'!$T$38:$T$41,'Vent Sizing Charts'!W$38:W$41)+1,IF($R340=12,LOOKUP($S340,'Vent Sizing Charts'!$T$34:$T$37,'Vent Sizing Charts'!W$34:W$37)+1,IF($R340=10,LOOKUP($S340,'Vent Sizing Charts'!$T$30:$T$33,'Vent Sizing Charts'!W$30:W$33)+1,IF($R340=8,LOOKUP($S340,'Vent Sizing Charts'!$T$26:$T$29,'Vent Sizing Charts'!W$26:W$29)+1,IF($R340=6,LOOKUP($S340,'Vent Sizing Charts'!$T$22:$T$25,'Vent Sizing Charts'!W$22:W$25)+1,IF($R340=5,LOOKUP($S340,'Vent Sizing Charts'!$T$18:$T$21,'Vent Sizing Charts'!W$18:W$21)+1,IF($R340=4,LOOKUP($S340,'Vent Sizing Charts'!$T$14:$T$17,'Vent Sizing Charts'!W$14:W$17)+1,IF($R340=3,LOOKUP($S340,'Vent Sizing Charts'!$T$10:$T$13,'Vent Sizing Charts'!W$10:W$13)+1,IF($R340=2,LOOKUP($S340,'Vent Sizing Charts'!$T$8:$T$9,'Vent Sizing Charts'!W$8:W$9)+1,IF($R340=1.5,LOOKUP($S340,'Vent Sizing Charts'!$T$7,'Vent Sizing Charts'!W$7)+1,IF($R340=1.25,LOOKUP($S340,'Vent Sizing Charts'!$T$6,'Vent Sizing Charts'!W$6)+1,"ERR")))))))))))</f>
        <v>ERR</v>
      </c>
      <c r="W340" t="str">
        <f>IF($R340=15,LOOKUP($S340,'Vent Sizing Charts'!$T$38:$T$41,'Vent Sizing Charts'!X$38:X$41)+1,IF($R340=12,LOOKUP($S340,'Vent Sizing Charts'!$T$34:$T$37,'Vent Sizing Charts'!X$34:X$37)+1,IF($R340=10,LOOKUP($S340,'Vent Sizing Charts'!$T$30:$T$33,'Vent Sizing Charts'!X$30:X$33)+1,IF($R340=8,LOOKUP($S340,'Vent Sizing Charts'!$T$26:$T$29,'Vent Sizing Charts'!X$26:X$29)+1,IF($R340=6,LOOKUP($S340,'Vent Sizing Charts'!$T$22:$T$25,'Vent Sizing Charts'!X$22:X$25)+1,IF($R340=5,LOOKUP($S340,'Vent Sizing Charts'!$T$18:$T$21,'Vent Sizing Charts'!X$18:X$21)+1,IF($R340=4,LOOKUP($S340,'Vent Sizing Charts'!$T$14:$T$17,'Vent Sizing Charts'!X$14:X$17)+1,IF($R340=3,LOOKUP($S340,'Vent Sizing Charts'!$T$10:$T$13,'Vent Sizing Charts'!X$10:X$13)+1,IF($R340=2,LOOKUP($S340,'Vent Sizing Charts'!$T$8:$T$9,'Vent Sizing Charts'!X$8:X$9)+1,IF($R340=1.5,LOOKUP($S340,'Vent Sizing Charts'!$T$7,'Vent Sizing Charts'!X$7)+1,IF($R340=1.25,LOOKUP($S340,'Vent Sizing Charts'!$T$6,'Vent Sizing Charts'!X$6)+1,"ERR")))))))))))</f>
        <v>ERR</v>
      </c>
      <c r="X340" t="str">
        <f>IF($R340=15,LOOKUP($S340,'Vent Sizing Charts'!$T$38:$T$41,'Vent Sizing Charts'!Y$38:Y$41)+1,IF($R340=12,LOOKUP($S340,'Vent Sizing Charts'!$T$34:$T$37,'Vent Sizing Charts'!Y$34:Y$37)+1,IF($R340=10,LOOKUP($S340,'Vent Sizing Charts'!$T$30:$T$33,'Vent Sizing Charts'!Y$30:Y$33)+1,IF($R340=8,LOOKUP($S340,'Vent Sizing Charts'!$T$26:$T$29,'Vent Sizing Charts'!Y$26:Y$29)+1,IF($R340=6,LOOKUP($S340,'Vent Sizing Charts'!$T$22:$T$25,'Vent Sizing Charts'!Y$22:Y$25)+1,IF($R340=5,LOOKUP($S340,'Vent Sizing Charts'!$T$18:$T$21,'Vent Sizing Charts'!Y$18:Y$21)+1,IF($R340=4,LOOKUP($S340,'Vent Sizing Charts'!$T$14:$T$17,'Vent Sizing Charts'!Y$14:Y$17)+1,IF($R340=3,LOOKUP($S340,'Vent Sizing Charts'!$T$10:$T$13,'Vent Sizing Charts'!Y$10:Y$13)+1,IF($R340=2,LOOKUP($S340,'Vent Sizing Charts'!$T$8:$T$9,'Vent Sizing Charts'!Y$8:Y$9)+1,IF($R340=1.5,LOOKUP($S340,'Vent Sizing Charts'!$T$7,'Vent Sizing Charts'!Y$7)+1,IF($R340=1.25,LOOKUP($S340,'Vent Sizing Charts'!$T$6,'Vent Sizing Charts'!Y$6)+1,"ERR")))))))))))</f>
        <v>ERR</v>
      </c>
      <c r="Y340" t="str">
        <f>IF($R340=15,LOOKUP($S340,'Vent Sizing Charts'!$T$38:$T$41,'Vent Sizing Charts'!Z$38:Z$41)+1,IF($R340=12,LOOKUP($S340,'Vent Sizing Charts'!$T$34:$T$37,'Vent Sizing Charts'!Z$34:Z$37)+1,IF($R340=10,LOOKUP($S340,'Vent Sizing Charts'!$T$30:$T$33,'Vent Sizing Charts'!Z$30:Z$33)+1,IF($R340=8,LOOKUP($S340,'Vent Sizing Charts'!$T$26:$T$29,'Vent Sizing Charts'!Z$26:Z$29)+1,IF($R340=6,LOOKUP($S340,'Vent Sizing Charts'!$T$22:$T$25,'Vent Sizing Charts'!Z$22:Z$25)+1,IF($R340=5,LOOKUP($S340,'Vent Sizing Charts'!$T$18:$T$21,'Vent Sizing Charts'!Z$18:Z$21)+1,IF($R340=4,LOOKUP($S340,'Vent Sizing Charts'!$T$14:$T$17,'Vent Sizing Charts'!Z$14:Z$17)+1,IF($R340=3,LOOKUP($S340,'Vent Sizing Charts'!$T$10:$T$13,'Vent Sizing Charts'!Z$10:Z$13)+1,IF($R340=2,LOOKUP($S340,'Vent Sizing Charts'!$T$8:$T$9,'Vent Sizing Charts'!Z$8:Z$9)+1,IF($R340=1.5,LOOKUP($S340,'Vent Sizing Charts'!$T$7,'Vent Sizing Charts'!Z$7)+1,IF($R340=1.25,LOOKUP($S340,'Vent Sizing Charts'!$T$6,'Vent Sizing Charts'!Z$6)+1,"ERR")))))))))))</f>
        <v>ERR</v>
      </c>
      <c r="Z340" t="str">
        <f>IF($R340=15,LOOKUP($S340,'Vent Sizing Charts'!$T$38:$T$41,'Vent Sizing Charts'!AA$38:AA$41)+1,IF($R340=12,LOOKUP($S340,'Vent Sizing Charts'!$T$34:$T$37,'Vent Sizing Charts'!AA$34:AA$37)+1,IF($R340=10,LOOKUP($S340,'Vent Sizing Charts'!$T$30:$T$33,'Vent Sizing Charts'!AA$30:AA$33)+1,IF($R340=8,LOOKUP($S340,'Vent Sizing Charts'!$T$26:$T$29,'Vent Sizing Charts'!AA$26:AA$29)+1,IF($R340=6,LOOKUP($S340,'Vent Sizing Charts'!$T$22:$T$25,'Vent Sizing Charts'!AA$22:AA$25)+1,IF($R340=5,LOOKUP($S340,'Vent Sizing Charts'!$T$18:$T$21,'Vent Sizing Charts'!AA$18:AA$21)+1,IF($R340=4,LOOKUP($S340,'Vent Sizing Charts'!$T$14:$T$17,'Vent Sizing Charts'!AA$14:AA$17)+1,IF($R340=3,LOOKUP($S340,'Vent Sizing Charts'!$T$10:$T$13,'Vent Sizing Charts'!AA$10:AA$13)+1,IF($R340=2,LOOKUP($S340,'Vent Sizing Charts'!$T$8:$T$9,'Vent Sizing Charts'!AA$8:AA$9)+1,IF($R340=1.5,LOOKUP($S340,'Vent Sizing Charts'!$T$7,'Vent Sizing Charts'!AA$7)+1,IF($R340=1.25,LOOKUP($S340,'Vent Sizing Charts'!$T$6,'Vent Sizing Charts'!AA$6)+1,"ERR")))))))))))</f>
        <v>ERR</v>
      </c>
      <c r="AA340" t="str">
        <f>IF($R340=15,LOOKUP($S340,'Vent Sizing Charts'!$T$38:$T$41,'Vent Sizing Charts'!AB$38:AB$41)+1,IF($R340=12,LOOKUP($S340,'Vent Sizing Charts'!$T$34:$T$37,'Vent Sizing Charts'!AB$34:AB$37)+1,IF($R340=10,LOOKUP($S340,'Vent Sizing Charts'!$T$30:$T$33,'Vent Sizing Charts'!AB$30:AB$33)+1,IF($R340=8,LOOKUP($S340,'Vent Sizing Charts'!$T$26:$T$29,'Vent Sizing Charts'!AB$26:AB$29)+1,IF($R340=6,LOOKUP($S340,'Vent Sizing Charts'!$T$22:$T$25,'Vent Sizing Charts'!AB$22:AB$25)+1,IF($R340=5,LOOKUP($S340,'Vent Sizing Charts'!$T$18:$T$21,'Vent Sizing Charts'!AB$18:AB$21)+1,IF($R340=4,LOOKUP($S340,'Vent Sizing Charts'!$T$14:$T$17,'Vent Sizing Charts'!AB$14:AB$17)+1,IF($R340=3,LOOKUP($S340,'Vent Sizing Charts'!$T$10:$T$13,'Vent Sizing Charts'!AB$10:AB$13)+1,IF($R340=2,LOOKUP($S340,'Vent Sizing Charts'!$T$8:$T$9,'Vent Sizing Charts'!AB$8:AB$9)+1,IF($R340=1.5,LOOKUP($S340,'Vent Sizing Charts'!$T$7,'Vent Sizing Charts'!AB$7)+1,IF($R340=1.25,LOOKUP($S340,'Vent Sizing Charts'!$T$6,'Vent Sizing Charts'!AB$6)+1,"ERR")))))))))))</f>
        <v>ERR</v>
      </c>
      <c r="AB340" t="str">
        <f>IF($R340=15,LOOKUP($S340,'Vent Sizing Charts'!$T$38:$T$41,'Vent Sizing Charts'!AC$38:AC$41)+1,IF($R340=12,LOOKUP($S340,'Vent Sizing Charts'!$T$34:$T$37,'Vent Sizing Charts'!AC$34:AC$37)+1,IF($R340=10,LOOKUP($S340,'Vent Sizing Charts'!$T$30:$T$33,'Vent Sizing Charts'!AC$30:AC$33)+1,IF($R340=8,LOOKUP($S340,'Vent Sizing Charts'!$T$26:$T$29,'Vent Sizing Charts'!AC$26:AC$29)+1,IF($R340=6,LOOKUP($S340,'Vent Sizing Charts'!$T$22:$T$25,'Vent Sizing Charts'!AC$22:AC$25)+1,IF($R340=5,LOOKUP($S340,'Vent Sizing Charts'!$T$18:$T$21,'Vent Sizing Charts'!AC$18:AC$21)+1,IF($R340=4,LOOKUP($S340,'Vent Sizing Charts'!$T$14:$T$17,'Vent Sizing Charts'!AC$14:AC$17)+1,IF($R340=3,LOOKUP($S340,'Vent Sizing Charts'!$T$10:$T$13,'Vent Sizing Charts'!AC$10:AC$13)+1,IF($R340=2,LOOKUP($S340,'Vent Sizing Charts'!$T$8:$T$9,'Vent Sizing Charts'!AC$8:AC$9)+1,IF($R340=1.5,LOOKUP($S340,'Vent Sizing Charts'!$T$7,'Vent Sizing Charts'!AC$7)+1,IF($R340=1.25,LOOKUP($S340,'Vent Sizing Charts'!$T$6,'Vent Sizing Charts'!AC$6)+1,"ERR")))))))))))</f>
        <v>ERR</v>
      </c>
      <c r="AC340" t="str">
        <f>IF($R340=15,LOOKUP($S340,'Vent Sizing Charts'!$T$38:$T$41,'Vent Sizing Charts'!AD$38:AD$41)+1,IF($R340=12,LOOKUP($S340,'Vent Sizing Charts'!$T$34:$T$37,'Vent Sizing Charts'!AD$34:AD$37)+1,IF($R340=10,LOOKUP($S340,'Vent Sizing Charts'!$T$30:$T$33,'Vent Sizing Charts'!AD$30:AD$33)+1,IF($R340=8,LOOKUP($S340,'Vent Sizing Charts'!$T$26:$T$29,'Vent Sizing Charts'!AD$26:AD$29)+1,IF($R340=6,LOOKUP($S340,'Vent Sizing Charts'!$T$22:$T$25,'Vent Sizing Charts'!AD$22:AD$25)+1,IF($R340=5,LOOKUP($S340,'Vent Sizing Charts'!$T$18:$T$21,'Vent Sizing Charts'!AD$18:AD$21)+1,IF($R340=4,LOOKUP($S340,'Vent Sizing Charts'!$T$14:$T$17,'Vent Sizing Charts'!AD$14:AD$17)+1,IF($R340=3,LOOKUP($S340,'Vent Sizing Charts'!$T$10:$T$13,'Vent Sizing Charts'!AD$10:AD$13)+1,IF($R340=2,LOOKUP($S340,'Vent Sizing Charts'!$T$8:$T$9,'Vent Sizing Charts'!AD$8:AD$9)+1,IF($R340=1.5,LOOKUP($S340,'Vent Sizing Charts'!$T$7,'Vent Sizing Charts'!AD$7)+1,IF($R340=1.25,LOOKUP($S340,'Vent Sizing Charts'!$T$6,'Vent Sizing Charts'!AD$6)+1,"ERR")))))))))))</f>
        <v>ERR</v>
      </c>
      <c r="AD340" t="str">
        <f>IF($R340=15,LOOKUP($S340,'Vent Sizing Charts'!$T$38:$T$41,'Vent Sizing Charts'!AE$38:AE$41)+1,IF($R340=12,LOOKUP($S340,'Vent Sizing Charts'!$T$34:$T$37,'Vent Sizing Charts'!AE$34:AE$37)+1,IF($R340=10,LOOKUP($S340,'Vent Sizing Charts'!$T$30:$T$33,'Vent Sizing Charts'!AE$30:AE$33)+1,IF($R340=8,LOOKUP($S340,'Vent Sizing Charts'!$T$26:$T$29,'Vent Sizing Charts'!AE$26:AE$29)+1,IF($R340=6,LOOKUP($S340,'Vent Sizing Charts'!$T$22:$T$25,'Vent Sizing Charts'!AE$22:AE$25)+1,IF($R340=5,LOOKUP($S340,'Vent Sizing Charts'!$T$18:$T$21,'Vent Sizing Charts'!AE$18:AE$21)+1,IF($R340=4,LOOKUP($S340,'Vent Sizing Charts'!$T$14:$T$17,'Vent Sizing Charts'!AE$14:AE$17)+1,IF($R340=3,LOOKUP($S340,'Vent Sizing Charts'!$T$10:$T$13,'Vent Sizing Charts'!AE$10:AE$13)+1,IF($R340=2,LOOKUP($S340,'Vent Sizing Charts'!$T$8:$T$9,'Vent Sizing Charts'!AE$8:AE$9)+1,IF($R340=1.5,LOOKUP($S340,'Vent Sizing Charts'!$T$7,'Vent Sizing Charts'!AE$7)+1,IF($R340=1.25,LOOKUP($S340,'Vent Sizing Charts'!$T$6,'Vent Sizing Charts'!AE$6)+1,"ERR")))))))))))</f>
        <v>ERR</v>
      </c>
      <c r="AE340" t="str">
        <f>IF($R340=15,LOOKUP($S340,'Vent Sizing Charts'!$T$38:$T$41,'Vent Sizing Charts'!U$38:U$41),IF($R340=12,LOOKUP($S340,'Vent Sizing Charts'!$T$34:$T$37,'Vent Sizing Charts'!U$34:U$37),IF($R340=10,LOOKUP($S340,'Vent Sizing Charts'!$T$30:$T$33,'Vent Sizing Charts'!U$30:U$33),IF($R340=8,LOOKUP($S340,'Vent Sizing Charts'!$T$26:$T$29,'Vent Sizing Charts'!U$26:U$29),IF($R340=6,LOOKUP($S340,'Vent Sizing Charts'!$T$22:$T$25,'Vent Sizing Charts'!U$22:U$25),IF($R340=5,LOOKUP($S340,'Vent Sizing Charts'!$T$18:$T$21,'Vent Sizing Charts'!U$18:U$21),IF($R340=4,LOOKUP($S340,'Vent Sizing Charts'!$T$14:$T$17,'Vent Sizing Charts'!U$14:U$17),IF($R340=3,LOOKUP($S340,'Vent Sizing Charts'!$T$10:$T$13,'Vent Sizing Charts'!U$10:U$13),IF($R340=2,LOOKUP($S340,'Vent Sizing Charts'!$T$8:$T$9,'Vent Sizing Charts'!U$8:U$9),IF($R340=1.5,LOOKUP($S340,'Vent Sizing Charts'!$T$7,'Vent Sizing Charts'!U$7),IF($R340=1.25,LOOKUP($S340,'Vent Sizing Charts'!$T$6,'Vent Sizing Charts'!U$6),"ERR")))))))))))</f>
        <v>ERR</v>
      </c>
    </row>
    <row r="341" spans="6:31" x14ac:dyDescent="0.25">
      <c r="F341" t="str">
        <f>IF('Vent Sizing'!M326="","",'Vent Sizing'!M326)</f>
        <v/>
      </c>
      <c r="G341">
        <v>0</v>
      </c>
      <c r="H341" t="e">
        <f>IF(LOOKUP($F341,'Vent Sizing Charts'!$F$5:$F$18,'Vent Sizing Charts'!G$5:G$18)+1&lt;0,0,LOOKUP($F341,'Vent Sizing Charts'!$F$5:$F$18,'Vent Sizing Charts'!G$5:G$18))</f>
        <v>#N/A</v>
      </c>
      <c r="I341" t="e">
        <f>IF(LOOKUP($F341,'Vent Sizing Charts'!$F$5:$F$18,'Vent Sizing Charts'!H$5:H$18)+1&lt;0,0,LOOKUP($F341,'Vent Sizing Charts'!$F$5:$F$18,'Vent Sizing Charts'!H$5:H$18))</f>
        <v>#N/A</v>
      </c>
      <c r="J341" t="e">
        <f>IF(LOOKUP($F341,'Vent Sizing Charts'!$F$5:$F$18,'Vent Sizing Charts'!I$5:I$18)+1&lt;0,0,LOOKUP($F341,'Vent Sizing Charts'!$F$5:$F$18,'Vent Sizing Charts'!I$5:I$18))</f>
        <v>#N/A</v>
      </c>
      <c r="K341" t="e">
        <f>IF(LOOKUP($F341,'Vent Sizing Charts'!$F$5:$F$18,'Vent Sizing Charts'!J$5:J$18)+1&lt;0,0,LOOKUP($F341,'Vent Sizing Charts'!$F$5:$F$18,'Vent Sizing Charts'!J$5:J$18))</f>
        <v>#N/A</v>
      </c>
      <c r="L341" t="e">
        <f>IF(LOOKUP($F341,'Vent Sizing Charts'!$F$5:$F$18,'Vent Sizing Charts'!K$5:K$18)+1&lt;0,0,LOOKUP($F341,'Vent Sizing Charts'!$F$5:$F$18,'Vent Sizing Charts'!K$5:K$18))</f>
        <v>#N/A</v>
      </c>
      <c r="M341" t="e">
        <f>IF(LOOKUP($F341,'Vent Sizing Charts'!$F$5:$F$18,'Vent Sizing Charts'!L$5:L$18)+1&lt;0,0,LOOKUP($F341,'Vent Sizing Charts'!$F$5:$F$18,'Vent Sizing Charts'!L$5:L$18))</f>
        <v>#N/A</v>
      </c>
      <c r="N341" t="e">
        <f>IF(LOOKUP($F341,'Vent Sizing Charts'!$F$5:$F$18,'Vent Sizing Charts'!M$5:M$18)+1&lt;0,0,LOOKUP($F341,'Vent Sizing Charts'!$F$5:$F$18,'Vent Sizing Charts'!M$5:M$18))</f>
        <v>#N/A</v>
      </c>
      <c r="O341" t="e">
        <f>IF(LOOKUP($F341,'Vent Sizing Charts'!$F$5:$F$18,'Vent Sizing Charts'!N$5:N$18)+1&lt;0,0,LOOKUP($F341,'Vent Sizing Charts'!$F$5:$F$18,'Vent Sizing Charts'!N$5:N$18))</f>
        <v>#N/A</v>
      </c>
      <c r="R341">
        <f>'Vent Sizing'!W246</f>
        <v>0</v>
      </c>
      <c r="S341">
        <f>ROUNDUP('Vent Sizing'!X246,0)</f>
        <v>0</v>
      </c>
      <c r="T341">
        <v>-9999999</v>
      </c>
      <c r="U341" t="str">
        <f>IF($R341=15,LOOKUP($S341,'Vent Sizing Charts'!$T$38:$T$41,'Vent Sizing Charts'!V$38:V$41)+1,IF($R341=12,LOOKUP($S341,'Vent Sizing Charts'!$T$34:$T$37,'Vent Sizing Charts'!V$34:V$37)+1,IF($R341=10,LOOKUP($S341,'Vent Sizing Charts'!$T$30:$T$33,'Vent Sizing Charts'!V$30:V$33)+1,IF($R341=8,LOOKUP($S341,'Vent Sizing Charts'!$T$26:$T$29,'Vent Sizing Charts'!V$26:V$29)+1,IF($R341=6,LOOKUP($S341,'Vent Sizing Charts'!$T$22:$T$25,'Vent Sizing Charts'!V$22:V$25)+1,IF($R341=5,LOOKUP($S341,'Vent Sizing Charts'!$T$18:$T$21,'Vent Sizing Charts'!V$18:V$21)+1,IF($R341=4,LOOKUP($S341,'Vent Sizing Charts'!$T$14:$T$17,'Vent Sizing Charts'!V$14:V$17)+1,IF($R341=3,LOOKUP($S341,'Vent Sizing Charts'!$T$10:$T$13,'Vent Sizing Charts'!V$10:V$13)+1,IF($R341=2,LOOKUP($S341,'Vent Sizing Charts'!$T$8:$T$9,'Vent Sizing Charts'!V$8:V$9)+1,IF($R341=1.5,LOOKUP($S341,'Vent Sizing Charts'!$T$7,'Vent Sizing Charts'!V$7)+1,IF($R341=1.25,LOOKUP($S341,'Vent Sizing Charts'!$T$6,'Vent Sizing Charts'!V$6)+1,"ERR")))))))))))</f>
        <v>ERR</v>
      </c>
      <c r="V341" t="str">
        <f>IF($R341=15,LOOKUP($S341,'Vent Sizing Charts'!$T$38:$T$41,'Vent Sizing Charts'!W$38:W$41)+1,IF($R341=12,LOOKUP($S341,'Vent Sizing Charts'!$T$34:$T$37,'Vent Sizing Charts'!W$34:W$37)+1,IF($R341=10,LOOKUP($S341,'Vent Sizing Charts'!$T$30:$T$33,'Vent Sizing Charts'!W$30:W$33)+1,IF($R341=8,LOOKUP($S341,'Vent Sizing Charts'!$T$26:$T$29,'Vent Sizing Charts'!W$26:W$29)+1,IF($R341=6,LOOKUP($S341,'Vent Sizing Charts'!$T$22:$T$25,'Vent Sizing Charts'!W$22:W$25)+1,IF($R341=5,LOOKUP($S341,'Vent Sizing Charts'!$T$18:$T$21,'Vent Sizing Charts'!W$18:W$21)+1,IF($R341=4,LOOKUP($S341,'Vent Sizing Charts'!$T$14:$T$17,'Vent Sizing Charts'!W$14:W$17)+1,IF($R341=3,LOOKUP($S341,'Vent Sizing Charts'!$T$10:$T$13,'Vent Sizing Charts'!W$10:W$13)+1,IF($R341=2,LOOKUP($S341,'Vent Sizing Charts'!$T$8:$T$9,'Vent Sizing Charts'!W$8:W$9)+1,IF($R341=1.5,LOOKUP($S341,'Vent Sizing Charts'!$T$7,'Vent Sizing Charts'!W$7)+1,IF($R341=1.25,LOOKUP($S341,'Vent Sizing Charts'!$T$6,'Vent Sizing Charts'!W$6)+1,"ERR")))))))))))</f>
        <v>ERR</v>
      </c>
      <c r="W341" t="str">
        <f>IF($R341=15,LOOKUP($S341,'Vent Sizing Charts'!$T$38:$T$41,'Vent Sizing Charts'!X$38:X$41)+1,IF($R341=12,LOOKUP($S341,'Vent Sizing Charts'!$T$34:$T$37,'Vent Sizing Charts'!X$34:X$37)+1,IF($R341=10,LOOKUP($S341,'Vent Sizing Charts'!$T$30:$T$33,'Vent Sizing Charts'!X$30:X$33)+1,IF($R341=8,LOOKUP($S341,'Vent Sizing Charts'!$T$26:$T$29,'Vent Sizing Charts'!X$26:X$29)+1,IF($R341=6,LOOKUP($S341,'Vent Sizing Charts'!$T$22:$T$25,'Vent Sizing Charts'!X$22:X$25)+1,IF($R341=5,LOOKUP($S341,'Vent Sizing Charts'!$T$18:$T$21,'Vent Sizing Charts'!X$18:X$21)+1,IF($R341=4,LOOKUP($S341,'Vent Sizing Charts'!$T$14:$T$17,'Vent Sizing Charts'!X$14:X$17)+1,IF($R341=3,LOOKUP($S341,'Vent Sizing Charts'!$T$10:$T$13,'Vent Sizing Charts'!X$10:X$13)+1,IF($R341=2,LOOKUP($S341,'Vent Sizing Charts'!$T$8:$T$9,'Vent Sizing Charts'!X$8:X$9)+1,IF($R341=1.5,LOOKUP($S341,'Vent Sizing Charts'!$T$7,'Vent Sizing Charts'!X$7)+1,IF($R341=1.25,LOOKUP($S341,'Vent Sizing Charts'!$T$6,'Vent Sizing Charts'!X$6)+1,"ERR")))))))))))</f>
        <v>ERR</v>
      </c>
      <c r="X341" t="str">
        <f>IF($R341=15,LOOKUP($S341,'Vent Sizing Charts'!$T$38:$T$41,'Vent Sizing Charts'!Y$38:Y$41)+1,IF($R341=12,LOOKUP($S341,'Vent Sizing Charts'!$T$34:$T$37,'Vent Sizing Charts'!Y$34:Y$37)+1,IF($R341=10,LOOKUP($S341,'Vent Sizing Charts'!$T$30:$T$33,'Vent Sizing Charts'!Y$30:Y$33)+1,IF($R341=8,LOOKUP($S341,'Vent Sizing Charts'!$T$26:$T$29,'Vent Sizing Charts'!Y$26:Y$29)+1,IF($R341=6,LOOKUP($S341,'Vent Sizing Charts'!$T$22:$T$25,'Vent Sizing Charts'!Y$22:Y$25)+1,IF($R341=5,LOOKUP($S341,'Vent Sizing Charts'!$T$18:$T$21,'Vent Sizing Charts'!Y$18:Y$21)+1,IF($R341=4,LOOKUP($S341,'Vent Sizing Charts'!$T$14:$T$17,'Vent Sizing Charts'!Y$14:Y$17)+1,IF($R341=3,LOOKUP($S341,'Vent Sizing Charts'!$T$10:$T$13,'Vent Sizing Charts'!Y$10:Y$13)+1,IF($R341=2,LOOKUP($S341,'Vent Sizing Charts'!$T$8:$T$9,'Vent Sizing Charts'!Y$8:Y$9)+1,IF($R341=1.5,LOOKUP($S341,'Vent Sizing Charts'!$T$7,'Vent Sizing Charts'!Y$7)+1,IF($R341=1.25,LOOKUP($S341,'Vent Sizing Charts'!$T$6,'Vent Sizing Charts'!Y$6)+1,"ERR")))))))))))</f>
        <v>ERR</v>
      </c>
      <c r="Y341" t="str">
        <f>IF($R341=15,LOOKUP($S341,'Vent Sizing Charts'!$T$38:$T$41,'Vent Sizing Charts'!Z$38:Z$41)+1,IF($R341=12,LOOKUP($S341,'Vent Sizing Charts'!$T$34:$T$37,'Vent Sizing Charts'!Z$34:Z$37)+1,IF($R341=10,LOOKUP($S341,'Vent Sizing Charts'!$T$30:$T$33,'Vent Sizing Charts'!Z$30:Z$33)+1,IF($R341=8,LOOKUP($S341,'Vent Sizing Charts'!$T$26:$T$29,'Vent Sizing Charts'!Z$26:Z$29)+1,IF($R341=6,LOOKUP($S341,'Vent Sizing Charts'!$T$22:$T$25,'Vent Sizing Charts'!Z$22:Z$25)+1,IF($R341=5,LOOKUP($S341,'Vent Sizing Charts'!$T$18:$T$21,'Vent Sizing Charts'!Z$18:Z$21)+1,IF($R341=4,LOOKUP($S341,'Vent Sizing Charts'!$T$14:$T$17,'Vent Sizing Charts'!Z$14:Z$17)+1,IF($R341=3,LOOKUP($S341,'Vent Sizing Charts'!$T$10:$T$13,'Vent Sizing Charts'!Z$10:Z$13)+1,IF($R341=2,LOOKUP($S341,'Vent Sizing Charts'!$T$8:$T$9,'Vent Sizing Charts'!Z$8:Z$9)+1,IF($R341=1.5,LOOKUP($S341,'Vent Sizing Charts'!$T$7,'Vent Sizing Charts'!Z$7)+1,IF($R341=1.25,LOOKUP($S341,'Vent Sizing Charts'!$T$6,'Vent Sizing Charts'!Z$6)+1,"ERR")))))))))))</f>
        <v>ERR</v>
      </c>
      <c r="Z341" t="str">
        <f>IF($R341=15,LOOKUP($S341,'Vent Sizing Charts'!$T$38:$T$41,'Vent Sizing Charts'!AA$38:AA$41)+1,IF($R341=12,LOOKUP($S341,'Vent Sizing Charts'!$T$34:$T$37,'Vent Sizing Charts'!AA$34:AA$37)+1,IF($R341=10,LOOKUP($S341,'Vent Sizing Charts'!$T$30:$T$33,'Vent Sizing Charts'!AA$30:AA$33)+1,IF($R341=8,LOOKUP($S341,'Vent Sizing Charts'!$T$26:$T$29,'Vent Sizing Charts'!AA$26:AA$29)+1,IF($R341=6,LOOKUP($S341,'Vent Sizing Charts'!$T$22:$T$25,'Vent Sizing Charts'!AA$22:AA$25)+1,IF($R341=5,LOOKUP($S341,'Vent Sizing Charts'!$T$18:$T$21,'Vent Sizing Charts'!AA$18:AA$21)+1,IF($R341=4,LOOKUP($S341,'Vent Sizing Charts'!$T$14:$T$17,'Vent Sizing Charts'!AA$14:AA$17)+1,IF($R341=3,LOOKUP($S341,'Vent Sizing Charts'!$T$10:$T$13,'Vent Sizing Charts'!AA$10:AA$13)+1,IF($R341=2,LOOKUP($S341,'Vent Sizing Charts'!$T$8:$T$9,'Vent Sizing Charts'!AA$8:AA$9)+1,IF($R341=1.5,LOOKUP($S341,'Vent Sizing Charts'!$T$7,'Vent Sizing Charts'!AA$7)+1,IF($R341=1.25,LOOKUP($S341,'Vent Sizing Charts'!$T$6,'Vent Sizing Charts'!AA$6)+1,"ERR")))))))))))</f>
        <v>ERR</v>
      </c>
      <c r="AA341" t="str">
        <f>IF($R341=15,LOOKUP($S341,'Vent Sizing Charts'!$T$38:$T$41,'Vent Sizing Charts'!AB$38:AB$41)+1,IF($R341=12,LOOKUP($S341,'Vent Sizing Charts'!$T$34:$T$37,'Vent Sizing Charts'!AB$34:AB$37)+1,IF($R341=10,LOOKUP($S341,'Vent Sizing Charts'!$T$30:$T$33,'Vent Sizing Charts'!AB$30:AB$33)+1,IF($R341=8,LOOKUP($S341,'Vent Sizing Charts'!$T$26:$T$29,'Vent Sizing Charts'!AB$26:AB$29)+1,IF($R341=6,LOOKUP($S341,'Vent Sizing Charts'!$T$22:$T$25,'Vent Sizing Charts'!AB$22:AB$25)+1,IF($R341=5,LOOKUP($S341,'Vent Sizing Charts'!$T$18:$T$21,'Vent Sizing Charts'!AB$18:AB$21)+1,IF($R341=4,LOOKUP($S341,'Vent Sizing Charts'!$T$14:$T$17,'Vent Sizing Charts'!AB$14:AB$17)+1,IF($R341=3,LOOKUP($S341,'Vent Sizing Charts'!$T$10:$T$13,'Vent Sizing Charts'!AB$10:AB$13)+1,IF($R341=2,LOOKUP($S341,'Vent Sizing Charts'!$T$8:$T$9,'Vent Sizing Charts'!AB$8:AB$9)+1,IF($R341=1.5,LOOKUP($S341,'Vent Sizing Charts'!$T$7,'Vent Sizing Charts'!AB$7)+1,IF($R341=1.25,LOOKUP($S341,'Vent Sizing Charts'!$T$6,'Vent Sizing Charts'!AB$6)+1,"ERR")))))))))))</f>
        <v>ERR</v>
      </c>
      <c r="AB341" t="str">
        <f>IF($R341=15,LOOKUP($S341,'Vent Sizing Charts'!$T$38:$T$41,'Vent Sizing Charts'!AC$38:AC$41)+1,IF($R341=12,LOOKUP($S341,'Vent Sizing Charts'!$T$34:$T$37,'Vent Sizing Charts'!AC$34:AC$37)+1,IF($R341=10,LOOKUP($S341,'Vent Sizing Charts'!$T$30:$T$33,'Vent Sizing Charts'!AC$30:AC$33)+1,IF($R341=8,LOOKUP($S341,'Vent Sizing Charts'!$T$26:$T$29,'Vent Sizing Charts'!AC$26:AC$29)+1,IF($R341=6,LOOKUP($S341,'Vent Sizing Charts'!$T$22:$T$25,'Vent Sizing Charts'!AC$22:AC$25)+1,IF($R341=5,LOOKUP($S341,'Vent Sizing Charts'!$T$18:$T$21,'Vent Sizing Charts'!AC$18:AC$21)+1,IF($R341=4,LOOKUP($S341,'Vent Sizing Charts'!$T$14:$T$17,'Vent Sizing Charts'!AC$14:AC$17)+1,IF($R341=3,LOOKUP($S341,'Vent Sizing Charts'!$T$10:$T$13,'Vent Sizing Charts'!AC$10:AC$13)+1,IF($R341=2,LOOKUP($S341,'Vent Sizing Charts'!$T$8:$T$9,'Vent Sizing Charts'!AC$8:AC$9)+1,IF($R341=1.5,LOOKUP($S341,'Vent Sizing Charts'!$T$7,'Vent Sizing Charts'!AC$7)+1,IF($R341=1.25,LOOKUP($S341,'Vent Sizing Charts'!$T$6,'Vent Sizing Charts'!AC$6)+1,"ERR")))))))))))</f>
        <v>ERR</v>
      </c>
      <c r="AC341" t="str">
        <f>IF($R341=15,LOOKUP($S341,'Vent Sizing Charts'!$T$38:$T$41,'Vent Sizing Charts'!AD$38:AD$41)+1,IF($R341=12,LOOKUP($S341,'Vent Sizing Charts'!$T$34:$T$37,'Vent Sizing Charts'!AD$34:AD$37)+1,IF($R341=10,LOOKUP($S341,'Vent Sizing Charts'!$T$30:$T$33,'Vent Sizing Charts'!AD$30:AD$33)+1,IF($R341=8,LOOKUP($S341,'Vent Sizing Charts'!$T$26:$T$29,'Vent Sizing Charts'!AD$26:AD$29)+1,IF($R341=6,LOOKUP($S341,'Vent Sizing Charts'!$T$22:$T$25,'Vent Sizing Charts'!AD$22:AD$25)+1,IF($R341=5,LOOKUP($S341,'Vent Sizing Charts'!$T$18:$T$21,'Vent Sizing Charts'!AD$18:AD$21)+1,IF($R341=4,LOOKUP($S341,'Vent Sizing Charts'!$T$14:$T$17,'Vent Sizing Charts'!AD$14:AD$17)+1,IF($R341=3,LOOKUP($S341,'Vent Sizing Charts'!$T$10:$T$13,'Vent Sizing Charts'!AD$10:AD$13)+1,IF($R341=2,LOOKUP($S341,'Vent Sizing Charts'!$T$8:$T$9,'Vent Sizing Charts'!AD$8:AD$9)+1,IF($R341=1.5,LOOKUP($S341,'Vent Sizing Charts'!$T$7,'Vent Sizing Charts'!AD$7)+1,IF($R341=1.25,LOOKUP($S341,'Vent Sizing Charts'!$T$6,'Vent Sizing Charts'!AD$6)+1,"ERR")))))))))))</f>
        <v>ERR</v>
      </c>
      <c r="AD341" t="str">
        <f>IF($R341=15,LOOKUP($S341,'Vent Sizing Charts'!$T$38:$T$41,'Vent Sizing Charts'!AE$38:AE$41)+1,IF($R341=12,LOOKUP($S341,'Vent Sizing Charts'!$T$34:$T$37,'Vent Sizing Charts'!AE$34:AE$37)+1,IF($R341=10,LOOKUP($S341,'Vent Sizing Charts'!$T$30:$T$33,'Vent Sizing Charts'!AE$30:AE$33)+1,IF($R341=8,LOOKUP($S341,'Vent Sizing Charts'!$T$26:$T$29,'Vent Sizing Charts'!AE$26:AE$29)+1,IF($R341=6,LOOKUP($S341,'Vent Sizing Charts'!$T$22:$T$25,'Vent Sizing Charts'!AE$22:AE$25)+1,IF($R341=5,LOOKUP($S341,'Vent Sizing Charts'!$T$18:$T$21,'Vent Sizing Charts'!AE$18:AE$21)+1,IF($R341=4,LOOKUP($S341,'Vent Sizing Charts'!$T$14:$T$17,'Vent Sizing Charts'!AE$14:AE$17)+1,IF($R341=3,LOOKUP($S341,'Vent Sizing Charts'!$T$10:$T$13,'Vent Sizing Charts'!AE$10:AE$13)+1,IF($R341=2,LOOKUP($S341,'Vent Sizing Charts'!$T$8:$T$9,'Vent Sizing Charts'!AE$8:AE$9)+1,IF($R341=1.5,LOOKUP($S341,'Vent Sizing Charts'!$T$7,'Vent Sizing Charts'!AE$7)+1,IF($R341=1.25,LOOKUP($S341,'Vent Sizing Charts'!$T$6,'Vent Sizing Charts'!AE$6)+1,"ERR")))))))))))</f>
        <v>ERR</v>
      </c>
      <c r="AE341" t="str">
        <f>IF($R341=15,LOOKUP($S341,'Vent Sizing Charts'!$T$38:$T$41,'Vent Sizing Charts'!U$38:U$41),IF($R341=12,LOOKUP($S341,'Vent Sizing Charts'!$T$34:$T$37,'Vent Sizing Charts'!U$34:U$37),IF($R341=10,LOOKUP($S341,'Vent Sizing Charts'!$T$30:$T$33,'Vent Sizing Charts'!U$30:U$33),IF($R341=8,LOOKUP($S341,'Vent Sizing Charts'!$T$26:$T$29,'Vent Sizing Charts'!U$26:U$29),IF($R341=6,LOOKUP($S341,'Vent Sizing Charts'!$T$22:$T$25,'Vent Sizing Charts'!U$22:U$25),IF($R341=5,LOOKUP($S341,'Vent Sizing Charts'!$T$18:$T$21,'Vent Sizing Charts'!U$18:U$21),IF($R341=4,LOOKUP($S341,'Vent Sizing Charts'!$T$14:$T$17,'Vent Sizing Charts'!U$14:U$17),IF($R341=3,LOOKUP($S341,'Vent Sizing Charts'!$T$10:$T$13,'Vent Sizing Charts'!U$10:U$13),IF($R341=2,LOOKUP($S341,'Vent Sizing Charts'!$T$8:$T$9,'Vent Sizing Charts'!U$8:U$9),IF($R341=1.5,LOOKUP($S341,'Vent Sizing Charts'!$T$7,'Vent Sizing Charts'!U$7),IF($R341=1.25,LOOKUP($S341,'Vent Sizing Charts'!$T$6,'Vent Sizing Charts'!U$6),"ERR")))))))))))</f>
        <v>ERR</v>
      </c>
    </row>
    <row r="342" spans="6:31" x14ac:dyDescent="0.25">
      <c r="F342" t="str">
        <f>IF('Vent Sizing'!M327="","",'Vent Sizing'!M327)</f>
        <v/>
      </c>
      <c r="G342">
        <v>0</v>
      </c>
      <c r="H342" t="e">
        <f>IF(LOOKUP($F342,'Vent Sizing Charts'!$F$5:$F$18,'Vent Sizing Charts'!G$5:G$18)+1&lt;0,0,LOOKUP($F342,'Vent Sizing Charts'!$F$5:$F$18,'Vent Sizing Charts'!G$5:G$18))</f>
        <v>#N/A</v>
      </c>
      <c r="I342" t="e">
        <f>IF(LOOKUP($F342,'Vent Sizing Charts'!$F$5:$F$18,'Vent Sizing Charts'!H$5:H$18)+1&lt;0,0,LOOKUP($F342,'Vent Sizing Charts'!$F$5:$F$18,'Vent Sizing Charts'!H$5:H$18))</f>
        <v>#N/A</v>
      </c>
      <c r="J342" t="e">
        <f>IF(LOOKUP($F342,'Vent Sizing Charts'!$F$5:$F$18,'Vent Sizing Charts'!I$5:I$18)+1&lt;0,0,LOOKUP($F342,'Vent Sizing Charts'!$F$5:$F$18,'Vent Sizing Charts'!I$5:I$18))</f>
        <v>#N/A</v>
      </c>
      <c r="K342" t="e">
        <f>IF(LOOKUP($F342,'Vent Sizing Charts'!$F$5:$F$18,'Vent Sizing Charts'!J$5:J$18)+1&lt;0,0,LOOKUP($F342,'Vent Sizing Charts'!$F$5:$F$18,'Vent Sizing Charts'!J$5:J$18))</f>
        <v>#N/A</v>
      </c>
      <c r="L342" t="e">
        <f>IF(LOOKUP($F342,'Vent Sizing Charts'!$F$5:$F$18,'Vent Sizing Charts'!K$5:K$18)+1&lt;0,0,LOOKUP($F342,'Vent Sizing Charts'!$F$5:$F$18,'Vent Sizing Charts'!K$5:K$18))</f>
        <v>#N/A</v>
      </c>
      <c r="M342" t="e">
        <f>IF(LOOKUP($F342,'Vent Sizing Charts'!$F$5:$F$18,'Vent Sizing Charts'!L$5:L$18)+1&lt;0,0,LOOKUP($F342,'Vent Sizing Charts'!$F$5:$F$18,'Vent Sizing Charts'!L$5:L$18))</f>
        <v>#N/A</v>
      </c>
      <c r="N342" t="e">
        <f>IF(LOOKUP($F342,'Vent Sizing Charts'!$F$5:$F$18,'Vent Sizing Charts'!M$5:M$18)+1&lt;0,0,LOOKUP($F342,'Vent Sizing Charts'!$F$5:$F$18,'Vent Sizing Charts'!M$5:M$18))</f>
        <v>#N/A</v>
      </c>
      <c r="O342" t="e">
        <f>IF(LOOKUP($F342,'Vent Sizing Charts'!$F$5:$F$18,'Vent Sizing Charts'!N$5:N$18)+1&lt;0,0,LOOKUP($F342,'Vent Sizing Charts'!$F$5:$F$18,'Vent Sizing Charts'!N$5:N$18))</f>
        <v>#N/A</v>
      </c>
      <c r="R342">
        <f>'Vent Sizing'!W247</f>
        <v>0</v>
      </c>
      <c r="S342">
        <f>ROUNDUP('Vent Sizing'!X247,0)</f>
        <v>0</v>
      </c>
      <c r="T342">
        <v>-9999999</v>
      </c>
      <c r="U342" t="str">
        <f>IF($R342=15,LOOKUP($S342,'Vent Sizing Charts'!$T$38:$T$41,'Vent Sizing Charts'!V$38:V$41)+1,IF($R342=12,LOOKUP($S342,'Vent Sizing Charts'!$T$34:$T$37,'Vent Sizing Charts'!V$34:V$37)+1,IF($R342=10,LOOKUP($S342,'Vent Sizing Charts'!$T$30:$T$33,'Vent Sizing Charts'!V$30:V$33)+1,IF($R342=8,LOOKUP($S342,'Vent Sizing Charts'!$T$26:$T$29,'Vent Sizing Charts'!V$26:V$29)+1,IF($R342=6,LOOKUP($S342,'Vent Sizing Charts'!$T$22:$T$25,'Vent Sizing Charts'!V$22:V$25)+1,IF($R342=5,LOOKUP($S342,'Vent Sizing Charts'!$T$18:$T$21,'Vent Sizing Charts'!V$18:V$21)+1,IF($R342=4,LOOKUP($S342,'Vent Sizing Charts'!$T$14:$T$17,'Vent Sizing Charts'!V$14:V$17)+1,IF($R342=3,LOOKUP($S342,'Vent Sizing Charts'!$T$10:$T$13,'Vent Sizing Charts'!V$10:V$13)+1,IF($R342=2,LOOKUP($S342,'Vent Sizing Charts'!$T$8:$T$9,'Vent Sizing Charts'!V$8:V$9)+1,IF($R342=1.5,LOOKUP($S342,'Vent Sizing Charts'!$T$7,'Vent Sizing Charts'!V$7)+1,IF($R342=1.25,LOOKUP($S342,'Vent Sizing Charts'!$T$6,'Vent Sizing Charts'!V$6)+1,"ERR")))))))))))</f>
        <v>ERR</v>
      </c>
      <c r="V342" t="str">
        <f>IF($R342=15,LOOKUP($S342,'Vent Sizing Charts'!$T$38:$T$41,'Vent Sizing Charts'!W$38:W$41)+1,IF($R342=12,LOOKUP($S342,'Vent Sizing Charts'!$T$34:$T$37,'Vent Sizing Charts'!W$34:W$37)+1,IF($R342=10,LOOKUP($S342,'Vent Sizing Charts'!$T$30:$T$33,'Vent Sizing Charts'!W$30:W$33)+1,IF($R342=8,LOOKUP($S342,'Vent Sizing Charts'!$T$26:$T$29,'Vent Sizing Charts'!W$26:W$29)+1,IF($R342=6,LOOKUP($S342,'Vent Sizing Charts'!$T$22:$T$25,'Vent Sizing Charts'!W$22:W$25)+1,IF($R342=5,LOOKUP($S342,'Vent Sizing Charts'!$T$18:$T$21,'Vent Sizing Charts'!W$18:W$21)+1,IF($R342=4,LOOKUP($S342,'Vent Sizing Charts'!$T$14:$T$17,'Vent Sizing Charts'!W$14:W$17)+1,IF($R342=3,LOOKUP($S342,'Vent Sizing Charts'!$T$10:$T$13,'Vent Sizing Charts'!W$10:W$13)+1,IF($R342=2,LOOKUP($S342,'Vent Sizing Charts'!$T$8:$T$9,'Vent Sizing Charts'!W$8:W$9)+1,IF($R342=1.5,LOOKUP($S342,'Vent Sizing Charts'!$T$7,'Vent Sizing Charts'!W$7)+1,IF($R342=1.25,LOOKUP($S342,'Vent Sizing Charts'!$T$6,'Vent Sizing Charts'!W$6)+1,"ERR")))))))))))</f>
        <v>ERR</v>
      </c>
      <c r="W342" t="str">
        <f>IF($R342=15,LOOKUP($S342,'Vent Sizing Charts'!$T$38:$T$41,'Vent Sizing Charts'!X$38:X$41)+1,IF($R342=12,LOOKUP($S342,'Vent Sizing Charts'!$T$34:$T$37,'Vent Sizing Charts'!X$34:X$37)+1,IF($R342=10,LOOKUP($S342,'Vent Sizing Charts'!$T$30:$T$33,'Vent Sizing Charts'!X$30:X$33)+1,IF($R342=8,LOOKUP($S342,'Vent Sizing Charts'!$T$26:$T$29,'Vent Sizing Charts'!X$26:X$29)+1,IF($R342=6,LOOKUP($S342,'Vent Sizing Charts'!$T$22:$T$25,'Vent Sizing Charts'!X$22:X$25)+1,IF($R342=5,LOOKUP($S342,'Vent Sizing Charts'!$T$18:$T$21,'Vent Sizing Charts'!X$18:X$21)+1,IF($R342=4,LOOKUP($S342,'Vent Sizing Charts'!$T$14:$T$17,'Vent Sizing Charts'!X$14:X$17)+1,IF($R342=3,LOOKUP($S342,'Vent Sizing Charts'!$T$10:$T$13,'Vent Sizing Charts'!X$10:X$13)+1,IF($R342=2,LOOKUP($S342,'Vent Sizing Charts'!$T$8:$T$9,'Vent Sizing Charts'!X$8:X$9)+1,IF($R342=1.5,LOOKUP($S342,'Vent Sizing Charts'!$T$7,'Vent Sizing Charts'!X$7)+1,IF($R342=1.25,LOOKUP($S342,'Vent Sizing Charts'!$T$6,'Vent Sizing Charts'!X$6)+1,"ERR")))))))))))</f>
        <v>ERR</v>
      </c>
      <c r="X342" t="str">
        <f>IF($R342=15,LOOKUP($S342,'Vent Sizing Charts'!$T$38:$T$41,'Vent Sizing Charts'!Y$38:Y$41)+1,IF($R342=12,LOOKUP($S342,'Vent Sizing Charts'!$T$34:$T$37,'Vent Sizing Charts'!Y$34:Y$37)+1,IF($R342=10,LOOKUP($S342,'Vent Sizing Charts'!$T$30:$T$33,'Vent Sizing Charts'!Y$30:Y$33)+1,IF($R342=8,LOOKUP($S342,'Vent Sizing Charts'!$T$26:$T$29,'Vent Sizing Charts'!Y$26:Y$29)+1,IF($R342=6,LOOKUP($S342,'Vent Sizing Charts'!$T$22:$T$25,'Vent Sizing Charts'!Y$22:Y$25)+1,IF($R342=5,LOOKUP($S342,'Vent Sizing Charts'!$T$18:$T$21,'Vent Sizing Charts'!Y$18:Y$21)+1,IF($R342=4,LOOKUP($S342,'Vent Sizing Charts'!$T$14:$T$17,'Vent Sizing Charts'!Y$14:Y$17)+1,IF($R342=3,LOOKUP($S342,'Vent Sizing Charts'!$T$10:$T$13,'Vent Sizing Charts'!Y$10:Y$13)+1,IF($R342=2,LOOKUP($S342,'Vent Sizing Charts'!$T$8:$T$9,'Vent Sizing Charts'!Y$8:Y$9)+1,IF($R342=1.5,LOOKUP($S342,'Vent Sizing Charts'!$T$7,'Vent Sizing Charts'!Y$7)+1,IF($R342=1.25,LOOKUP($S342,'Vent Sizing Charts'!$T$6,'Vent Sizing Charts'!Y$6)+1,"ERR")))))))))))</f>
        <v>ERR</v>
      </c>
      <c r="Y342" t="str">
        <f>IF($R342=15,LOOKUP($S342,'Vent Sizing Charts'!$T$38:$T$41,'Vent Sizing Charts'!Z$38:Z$41)+1,IF($R342=12,LOOKUP($S342,'Vent Sizing Charts'!$T$34:$T$37,'Vent Sizing Charts'!Z$34:Z$37)+1,IF($R342=10,LOOKUP($S342,'Vent Sizing Charts'!$T$30:$T$33,'Vent Sizing Charts'!Z$30:Z$33)+1,IF($R342=8,LOOKUP($S342,'Vent Sizing Charts'!$T$26:$T$29,'Vent Sizing Charts'!Z$26:Z$29)+1,IF($R342=6,LOOKUP($S342,'Vent Sizing Charts'!$T$22:$T$25,'Vent Sizing Charts'!Z$22:Z$25)+1,IF($R342=5,LOOKUP($S342,'Vent Sizing Charts'!$T$18:$T$21,'Vent Sizing Charts'!Z$18:Z$21)+1,IF($R342=4,LOOKUP($S342,'Vent Sizing Charts'!$T$14:$T$17,'Vent Sizing Charts'!Z$14:Z$17)+1,IF($R342=3,LOOKUP($S342,'Vent Sizing Charts'!$T$10:$T$13,'Vent Sizing Charts'!Z$10:Z$13)+1,IF($R342=2,LOOKUP($S342,'Vent Sizing Charts'!$T$8:$T$9,'Vent Sizing Charts'!Z$8:Z$9)+1,IF($R342=1.5,LOOKUP($S342,'Vent Sizing Charts'!$T$7,'Vent Sizing Charts'!Z$7)+1,IF($R342=1.25,LOOKUP($S342,'Vent Sizing Charts'!$T$6,'Vent Sizing Charts'!Z$6)+1,"ERR")))))))))))</f>
        <v>ERR</v>
      </c>
      <c r="Z342" t="str">
        <f>IF($R342=15,LOOKUP($S342,'Vent Sizing Charts'!$T$38:$T$41,'Vent Sizing Charts'!AA$38:AA$41)+1,IF($R342=12,LOOKUP($S342,'Vent Sizing Charts'!$T$34:$T$37,'Vent Sizing Charts'!AA$34:AA$37)+1,IF($R342=10,LOOKUP($S342,'Vent Sizing Charts'!$T$30:$T$33,'Vent Sizing Charts'!AA$30:AA$33)+1,IF($R342=8,LOOKUP($S342,'Vent Sizing Charts'!$T$26:$T$29,'Vent Sizing Charts'!AA$26:AA$29)+1,IF($R342=6,LOOKUP($S342,'Vent Sizing Charts'!$T$22:$T$25,'Vent Sizing Charts'!AA$22:AA$25)+1,IF($R342=5,LOOKUP($S342,'Vent Sizing Charts'!$T$18:$T$21,'Vent Sizing Charts'!AA$18:AA$21)+1,IF($R342=4,LOOKUP($S342,'Vent Sizing Charts'!$T$14:$T$17,'Vent Sizing Charts'!AA$14:AA$17)+1,IF($R342=3,LOOKUP($S342,'Vent Sizing Charts'!$T$10:$T$13,'Vent Sizing Charts'!AA$10:AA$13)+1,IF($R342=2,LOOKUP($S342,'Vent Sizing Charts'!$T$8:$T$9,'Vent Sizing Charts'!AA$8:AA$9)+1,IF($R342=1.5,LOOKUP($S342,'Vent Sizing Charts'!$T$7,'Vent Sizing Charts'!AA$7)+1,IF($R342=1.25,LOOKUP($S342,'Vent Sizing Charts'!$T$6,'Vent Sizing Charts'!AA$6)+1,"ERR")))))))))))</f>
        <v>ERR</v>
      </c>
      <c r="AA342" t="str">
        <f>IF($R342=15,LOOKUP($S342,'Vent Sizing Charts'!$T$38:$T$41,'Vent Sizing Charts'!AB$38:AB$41)+1,IF($R342=12,LOOKUP($S342,'Vent Sizing Charts'!$T$34:$T$37,'Vent Sizing Charts'!AB$34:AB$37)+1,IF($R342=10,LOOKUP($S342,'Vent Sizing Charts'!$T$30:$T$33,'Vent Sizing Charts'!AB$30:AB$33)+1,IF($R342=8,LOOKUP($S342,'Vent Sizing Charts'!$T$26:$T$29,'Vent Sizing Charts'!AB$26:AB$29)+1,IF($R342=6,LOOKUP($S342,'Vent Sizing Charts'!$T$22:$T$25,'Vent Sizing Charts'!AB$22:AB$25)+1,IF($R342=5,LOOKUP($S342,'Vent Sizing Charts'!$T$18:$T$21,'Vent Sizing Charts'!AB$18:AB$21)+1,IF($R342=4,LOOKUP($S342,'Vent Sizing Charts'!$T$14:$T$17,'Vent Sizing Charts'!AB$14:AB$17)+1,IF($R342=3,LOOKUP($S342,'Vent Sizing Charts'!$T$10:$T$13,'Vent Sizing Charts'!AB$10:AB$13)+1,IF($R342=2,LOOKUP($S342,'Vent Sizing Charts'!$T$8:$T$9,'Vent Sizing Charts'!AB$8:AB$9)+1,IF($R342=1.5,LOOKUP($S342,'Vent Sizing Charts'!$T$7,'Vent Sizing Charts'!AB$7)+1,IF($R342=1.25,LOOKUP($S342,'Vent Sizing Charts'!$T$6,'Vent Sizing Charts'!AB$6)+1,"ERR")))))))))))</f>
        <v>ERR</v>
      </c>
      <c r="AB342" t="str">
        <f>IF($R342=15,LOOKUP($S342,'Vent Sizing Charts'!$T$38:$T$41,'Vent Sizing Charts'!AC$38:AC$41)+1,IF($R342=12,LOOKUP($S342,'Vent Sizing Charts'!$T$34:$T$37,'Vent Sizing Charts'!AC$34:AC$37)+1,IF($R342=10,LOOKUP($S342,'Vent Sizing Charts'!$T$30:$T$33,'Vent Sizing Charts'!AC$30:AC$33)+1,IF($R342=8,LOOKUP($S342,'Vent Sizing Charts'!$T$26:$T$29,'Vent Sizing Charts'!AC$26:AC$29)+1,IF($R342=6,LOOKUP($S342,'Vent Sizing Charts'!$T$22:$T$25,'Vent Sizing Charts'!AC$22:AC$25)+1,IF($R342=5,LOOKUP($S342,'Vent Sizing Charts'!$T$18:$T$21,'Vent Sizing Charts'!AC$18:AC$21)+1,IF($R342=4,LOOKUP($S342,'Vent Sizing Charts'!$T$14:$T$17,'Vent Sizing Charts'!AC$14:AC$17)+1,IF($R342=3,LOOKUP($S342,'Vent Sizing Charts'!$T$10:$T$13,'Vent Sizing Charts'!AC$10:AC$13)+1,IF($R342=2,LOOKUP($S342,'Vent Sizing Charts'!$T$8:$T$9,'Vent Sizing Charts'!AC$8:AC$9)+1,IF($R342=1.5,LOOKUP($S342,'Vent Sizing Charts'!$T$7,'Vent Sizing Charts'!AC$7)+1,IF($R342=1.25,LOOKUP($S342,'Vent Sizing Charts'!$T$6,'Vent Sizing Charts'!AC$6)+1,"ERR")))))))))))</f>
        <v>ERR</v>
      </c>
      <c r="AC342" t="str">
        <f>IF($R342=15,LOOKUP($S342,'Vent Sizing Charts'!$T$38:$T$41,'Vent Sizing Charts'!AD$38:AD$41)+1,IF($R342=12,LOOKUP($S342,'Vent Sizing Charts'!$T$34:$T$37,'Vent Sizing Charts'!AD$34:AD$37)+1,IF($R342=10,LOOKUP($S342,'Vent Sizing Charts'!$T$30:$T$33,'Vent Sizing Charts'!AD$30:AD$33)+1,IF($R342=8,LOOKUP($S342,'Vent Sizing Charts'!$T$26:$T$29,'Vent Sizing Charts'!AD$26:AD$29)+1,IF($R342=6,LOOKUP($S342,'Vent Sizing Charts'!$T$22:$T$25,'Vent Sizing Charts'!AD$22:AD$25)+1,IF($R342=5,LOOKUP($S342,'Vent Sizing Charts'!$T$18:$T$21,'Vent Sizing Charts'!AD$18:AD$21)+1,IF($R342=4,LOOKUP($S342,'Vent Sizing Charts'!$T$14:$T$17,'Vent Sizing Charts'!AD$14:AD$17)+1,IF($R342=3,LOOKUP($S342,'Vent Sizing Charts'!$T$10:$T$13,'Vent Sizing Charts'!AD$10:AD$13)+1,IF($R342=2,LOOKUP($S342,'Vent Sizing Charts'!$T$8:$T$9,'Vent Sizing Charts'!AD$8:AD$9)+1,IF($R342=1.5,LOOKUP($S342,'Vent Sizing Charts'!$T$7,'Vent Sizing Charts'!AD$7)+1,IF($R342=1.25,LOOKUP($S342,'Vent Sizing Charts'!$T$6,'Vent Sizing Charts'!AD$6)+1,"ERR")))))))))))</f>
        <v>ERR</v>
      </c>
      <c r="AD342" t="str">
        <f>IF($R342=15,LOOKUP($S342,'Vent Sizing Charts'!$T$38:$T$41,'Vent Sizing Charts'!AE$38:AE$41)+1,IF($R342=12,LOOKUP($S342,'Vent Sizing Charts'!$T$34:$T$37,'Vent Sizing Charts'!AE$34:AE$37)+1,IF($R342=10,LOOKUP($S342,'Vent Sizing Charts'!$T$30:$T$33,'Vent Sizing Charts'!AE$30:AE$33)+1,IF($R342=8,LOOKUP($S342,'Vent Sizing Charts'!$T$26:$T$29,'Vent Sizing Charts'!AE$26:AE$29)+1,IF($R342=6,LOOKUP($S342,'Vent Sizing Charts'!$T$22:$T$25,'Vent Sizing Charts'!AE$22:AE$25)+1,IF($R342=5,LOOKUP($S342,'Vent Sizing Charts'!$T$18:$T$21,'Vent Sizing Charts'!AE$18:AE$21)+1,IF($R342=4,LOOKUP($S342,'Vent Sizing Charts'!$T$14:$T$17,'Vent Sizing Charts'!AE$14:AE$17)+1,IF($R342=3,LOOKUP($S342,'Vent Sizing Charts'!$T$10:$T$13,'Vent Sizing Charts'!AE$10:AE$13)+1,IF($R342=2,LOOKUP($S342,'Vent Sizing Charts'!$T$8:$T$9,'Vent Sizing Charts'!AE$8:AE$9)+1,IF($R342=1.5,LOOKUP($S342,'Vent Sizing Charts'!$T$7,'Vent Sizing Charts'!AE$7)+1,IF($R342=1.25,LOOKUP($S342,'Vent Sizing Charts'!$T$6,'Vent Sizing Charts'!AE$6)+1,"ERR")))))))))))</f>
        <v>ERR</v>
      </c>
      <c r="AE342" t="str">
        <f>IF($R342=15,LOOKUP($S342,'Vent Sizing Charts'!$T$38:$T$41,'Vent Sizing Charts'!U$38:U$41),IF($R342=12,LOOKUP($S342,'Vent Sizing Charts'!$T$34:$T$37,'Vent Sizing Charts'!U$34:U$37),IF($R342=10,LOOKUP($S342,'Vent Sizing Charts'!$T$30:$T$33,'Vent Sizing Charts'!U$30:U$33),IF($R342=8,LOOKUP($S342,'Vent Sizing Charts'!$T$26:$T$29,'Vent Sizing Charts'!U$26:U$29),IF($R342=6,LOOKUP($S342,'Vent Sizing Charts'!$T$22:$T$25,'Vent Sizing Charts'!U$22:U$25),IF($R342=5,LOOKUP($S342,'Vent Sizing Charts'!$T$18:$T$21,'Vent Sizing Charts'!U$18:U$21),IF($R342=4,LOOKUP($S342,'Vent Sizing Charts'!$T$14:$T$17,'Vent Sizing Charts'!U$14:U$17),IF($R342=3,LOOKUP($S342,'Vent Sizing Charts'!$T$10:$T$13,'Vent Sizing Charts'!U$10:U$13),IF($R342=2,LOOKUP($S342,'Vent Sizing Charts'!$T$8:$T$9,'Vent Sizing Charts'!U$8:U$9),IF($R342=1.5,LOOKUP($S342,'Vent Sizing Charts'!$T$7,'Vent Sizing Charts'!U$7),IF($R342=1.25,LOOKUP($S342,'Vent Sizing Charts'!$T$6,'Vent Sizing Charts'!U$6),"ERR")))))))))))</f>
        <v>ERR</v>
      </c>
    </row>
    <row r="343" spans="6:31" x14ac:dyDescent="0.25">
      <c r="F343" t="str">
        <f>IF('Vent Sizing'!M328="","",'Vent Sizing'!M328)</f>
        <v/>
      </c>
      <c r="G343">
        <v>0</v>
      </c>
      <c r="H343" t="e">
        <f>IF(LOOKUP($F343,'Vent Sizing Charts'!$F$5:$F$18,'Vent Sizing Charts'!G$5:G$18)+1&lt;0,0,LOOKUP($F343,'Vent Sizing Charts'!$F$5:$F$18,'Vent Sizing Charts'!G$5:G$18))</f>
        <v>#N/A</v>
      </c>
      <c r="I343" t="e">
        <f>IF(LOOKUP($F343,'Vent Sizing Charts'!$F$5:$F$18,'Vent Sizing Charts'!H$5:H$18)+1&lt;0,0,LOOKUP($F343,'Vent Sizing Charts'!$F$5:$F$18,'Vent Sizing Charts'!H$5:H$18))</f>
        <v>#N/A</v>
      </c>
      <c r="J343" t="e">
        <f>IF(LOOKUP($F343,'Vent Sizing Charts'!$F$5:$F$18,'Vent Sizing Charts'!I$5:I$18)+1&lt;0,0,LOOKUP($F343,'Vent Sizing Charts'!$F$5:$F$18,'Vent Sizing Charts'!I$5:I$18))</f>
        <v>#N/A</v>
      </c>
      <c r="K343" t="e">
        <f>IF(LOOKUP($F343,'Vent Sizing Charts'!$F$5:$F$18,'Vent Sizing Charts'!J$5:J$18)+1&lt;0,0,LOOKUP($F343,'Vent Sizing Charts'!$F$5:$F$18,'Vent Sizing Charts'!J$5:J$18))</f>
        <v>#N/A</v>
      </c>
      <c r="L343" t="e">
        <f>IF(LOOKUP($F343,'Vent Sizing Charts'!$F$5:$F$18,'Vent Sizing Charts'!K$5:K$18)+1&lt;0,0,LOOKUP($F343,'Vent Sizing Charts'!$F$5:$F$18,'Vent Sizing Charts'!K$5:K$18))</f>
        <v>#N/A</v>
      </c>
      <c r="M343" t="e">
        <f>IF(LOOKUP($F343,'Vent Sizing Charts'!$F$5:$F$18,'Vent Sizing Charts'!L$5:L$18)+1&lt;0,0,LOOKUP($F343,'Vent Sizing Charts'!$F$5:$F$18,'Vent Sizing Charts'!L$5:L$18))</f>
        <v>#N/A</v>
      </c>
      <c r="N343" t="e">
        <f>IF(LOOKUP($F343,'Vent Sizing Charts'!$F$5:$F$18,'Vent Sizing Charts'!M$5:M$18)+1&lt;0,0,LOOKUP($F343,'Vent Sizing Charts'!$F$5:$F$18,'Vent Sizing Charts'!M$5:M$18))</f>
        <v>#N/A</v>
      </c>
      <c r="O343" t="e">
        <f>IF(LOOKUP($F343,'Vent Sizing Charts'!$F$5:$F$18,'Vent Sizing Charts'!N$5:N$18)+1&lt;0,0,LOOKUP($F343,'Vent Sizing Charts'!$F$5:$F$18,'Vent Sizing Charts'!N$5:N$18))</f>
        <v>#N/A</v>
      </c>
      <c r="R343">
        <f>'Vent Sizing'!W248</f>
        <v>0</v>
      </c>
      <c r="S343">
        <f>ROUNDUP('Vent Sizing'!X248,0)</f>
        <v>0</v>
      </c>
      <c r="T343">
        <v>-9999999</v>
      </c>
      <c r="U343" t="str">
        <f>IF($R343=15,LOOKUP($S343,'Vent Sizing Charts'!$T$38:$T$41,'Vent Sizing Charts'!V$38:V$41)+1,IF($R343=12,LOOKUP($S343,'Vent Sizing Charts'!$T$34:$T$37,'Vent Sizing Charts'!V$34:V$37)+1,IF($R343=10,LOOKUP($S343,'Vent Sizing Charts'!$T$30:$T$33,'Vent Sizing Charts'!V$30:V$33)+1,IF($R343=8,LOOKUP($S343,'Vent Sizing Charts'!$T$26:$T$29,'Vent Sizing Charts'!V$26:V$29)+1,IF($R343=6,LOOKUP($S343,'Vent Sizing Charts'!$T$22:$T$25,'Vent Sizing Charts'!V$22:V$25)+1,IF($R343=5,LOOKUP($S343,'Vent Sizing Charts'!$T$18:$T$21,'Vent Sizing Charts'!V$18:V$21)+1,IF($R343=4,LOOKUP($S343,'Vent Sizing Charts'!$T$14:$T$17,'Vent Sizing Charts'!V$14:V$17)+1,IF($R343=3,LOOKUP($S343,'Vent Sizing Charts'!$T$10:$T$13,'Vent Sizing Charts'!V$10:V$13)+1,IF($R343=2,LOOKUP($S343,'Vent Sizing Charts'!$T$8:$T$9,'Vent Sizing Charts'!V$8:V$9)+1,IF($R343=1.5,LOOKUP($S343,'Vent Sizing Charts'!$T$7,'Vent Sizing Charts'!V$7)+1,IF($R343=1.25,LOOKUP($S343,'Vent Sizing Charts'!$T$6,'Vent Sizing Charts'!V$6)+1,"ERR")))))))))))</f>
        <v>ERR</v>
      </c>
      <c r="V343" t="str">
        <f>IF($R343=15,LOOKUP($S343,'Vent Sizing Charts'!$T$38:$T$41,'Vent Sizing Charts'!W$38:W$41)+1,IF($R343=12,LOOKUP($S343,'Vent Sizing Charts'!$T$34:$T$37,'Vent Sizing Charts'!W$34:W$37)+1,IF($R343=10,LOOKUP($S343,'Vent Sizing Charts'!$T$30:$T$33,'Vent Sizing Charts'!W$30:W$33)+1,IF($R343=8,LOOKUP($S343,'Vent Sizing Charts'!$T$26:$T$29,'Vent Sizing Charts'!W$26:W$29)+1,IF($R343=6,LOOKUP($S343,'Vent Sizing Charts'!$T$22:$T$25,'Vent Sizing Charts'!W$22:W$25)+1,IF($R343=5,LOOKUP($S343,'Vent Sizing Charts'!$T$18:$T$21,'Vent Sizing Charts'!W$18:W$21)+1,IF($R343=4,LOOKUP($S343,'Vent Sizing Charts'!$T$14:$T$17,'Vent Sizing Charts'!W$14:W$17)+1,IF($R343=3,LOOKUP($S343,'Vent Sizing Charts'!$T$10:$T$13,'Vent Sizing Charts'!W$10:W$13)+1,IF($R343=2,LOOKUP($S343,'Vent Sizing Charts'!$T$8:$T$9,'Vent Sizing Charts'!W$8:W$9)+1,IF($R343=1.5,LOOKUP($S343,'Vent Sizing Charts'!$T$7,'Vent Sizing Charts'!W$7)+1,IF($R343=1.25,LOOKUP($S343,'Vent Sizing Charts'!$T$6,'Vent Sizing Charts'!W$6)+1,"ERR")))))))))))</f>
        <v>ERR</v>
      </c>
      <c r="W343" t="str">
        <f>IF($R343=15,LOOKUP($S343,'Vent Sizing Charts'!$T$38:$T$41,'Vent Sizing Charts'!X$38:X$41)+1,IF($R343=12,LOOKUP($S343,'Vent Sizing Charts'!$T$34:$T$37,'Vent Sizing Charts'!X$34:X$37)+1,IF($R343=10,LOOKUP($S343,'Vent Sizing Charts'!$T$30:$T$33,'Vent Sizing Charts'!X$30:X$33)+1,IF($R343=8,LOOKUP($S343,'Vent Sizing Charts'!$T$26:$T$29,'Vent Sizing Charts'!X$26:X$29)+1,IF($R343=6,LOOKUP($S343,'Vent Sizing Charts'!$T$22:$T$25,'Vent Sizing Charts'!X$22:X$25)+1,IF($R343=5,LOOKUP($S343,'Vent Sizing Charts'!$T$18:$T$21,'Vent Sizing Charts'!X$18:X$21)+1,IF($R343=4,LOOKUP($S343,'Vent Sizing Charts'!$T$14:$T$17,'Vent Sizing Charts'!X$14:X$17)+1,IF($R343=3,LOOKUP($S343,'Vent Sizing Charts'!$T$10:$T$13,'Vent Sizing Charts'!X$10:X$13)+1,IF($R343=2,LOOKUP($S343,'Vent Sizing Charts'!$T$8:$T$9,'Vent Sizing Charts'!X$8:X$9)+1,IF($R343=1.5,LOOKUP($S343,'Vent Sizing Charts'!$T$7,'Vent Sizing Charts'!X$7)+1,IF($R343=1.25,LOOKUP($S343,'Vent Sizing Charts'!$T$6,'Vent Sizing Charts'!X$6)+1,"ERR")))))))))))</f>
        <v>ERR</v>
      </c>
      <c r="X343" t="str">
        <f>IF($R343=15,LOOKUP($S343,'Vent Sizing Charts'!$T$38:$T$41,'Vent Sizing Charts'!Y$38:Y$41)+1,IF($R343=12,LOOKUP($S343,'Vent Sizing Charts'!$T$34:$T$37,'Vent Sizing Charts'!Y$34:Y$37)+1,IF($R343=10,LOOKUP($S343,'Vent Sizing Charts'!$T$30:$T$33,'Vent Sizing Charts'!Y$30:Y$33)+1,IF($R343=8,LOOKUP($S343,'Vent Sizing Charts'!$T$26:$T$29,'Vent Sizing Charts'!Y$26:Y$29)+1,IF($R343=6,LOOKUP($S343,'Vent Sizing Charts'!$T$22:$T$25,'Vent Sizing Charts'!Y$22:Y$25)+1,IF($R343=5,LOOKUP($S343,'Vent Sizing Charts'!$T$18:$T$21,'Vent Sizing Charts'!Y$18:Y$21)+1,IF($R343=4,LOOKUP($S343,'Vent Sizing Charts'!$T$14:$T$17,'Vent Sizing Charts'!Y$14:Y$17)+1,IF($R343=3,LOOKUP($S343,'Vent Sizing Charts'!$T$10:$T$13,'Vent Sizing Charts'!Y$10:Y$13)+1,IF($R343=2,LOOKUP($S343,'Vent Sizing Charts'!$T$8:$T$9,'Vent Sizing Charts'!Y$8:Y$9)+1,IF($R343=1.5,LOOKUP($S343,'Vent Sizing Charts'!$T$7,'Vent Sizing Charts'!Y$7)+1,IF($R343=1.25,LOOKUP($S343,'Vent Sizing Charts'!$T$6,'Vent Sizing Charts'!Y$6)+1,"ERR")))))))))))</f>
        <v>ERR</v>
      </c>
      <c r="Y343" t="str">
        <f>IF($R343=15,LOOKUP($S343,'Vent Sizing Charts'!$T$38:$T$41,'Vent Sizing Charts'!Z$38:Z$41)+1,IF($R343=12,LOOKUP($S343,'Vent Sizing Charts'!$T$34:$T$37,'Vent Sizing Charts'!Z$34:Z$37)+1,IF($R343=10,LOOKUP($S343,'Vent Sizing Charts'!$T$30:$T$33,'Vent Sizing Charts'!Z$30:Z$33)+1,IF($R343=8,LOOKUP($S343,'Vent Sizing Charts'!$T$26:$T$29,'Vent Sizing Charts'!Z$26:Z$29)+1,IF($R343=6,LOOKUP($S343,'Vent Sizing Charts'!$T$22:$T$25,'Vent Sizing Charts'!Z$22:Z$25)+1,IF($R343=5,LOOKUP($S343,'Vent Sizing Charts'!$T$18:$T$21,'Vent Sizing Charts'!Z$18:Z$21)+1,IF($R343=4,LOOKUP($S343,'Vent Sizing Charts'!$T$14:$T$17,'Vent Sizing Charts'!Z$14:Z$17)+1,IF($R343=3,LOOKUP($S343,'Vent Sizing Charts'!$T$10:$T$13,'Vent Sizing Charts'!Z$10:Z$13)+1,IF($R343=2,LOOKUP($S343,'Vent Sizing Charts'!$T$8:$T$9,'Vent Sizing Charts'!Z$8:Z$9)+1,IF($R343=1.5,LOOKUP($S343,'Vent Sizing Charts'!$T$7,'Vent Sizing Charts'!Z$7)+1,IF($R343=1.25,LOOKUP($S343,'Vent Sizing Charts'!$T$6,'Vent Sizing Charts'!Z$6)+1,"ERR")))))))))))</f>
        <v>ERR</v>
      </c>
      <c r="Z343" t="str">
        <f>IF($R343=15,LOOKUP($S343,'Vent Sizing Charts'!$T$38:$T$41,'Vent Sizing Charts'!AA$38:AA$41)+1,IF($R343=12,LOOKUP($S343,'Vent Sizing Charts'!$T$34:$T$37,'Vent Sizing Charts'!AA$34:AA$37)+1,IF($R343=10,LOOKUP($S343,'Vent Sizing Charts'!$T$30:$T$33,'Vent Sizing Charts'!AA$30:AA$33)+1,IF($R343=8,LOOKUP($S343,'Vent Sizing Charts'!$T$26:$T$29,'Vent Sizing Charts'!AA$26:AA$29)+1,IF($R343=6,LOOKUP($S343,'Vent Sizing Charts'!$T$22:$T$25,'Vent Sizing Charts'!AA$22:AA$25)+1,IF($R343=5,LOOKUP($S343,'Vent Sizing Charts'!$T$18:$T$21,'Vent Sizing Charts'!AA$18:AA$21)+1,IF($R343=4,LOOKUP($S343,'Vent Sizing Charts'!$T$14:$T$17,'Vent Sizing Charts'!AA$14:AA$17)+1,IF($R343=3,LOOKUP($S343,'Vent Sizing Charts'!$T$10:$T$13,'Vent Sizing Charts'!AA$10:AA$13)+1,IF($R343=2,LOOKUP($S343,'Vent Sizing Charts'!$T$8:$T$9,'Vent Sizing Charts'!AA$8:AA$9)+1,IF($R343=1.5,LOOKUP($S343,'Vent Sizing Charts'!$T$7,'Vent Sizing Charts'!AA$7)+1,IF($R343=1.25,LOOKUP($S343,'Vent Sizing Charts'!$T$6,'Vent Sizing Charts'!AA$6)+1,"ERR")))))))))))</f>
        <v>ERR</v>
      </c>
      <c r="AA343" t="str">
        <f>IF($R343=15,LOOKUP($S343,'Vent Sizing Charts'!$T$38:$T$41,'Vent Sizing Charts'!AB$38:AB$41)+1,IF($R343=12,LOOKUP($S343,'Vent Sizing Charts'!$T$34:$T$37,'Vent Sizing Charts'!AB$34:AB$37)+1,IF($R343=10,LOOKUP($S343,'Vent Sizing Charts'!$T$30:$T$33,'Vent Sizing Charts'!AB$30:AB$33)+1,IF($R343=8,LOOKUP($S343,'Vent Sizing Charts'!$T$26:$T$29,'Vent Sizing Charts'!AB$26:AB$29)+1,IF($R343=6,LOOKUP($S343,'Vent Sizing Charts'!$T$22:$T$25,'Vent Sizing Charts'!AB$22:AB$25)+1,IF($R343=5,LOOKUP($S343,'Vent Sizing Charts'!$T$18:$T$21,'Vent Sizing Charts'!AB$18:AB$21)+1,IF($R343=4,LOOKUP($S343,'Vent Sizing Charts'!$T$14:$T$17,'Vent Sizing Charts'!AB$14:AB$17)+1,IF($R343=3,LOOKUP($S343,'Vent Sizing Charts'!$T$10:$T$13,'Vent Sizing Charts'!AB$10:AB$13)+1,IF($R343=2,LOOKUP($S343,'Vent Sizing Charts'!$T$8:$T$9,'Vent Sizing Charts'!AB$8:AB$9)+1,IF($R343=1.5,LOOKUP($S343,'Vent Sizing Charts'!$T$7,'Vent Sizing Charts'!AB$7)+1,IF($R343=1.25,LOOKUP($S343,'Vent Sizing Charts'!$T$6,'Vent Sizing Charts'!AB$6)+1,"ERR")))))))))))</f>
        <v>ERR</v>
      </c>
      <c r="AB343" t="str">
        <f>IF($R343=15,LOOKUP($S343,'Vent Sizing Charts'!$T$38:$T$41,'Vent Sizing Charts'!AC$38:AC$41)+1,IF($R343=12,LOOKUP($S343,'Vent Sizing Charts'!$T$34:$T$37,'Vent Sizing Charts'!AC$34:AC$37)+1,IF($R343=10,LOOKUP($S343,'Vent Sizing Charts'!$T$30:$T$33,'Vent Sizing Charts'!AC$30:AC$33)+1,IF($R343=8,LOOKUP($S343,'Vent Sizing Charts'!$T$26:$T$29,'Vent Sizing Charts'!AC$26:AC$29)+1,IF($R343=6,LOOKUP($S343,'Vent Sizing Charts'!$T$22:$T$25,'Vent Sizing Charts'!AC$22:AC$25)+1,IF($R343=5,LOOKUP($S343,'Vent Sizing Charts'!$T$18:$T$21,'Vent Sizing Charts'!AC$18:AC$21)+1,IF($R343=4,LOOKUP($S343,'Vent Sizing Charts'!$T$14:$T$17,'Vent Sizing Charts'!AC$14:AC$17)+1,IF($R343=3,LOOKUP($S343,'Vent Sizing Charts'!$T$10:$T$13,'Vent Sizing Charts'!AC$10:AC$13)+1,IF($R343=2,LOOKUP($S343,'Vent Sizing Charts'!$T$8:$T$9,'Vent Sizing Charts'!AC$8:AC$9)+1,IF($R343=1.5,LOOKUP($S343,'Vent Sizing Charts'!$T$7,'Vent Sizing Charts'!AC$7)+1,IF($R343=1.25,LOOKUP($S343,'Vent Sizing Charts'!$T$6,'Vent Sizing Charts'!AC$6)+1,"ERR")))))))))))</f>
        <v>ERR</v>
      </c>
      <c r="AC343" t="str">
        <f>IF($R343=15,LOOKUP($S343,'Vent Sizing Charts'!$T$38:$T$41,'Vent Sizing Charts'!AD$38:AD$41)+1,IF($R343=12,LOOKUP($S343,'Vent Sizing Charts'!$T$34:$T$37,'Vent Sizing Charts'!AD$34:AD$37)+1,IF($R343=10,LOOKUP($S343,'Vent Sizing Charts'!$T$30:$T$33,'Vent Sizing Charts'!AD$30:AD$33)+1,IF($R343=8,LOOKUP($S343,'Vent Sizing Charts'!$T$26:$T$29,'Vent Sizing Charts'!AD$26:AD$29)+1,IF($R343=6,LOOKUP($S343,'Vent Sizing Charts'!$T$22:$T$25,'Vent Sizing Charts'!AD$22:AD$25)+1,IF($R343=5,LOOKUP($S343,'Vent Sizing Charts'!$T$18:$T$21,'Vent Sizing Charts'!AD$18:AD$21)+1,IF($R343=4,LOOKUP($S343,'Vent Sizing Charts'!$T$14:$T$17,'Vent Sizing Charts'!AD$14:AD$17)+1,IF($R343=3,LOOKUP($S343,'Vent Sizing Charts'!$T$10:$T$13,'Vent Sizing Charts'!AD$10:AD$13)+1,IF($R343=2,LOOKUP($S343,'Vent Sizing Charts'!$T$8:$T$9,'Vent Sizing Charts'!AD$8:AD$9)+1,IF($R343=1.5,LOOKUP($S343,'Vent Sizing Charts'!$T$7,'Vent Sizing Charts'!AD$7)+1,IF($R343=1.25,LOOKUP($S343,'Vent Sizing Charts'!$T$6,'Vent Sizing Charts'!AD$6)+1,"ERR")))))))))))</f>
        <v>ERR</v>
      </c>
      <c r="AD343" t="str">
        <f>IF($R343=15,LOOKUP($S343,'Vent Sizing Charts'!$T$38:$T$41,'Vent Sizing Charts'!AE$38:AE$41)+1,IF($R343=12,LOOKUP($S343,'Vent Sizing Charts'!$T$34:$T$37,'Vent Sizing Charts'!AE$34:AE$37)+1,IF($R343=10,LOOKUP($S343,'Vent Sizing Charts'!$T$30:$T$33,'Vent Sizing Charts'!AE$30:AE$33)+1,IF($R343=8,LOOKUP($S343,'Vent Sizing Charts'!$T$26:$T$29,'Vent Sizing Charts'!AE$26:AE$29)+1,IF($R343=6,LOOKUP($S343,'Vent Sizing Charts'!$T$22:$T$25,'Vent Sizing Charts'!AE$22:AE$25)+1,IF($R343=5,LOOKUP($S343,'Vent Sizing Charts'!$T$18:$T$21,'Vent Sizing Charts'!AE$18:AE$21)+1,IF($R343=4,LOOKUP($S343,'Vent Sizing Charts'!$T$14:$T$17,'Vent Sizing Charts'!AE$14:AE$17)+1,IF($R343=3,LOOKUP($S343,'Vent Sizing Charts'!$T$10:$T$13,'Vent Sizing Charts'!AE$10:AE$13)+1,IF($R343=2,LOOKUP($S343,'Vent Sizing Charts'!$T$8:$T$9,'Vent Sizing Charts'!AE$8:AE$9)+1,IF($R343=1.5,LOOKUP($S343,'Vent Sizing Charts'!$T$7,'Vent Sizing Charts'!AE$7)+1,IF($R343=1.25,LOOKUP($S343,'Vent Sizing Charts'!$T$6,'Vent Sizing Charts'!AE$6)+1,"ERR")))))))))))</f>
        <v>ERR</v>
      </c>
      <c r="AE343" t="str">
        <f>IF($R343=15,LOOKUP($S343,'Vent Sizing Charts'!$T$38:$T$41,'Vent Sizing Charts'!U$38:U$41),IF($R343=12,LOOKUP($S343,'Vent Sizing Charts'!$T$34:$T$37,'Vent Sizing Charts'!U$34:U$37),IF($R343=10,LOOKUP($S343,'Vent Sizing Charts'!$T$30:$T$33,'Vent Sizing Charts'!U$30:U$33),IF($R343=8,LOOKUP($S343,'Vent Sizing Charts'!$T$26:$T$29,'Vent Sizing Charts'!U$26:U$29),IF($R343=6,LOOKUP($S343,'Vent Sizing Charts'!$T$22:$T$25,'Vent Sizing Charts'!U$22:U$25),IF($R343=5,LOOKUP($S343,'Vent Sizing Charts'!$T$18:$T$21,'Vent Sizing Charts'!U$18:U$21),IF($R343=4,LOOKUP($S343,'Vent Sizing Charts'!$T$14:$T$17,'Vent Sizing Charts'!U$14:U$17),IF($R343=3,LOOKUP($S343,'Vent Sizing Charts'!$T$10:$T$13,'Vent Sizing Charts'!U$10:U$13),IF($R343=2,LOOKUP($S343,'Vent Sizing Charts'!$T$8:$T$9,'Vent Sizing Charts'!U$8:U$9),IF($R343=1.5,LOOKUP($S343,'Vent Sizing Charts'!$T$7,'Vent Sizing Charts'!U$7),IF($R343=1.25,LOOKUP($S343,'Vent Sizing Charts'!$T$6,'Vent Sizing Charts'!U$6),"ERR")))))))))))</f>
        <v>ERR</v>
      </c>
    </row>
    <row r="344" spans="6:31" x14ac:dyDescent="0.25">
      <c r="F344" t="str">
        <f>IF('Vent Sizing'!M329="","",'Vent Sizing'!M329)</f>
        <v/>
      </c>
      <c r="G344">
        <v>0</v>
      </c>
      <c r="H344" t="e">
        <f>IF(LOOKUP($F344,'Vent Sizing Charts'!$F$5:$F$18,'Vent Sizing Charts'!G$5:G$18)+1&lt;0,0,LOOKUP($F344,'Vent Sizing Charts'!$F$5:$F$18,'Vent Sizing Charts'!G$5:G$18))</f>
        <v>#N/A</v>
      </c>
      <c r="I344" t="e">
        <f>IF(LOOKUP($F344,'Vent Sizing Charts'!$F$5:$F$18,'Vent Sizing Charts'!H$5:H$18)+1&lt;0,0,LOOKUP($F344,'Vent Sizing Charts'!$F$5:$F$18,'Vent Sizing Charts'!H$5:H$18))</f>
        <v>#N/A</v>
      </c>
      <c r="J344" t="e">
        <f>IF(LOOKUP($F344,'Vent Sizing Charts'!$F$5:$F$18,'Vent Sizing Charts'!I$5:I$18)+1&lt;0,0,LOOKUP($F344,'Vent Sizing Charts'!$F$5:$F$18,'Vent Sizing Charts'!I$5:I$18))</f>
        <v>#N/A</v>
      </c>
      <c r="K344" t="e">
        <f>IF(LOOKUP($F344,'Vent Sizing Charts'!$F$5:$F$18,'Vent Sizing Charts'!J$5:J$18)+1&lt;0,0,LOOKUP($F344,'Vent Sizing Charts'!$F$5:$F$18,'Vent Sizing Charts'!J$5:J$18))</f>
        <v>#N/A</v>
      </c>
      <c r="L344" t="e">
        <f>IF(LOOKUP($F344,'Vent Sizing Charts'!$F$5:$F$18,'Vent Sizing Charts'!K$5:K$18)+1&lt;0,0,LOOKUP($F344,'Vent Sizing Charts'!$F$5:$F$18,'Vent Sizing Charts'!K$5:K$18))</f>
        <v>#N/A</v>
      </c>
      <c r="M344" t="e">
        <f>IF(LOOKUP($F344,'Vent Sizing Charts'!$F$5:$F$18,'Vent Sizing Charts'!L$5:L$18)+1&lt;0,0,LOOKUP($F344,'Vent Sizing Charts'!$F$5:$F$18,'Vent Sizing Charts'!L$5:L$18))</f>
        <v>#N/A</v>
      </c>
      <c r="N344" t="e">
        <f>IF(LOOKUP($F344,'Vent Sizing Charts'!$F$5:$F$18,'Vent Sizing Charts'!M$5:M$18)+1&lt;0,0,LOOKUP($F344,'Vent Sizing Charts'!$F$5:$F$18,'Vent Sizing Charts'!M$5:M$18))</f>
        <v>#N/A</v>
      </c>
      <c r="O344" t="e">
        <f>IF(LOOKUP($F344,'Vent Sizing Charts'!$F$5:$F$18,'Vent Sizing Charts'!N$5:N$18)+1&lt;0,0,LOOKUP($F344,'Vent Sizing Charts'!$F$5:$F$18,'Vent Sizing Charts'!N$5:N$18))</f>
        <v>#N/A</v>
      </c>
      <c r="R344">
        <f>'Vent Sizing'!W249</f>
        <v>0</v>
      </c>
      <c r="S344">
        <f>ROUNDUP('Vent Sizing'!X249,0)</f>
        <v>0</v>
      </c>
      <c r="T344">
        <v>-9999999</v>
      </c>
      <c r="U344" t="str">
        <f>IF($R344=15,LOOKUP($S344,'Vent Sizing Charts'!$T$38:$T$41,'Vent Sizing Charts'!V$38:V$41)+1,IF($R344=12,LOOKUP($S344,'Vent Sizing Charts'!$T$34:$T$37,'Vent Sizing Charts'!V$34:V$37)+1,IF($R344=10,LOOKUP($S344,'Vent Sizing Charts'!$T$30:$T$33,'Vent Sizing Charts'!V$30:V$33)+1,IF($R344=8,LOOKUP($S344,'Vent Sizing Charts'!$T$26:$T$29,'Vent Sizing Charts'!V$26:V$29)+1,IF($R344=6,LOOKUP($S344,'Vent Sizing Charts'!$T$22:$T$25,'Vent Sizing Charts'!V$22:V$25)+1,IF($R344=5,LOOKUP($S344,'Vent Sizing Charts'!$T$18:$T$21,'Vent Sizing Charts'!V$18:V$21)+1,IF($R344=4,LOOKUP($S344,'Vent Sizing Charts'!$T$14:$T$17,'Vent Sizing Charts'!V$14:V$17)+1,IF($R344=3,LOOKUP($S344,'Vent Sizing Charts'!$T$10:$T$13,'Vent Sizing Charts'!V$10:V$13)+1,IF($R344=2,LOOKUP($S344,'Vent Sizing Charts'!$T$8:$T$9,'Vent Sizing Charts'!V$8:V$9)+1,IF($R344=1.5,LOOKUP($S344,'Vent Sizing Charts'!$T$7,'Vent Sizing Charts'!V$7)+1,IF($R344=1.25,LOOKUP($S344,'Vent Sizing Charts'!$T$6,'Vent Sizing Charts'!V$6)+1,"ERR")))))))))))</f>
        <v>ERR</v>
      </c>
      <c r="V344" t="str">
        <f>IF($R344=15,LOOKUP($S344,'Vent Sizing Charts'!$T$38:$T$41,'Vent Sizing Charts'!W$38:W$41)+1,IF($R344=12,LOOKUP($S344,'Vent Sizing Charts'!$T$34:$T$37,'Vent Sizing Charts'!W$34:W$37)+1,IF($R344=10,LOOKUP($S344,'Vent Sizing Charts'!$T$30:$T$33,'Vent Sizing Charts'!W$30:W$33)+1,IF($R344=8,LOOKUP($S344,'Vent Sizing Charts'!$T$26:$T$29,'Vent Sizing Charts'!W$26:W$29)+1,IF($R344=6,LOOKUP($S344,'Vent Sizing Charts'!$T$22:$T$25,'Vent Sizing Charts'!W$22:W$25)+1,IF($R344=5,LOOKUP($S344,'Vent Sizing Charts'!$T$18:$T$21,'Vent Sizing Charts'!W$18:W$21)+1,IF($R344=4,LOOKUP($S344,'Vent Sizing Charts'!$T$14:$T$17,'Vent Sizing Charts'!W$14:W$17)+1,IF($R344=3,LOOKUP($S344,'Vent Sizing Charts'!$T$10:$T$13,'Vent Sizing Charts'!W$10:W$13)+1,IF($R344=2,LOOKUP($S344,'Vent Sizing Charts'!$T$8:$T$9,'Vent Sizing Charts'!W$8:W$9)+1,IF($R344=1.5,LOOKUP($S344,'Vent Sizing Charts'!$T$7,'Vent Sizing Charts'!W$7)+1,IF($R344=1.25,LOOKUP($S344,'Vent Sizing Charts'!$T$6,'Vent Sizing Charts'!W$6)+1,"ERR")))))))))))</f>
        <v>ERR</v>
      </c>
      <c r="W344" t="str">
        <f>IF($R344=15,LOOKUP($S344,'Vent Sizing Charts'!$T$38:$T$41,'Vent Sizing Charts'!X$38:X$41)+1,IF($R344=12,LOOKUP($S344,'Vent Sizing Charts'!$T$34:$T$37,'Vent Sizing Charts'!X$34:X$37)+1,IF($R344=10,LOOKUP($S344,'Vent Sizing Charts'!$T$30:$T$33,'Vent Sizing Charts'!X$30:X$33)+1,IF($R344=8,LOOKUP($S344,'Vent Sizing Charts'!$T$26:$T$29,'Vent Sizing Charts'!X$26:X$29)+1,IF($R344=6,LOOKUP($S344,'Vent Sizing Charts'!$T$22:$T$25,'Vent Sizing Charts'!X$22:X$25)+1,IF($R344=5,LOOKUP($S344,'Vent Sizing Charts'!$T$18:$T$21,'Vent Sizing Charts'!X$18:X$21)+1,IF($R344=4,LOOKUP($S344,'Vent Sizing Charts'!$T$14:$T$17,'Vent Sizing Charts'!X$14:X$17)+1,IF($R344=3,LOOKUP($S344,'Vent Sizing Charts'!$T$10:$T$13,'Vent Sizing Charts'!X$10:X$13)+1,IF($R344=2,LOOKUP($S344,'Vent Sizing Charts'!$T$8:$T$9,'Vent Sizing Charts'!X$8:X$9)+1,IF($R344=1.5,LOOKUP($S344,'Vent Sizing Charts'!$T$7,'Vent Sizing Charts'!X$7)+1,IF($R344=1.25,LOOKUP($S344,'Vent Sizing Charts'!$T$6,'Vent Sizing Charts'!X$6)+1,"ERR")))))))))))</f>
        <v>ERR</v>
      </c>
      <c r="X344" t="str">
        <f>IF($R344=15,LOOKUP($S344,'Vent Sizing Charts'!$T$38:$T$41,'Vent Sizing Charts'!Y$38:Y$41)+1,IF($R344=12,LOOKUP($S344,'Vent Sizing Charts'!$T$34:$T$37,'Vent Sizing Charts'!Y$34:Y$37)+1,IF($R344=10,LOOKUP($S344,'Vent Sizing Charts'!$T$30:$T$33,'Vent Sizing Charts'!Y$30:Y$33)+1,IF($R344=8,LOOKUP($S344,'Vent Sizing Charts'!$T$26:$T$29,'Vent Sizing Charts'!Y$26:Y$29)+1,IF($R344=6,LOOKUP($S344,'Vent Sizing Charts'!$T$22:$T$25,'Vent Sizing Charts'!Y$22:Y$25)+1,IF($R344=5,LOOKUP($S344,'Vent Sizing Charts'!$T$18:$T$21,'Vent Sizing Charts'!Y$18:Y$21)+1,IF($R344=4,LOOKUP($S344,'Vent Sizing Charts'!$T$14:$T$17,'Vent Sizing Charts'!Y$14:Y$17)+1,IF($R344=3,LOOKUP($S344,'Vent Sizing Charts'!$T$10:$T$13,'Vent Sizing Charts'!Y$10:Y$13)+1,IF($R344=2,LOOKUP($S344,'Vent Sizing Charts'!$T$8:$T$9,'Vent Sizing Charts'!Y$8:Y$9)+1,IF($R344=1.5,LOOKUP($S344,'Vent Sizing Charts'!$T$7,'Vent Sizing Charts'!Y$7)+1,IF($R344=1.25,LOOKUP($S344,'Vent Sizing Charts'!$T$6,'Vent Sizing Charts'!Y$6)+1,"ERR")))))))))))</f>
        <v>ERR</v>
      </c>
      <c r="Y344" t="str">
        <f>IF($R344=15,LOOKUP($S344,'Vent Sizing Charts'!$T$38:$T$41,'Vent Sizing Charts'!Z$38:Z$41)+1,IF($R344=12,LOOKUP($S344,'Vent Sizing Charts'!$T$34:$T$37,'Vent Sizing Charts'!Z$34:Z$37)+1,IF($R344=10,LOOKUP($S344,'Vent Sizing Charts'!$T$30:$T$33,'Vent Sizing Charts'!Z$30:Z$33)+1,IF($R344=8,LOOKUP($S344,'Vent Sizing Charts'!$T$26:$T$29,'Vent Sizing Charts'!Z$26:Z$29)+1,IF($R344=6,LOOKUP($S344,'Vent Sizing Charts'!$T$22:$T$25,'Vent Sizing Charts'!Z$22:Z$25)+1,IF($R344=5,LOOKUP($S344,'Vent Sizing Charts'!$T$18:$T$21,'Vent Sizing Charts'!Z$18:Z$21)+1,IF($R344=4,LOOKUP($S344,'Vent Sizing Charts'!$T$14:$T$17,'Vent Sizing Charts'!Z$14:Z$17)+1,IF($R344=3,LOOKUP($S344,'Vent Sizing Charts'!$T$10:$T$13,'Vent Sizing Charts'!Z$10:Z$13)+1,IF($R344=2,LOOKUP($S344,'Vent Sizing Charts'!$T$8:$T$9,'Vent Sizing Charts'!Z$8:Z$9)+1,IF($R344=1.5,LOOKUP($S344,'Vent Sizing Charts'!$T$7,'Vent Sizing Charts'!Z$7)+1,IF($R344=1.25,LOOKUP($S344,'Vent Sizing Charts'!$T$6,'Vent Sizing Charts'!Z$6)+1,"ERR")))))))))))</f>
        <v>ERR</v>
      </c>
      <c r="Z344" t="str">
        <f>IF($R344=15,LOOKUP($S344,'Vent Sizing Charts'!$T$38:$T$41,'Vent Sizing Charts'!AA$38:AA$41)+1,IF($R344=12,LOOKUP($S344,'Vent Sizing Charts'!$T$34:$T$37,'Vent Sizing Charts'!AA$34:AA$37)+1,IF($R344=10,LOOKUP($S344,'Vent Sizing Charts'!$T$30:$T$33,'Vent Sizing Charts'!AA$30:AA$33)+1,IF($R344=8,LOOKUP($S344,'Vent Sizing Charts'!$T$26:$T$29,'Vent Sizing Charts'!AA$26:AA$29)+1,IF($R344=6,LOOKUP($S344,'Vent Sizing Charts'!$T$22:$T$25,'Vent Sizing Charts'!AA$22:AA$25)+1,IF($R344=5,LOOKUP($S344,'Vent Sizing Charts'!$T$18:$T$21,'Vent Sizing Charts'!AA$18:AA$21)+1,IF($R344=4,LOOKUP($S344,'Vent Sizing Charts'!$T$14:$T$17,'Vent Sizing Charts'!AA$14:AA$17)+1,IF($R344=3,LOOKUP($S344,'Vent Sizing Charts'!$T$10:$T$13,'Vent Sizing Charts'!AA$10:AA$13)+1,IF($R344=2,LOOKUP($S344,'Vent Sizing Charts'!$T$8:$T$9,'Vent Sizing Charts'!AA$8:AA$9)+1,IF($R344=1.5,LOOKUP($S344,'Vent Sizing Charts'!$T$7,'Vent Sizing Charts'!AA$7)+1,IF($R344=1.25,LOOKUP($S344,'Vent Sizing Charts'!$T$6,'Vent Sizing Charts'!AA$6)+1,"ERR")))))))))))</f>
        <v>ERR</v>
      </c>
      <c r="AA344" t="str">
        <f>IF($R344=15,LOOKUP($S344,'Vent Sizing Charts'!$T$38:$T$41,'Vent Sizing Charts'!AB$38:AB$41)+1,IF($R344=12,LOOKUP($S344,'Vent Sizing Charts'!$T$34:$T$37,'Vent Sizing Charts'!AB$34:AB$37)+1,IF($R344=10,LOOKUP($S344,'Vent Sizing Charts'!$T$30:$T$33,'Vent Sizing Charts'!AB$30:AB$33)+1,IF($R344=8,LOOKUP($S344,'Vent Sizing Charts'!$T$26:$T$29,'Vent Sizing Charts'!AB$26:AB$29)+1,IF($R344=6,LOOKUP($S344,'Vent Sizing Charts'!$T$22:$T$25,'Vent Sizing Charts'!AB$22:AB$25)+1,IF($R344=5,LOOKUP($S344,'Vent Sizing Charts'!$T$18:$T$21,'Vent Sizing Charts'!AB$18:AB$21)+1,IF($R344=4,LOOKUP($S344,'Vent Sizing Charts'!$T$14:$T$17,'Vent Sizing Charts'!AB$14:AB$17)+1,IF($R344=3,LOOKUP($S344,'Vent Sizing Charts'!$T$10:$T$13,'Vent Sizing Charts'!AB$10:AB$13)+1,IF($R344=2,LOOKUP($S344,'Vent Sizing Charts'!$T$8:$T$9,'Vent Sizing Charts'!AB$8:AB$9)+1,IF($R344=1.5,LOOKUP($S344,'Vent Sizing Charts'!$T$7,'Vent Sizing Charts'!AB$7)+1,IF($R344=1.25,LOOKUP($S344,'Vent Sizing Charts'!$T$6,'Vent Sizing Charts'!AB$6)+1,"ERR")))))))))))</f>
        <v>ERR</v>
      </c>
      <c r="AB344" t="str">
        <f>IF($R344=15,LOOKUP($S344,'Vent Sizing Charts'!$T$38:$T$41,'Vent Sizing Charts'!AC$38:AC$41)+1,IF($R344=12,LOOKUP($S344,'Vent Sizing Charts'!$T$34:$T$37,'Vent Sizing Charts'!AC$34:AC$37)+1,IF($R344=10,LOOKUP($S344,'Vent Sizing Charts'!$T$30:$T$33,'Vent Sizing Charts'!AC$30:AC$33)+1,IF($R344=8,LOOKUP($S344,'Vent Sizing Charts'!$T$26:$T$29,'Vent Sizing Charts'!AC$26:AC$29)+1,IF($R344=6,LOOKUP($S344,'Vent Sizing Charts'!$T$22:$T$25,'Vent Sizing Charts'!AC$22:AC$25)+1,IF($R344=5,LOOKUP($S344,'Vent Sizing Charts'!$T$18:$T$21,'Vent Sizing Charts'!AC$18:AC$21)+1,IF($R344=4,LOOKUP($S344,'Vent Sizing Charts'!$T$14:$T$17,'Vent Sizing Charts'!AC$14:AC$17)+1,IF($R344=3,LOOKUP($S344,'Vent Sizing Charts'!$T$10:$T$13,'Vent Sizing Charts'!AC$10:AC$13)+1,IF($R344=2,LOOKUP($S344,'Vent Sizing Charts'!$T$8:$T$9,'Vent Sizing Charts'!AC$8:AC$9)+1,IF($R344=1.5,LOOKUP($S344,'Vent Sizing Charts'!$T$7,'Vent Sizing Charts'!AC$7)+1,IF($R344=1.25,LOOKUP($S344,'Vent Sizing Charts'!$T$6,'Vent Sizing Charts'!AC$6)+1,"ERR")))))))))))</f>
        <v>ERR</v>
      </c>
      <c r="AC344" t="str">
        <f>IF($R344=15,LOOKUP($S344,'Vent Sizing Charts'!$T$38:$T$41,'Vent Sizing Charts'!AD$38:AD$41)+1,IF($R344=12,LOOKUP($S344,'Vent Sizing Charts'!$T$34:$T$37,'Vent Sizing Charts'!AD$34:AD$37)+1,IF($R344=10,LOOKUP($S344,'Vent Sizing Charts'!$T$30:$T$33,'Vent Sizing Charts'!AD$30:AD$33)+1,IF($R344=8,LOOKUP($S344,'Vent Sizing Charts'!$T$26:$T$29,'Vent Sizing Charts'!AD$26:AD$29)+1,IF($R344=6,LOOKUP($S344,'Vent Sizing Charts'!$T$22:$T$25,'Vent Sizing Charts'!AD$22:AD$25)+1,IF($R344=5,LOOKUP($S344,'Vent Sizing Charts'!$T$18:$T$21,'Vent Sizing Charts'!AD$18:AD$21)+1,IF($R344=4,LOOKUP($S344,'Vent Sizing Charts'!$T$14:$T$17,'Vent Sizing Charts'!AD$14:AD$17)+1,IF($R344=3,LOOKUP($S344,'Vent Sizing Charts'!$T$10:$T$13,'Vent Sizing Charts'!AD$10:AD$13)+1,IF($R344=2,LOOKUP($S344,'Vent Sizing Charts'!$T$8:$T$9,'Vent Sizing Charts'!AD$8:AD$9)+1,IF($R344=1.5,LOOKUP($S344,'Vent Sizing Charts'!$T$7,'Vent Sizing Charts'!AD$7)+1,IF($R344=1.25,LOOKUP($S344,'Vent Sizing Charts'!$T$6,'Vent Sizing Charts'!AD$6)+1,"ERR")))))))))))</f>
        <v>ERR</v>
      </c>
      <c r="AD344" t="str">
        <f>IF($R344=15,LOOKUP($S344,'Vent Sizing Charts'!$T$38:$T$41,'Vent Sizing Charts'!AE$38:AE$41)+1,IF($R344=12,LOOKUP($S344,'Vent Sizing Charts'!$T$34:$T$37,'Vent Sizing Charts'!AE$34:AE$37)+1,IF($R344=10,LOOKUP($S344,'Vent Sizing Charts'!$T$30:$T$33,'Vent Sizing Charts'!AE$30:AE$33)+1,IF($R344=8,LOOKUP($S344,'Vent Sizing Charts'!$T$26:$T$29,'Vent Sizing Charts'!AE$26:AE$29)+1,IF($R344=6,LOOKUP($S344,'Vent Sizing Charts'!$T$22:$T$25,'Vent Sizing Charts'!AE$22:AE$25)+1,IF($R344=5,LOOKUP($S344,'Vent Sizing Charts'!$T$18:$T$21,'Vent Sizing Charts'!AE$18:AE$21)+1,IF($R344=4,LOOKUP($S344,'Vent Sizing Charts'!$T$14:$T$17,'Vent Sizing Charts'!AE$14:AE$17)+1,IF($R344=3,LOOKUP($S344,'Vent Sizing Charts'!$T$10:$T$13,'Vent Sizing Charts'!AE$10:AE$13)+1,IF($R344=2,LOOKUP($S344,'Vent Sizing Charts'!$T$8:$T$9,'Vent Sizing Charts'!AE$8:AE$9)+1,IF($R344=1.5,LOOKUP($S344,'Vent Sizing Charts'!$T$7,'Vent Sizing Charts'!AE$7)+1,IF($R344=1.25,LOOKUP($S344,'Vent Sizing Charts'!$T$6,'Vent Sizing Charts'!AE$6)+1,"ERR")))))))))))</f>
        <v>ERR</v>
      </c>
      <c r="AE344" t="str">
        <f>IF($R344=15,LOOKUP($S344,'Vent Sizing Charts'!$T$38:$T$41,'Vent Sizing Charts'!U$38:U$41),IF($R344=12,LOOKUP($S344,'Vent Sizing Charts'!$T$34:$T$37,'Vent Sizing Charts'!U$34:U$37),IF($R344=10,LOOKUP($S344,'Vent Sizing Charts'!$T$30:$T$33,'Vent Sizing Charts'!U$30:U$33),IF($R344=8,LOOKUP($S344,'Vent Sizing Charts'!$T$26:$T$29,'Vent Sizing Charts'!U$26:U$29),IF($R344=6,LOOKUP($S344,'Vent Sizing Charts'!$T$22:$T$25,'Vent Sizing Charts'!U$22:U$25),IF($R344=5,LOOKUP($S344,'Vent Sizing Charts'!$T$18:$T$21,'Vent Sizing Charts'!U$18:U$21),IF($R344=4,LOOKUP($S344,'Vent Sizing Charts'!$T$14:$T$17,'Vent Sizing Charts'!U$14:U$17),IF($R344=3,LOOKUP($S344,'Vent Sizing Charts'!$T$10:$T$13,'Vent Sizing Charts'!U$10:U$13),IF($R344=2,LOOKUP($S344,'Vent Sizing Charts'!$T$8:$T$9,'Vent Sizing Charts'!U$8:U$9),IF($R344=1.5,LOOKUP($S344,'Vent Sizing Charts'!$T$7,'Vent Sizing Charts'!U$7),IF($R344=1.25,LOOKUP($S344,'Vent Sizing Charts'!$T$6,'Vent Sizing Charts'!U$6),"ERR")))))))))))</f>
        <v>ERR</v>
      </c>
    </row>
    <row r="345" spans="6:31" x14ac:dyDescent="0.25">
      <c r="F345" t="str">
        <f>IF('Vent Sizing'!M330="","",'Vent Sizing'!M330)</f>
        <v/>
      </c>
      <c r="G345">
        <v>0</v>
      </c>
      <c r="H345" t="e">
        <f>IF(LOOKUP($F345,'Vent Sizing Charts'!$F$5:$F$18,'Vent Sizing Charts'!G$5:G$18)+1&lt;0,0,LOOKUP($F345,'Vent Sizing Charts'!$F$5:$F$18,'Vent Sizing Charts'!G$5:G$18))</f>
        <v>#N/A</v>
      </c>
      <c r="I345" t="e">
        <f>IF(LOOKUP($F345,'Vent Sizing Charts'!$F$5:$F$18,'Vent Sizing Charts'!H$5:H$18)+1&lt;0,0,LOOKUP($F345,'Vent Sizing Charts'!$F$5:$F$18,'Vent Sizing Charts'!H$5:H$18))</f>
        <v>#N/A</v>
      </c>
      <c r="J345" t="e">
        <f>IF(LOOKUP($F345,'Vent Sizing Charts'!$F$5:$F$18,'Vent Sizing Charts'!I$5:I$18)+1&lt;0,0,LOOKUP($F345,'Vent Sizing Charts'!$F$5:$F$18,'Vent Sizing Charts'!I$5:I$18))</f>
        <v>#N/A</v>
      </c>
      <c r="K345" t="e">
        <f>IF(LOOKUP($F345,'Vent Sizing Charts'!$F$5:$F$18,'Vent Sizing Charts'!J$5:J$18)+1&lt;0,0,LOOKUP($F345,'Vent Sizing Charts'!$F$5:$F$18,'Vent Sizing Charts'!J$5:J$18))</f>
        <v>#N/A</v>
      </c>
      <c r="L345" t="e">
        <f>IF(LOOKUP($F345,'Vent Sizing Charts'!$F$5:$F$18,'Vent Sizing Charts'!K$5:K$18)+1&lt;0,0,LOOKUP($F345,'Vent Sizing Charts'!$F$5:$F$18,'Vent Sizing Charts'!K$5:K$18))</f>
        <v>#N/A</v>
      </c>
      <c r="M345" t="e">
        <f>IF(LOOKUP($F345,'Vent Sizing Charts'!$F$5:$F$18,'Vent Sizing Charts'!L$5:L$18)+1&lt;0,0,LOOKUP($F345,'Vent Sizing Charts'!$F$5:$F$18,'Vent Sizing Charts'!L$5:L$18))</f>
        <v>#N/A</v>
      </c>
      <c r="N345" t="e">
        <f>IF(LOOKUP($F345,'Vent Sizing Charts'!$F$5:$F$18,'Vent Sizing Charts'!M$5:M$18)+1&lt;0,0,LOOKUP($F345,'Vent Sizing Charts'!$F$5:$F$18,'Vent Sizing Charts'!M$5:M$18))</f>
        <v>#N/A</v>
      </c>
      <c r="O345" t="e">
        <f>IF(LOOKUP($F345,'Vent Sizing Charts'!$F$5:$F$18,'Vent Sizing Charts'!N$5:N$18)+1&lt;0,0,LOOKUP($F345,'Vent Sizing Charts'!$F$5:$F$18,'Vent Sizing Charts'!N$5:N$18))</f>
        <v>#N/A</v>
      </c>
      <c r="R345">
        <f>'Vent Sizing'!W250</f>
        <v>0</v>
      </c>
      <c r="S345">
        <f>ROUNDUP('Vent Sizing'!X250,0)</f>
        <v>0</v>
      </c>
      <c r="T345">
        <v>-9999999</v>
      </c>
      <c r="U345" t="str">
        <f>IF($R345=15,LOOKUP($S345,'Vent Sizing Charts'!$T$38:$T$41,'Vent Sizing Charts'!V$38:V$41)+1,IF($R345=12,LOOKUP($S345,'Vent Sizing Charts'!$T$34:$T$37,'Vent Sizing Charts'!V$34:V$37)+1,IF($R345=10,LOOKUP($S345,'Vent Sizing Charts'!$T$30:$T$33,'Vent Sizing Charts'!V$30:V$33)+1,IF($R345=8,LOOKUP($S345,'Vent Sizing Charts'!$T$26:$T$29,'Vent Sizing Charts'!V$26:V$29)+1,IF($R345=6,LOOKUP($S345,'Vent Sizing Charts'!$T$22:$T$25,'Vent Sizing Charts'!V$22:V$25)+1,IF($R345=5,LOOKUP($S345,'Vent Sizing Charts'!$T$18:$T$21,'Vent Sizing Charts'!V$18:V$21)+1,IF($R345=4,LOOKUP($S345,'Vent Sizing Charts'!$T$14:$T$17,'Vent Sizing Charts'!V$14:V$17)+1,IF($R345=3,LOOKUP($S345,'Vent Sizing Charts'!$T$10:$T$13,'Vent Sizing Charts'!V$10:V$13)+1,IF($R345=2,LOOKUP($S345,'Vent Sizing Charts'!$T$8:$T$9,'Vent Sizing Charts'!V$8:V$9)+1,IF($R345=1.5,LOOKUP($S345,'Vent Sizing Charts'!$T$7,'Vent Sizing Charts'!V$7)+1,IF($R345=1.25,LOOKUP($S345,'Vent Sizing Charts'!$T$6,'Vent Sizing Charts'!V$6)+1,"ERR")))))))))))</f>
        <v>ERR</v>
      </c>
      <c r="V345" t="str">
        <f>IF($R345=15,LOOKUP($S345,'Vent Sizing Charts'!$T$38:$T$41,'Vent Sizing Charts'!W$38:W$41)+1,IF($R345=12,LOOKUP($S345,'Vent Sizing Charts'!$T$34:$T$37,'Vent Sizing Charts'!W$34:W$37)+1,IF($R345=10,LOOKUP($S345,'Vent Sizing Charts'!$T$30:$T$33,'Vent Sizing Charts'!W$30:W$33)+1,IF($R345=8,LOOKUP($S345,'Vent Sizing Charts'!$T$26:$T$29,'Vent Sizing Charts'!W$26:W$29)+1,IF($R345=6,LOOKUP($S345,'Vent Sizing Charts'!$T$22:$T$25,'Vent Sizing Charts'!W$22:W$25)+1,IF($R345=5,LOOKUP($S345,'Vent Sizing Charts'!$T$18:$T$21,'Vent Sizing Charts'!W$18:W$21)+1,IF($R345=4,LOOKUP($S345,'Vent Sizing Charts'!$T$14:$T$17,'Vent Sizing Charts'!W$14:W$17)+1,IF($R345=3,LOOKUP($S345,'Vent Sizing Charts'!$T$10:$T$13,'Vent Sizing Charts'!W$10:W$13)+1,IF($R345=2,LOOKUP($S345,'Vent Sizing Charts'!$T$8:$T$9,'Vent Sizing Charts'!W$8:W$9)+1,IF($R345=1.5,LOOKUP($S345,'Vent Sizing Charts'!$T$7,'Vent Sizing Charts'!W$7)+1,IF($R345=1.25,LOOKUP($S345,'Vent Sizing Charts'!$T$6,'Vent Sizing Charts'!W$6)+1,"ERR")))))))))))</f>
        <v>ERR</v>
      </c>
      <c r="W345" t="str">
        <f>IF($R345=15,LOOKUP($S345,'Vent Sizing Charts'!$T$38:$T$41,'Vent Sizing Charts'!X$38:X$41)+1,IF($R345=12,LOOKUP($S345,'Vent Sizing Charts'!$T$34:$T$37,'Vent Sizing Charts'!X$34:X$37)+1,IF($R345=10,LOOKUP($S345,'Vent Sizing Charts'!$T$30:$T$33,'Vent Sizing Charts'!X$30:X$33)+1,IF($R345=8,LOOKUP($S345,'Vent Sizing Charts'!$T$26:$T$29,'Vent Sizing Charts'!X$26:X$29)+1,IF($R345=6,LOOKUP($S345,'Vent Sizing Charts'!$T$22:$T$25,'Vent Sizing Charts'!X$22:X$25)+1,IF($R345=5,LOOKUP($S345,'Vent Sizing Charts'!$T$18:$T$21,'Vent Sizing Charts'!X$18:X$21)+1,IF($R345=4,LOOKUP($S345,'Vent Sizing Charts'!$T$14:$T$17,'Vent Sizing Charts'!X$14:X$17)+1,IF($R345=3,LOOKUP($S345,'Vent Sizing Charts'!$T$10:$T$13,'Vent Sizing Charts'!X$10:X$13)+1,IF($R345=2,LOOKUP($S345,'Vent Sizing Charts'!$T$8:$T$9,'Vent Sizing Charts'!X$8:X$9)+1,IF($R345=1.5,LOOKUP($S345,'Vent Sizing Charts'!$T$7,'Vent Sizing Charts'!X$7)+1,IF($R345=1.25,LOOKUP($S345,'Vent Sizing Charts'!$T$6,'Vent Sizing Charts'!X$6)+1,"ERR")))))))))))</f>
        <v>ERR</v>
      </c>
      <c r="X345" t="str">
        <f>IF($R345=15,LOOKUP($S345,'Vent Sizing Charts'!$T$38:$T$41,'Vent Sizing Charts'!Y$38:Y$41)+1,IF($R345=12,LOOKUP($S345,'Vent Sizing Charts'!$T$34:$T$37,'Vent Sizing Charts'!Y$34:Y$37)+1,IF($R345=10,LOOKUP($S345,'Vent Sizing Charts'!$T$30:$T$33,'Vent Sizing Charts'!Y$30:Y$33)+1,IF($R345=8,LOOKUP($S345,'Vent Sizing Charts'!$T$26:$T$29,'Vent Sizing Charts'!Y$26:Y$29)+1,IF($R345=6,LOOKUP($S345,'Vent Sizing Charts'!$T$22:$T$25,'Vent Sizing Charts'!Y$22:Y$25)+1,IF($R345=5,LOOKUP($S345,'Vent Sizing Charts'!$T$18:$T$21,'Vent Sizing Charts'!Y$18:Y$21)+1,IF($R345=4,LOOKUP($S345,'Vent Sizing Charts'!$T$14:$T$17,'Vent Sizing Charts'!Y$14:Y$17)+1,IF($R345=3,LOOKUP($S345,'Vent Sizing Charts'!$T$10:$T$13,'Vent Sizing Charts'!Y$10:Y$13)+1,IF($R345=2,LOOKUP($S345,'Vent Sizing Charts'!$T$8:$T$9,'Vent Sizing Charts'!Y$8:Y$9)+1,IF($R345=1.5,LOOKUP($S345,'Vent Sizing Charts'!$T$7,'Vent Sizing Charts'!Y$7)+1,IF($R345=1.25,LOOKUP($S345,'Vent Sizing Charts'!$T$6,'Vent Sizing Charts'!Y$6)+1,"ERR")))))))))))</f>
        <v>ERR</v>
      </c>
      <c r="Y345" t="str">
        <f>IF($R345=15,LOOKUP($S345,'Vent Sizing Charts'!$T$38:$T$41,'Vent Sizing Charts'!Z$38:Z$41)+1,IF($R345=12,LOOKUP($S345,'Vent Sizing Charts'!$T$34:$T$37,'Vent Sizing Charts'!Z$34:Z$37)+1,IF($R345=10,LOOKUP($S345,'Vent Sizing Charts'!$T$30:$T$33,'Vent Sizing Charts'!Z$30:Z$33)+1,IF($R345=8,LOOKUP($S345,'Vent Sizing Charts'!$T$26:$T$29,'Vent Sizing Charts'!Z$26:Z$29)+1,IF($R345=6,LOOKUP($S345,'Vent Sizing Charts'!$T$22:$T$25,'Vent Sizing Charts'!Z$22:Z$25)+1,IF($R345=5,LOOKUP($S345,'Vent Sizing Charts'!$T$18:$T$21,'Vent Sizing Charts'!Z$18:Z$21)+1,IF($R345=4,LOOKUP($S345,'Vent Sizing Charts'!$T$14:$T$17,'Vent Sizing Charts'!Z$14:Z$17)+1,IF($R345=3,LOOKUP($S345,'Vent Sizing Charts'!$T$10:$T$13,'Vent Sizing Charts'!Z$10:Z$13)+1,IF($R345=2,LOOKUP($S345,'Vent Sizing Charts'!$T$8:$T$9,'Vent Sizing Charts'!Z$8:Z$9)+1,IF($R345=1.5,LOOKUP($S345,'Vent Sizing Charts'!$T$7,'Vent Sizing Charts'!Z$7)+1,IF($R345=1.25,LOOKUP($S345,'Vent Sizing Charts'!$T$6,'Vent Sizing Charts'!Z$6)+1,"ERR")))))))))))</f>
        <v>ERR</v>
      </c>
      <c r="Z345" t="str">
        <f>IF($R345=15,LOOKUP($S345,'Vent Sizing Charts'!$T$38:$T$41,'Vent Sizing Charts'!AA$38:AA$41)+1,IF($R345=12,LOOKUP($S345,'Vent Sizing Charts'!$T$34:$T$37,'Vent Sizing Charts'!AA$34:AA$37)+1,IF($R345=10,LOOKUP($S345,'Vent Sizing Charts'!$T$30:$T$33,'Vent Sizing Charts'!AA$30:AA$33)+1,IF($R345=8,LOOKUP($S345,'Vent Sizing Charts'!$T$26:$T$29,'Vent Sizing Charts'!AA$26:AA$29)+1,IF($R345=6,LOOKUP($S345,'Vent Sizing Charts'!$T$22:$T$25,'Vent Sizing Charts'!AA$22:AA$25)+1,IF($R345=5,LOOKUP($S345,'Vent Sizing Charts'!$T$18:$T$21,'Vent Sizing Charts'!AA$18:AA$21)+1,IF($R345=4,LOOKUP($S345,'Vent Sizing Charts'!$T$14:$T$17,'Vent Sizing Charts'!AA$14:AA$17)+1,IF($R345=3,LOOKUP($S345,'Vent Sizing Charts'!$T$10:$T$13,'Vent Sizing Charts'!AA$10:AA$13)+1,IF($R345=2,LOOKUP($S345,'Vent Sizing Charts'!$T$8:$T$9,'Vent Sizing Charts'!AA$8:AA$9)+1,IF($R345=1.5,LOOKUP($S345,'Vent Sizing Charts'!$T$7,'Vent Sizing Charts'!AA$7)+1,IF($R345=1.25,LOOKUP($S345,'Vent Sizing Charts'!$T$6,'Vent Sizing Charts'!AA$6)+1,"ERR")))))))))))</f>
        <v>ERR</v>
      </c>
      <c r="AA345" t="str">
        <f>IF($R345=15,LOOKUP($S345,'Vent Sizing Charts'!$T$38:$T$41,'Vent Sizing Charts'!AB$38:AB$41)+1,IF($R345=12,LOOKUP($S345,'Vent Sizing Charts'!$T$34:$T$37,'Vent Sizing Charts'!AB$34:AB$37)+1,IF($R345=10,LOOKUP($S345,'Vent Sizing Charts'!$T$30:$T$33,'Vent Sizing Charts'!AB$30:AB$33)+1,IF($R345=8,LOOKUP($S345,'Vent Sizing Charts'!$T$26:$T$29,'Vent Sizing Charts'!AB$26:AB$29)+1,IF($R345=6,LOOKUP($S345,'Vent Sizing Charts'!$T$22:$T$25,'Vent Sizing Charts'!AB$22:AB$25)+1,IF($R345=5,LOOKUP($S345,'Vent Sizing Charts'!$T$18:$T$21,'Vent Sizing Charts'!AB$18:AB$21)+1,IF($R345=4,LOOKUP($S345,'Vent Sizing Charts'!$T$14:$T$17,'Vent Sizing Charts'!AB$14:AB$17)+1,IF($R345=3,LOOKUP($S345,'Vent Sizing Charts'!$T$10:$T$13,'Vent Sizing Charts'!AB$10:AB$13)+1,IF($R345=2,LOOKUP($S345,'Vent Sizing Charts'!$T$8:$T$9,'Vent Sizing Charts'!AB$8:AB$9)+1,IF($R345=1.5,LOOKUP($S345,'Vent Sizing Charts'!$T$7,'Vent Sizing Charts'!AB$7)+1,IF($R345=1.25,LOOKUP($S345,'Vent Sizing Charts'!$T$6,'Vent Sizing Charts'!AB$6)+1,"ERR")))))))))))</f>
        <v>ERR</v>
      </c>
      <c r="AB345" t="str">
        <f>IF($R345=15,LOOKUP($S345,'Vent Sizing Charts'!$T$38:$T$41,'Vent Sizing Charts'!AC$38:AC$41)+1,IF($R345=12,LOOKUP($S345,'Vent Sizing Charts'!$T$34:$T$37,'Vent Sizing Charts'!AC$34:AC$37)+1,IF($R345=10,LOOKUP($S345,'Vent Sizing Charts'!$T$30:$T$33,'Vent Sizing Charts'!AC$30:AC$33)+1,IF($R345=8,LOOKUP($S345,'Vent Sizing Charts'!$T$26:$T$29,'Vent Sizing Charts'!AC$26:AC$29)+1,IF($R345=6,LOOKUP($S345,'Vent Sizing Charts'!$T$22:$T$25,'Vent Sizing Charts'!AC$22:AC$25)+1,IF($R345=5,LOOKUP($S345,'Vent Sizing Charts'!$T$18:$T$21,'Vent Sizing Charts'!AC$18:AC$21)+1,IF($R345=4,LOOKUP($S345,'Vent Sizing Charts'!$T$14:$T$17,'Vent Sizing Charts'!AC$14:AC$17)+1,IF($R345=3,LOOKUP($S345,'Vent Sizing Charts'!$T$10:$T$13,'Vent Sizing Charts'!AC$10:AC$13)+1,IF($R345=2,LOOKUP($S345,'Vent Sizing Charts'!$T$8:$T$9,'Vent Sizing Charts'!AC$8:AC$9)+1,IF($R345=1.5,LOOKUP($S345,'Vent Sizing Charts'!$T$7,'Vent Sizing Charts'!AC$7)+1,IF($R345=1.25,LOOKUP($S345,'Vent Sizing Charts'!$T$6,'Vent Sizing Charts'!AC$6)+1,"ERR")))))))))))</f>
        <v>ERR</v>
      </c>
      <c r="AC345" t="str">
        <f>IF($R345=15,LOOKUP($S345,'Vent Sizing Charts'!$T$38:$T$41,'Vent Sizing Charts'!AD$38:AD$41)+1,IF($R345=12,LOOKUP($S345,'Vent Sizing Charts'!$T$34:$T$37,'Vent Sizing Charts'!AD$34:AD$37)+1,IF($R345=10,LOOKUP($S345,'Vent Sizing Charts'!$T$30:$T$33,'Vent Sizing Charts'!AD$30:AD$33)+1,IF($R345=8,LOOKUP($S345,'Vent Sizing Charts'!$T$26:$T$29,'Vent Sizing Charts'!AD$26:AD$29)+1,IF($R345=6,LOOKUP($S345,'Vent Sizing Charts'!$T$22:$T$25,'Vent Sizing Charts'!AD$22:AD$25)+1,IF($R345=5,LOOKUP($S345,'Vent Sizing Charts'!$T$18:$T$21,'Vent Sizing Charts'!AD$18:AD$21)+1,IF($R345=4,LOOKUP($S345,'Vent Sizing Charts'!$T$14:$T$17,'Vent Sizing Charts'!AD$14:AD$17)+1,IF($R345=3,LOOKUP($S345,'Vent Sizing Charts'!$T$10:$T$13,'Vent Sizing Charts'!AD$10:AD$13)+1,IF($R345=2,LOOKUP($S345,'Vent Sizing Charts'!$T$8:$T$9,'Vent Sizing Charts'!AD$8:AD$9)+1,IF($R345=1.5,LOOKUP($S345,'Vent Sizing Charts'!$T$7,'Vent Sizing Charts'!AD$7)+1,IF($R345=1.25,LOOKUP($S345,'Vent Sizing Charts'!$T$6,'Vent Sizing Charts'!AD$6)+1,"ERR")))))))))))</f>
        <v>ERR</v>
      </c>
      <c r="AD345" t="str">
        <f>IF($R345=15,LOOKUP($S345,'Vent Sizing Charts'!$T$38:$T$41,'Vent Sizing Charts'!AE$38:AE$41)+1,IF($R345=12,LOOKUP($S345,'Vent Sizing Charts'!$T$34:$T$37,'Vent Sizing Charts'!AE$34:AE$37)+1,IF($R345=10,LOOKUP($S345,'Vent Sizing Charts'!$T$30:$T$33,'Vent Sizing Charts'!AE$30:AE$33)+1,IF($R345=8,LOOKUP($S345,'Vent Sizing Charts'!$T$26:$T$29,'Vent Sizing Charts'!AE$26:AE$29)+1,IF($R345=6,LOOKUP($S345,'Vent Sizing Charts'!$T$22:$T$25,'Vent Sizing Charts'!AE$22:AE$25)+1,IF($R345=5,LOOKUP($S345,'Vent Sizing Charts'!$T$18:$T$21,'Vent Sizing Charts'!AE$18:AE$21)+1,IF($R345=4,LOOKUP($S345,'Vent Sizing Charts'!$T$14:$T$17,'Vent Sizing Charts'!AE$14:AE$17)+1,IF($R345=3,LOOKUP($S345,'Vent Sizing Charts'!$T$10:$T$13,'Vent Sizing Charts'!AE$10:AE$13)+1,IF($R345=2,LOOKUP($S345,'Vent Sizing Charts'!$T$8:$T$9,'Vent Sizing Charts'!AE$8:AE$9)+1,IF($R345=1.5,LOOKUP($S345,'Vent Sizing Charts'!$T$7,'Vent Sizing Charts'!AE$7)+1,IF($R345=1.25,LOOKUP($S345,'Vent Sizing Charts'!$T$6,'Vent Sizing Charts'!AE$6)+1,"ERR")))))))))))</f>
        <v>ERR</v>
      </c>
      <c r="AE345" t="str">
        <f>IF($R345=15,LOOKUP($S345,'Vent Sizing Charts'!$T$38:$T$41,'Vent Sizing Charts'!U$38:U$41),IF($R345=12,LOOKUP($S345,'Vent Sizing Charts'!$T$34:$T$37,'Vent Sizing Charts'!U$34:U$37),IF($R345=10,LOOKUP($S345,'Vent Sizing Charts'!$T$30:$T$33,'Vent Sizing Charts'!U$30:U$33),IF($R345=8,LOOKUP($S345,'Vent Sizing Charts'!$T$26:$T$29,'Vent Sizing Charts'!U$26:U$29),IF($R345=6,LOOKUP($S345,'Vent Sizing Charts'!$T$22:$T$25,'Vent Sizing Charts'!U$22:U$25),IF($R345=5,LOOKUP($S345,'Vent Sizing Charts'!$T$18:$T$21,'Vent Sizing Charts'!U$18:U$21),IF($R345=4,LOOKUP($S345,'Vent Sizing Charts'!$T$14:$T$17,'Vent Sizing Charts'!U$14:U$17),IF($R345=3,LOOKUP($S345,'Vent Sizing Charts'!$T$10:$T$13,'Vent Sizing Charts'!U$10:U$13),IF($R345=2,LOOKUP($S345,'Vent Sizing Charts'!$T$8:$T$9,'Vent Sizing Charts'!U$8:U$9),IF($R345=1.5,LOOKUP($S345,'Vent Sizing Charts'!$T$7,'Vent Sizing Charts'!U$7),IF($R345=1.25,LOOKUP($S345,'Vent Sizing Charts'!$T$6,'Vent Sizing Charts'!U$6),"ERR")))))))))))</f>
        <v>ERR</v>
      </c>
    </row>
    <row r="346" spans="6:31" x14ac:dyDescent="0.25">
      <c r="F346" t="str">
        <f>IF('Vent Sizing'!M331="","",'Vent Sizing'!M331)</f>
        <v/>
      </c>
      <c r="G346">
        <v>0</v>
      </c>
      <c r="H346" t="e">
        <f>IF(LOOKUP($F346,'Vent Sizing Charts'!$F$5:$F$18,'Vent Sizing Charts'!G$5:G$18)+1&lt;0,0,LOOKUP($F346,'Vent Sizing Charts'!$F$5:$F$18,'Vent Sizing Charts'!G$5:G$18))</f>
        <v>#N/A</v>
      </c>
      <c r="I346" t="e">
        <f>IF(LOOKUP($F346,'Vent Sizing Charts'!$F$5:$F$18,'Vent Sizing Charts'!H$5:H$18)+1&lt;0,0,LOOKUP($F346,'Vent Sizing Charts'!$F$5:$F$18,'Vent Sizing Charts'!H$5:H$18))</f>
        <v>#N/A</v>
      </c>
      <c r="J346" t="e">
        <f>IF(LOOKUP($F346,'Vent Sizing Charts'!$F$5:$F$18,'Vent Sizing Charts'!I$5:I$18)+1&lt;0,0,LOOKUP($F346,'Vent Sizing Charts'!$F$5:$F$18,'Vent Sizing Charts'!I$5:I$18))</f>
        <v>#N/A</v>
      </c>
      <c r="K346" t="e">
        <f>IF(LOOKUP($F346,'Vent Sizing Charts'!$F$5:$F$18,'Vent Sizing Charts'!J$5:J$18)+1&lt;0,0,LOOKUP($F346,'Vent Sizing Charts'!$F$5:$F$18,'Vent Sizing Charts'!J$5:J$18))</f>
        <v>#N/A</v>
      </c>
      <c r="L346" t="e">
        <f>IF(LOOKUP($F346,'Vent Sizing Charts'!$F$5:$F$18,'Vent Sizing Charts'!K$5:K$18)+1&lt;0,0,LOOKUP($F346,'Vent Sizing Charts'!$F$5:$F$18,'Vent Sizing Charts'!K$5:K$18))</f>
        <v>#N/A</v>
      </c>
      <c r="M346" t="e">
        <f>IF(LOOKUP($F346,'Vent Sizing Charts'!$F$5:$F$18,'Vent Sizing Charts'!L$5:L$18)+1&lt;0,0,LOOKUP($F346,'Vent Sizing Charts'!$F$5:$F$18,'Vent Sizing Charts'!L$5:L$18))</f>
        <v>#N/A</v>
      </c>
      <c r="N346" t="e">
        <f>IF(LOOKUP($F346,'Vent Sizing Charts'!$F$5:$F$18,'Vent Sizing Charts'!M$5:M$18)+1&lt;0,0,LOOKUP($F346,'Vent Sizing Charts'!$F$5:$F$18,'Vent Sizing Charts'!M$5:M$18))</f>
        <v>#N/A</v>
      </c>
      <c r="O346" t="e">
        <f>IF(LOOKUP($F346,'Vent Sizing Charts'!$F$5:$F$18,'Vent Sizing Charts'!N$5:N$18)+1&lt;0,0,LOOKUP($F346,'Vent Sizing Charts'!$F$5:$F$18,'Vent Sizing Charts'!N$5:N$18))</f>
        <v>#N/A</v>
      </c>
      <c r="R346">
        <f>'Vent Sizing'!W251</f>
        <v>0</v>
      </c>
      <c r="S346">
        <f>ROUNDUP('Vent Sizing'!X251,0)</f>
        <v>0</v>
      </c>
      <c r="T346">
        <v>-9999999</v>
      </c>
      <c r="U346" t="str">
        <f>IF($R346=15,LOOKUP($S346,'Vent Sizing Charts'!$T$38:$T$41,'Vent Sizing Charts'!V$38:V$41)+1,IF($R346=12,LOOKUP($S346,'Vent Sizing Charts'!$T$34:$T$37,'Vent Sizing Charts'!V$34:V$37)+1,IF($R346=10,LOOKUP($S346,'Vent Sizing Charts'!$T$30:$T$33,'Vent Sizing Charts'!V$30:V$33)+1,IF($R346=8,LOOKUP($S346,'Vent Sizing Charts'!$T$26:$T$29,'Vent Sizing Charts'!V$26:V$29)+1,IF($R346=6,LOOKUP($S346,'Vent Sizing Charts'!$T$22:$T$25,'Vent Sizing Charts'!V$22:V$25)+1,IF($R346=5,LOOKUP($S346,'Vent Sizing Charts'!$T$18:$T$21,'Vent Sizing Charts'!V$18:V$21)+1,IF($R346=4,LOOKUP($S346,'Vent Sizing Charts'!$T$14:$T$17,'Vent Sizing Charts'!V$14:V$17)+1,IF($R346=3,LOOKUP($S346,'Vent Sizing Charts'!$T$10:$T$13,'Vent Sizing Charts'!V$10:V$13)+1,IF($R346=2,LOOKUP($S346,'Vent Sizing Charts'!$T$8:$T$9,'Vent Sizing Charts'!V$8:V$9)+1,IF($R346=1.5,LOOKUP($S346,'Vent Sizing Charts'!$T$7,'Vent Sizing Charts'!V$7)+1,IF($R346=1.25,LOOKUP($S346,'Vent Sizing Charts'!$T$6,'Vent Sizing Charts'!V$6)+1,"ERR")))))))))))</f>
        <v>ERR</v>
      </c>
      <c r="V346" t="str">
        <f>IF($R346=15,LOOKUP($S346,'Vent Sizing Charts'!$T$38:$T$41,'Vent Sizing Charts'!W$38:W$41)+1,IF($R346=12,LOOKUP($S346,'Vent Sizing Charts'!$T$34:$T$37,'Vent Sizing Charts'!W$34:W$37)+1,IF($R346=10,LOOKUP($S346,'Vent Sizing Charts'!$T$30:$T$33,'Vent Sizing Charts'!W$30:W$33)+1,IF($R346=8,LOOKUP($S346,'Vent Sizing Charts'!$T$26:$T$29,'Vent Sizing Charts'!W$26:W$29)+1,IF($R346=6,LOOKUP($S346,'Vent Sizing Charts'!$T$22:$T$25,'Vent Sizing Charts'!W$22:W$25)+1,IF($R346=5,LOOKUP($S346,'Vent Sizing Charts'!$T$18:$T$21,'Vent Sizing Charts'!W$18:W$21)+1,IF($R346=4,LOOKUP($S346,'Vent Sizing Charts'!$T$14:$T$17,'Vent Sizing Charts'!W$14:W$17)+1,IF($R346=3,LOOKUP($S346,'Vent Sizing Charts'!$T$10:$T$13,'Vent Sizing Charts'!W$10:W$13)+1,IF($R346=2,LOOKUP($S346,'Vent Sizing Charts'!$T$8:$T$9,'Vent Sizing Charts'!W$8:W$9)+1,IF($R346=1.5,LOOKUP($S346,'Vent Sizing Charts'!$T$7,'Vent Sizing Charts'!W$7)+1,IF($R346=1.25,LOOKUP($S346,'Vent Sizing Charts'!$T$6,'Vent Sizing Charts'!W$6)+1,"ERR")))))))))))</f>
        <v>ERR</v>
      </c>
      <c r="W346" t="str">
        <f>IF($R346=15,LOOKUP($S346,'Vent Sizing Charts'!$T$38:$T$41,'Vent Sizing Charts'!X$38:X$41)+1,IF($R346=12,LOOKUP($S346,'Vent Sizing Charts'!$T$34:$T$37,'Vent Sizing Charts'!X$34:X$37)+1,IF($R346=10,LOOKUP($S346,'Vent Sizing Charts'!$T$30:$T$33,'Vent Sizing Charts'!X$30:X$33)+1,IF($R346=8,LOOKUP($S346,'Vent Sizing Charts'!$T$26:$T$29,'Vent Sizing Charts'!X$26:X$29)+1,IF($R346=6,LOOKUP($S346,'Vent Sizing Charts'!$T$22:$T$25,'Vent Sizing Charts'!X$22:X$25)+1,IF($R346=5,LOOKUP($S346,'Vent Sizing Charts'!$T$18:$T$21,'Vent Sizing Charts'!X$18:X$21)+1,IF($R346=4,LOOKUP($S346,'Vent Sizing Charts'!$T$14:$T$17,'Vent Sizing Charts'!X$14:X$17)+1,IF($R346=3,LOOKUP($S346,'Vent Sizing Charts'!$T$10:$T$13,'Vent Sizing Charts'!X$10:X$13)+1,IF($R346=2,LOOKUP($S346,'Vent Sizing Charts'!$T$8:$T$9,'Vent Sizing Charts'!X$8:X$9)+1,IF($R346=1.5,LOOKUP($S346,'Vent Sizing Charts'!$T$7,'Vent Sizing Charts'!X$7)+1,IF($R346=1.25,LOOKUP($S346,'Vent Sizing Charts'!$T$6,'Vent Sizing Charts'!X$6)+1,"ERR")))))))))))</f>
        <v>ERR</v>
      </c>
      <c r="X346" t="str">
        <f>IF($R346=15,LOOKUP($S346,'Vent Sizing Charts'!$T$38:$T$41,'Vent Sizing Charts'!Y$38:Y$41)+1,IF($R346=12,LOOKUP($S346,'Vent Sizing Charts'!$T$34:$T$37,'Vent Sizing Charts'!Y$34:Y$37)+1,IF($R346=10,LOOKUP($S346,'Vent Sizing Charts'!$T$30:$T$33,'Vent Sizing Charts'!Y$30:Y$33)+1,IF($R346=8,LOOKUP($S346,'Vent Sizing Charts'!$T$26:$T$29,'Vent Sizing Charts'!Y$26:Y$29)+1,IF($R346=6,LOOKUP($S346,'Vent Sizing Charts'!$T$22:$T$25,'Vent Sizing Charts'!Y$22:Y$25)+1,IF($R346=5,LOOKUP($S346,'Vent Sizing Charts'!$T$18:$T$21,'Vent Sizing Charts'!Y$18:Y$21)+1,IF($R346=4,LOOKUP($S346,'Vent Sizing Charts'!$T$14:$T$17,'Vent Sizing Charts'!Y$14:Y$17)+1,IF($R346=3,LOOKUP($S346,'Vent Sizing Charts'!$T$10:$T$13,'Vent Sizing Charts'!Y$10:Y$13)+1,IF($R346=2,LOOKUP($S346,'Vent Sizing Charts'!$T$8:$T$9,'Vent Sizing Charts'!Y$8:Y$9)+1,IF($R346=1.5,LOOKUP($S346,'Vent Sizing Charts'!$T$7,'Vent Sizing Charts'!Y$7)+1,IF($R346=1.25,LOOKUP($S346,'Vent Sizing Charts'!$T$6,'Vent Sizing Charts'!Y$6)+1,"ERR")))))))))))</f>
        <v>ERR</v>
      </c>
      <c r="Y346" t="str">
        <f>IF($R346=15,LOOKUP($S346,'Vent Sizing Charts'!$T$38:$T$41,'Vent Sizing Charts'!Z$38:Z$41)+1,IF($R346=12,LOOKUP($S346,'Vent Sizing Charts'!$T$34:$T$37,'Vent Sizing Charts'!Z$34:Z$37)+1,IF($R346=10,LOOKUP($S346,'Vent Sizing Charts'!$T$30:$T$33,'Vent Sizing Charts'!Z$30:Z$33)+1,IF($R346=8,LOOKUP($S346,'Vent Sizing Charts'!$T$26:$T$29,'Vent Sizing Charts'!Z$26:Z$29)+1,IF($R346=6,LOOKUP($S346,'Vent Sizing Charts'!$T$22:$T$25,'Vent Sizing Charts'!Z$22:Z$25)+1,IF($R346=5,LOOKUP($S346,'Vent Sizing Charts'!$T$18:$T$21,'Vent Sizing Charts'!Z$18:Z$21)+1,IF($R346=4,LOOKUP($S346,'Vent Sizing Charts'!$T$14:$T$17,'Vent Sizing Charts'!Z$14:Z$17)+1,IF($R346=3,LOOKUP($S346,'Vent Sizing Charts'!$T$10:$T$13,'Vent Sizing Charts'!Z$10:Z$13)+1,IF($R346=2,LOOKUP($S346,'Vent Sizing Charts'!$T$8:$T$9,'Vent Sizing Charts'!Z$8:Z$9)+1,IF($R346=1.5,LOOKUP($S346,'Vent Sizing Charts'!$T$7,'Vent Sizing Charts'!Z$7)+1,IF($R346=1.25,LOOKUP($S346,'Vent Sizing Charts'!$T$6,'Vent Sizing Charts'!Z$6)+1,"ERR")))))))))))</f>
        <v>ERR</v>
      </c>
      <c r="Z346" t="str">
        <f>IF($R346=15,LOOKUP($S346,'Vent Sizing Charts'!$T$38:$T$41,'Vent Sizing Charts'!AA$38:AA$41)+1,IF($R346=12,LOOKUP($S346,'Vent Sizing Charts'!$T$34:$T$37,'Vent Sizing Charts'!AA$34:AA$37)+1,IF($R346=10,LOOKUP($S346,'Vent Sizing Charts'!$T$30:$T$33,'Vent Sizing Charts'!AA$30:AA$33)+1,IF($R346=8,LOOKUP($S346,'Vent Sizing Charts'!$T$26:$T$29,'Vent Sizing Charts'!AA$26:AA$29)+1,IF($R346=6,LOOKUP($S346,'Vent Sizing Charts'!$T$22:$T$25,'Vent Sizing Charts'!AA$22:AA$25)+1,IF($R346=5,LOOKUP($S346,'Vent Sizing Charts'!$T$18:$T$21,'Vent Sizing Charts'!AA$18:AA$21)+1,IF($R346=4,LOOKUP($S346,'Vent Sizing Charts'!$T$14:$T$17,'Vent Sizing Charts'!AA$14:AA$17)+1,IF($R346=3,LOOKUP($S346,'Vent Sizing Charts'!$T$10:$T$13,'Vent Sizing Charts'!AA$10:AA$13)+1,IF($R346=2,LOOKUP($S346,'Vent Sizing Charts'!$T$8:$T$9,'Vent Sizing Charts'!AA$8:AA$9)+1,IF($R346=1.5,LOOKUP($S346,'Vent Sizing Charts'!$T$7,'Vent Sizing Charts'!AA$7)+1,IF($R346=1.25,LOOKUP($S346,'Vent Sizing Charts'!$T$6,'Vent Sizing Charts'!AA$6)+1,"ERR")))))))))))</f>
        <v>ERR</v>
      </c>
      <c r="AA346" t="str">
        <f>IF($R346=15,LOOKUP($S346,'Vent Sizing Charts'!$T$38:$T$41,'Vent Sizing Charts'!AB$38:AB$41)+1,IF($R346=12,LOOKUP($S346,'Vent Sizing Charts'!$T$34:$T$37,'Vent Sizing Charts'!AB$34:AB$37)+1,IF($R346=10,LOOKUP($S346,'Vent Sizing Charts'!$T$30:$T$33,'Vent Sizing Charts'!AB$30:AB$33)+1,IF($R346=8,LOOKUP($S346,'Vent Sizing Charts'!$T$26:$T$29,'Vent Sizing Charts'!AB$26:AB$29)+1,IF($R346=6,LOOKUP($S346,'Vent Sizing Charts'!$T$22:$T$25,'Vent Sizing Charts'!AB$22:AB$25)+1,IF($R346=5,LOOKUP($S346,'Vent Sizing Charts'!$T$18:$T$21,'Vent Sizing Charts'!AB$18:AB$21)+1,IF($R346=4,LOOKUP($S346,'Vent Sizing Charts'!$T$14:$T$17,'Vent Sizing Charts'!AB$14:AB$17)+1,IF($R346=3,LOOKUP($S346,'Vent Sizing Charts'!$T$10:$T$13,'Vent Sizing Charts'!AB$10:AB$13)+1,IF($R346=2,LOOKUP($S346,'Vent Sizing Charts'!$T$8:$T$9,'Vent Sizing Charts'!AB$8:AB$9)+1,IF($R346=1.5,LOOKUP($S346,'Vent Sizing Charts'!$T$7,'Vent Sizing Charts'!AB$7)+1,IF($R346=1.25,LOOKUP($S346,'Vent Sizing Charts'!$T$6,'Vent Sizing Charts'!AB$6)+1,"ERR")))))))))))</f>
        <v>ERR</v>
      </c>
      <c r="AB346" t="str">
        <f>IF($R346=15,LOOKUP($S346,'Vent Sizing Charts'!$T$38:$T$41,'Vent Sizing Charts'!AC$38:AC$41)+1,IF($R346=12,LOOKUP($S346,'Vent Sizing Charts'!$T$34:$T$37,'Vent Sizing Charts'!AC$34:AC$37)+1,IF($R346=10,LOOKUP($S346,'Vent Sizing Charts'!$T$30:$T$33,'Vent Sizing Charts'!AC$30:AC$33)+1,IF($R346=8,LOOKUP($S346,'Vent Sizing Charts'!$T$26:$T$29,'Vent Sizing Charts'!AC$26:AC$29)+1,IF($R346=6,LOOKUP($S346,'Vent Sizing Charts'!$T$22:$T$25,'Vent Sizing Charts'!AC$22:AC$25)+1,IF($R346=5,LOOKUP($S346,'Vent Sizing Charts'!$T$18:$T$21,'Vent Sizing Charts'!AC$18:AC$21)+1,IF($R346=4,LOOKUP($S346,'Vent Sizing Charts'!$T$14:$T$17,'Vent Sizing Charts'!AC$14:AC$17)+1,IF($R346=3,LOOKUP($S346,'Vent Sizing Charts'!$T$10:$T$13,'Vent Sizing Charts'!AC$10:AC$13)+1,IF($R346=2,LOOKUP($S346,'Vent Sizing Charts'!$T$8:$T$9,'Vent Sizing Charts'!AC$8:AC$9)+1,IF($R346=1.5,LOOKUP($S346,'Vent Sizing Charts'!$T$7,'Vent Sizing Charts'!AC$7)+1,IF($R346=1.25,LOOKUP($S346,'Vent Sizing Charts'!$T$6,'Vent Sizing Charts'!AC$6)+1,"ERR")))))))))))</f>
        <v>ERR</v>
      </c>
      <c r="AC346" t="str">
        <f>IF($R346=15,LOOKUP($S346,'Vent Sizing Charts'!$T$38:$T$41,'Vent Sizing Charts'!AD$38:AD$41)+1,IF($R346=12,LOOKUP($S346,'Vent Sizing Charts'!$T$34:$T$37,'Vent Sizing Charts'!AD$34:AD$37)+1,IF($R346=10,LOOKUP($S346,'Vent Sizing Charts'!$T$30:$T$33,'Vent Sizing Charts'!AD$30:AD$33)+1,IF($R346=8,LOOKUP($S346,'Vent Sizing Charts'!$T$26:$T$29,'Vent Sizing Charts'!AD$26:AD$29)+1,IF($R346=6,LOOKUP($S346,'Vent Sizing Charts'!$T$22:$T$25,'Vent Sizing Charts'!AD$22:AD$25)+1,IF($R346=5,LOOKUP($S346,'Vent Sizing Charts'!$T$18:$T$21,'Vent Sizing Charts'!AD$18:AD$21)+1,IF($R346=4,LOOKUP($S346,'Vent Sizing Charts'!$T$14:$T$17,'Vent Sizing Charts'!AD$14:AD$17)+1,IF($R346=3,LOOKUP($S346,'Vent Sizing Charts'!$T$10:$T$13,'Vent Sizing Charts'!AD$10:AD$13)+1,IF($R346=2,LOOKUP($S346,'Vent Sizing Charts'!$T$8:$T$9,'Vent Sizing Charts'!AD$8:AD$9)+1,IF($R346=1.5,LOOKUP($S346,'Vent Sizing Charts'!$T$7,'Vent Sizing Charts'!AD$7)+1,IF($R346=1.25,LOOKUP($S346,'Vent Sizing Charts'!$T$6,'Vent Sizing Charts'!AD$6)+1,"ERR")))))))))))</f>
        <v>ERR</v>
      </c>
      <c r="AD346" t="str">
        <f>IF($R346=15,LOOKUP($S346,'Vent Sizing Charts'!$T$38:$T$41,'Vent Sizing Charts'!AE$38:AE$41)+1,IF($R346=12,LOOKUP($S346,'Vent Sizing Charts'!$T$34:$T$37,'Vent Sizing Charts'!AE$34:AE$37)+1,IF($R346=10,LOOKUP($S346,'Vent Sizing Charts'!$T$30:$T$33,'Vent Sizing Charts'!AE$30:AE$33)+1,IF($R346=8,LOOKUP($S346,'Vent Sizing Charts'!$T$26:$T$29,'Vent Sizing Charts'!AE$26:AE$29)+1,IF($R346=6,LOOKUP($S346,'Vent Sizing Charts'!$T$22:$T$25,'Vent Sizing Charts'!AE$22:AE$25)+1,IF($R346=5,LOOKUP($S346,'Vent Sizing Charts'!$T$18:$T$21,'Vent Sizing Charts'!AE$18:AE$21)+1,IF($R346=4,LOOKUP($S346,'Vent Sizing Charts'!$T$14:$T$17,'Vent Sizing Charts'!AE$14:AE$17)+1,IF($R346=3,LOOKUP($S346,'Vent Sizing Charts'!$T$10:$T$13,'Vent Sizing Charts'!AE$10:AE$13)+1,IF($R346=2,LOOKUP($S346,'Vent Sizing Charts'!$T$8:$T$9,'Vent Sizing Charts'!AE$8:AE$9)+1,IF($R346=1.5,LOOKUP($S346,'Vent Sizing Charts'!$T$7,'Vent Sizing Charts'!AE$7)+1,IF($R346=1.25,LOOKUP($S346,'Vent Sizing Charts'!$T$6,'Vent Sizing Charts'!AE$6)+1,"ERR")))))))))))</f>
        <v>ERR</v>
      </c>
      <c r="AE346" t="str">
        <f>IF($R346=15,LOOKUP($S346,'Vent Sizing Charts'!$T$38:$T$41,'Vent Sizing Charts'!U$38:U$41),IF($R346=12,LOOKUP($S346,'Vent Sizing Charts'!$T$34:$T$37,'Vent Sizing Charts'!U$34:U$37),IF($R346=10,LOOKUP($S346,'Vent Sizing Charts'!$T$30:$T$33,'Vent Sizing Charts'!U$30:U$33),IF($R346=8,LOOKUP($S346,'Vent Sizing Charts'!$T$26:$T$29,'Vent Sizing Charts'!U$26:U$29),IF($R346=6,LOOKUP($S346,'Vent Sizing Charts'!$T$22:$T$25,'Vent Sizing Charts'!U$22:U$25),IF($R346=5,LOOKUP($S346,'Vent Sizing Charts'!$T$18:$T$21,'Vent Sizing Charts'!U$18:U$21),IF($R346=4,LOOKUP($S346,'Vent Sizing Charts'!$T$14:$T$17,'Vent Sizing Charts'!U$14:U$17),IF($R346=3,LOOKUP($S346,'Vent Sizing Charts'!$T$10:$T$13,'Vent Sizing Charts'!U$10:U$13),IF($R346=2,LOOKUP($S346,'Vent Sizing Charts'!$T$8:$T$9,'Vent Sizing Charts'!U$8:U$9),IF($R346=1.5,LOOKUP($S346,'Vent Sizing Charts'!$T$7,'Vent Sizing Charts'!U$7),IF($R346=1.25,LOOKUP($S346,'Vent Sizing Charts'!$T$6,'Vent Sizing Charts'!U$6),"ERR")))))))))))</f>
        <v>ERR</v>
      </c>
    </row>
    <row r="347" spans="6:31" x14ac:dyDescent="0.25">
      <c r="F347" t="str">
        <f>IF('Vent Sizing'!M332="","",'Vent Sizing'!M332)</f>
        <v/>
      </c>
      <c r="G347">
        <v>0</v>
      </c>
      <c r="H347" t="e">
        <f>IF(LOOKUP($F347,'Vent Sizing Charts'!$F$5:$F$18,'Vent Sizing Charts'!G$5:G$18)+1&lt;0,0,LOOKUP($F347,'Vent Sizing Charts'!$F$5:$F$18,'Vent Sizing Charts'!G$5:G$18))</f>
        <v>#N/A</v>
      </c>
      <c r="I347" t="e">
        <f>IF(LOOKUP($F347,'Vent Sizing Charts'!$F$5:$F$18,'Vent Sizing Charts'!H$5:H$18)+1&lt;0,0,LOOKUP($F347,'Vent Sizing Charts'!$F$5:$F$18,'Vent Sizing Charts'!H$5:H$18))</f>
        <v>#N/A</v>
      </c>
      <c r="J347" t="e">
        <f>IF(LOOKUP($F347,'Vent Sizing Charts'!$F$5:$F$18,'Vent Sizing Charts'!I$5:I$18)+1&lt;0,0,LOOKUP($F347,'Vent Sizing Charts'!$F$5:$F$18,'Vent Sizing Charts'!I$5:I$18))</f>
        <v>#N/A</v>
      </c>
      <c r="K347" t="e">
        <f>IF(LOOKUP($F347,'Vent Sizing Charts'!$F$5:$F$18,'Vent Sizing Charts'!J$5:J$18)+1&lt;0,0,LOOKUP($F347,'Vent Sizing Charts'!$F$5:$F$18,'Vent Sizing Charts'!J$5:J$18))</f>
        <v>#N/A</v>
      </c>
      <c r="L347" t="e">
        <f>IF(LOOKUP($F347,'Vent Sizing Charts'!$F$5:$F$18,'Vent Sizing Charts'!K$5:K$18)+1&lt;0,0,LOOKUP($F347,'Vent Sizing Charts'!$F$5:$F$18,'Vent Sizing Charts'!K$5:K$18))</f>
        <v>#N/A</v>
      </c>
      <c r="M347" t="e">
        <f>IF(LOOKUP($F347,'Vent Sizing Charts'!$F$5:$F$18,'Vent Sizing Charts'!L$5:L$18)+1&lt;0,0,LOOKUP($F347,'Vent Sizing Charts'!$F$5:$F$18,'Vent Sizing Charts'!L$5:L$18))</f>
        <v>#N/A</v>
      </c>
      <c r="N347" t="e">
        <f>IF(LOOKUP($F347,'Vent Sizing Charts'!$F$5:$F$18,'Vent Sizing Charts'!M$5:M$18)+1&lt;0,0,LOOKUP($F347,'Vent Sizing Charts'!$F$5:$F$18,'Vent Sizing Charts'!M$5:M$18))</f>
        <v>#N/A</v>
      </c>
      <c r="O347" t="e">
        <f>IF(LOOKUP($F347,'Vent Sizing Charts'!$F$5:$F$18,'Vent Sizing Charts'!N$5:N$18)+1&lt;0,0,LOOKUP($F347,'Vent Sizing Charts'!$F$5:$F$18,'Vent Sizing Charts'!N$5:N$18))</f>
        <v>#N/A</v>
      </c>
      <c r="R347">
        <f>'Vent Sizing'!W252</f>
        <v>0</v>
      </c>
      <c r="S347">
        <f>ROUNDUP('Vent Sizing'!X252,0)</f>
        <v>0</v>
      </c>
      <c r="T347">
        <v>-9999999</v>
      </c>
      <c r="U347" t="str">
        <f>IF($R347=15,LOOKUP($S347,'Vent Sizing Charts'!$T$38:$T$41,'Vent Sizing Charts'!V$38:V$41)+1,IF($R347=12,LOOKUP($S347,'Vent Sizing Charts'!$T$34:$T$37,'Vent Sizing Charts'!V$34:V$37)+1,IF($R347=10,LOOKUP($S347,'Vent Sizing Charts'!$T$30:$T$33,'Vent Sizing Charts'!V$30:V$33)+1,IF($R347=8,LOOKUP($S347,'Vent Sizing Charts'!$T$26:$T$29,'Vent Sizing Charts'!V$26:V$29)+1,IF($R347=6,LOOKUP($S347,'Vent Sizing Charts'!$T$22:$T$25,'Vent Sizing Charts'!V$22:V$25)+1,IF($R347=5,LOOKUP($S347,'Vent Sizing Charts'!$T$18:$T$21,'Vent Sizing Charts'!V$18:V$21)+1,IF($R347=4,LOOKUP($S347,'Vent Sizing Charts'!$T$14:$T$17,'Vent Sizing Charts'!V$14:V$17)+1,IF($R347=3,LOOKUP($S347,'Vent Sizing Charts'!$T$10:$T$13,'Vent Sizing Charts'!V$10:V$13)+1,IF($R347=2,LOOKUP($S347,'Vent Sizing Charts'!$T$8:$T$9,'Vent Sizing Charts'!V$8:V$9)+1,IF($R347=1.5,LOOKUP($S347,'Vent Sizing Charts'!$T$7,'Vent Sizing Charts'!V$7)+1,IF($R347=1.25,LOOKUP($S347,'Vent Sizing Charts'!$T$6,'Vent Sizing Charts'!V$6)+1,"ERR")))))))))))</f>
        <v>ERR</v>
      </c>
      <c r="V347" t="str">
        <f>IF($R347=15,LOOKUP($S347,'Vent Sizing Charts'!$T$38:$T$41,'Vent Sizing Charts'!W$38:W$41)+1,IF($R347=12,LOOKUP($S347,'Vent Sizing Charts'!$T$34:$T$37,'Vent Sizing Charts'!W$34:W$37)+1,IF($R347=10,LOOKUP($S347,'Vent Sizing Charts'!$T$30:$T$33,'Vent Sizing Charts'!W$30:W$33)+1,IF($R347=8,LOOKUP($S347,'Vent Sizing Charts'!$T$26:$T$29,'Vent Sizing Charts'!W$26:W$29)+1,IF($R347=6,LOOKUP($S347,'Vent Sizing Charts'!$T$22:$T$25,'Vent Sizing Charts'!W$22:W$25)+1,IF($R347=5,LOOKUP($S347,'Vent Sizing Charts'!$T$18:$T$21,'Vent Sizing Charts'!W$18:W$21)+1,IF($R347=4,LOOKUP($S347,'Vent Sizing Charts'!$T$14:$T$17,'Vent Sizing Charts'!W$14:W$17)+1,IF($R347=3,LOOKUP($S347,'Vent Sizing Charts'!$T$10:$T$13,'Vent Sizing Charts'!W$10:W$13)+1,IF($R347=2,LOOKUP($S347,'Vent Sizing Charts'!$T$8:$T$9,'Vent Sizing Charts'!W$8:W$9)+1,IF($R347=1.5,LOOKUP($S347,'Vent Sizing Charts'!$T$7,'Vent Sizing Charts'!W$7)+1,IF($R347=1.25,LOOKUP($S347,'Vent Sizing Charts'!$T$6,'Vent Sizing Charts'!W$6)+1,"ERR")))))))))))</f>
        <v>ERR</v>
      </c>
      <c r="W347" t="str">
        <f>IF($R347=15,LOOKUP($S347,'Vent Sizing Charts'!$T$38:$T$41,'Vent Sizing Charts'!X$38:X$41)+1,IF($R347=12,LOOKUP($S347,'Vent Sizing Charts'!$T$34:$T$37,'Vent Sizing Charts'!X$34:X$37)+1,IF($R347=10,LOOKUP($S347,'Vent Sizing Charts'!$T$30:$T$33,'Vent Sizing Charts'!X$30:X$33)+1,IF($R347=8,LOOKUP($S347,'Vent Sizing Charts'!$T$26:$T$29,'Vent Sizing Charts'!X$26:X$29)+1,IF($R347=6,LOOKUP($S347,'Vent Sizing Charts'!$T$22:$T$25,'Vent Sizing Charts'!X$22:X$25)+1,IF($R347=5,LOOKUP($S347,'Vent Sizing Charts'!$T$18:$T$21,'Vent Sizing Charts'!X$18:X$21)+1,IF($R347=4,LOOKUP($S347,'Vent Sizing Charts'!$T$14:$T$17,'Vent Sizing Charts'!X$14:X$17)+1,IF($R347=3,LOOKUP($S347,'Vent Sizing Charts'!$T$10:$T$13,'Vent Sizing Charts'!X$10:X$13)+1,IF($R347=2,LOOKUP($S347,'Vent Sizing Charts'!$T$8:$T$9,'Vent Sizing Charts'!X$8:X$9)+1,IF($R347=1.5,LOOKUP($S347,'Vent Sizing Charts'!$T$7,'Vent Sizing Charts'!X$7)+1,IF($R347=1.25,LOOKUP($S347,'Vent Sizing Charts'!$T$6,'Vent Sizing Charts'!X$6)+1,"ERR")))))))))))</f>
        <v>ERR</v>
      </c>
      <c r="X347" t="str">
        <f>IF($R347=15,LOOKUP($S347,'Vent Sizing Charts'!$T$38:$T$41,'Vent Sizing Charts'!Y$38:Y$41)+1,IF($R347=12,LOOKUP($S347,'Vent Sizing Charts'!$T$34:$T$37,'Vent Sizing Charts'!Y$34:Y$37)+1,IF($R347=10,LOOKUP($S347,'Vent Sizing Charts'!$T$30:$T$33,'Vent Sizing Charts'!Y$30:Y$33)+1,IF($R347=8,LOOKUP($S347,'Vent Sizing Charts'!$T$26:$T$29,'Vent Sizing Charts'!Y$26:Y$29)+1,IF($R347=6,LOOKUP($S347,'Vent Sizing Charts'!$T$22:$T$25,'Vent Sizing Charts'!Y$22:Y$25)+1,IF($R347=5,LOOKUP($S347,'Vent Sizing Charts'!$T$18:$T$21,'Vent Sizing Charts'!Y$18:Y$21)+1,IF($R347=4,LOOKUP($S347,'Vent Sizing Charts'!$T$14:$T$17,'Vent Sizing Charts'!Y$14:Y$17)+1,IF($R347=3,LOOKUP($S347,'Vent Sizing Charts'!$T$10:$T$13,'Vent Sizing Charts'!Y$10:Y$13)+1,IF($R347=2,LOOKUP($S347,'Vent Sizing Charts'!$T$8:$T$9,'Vent Sizing Charts'!Y$8:Y$9)+1,IF($R347=1.5,LOOKUP($S347,'Vent Sizing Charts'!$T$7,'Vent Sizing Charts'!Y$7)+1,IF($R347=1.25,LOOKUP($S347,'Vent Sizing Charts'!$T$6,'Vent Sizing Charts'!Y$6)+1,"ERR")))))))))))</f>
        <v>ERR</v>
      </c>
      <c r="Y347" t="str">
        <f>IF($R347=15,LOOKUP($S347,'Vent Sizing Charts'!$T$38:$T$41,'Vent Sizing Charts'!Z$38:Z$41)+1,IF($R347=12,LOOKUP($S347,'Vent Sizing Charts'!$T$34:$T$37,'Vent Sizing Charts'!Z$34:Z$37)+1,IF($R347=10,LOOKUP($S347,'Vent Sizing Charts'!$T$30:$T$33,'Vent Sizing Charts'!Z$30:Z$33)+1,IF($R347=8,LOOKUP($S347,'Vent Sizing Charts'!$T$26:$T$29,'Vent Sizing Charts'!Z$26:Z$29)+1,IF($R347=6,LOOKUP($S347,'Vent Sizing Charts'!$T$22:$T$25,'Vent Sizing Charts'!Z$22:Z$25)+1,IF($R347=5,LOOKUP($S347,'Vent Sizing Charts'!$T$18:$T$21,'Vent Sizing Charts'!Z$18:Z$21)+1,IF($R347=4,LOOKUP($S347,'Vent Sizing Charts'!$T$14:$T$17,'Vent Sizing Charts'!Z$14:Z$17)+1,IF($R347=3,LOOKUP($S347,'Vent Sizing Charts'!$T$10:$T$13,'Vent Sizing Charts'!Z$10:Z$13)+1,IF($R347=2,LOOKUP($S347,'Vent Sizing Charts'!$T$8:$T$9,'Vent Sizing Charts'!Z$8:Z$9)+1,IF($R347=1.5,LOOKUP($S347,'Vent Sizing Charts'!$T$7,'Vent Sizing Charts'!Z$7)+1,IF($R347=1.25,LOOKUP($S347,'Vent Sizing Charts'!$T$6,'Vent Sizing Charts'!Z$6)+1,"ERR")))))))))))</f>
        <v>ERR</v>
      </c>
      <c r="Z347" t="str">
        <f>IF($R347=15,LOOKUP($S347,'Vent Sizing Charts'!$T$38:$T$41,'Vent Sizing Charts'!AA$38:AA$41)+1,IF($R347=12,LOOKUP($S347,'Vent Sizing Charts'!$T$34:$T$37,'Vent Sizing Charts'!AA$34:AA$37)+1,IF($R347=10,LOOKUP($S347,'Vent Sizing Charts'!$T$30:$T$33,'Vent Sizing Charts'!AA$30:AA$33)+1,IF($R347=8,LOOKUP($S347,'Vent Sizing Charts'!$T$26:$T$29,'Vent Sizing Charts'!AA$26:AA$29)+1,IF($R347=6,LOOKUP($S347,'Vent Sizing Charts'!$T$22:$T$25,'Vent Sizing Charts'!AA$22:AA$25)+1,IF($R347=5,LOOKUP($S347,'Vent Sizing Charts'!$T$18:$T$21,'Vent Sizing Charts'!AA$18:AA$21)+1,IF($R347=4,LOOKUP($S347,'Vent Sizing Charts'!$T$14:$T$17,'Vent Sizing Charts'!AA$14:AA$17)+1,IF($R347=3,LOOKUP($S347,'Vent Sizing Charts'!$T$10:$T$13,'Vent Sizing Charts'!AA$10:AA$13)+1,IF($R347=2,LOOKUP($S347,'Vent Sizing Charts'!$T$8:$T$9,'Vent Sizing Charts'!AA$8:AA$9)+1,IF($R347=1.5,LOOKUP($S347,'Vent Sizing Charts'!$T$7,'Vent Sizing Charts'!AA$7)+1,IF($R347=1.25,LOOKUP($S347,'Vent Sizing Charts'!$T$6,'Vent Sizing Charts'!AA$6)+1,"ERR")))))))))))</f>
        <v>ERR</v>
      </c>
      <c r="AA347" t="str">
        <f>IF($R347=15,LOOKUP($S347,'Vent Sizing Charts'!$T$38:$T$41,'Vent Sizing Charts'!AB$38:AB$41)+1,IF($R347=12,LOOKUP($S347,'Vent Sizing Charts'!$T$34:$T$37,'Vent Sizing Charts'!AB$34:AB$37)+1,IF($R347=10,LOOKUP($S347,'Vent Sizing Charts'!$T$30:$T$33,'Vent Sizing Charts'!AB$30:AB$33)+1,IF($R347=8,LOOKUP($S347,'Vent Sizing Charts'!$T$26:$T$29,'Vent Sizing Charts'!AB$26:AB$29)+1,IF($R347=6,LOOKUP($S347,'Vent Sizing Charts'!$T$22:$T$25,'Vent Sizing Charts'!AB$22:AB$25)+1,IF($R347=5,LOOKUP($S347,'Vent Sizing Charts'!$T$18:$T$21,'Vent Sizing Charts'!AB$18:AB$21)+1,IF($R347=4,LOOKUP($S347,'Vent Sizing Charts'!$T$14:$T$17,'Vent Sizing Charts'!AB$14:AB$17)+1,IF($R347=3,LOOKUP($S347,'Vent Sizing Charts'!$T$10:$T$13,'Vent Sizing Charts'!AB$10:AB$13)+1,IF($R347=2,LOOKUP($S347,'Vent Sizing Charts'!$T$8:$T$9,'Vent Sizing Charts'!AB$8:AB$9)+1,IF($R347=1.5,LOOKUP($S347,'Vent Sizing Charts'!$T$7,'Vent Sizing Charts'!AB$7)+1,IF($R347=1.25,LOOKUP($S347,'Vent Sizing Charts'!$T$6,'Vent Sizing Charts'!AB$6)+1,"ERR")))))))))))</f>
        <v>ERR</v>
      </c>
      <c r="AB347" t="str">
        <f>IF($R347=15,LOOKUP($S347,'Vent Sizing Charts'!$T$38:$T$41,'Vent Sizing Charts'!AC$38:AC$41)+1,IF($R347=12,LOOKUP($S347,'Vent Sizing Charts'!$T$34:$T$37,'Vent Sizing Charts'!AC$34:AC$37)+1,IF($R347=10,LOOKUP($S347,'Vent Sizing Charts'!$T$30:$T$33,'Vent Sizing Charts'!AC$30:AC$33)+1,IF($R347=8,LOOKUP($S347,'Vent Sizing Charts'!$T$26:$T$29,'Vent Sizing Charts'!AC$26:AC$29)+1,IF($R347=6,LOOKUP($S347,'Vent Sizing Charts'!$T$22:$T$25,'Vent Sizing Charts'!AC$22:AC$25)+1,IF($R347=5,LOOKUP($S347,'Vent Sizing Charts'!$T$18:$T$21,'Vent Sizing Charts'!AC$18:AC$21)+1,IF($R347=4,LOOKUP($S347,'Vent Sizing Charts'!$T$14:$T$17,'Vent Sizing Charts'!AC$14:AC$17)+1,IF($R347=3,LOOKUP($S347,'Vent Sizing Charts'!$T$10:$T$13,'Vent Sizing Charts'!AC$10:AC$13)+1,IF($R347=2,LOOKUP($S347,'Vent Sizing Charts'!$T$8:$T$9,'Vent Sizing Charts'!AC$8:AC$9)+1,IF($R347=1.5,LOOKUP($S347,'Vent Sizing Charts'!$T$7,'Vent Sizing Charts'!AC$7)+1,IF($R347=1.25,LOOKUP($S347,'Vent Sizing Charts'!$T$6,'Vent Sizing Charts'!AC$6)+1,"ERR")))))))))))</f>
        <v>ERR</v>
      </c>
      <c r="AC347" t="str">
        <f>IF($R347=15,LOOKUP($S347,'Vent Sizing Charts'!$T$38:$T$41,'Vent Sizing Charts'!AD$38:AD$41)+1,IF($R347=12,LOOKUP($S347,'Vent Sizing Charts'!$T$34:$T$37,'Vent Sizing Charts'!AD$34:AD$37)+1,IF($R347=10,LOOKUP($S347,'Vent Sizing Charts'!$T$30:$T$33,'Vent Sizing Charts'!AD$30:AD$33)+1,IF($R347=8,LOOKUP($S347,'Vent Sizing Charts'!$T$26:$T$29,'Vent Sizing Charts'!AD$26:AD$29)+1,IF($R347=6,LOOKUP($S347,'Vent Sizing Charts'!$T$22:$T$25,'Vent Sizing Charts'!AD$22:AD$25)+1,IF($R347=5,LOOKUP($S347,'Vent Sizing Charts'!$T$18:$T$21,'Vent Sizing Charts'!AD$18:AD$21)+1,IF($R347=4,LOOKUP($S347,'Vent Sizing Charts'!$T$14:$T$17,'Vent Sizing Charts'!AD$14:AD$17)+1,IF($R347=3,LOOKUP($S347,'Vent Sizing Charts'!$T$10:$T$13,'Vent Sizing Charts'!AD$10:AD$13)+1,IF($R347=2,LOOKUP($S347,'Vent Sizing Charts'!$T$8:$T$9,'Vent Sizing Charts'!AD$8:AD$9)+1,IF($R347=1.5,LOOKUP($S347,'Vent Sizing Charts'!$T$7,'Vent Sizing Charts'!AD$7)+1,IF($R347=1.25,LOOKUP($S347,'Vent Sizing Charts'!$T$6,'Vent Sizing Charts'!AD$6)+1,"ERR")))))))))))</f>
        <v>ERR</v>
      </c>
      <c r="AD347" t="str">
        <f>IF($R347=15,LOOKUP($S347,'Vent Sizing Charts'!$T$38:$T$41,'Vent Sizing Charts'!AE$38:AE$41)+1,IF($R347=12,LOOKUP($S347,'Vent Sizing Charts'!$T$34:$T$37,'Vent Sizing Charts'!AE$34:AE$37)+1,IF($R347=10,LOOKUP($S347,'Vent Sizing Charts'!$T$30:$T$33,'Vent Sizing Charts'!AE$30:AE$33)+1,IF($R347=8,LOOKUP($S347,'Vent Sizing Charts'!$T$26:$T$29,'Vent Sizing Charts'!AE$26:AE$29)+1,IF($R347=6,LOOKUP($S347,'Vent Sizing Charts'!$T$22:$T$25,'Vent Sizing Charts'!AE$22:AE$25)+1,IF($R347=5,LOOKUP($S347,'Vent Sizing Charts'!$T$18:$T$21,'Vent Sizing Charts'!AE$18:AE$21)+1,IF($R347=4,LOOKUP($S347,'Vent Sizing Charts'!$T$14:$T$17,'Vent Sizing Charts'!AE$14:AE$17)+1,IF($R347=3,LOOKUP($S347,'Vent Sizing Charts'!$T$10:$T$13,'Vent Sizing Charts'!AE$10:AE$13)+1,IF($R347=2,LOOKUP($S347,'Vent Sizing Charts'!$T$8:$T$9,'Vent Sizing Charts'!AE$8:AE$9)+1,IF($R347=1.5,LOOKUP($S347,'Vent Sizing Charts'!$T$7,'Vent Sizing Charts'!AE$7)+1,IF($R347=1.25,LOOKUP($S347,'Vent Sizing Charts'!$T$6,'Vent Sizing Charts'!AE$6)+1,"ERR")))))))))))</f>
        <v>ERR</v>
      </c>
      <c r="AE347" t="str">
        <f>IF($R347=15,LOOKUP($S347,'Vent Sizing Charts'!$T$38:$T$41,'Vent Sizing Charts'!U$38:U$41),IF($R347=12,LOOKUP($S347,'Vent Sizing Charts'!$T$34:$T$37,'Vent Sizing Charts'!U$34:U$37),IF($R347=10,LOOKUP($S347,'Vent Sizing Charts'!$T$30:$T$33,'Vent Sizing Charts'!U$30:U$33),IF($R347=8,LOOKUP($S347,'Vent Sizing Charts'!$T$26:$T$29,'Vent Sizing Charts'!U$26:U$29),IF($R347=6,LOOKUP($S347,'Vent Sizing Charts'!$T$22:$T$25,'Vent Sizing Charts'!U$22:U$25),IF($R347=5,LOOKUP($S347,'Vent Sizing Charts'!$T$18:$T$21,'Vent Sizing Charts'!U$18:U$21),IF($R347=4,LOOKUP($S347,'Vent Sizing Charts'!$T$14:$T$17,'Vent Sizing Charts'!U$14:U$17),IF($R347=3,LOOKUP($S347,'Vent Sizing Charts'!$T$10:$T$13,'Vent Sizing Charts'!U$10:U$13),IF($R347=2,LOOKUP($S347,'Vent Sizing Charts'!$T$8:$T$9,'Vent Sizing Charts'!U$8:U$9),IF($R347=1.5,LOOKUP($S347,'Vent Sizing Charts'!$T$7,'Vent Sizing Charts'!U$7),IF($R347=1.25,LOOKUP($S347,'Vent Sizing Charts'!$T$6,'Vent Sizing Charts'!U$6),"ERR")))))))))))</f>
        <v>ERR</v>
      </c>
    </row>
    <row r="348" spans="6:31" x14ac:dyDescent="0.25">
      <c r="F348" t="str">
        <f>IF('Vent Sizing'!M333="","",'Vent Sizing'!M333)</f>
        <v/>
      </c>
      <c r="G348">
        <v>0</v>
      </c>
      <c r="H348" t="e">
        <f>IF(LOOKUP($F348,'Vent Sizing Charts'!$F$5:$F$18,'Vent Sizing Charts'!G$5:G$18)+1&lt;0,0,LOOKUP($F348,'Vent Sizing Charts'!$F$5:$F$18,'Vent Sizing Charts'!G$5:G$18))</f>
        <v>#N/A</v>
      </c>
      <c r="I348" t="e">
        <f>IF(LOOKUP($F348,'Vent Sizing Charts'!$F$5:$F$18,'Vent Sizing Charts'!H$5:H$18)+1&lt;0,0,LOOKUP($F348,'Vent Sizing Charts'!$F$5:$F$18,'Vent Sizing Charts'!H$5:H$18))</f>
        <v>#N/A</v>
      </c>
      <c r="J348" t="e">
        <f>IF(LOOKUP($F348,'Vent Sizing Charts'!$F$5:$F$18,'Vent Sizing Charts'!I$5:I$18)+1&lt;0,0,LOOKUP($F348,'Vent Sizing Charts'!$F$5:$F$18,'Vent Sizing Charts'!I$5:I$18))</f>
        <v>#N/A</v>
      </c>
      <c r="K348" t="e">
        <f>IF(LOOKUP($F348,'Vent Sizing Charts'!$F$5:$F$18,'Vent Sizing Charts'!J$5:J$18)+1&lt;0,0,LOOKUP($F348,'Vent Sizing Charts'!$F$5:$F$18,'Vent Sizing Charts'!J$5:J$18))</f>
        <v>#N/A</v>
      </c>
      <c r="L348" t="e">
        <f>IF(LOOKUP($F348,'Vent Sizing Charts'!$F$5:$F$18,'Vent Sizing Charts'!K$5:K$18)+1&lt;0,0,LOOKUP($F348,'Vent Sizing Charts'!$F$5:$F$18,'Vent Sizing Charts'!K$5:K$18))</f>
        <v>#N/A</v>
      </c>
      <c r="M348" t="e">
        <f>IF(LOOKUP($F348,'Vent Sizing Charts'!$F$5:$F$18,'Vent Sizing Charts'!L$5:L$18)+1&lt;0,0,LOOKUP($F348,'Vent Sizing Charts'!$F$5:$F$18,'Vent Sizing Charts'!L$5:L$18))</f>
        <v>#N/A</v>
      </c>
      <c r="N348" t="e">
        <f>IF(LOOKUP($F348,'Vent Sizing Charts'!$F$5:$F$18,'Vent Sizing Charts'!M$5:M$18)+1&lt;0,0,LOOKUP($F348,'Vent Sizing Charts'!$F$5:$F$18,'Vent Sizing Charts'!M$5:M$18))</f>
        <v>#N/A</v>
      </c>
      <c r="O348" t="e">
        <f>IF(LOOKUP($F348,'Vent Sizing Charts'!$F$5:$F$18,'Vent Sizing Charts'!N$5:N$18)+1&lt;0,0,LOOKUP($F348,'Vent Sizing Charts'!$F$5:$F$18,'Vent Sizing Charts'!N$5:N$18))</f>
        <v>#N/A</v>
      </c>
      <c r="R348">
        <f>'Vent Sizing'!W253</f>
        <v>0</v>
      </c>
      <c r="S348">
        <f>ROUNDUP('Vent Sizing'!X253,0)</f>
        <v>0</v>
      </c>
      <c r="T348">
        <v>-9999999</v>
      </c>
      <c r="U348" t="str">
        <f>IF($R348=15,LOOKUP($S348,'Vent Sizing Charts'!$T$38:$T$41,'Vent Sizing Charts'!V$38:V$41)+1,IF($R348=12,LOOKUP($S348,'Vent Sizing Charts'!$T$34:$T$37,'Vent Sizing Charts'!V$34:V$37)+1,IF($R348=10,LOOKUP($S348,'Vent Sizing Charts'!$T$30:$T$33,'Vent Sizing Charts'!V$30:V$33)+1,IF($R348=8,LOOKUP($S348,'Vent Sizing Charts'!$T$26:$T$29,'Vent Sizing Charts'!V$26:V$29)+1,IF($R348=6,LOOKUP($S348,'Vent Sizing Charts'!$T$22:$T$25,'Vent Sizing Charts'!V$22:V$25)+1,IF($R348=5,LOOKUP($S348,'Vent Sizing Charts'!$T$18:$T$21,'Vent Sizing Charts'!V$18:V$21)+1,IF($R348=4,LOOKUP($S348,'Vent Sizing Charts'!$T$14:$T$17,'Vent Sizing Charts'!V$14:V$17)+1,IF($R348=3,LOOKUP($S348,'Vent Sizing Charts'!$T$10:$T$13,'Vent Sizing Charts'!V$10:V$13)+1,IF($R348=2,LOOKUP($S348,'Vent Sizing Charts'!$T$8:$T$9,'Vent Sizing Charts'!V$8:V$9)+1,IF($R348=1.5,LOOKUP($S348,'Vent Sizing Charts'!$T$7,'Vent Sizing Charts'!V$7)+1,IF($R348=1.25,LOOKUP($S348,'Vent Sizing Charts'!$T$6,'Vent Sizing Charts'!V$6)+1,"ERR")))))))))))</f>
        <v>ERR</v>
      </c>
      <c r="V348" t="str">
        <f>IF($R348=15,LOOKUP($S348,'Vent Sizing Charts'!$T$38:$T$41,'Vent Sizing Charts'!W$38:W$41)+1,IF($R348=12,LOOKUP($S348,'Vent Sizing Charts'!$T$34:$T$37,'Vent Sizing Charts'!W$34:W$37)+1,IF($R348=10,LOOKUP($S348,'Vent Sizing Charts'!$T$30:$T$33,'Vent Sizing Charts'!W$30:W$33)+1,IF($R348=8,LOOKUP($S348,'Vent Sizing Charts'!$T$26:$T$29,'Vent Sizing Charts'!W$26:W$29)+1,IF($R348=6,LOOKUP($S348,'Vent Sizing Charts'!$T$22:$T$25,'Vent Sizing Charts'!W$22:W$25)+1,IF($R348=5,LOOKUP($S348,'Vent Sizing Charts'!$T$18:$T$21,'Vent Sizing Charts'!W$18:W$21)+1,IF($R348=4,LOOKUP($S348,'Vent Sizing Charts'!$T$14:$T$17,'Vent Sizing Charts'!W$14:W$17)+1,IF($R348=3,LOOKUP($S348,'Vent Sizing Charts'!$T$10:$T$13,'Vent Sizing Charts'!W$10:W$13)+1,IF($R348=2,LOOKUP($S348,'Vent Sizing Charts'!$T$8:$T$9,'Vent Sizing Charts'!W$8:W$9)+1,IF($R348=1.5,LOOKUP($S348,'Vent Sizing Charts'!$T$7,'Vent Sizing Charts'!W$7)+1,IF($R348=1.25,LOOKUP($S348,'Vent Sizing Charts'!$T$6,'Vent Sizing Charts'!W$6)+1,"ERR")))))))))))</f>
        <v>ERR</v>
      </c>
      <c r="W348" t="str">
        <f>IF($R348=15,LOOKUP($S348,'Vent Sizing Charts'!$T$38:$T$41,'Vent Sizing Charts'!X$38:X$41)+1,IF($R348=12,LOOKUP($S348,'Vent Sizing Charts'!$T$34:$T$37,'Vent Sizing Charts'!X$34:X$37)+1,IF($R348=10,LOOKUP($S348,'Vent Sizing Charts'!$T$30:$T$33,'Vent Sizing Charts'!X$30:X$33)+1,IF($R348=8,LOOKUP($S348,'Vent Sizing Charts'!$T$26:$T$29,'Vent Sizing Charts'!X$26:X$29)+1,IF($R348=6,LOOKUP($S348,'Vent Sizing Charts'!$T$22:$T$25,'Vent Sizing Charts'!X$22:X$25)+1,IF($R348=5,LOOKUP($S348,'Vent Sizing Charts'!$T$18:$T$21,'Vent Sizing Charts'!X$18:X$21)+1,IF($R348=4,LOOKUP($S348,'Vent Sizing Charts'!$T$14:$T$17,'Vent Sizing Charts'!X$14:X$17)+1,IF($R348=3,LOOKUP($S348,'Vent Sizing Charts'!$T$10:$T$13,'Vent Sizing Charts'!X$10:X$13)+1,IF($R348=2,LOOKUP($S348,'Vent Sizing Charts'!$T$8:$T$9,'Vent Sizing Charts'!X$8:X$9)+1,IF($R348=1.5,LOOKUP($S348,'Vent Sizing Charts'!$T$7,'Vent Sizing Charts'!X$7)+1,IF($R348=1.25,LOOKUP($S348,'Vent Sizing Charts'!$T$6,'Vent Sizing Charts'!X$6)+1,"ERR")))))))))))</f>
        <v>ERR</v>
      </c>
      <c r="X348" t="str">
        <f>IF($R348=15,LOOKUP($S348,'Vent Sizing Charts'!$T$38:$T$41,'Vent Sizing Charts'!Y$38:Y$41)+1,IF($R348=12,LOOKUP($S348,'Vent Sizing Charts'!$T$34:$T$37,'Vent Sizing Charts'!Y$34:Y$37)+1,IF($R348=10,LOOKUP($S348,'Vent Sizing Charts'!$T$30:$T$33,'Vent Sizing Charts'!Y$30:Y$33)+1,IF($R348=8,LOOKUP($S348,'Vent Sizing Charts'!$T$26:$T$29,'Vent Sizing Charts'!Y$26:Y$29)+1,IF($R348=6,LOOKUP($S348,'Vent Sizing Charts'!$T$22:$T$25,'Vent Sizing Charts'!Y$22:Y$25)+1,IF($R348=5,LOOKUP($S348,'Vent Sizing Charts'!$T$18:$T$21,'Vent Sizing Charts'!Y$18:Y$21)+1,IF($R348=4,LOOKUP($S348,'Vent Sizing Charts'!$T$14:$T$17,'Vent Sizing Charts'!Y$14:Y$17)+1,IF($R348=3,LOOKUP($S348,'Vent Sizing Charts'!$T$10:$T$13,'Vent Sizing Charts'!Y$10:Y$13)+1,IF($R348=2,LOOKUP($S348,'Vent Sizing Charts'!$T$8:$T$9,'Vent Sizing Charts'!Y$8:Y$9)+1,IF($R348=1.5,LOOKUP($S348,'Vent Sizing Charts'!$T$7,'Vent Sizing Charts'!Y$7)+1,IF($R348=1.25,LOOKUP($S348,'Vent Sizing Charts'!$T$6,'Vent Sizing Charts'!Y$6)+1,"ERR")))))))))))</f>
        <v>ERR</v>
      </c>
      <c r="Y348" t="str">
        <f>IF($R348=15,LOOKUP($S348,'Vent Sizing Charts'!$T$38:$T$41,'Vent Sizing Charts'!Z$38:Z$41)+1,IF($R348=12,LOOKUP($S348,'Vent Sizing Charts'!$T$34:$T$37,'Vent Sizing Charts'!Z$34:Z$37)+1,IF($R348=10,LOOKUP($S348,'Vent Sizing Charts'!$T$30:$T$33,'Vent Sizing Charts'!Z$30:Z$33)+1,IF($R348=8,LOOKUP($S348,'Vent Sizing Charts'!$T$26:$T$29,'Vent Sizing Charts'!Z$26:Z$29)+1,IF($R348=6,LOOKUP($S348,'Vent Sizing Charts'!$T$22:$T$25,'Vent Sizing Charts'!Z$22:Z$25)+1,IF($R348=5,LOOKUP($S348,'Vent Sizing Charts'!$T$18:$T$21,'Vent Sizing Charts'!Z$18:Z$21)+1,IF($R348=4,LOOKUP($S348,'Vent Sizing Charts'!$T$14:$T$17,'Vent Sizing Charts'!Z$14:Z$17)+1,IF($R348=3,LOOKUP($S348,'Vent Sizing Charts'!$T$10:$T$13,'Vent Sizing Charts'!Z$10:Z$13)+1,IF($R348=2,LOOKUP($S348,'Vent Sizing Charts'!$T$8:$T$9,'Vent Sizing Charts'!Z$8:Z$9)+1,IF($R348=1.5,LOOKUP($S348,'Vent Sizing Charts'!$T$7,'Vent Sizing Charts'!Z$7)+1,IF($R348=1.25,LOOKUP($S348,'Vent Sizing Charts'!$T$6,'Vent Sizing Charts'!Z$6)+1,"ERR")))))))))))</f>
        <v>ERR</v>
      </c>
      <c r="Z348" t="str">
        <f>IF($R348=15,LOOKUP($S348,'Vent Sizing Charts'!$T$38:$T$41,'Vent Sizing Charts'!AA$38:AA$41)+1,IF($R348=12,LOOKUP($S348,'Vent Sizing Charts'!$T$34:$T$37,'Vent Sizing Charts'!AA$34:AA$37)+1,IF($R348=10,LOOKUP($S348,'Vent Sizing Charts'!$T$30:$T$33,'Vent Sizing Charts'!AA$30:AA$33)+1,IF($R348=8,LOOKUP($S348,'Vent Sizing Charts'!$T$26:$T$29,'Vent Sizing Charts'!AA$26:AA$29)+1,IF($R348=6,LOOKUP($S348,'Vent Sizing Charts'!$T$22:$T$25,'Vent Sizing Charts'!AA$22:AA$25)+1,IF($R348=5,LOOKUP($S348,'Vent Sizing Charts'!$T$18:$T$21,'Vent Sizing Charts'!AA$18:AA$21)+1,IF($R348=4,LOOKUP($S348,'Vent Sizing Charts'!$T$14:$T$17,'Vent Sizing Charts'!AA$14:AA$17)+1,IF($R348=3,LOOKUP($S348,'Vent Sizing Charts'!$T$10:$T$13,'Vent Sizing Charts'!AA$10:AA$13)+1,IF($R348=2,LOOKUP($S348,'Vent Sizing Charts'!$T$8:$T$9,'Vent Sizing Charts'!AA$8:AA$9)+1,IF($R348=1.5,LOOKUP($S348,'Vent Sizing Charts'!$T$7,'Vent Sizing Charts'!AA$7)+1,IF($R348=1.25,LOOKUP($S348,'Vent Sizing Charts'!$T$6,'Vent Sizing Charts'!AA$6)+1,"ERR")))))))))))</f>
        <v>ERR</v>
      </c>
      <c r="AA348" t="str">
        <f>IF($R348=15,LOOKUP($S348,'Vent Sizing Charts'!$T$38:$T$41,'Vent Sizing Charts'!AB$38:AB$41)+1,IF($R348=12,LOOKUP($S348,'Vent Sizing Charts'!$T$34:$T$37,'Vent Sizing Charts'!AB$34:AB$37)+1,IF($R348=10,LOOKUP($S348,'Vent Sizing Charts'!$T$30:$T$33,'Vent Sizing Charts'!AB$30:AB$33)+1,IF($R348=8,LOOKUP($S348,'Vent Sizing Charts'!$T$26:$T$29,'Vent Sizing Charts'!AB$26:AB$29)+1,IF($R348=6,LOOKUP($S348,'Vent Sizing Charts'!$T$22:$T$25,'Vent Sizing Charts'!AB$22:AB$25)+1,IF($R348=5,LOOKUP($S348,'Vent Sizing Charts'!$T$18:$T$21,'Vent Sizing Charts'!AB$18:AB$21)+1,IF($R348=4,LOOKUP($S348,'Vent Sizing Charts'!$T$14:$T$17,'Vent Sizing Charts'!AB$14:AB$17)+1,IF($R348=3,LOOKUP($S348,'Vent Sizing Charts'!$T$10:$T$13,'Vent Sizing Charts'!AB$10:AB$13)+1,IF($R348=2,LOOKUP($S348,'Vent Sizing Charts'!$T$8:$T$9,'Vent Sizing Charts'!AB$8:AB$9)+1,IF($R348=1.5,LOOKUP($S348,'Vent Sizing Charts'!$T$7,'Vent Sizing Charts'!AB$7)+1,IF($R348=1.25,LOOKUP($S348,'Vent Sizing Charts'!$T$6,'Vent Sizing Charts'!AB$6)+1,"ERR")))))))))))</f>
        <v>ERR</v>
      </c>
      <c r="AB348" t="str">
        <f>IF($R348=15,LOOKUP($S348,'Vent Sizing Charts'!$T$38:$T$41,'Vent Sizing Charts'!AC$38:AC$41)+1,IF($R348=12,LOOKUP($S348,'Vent Sizing Charts'!$T$34:$T$37,'Vent Sizing Charts'!AC$34:AC$37)+1,IF($R348=10,LOOKUP($S348,'Vent Sizing Charts'!$T$30:$T$33,'Vent Sizing Charts'!AC$30:AC$33)+1,IF($R348=8,LOOKUP($S348,'Vent Sizing Charts'!$T$26:$T$29,'Vent Sizing Charts'!AC$26:AC$29)+1,IF($R348=6,LOOKUP($S348,'Vent Sizing Charts'!$T$22:$T$25,'Vent Sizing Charts'!AC$22:AC$25)+1,IF($R348=5,LOOKUP($S348,'Vent Sizing Charts'!$T$18:$T$21,'Vent Sizing Charts'!AC$18:AC$21)+1,IF($R348=4,LOOKUP($S348,'Vent Sizing Charts'!$T$14:$T$17,'Vent Sizing Charts'!AC$14:AC$17)+1,IF($R348=3,LOOKUP($S348,'Vent Sizing Charts'!$T$10:$T$13,'Vent Sizing Charts'!AC$10:AC$13)+1,IF($R348=2,LOOKUP($S348,'Vent Sizing Charts'!$T$8:$T$9,'Vent Sizing Charts'!AC$8:AC$9)+1,IF($R348=1.5,LOOKUP($S348,'Vent Sizing Charts'!$T$7,'Vent Sizing Charts'!AC$7)+1,IF($R348=1.25,LOOKUP($S348,'Vent Sizing Charts'!$T$6,'Vent Sizing Charts'!AC$6)+1,"ERR")))))))))))</f>
        <v>ERR</v>
      </c>
      <c r="AC348" t="str">
        <f>IF($R348=15,LOOKUP($S348,'Vent Sizing Charts'!$T$38:$T$41,'Vent Sizing Charts'!AD$38:AD$41)+1,IF($R348=12,LOOKUP($S348,'Vent Sizing Charts'!$T$34:$T$37,'Vent Sizing Charts'!AD$34:AD$37)+1,IF($R348=10,LOOKUP($S348,'Vent Sizing Charts'!$T$30:$T$33,'Vent Sizing Charts'!AD$30:AD$33)+1,IF($R348=8,LOOKUP($S348,'Vent Sizing Charts'!$T$26:$T$29,'Vent Sizing Charts'!AD$26:AD$29)+1,IF($R348=6,LOOKUP($S348,'Vent Sizing Charts'!$T$22:$T$25,'Vent Sizing Charts'!AD$22:AD$25)+1,IF($R348=5,LOOKUP($S348,'Vent Sizing Charts'!$T$18:$T$21,'Vent Sizing Charts'!AD$18:AD$21)+1,IF($R348=4,LOOKUP($S348,'Vent Sizing Charts'!$T$14:$T$17,'Vent Sizing Charts'!AD$14:AD$17)+1,IF($R348=3,LOOKUP($S348,'Vent Sizing Charts'!$T$10:$T$13,'Vent Sizing Charts'!AD$10:AD$13)+1,IF($R348=2,LOOKUP($S348,'Vent Sizing Charts'!$T$8:$T$9,'Vent Sizing Charts'!AD$8:AD$9)+1,IF($R348=1.5,LOOKUP($S348,'Vent Sizing Charts'!$T$7,'Vent Sizing Charts'!AD$7)+1,IF($R348=1.25,LOOKUP($S348,'Vent Sizing Charts'!$T$6,'Vent Sizing Charts'!AD$6)+1,"ERR")))))))))))</f>
        <v>ERR</v>
      </c>
      <c r="AD348" t="str">
        <f>IF($R348=15,LOOKUP($S348,'Vent Sizing Charts'!$T$38:$T$41,'Vent Sizing Charts'!AE$38:AE$41)+1,IF($R348=12,LOOKUP($S348,'Vent Sizing Charts'!$T$34:$T$37,'Vent Sizing Charts'!AE$34:AE$37)+1,IF($R348=10,LOOKUP($S348,'Vent Sizing Charts'!$T$30:$T$33,'Vent Sizing Charts'!AE$30:AE$33)+1,IF($R348=8,LOOKUP($S348,'Vent Sizing Charts'!$T$26:$T$29,'Vent Sizing Charts'!AE$26:AE$29)+1,IF($R348=6,LOOKUP($S348,'Vent Sizing Charts'!$T$22:$T$25,'Vent Sizing Charts'!AE$22:AE$25)+1,IF($R348=5,LOOKUP($S348,'Vent Sizing Charts'!$T$18:$T$21,'Vent Sizing Charts'!AE$18:AE$21)+1,IF($R348=4,LOOKUP($S348,'Vent Sizing Charts'!$T$14:$T$17,'Vent Sizing Charts'!AE$14:AE$17)+1,IF($R348=3,LOOKUP($S348,'Vent Sizing Charts'!$T$10:$T$13,'Vent Sizing Charts'!AE$10:AE$13)+1,IF($R348=2,LOOKUP($S348,'Vent Sizing Charts'!$T$8:$T$9,'Vent Sizing Charts'!AE$8:AE$9)+1,IF($R348=1.5,LOOKUP($S348,'Vent Sizing Charts'!$T$7,'Vent Sizing Charts'!AE$7)+1,IF($R348=1.25,LOOKUP($S348,'Vent Sizing Charts'!$T$6,'Vent Sizing Charts'!AE$6)+1,"ERR")))))))))))</f>
        <v>ERR</v>
      </c>
      <c r="AE348" t="str">
        <f>IF($R348=15,LOOKUP($S348,'Vent Sizing Charts'!$T$38:$T$41,'Vent Sizing Charts'!U$38:U$41),IF($R348=12,LOOKUP($S348,'Vent Sizing Charts'!$T$34:$T$37,'Vent Sizing Charts'!U$34:U$37),IF($R348=10,LOOKUP($S348,'Vent Sizing Charts'!$T$30:$T$33,'Vent Sizing Charts'!U$30:U$33),IF($R348=8,LOOKUP($S348,'Vent Sizing Charts'!$T$26:$T$29,'Vent Sizing Charts'!U$26:U$29),IF($R348=6,LOOKUP($S348,'Vent Sizing Charts'!$T$22:$T$25,'Vent Sizing Charts'!U$22:U$25),IF($R348=5,LOOKUP($S348,'Vent Sizing Charts'!$T$18:$T$21,'Vent Sizing Charts'!U$18:U$21),IF($R348=4,LOOKUP($S348,'Vent Sizing Charts'!$T$14:$T$17,'Vent Sizing Charts'!U$14:U$17),IF($R348=3,LOOKUP($S348,'Vent Sizing Charts'!$T$10:$T$13,'Vent Sizing Charts'!U$10:U$13),IF($R348=2,LOOKUP($S348,'Vent Sizing Charts'!$T$8:$T$9,'Vent Sizing Charts'!U$8:U$9),IF($R348=1.5,LOOKUP($S348,'Vent Sizing Charts'!$T$7,'Vent Sizing Charts'!U$7),IF($R348=1.25,LOOKUP($S348,'Vent Sizing Charts'!$T$6,'Vent Sizing Charts'!U$6),"ERR")))))))))))</f>
        <v>ERR</v>
      </c>
    </row>
    <row r="349" spans="6:31" x14ac:dyDescent="0.25">
      <c r="F349" t="str">
        <f>IF('Vent Sizing'!M334="","",'Vent Sizing'!M334)</f>
        <v/>
      </c>
      <c r="G349">
        <v>0</v>
      </c>
      <c r="H349" t="e">
        <f>IF(LOOKUP($F349,'Vent Sizing Charts'!$F$5:$F$18,'Vent Sizing Charts'!G$5:G$18)+1&lt;0,0,LOOKUP($F349,'Vent Sizing Charts'!$F$5:$F$18,'Vent Sizing Charts'!G$5:G$18))</f>
        <v>#N/A</v>
      </c>
      <c r="I349" t="e">
        <f>IF(LOOKUP($F349,'Vent Sizing Charts'!$F$5:$F$18,'Vent Sizing Charts'!H$5:H$18)+1&lt;0,0,LOOKUP($F349,'Vent Sizing Charts'!$F$5:$F$18,'Vent Sizing Charts'!H$5:H$18))</f>
        <v>#N/A</v>
      </c>
      <c r="J349" t="e">
        <f>IF(LOOKUP($F349,'Vent Sizing Charts'!$F$5:$F$18,'Vent Sizing Charts'!I$5:I$18)+1&lt;0,0,LOOKUP($F349,'Vent Sizing Charts'!$F$5:$F$18,'Vent Sizing Charts'!I$5:I$18))</f>
        <v>#N/A</v>
      </c>
      <c r="K349" t="e">
        <f>IF(LOOKUP($F349,'Vent Sizing Charts'!$F$5:$F$18,'Vent Sizing Charts'!J$5:J$18)+1&lt;0,0,LOOKUP($F349,'Vent Sizing Charts'!$F$5:$F$18,'Vent Sizing Charts'!J$5:J$18))</f>
        <v>#N/A</v>
      </c>
      <c r="L349" t="e">
        <f>IF(LOOKUP($F349,'Vent Sizing Charts'!$F$5:$F$18,'Vent Sizing Charts'!K$5:K$18)+1&lt;0,0,LOOKUP($F349,'Vent Sizing Charts'!$F$5:$F$18,'Vent Sizing Charts'!K$5:K$18))</f>
        <v>#N/A</v>
      </c>
      <c r="M349" t="e">
        <f>IF(LOOKUP($F349,'Vent Sizing Charts'!$F$5:$F$18,'Vent Sizing Charts'!L$5:L$18)+1&lt;0,0,LOOKUP($F349,'Vent Sizing Charts'!$F$5:$F$18,'Vent Sizing Charts'!L$5:L$18))</f>
        <v>#N/A</v>
      </c>
      <c r="N349" t="e">
        <f>IF(LOOKUP($F349,'Vent Sizing Charts'!$F$5:$F$18,'Vent Sizing Charts'!M$5:M$18)+1&lt;0,0,LOOKUP($F349,'Vent Sizing Charts'!$F$5:$F$18,'Vent Sizing Charts'!M$5:M$18))</f>
        <v>#N/A</v>
      </c>
      <c r="O349" t="e">
        <f>IF(LOOKUP($F349,'Vent Sizing Charts'!$F$5:$F$18,'Vent Sizing Charts'!N$5:N$18)+1&lt;0,0,LOOKUP($F349,'Vent Sizing Charts'!$F$5:$F$18,'Vent Sizing Charts'!N$5:N$18))</f>
        <v>#N/A</v>
      </c>
      <c r="R349">
        <f>'Vent Sizing'!W254</f>
        <v>0</v>
      </c>
      <c r="S349">
        <f>ROUNDUP('Vent Sizing'!X254,0)</f>
        <v>0</v>
      </c>
      <c r="T349">
        <v>-9999999</v>
      </c>
      <c r="U349" t="str">
        <f>IF($R349=15,LOOKUP($S349,'Vent Sizing Charts'!$T$38:$T$41,'Vent Sizing Charts'!V$38:V$41)+1,IF($R349=12,LOOKUP($S349,'Vent Sizing Charts'!$T$34:$T$37,'Vent Sizing Charts'!V$34:V$37)+1,IF($R349=10,LOOKUP($S349,'Vent Sizing Charts'!$T$30:$T$33,'Vent Sizing Charts'!V$30:V$33)+1,IF($R349=8,LOOKUP($S349,'Vent Sizing Charts'!$T$26:$T$29,'Vent Sizing Charts'!V$26:V$29)+1,IF($R349=6,LOOKUP($S349,'Vent Sizing Charts'!$T$22:$T$25,'Vent Sizing Charts'!V$22:V$25)+1,IF($R349=5,LOOKUP($S349,'Vent Sizing Charts'!$T$18:$T$21,'Vent Sizing Charts'!V$18:V$21)+1,IF($R349=4,LOOKUP($S349,'Vent Sizing Charts'!$T$14:$T$17,'Vent Sizing Charts'!V$14:V$17)+1,IF($R349=3,LOOKUP($S349,'Vent Sizing Charts'!$T$10:$T$13,'Vent Sizing Charts'!V$10:V$13)+1,IF($R349=2,LOOKUP($S349,'Vent Sizing Charts'!$T$8:$T$9,'Vent Sizing Charts'!V$8:V$9)+1,IF($R349=1.5,LOOKUP($S349,'Vent Sizing Charts'!$T$7,'Vent Sizing Charts'!V$7)+1,IF($R349=1.25,LOOKUP($S349,'Vent Sizing Charts'!$T$6,'Vent Sizing Charts'!V$6)+1,"ERR")))))))))))</f>
        <v>ERR</v>
      </c>
      <c r="V349" t="str">
        <f>IF($R349=15,LOOKUP($S349,'Vent Sizing Charts'!$T$38:$T$41,'Vent Sizing Charts'!W$38:W$41)+1,IF($R349=12,LOOKUP($S349,'Vent Sizing Charts'!$T$34:$T$37,'Vent Sizing Charts'!W$34:W$37)+1,IF($R349=10,LOOKUP($S349,'Vent Sizing Charts'!$T$30:$T$33,'Vent Sizing Charts'!W$30:W$33)+1,IF($R349=8,LOOKUP($S349,'Vent Sizing Charts'!$T$26:$T$29,'Vent Sizing Charts'!W$26:W$29)+1,IF($R349=6,LOOKUP($S349,'Vent Sizing Charts'!$T$22:$T$25,'Vent Sizing Charts'!W$22:W$25)+1,IF($R349=5,LOOKUP($S349,'Vent Sizing Charts'!$T$18:$T$21,'Vent Sizing Charts'!W$18:W$21)+1,IF($R349=4,LOOKUP($S349,'Vent Sizing Charts'!$T$14:$T$17,'Vent Sizing Charts'!W$14:W$17)+1,IF($R349=3,LOOKUP($S349,'Vent Sizing Charts'!$T$10:$T$13,'Vent Sizing Charts'!W$10:W$13)+1,IF($R349=2,LOOKUP($S349,'Vent Sizing Charts'!$T$8:$T$9,'Vent Sizing Charts'!W$8:W$9)+1,IF($R349=1.5,LOOKUP($S349,'Vent Sizing Charts'!$T$7,'Vent Sizing Charts'!W$7)+1,IF($R349=1.25,LOOKUP($S349,'Vent Sizing Charts'!$T$6,'Vent Sizing Charts'!W$6)+1,"ERR")))))))))))</f>
        <v>ERR</v>
      </c>
      <c r="W349" t="str">
        <f>IF($R349=15,LOOKUP($S349,'Vent Sizing Charts'!$T$38:$T$41,'Vent Sizing Charts'!X$38:X$41)+1,IF($R349=12,LOOKUP($S349,'Vent Sizing Charts'!$T$34:$T$37,'Vent Sizing Charts'!X$34:X$37)+1,IF($R349=10,LOOKUP($S349,'Vent Sizing Charts'!$T$30:$T$33,'Vent Sizing Charts'!X$30:X$33)+1,IF($R349=8,LOOKUP($S349,'Vent Sizing Charts'!$T$26:$T$29,'Vent Sizing Charts'!X$26:X$29)+1,IF($R349=6,LOOKUP($S349,'Vent Sizing Charts'!$T$22:$T$25,'Vent Sizing Charts'!X$22:X$25)+1,IF($R349=5,LOOKUP($S349,'Vent Sizing Charts'!$T$18:$T$21,'Vent Sizing Charts'!X$18:X$21)+1,IF($R349=4,LOOKUP($S349,'Vent Sizing Charts'!$T$14:$T$17,'Vent Sizing Charts'!X$14:X$17)+1,IF($R349=3,LOOKUP($S349,'Vent Sizing Charts'!$T$10:$T$13,'Vent Sizing Charts'!X$10:X$13)+1,IF($R349=2,LOOKUP($S349,'Vent Sizing Charts'!$T$8:$T$9,'Vent Sizing Charts'!X$8:X$9)+1,IF($R349=1.5,LOOKUP($S349,'Vent Sizing Charts'!$T$7,'Vent Sizing Charts'!X$7)+1,IF($R349=1.25,LOOKUP($S349,'Vent Sizing Charts'!$T$6,'Vent Sizing Charts'!X$6)+1,"ERR")))))))))))</f>
        <v>ERR</v>
      </c>
      <c r="X349" t="str">
        <f>IF($R349=15,LOOKUP($S349,'Vent Sizing Charts'!$T$38:$T$41,'Vent Sizing Charts'!Y$38:Y$41)+1,IF($R349=12,LOOKUP($S349,'Vent Sizing Charts'!$T$34:$T$37,'Vent Sizing Charts'!Y$34:Y$37)+1,IF($R349=10,LOOKUP($S349,'Vent Sizing Charts'!$T$30:$T$33,'Vent Sizing Charts'!Y$30:Y$33)+1,IF($R349=8,LOOKUP($S349,'Vent Sizing Charts'!$T$26:$T$29,'Vent Sizing Charts'!Y$26:Y$29)+1,IF($R349=6,LOOKUP($S349,'Vent Sizing Charts'!$T$22:$T$25,'Vent Sizing Charts'!Y$22:Y$25)+1,IF($R349=5,LOOKUP($S349,'Vent Sizing Charts'!$T$18:$T$21,'Vent Sizing Charts'!Y$18:Y$21)+1,IF($R349=4,LOOKUP($S349,'Vent Sizing Charts'!$T$14:$T$17,'Vent Sizing Charts'!Y$14:Y$17)+1,IF($R349=3,LOOKUP($S349,'Vent Sizing Charts'!$T$10:$T$13,'Vent Sizing Charts'!Y$10:Y$13)+1,IF($R349=2,LOOKUP($S349,'Vent Sizing Charts'!$T$8:$T$9,'Vent Sizing Charts'!Y$8:Y$9)+1,IF($R349=1.5,LOOKUP($S349,'Vent Sizing Charts'!$T$7,'Vent Sizing Charts'!Y$7)+1,IF($R349=1.25,LOOKUP($S349,'Vent Sizing Charts'!$T$6,'Vent Sizing Charts'!Y$6)+1,"ERR")))))))))))</f>
        <v>ERR</v>
      </c>
      <c r="Y349" t="str">
        <f>IF($R349=15,LOOKUP($S349,'Vent Sizing Charts'!$T$38:$T$41,'Vent Sizing Charts'!Z$38:Z$41)+1,IF($R349=12,LOOKUP($S349,'Vent Sizing Charts'!$T$34:$T$37,'Vent Sizing Charts'!Z$34:Z$37)+1,IF($R349=10,LOOKUP($S349,'Vent Sizing Charts'!$T$30:$T$33,'Vent Sizing Charts'!Z$30:Z$33)+1,IF($R349=8,LOOKUP($S349,'Vent Sizing Charts'!$T$26:$T$29,'Vent Sizing Charts'!Z$26:Z$29)+1,IF($R349=6,LOOKUP($S349,'Vent Sizing Charts'!$T$22:$T$25,'Vent Sizing Charts'!Z$22:Z$25)+1,IF($R349=5,LOOKUP($S349,'Vent Sizing Charts'!$T$18:$T$21,'Vent Sizing Charts'!Z$18:Z$21)+1,IF($R349=4,LOOKUP($S349,'Vent Sizing Charts'!$T$14:$T$17,'Vent Sizing Charts'!Z$14:Z$17)+1,IF($R349=3,LOOKUP($S349,'Vent Sizing Charts'!$T$10:$T$13,'Vent Sizing Charts'!Z$10:Z$13)+1,IF($R349=2,LOOKUP($S349,'Vent Sizing Charts'!$T$8:$T$9,'Vent Sizing Charts'!Z$8:Z$9)+1,IF($R349=1.5,LOOKUP($S349,'Vent Sizing Charts'!$T$7,'Vent Sizing Charts'!Z$7)+1,IF($R349=1.25,LOOKUP($S349,'Vent Sizing Charts'!$T$6,'Vent Sizing Charts'!Z$6)+1,"ERR")))))))))))</f>
        <v>ERR</v>
      </c>
      <c r="Z349" t="str">
        <f>IF($R349=15,LOOKUP($S349,'Vent Sizing Charts'!$T$38:$T$41,'Vent Sizing Charts'!AA$38:AA$41)+1,IF($R349=12,LOOKUP($S349,'Vent Sizing Charts'!$T$34:$T$37,'Vent Sizing Charts'!AA$34:AA$37)+1,IF($R349=10,LOOKUP($S349,'Vent Sizing Charts'!$T$30:$T$33,'Vent Sizing Charts'!AA$30:AA$33)+1,IF($R349=8,LOOKUP($S349,'Vent Sizing Charts'!$T$26:$T$29,'Vent Sizing Charts'!AA$26:AA$29)+1,IF($R349=6,LOOKUP($S349,'Vent Sizing Charts'!$T$22:$T$25,'Vent Sizing Charts'!AA$22:AA$25)+1,IF($R349=5,LOOKUP($S349,'Vent Sizing Charts'!$T$18:$T$21,'Vent Sizing Charts'!AA$18:AA$21)+1,IF($R349=4,LOOKUP($S349,'Vent Sizing Charts'!$T$14:$T$17,'Vent Sizing Charts'!AA$14:AA$17)+1,IF($R349=3,LOOKUP($S349,'Vent Sizing Charts'!$T$10:$T$13,'Vent Sizing Charts'!AA$10:AA$13)+1,IF($R349=2,LOOKUP($S349,'Vent Sizing Charts'!$T$8:$T$9,'Vent Sizing Charts'!AA$8:AA$9)+1,IF($R349=1.5,LOOKUP($S349,'Vent Sizing Charts'!$T$7,'Vent Sizing Charts'!AA$7)+1,IF($R349=1.25,LOOKUP($S349,'Vent Sizing Charts'!$T$6,'Vent Sizing Charts'!AA$6)+1,"ERR")))))))))))</f>
        <v>ERR</v>
      </c>
      <c r="AA349" t="str">
        <f>IF($R349=15,LOOKUP($S349,'Vent Sizing Charts'!$T$38:$T$41,'Vent Sizing Charts'!AB$38:AB$41)+1,IF($R349=12,LOOKUP($S349,'Vent Sizing Charts'!$T$34:$T$37,'Vent Sizing Charts'!AB$34:AB$37)+1,IF($R349=10,LOOKUP($S349,'Vent Sizing Charts'!$T$30:$T$33,'Vent Sizing Charts'!AB$30:AB$33)+1,IF($R349=8,LOOKUP($S349,'Vent Sizing Charts'!$T$26:$T$29,'Vent Sizing Charts'!AB$26:AB$29)+1,IF($R349=6,LOOKUP($S349,'Vent Sizing Charts'!$T$22:$T$25,'Vent Sizing Charts'!AB$22:AB$25)+1,IF($R349=5,LOOKUP($S349,'Vent Sizing Charts'!$T$18:$T$21,'Vent Sizing Charts'!AB$18:AB$21)+1,IF($R349=4,LOOKUP($S349,'Vent Sizing Charts'!$T$14:$T$17,'Vent Sizing Charts'!AB$14:AB$17)+1,IF($R349=3,LOOKUP($S349,'Vent Sizing Charts'!$T$10:$T$13,'Vent Sizing Charts'!AB$10:AB$13)+1,IF($R349=2,LOOKUP($S349,'Vent Sizing Charts'!$T$8:$T$9,'Vent Sizing Charts'!AB$8:AB$9)+1,IF($R349=1.5,LOOKUP($S349,'Vent Sizing Charts'!$T$7,'Vent Sizing Charts'!AB$7)+1,IF($R349=1.25,LOOKUP($S349,'Vent Sizing Charts'!$T$6,'Vent Sizing Charts'!AB$6)+1,"ERR")))))))))))</f>
        <v>ERR</v>
      </c>
      <c r="AB349" t="str">
        <f>IF($R349=15,LOOKUP($S349,'Vent Sizing Charts'!$T$38:$T$41,'Vent Sizing Charts'!AC$38:AC$41)+1,IF($R349=12,LOOKUP($S349,'Vent Sizing Charts'!$T$34:$T$37,'Vent Sizing Charts'!AC$34:AC$37)+1,IF($R349=10,LOOKUP($S349,'Vent Sizing Charts'!$T$30:$T$33,'Vent Sizing Charts'!AC$30:AC$33)+1,IF($R349=8,LOOKUP($S349,'Vent Sizing Charts'!$T$26:$T$29,'Vent Sizing Charts'!AC$26:AC$29)+1,IF($R349=6,LOOKUP($S349,'Vent Sizing Charts'!$T$22:$T$25,'Vent Sizing Charts'!AC$22:AC$25)+1,IF($R349=5,LOOKUP($S349,'Vent Sizing Charts'!$T$18:$T$21,'Vent Sizing Charts'!AC$18:AC$21)+1,IF($R349=4,LOOKUP($S349,'Vent Sizing Charts'!$T$14:$T$17,'Vent Sizing Charts'!AC$14:AC$17)+1,IF($R349=3,LOOKUP($S349,'Vent Sizing Charts'!$T$10:$T$13,'Vent Sizing Charts'!AC$10:AC$13)+1,IF($R349=2,LOOKUP($S349,'Vent Sizing Charts'!$T$8:$T$9,'Vent Sizing Charts'!AC$8:AC$9)+1,IF($R349=1.5,LOOKUP($S349,'Vent Sizing Charts'!$T$7,'Vent Sizing Charts'!AC$7)+1,IF($R349=1.25,LOOKUP($S349,'Vent Sizing Charts'!$T$6,'Vent Sizing Charts'!AC$6)+1,"ERR")))))))))))</f>
        <v>ERR</v>
      </c>
      <c r="AC349" t="str">
        <f>IF($R349=15,LOOKUP($S349,'Vent Sizing Charts'!$T$38:$T$41,'Vent Sizing Charts'!AD$38:AD$41)+1,IF($R349=12,LOOKUP($S349,'Vent Sizing Charts'!$T$34:$T$37,'Vent Sizing Charts'!AD$34:AD$37)+1,IF($R349=10,LOOKUP($S349,'Vent Sizing Charts'!$T$30:$T$33,'Vent Sizing Charts'!AD$30:AD$33)+1,IF($R349=8,LOOKUP($S349,'Vent Sizing Charts'!$T$26:$T$29,'Vent Sizing Charts'!AD$26:AD$29)+1,IF($R349=6,LOOKUP($S349,'Vent Sizing Charts'!$T$22:$T$25,'Vent Sizing Charts'!AD$22:AD$25)+1,IF($R349=5,LOOKUP($S349,'Vent Sizing Charts'!$T$18:$T$21,'Vent Sizing Charts'!AD$18:AD$21)+1,IF($R349=4,LOOKUP($S349,'Vent Sizing Charts'!$T$14:$T$17,'Vent Sizing Charts'!AD$14:AD$17)+1,IF($R349=3,LOOKUP($S349,'Vent Sizing Charts'!$T$10:$T$13,'Vent Sizing Charts'!AD$10:AD$13)+1,IF($R349=2,LOOKUP($S349,'Vent Sizing Charts'!$T$8:$T$9,'Vent Sizing Charts'!AD$8:AD$9)+1,IF($R349=1.5,LOOKUP($S349,'Vent Sizing Charts'!$T$7,'Vent Sizing Charts'!AD$7)+1,IF($R349=1.25,LOOKUP($S349,'Vent Sizing Charts'!$T$6,'Vent Sizing Charts'!AD$6)+1,"ERR")))))))))))</f>
        <v>ERR</v>
      </c>
      <c r="AD349" t="str">
        <f>IF($R349=15,LOOKUP($S349,'Vent Sizing Charts'!$T$38:$T$41,'Vent Sizing Charts'!AE$38:AE$41)+1,IF($R349=12,LOOKUP($S349,'Vent Sizing Charts'!$T$34:$T$37,'Vent Sizing Charts'!AE$34:AE$37)+1,IF($R349=10,LOOKUP($S349,'Vent Sizing Charts'!$T$30:$T$33,'Vent Sizing Charts'!AE$30:AE$33)+1,IF($R349=8,LOOKUP($S349,'Vent Sizing Charts'!$T$26:$T$29,'Vent Sizing Charts'!AE$26:AE$29)+1,IF($R349=6,LOOKUP($S349,'Vent Sizing Charts'!$T$22:$T$25,'Vent Sizing Charts'!AE$22:AE$25)+1,IF($R349=5,LOOKUP($S349,'Vent Sizing Charts'!$T$18:$T$21,'Vent Sizing Charts'!AE$18:AE$21)+1,IF($R349=4,LOOKUP($S349,'Vent Sizing Charts'!$T$14:$T$17,'Vent Sizing Charts'!AE$14:AE$17)+1,IF($R349=3,LOOKUP($S349,'Vent Sizing Charts'!$T$10:$T$13,'Vent Sizing Charts'!AE$10:AE$13)+1,IF($R349=2,LOOKUP($S349,'Vent Sizing Charts'!$T$8:$T$9,'Vent Sizing Charts'!AE$8:AE$9)+1,IF($R349=1.5,LOOKUP($S349,'Vent Sizing Charts'!$T$7,'Vent Sizing Charts'!AE$7)+1,IF($R349=1.25,LOOKUP($S349,'Vent Sizing Charts'!$T$6,'Vent Sizing Charts'!AE$6)+1,"ERR")))))))))))</f>
        <v>ERR</v>
      </c>
      <c r="AE349" t="str">
        <f>IF($R349=15,LOOKUP($S349,'Vent Sizing Charts'!$T$38:$T$41,'Vent Sizing Charts'!U$38:U$41),IF($R349=12,LOOKUP($S349,'Vent Sizing Charts'!$T$34:$T$37,'Vent Sizing Charts'!U$34:U$37),IF($R349=10,LOOKUP($S349,'Vent Sizing Charts'!$T$30:$T$33,'Vent Sizing Charts'!U$30:U$33),IF($R349=8,LOOKUP($S349,'Vent Sizing Charts'!$T$26:$T$29,'Vent Sizing Charts'!U$26:U$29),IF($R349=6,LOOKUP($S349,'Vent Sizing Charts'!$T$22:$T$25,'Vent Sizing Charts'!U$22:U$25),IF($R349=5,LOOKUP($S349,'Vent Sizing Charts'!$T$18:$T$21,'Vent Sizing Charts'!U$18:U$21),IF($R349=4,LOOKUP($S349,'Vent Sizing Charts'!$T$14:$T$17,'Vent Sizing Charts'!U$14:U$17),IF($R349=3,LOOKUP($S349,'Vent Sizing Charts'!$T$10:$T$13,'Vent Sizing Charts'!U$10:U$13),IF($R349=2,LOOKUP($S349,'Vent Sizing Charts'!$T$8:$T$9,'Vent Sizing Charts'!U$8:U$9),IF($R349=1.5,LOOKUP($S349,'Vent Sizing Charts'!$T$7,'Vent Sizing Charts'!U$7),IF($R349=1.25,LOOKUP($S349,'Vent Sizing Charts'!$T$6,'Vent Sizing Charts'!U$6),"ERR")))))))))))</f>
        <v>ERR</v>
      </c>
    </row>
    <row r="350" spans="6:31" x14ac:dyDescent="0.25">
      <c r="F350" t="str">
        <f>IF('Vent Sizing'!M335="","",'Vent Sizing'!M335)</f>
        <v/>
      </c>
      <c r="G350">
        <v>0</v>
      </c>
      <c r="H350" t="e">
        <f>IF(LOOKUP($F350,'Vent Sizing Charts'!$F$5:$F$18,'Vent Sizing Charts'!G$5:G$18)+1&lt;0,0,LOOKUP($F350,'Vent Sizing Charts'!$F$5:$F$18,'Vent Sizing Charts'!G$5:G$18))</f>
        <v>#N/A</v>
      </c>
      <c r="I350" t="e">
        <f>IF(LOOKUP($F350,'Vent Sizing Charts'!$F$5:$F$18,'Vent Sizing Charts'!H$5:H$18)+1&lt;0,0,LOOKUP($F350,'Vent Sizing Charts'!$F$5:$F$18,'Vent Sizing Charts'!H$5:H$18))</f>
        <v>#N/A</v>
      </c>
      <c r="J350" t="e">
        <f>IF(LOOKUP($F350,'Vent Sizing Charts'!$F$5:$F$18,'Vent Sizing Charts'!I$5:I$18)+1&lt;0,0,LOOKUP($F350,'Vent Sizing Charts'!$F$5:$F$18,'Vent Sizing Charts'!I$5:I$18))</f>
        <v>#N/A</v>
      </c>
      <c r="K350" t="e">
        <f>IF(LOOKUP($F350,'Vent Sizing Charts'!$F$5:$F$18,'Vent Sizing Charts'!J$5:J$18)+1&lt;0,0,LOOKUP($F350,'Vent Sizing Charts'!$F$5:$F$18,'Vent Sizing Charts'!J$5:J$18))</f>
        <v>#N/A</v>
      </c>
      <c r="L350" t="e">
        <f>IF(LOOKUP($F350,'Vent Sizing Charts'!$F$5:$F$18,'Vent Sizing Charts'!K$5:K$18)+1&lt;0,0,LOOKUP($F350,'Vent Sizing Charts'!$F$5:$F$18,'Vent Sizing Charts'!K$5:K$18))</f>
        <v>#N/A</v>
      </c>
      <c r="M350" t="e">
        <f>IF(LOOKUP($F350,'Vent Sizing Charts'!$F$5:$F$18,'Vent Sizing Charts'!L$5:L$18)+1&lt;0,0,LOOKUP($F350,'Vent Sizing Charts'!$F$5:$F$18,'Vent Sizing Charts'!L$5:L$18))</f>
        <v>#N/A</v>
      </c>
      <c r="N350" t="e">
        <f>IF(LOOKUP($F350,'Vent Sizing Charts'!$F$5:$F$18,'Vent Sizing Charts'!M$5:M$18)+1&lt;0,0,LOOKUP($F350,'Vent Sizing Charts'!$F$5:$F$18,'Vent Sizing Charts'!M$5:M$18))</f>
        <v>#N/A</v>
      </c>
      <c r="O350" t="e">
        <f>IF(LOOKUP($F350,'Vent Sizing Charts'!$F$5:$F$18,'Vent Sizing Charts'!N$5:N$18)+1&lt;0,0,LOOKUP($F350,'Vent Sizing Charts'!$F$5:$F$18,'Vent Sizing Charts'!N$5:N$18))</f>
        <v>#N/A</v>
      </c>
      <c r="R350">
        <f>'Vent Sizing'!W255</f>
        <v>0</v>
      </c>
      <c r="S350">
        <f>ROUNDUP('Vent Sizing'!X255,0)</f>
        <v>0</v>
      </c>
      <c r="T350">
        <v>-9999999</v>
      </c>
      <c r="U350" t="str">
        <f>IF($R350=15,LOOKUP($S350,'Vent Sizing Charts'!$T$38:$T$41,'Vent Sizing Charts'!V$38:V$41)+1,IF($R350=12,LOOKUP($S350,'Vent Sizing Charts'!$T$34:$T$37,'Vent Sizing Charts'!V$34:V$37)+1,IF($R350=10,LOOKUP($S350,'Vent Sizing Charts'!$T$30:$T$33,'Vent Sizing Charts'!V$30:V$33)+1,IF($R350=8,LOOKUP($S350,'Vent Sizing Charts'!$T$26:$T$29,'Vent Sizing Charts'!V$26:V$29)+1,IF($R350=6,LOOKUP($S350,'Vent Sizing Charts'!$T$22:$T$25,'Vent Sizing Charts'!V$22:V$25)+1,IF($R350=5,LOOKUP($S350,'Vent Sizing Charts'!$T$18:$T$21,'Vent Sizing Charts'!V$18:V$21)+1,IF($R350=4,LOOKUP($S350,'Vent Sizing Charts'!$T$14:$T$17,'Vent Sizing Charts'!V$14:V$17)+1,IF($R350=3,LOOKUP($S350,'Vent Sizing Charts'!$T$10:$T$13,'Vent Sizing Charts'!V$10:V$13)+1,IF($R350=2,LOOKUP($S350,'Vent Sizing Charts'!$T$8:$T$9,'Vent Sizing Charts'!V$8:V$9)+1,IF($R350=1.5,LOOKUP($S350,'Vent Sizing Charts'!$T$7,'Vent Sizing Charts'!V$7)+1,IF($R350=1.25,LOOKUP($S350,'Vent Sizing Charts'!$T$6,'Vent Sizing Charts'!V$6)+1,"ERR")))))))))))</f>
        <v>ERR</v>
      </c>
      <c r="V350" t="str">
        <f>IF($R350=15,LOOKUP($S350,'Vent Sizing Charts'!$T$38:$T$41,'Vent Sizing Charts'!W$38:W$41)+1,IF($R350=12,LOOKUP($S350,'Vent Sizing Charts'!$T$34:$T$37,'Vent Sizing Charts'!W$34:W$37)+1,IF($R350=10,LOOKUP($S350,'Vent Sizing Charts'!$T$30:$T$33,'Vent Sizing Charts'!W$30:W$33)+1,IF($R350=8,LOOKUP($S350,'Vent Sizing Charts'!$T$26:$T$29,'Vent Sizing Charts'!W$26:W$29)+1,IF($R350=6,LOOKUP($S350,'Vent Sizing Charts'!$T$22:$T$25,'Vent Sizing Charts'!W$22:W$25)+1,IF($R350=5,LOOKUP($S350,'Vent Sizing Charts'!$T$18:$T$21,'Vent Sizing Charts'!W$18:W$21)+1,IF($R350=4,LOOKUP($S350,'Vent Sizing Charts'!$T$14:$T$17,'Vent Sizing Charts'!W$14:W$17)+1,IF($R350=3,LOOKUP($S350,'Vent Sizing Charts'!$T$10:$T$13,'Vent Sizing Charts'!W$10:W$13)+1,IF($R350=2,LOOKUP($S350,'Vent Sizing Charts'!$T$8:$T$9,'Vent Sizing Charts'!W$8:W$9)+1,IF($R350=1.5,LOOKUP($S350,'Vent Sizing Charts'!$T$7,'Vent Sizing Charts'!W$7)+1,IF($R350=1.25,LOOKUP($S350,'Vent Sizing Charts'!$T$6,'Vent Sizing Charts'!W$6)+1,"ERR")))))))))))</f>
        <v>ERR</v>
      </c>
      <c r="W350" t="str">
        <f>IF($R350=15,LOOKUP($S350,'Vent Sizing Charts'!$T$38:$T$41,'Vent Sizing Charts'!X$38:X$41)+1,IF($R350=12,LOOKUP($S350,'Vent Sizing Charts'!$T$34:$T$37,'Vent Sizing Charts'!X$34:X$37)+1,IF($R350=10,LOOKUP($S350,'Vent Sizing Charts'!$T$30:$T$33,'Vent Sizing Charts'!X$30:X$33)+1,IF($R350=8,LOOKUP($S350,'Vent Sizing Charts'!$T$26:$T$29,'Vent Sizing Charts'!X$26:X$29)+1,IF($R350=6,LOOKUP($S350,'Vent Sizing Charts'!$T$22:$T$25,'Vent Sizing Charts'!X$22:X$25)+1,IF($R350=5,LOOKUP($S350,'Vent Sizing Charts'!$T$18:$T$21,'Vent Sizing Charts'!X$18:X$21)+1,IF($R350=4,LOOKUP($S350,'Vent Sizing Charts'!$T$14:$T$17,'Vent Sizing Charts'!X$14:X$17)+1,IF($R350=3,LOOKUP($S350,'Vent Sizing Charts'!$T$10:$T$13,'Vent Sizing Charts'!X$10:X$13)+1,IF($R350=2,LOOKUP($S350,'Vent Sizing Charts'!$T$8:$T$9,'Vent Sizing Charts'!X$8:X$9)+1,IF($R350=1.5,LOOKUP($S350,'Vent Sizing Charts'!$T$7,'Vent Sizing Charts'!X$7)+1,IF($R350=1.25,LOOKUP($S350,'Vent Sizing Charts'!$T$6,'Vent Sizing Charts'!X$6)+1,"ERR")))))))))))</f>
        <v>ERR</v>
      </c>
      <c r="X350" t="str">
        <f>IF($R350=15,LOOKUP($S350,'Vent Sizing Charts'!$T$38:$T$41,'Vent Sizing Charts'!Y$38:Y$41)+1,IF($R350=12,LOOKUP($S350,'Vent Sizing Charts'!$T$34:$T$37,'Vent Sizing Charts'!Y$34:Y$37)+1,IF($R350=10,LOOKUP($S350,'Vent Sizing Charts'!$T$30:$T$33,'Vent Sizing Charts'!Y$30:Y$33)+1,IF($R350=8,LOOKUP($S350,'Vent Sizing Charts'!$T$26:$T$29,'Vent Sizing Charts'!Y$26:Y$29)+1,IF($R350=6,LOOKUP($S350,'Vent Sizing Charts'!$T$22:$T$25,'Vent Sizing Charts'!Y$22:Y$25)+1,IF($R350=5,LOOKUP($S350,'Vent Sizing Charts'!$T$18:$T$21,'Vent Sizing Charts'!Y$18:Y$21)+1,IF($R350=4,LOOKUP($S350,'Vent Sizing Charts'!$T$14:$T$17,'Vent Sizing Charts'!Y$14:Y$17)+1,IF($R350=3,LOOKUP($S350,'Vent Sizing Charts'!$T$10:$T$13,'Vent Sizing Charts'!Y$10:Y$13)+1,IF($R350=2,LOOKUP($S350,'Vent Sizing Charts'!$T$8:$T$9,'Vent Sizing Charts'!Y$8:Y$9)+1,IF($R350=1.5,LOOKUP($S350,'Vent Sizing Charts'!$T$7,'Vent Sizing Charts'!Y$7)+1,IF($R350=1.25,LOOKUP($S350,'Vent Sizing Charts'!$T$6,'Vent Sizing Charts'!Y$6)+1,"ERR")))))))))))</f>
        <v>ERR</v>
      </c>
      <c r="Y350" t="str">
        <f>IF($R350=15,LOOKUP($S350,'Vent Sizing Charts'!$T$38:$T$41,'Vent Sizing Charts'!Z$38:Z$41)+1,IF($R350=12,LOOKUP($S350,'Vent Sizing Charts'!$T$34:$T$37,'Vent Sizing Charts'!Z$34:Z$37)+1,IF($R350=10,LOOKUP($S350,'Vent Sizing Charts'!$T$30:$T$33,'Vent Sizing Charts'!Z$30:Z$33)+1,IF($R350=8,LOOKUP($S350,'Vent Sizing Charts'!$T$26:$T$29,'Vent Sizing Charts'!Z$26:Z$29)+1,IF($R350=6,LOOKUP($S350,'Vent Sizing Charts'!$T$22:$T$25,'Vent Sizing Charts'!Z$22:Z$25)+1,IF($R350=5,LOOKUP($S350,'Vent Sizing Charts'!$T$18:$T$21,'Vent Sizing Charts'!Z$18:Z$21)+1,IF($R350=4,LOOKUP($S350,'Vent Sizing Charts'!$T$14:$T$17,'Vent Sizing Charts'!Z$14:Z$17)+1,IF($R350=3,LOOKUP($S350,'Vent Sizing Charts'!$T$10:$T$13,'Vent Sizing Charts'!Z$10:Z$13)+1,IF($R350=2,LOOKUP($S350,'Vent Sizing Charts'!$T$8:$T$9,'Vent Sizing Charts'!Z$8:Z$9)+1,IF($R350=1.5,LOOKUP($S350,'Vent Sizing Charts'!$T$7,'Vent Sizing Charts'!Z$7)+1,IF($R350=1.25,LOOKUP($S350,'Vent Sizing Charts'!$T$6,'Vent Sizing Charts'!Z$6)+1,"ERR")))))))))))</f>
        <v>ERR</v>
      </c>
      <c r="Z350" t="str">
        <f>IF($R350=15,LOOKUP($S350,'Vent Sizing Charts'!$T$38:$T$41,'Vent Sizing Charts'!AA$38:AA$41)+1,IF($R350=12,LOOKUP($S350,'Vent Sizing Charts'!$T$34:$T$37,'Vent Sizing Charts'!AA$34:AA$37)+1,IF($R350=10,LOOKUP($S350,'Vent Sizing Charts'!$T$30:$T$33,'Vent Sizing Charts'!AA$30:AA$33)+1,IF($R350=8,LOOKUP($S350,'Vent Sizing Charts'!$T$26:$T$29,'Vent Sizing Charts'!AA$26:AA$29)+1,IF($R350=6,LOOKUP($S350,'Vent Sizing Charts'!$T$22:$T$25,'Vent Sizing Charts'!AA$22:AA$25)+1,IF($R350=5,LOOKUP($S350,'Vent Sizing Charts'!$T$18:$T$21,'Vent Sizing Charts'!AA$18:AA$21)+1,IF($R350=4,LOOKUP($S350,'Vent Sizing Charts'!$T$14:$T$17,'Vent Sizing Charts'!AA$14:AA$17)+1,IF($R350=3,LOOKUP($S350,'Vent Sizing Charts'!$T$10:$T$13,'Vent Sizing Charts'!AA$10:AA$13)+1,IF($R350=2,LOOKUP($S350,'Vent Sizing Charts'!$T$8:$T$9,'Vent Sizing Charts'!AA$8:AA$9)+1,IF($R350=1.5,LOOKUP($S350,'Vent Sizing Charts'!$T$7,'Vent Sizing Charts'!AA$7)+1,IF($R350=1.25,LOOKUP($S350,'Vent Sizing Charts'!$T$6,'Vent Sizing Charts'!AA$6)+1,"ERR")))))))))))</f>
        <v>ERR</v>
      </c>
      <c r="AA350" t="str">
        <f>IF($R350=15,LOOKUP($S350,'Vent Sizing Charts'!$T$38:$T$41,'Vent Sizing Charts'!AB$38:AB$41)+1,IF($R350=12,LOOKUP($S350,'Vent Sizing Charts'!$T$34:$T$37,'Vent Sizing Charts'!AB$34:AB$37)+1,IF($R350=10,LOOKUP($S350,'Vent Sizing Charts'!$T$30:$T$33,'Vent Sizing Charts'!AB$30:AB$33)+1,IF($R350=8,LOOKUP($S350,'Vent Sizing Charts'!$T$26:$T$29,'Vent Sizing Charts'!AB$26:AB$29)+1,IF($R350=6,LOOKUP($S350,'Vent Sizing Charts'!$T$22:$T$25,'Vent Sizing Charts'!AB$22:AB$25)+1,IF($R350=5,LOOKUP($S350,'Vent Sizing Charts'!$T$18:$T$21,'Vent Sizing Charts'!AB$18:AB$21)+1,IF($R350=4,LOOKUP($S350,'Vent Sizing Charts'!$T$14:$T$17,'Vent Sizing Charts'!AB$14:AB$17)+1,IF($R350=3,LOOKUP($S350,'Vent Sizing Charts'!$T$10:$T$13,'Vent Sizing Charts'!AB$10:AB$13)+1,IF($R350=2,LOOKUP($S350,'Vent Sizing Charts'!$T$8:$T$9,'Vent Sizing Charts'!AB$8:AB$9)+1,IF($R350=1.5,LOOKUP($S350,'Vent Sizing Charts'!$T$7,'Vent Sizing Charts'!AB$7)+1,IF($R350=1.25,LOOKUP($S350,'Vent Sizing Charts'!$T$6,'Vent Sizing Charts'!AB$6)+1,"ERR")))))))))))</f>
        <v>ERR</v>
      </c>
      <c r="AB350" t="str">
        <f>IF($R350=15,LOOKUP($S350,'Vent Sizing Charts'!$T$38:$T$41,'Vent Sizing Charts'!AC$38:AC$41)+1,IF($R350=12,LOOKUP($S350,'Vent Sizing Charts'!$T$34:$T$37,'Vent Sizing Charts'!AC$34:AC$37)+1,IF($R350=10,LOOKUP($S350,'Vent Sizing Charts'!$T$30:$T$33,'Vent Sizing Charts'!AC$30:AC$33)+1,IF($R350=8,LOOKUP($S350,'Vent Sizing Charts'!$T$26:$T$29,'Vent Sizing Charts'!AC$26:AC$29)+1,IF($R350=6,LOOKUP($S350,'Vent Sizing Charts'!$T$22:$T$25,'Vent Sizing Charts'!AC$22:AC$25)+1,IF($R350=5,LOOKUP($S350,'Vent Sizing Charts'!$T$18:$T$21,'Vent Sizing Charts'!AC$18:AC$21)+1,IF($R350=4,LOOKUP($S350,'Vent Sizing Charts'!$T$14:$T$17,'Vent Sizing Charts'!AC$14:AC$17)+1,IF($R350=3,LOOKUP($S350,'Vent Sizing Charts'!$T$10:$T$13,'Vent Sizing Charts'!AC$10:AC$13)+1,IF($R350=2,LOOKUP($S350,'Vent Sizing Charts'!$T$8:$T$9,'Vent Sizing Charts'!AC$8:AC$9)+1,IF($R350=1.5,LOOKUP($S350,'Vent Sizing Charts'!$T$7,'Vent Sizing Charts'!AC$7)+1,IF($R350=1.25,LOOKUP($S350,'Vent Sizing Charts'!$T$6,'Vent Sizing Charts'!AC$6)+1,"ERR")))))))))))</f>
        <v>ERR</v>
      </c>
      <c r="AC350" t="str">
        <f>IF($R350=15,LOOKUP($S350,'Vent Sizing Charts'!$T$38:$T$41,'Vent Sizing Charts'!AD$38:AD$41)+1,IF($R350=12,LOOKUP($S350,'Vent Sizing Charts'!$T$34:$T$37,'Vent Sizing Charts'!AD$34:AD$37)+1,IF($R350=10,LOOKUP($S350,'Vent Sizing Charts'!$T$30:$T$33,'Vent Sizing Charts'!AD$30:AD$33)+1,IF($R350=8,LOOKUP($S350,'Vent Sizing Charts'!$T$26:$T$29,'Vent Sizing Charts'!AD$26:AD$29)+1,IF($R350=6,LOOKUP($S350,'Vent Sizing Charts'!$T$22:$T$25,'Vent Sizing Charts'!AD$22:AD$25)+1,IF($R350=5,LOOKUP($S350,'Vent Sizing Charts'!$T$18:$T$21,'Vent Sizing Charts'!AD$18:AD$21)+1,IF($R350=4,LOOKUP($S350,'Vent Sizing Charts'!$T$14:$T$17,'Vent Sizing Charts'!AD$14:AD$17)+1,IF($R350=3,LOOKUP($S350,'Vent Sizing Charts'!$T$10:$T$13,'Vent Sizing Charts'!AD$10:AD$13)+1,IF($R350=2,LOOKUP($S350,'Vent Sizing Charts'!$T$8:$T$9,'Vent Sizing Charts'!AD$8:AD$9)+1,IF($R350=1.5,LOOKUP($S350,'Vent Sizing Charts'!$T$7,'Vent Sizing Charts'!AD$7)+1,IF($R350=1.25,LOOKUP($S350,'Vent Sizing Charts'!$T$6,'Vent Sizing Charts'!AD$6)+1,"ERR")))))))))))</f>
        <v>ERR</v>
      </c>
      <c r="AD350" t="str">
        <f>IF($R350=15,LOOKUP($S350,'Vent Sizing Charts'!$T$38:$T$41,'Vent Sizing Charts'!AE$38:AE$41)+1,IF($R350=12,LOOKUP($S350,'Vent Sizing Charts'!$T$34:$T$37,'Vent Sizing Charts'!AE$34:AE$37)+1,IF($R350=10,LOOKUP($S350,'Vent Sizing Charts'!$T$30:$T$33,'Vent Sizing Charts'!AE$30:AE$33)+1,IF($R350=8,LOOKUP($S350,'Vent Sizing Charts'!$T$26:$T$29,'Vent Sizing Charts'!AE$26:AE$29)+1,IF($R350=6,LOOKUP($S350,'Vent Sizing Charts'!$T$22:$T$25,'Vent Sizing Charts'!AE$22:AE$25)+1,IF($R350=5,LOOKUP($S350,'Vent Sizing Charts'!$T$18:$T$21,'Vent Sizing Charts'!AE$18:AE$21)+1,IF($R350=4,LOOKUP($S350,'Vent Sizing Charts'!$T$14:$T$17,'Vent Sizing Charts'!AE$14:AE$17)+1,IF($R350=3,LOOKUP($S350,'Vent Sizing Charts'!$T$10:$T$13,'Vent Sizing Charts'!AE$10:AE$13)+1,IF($R350=2,LOOKUP($S350,'Vent Sizing Charts'!$T$8:$T$9,'Vent Sizing Charts'!AE$8:AE$9)+1,IF($R350=1.5,LOOKUP($S350,'Vent Sizing Charts'!$T$7,'Vent Sizing Charts'!AE$7)+1,IF($R350=1.25,LOOKUP($S350,'Vent Sizing Charts'!$T$6,'Vent Sizing Charts'!AE$6)+1,"ERR")))))))))))</f>
        <v>ERR</v>
      </c>
      <c r="AE350" t="str">
        <f>IF($R350=15,LOOKUP($S350,'Vent Sizing Charts'!$T$38:$T$41,'Vent Sizing Charts'!U$38:U$41),IF($R350=12,LOOKUP($S350,'Vent Sizing Charts'!$T$34:$T$37,'Vent Sizing Charts'!U$34:U$37),IF($R350=10,LOOKUP($S350,'Vent Sizing Charts'!$T$30:$T$33,'Vent Sizing Charts'!U$30:U$33),IF($R350=8,LOOKUP($S350,'Vent Sizing Charts'!$T$26:$T$29,'Vent Sizing Charts'!U$26:U$29),IF($R350=6,LOOKUP($S350,'Vent Sizing Charts'!$T$22:$T$25,'Vent Sizing Charts'!U$22:U$25),IF($R350=5,LOOKUP($S350,'Vent Sizing Charts'!$T$18:$T$21,'Vent Sizing Charts'!U$18:U$21),IF($R350=4,LOOKUP($S350,'Vent Sizing Charts'!$T$14:$T$17,'Vent Sizing Charts'!U$14:U$17),IF($R350=3,LOOKUP($S350,'Vent Sizing Charts'!$T$10:$T$13,'Vent Sizing Charts'!U$10:U$13),IF($R350=2,LOOKUP($S350,'Vent Sizing Charts'!$T$8:$T$9,'Vent Sizing Charts'!U$8:U$9),IF($R350=1.5,LOOKUP($S350,'Vent Sizing Charts'!$T$7,'Vent Sizing Charts'!U$7),IF($R350=1.25,LOOKUP($S350,'Vent Sizing Charts'!$T$6,'Vent Sizing Charts'!U$6),"ERR")))))))))))</f>
        <v>ERR</v>
      </c>
    </row>
    <row r="351" spans="6:31" x14ac:dyDescent="0.25">
      <c r="F351" t="str">
        <f>IF('Vent Sizing'!M336="","",'Vent Sizing'!M336)</f>
        <v/>
      </c>
      <c r="G351">
        <v>0</v>
      </c>
      <c r="H351" t="e">
        <f>IF(LOOKUP($F351,'Vent Sizing Charts'!$F$5:$F$18,'Vent Sizing Charts'!G$5:G$18)+1&lt;0,0,LOOKUP($F351,'Vent Sizing Charts'!$F$5:$F$18,'Vent Sizing Charts'!G$5:G$18))</f>
        <v>#N/A</v>
      </c>
      <c r="I351" t="e">
        <f>IF(LOOKUP($F351,'Vent Sizing Charts'!$F$5:$F$18,'Vent Sizing Charts'!H$5:H$18)+1&lt;0,0,LOOKUP($F351,'Vent Sizing Charts'!$F$5:$F$18,'Vent Sizing Charts'!H$5:H$18))</f>
        <v>#N/A</v>
      </c>
      <c r="J351" t="e">
        <f>IF(LOOKUP($F351,'Vent Sizing Charts'!$F$5:$F$18,'Vent Sizing Charts'!I$5:I$18)+1&lt;0,0,LOOKUP($F351,'Vent Sizing Charts'!$F$5:$F$18,'Vent Sizing Charts'!I$5:I$18))</f>
        <v>#N/A</v>
      </c>
      <c r="K351" t="e">
        <f>IF(LOOKUP($F351,'Vent Sizing Charts'!$F$5:$F$18,'Vent Sizing Charts'!J$5:J$18)+1&lt;0,0,LOOKUP($F351,'Vent Sizing Charts'!$F$5:$F$18,'Vent Sizing Charts'!J$5:J$18))</f>
        <v>#N/A</v>
      </c>
      <c r="L351" t="e">
        <f>IF(LOOKUP($F351,'Vent Sizing Charts'!$F$5:$F$18,'Vent Sizing Charts'!K$5:K$18)+1&lt;0,0,LOOKUP($F351,'Vent Sizing Charts'!$F$5:$F$18,'Vent Sizing Charts'!K$5:K$18))</f>
        <v>#N/A</v>
      </c>
      <c r="M351" t="e">
        <f>IF(LOOKUP($F351,'Vent Sizing Charts'!$F$5:$F$18,'Vent Sizing Charts'!L$5:L$18)+1&lt;0,0,LOOKUP($F351,'Vent Sizing Charts'!$F$5:$F$18,'Vent Sizing Charts'!L$5:L$18))</f>
        <v>#N/A</v>
      </c>
      <c r="N351" t="e">
        <f>IF(LOOKUP($F351,'Vent Sizing Charts'!$F$5:$F$18,'Vent Sizing Charts'!M$5:M$18)+1&lt;0,0,LOOKUP($F351,'Vent Sizing Charts'!$F$5:$F$18,'Vent Sizing Charts'!M$5:M$18))</f>
        <v>#N/A</v>
      </c>
      <c r="O351" t="e">
        <f>IF(LOOKUP($F351,'Vent Sizing Charts'!$F$5:$F$18,'Vent Sizing Charts'!N$5:N$18)+1&lt;0,0,LOOKUP($F351,'Vent Sizing Charts'!$F$5:$F$18,'Vent Sizing Charts'!N$5:N$18))</f>
        <v>#N/A</v>
      </c>
      <c r="R351">
        <f>'Vent Sizing'!W256</f>
        <v>0</v>
      </c>
      <c r="S351">
        <f>ROUNDUP('Vent Sizing'!X256,0)</f>
        <v>0</v>
      </c>
      <c r="T351">
        <v>-9999999</v>
      </c>
      <c r="U351" t="str">
        <f>IF($R351=15,LOOKUP($S351,'Vent Sizing Charts'!$T$38:$T$41,'Vent Sizing Charts'!V$38:V$41)+1,IF($R351=12,LOOKUP($S351,'Vent Sizing Charts'!$T$34:$T$37,'Vent Sizing Charts'!V$34:V$37)+1,IF($R351=10,LOOKUP($S351,'Vent Sizing Charts'!$T$30:$T$33,'Vent Sizing Charts'!V$30:V$33)+1,IF($R351=8,LOOKUP($S351,'Vent Sizing Charts'!$T$26:$T$29,'Vent Sizing Charts'!V$26:V$29)+1,IF($R351=6,LOOKUP($S351,'Vent Sizing Charts'!$T$22:$T$25,'Vent Sizing Charts'!V$22:V$25)+1,IF($R351=5,LOOKUP($S351,'Vent Sizing Charts'!$T$18:$T$21,'Vent Sizing Charts'!V$18:V$21)+1,IF($R351=4,LOOKUP($S351,'Vent Sizing Charts'!$T$14:$T$17,'Vent Sizing Charts'!V$14:V$17)+1,IF($R351=3,LOOKUP($S351,'Vent Sizing Charts'!$T$10:$T$13,'Vent Sizing Charts'!V$10:V$13)+1,IF($R351=2,LOOKUP($S351,'Vent Sizing Charts'!$T$8:$T$9,'Vent Sizing Charts'!V$8:V$9)+1,IF($R351=1.5,LOOKUP($S351,'Vent Sizing Charts'!$T$7,'Vent Sizing Charts'!V$7)+1,IF($R351=1.25,LOOKUP($S351,'Vent Sizing Charts'!$T$6,'Vent Sizing Charts'!V$6)+1,"ERR")))))))))))</f>
        <v>ERR</v>
      </c>
      <c r="V351" t="str">
        <f>IF($R351=15,LOOKUP($S351,'Vent Sizing Charts'!$T$38:$T$41,'Vent Sizing Charts'!W$38:W$41)+1,IF($R351=12,LOOKUP($S351,'Vent Sizing Charts'!$T$34:$T$37,'Vent Sizing Charts'!W$34:W$37)+1,IF($R351=10,LOOKUP($S351,'Vent Sizing Charts'!$T$30:$T$33,'Vent Sizing Charts'!W$30:W$33)+1,IF($R351=8,LOOKUP($S351,'Vent Sizing Charts'!$T$26:$T$29,'Vent Sizing Charts'!W$26:W$29)+1,IF($R351=6,LOOKUP($S351,'Vent Sizing Charts'!$T$22:$T$25,'Vent Sizing Charts'!W$22:W$25)+1,IF($R351=5,LOOKUP($S351,'Vent Sizing Charts'!$T$18:$T$21,'Vent Sizing Charts'!W$18:W$21)+1,IF($R351=4,LOOKUP($S351,'Vent Sizing Charts'!$T$14:$T$17,'Vent Sizing Charts'!W$14:W$17)+1,IF($R351=3,LOOKUP($S351,'Vent Sizing Charts'!$T$10:$T$13,'Vent Sizing Charts'!W$10:W$13)+1,IF($R351=2,LOOKUP($S351,'Vent Sizing Charts'!$T$8:$T$9,'Vent Sizing Charts'!W$8:W$9)+1,IF($R351=1.5,LOOKUP($S351,'Vent Sizing Charts'!$T$7,'Vent Sizing Charts'!W$7)+1,IF($R351=1.25,LOOKUP($S351,'Vent Sizing Charts'!$T$6,'Vent Sizing Charts'!W$6)+1,"ERR")))))))))))</f>
        <v>ERR</v>
      </c>
      <c r="W351" t="str">
        <f>IF($R351=15,LOOKUP($S351,'Vent Sizing Charts'!$T$38:$T$41,'Vent Sizing Charts'!X$38:X$41)+1,IF($R351=12,LOOKUP($S351,'Vent Sizing Charts'!$T$34:$T$37,'Vent Sizing Charts'!X$34:X$37)+1,IF($R351=10,LOOKUP($S351,'Vent Sizing Charts'!$T$30:$T$33,'Vent Sizing Charts'!X$30:X$33)+1,IF($R351=8,LOOKUP($S351,'Vent Sizing Charts'!$T$26:$T$29,'Vent Sizing Charts'!X$26:X$29)+1,IF($R351=6,LOOKUP($S351,'Vent Sizing Charts'!$T$22:$T$25,'Vent Sizing Charts'!X$22:X$25)+1,IF($R351=5,LOOKUP($S351,'Vent Sizing Charts'!$T$18:$T$21,'Vent Sizing Charts'!X$18:X$21)+1,IF($R351=4,LOOKUP($S351,'Vent Sizing Charts'!$T$14:$T$17,'Vent Sizing Charts'!X$14:X$17)+1,IF($R351=3,LOOKUP($S351,'Vent Sizing Charts'!$T$10:$T$13,'Vent Sizing Charts'!X$10:X$13)+1,IF($R351=2,LOOKUP($S351,'Vent Sizing Charts'!$T$8:$T$9,'Vent Sizing Charts'!X$8:X$9)+1,IF($R351=1.5,LOOKUP($S351,'Vent Sizing Charts'!$T$7,'Vent Sizing Charts'!X$7)+1,IF($R351=1.25,LOOKUP($S351,'Vent Sizing Charts'!$T$6,'Vent Sizing Charts'!X$6)+1,"ERR")))))))))))</f>
        <v>ERR</v>
      </c>
      <c r="X351" t="str">
        <f>IF($R351=15,LOOKUP($S351,'Vent Sizing Charts'!$T$38:$T$41,'Vent Sizing Charts'!Y$38:Y$41)+1,IF($R351=12,LOOKUP($S351,'Vent Sizing Charts'!$T$34:$T$37,'Vent Sizing Charts'!Y$34:Y$37)+1,IF($R351=10,LOOKUP($S351,'Vent Sizing Charts'!$T$30:$T$33,'Vent Sizing Charts'!Y$30:Y$33)+1,IF($R351=8,LOOKUP($S351,'Vent Sizing Charts'!$T$26:$T$29,'Vent Sizing Charts'!Y$26:Y$29)+1,IF($R351=6,LOOKUP($S351,'Vent Sizing Charts'!$T$22:$T$25,'Vent Sizing Charts'!Y$22:Y$25)+1,IF($R351=5,LOOKUP($S351,'Vent Sizing Charts'!$T$18:$T$21,'Vent Sizing Charts'!Y$18:Y$21)+1,IF($R351=4,LOOKUP($S351,'Vent Sizing Charts'!$T$14:$T$17,'Vent Sizing Charts'!Y$14:Y$17)+1,IF($R351=3,LOOKUP($S351,'Vent Sizing Charts'!$T$10:$T$13,'Vent Sizing Charts'!Y$10:Y$13)+1,IF($R351=2,LOOKUP($S351,'Vent Sizing Charts'!$T$8:$T$9,'Vent Sizing Charts'!Y$8:Y$9)+1,IF($R351=1.5,LOOKUP($S351,'Vent Sizing Charts'!$T$7,'Vent Sizing Charts'!Y$7)+1,IF($R351=1.25,LOOKUP($S351,'Vent Sizing Charts'!$T$6,'Vent Sizing Charts'!Y$6)+1,"ERR")))))))))))</f>
        <v>ERR</v>
      </c>
      <c r="Y351" t="str">
        <f>IF($R351=15,LOOKUP($S351,'Vent Sizing Charts'!$T$38:$T$41,'Vent Sizing Charts'!Z$38:Z$41)+1,IF($R351=12,LOOKUP($S351,'Vent Sizing Charts'!$T$34:$T$37,'Vent Sizing Charts'!Z$34:Z$37)+1,IF($R351=10,LOOKUP($S351,'Vent Sizing Charts'!$T$30:$T$33,'Vent Sizing Charts'!Z$30:Z$33)+1,IF($R351=8,LOOKUP($S351,'Vent Sizing Charts'!$T$26:$T$29,'Vent Sizing Charts'!Z$26:Z$29)+1,IF($R351=6,LOOKUP($S351,'Vent Sizing Charts'!$T$22:$T$25,'Vent Sizing Charts'!Z$22:Z$25)+1,IF($R351=5,LOOKUP($S351,'Vent Sizing Charts'!$T$18:$T$21,'Vent Sizing Charts'!Z$18:Z$21)+1,IF($R351=4,LOOKUP($S351,'Vent Sizing Charts'!$T$14:$T$17,'Vent Sizing Charts'!Z$14:Z$17)+1,IF($R351=3,LOOKUP($S351,'Vent Sizing Charts'!$T$10:$T$13,'Vent Sizing Charts'!Z$10:Z$13)+1,IF($R351=2,LOOKUP($S351,'Vent Sizing Charts'!$T$8:$T$9,'Vent Sizing Charts'!Z$8:Z$9)+1,IF($R351=1.5,LOOKUP($S351,'Vent Sizing Charts'!$T$7,'Vent Sizing Charts'!Z$7)+1,IF($R351=1.25,LOOKUP($S351,'Vent Sizing Charts'!$T$6,'Vent Sizing Charts'!Z$6)+1,"ERR")))))))))))</f>
        <v>ERR</v>
      </c>
      <c r="Z351" t="str">
        <f>IF($R351=15,LOOKUP($S351,'Vent Sizing Charts'!$T$38:$T$41,'Vent Sizing Charts'!AA$38:AA$41)+1,IF($R351=12,LOOKUP($S351,'Vent Sizing Charts'!$T$34:$T$37,'Vent Sizing Charts'!AA$34:AA$37)+1,IF($R351=10,LOOKUP($S351,'Vent Sizing Charts'!$T$30:$T$33,'Vent Sizing Charts'!AA$30:AA$33)+1,IF($R351=8,LOOKUP($S351,'Vent Sizing Charts'!$T$26:$T$29,'Vent Sizing Charts'!AA$26:AA$29)+1,IF($R351=6,LOOKUP($S351,'Vent Sizing Charts'!$T$22:$T$25,'Vent Sizing Charts'!AA$22:AA$25)+1,IF($R351=5,LOOKUP($S351,'Vent Sizing Charts'!$T$18:$T$21,'Vent Sizing Charts'!AA$18:AA$21)+1,IF($R351=4,LOOKUP($S351,'Vent Sizing Charts'!$T$14:$T$17,'Vent Sizing Charts'!AA$14:AA$17)+1,IF($R351=3,LOOKUP($S351,'Vent Sizing Charts'!$T$10:$T$13,'Vent Sizing Charts'!AA$10:AA$13)+1,IF($R351=2,LOOKUP($S351,'Vent Sizing Charts'!$T$8:$T$9,'Vent Sizing Charts'!AA$8:AA$9)+1,IF($R351=1.5,LOOKUP($S351,'Vent Sizing Charts'!$T$7,'Vent Sizing Charts'!AA$7)+1,IF($R351=1.25,LOOKUP($S351,'Vent Sizing Charts'!$T$6,'Vent Sizing Charts'!AA$6)+1,"ERR")))))))))))</f>
        <v>ERR</v>
      </c>
      <c r="AA351" t="str">
        <f>IF($R351=15,LOOKUP($S351,'Vent Sizing Charts'!$T$38:$T$41,'Vent Sizing Charts'!AB$38:AB$41)+1,IF($R351=12,LOOKUP($S351,'Vent Sizing Charts'!$T$34:$T$37,'Vent Sizing Charts'!AB$34:AB$37)+1,IF($R351=10,LOOKUP($S351,'Vent Sizing Charts'!$T$30:$T$33,'Vent Sizing Charts'!AB$30:AB$33)+1,IF($R351=8,LOOKUP($S351,'Vent Sizing Charts'!$T$26:$T$29,'Vent Sizing Charts'!AB$26:AB$29)+1,IF($R351=6,LOOKUP($S351,'Vent Sizing Charts'!$T$22:$T$25,'Vent Sizing Charts'!AB$22:AB$25)+1,IF($R351=5,LOOKUP($S351,'Vent Sizing Charts'!$T$18:$T$21,'Vent Sizing Charts'!AB$18:AB$21)+1,IF($R351=4,LOOKUP($S351,'Vent Sizing Charts'!$T$14:$T$17,'Vent Sizing Charts'!AB$14:AB$17)+1,IF($R351=3,LOOKUP($S351,'Vent Sizing Charts'!$T$10:$T$13,'Vent Sizing Charts'!AB$10:AB$13)+1,IF($R351=2,LOOKUP($S351,'Vent Sizing Charts'!$T$8:$T$9,'Vent Sizing Charts'!AB$8:AB$9)+1,IF($R351=1.5,LOOKUP($S351,'Vent Sizing Charts'!$T$7,'Vent Sizing Charts'!AB$7)+1,IF($R351=1.25,LOOKUP($S351,'Vent Sizing Charts'!$T$6,'Vent Sizing Charts'!AB$6)+1,"ERR")))))))))))</f>
        <v>ERR</v>
      </c>
      <c r="AB351" t="str">
        <f>IF($R351=15,LOOKUP($S351,'Vent Sizing Charts'!$T$38:$T$41,'Vent Sizing Charts'!AC$38:AC$41)+1,IF($R351=12,LOOKUP($S351,'Vent Sizing Charts'!$T$34:$T$37,'Vent Sizing Charts'!AC$34:AC$37)+1,IF($R351=10,LOOKUP($S351,'Vent Sizing Charts'!$T$30:$T$33,'Vent Sizing Charts'!AC$30:AC$33)+1,IF($R351=8,LOOKUP($S351,'Vent Sizing Charts'!$T$26:$T$29,'Vent Sizing Charts'!AC$26:AC$29)+1,IF($R351=6,LOOKUP($S351,'Vent Sizing Charts'!$T$22:$T$25,'Vent Sizing Charts'!AC$22:AC$25)+1,IF($R351=5,LOOKUP($S351,'Vent Sizing Charts'!$T$18:$T$21,'Vent Sizing Charts'!AC$18:AC$21)+1,IF($R351=4,LOOKUP($S351,'Vent Sizing Charts'!$T$14:$T$17,'Vent Sizing Charts'!AC$14:AC$17)+1,IF($R351=3,LOOKUP($S351,'Vent Sizing Charts'!$T$10:$T$13,'Vent Sizing Charts'!AC$10:AC$13)+1,IF($R351=2,LOOKUP($S351,'Vent Sizing Charts'!$T$8:$T$9,'Vent Sizing Charts'!AC$8:AC$9)+1,IF($R351=1.5,LOOKUP($S351,'Vent Sizing Charts'!$T$7,'Vent Sizing Charts'!AC$7)+1,IF($R351=1.25,LOOKUP($S351,'Vent Sizing Charts'!$T$6,'Vent Sizing Charts'!AC$6)+1,"ERR")))))))))))</f>
        <v>ERR</v>
      </c>
      <c r="AC351" t="str">
        <f>IF($R351=15,LOOKUP($S351,'Vent Sizing Charts'!$T$38:$T$41,'Vent Sizing Charts'!AD$38:AD$41)+1,IF($R351=12,LOOKUP($S351,'Vent Sizing Charts'!$T$34:$T$37,'Vent Sizing Charts'!AD$34:AD$37)+1,IF($R351=10,LOOKUP($S351,'Vent Sizing Charts'!$T$30:$T$33,'Vent Sizing Charts'!AD$30:AD$33)+1,IF($R351=8,LOOKUP($S351,'Vent Sizing Charts'!$T$26:$T$29,'Vent Sizing Charts'!AD$26:AD$29)+1,IF($R351=6,LOOKUP($S351,'Vent Sizing Charts'!$T$22:$T$25,'Vent Sizing Charts'!AD$22:AD$25)+1,IF($R351=5,LOOKUP($S351,'Vent Sizing Charts'!$T$18:$T$21,'Vent Sizing Charts'!AD$18:AD$21)+1,IF($R351=4,LOOKUP($S351,'Vent Sizing Charts'!$T$14:$T$17,'Vent Sizing Charts'!AD$14:AD$17)+1,IF($R351=3,LOOKUP($S351,'Vent Sizing Charts'!$T$10:$T$13,'Vent Sizing Charts'!AD$10:AD$13)+1,IF($R351=2,LOOKUP($S351,'Vent Sizing Charts'!$T$8:$T$9,'Vent Sizing Charts'!AD$8:AD$9)+1,IF($R351=1.5,LOOKUP($S351,'Vent Sizing Charts'!$T$7,'Vent Sizing Charts'!AD$7)+1,IF($R351=1.25,LOOKUP($S351,'Vent Sizing Charts'!$T$6,'Vent Sizing Charts'!AD$6)+1,"ERR")))))))))))</f>
        <v>ERR</v>
      </c>
      <c r="AD351" t="str">
        <f>IF($R351=15,LOOKUP($S351,'Vent Sizing Charts'!$T$38:$T$41,'Vent Sizing Charts'!AE$38:AE$41)+1,IF($R351=12,LOOKUP($S351,'Vent Sizing Charts'!$T$34:$T$37,'Vent Sizing Charts'!AE$34:AE$37)+1,IF($R351=10,LOOKUP($S351,'Vent Sizing Charts'!$T$30:$T$33,'Vent Sizing Charts'!AE$30:AE$33)+1,IF($R351=8,LOOKUP($S351,'Vent Sizing Charts'!$T$26:$T$29,'Vent Sizing Charts'!AE$26:AE$29)+1,IF($R351=6,LOOKUP($S351,'Vent Sizing Charts'!$T$22:$T$25,'Vent Sizing Charts'!AE$22:AE$25)+1,IF($R351=5,LOOKUP($S351,'Vent Sizing Charts'!$T$18:$T$21,'Vent Sizing Charts'!AE$18:AE$21)+1,IF($R351=4,LOOKUP($S351,'Vent Sizing Charts'!$T$14:$T$17,'Vent Sizing Charts'!AE$14:AE$17)+1,IF($R351=3,LOOKUP($S351,'Vent Sizing Charts'!$T$10:$T$13,'Vent Sizing Charts'!AE$10:AE$13)+1,IF($R351=2,LOOKUP($S351,'Vent Sizing Charts'!$T$8:$T$9,'Vent Sizing Charts'!AE$8:AE$9)+1,IF($R351=1.5,LOOKUP($S351,'Vent Sizing Charts'!$T$7,'Vent Sizing Charts'!AE$7)+1,IF($R351=1.25,LOOKUP($S351,'Vent Sizing Charts'!$T$6,'Vent Sizing Charts'!AE$6)+1,"ERR")))))))))))</f>
        <v>ERR</v>
      </c>
      <c r="AE351" t="str">
        <f>IF($R351=15,LOOKUP($S351,'Vent Sizing Charts'!$T$38:$T$41,'Vent Sizing Charts'!U$38:U$41),IF($R351=12,LOOKUP($S351,'Vent Sizing Charts'!$T$34:$T$37,'Vent Sizing Charts'!U$34:U$37),IF($R351=10,LOOKUP($S351,'Vent Sizing Charts'!$T$30:$T$33,'Vent Sizing Charts'!U$30:U$33),IF($R351=8,LOOKUP($S351,'Vent Sizing Charts'!$T$26:$T$29,'Vent Sizing Charts'!U$26:U$29),IF($R351=6,LOOKUP($S351,'Vent Sizing Charts'!$T$22:$T$25,'Vent Sizing Charts'!U$22:U$25),IF($R351=5,LOOKUP($S351,'Vent Sizing Charts'!$T$18:$T$21,'Vent Sizing Charts'!U$18:U$21),IF($R351=4,LOOKUP($S351,'Vent Sizing Charts'!$T$14:$T$17,'Vent Sizing Charts'!U$14:U$17),IF($R351=3,LOOKUP($S351,'Vent Sizing Charts'!$T$10:$T$13,'Vent Sizing Charts'!U$10:U$13),IF($R351=2,LOOKUP($S351,'Vent Sizing Charts'!$T$8:$T$9,'Vent Sizing Charts'!U$8:U$9),IF($R351=1.5,LOOKUP($S351,'Vent Sizing Charts'!$T$7,'Vent Sizing Charts'!U$7),IF($R351=1.25,LOOKUP($S351,'Vent Sizing Charts'!$T$6,'Vent Sizing Charts'!U$6),"ERR")))))))))))</f>
        <v>ERR</v>
      </c>
    </row>
    <row r="352" spans="6:31" x14ac:dyDescent="0.25">
      <c r="F352" t="str">
        <f>IF('Vent Sizing'!M337="","",'Vent Sizing'!M337)</f>
        <v/>
      </c>
      <c r="G352">
        <v>0</v>
      </c>
      <c r="H352" t="e">
        <f>IF(LOOKUP($F352,'Vent Sizing Charts'!$F$5:$F$18,'Vent Sizing Charts'!G$5:G$18)+1&lt;0,0,LOOKUP($F352,'Vent Sizing Charts'!$F$5:$F$18,'Vent Sizing Charts'!G$5:G$18))</f>
        <v>#N/A</v>
      </c>
      <c r="I352" t="e">
        <f>IF(LOOKUP($F352,'Vent Sizing Charts'!$F$5:$F$18,'Vent Sizing Charts'!H$5:H$18)+1&lt;0,0,LOOKUP($F352,'Vent Sizing Charts'!$F$5:$F$18,'Vent Sizing Charts'!H$5:H$18))</f>
        <v>#N/A</v>
      </c>
      <c r="J352" t="e">
        <f>IF(LOOKUP($F352,'Vent Sizing Charts'!$F$5:$F$18,'Vent Sizing Charts'!I$5:I$18)+1&lt;0,0,LOOKUP($F352,'Vent Sizing Charts'!$F$5:$F$18,'Vent Sizing Charts'!I$5:I$18))</f>
        <v>#N/A</v>
      </c>
      <c r="K352" t="e">
        <f>IF(LOOKUP($F352,'Vent Sizing Charts'!$F$5:$F$18,'Vent Sizing Charts'!J$5:J$18)+1&lt;0,0,LOOKUP($F352,'Vent Sizing Charts'!$F$5:$F$18,'Vent Sizing Charts'!J$5:J$18))</f>
        <v>#N/A</v>
      </c>
      <c r="L352" t="e">
        <f>IF(LOOKUP($F352,'Vent Sizing Charts'!$F$5:$F$18,'Vent Sizing Charts'!K$5:K$18)+1&lt;0,0,LOOKUP($F352,'Vent Sizing Charts'!$F$5:$F$18,'Vent Sizing Charts'!K$5:K$18))</f>
        <v>#N/A</v>
      </c>
      <c r="M352" t="e">
        <f>IF(LOOKUP($F352,'Vent Sizing Charts'!$F$5:$F$18,'Vent Sizing Charts'!L$5:L$18)+1&lt;0,0,LOOKUP($F352,'Vent Sizing Charts'!$F$5:$F$18,'Vent Sizing Charts'!L$5:L$18))</f>
        <v>#N/A</v>
      </c>
      <c r="N352" t="e">
        <f>IF(LOOKUP($F352,'Vent Sizing Charts'!$F$5:$F$18,'Vent Sizing Charts'!M$5:M$18)+1&lt;0,0,LOOKUP($F352,'Vent Sizing Charts'!$F$5:$F$18,'Vent Sizing Charts'!M$5:M$18))</f>
        <v>#N/A</v>
      </c>
      <c r="O352" t="e">
        <f>IF(LOOKUP($F352,'Vent Sizing Charts'!$F$5:$F$18,'Vent Sizing Charts'!N$5:N$18)+1&lt;0,0,LOOKUP($F352,'Vent Sizing Charts'!$F$5:$F$18,'Vent Sizing Charts'!N$5:N$18))</f>
        <v>#N/A</v>
      </c>
      <c r="R352">
        <f>'Vent Sizing'!W257</f>
        <v>0</v>
      </c>
      <c r="S352">
        <f>ROUNDUP('Vent Sizing'!X257,0)</f>
        <v>0</v>
      </c>
      <c r="T352">
        <v>-9999999</v>
      </c>
      <c r="U352" t="str">
        <f>IF($R352=15,LOOKUP($S352,'Vent Sizing Charts'!$T$38:$T$41,'Vent Sizing Charts'!V$38:V$41)+1,IF($R352=12,LOOKUP($S352,'Vent Sizing Charts'!$T$34:$T$37,'Vent Sizing Charts'!V$34:V$37)+1,IF($R352=10,LOOKUP($S352,'Vent Sizing Charts'!$T$30:$T$33,'Vent Sizing Charts'!V$30:V$33)+1,IF($R352=8,LOOKUP($S352,'Vent Sizing Charts'!$T$26:$T$29,'Vent Sizing Charts'!V$26:V$29)+1,IF($R352=6,LOOKUP($S352,'Vent Sizing Charts'!$T$22:$T$25,'Vent Sizing Charts'!V$22:V$25)+1,IF($R352=5,LOOKUP($S352,'Vent Sizing Charts'!$T$18:$T$21,'Vent Sizing Charts'!V$18:V$21)+1,IF($R352=4,LOOKUP($S352,'Vent Sizing Charts'!$T$14:$T$17,'Vent Sizing Charts'!V$14:V$17)+1,IF($R352=3,LOOKUP($S352,'Vent Sizing Charts'!$T$10:$T$13,'Vent Sizing Charts'!V$10:V$13)+1,IF($R352=2,LOOKUP($S352,'Vent Sizing Charts'!$T$8:$T$9,'Vent Sizing Charts'!V$8:V$9)+1,IF($R352=1.5,LOOKUP($S352,'Vent Sizing Charts'!$T$7,'Vent Sizing Charts'!V$7)+1,IF($R352=1.25,LOOKUP($S352,'Vent Sizing Charts'!$T$6,'Vent Sizing Charts'!V$6)+1,"ERR")))))))))))</f>
        <v>ERR</v>
      </c>
      <c r="V352" t="str">
        <f>IF($R352=15,LOOKUP($S352,'Vent Sizing Charts'!$T$38:$T$41,'Vent Sizing Charts'!W$38:W$41)+1,IF($R352=12,LOOKUP($S352,'Vent Sizing Charts'!$T$34:$T$37,'Vent Sizing Charts'!W$34:W$37)+1,IF($R352=10,LOOKUP($S352,'Vent Sizing Charts'!$T$30:$T$33,'Vent Sizing Charts'!W$30:W$33)+1,IF($R352=8,LOOKUP($S352,'Vent Sizing Charts'!$T$26:$T$29,'Vent Sizing Charts'!W$26:W$29)+1,IF($R352=6,LOOKUP($S352,'Vent Sizing Charts'!$T$22:$T$25,'Vent Sizing Charts'!W$22:W$25)+1,IF($R352=5,LOOKUP($S352,'Vent Sizing Charts'!$T$18:$T$21,'Vent Sizing Charts'!W$18:W$21)+1,IF($R352=4,LOOKUP($S352,'Vent Sizing Charts'!$T$14:$T$17,'Vent Sizing Charts'!W$14:W$17)+1,IF($R352=3,LOOKUP($S352,'Vent Sizing Charts'!$T$10:$T$13,'Vent Sizing Charts'!W$10:W$13)+1,IF($R352=2,LOOKUP($S352,'Vent Sizing Charts'!$T$8:$T$9,'Vent Sizing Charts'!W$8:W$9)+1,IF($R352=1.5,LOOKUP($S352,'Vent Sizing Charts'!$T$7,'Vent Sizing Charts'!W$7)+1,IF($R352=1.25,LOOKUP($S352,'Vent Sizing Charts'!$T$6,'Vent Sizing Charts'!W$6)+1,"ERR")))))))))))</f>
        <v>ERR</v>
      </c>
      <c r="W352" t="str">
        <f>IF($R352=15,LOOKUP($S352,'Vent Sizing Charts'!$T$38:$T$41,'Vent Sizing Charts'!X$38:X$41)+1,IF($R352=12,LOOKUP($S352,'Vent Sizing Charts'!$T$34:$T$37,'Vent Sizing Charts'!X$34:X$37)+1,IF($R352=10,LOOKUP($S352,'Vent Sizing Charts'!$T$30:$T$33,'Vent Sizing Charts'!X$30:X$33)+1,IF($R352=8,LOOKUP($S352,'Vent Sizing Charts'!$T$26:$T$29,'Vent Sizing Charts'!X$26:X$29)+1,IF($R352=6,LOOKUP($S352,'Vent Sizing Charts'!$T$22:$T$25,'Vent Sizing Charts'!X$22:X$25)+1,IF($R352=5,LOOKUP($S352,'Vent Sizing Charts'!$T$18:$T$21,'Vent Sizing Charts'!X$18:X$21)+1,IF($R352=4,LOOKUP($S352,'Vent Sizing Charts'!$T$14:$T$17,'Vent Sizing Charts'!X$14:X$17)+1,IF($R352=3,LOOKUP($S352,'Vent Sizing Charts'!$T$10:$T$13,'Vent Sizing Charts'!X$10:X$13)+1,IF($R352=2,LOOKUP($S352,'Vent Sizing Charts'!$T$8:$T$9,'Vent Sizing Charts'!X$8:X$9)+1,IF($R352=1.5,LOOKUP($S352,'Vent Sizing Charts'!$T$7,'Vent Sizing Charts'!X$7)+1,IF($R352=1.25,LOOKUP($S352,'Vent Sizing Charts'!$T$6,'Vent Sizing Charts'!X$6)+1,"ERR")))))))))))</f>
        <v>ERR</v>
      </c>
      <c r="X352" t="str">
        <f>IF($R352=15,LOOKUP($S352,'Vent Sizing Charts'!$T$38:$T$41,'Vent Sizing Charts'!Y$38:Y$41)+1,IF($R352=12,LOOKUP($S352,'Vent Sizing Charts'!$T$34:$T$37,'Vent Sizing Charts'!Y$34:Y$37)+1,IF($R352=10,LOOKUP($S352,'Vent Sizing Charts'!$T$30:$T$33,'Vent Sizing Charts'!Y$30:Y$33)+1,IF($R352=8,LOOKUP($S352,'Vent Sizing Charts'!$T$26:$T$29,'Vent Sizing Charts'!Y$26:Y$29)+1,IF($R352=6,LOOKUP($S352,'Vent Sizing Charts'!$T$22:$T$25,'Vent Sizing Charts'!Y$22:Y$25)+1,IF($R352=5,LOOKUP($S352,'Vent Sizing Charts'!$T$18:$T$21,'Vent Sizing Charts'!Y$18:Y$21)+1,IF($R352=4,LOOKUP($S352,'Vent Sizing Charts'!$T$14:$T$17,'Vent Sizing Charts'!Y$14:Y$17)+1,IF($R352=3,LOOKUP($S352,'Vent Sizing Charts'!$T$10:$T$13,'Vent Sizing Charts'!Y$10:Y$13)+1,IF($R352=2,LOOKUP($S352,'Vent Sizing Charts'!$T$8:$T$9,'Vent Sizing Charts'!Y$8:Y$9)+1,IF($R352=1.5,LOOKUP($S352,'Vent Sizing Charts'!$T$7,'Vent Sizing Charts'!Y$7)+1,IF($R352=1.25,LOOKUP($S352,'Vent Sizing Charts'!$T$6,'Vent Sizing Charts'!Y$6)+1,"ERR")))))))))))</f>
        <v>ERR</v>
      </c>
      <c r="Y352" t="str">
        <f>IF($R352=15,LOOKUP($S352,'Vent Sizing Charts'!$T$38:$T$41,'Vent Sizing Charts'!Z$38:Z$41)+1,IF($R352=12,LOOKUP($S352,'Vent Sizing Charts'!$T$34:$T$37,'Vent Sizing Charts'!Z$34:Z$37)+1,IF($R352=10,LOOKUP($S352,'Vent Sizing Charts'!$T$30:$T$33,'Vent Sizing Charts'!Z$30:Z$33)+1,IF($R352=8,LOOKUP($S352,'Vent Sizing Charts'!$T$26:$T$29,'Vent Sizing Charts'!Z$26:Z$29)+1,IF($R352=6,LOOKUP($S352,'Vent Sizing Charts'!$T$22:$T$25,'Vent Sizing Charts'!Z$22:Z$25)+1,IF($R352=5,LOOKUP($S352,'Vent Sizing Charts'!$T$18:$T$21,'Vent Sizing Charts'!Z$18:Z$21)+1,IF($R352=4,LOOKUP($S352,'Vent Sizing Charts'!$T$14:$T$17,'Vent Sizing Charts'!Z$14:Z$17)+1,IF($R352=3,LOOKUP($S352,'Vent Sizing Charts'!$T$10:$T$13,'Vent Sizing Charts'!Z$10:Z$13)+1,IF($R352=2,LOOKUP($S352,'Vent Sizing Charts'!$T$8:$T$9,'Vent Sizing Charts'!Z$8:Z$9)+1,IF($R352=1.5,LOOKUP($S352,'Vent Sizing Charts'!$T$7,'Vent Sizing Charts'!Z$7)+1,IF($R352=1.25,LOOKUP($S352,'Vent Sizing Charts'!$T$6,'Vent Sizing Charts'!Z$6)+1,"ERR")))))))))))</f>
        <v>ERR</v>
      </c>
      <c r="Z352" t="str">
        <f>IF($R352=15,LOOKUP($S352,'Vent Sizing Charts'!$T$38:$T$41,'Vent Sizing Charts'!AA$38:AA$41)+1,IF($R352=12,LOOKUP($S352,'Vent Sizing Charts'!$T$34:$T$37,'Vent Sizing Charts'!AA$34:AA$37)+1,IF($R352=10,LOOKUP($S352,'Vent Sizing Charts'!$T$30:$T$33,'Vent Sizing Charts'!AA$30:AA$33)+1,IF($R352=8,LOOKUP($S352,'Vent Sizing Charts'!$T$26:$T$29,'Vent Sizing Charts'!AA$26:AA$29)+1,IF($R352=6,LOOKUP($S352,'Vent Sizing Charts'!$T$22:$T$25,'Vent Sizing Charts'!AA$22:AA$25)+1,IF($R352=5,LOOKUP($S352,'Vent Sizing Charts'!$T$18:$T$21,'Vent Sizing Charts'!AA$18:AA$21)+1,IF($R352=4,LOOKUP($S352,'Vent Sizing Charts'!$T$14:$T$17,'Vent Sizing Charts'!AA$14:AA$17)+1,IF($R352=3,LOOKUP($S352,'Vent Sizing Charts'!$T$10:$T$13,'Vent Sizing Charts'!AA$10:AA$13)+1,IF($R352=2,LOOKUP($S352,'Vent Sizing Charts'!$T$8:$T$9,'Vent Sizing Charts'!AA$8:AA$9)+1,IF($R352=1.5,LOOKUP($S352,'Vent Sizing Charts'!$T$7,'Vent Sizing Charts'!AA$7)+1,IF($R352=1.25,LOOKUP($S352,'Vent Sizing Charts'!$T$6,'Vent Sizing Charts'!AA$6)+1,"ERR")))))))))))</f>
        <v>ERR</v>
      </c>
      <c r="AA352" t="str">
        <f>IF($R352=15,LOOKUP($S352,'Vent Sizing Charts'!$T$38:$T$41,'Vent Sizing Charts'!AB$38:AB$41)+1,IF($R352=12,LOOKUP($S352,'Vent Sizing Charts'!$T$34:$T$37,'Vent Sizing Charts'!AB$34:AB$37)+1,IF($R352=10,LOOKUP($S352,'Vent Sizing Charts'!$T$30:$T$33,'Vent Sizing Charts'!AB$30:AB$33)+1,IF($R352=8,LOOKUP($S352,'Vent Sizing Charts'!$T$26:$T$29,'Vent Sizing Charts'!AB$26:AB$29)+1,IF($R352=6,LOOKUP($S352,'Vent Sizing Charts'!$T$22:$T$25,'Vent Sizing Charts'!AB$22:AB$25)+1,IF($R352=5,LOOKUP($S352,'Vent Sizing Charts'!$T$18:$T$21,'Vent Sizing Charts'!AB$18:AB$21)+1,IF($R352=4,LOOKUP($S352,'Vent Sizing Charts'!$T$14:$T$17,'Vent Sizing Charts'!AB$14:AB$17)+1,IF($R352=3,LOOKUP($S352,'Vent Sizing Charts'!$T$10:$T$13,'Vent Sizing Charts'!AB$10:AB$13)+1,IF($R352=2,LOOKUP($S352,'Vent Sizing Charts'!$T$8:$T$9,'Vent Sizing Charts'!AB$8:AB$9)+1,IF($R352=1.5,LOOKUP($S352,'Vent Sizing Charts'!$T$7,'Vent Sizing Charts'!AB$7)+1,IF($R352=1.25,LOOKUP($S352,'Vent Sizing Charts'!$T$6,'Vent Sizing Charts'!AB$6)+1,"ERR")))))))))))</f>
        <v>ERR</v>
      </c>
      <c r="AB352" t="str">
        <f>IF($R352=15,LOOKUP($S352,'Vent Sizing Charts'!$T$38:$T$41,'Vent Sizing Charts'!AC$38:AC$41)+1,IF($R352=12,LOOKUP($S352,'Vent Sizing Charts'!$T$34:$T$37,'Vent Sizing Charts'!AC$34:AC$37)+1,IF($R352=10,LOOKUP($S352,'Vent Sizing Charts'!$T$30:$T$33,'Vent Sizing Charts'!AC$30:AC$33)+1,IF($R352=8,LOOKUP($S352,'Vent Sizing Charts'!$T$26:$T$29,'Vent Sizing Charts'!AC$26:AC$29)+1,IF($R352=6,LOOKUP($S352,'Vent Sizing Charts'!$T$22:$T$25,'Vent Sizing Charts'!AC$22:AC$25)+1,IF($R352=5,LOOKUP($S352,'Vent Sizing Charts'!$T$18:$T$21,'Vent Sizing Charts'!AC$18:AC$21)+1,IF($R352=4,LOOKUP($S352,'Vent Sizing Charts'!$T$14:$T$17,'Vent Sizing Charts'!AC$14:AC$17)+1,IF($R352=3,LOOKUP($S352,'Vent Sizing Charts'!$T$10:$T$13,'Vent Sizing Charts'!AC$10:AC$13)+1,IF($R352=2,LOOKUP($S352,'Vent Sizing Charts'!$T$8:$T$9,'Vent Sizing Charts'!AC$8:AC$9)+1,IF($R352=1.5,LOOKUP($S352,'Vent Sizing Charts'!$T$7,'Vent Sizing Charts'!AC$7)+1,IF($R352=1.25,LOOKUP($S352,'Vent Sizing Charts'!$T$6,'Vent Sizing Charts'!AC$6)+1,"ERR")))))))))))</f>
        <v>ERR</v>
      </c>
      <c r="AC352" t="str">
        <f>IF($R352=15,LOOKUP($S352,'Vent Sizing Charts'!$T$38:$T$41,'Vent Sizing Charts'!AD$38:AD$41)+1,IF($R352=12,LOOKUP($S352,'Vent Sizing Charts'!$T$34:$T$37,'Vent Sizing Charts'!AD$34:AD$37)+1,IF($R352=10,LOOKUP($S352,'Vent Sizing Charts'!$T$30:$T$33,'Vent Sizing Charts'!AD$30:AD$33)+1,IF($R352=8,LOOKUP($S352,'Vent Sizing Charts'!$T$26:$T$29,'Vent Sizing Charts'!AD$26:AD$29)+1,IF($R352=6,LOOKUP($S352,'Vent Sizing Charts'!$T$22:$T$25,'Vent Sizing Charts'!AD$22:AD$25)+1,IF($R352=5,LOOKUP($S352,'Vent Sizing Charts'!$T$18:$T$21,'Vent Sizing Charts'!AD$18:AD$21)+1,IF($R352=4,LOOKUP($S352,'Vent Sizing Charts'!$T$14:$T$17,'Vent Sizing Charts'!AD$14:AD$17)+1,IF($R352=3,LOOKUP($S352,'Vent Sizing Charts'!$T$10:$T$13,'Vent Sizing Charts'!AD$10:AD$13)+1,IF($R352=2,LOOKUP($S352,'Vent Sizing Charts'!$T$8:$T$9,'Vent Sizing Charts'!AD$8:AD$9)+1,IF($R352=1.5,LOOKUP($S352,'Vent Sizing Charts'!$T$7,'Vent Sizing Charts'!AD$7)+1,IF($R352=1.25,LOOKUP($S352,'Vent Sizing Charts'!$T$6,'Vent Sizing Charts'!AD$6)+1,"ERR")))))))))))</f>
        <v>ERR</v>
      </c>
      <c r="AD352" t="str">
        <f>IF($R352=15,LOOKUP($S352,'Vent Sizing Charts'!$T$38:$T$41,'Vent Sizing Charts'!AE$38:AE$41)+1,IF($R352=12,LOOKUP($S352,'Vent Sizing Charts'!$T$34:$T$37,'Vent Sizing Charts'!AE$34:AE$37)+1,IF($R352=10,LOOKUP($S352,'Vent Sizing Charts'!$T$30:$T$33,'Vent Sizing Charts'!AE$30:AE$33)+1,IF($R352=8,LOOKUP($S352,'Vent Sizing Charts'!$T$26:$T$29,'Vent Sizing Charts'!AE$26:AE$29)+1,IF($R352=6,LOOKUP($S352,'Vent Sizing Charts'!$T$22:$T$25,'Vent Sizing Charts'!AE$22:AE$25)+1,IF($R352=5,LOOKUP($S352,'Vent Sizing Charts'!$T$18:$T$21,'Vent Sizing Charts'!AE$18:AE$21)+1,IF($R352=4,LOOKUP($S352,'Vent Sizing Charts'!$T$14:$T$17,'Vent Sizing Charts'!AE$14:AE$17)+1,IF($R352=3,LOOKUP($S352,'Vent Sizing Charts'!$T$10:$T$13,'Vent Sizing Charts'!AE$10:AE$13)+1,IF($R352=2,LOOKUP($S352,'Vent Sizing Charts'!$T$8:$T$9,'Vent Sizing Charts'!AE$8:AE$9)+1,IF($R352=1.5,LOOKUP($S352,'Vent Sizing Charts'!$T$7,'Vent Sizing Charts'!AE$7)+1,IF($R352=1.25,LOOKUP($S352,'Vent Sizing Charts'!$T$6,'Vent Sizing Charts'!AE$6)+1,"ERR")))))))))))</f>
        <v>ERR</v>
      </c>
      <c r="AE352" t="str">
        <f>IF($R352=15,LOOKUP($S352,'Vent Sizing Charts'!$T$38:$T$41,'Vent Sizing Charts'!U$38:U$41),IF($R352=12,LOOKUP($S352,'Vent Sizing Charts'!$T$34:$T$37,'Vent Sizing Charts'!U$34:U$37),IF($R352=10,LOOKUP($S352,'Vent Sizing Charts'!$T$30:$T$33,'Vent Sizing Charts'!U$30:U$33),IF($R352=8,LOOKUP($S352,'Vent Sizing Charts'!$T$26:$T$29,'Vent Sizing Charts'!U$26:U$29),IF($R352=6,LOOKUP($S352,'Vent Sizing Charts'!$T$22:$T$25,'Vent Sizing Charts'!U$22:U$25),IF($R352=5,LOOKUP($S352,'Vent Sizing Charts'!$T$18:$T$21,'Vent Sizing Charts'!U$18:U$21),IF($R352=4,LOOKUP($S352,'Vent Sizing Charts'!$T$14:$T$17,'Vent Sizing Charts'!U$14:U$17),IF($R352=3,LOOKUP($S352,'Vent Sizing Charts'!$T$10:$T$13,'Vent Sizing Charts'!U$10:U$13),IF($R352=2,LOOKUP($S352,'Vent Sizing Charts'!$T$8:$T$9,'Vent Sizing Charts'!U$8:U$9),IF($R352=1.5,LOOKUP($S352,'Vent Sizing Charts'!$T$7,'Vent Sizing Charts'!U$7),IF($R352=1.25,LOOKUP($S352,'Vent Sizing Charts'!$T$6,'Vent Sizing Charts'!U$6),"ERR")))))))))))</f>
        <v>ERR</v>
      </c>
    </row>
    <row r="353" spans="6:31" x14ac:dyDescent="0.25">
      <c r="F353" t="str">
        <f>IF('Vent Sizing'!M338="","",'Vent Sizing'!M338)</f>
        <v/>
      </c>
      <c r="G353">
        <v>0</v>
      </c>
      <c r="H353" t="e">
        <f>IF(LOOKUP($F353,'Vent Sizing Charts'!$F$5:$F$18,'Vent Sizing Charts'!G$5:G$18)+1&lt;0,0,LOOKUP($F353,'Vent Sizing Charts'!$F$5:$F$18,'Vent Sizing Charts'!G$5:G$18))</f>
        <v>#N/A</v>
      </c>
      <c r="I353" t="e">
        <f>IF(LOOKUP($F353,'Vent Sizing Charts'!$F$5:$F$18,'Vent Sizing Charts'!H$5:H$18)+1&lt;0,0,LOOKUP($F353,'Vent Sizing Charts'!$F$5:$F$18,'Vent Sizing Charts'!H$5:H$18))</f>
        <v>#N/A</v>
      </c>
      <c r="J353" t="e">
        <f>IF(LOOKUP($F353,'Vent Sizing Charts'!$F$5:$F$18,'Vent Sizing Charts'!I$5:I$18)+1&lt;0,0,LOOKUP($F353,'Vent Sizing Charts'!$F$5:$F$18,'Vent Sizing Charts'!I$5:I$18))</f>
        <v>#N/A</v>
      </c>
      <c r="K353" t="e">
        <f>IF(LOOKUP($F353,'Vent Sizing Charts'!$F$5:$F$18,'Vent Sizing Charts'!J$5:J$18)+1&lt;0,0,LOOKUP($F353,'Vent Sizing Charts'!$F$5:$F$18,'Vent Sizing Charts'!J$5:J$18))</f>
        <v>#N/A</v>
      </c>
      <c r="L353" t="e">
        <f>IF(LOOKUP($F353,'Vent Sizing Charts'!$F$5:$F$18,'Vent Sizing Charts'!K$5:K$18)+1&lt;0,0,LOOKUP($F353,'Vent Sizing Charts'!$F$5:$F$18,'Vent Sizing Charts'!K$5:K$18))</f>
        <v>#N/A</v>
      </c>
      <c r="M353" t="e">
        <f>IF(LOOKUP($F353,'Vent Sizing Charts'!$F$5:$F$18,'Vent Sizing Charts'!L$5:L$18)+1&lt;0,0,LOOKUP($F353,'Vent Sizing Charts'!$F$5:$F$18,'Vent Sizing Charts'!L$5:L$18))</f>
        <v>#N/A</v>
      </c>
      <c r="N353" t="e">
        <f>IF(LOOKUP($F353,'Vent Sizing Charts'!$F$5:$F$18,'Vent Sizing Charts'!M$5:M$18)+1&lt;0,0,LOOKUP($F353,'Vent Sizing Charts'!$F$5:$F$18,'Vent Sizing Charts'!M$5:M$18))</f>
        <v>#N/A</v>
      </c>
      <c r="O353" t="e">
        <f>IF(LOOKUP($F353,'Vent Sizing Charts'!$F$5:$F$18,'Vent Sizing Charts'!N$5:N$18)+1&lt;0,0,LOOKUP($F353,'Vent Sizing Charts'!$F$5:$F$18,'Vent Sizing Charts'!N$5:N$18))</f>
        <v>#N/A</v>
      </c>
      <c r="R353">
        <f>'Vent Sizing'!W258</f>
        <v>0</v>
      </c>
      <c r="S353">
        <f>ROUNDUP('Vent Sizing'!X258,0)</f>
        <v>0</v>
      </c>
      <c r="T353">
        <v>-9999999</v>
      </c>
      <c r="U353" t="str">
        <f>IF($R353=15,LOOKUP($S353,'Vent Sizing Charts'!$T$38:$T$41,'Vent Sizing Charts'!V$38:V$41)+1,IF($R353=12,LOOKUP($S353,'Vent Sizing Charts'!$T$34:$T$37,'Vent Sizing Charts'!V$34:V$37)+1,IF($R353=10,LOOKUP($S353,'Vent Sizing Charts'!$T$30:$T$33,'Vent Sizing Charts'!V$30:V$33)+1,IF($R353=8,LOOKUP($S353,'Vent Sizing Charts'!$T$26:$T$29,'Vent Sizing Charts'!V$26:V$29)+1,IF($R353=6,LOOKUP($S353,'Vent Sizing Charts'!$T$22:$T$25,'Vent Sizing Charts'!V$22:V$25)+1,IF($R353=5,LOOKUP($S353,'Vent Sizing Charts'!$T$18:$T$21,'Vent Sizing Charts'!V$18:V$21)+1,IF($R353=4,LOOKUP($S353,'Vent Sizing Charts'!$T$14:$T$17,'Vent Sizing Charts'!V$14:V$17)+1,IF($R353=3,LOOKUP($S353,'Vent Sizing Charts'!$T$10:$T$13,'Vent Sizing Charts'!V$10:V$13)+1,IF($R353=2,LOOKUP($S353,'Vent Sizing Charts'!$T$8:$T$9,'Vent Sizing Charts'!V$8:V$9)+1,IF($R353=1.5,LOOKUP($S353,'Vent Sizing Charts'!$T$7,'Vent Sizing Charts'!V$7)+1,IF($R353=1.25,LOOKUP($S353,'Vent Sizing Charts'!$T$6,'Vent Sizing Charts'!V$6)+1,"ERR")))))))))))</f>
        <v>ERR</v>
      </c>
      <c r="V353" t="str">
        <f>IF($R353=15,LOOKUP($S353,'Vent Sizing Charts'!$T$38:$T$41,'Vent Sizing Charts'!W$38:W$41)+1,IF($R353=12,LOOKUP($S353,'Vent Sizing Charts'!$T$34:$T$37,'Vent Sizing Charts'!W$34:W$37)+1,IF($R353=10,LOOKUP($S353,'Vent Sizing Charts'!$T$30:$T$33,'Vent Sizing Charts'!W$30:W$33)+1,IF($R353=8,LOOKUP($S353,'Vent Sizing Charts'!$T$26:$T$29,'Vent Sizing Charts'!W$26:W$29)+1,IF($R353=6,LOOKUP($S353,'Vent Sizing Charts'!$T$22:$T$25,'Vent Sizing Charts'!W$22:W$25)+1,IF($R353=5,LOOKUP($S353,'Vent Sizing Charts'!$T$18:$T$21,'Vent Sizing Charts'!W$18:W$21)+1,IF($R353=4,LOOKUP($S353,'Vent Sizing Charts'!$T$14:$T$17,'Vent Sizing Charts'!W$14:W$17)+1,IF($R353=3,LOOKUP($S353,'Vent Sizing Charts'!$T$10:$T$13,'Vent Sizing Charts'!W$10:W$13)+1,IF($R353=2,LOOKUP($S353,'Vent Sizing Charts'!$T$8:$T$9,'Vent Sizing Charts'!W$8:W$9)+1,IF($R353=1.5,LOOKUP($S353,'Vent Sizing Charts'!$T$7,'Vent Sizing Charts'!W$7)+1,IF($R353=1.25,LOOKUP($S353,'Vent Sizing Charts'!$T$6,'Vent Sizing Charts'!W$6)+1,"ERR")))))))))))</f>
        <v>ERR</v>
      </c>
      <c r="W353" t="str">
        <f>IF($R353=15,LOOKUP($S353,'Vent Sizing Charts'!$T$38:$T$41,'Vent Sizing Charts'!X$38:X$41)+1,IF($R353=12,LOOKUP($S353,'Vent Sizing Charts'!$T$34:$T$37,'Vent Sizing Charts'!X$34:X$37)+1,IF($R353=10,LOOKUP($S353,'Vent Sizing Charts'!$T$30:$T$33,'Vent Sizing Charts'!X$30:X$33)+1,IF($R353=8,LOOKUP($S353,'Vent Sizing Charts'!$T$26:$T$29,'Vent Sizing Charts'!X$26:X$29)+1,IF($R353=6,LOOKUP($S353,'Vent Sizing Charts'!$T$22:$T$25,'Vent Sizing Charts'!X$22:X$25)+1,IF($R353=5,LOOKUP($S353,'Vent Sizing Charts'!$T$18:$T$21,'Vent Sizing Charts'!X$18:X$21)+1,IF($R353=4,LOOKUP($S353,'Vent Sizing Charts'!$T$14:$T$17,'Vent Sizing Charts'!X$14:X$17)+1,IF($R353=3,LOOKUP($S353,'Vent Sizing Charts'!$T$10:$T$13,'Vent Sizing Charts'!X$10:X$13)+1,IF($R353=2,LOOKUP($S353,'Vent Sizing Charts'!$T$8:$T$9,'Vent Sizing Charts'!X$8:X$9)+1,IF($R353=1.5,LOOKUP($S353,'Vent Sizing Charts'!$T$7,'Vent Sizing Charts'!X$7)+1,IF($R353=1.25,LOOKUP($S353,'Vent Sizing Charts'!$T$6,'Vent Sizing Charts'!X$6)+1,"ERR")))))))))))</f>
        <v>ERR</v>
      </c>
      <c r="X353" t="str">
        <f>IF($R353=15,LOOKUP($S353,'Vent Sizing Charts'!$T$38:$T$41,'Vent Sizing Charts'!Y$38:Y$41)+1,IF($R353=12,LOOKUP($S353,'Vent Sizing Charts'!$T$34:$T$37,'Vent Sizing Charts'!Y$34:Y$37)+1,IF($R353=10,LOOKUP($S353,'Vent Sizing Charts'!$T$30:$T$33,'Vent Sizing Charts'!Y$30:Y$33)+1,IF($R353=8,LOOKUP($S353,'Vent Sizing Charts'!$T$26:$T$29,'Vent Sizing Charts'!Y$26:Y$29)+1,IF($R353=6,LOOKUP($S353,'Vent Sizing Charts'!$T$22:$T$25,'Vent Sizing Charts'!Y$22:Y$25)+1,IF($R353=5,LOOKUP($S353,'Vent Sizing Charts'!$T$18:$T$21,'Vent Sizing Charts'!Y$18:Y$21)+1,IF($R353=4,LOOKUP($S353,'Vent Sizing Charts'!$T$14:$T$17,'Vent Sizing Charts'!Y$14:Y$17)+1,IF($R353=3,LOOKUP($S353,'Vent Sizing Charts'!$T$10:$T$13,'Vent Sizing Charts'!Y$10:Y$13)+1,IF($R353=2,LOOKUP($S353,'Vent Sizing Charts'!$T$8:$T$9,'Vent Sizing Charts'!Y$8:Y$9)+1,IF($R353=1.5,LOOKUP($S353,'Vent Sizing Charts'!$T$7,'Vent Sizing Charts'!Y$7)+1,IF($R353=1.25,LOOKUP($S353,'Vent Sizing Charts'!$T$6,'Vent Sizing Charts'!Y$6)+1,"ERR")))))))))))</f>
        <v>ERR</v>
      </c>
      <c r="Y353" t="str">
        <f>IF($R353=15,LOOKUP($S353,'Vent Sizing Charts'!$T$38:$T$41,'Vent Sizing Charts'!Z$38:Z$41)+1,IF($R353=12,LOOKUP($S353,'Vent Sizing Charts'!$T$34:$T$37,'Vent Sizing Charts'!Z$34:Z$37)+1,IF($R353=10,LOOKUP($S353,'Vent Sizing Charts'!$T$30:$T$33,'Vent Sizing Charts'!Z$30:Z$33)+1,IF($R353=8,LOOKUP($S353,'Vent Sizing Charts'!$T$26:$T$29,'Vent Sizing Charts'!Z$26:Z$29)+1,IF($R353=6,LOOKUP($S353,'Vent Sizing Charts'!$T$22:$T$25,'Vent Sizing Charts'!Z$22:Z$25)+1,IF($R353=5,LOOKUP($S353,'Vent Sizing Charts'!$T$18:$T$21,'Vent Sizing Charts'!Z$18:Z$21)+1,IF($R353=4,LOOKUP($S353,'Vent Sizing Charts'!$T$14:$T$17,'Vent Sizing Charts'!Z$14:Z$17)+1,IF($R353=3,LOOKUP($S353,'Vent Sizing Charts'!$T$10:$T$13,'Vent Sizing Charts'!Z$10:Z$13)+1,IF($R353=2,LOOKUP($S353,'Vent Sizing Charts'!$T$8:$T$9,'Vent Sizing Charts'!Z$8:Z$9)+1,IF($R353=1.5,LOOKUP($S353,'Vent Sizing Charts'!$T$7,'Vent Sizing Charts'!Z$7)+1,IF($R353=1.25,LOOKUP($S353,'Vent Sizing Charts'!$T$6,'Vent Sizing Charts'!Z$6)+1,"ERR")))))))))))</f>
        <v>ERR</v>
      </c>
      <c r="Z353" t="str">
        <f>IF($R353=15,LOOKUP($S353,'Vent Sizing Charts'!$T$38:$T$41,'Vent Sizing Charts'!AA$38:AA$41)+1,IF($R353=12,LOOKUP($S353,'Vent Sizing Charts'!$T$34:$T$37,'Vent Sizing Charts'!AA$34:AA$37)+1,IF($R353=10,LOOKUP($S353,'Vent Sizing Charts'!$T$30:$T$33,'Vent Sizing Charts'!AA$30:AA$33)+1,IF($R353=8,LOOKUP($S353,'Vent Sizing Charts'!$T$26:$T$29,'Vent Sizing Charts'!AA$26:AA$29)+1,IF($R353=6,LOOKUP($S353,'Vent Sizing Charts'!$T$22:$T$25,'Vent Sizing Charts'!AA$22:AA$25)+1,IF($R353=5,LOOKUP($S353,'Vent Sizing Charts'!$T$18:$T$21,'Vent Sizing Charts'!AA$18:AA$21)+1,IF($R353=4,LOOKUP($S353,'Vent Sizing Charts'!$T$14:$T$17,'Vent Sizing Charts'!AA$14:AA$17)+1,IF($R353=3,LOOKUP($S353,'Vent Sizing Charts'!$T$10:$T$13,'Vent Sizing Charts'!AA$10:AA$13)+1,IF($R353=2,LOOKUP($S353,'Vent Sizing Charts'!$T$8:$T$9,'Vent Sizing Charts'!AA$8:AA$9)+1,IF($R353=1.5,LOOKUP($S353,'Vent Sizing Charts'!$T$7,'Vent Sizing Charts'!AA$7)+1,IF($R353=1.25,LOOKUP($S353,'Vent Sizing Charts'!$T$6,'Vent Sizing Charts'!AA$6)+1,"ERR")))))))))))</f>
        <v>ERR</v>
      </c>
      <c r="AA353" t="str">
        <f>IF($R353=15,LOOKUP($S353,'Vent Sizing Charts'!$T$38:$T$41,'Vent Sizing Charts'!AB$38:AB$41)+1,IF($R353=12,LOOKUP($S353,'Vent Sizing Charts'!$T$34:$T$37,'Vent Sizing Charts'!AB$34:AB$37)+1,IF($R353=10,LOOKUP($S353,'Vent Sizing Charts'!$T$30:$T$33,'Vent Sizing Charts'!AB$30:AB$33)+1,IF($R353=8,LOOKUP($S353,'Vent Sizing Charts'!$T$26:$T$29,'Vent Sizing Charts'!AB$26:AB$29)+1,IF($R353=6,LOOKUP($S353,'Vent Sizing Charts'!$T$22:$T$25,'Vent Sizing Charts'!AB$22:AB$25)+1,IF($R353=5,LOOKUP($S353,'Vent Sizing Charts'!$T$18:$T$21,'Vent Sizing Charts'!AB$18:AB$21)+1,IF($R353=4,LOOKUP($S353,'Vent Sizing Charts'!$T$14:$T$17,'Vent Sizing Charts'!AB$14:AB$17)+1,IF($R353=3,LOOKUP($S353,'Vent Sizing Charts'!$T$10:$T$13,'Vent Sizing Charts'!AB$10:AB$13)+1,IF($R353=2,LOOKUP($S353,'Vent Sizing Charts'!$T$8:$T$9,'Vent Sizing Charts'!AB$8:AB$9)+1,IF($R353=1.5,LOOKUP($S353,'Vent Sizing Charts'!$T$7,'Vent Sizing Charts'!AB$7)+1,IF($R353=1.25,LOOKUP($S353,'Vent Sizing Charts'!$T$6,'Vent Sizing Charts'!AB$6)+1,"ERR")))))))))))</f>
        <v>ERR</v>
      </c>
      <c r="AB353" t="str">
        <f>IF($R353=15,LOOKUP($S353,'Vent Sizing Charts'!$T$38:$T$41,'Vent Sizing Charts'!AC$38:AC$41)+1,IF($R353=12,LOOKUP($S353,'Vent Sizing Charts'!$T$34:$T$37,'Vent Sizing Charts'!AC$34:AC$37)+1,IF($R353=10,LOOKUP($S353,'Vent Sizing Charts'!$T$30:$T$33,'Vent Sizing Charts'!AC$30:AC$33)+1,IF($R353=8,LOOKUP($S353,'Vent Sizing Charts'!$T$26:$T$29,'Vent Sizing Charts'!AC$26:AC$29)+1,IF($R353=6,LOOKUP($S353,'Vent Sizing Charts'!$T$22:$T$25,'Vent Sizing Charts'!AC$22:AC$25)+1,IF($R353=5,LOOKUP($S353,'Vent Sizing Charts'!$T$18:$T$21,'Vent Sizing Charts'!AC$18:AC$21)+1,IF($R353=4,LOOKUP($S353,'Vent Sizing Charts'!$T$14:$T$17,'Vent Sizing Charts'!AC$14:AC$17)+1,IF($R353=3,LOOKUP($S353,'Vent Sizing Charts'!$T$10:$T$13,'Vent Sizing Charts'!AC$10:AC$13)+1,IF($R353=2,LOOKUP($S353,'Vent Sizing Charts'!$T$8:$T$9,'Vent Sizing Charts'!AC$8:AC$9)+1,IF($R353=1.5,LOOKUP($S353,'Vent Sizing Charts'!$T$7,'Vent Sizing Charts'!AC$7)+1,IF($R353=1.25,LOOKUP($S353,'Vent Sizing Charts'!$T$6,'Vent Sizing Charts'!AC$6)+1,"ERR")))))))))))</f>
        <v>ERR</v>
      </c>
      <c r="AC353" t="str">
        <f>IF($R353=15,LOOKUP($S353,'Vent Sizing Charts'!$T$38:$T$41,'Vent Sizing Charts'!AD$38:AD$41)+1,IF($R353=12,LOOKUP($S353,'Vent Sizing Charts'!$T$34:$T$37,'Vent Sizing Charts'!AD$34:AD$37)+1,IF($R353=10,LOOKUP($S353,'Vent Sizing Charts'!$T$30:$T$33,'Vent Sizing Charts'!AD$30:AD$33)+1,IF($R353=8,LOOKUP($S353,'Vent Sizing Charts'!$T$26:$T$29,'Vent Sizing Charts'!AD$26:AD$29)+1,IF($R353=6,LOOKUP($S353,'Vent Sizing Charts'!$T$22:$T$25,'Vent Sizing Charts'!AD$22:AD$25)+1,IF($R353=5,LOOKUP($S353,'Vent Sizing Charts'!$T$18:$T$21,'Vent Sizing Charts'!AD$18:AD$21)+1,IF($R353=4,LOOKUP($S353,'Vent Sizing Charts'!$T$14:$T$17,'Vent Sizing Charts'!AD$14:AD$17)+1,IF($R353=3,LOOKUP($S353,'Vent Sizing Charts'!$T$10:$T$13,'Vent Sizing Charts'!AD$10:AD$13)+1,IF($R353=2,LOOKUP($S353,'Vent Sizing Charts'!$T$8:$T$9,'Vent Sizing Charts'!AD$8:AD$9)+1,IF($R353=1.5,LOOKUP($S353,'Vent Sizing Charts'!$T$7,'Vent Sizing Charts'!AD$7)+1,IF($R353=1.25,LOOKUP($S353,'Vent Sizing Charts'!$T$6,'Vent Sizing Charts'!AD$6)+1,"ERR")))))))))))</f>
        <v>ERR</v>
      </c>
      <c r="AD353" t="str">
        <f>IF($R353=15,LOOKUP($S353,'Vent Sizing Charts'!$T$38:$T$41,'Vent Sizing Charts'!AE$38:AE$41)+1,IF($R353=12,LOOKUP($S353,'Vent Sizing Charts'!$T$34:$T$37,'Vent Sizing Charts'!AE$34:AE$37)+1,IF($R353=10,LOOKUP($S353,'Vent Sizing Charts'!$T$30:$T$33,'Vent Sizing Charts'!AE$30:AE$33)+1,IF($R353=8,LOOKUP($S353,'Vent Sizing Charts'!$T$26:$T$29,'Vent Sizing Charts'!AE$26:AE$29)+1,IF($R353=6,LOOKUP($S353,'Vent Sizing Charts'!$T$22:$T$25,'Vent Sizing Charts'!AE$22:AE$25)+1,IF($R353=5,LOOKUP($S353,'Vent Sizing Charts'!$T$18:$T$21,'Vent Sizing Charts'!AE$18:AE$21)+1,IF($R353=4,LOOKUP($S353,'Vent Sizing Charts'!$T$14:$T$17,'Vent Sizing Charts'!AE$14:AE$17)+1,IF($R353=3,LOOKUP($S353,'Vent Sizing Charts'!$T$10:$T$13,'Vent Sizing Charts'!AE$10:AE$13)+1,IF($R353=2,LOOKUP($S353,'Vent Sizing Charts'!$T$8:$T$9,'Vent Sizing Charts'!AE$8:AE$9)+1,IF($R353=1.5,LOOKUP($S353,'Vent Sizing Charts'!$T$7,'Vent Sizing Charts'!AE$7)+1,IF($R353=1.25,LOOKUP($S353,'Vent Sizing Charts'!$T$6,'Vent Sizing Charts'!AE$6)+1,"ERR")))))))))))</f>
        <v>ERR</v>
      </c>
      <c r="AE353" t="str">
        <f>IF($R353=15,LOOKUP($S353,'Vent Sizing Charts'!$T$38:$T$41,'Vent Sizing Charts'!U$38:U$41),IF($R353=12,LOOKUP($S353,'Vent Sizing Charts'!$T$34:$T$37,'Vent Sizing Charts'!U$34:U$37),IF($R353=10,LOOKUP($S353,'Vent Sizing Charts'!$T$30:$T$33,'Vent Sizing Charts'!U$30:U$33),IF($R353=8,LOOKUP($S353,'Vent Sizing Charts'!$T$26:$T$29,'Vent Sizing Charts'!U$26:U$29),IF($R353=6,LOOKUP($S353,'Vent Sizing Charts'!$T$22:$T$25,'Vent Sizing Charts'!U$22:U$25),IF($R353=5,LOOKUP($S353,'Vent Sizing Charts'!$T$18:$T$21,'Vent Sizing Charts'!U$18:U$21),IF($R353=4,LOOKUP($S353,'Vent Sizing Charts'!$T$14:$T$17,'Vent Sizing Charts'!U$14:U$17),IF($R353=3,LOOKUP($S353,'Vent Sizing Charts'!$T$10:$T$13,'Vent Sizing Charts'!U$10:U$13),IF($R353=2,LOOKUP($S353,'Vent Sizing Charts'!$T$8:$T$9,'Vent Sizing Charts'!U$8:U$9),IF($R353=1.5,LOOKUP($S353,'Vent Sizing Charts'!$T$7,'Vent Sizing Charts'!U$7),IF($R353=1.25,LOOKUP($S353,'Vent Sizing Charts'!$T$6,'Vent Sizing Charts'!U$6),"ERR")))))))))))</f>
        <v>ERR</v>
      </c>
    </row>
    <row r="354" spans="6:31" x14ac:dyDescent="0.25">
      <c r="F354" t="str">
        <f>IF('Vent Sizing'!M339="","",'Vent Sizing'!M339)</f>
        <v/>
      </c>
      <c r="G354">
        <v>0</v>
      </c>
      <c r="H354" t="e">
        <f>IF(LOOKUP($F354,'Vent Sizing Charts'!$F$5:$F$18,'Vent Sizing Charts'!G$5:G$18)+1&lt;0,0,LOOKUP($F354,'Vent Sizing Charts'!$F$5:$F$18,'Vent Sizing Charts'!G$5:G$18))</f>
        <v>#N/A</v>
      </c>
      <c r="I354" t="e">
        <f>IF(LOOKUP($F354,'Vent Sizing Charts'!$F$5:$F$18,'Vent Sizing Charts'!H$5:H$18)+1&lt;0,0,LOOKUP($F354,'Vent Sizing Charts'!$F$5:$F$18,'Vent Sizing Charts'!H$5:H$18))</f>
        <v>#N/A</v>
      </c>
      <c r="J354" t="e">
        <f>IF(LOOKUP($F354,'Vent Sizing Charts'!$F$5:$F$18,'Vent Sizing Charts'!I$5:I$18)+1&lt;0,0,LOOKUP($F354,'Vent Sizing Charts'!$F$5:$F$18,'Vent Sizing Charts'!I$5:I$18))</f>
        <v>#N/A</v>
      </c>
      <c r="K354" t="e">
        <f>IF(LOOKUP($F354,'Vent Sizing Charts'!$F$5:$F$18,'Vent Sizing Charts'!J$5:J$18)+1&lt;0,0,LOOKUP($F354,'Vent Sizing Charts'!$F$5:$F$18,'Vent Sizing Charts'!J$5:J$18))</f>
        <v>#N/A</v>
      </c>
      <c r="L354" t="e">
        <f>IF(LOOKUP($F354,'Vent Sizing Charts'!$F$5:$F$18,'Vent Sizing Charts'!K$5:K$18)+1&lt;0,0,LOOKUP($F354,'Vent Sizing Charts'!$F$5:$F$18,'Vent Sizing Charts'!K$5:K$18))</f>
        <v>#N/A</v>
      </c>
      <c r="M354" t="e">
        <f>IF(LOOKUP($F354,'Vent Sizing Charts'!$F$5:$F$18,'Vent Sizing Charts'!L$5:L$18)+1&lt;0,0,LOOKUP($F354,'Vent Sizing Charts'!$F$5:$F$18,'Vent Sizing Charts'!L$5:L$18))</f>
        <v>#N/A</v>
      </c>
      <c r="N354" t="e">
        <f>IF(LOOKUP($F354,'Vent Sizing Charts'!$F$5:$F$18,'Vent Sizing Charts'!M$5:M$18)+1&lt;0,0,LOOKUP($F354,'Vent Sizing Charts'!$F$5:$F$18,'Vent Sizing Charts'!M$5:M$18))</f>
        <v>#N/A</v>
      </c>
      <c r="O354" t="e">
        <f>IF(LOOKUP($F354,'Vent Sizing Charts'!$F$5:$F$18,'Vent Sizing Charts'!N$5:N$18)+1&lt;0,0,LOOKUP($F354,'Vent Sizing Charts'!$F$5:$F$18,'Vent Sizing Charts'!N$5:N$18))</f>
        <v>#N/A</v>
      </c>
      <c r="R354">
        <f>'Vent Sizing'!W259</f>
        <v>0</v>
      </c>
      <c r="S354">
        <f>ROUNDUP('Vent Sizing'!X259,0)</f>
        <v>0</v>
      </c>
      <c r="T354">
        <v>-9999999</v>
      </c>
      <c r="U354" t="str">
        <f>IF($R354=15,LOOKUP($S354,'Vent Sizing Charts'!$T$38:$T$41,'Vent Sizing Charts'!V$38:V$41)+1,IF($R354=12,LOOKUP($S354,'Vent Sizing Charts'!$T$34:$T$37,'Vent Sizing Charts'!V$34:V$37)+1,IF($R354=10,LOOKUP($S354,'Vent Sizing Charts'!$T$30:$T$33,'Vent Sizing Charts'!V$30:V$33)+1,IF($R354=8,LOOKUP($S354,'Vent Sizing Charts'!$T$26:$T$29,'Vent Sizing Charts'!V$26:V$29)+1,IF($R354=6,LOOKUP($S354,'Vent Sizing Charts'!$T$22:$T$25,'Vent Sizing Charts'!V$22:V$25)+1,IF($R354=5,LOOKUP($S354,'Vent Sizing Charts'!$T$18:$T$21,'Vent Sizing Charts'!V$18:V$21)+1,IF($R354=4,LOOKUP($S354,'Vent Sizing Charts'!$T$14:$T$17,'Vent Sizing Charts'!V$14:V$17)+1,IF($R354=3,LOOKUP($S354,'Vent Sizing Charts'!$T$10:$T$13,'Vent Sizing Charts'!V$10:V$13)+1,IF($R354=2,LOOKUP($S354,'Vent Sizing Charts'!$T$8:$T$9,'Vent Sizing Charts'!V$8:V$9)+1,IF($R354=1.5,LOOKUP($S354,'Vent Sizing Charts'!$T$7,'Vent Sizing Charts'!V$7)+1,IF($R354=1.25,LOOKUP($S354,'Vent Sizing Charts'!$T$6,'Vent Sizing Charts'!V$6)+1,"ERR")))))))))))</f>
        <v>ERR</v>
      </c>
      <c r="V354" t="str">
        <f>IF($R354=15,LOOKUP($S354,'Vent Sizing Charts'!$T$38:$T$41,'Vent Sizing Charts'!W$38:W$41)+1,IF($R354=12,LOOKUP($S354,'Vent Sizing Charts'!$T$34:$T$37,'Vent Sizing Charts'!W$34:W$37)+1,IF($R354=10,LOOKUP($S354,'Vent Sizing Charts'!$T$30:$T$33,'Vent Sizing Charts'!W$30:W$33)+1,IF($R354=8,LOOKUP($S354,'Vent Sizing Charts'!$T$26:$T$29,'Vent Sizing Charts'!W$26:W$29)+1,IF($R354=6,LOOKUP($S354,'Vent Sizing Charts'!$T$22:$T$25,'Vent Sizing Charts'!W$22:W$25)+1,IF($R354=5,LOOKUP($S354,'Vent Sizing Charts'!$T$18:$T$21,'Vent Sizing Charts'!W$18:W$21)+1,IF($R354=4,LOOKUP($S354,'Vent Sizing Charts'!$T$14:$T$17,'Vent Sizing Charts'!W$14:W$17)+1,IF($R354=3,LOOKUP($S354,'Vent Sizing Charts'!$T$10:$T$13,'Vent Sizing Charts'!W$10:W$13)+1,IF($R354=2,LOOKUP($S354,'Vent Sizing Charts'!$T$8:$T$9,'Vent Sizing Charts'!W$8:W$9)+1,IF($R354=1.5,LOOKUP($S354,'Vent Sizing Charts'!$T$7,'Vent Sizing Charts'!W$7)+1,IF($R354=1.25,LOOKUP($S354,'Vent Sizing Charts'!$T$6,'Vent Sizing Charts'!W$6)+1,"ERR")))))))))))</f>
        <v>ERR</v>
      </c>
      <c r="W354" t="str">
        <f>IF($R354=15,LOOKUP($S354,'Vent Sizing Charts'!$T$38:$T$41,'Vent Sizing Charts'!X$38:X$41)+1,IF($R354=12,LOOKUP($S354,'Vent Sizing Charts'!$T$34:$T$37,'Vent Sizing Charts'!X$34:X$37)+1,IF($R354=10,LOOKUP($S354,'Vent Sizing Charts'!$T$30:$T$33,'Vent Sizing Charts'!X$30:X$33)+1,IF($R354=8,LOOKUP($S354,'Vent Sizing Charts'!$T$26:$T$29,'Vent Sizing Charts'!X$26:X$29)+1,IF($R354=6,LOOKUP($S354,'Vent Sizing Charts'!$T$22:$T$25,'Vent Sizing Charts'!X$22:X$25)+1,IF($R354=5,LOOKUP($S354,'Vent Sizing Charts'!$T$18:$T$21,'Vent Sizing Charts'!X$18:X$21)+1,IF($R354=4,LOOKUP($S354,'Vent Sizing Charts'!$T$14:$T$17,'Vent Sizing Charts'!X$14:X$17)+1,IF($R354=3,LOOKUP($S354,'Vent Sizing Charts'!$T$10:$T$13,'Vent Sizing Charts'!X$10:X$13)+1,IF($R354=2,LOOKUP($S354,'Vent Sizing Charts'!$T$8:$T$9,'Vent Sizing Charts'!X$8:X$9)+1,IF($R354=1.5,LOOKUP($S354,'Vent Sizing Charts'!$T$7,'Vent Sizing Charts'!X$7)+1,IF($R354=1.25,LOOKUP($S354,'Vent Sizing Charts'!$T$6,'Vent Sizing Charts'!X$6)+1,"ERR")))))))))))</f>
        <v>ERR</v>
      </c>
      <c r="X354" t="str">
        <f>IF($R354=15,LOOKUP($S354,'Vent Sizing Charts'!$T$38:$T$41,'Vent Sizing Charts'!Y$38:Y$41)+1,IF($R354=12,LOOKUP($S354,'Vent Sizing Charts'!$T$34:$T$37,'Vent Sizing Charts'!Y$34:Y$37)+1,IF($R354=10,LOOKUP($S354,'Vent Sizing Charts'!$T$30:$T$33,'Vent Sizing Charts'!Y$30:Y$33)+1,IF($R354=8,LOOKUP($S354,'Vent Sizing Charts'!$T$26:$T$29,'Vent Sizing Charts'!Y$26:Y$29)+1,IF($R354=6,LOOKUP($S354,'Vent Sizing Charts'!$T$22:$T$25,'Vent Sizing Charts'!Y$22:Y$25)+1,IF($R354=5,LOOKUP($S354,'Vent Sizing Charts'!$T$18:$T$21,'Vent Sizing Charts'!Y$18:Y$21)+1,IF($R354=4,LOOKUP($S354,'Vent Sizing Charts'!$T$14:$T$17,'Vent Sizing Charts'!Y$14:Y$17)+1,IF($R354=3,LOOKUP($S354,'Vent Sizing Charts'!$T$10:$T$13,'Vent Sizing Charts'!Y$10:Y$13)+1,IF($R354=2,LOOKUP($S354,'Vent Sizing Charts'!$T$8:$T$9,'Vent Sizing Charts'!Y$8:Y$9)+1,IF($R354=1.5,LOOKUP($S354,'Vent Sizing Charts'!$T$7,'Vent Sizing Charts'!Y$7)+1,IF($R354=1.25,LOOKUP($S354,'Vent Sizing Charts'!$T$6,'Vent Sizing Charts'!Y$6)+1,"ERR")))))))))))</f>
        <v>ERR</v>
      </c>
      <c r="Y354" t="str">
        <f>IF($R354=15,LOOKUP($S354,'Vent Sizing Charts'!$T$38:$T$41,'Vent Sizing Charts'!Z$38:Z$41)+1,IF($R354=12,LOOKUP($S354,'Vent Sizing Charts'!$T$34:$T$37,'Vent Sizing Charts'!Z$34:Z$37)+1,IF($R354=10,LOOKUP($S354,'Vent Sizing Charts'!$T$30:$T$33,'Vent Sizing Charts'!Z$30:Z$33)+1,IF($R354=8,LOOKUP($S354,'Vent Sizing Charts'!$T$26:$T$29,'Vent Sizing Charts'!Z$26:Z$29)+1,IF($R354=6,LOOKUP($S354,'Vent Sizing Charts'!$T$22:$T$25,'Vent Sizing Charts'!Z$22:Z$25)+1,IF($R354=5,LOOKUP($S354,'Vent Sizing Charts'!$T$18:$T$21,'Vent Sizing Charts'!Z$18:Z$21)+1,IF($R354=4,LOOKUP($S354,'Vent Sizing Charts'!$T$14:$T$17,'Vent Sizing Charts'!Z$14:Z$17)+1,IF($R354=3,LOOKUP($S354,'Vent Sizing Charts'!$T$10:$T$13,'Vent Sizing Charts'!Z$10:Z$13)+1,IF($R354=2,LOOKUP($S354,'Vent Sizing Charts'!$T$8:$T$9,'Vent Sizing Charts'!Z$8:Z$9)+1,IF($R354=1.5,LOOKUP($S354,'Vent Sizing Charts'!$T$7,'Vent Sizing Charts'!Z$7)+1,IF($R354=1.25,LOOKUP($S354,'Vent Sizing Charts'!$T$6,'Vent Sizing Charts'!Z$6)+1,"ERR")))))))))))</f>
        <v>ERR</v>
      </c>
      <c r="Z354" t="str">
        <f>IF($R354=15,LOOKUP($S354,'Vent Sizing Charts'!$T$38:$T$41,'Vent Sizing Charts'!AA$38:AA$41)+1,IF($R354=12,LOOKUP($S354,'Vent Sizing Charts'!$T$34:$T$37,'Vent Sizing Charts'!AA$34:AA$37)+1,IF($R354=10,LOOKUP($S354,'Vent Sizing Charts'!$T$30:$T$33,'Vent Sizing Charts'!AA$30:AA$33)+1,IF($R354=8,LOOKUP($S354,'Vent Sizing Charts'!$T$26:$T$29,'Vent Sizing Charts'!AA$26:AA$29)+1,IF($R354=6,LOOKUP($S354,'Vent Sizing Charts'!$T$22:$T$25,'Vent Sizing Charts'!AA$22:AA$25)+1,IF($R354=5,LOOKUP($S354,'Vent Sizing Charts'!$T$18:$T$21,'Vent Sizing Charts'!AA$18:AA$21)+1,IF($R354=4,LOOKUP($S354,'Vent Sizing Charts'!$T$14:$T$17,'Vent Sizing Charts'!AA$14:AA$17)+1,IF($R354=3,LOOKUP($S354,'Vent Sizing Charts'!$T$10:$T$13,'Vent Sizing Charts'!AA$10:AA$13)+1,IF($R354=2,LOOKUP($S354,'Vent Sizing Charts'!$T$8:$T$9,'Vent Sizing Charts'!AA$8:AA$9)+1,IF($R354=1.5,LOOKUP($S354,'Vent Sizing Charts'!$T$7,'Vent Sizing Charts'!AA$7)+1,IF($R354=1.25,LOOKUP($S354,'Vent Sizing Charts'!$T$6,'Vent Sizing Charts'!AA$6)+1,"ERR")))))))))))</f>
        <v>ERR</v>
      </c>
      <c r="AA354" t="str">
        <f>IF($R354=15,LOOKUP($S354,'Vent Sizing Charts'!$T$38:$T$41,'Vent Sizing Charts'!AB$38:AB$41)+1,IF($R354=12,LOOKUP($S354,'Vent Sizing Charts'!$T$34:$T$37,'Vent Sizing Charts'!AB$34:AB$37)+1,IF($R354=10,LOOKUP($S354,'Vent Sizing Charts'!$T$30:$T$33,'Vent Sizing Charts'!AB$30:AB$33)+1,IF($R354=8,LOOKUP($S354,'Vent Sizing Charts'!$T$26:$T$29,'Vent Sizing Charts'!AB$26:AB$29)+1,IF($R354=6,LOOKUP($S354,'Vent Sizing Charts'!$T$22:$T$25,'Vent Sizing Charts'!AB$22:AB$25)+1,IF($R354=5,LOOKUP($S354,'Vent Sizing Charts'!$T$18:$T$21,'Vent Sizing Charts'!AB$18:AB$21)+1,IF($R354=4,LOOKUP($S354,'Vent Sizing Charts'!$T$14:$T$17,'Vent Sizing Charts'!AB$14:AB$17)+1,IF($R354=3,LOOKUP($S354,'Vent Sizing Charts'!$T$10:$T$13,'Vent Sizing Charts'!AB$10:AB$13)+1,IF($R354=2,LOOKUP($S354,'Vent Sizing Charts'!$T$8:$T$9,'Vent Sizing Charts'!AB$8:AB$9)+1,IF($R354=1.5,LOOKUP($S354,'Vent Sizing Charts'!$T$7,'Vent Sizing Charts'!AB$7)+1,IF($R354=1.25,LOOKUP($S354,'Vent Sizing Charts'!$T$6,'Vent Sizing Charts'!AB$6)+1,"ERR")))))))))))</f>
        <v>ERR</v>
      </c>
      <c r="AB354" t="str">
        <f>IF($R354=15,LOOKUP($S354,'Vent Sizing Charts'!$T$38:$T$41,'Vent Sizing Charts'!AC$38:AC$41)+1,IF($R354=12,LOOKUP($S354,'Vent Sizing Charts'!$T$34:$T$37,'Vent Sizing Charts'!AC$34:AC$37)+1,IF($R354=10,LOOKUP($S354,'Vent Sizing Charts'!$T$30:$T$33,'Vent Sizing Charts'!AC$30:AC$33)+1,IF($R354=8,LOOKUP($S354,'Vent Sizing Charts'!$T$26:$T$29,'Vent Sizing Charts'!AC$26:AC$29)+1,IF($R354=6,LOOKUP($S354,'Vent Sizing Charts'!$T$22:$T$25,'Vent Sizing Charts'!AC$22:AC$25)+1,IF($R354=5,LOOKUP($S354,'Vent Sizing Charts'!$T$18:$T$21,'Vent Sizing Charts'!AC$18:AC$21)+1,IF($R354=4,LOOKUP($S354,'Vent Sizing Charts'!$T$14:$T$17,'Vent Sizing Charts'!AC$14:AC$17)+1,IF($R354=3,LOOKUP($S354,'Vent Sizing Charts'!$T$10:$T$13,'Vent Sizing Charts'!AC$10:AC$13)+1,IF($R354=2,LOOKUP($S354,'Vent Sizing Charts'!$T$8:$T$9,'Vent Sizing Charts'!AC$8:AC$9)+1,IF($R354=1.5,LOOKUP($S354,'Vent Sizing Charts'!$T$7,'Vent Sizing Charts'!AC$7)+1,IF($R354=1.25,LOOKUP($S354,'Vent Sizing Charts'!$T$6,'Vent Sizing Charts'!AC$6)+1,"ERR")))))))))))</f>
        <v>ERR</v>
      </c>
      <c r="AC354" t="str">
        <f>IF($R354=15,LOOKUP($S354,'Vent Sizing Charts'!$T$38:$T$41,'Vent Sizing Charts'!AD$38:AD$41)+1,IF($R354=12,LOOKUP($S354,'Vent Sizing Charts'!$T$34:$T$37,'Vent Sizing Charts'!AD$34:AD$37)+1,IF($R354=10,LOOKUP($S354,'Vent Sizing Charts'!$T$30:$T$33,'Vent Sizing Charts'!AD$30:AD$33)+1,IF($R354=8,LOOKUP($S354,'Vent Sizing Charts'!$T$26:$T$29,'Vent Sizing Charts'!AD$26:AD$29)+1,IF($R354=6,LOOKUP($S354,'Vent Sizing Charts'!$T$22:$T$25,'Vent Sizing Charts'!AD$22:AD$25)+1,IF($R354=5,LOOKUP($S354,'Vent Sizing Charts'!$T$18:$T$21,'Vent Sizing Charts'!AD$18:AD$21)+1,IF($R354=4,LOOKUP($S354,'Vent Sizing Charts'!$T$14:$T$17,'Vent Sizing Charts'!AD$14:AD$17)+1,IF($R354=3,LOOKUP($S354,'Vent Sizing Charts'!$T$10:$T$13,'Vent Sizing Charts'!AD$10:AD$13)+1,IF($R354=2,LOOKUP($S354,'Vent Sizing Charts'!$T$8:$T$9,'Vent Sizing Charts'!AD$8:AD$9)+1,IF($R354=1.5,LOOKUP($S354,'Vent Sizing Charts'!$T$7,'Vent Sizing Charts'!AD$7)+1,IF($R354=1.25,LOOKUP($S354,'Vent Sizing Charts'!$T$6,'Vent Sizing Charts'!AD$6)+1,"ERR")))))))))))</f>
        <v>ERR</v>
      </c>
      <c r="AD354" t="str">
        <f>IF($R354=15,LOOKUP($S354,'Vent Sizing Charts'!$T$38:$T$41,'Vent Sizing Charts'!AE$38:AE$41)+1,IF($R354=12,LOOKUP($S354,'Vent Sizing Charts'!$T$34:$T$37,'Vent Sizing Charts'!AE$34:AE$37)+1,IF($R354=10,LOOKUP($S354,'Vent Sizing Charts'!$T$30:$T$33,'Vent Sizing Charts'!AE$30:AE$33)+1,IF($R354=8,LOOKUP($S354,'Vent Sizing Charts'!$T$26:$T$29,'Vent Sizing Charts'!AE$26:AE$29)+1,IF($R354=6,LOOKUP($S354,'Vent Sizing Charts'!$T$22:$T$25,'Vent Sizing Charts'!AE$22:AE$25)+1,IF($R354=5,LOOKUP($S354,'Vent Sizing Charts'!$T$18:$T$21,'Vent Sizing Charts'!AE$18:AE$21)+1,IF($R354=4,LOOKUP($S354,'Vent Sizing Charts'!$T$14:$T$17,'Vent Sizing Charts'!AE$14:AE$17)+1,IF($R354=3,LOOKUP($S354,'Vent Sizing Charts'!$T$10:$T$13,'Vent Sizing Charts'!AE$10:AE$13)+1,IF($R354=2,LOOKUP($S354,'Vent Sizing Charts'!$T$8:$T$9,'Vent Sizing Charts'!AE$8:AE$9)+1,IF($R354=1.5,LOOKUP($S354,'Vent Sizing Charts'!$T$7,'Vent Sizing Charts'!AE$7)+1,IF($R354=1.25,LOOKUP($S354,'Vent Sizing Charts'!$T$6,'Vent Sizing Charts'!AE$6)+1,"ERR")))))))))))</f>
        <v>ERR</v>
      </c>
      <c r="AE354" t="str">
        <f>IF($R354=15,LOOKUP($S354,'Vent Sizing Charts'!$T$38:$T$41,'Vent Sizing Charts'!U$38:U$41),IF($R354=12,LOOKUP($S354,'Vent Sizing Charts'!$T$34:$T$37,'Vent Sizing Charts'!U$34:U$37),IF($R354=10,LOOKUP($S354,'Vent Sizing Charts'!$T$30:$T$33,'Vent Sizing Charts'!U$30:U$33),IF($R354=8,LOOKUP($S354,'Vent Sizing Charts'!$T$26:$T$29,'Vent Sizing Charts'!U$26:U$29),IF($R354=6,LOOKUP($S354,'Vent Sizing Charts'!$T$22:$T$25,'Vent Sizing Charts'!U$22:U$25),IF($R354=5,LOOKUP($S354,'Vent Sizing Charts'!$T$18:$T$21,'Vent Sizing Charts'!U$18:U$21),IF($R354=4,LOOKUP($S354,'Vent Sizing Charts'!$T$14:$T$17,'Vent Sizing Charts'!U$14:U$17),IF($R354=3,LOOKUP($S354,'Vent Sizing Charts'!$T$10:$T$13,'Vent Sizing Charts'!U$10:U$13),IF($R354=2,LOOKUP($S354,'Vent Sizing Charts'!$T$8:$T$9,'Vent Sizing Charts'!U$8:U$9),IF($R354=1.5,LOOKUP($S354,'Vent Sizing Charts'!$T$7,'Vent Sizing Charts'!U$7),IF($R354=1.25,LOOKUP($S354,'Vent Sizing Charts'!$T$6,'Vent Sizing Charts'!U$6),"ERR")))))))))))</f>
        <v>ERR</v>
      </c>
    </row>
    <row r="355" spans="6:31" x14ac:dyDescent="0.25">
      <c r="F355" t="str">
        <f>IF('Vent Sizing'!M340="","",'Vent Sizing'!M340)</f>
        <v/>
      </c>
      <c r="G355">
        <v>0</v>
      </c>
      <c r="H355" t="e">
        <f>IF(LOOKUP($F355,'Vent Sizing Charts'!$F$5:$F$18,'Vent Sizing Charts'!G$5:G$18)+1&lt;0,0,LOOKUP($F355,'Vent Sizing Charts'!$F$5:$F$18,'Vent Sizing Charts'!G$5:G$18))</f>
        <v>#N/A</v>
      </c>
      <c r="I355" t="e">
        <f>IF(LOOKUP($F355,'Vent Sizing Charts'!$F$5:$F$18,'Vent Sizing Charts'!H$5:H$18)+1&lt;0,0,LOOKUP($F355,'Vent Sizing Charts'!$F$5:$F$18,'Vent Sizing Charts'!H$5:H$18))</f>
        <v>#N/A</v>
      </c>
      <c r="J355" t="e">
        <f>IF(LOOKUP($F355,'Vent Sizing Charts'!$F$5:$F$18,'Vent Sizing Charts'!I$5:I$18)+1&lt;0,0,LOOKUP($F355,'Vent Sizing Charts'!$F$5:$F$18,'Vent Sizing Charts'!I$5:I$18))</f>
        <v>#N/A</v>
      </c>
      <c r="K355" t="e">
        <f>IF(LOOKUP($F355,'Vent Sizing Charts'!$F$5:$F$18,'Vent Sizing Charts'!J$5:J$18)+1&lt;0,0,LOOKUP($F355,'Vent Sizing Charts'!$F$5:$F$18,'Vent Sizing Charts'!J$5:J$18))</f>
        <v>#N/A</v>
      </c>
      <c r="L355" t="e">
        <f>IF(LOOKUP($F355,'Vent Sizing Charts'!$F$5:$F$18,'Vent Sizing Charts'!K$5:K$18)+1&lt;0,0,LOOKUP($F355,'Vent Sizing Charts'!$F$5:$F$18,'Vent Sizing Charts'!K$5:K$18))</f>
        <v>#N/A</v>
      </c>
      <c r="M355" t="e">
        <f>IF(LOOKUP($F355,'Vent Sizing Charts'!$F$5:$F$18,'Vent Sizing Charts'!L$5:L$18)+1&lt;0,0,LOOKUP($F355,'Vent Sizing Charts'!$F$5:$F$18,'Vent Sizing Charts'!L$5:L$18))</f>
        <v>#N/A</v>
      </c>
      <c r="N355" t="e">
        <f>IF(LOOKUP($F355,'Vent Sizing Charts'!$F$5:$F$18,'Vent Sizing Charts'!M$5:M$18)+1&lt;0,0,LOOKUP($F355,'Vent Sizing Charts'!$F$5:$F$18,'Vent Sizing Charts'!M$5:M$18))</f>
        <v>#N/A</v>
      </c>
      <c r="O355" t="e">
        <f>IF(LOOKUP($F355,'Vent Sizing Charts'!$F$5:$F$18,'Vent Sizing Charts'!N$5:N$18)+1&lt;0,0,LOOKUP($F355,'Vent Sizing Charts'!$F$5:$F$18,'Vent Sizing Charts'!N$5:N$18))</f>
        <v>#N/A</v>
      </c>
      <c r="R355">
        <f>'Vent Sizing'!W260</f>
        <v>0</v>
      </c>
      <c r="S355">
        <f>ROUNDUP('Vent Sizing'!X260,0)</f>
        <v>0</v>
      </c>
      <c r="T355">
        <v>-9999999</v>
      </c>
      <c r="U355" t="str">
        <f>IF($R355=15,LOOKUP($S355,'Vent Sizing Charts'!$T$38:$T$41,'Vent Sizing Charts'!V$38:V$41)+1,IF($R355=12,LOOKUP($S355,'Vent Sizing Charts'!$T$34:$T$37,'Vent Sizing Charts'!V$34:V$37)+1,IF($R355=10,LOOKUP($S355,'Vent Sizing Charts'!$T$30:$T$33,'Vent Sizing Charts'!V$30:V$33)+1,IF($R355=8,LOOKUP($S355,'Vent Sizing Charts'!$T$26:$T$29,'Vent Sizing Charts'!V$26:V$29)+1,IF($R355=6,LOOKUP($S355,'Vent Sizing Charts'!$T$22:$T$25,'Vent Sizing Charts'!V$22:V$25)+1,IF($R355=5,LOOKUP($S355,'Vent Sizing Charts'!$T$18:$T$21,'Vent Sizing Charts'!V$18:V$21)+1,IF($R355=4,LOOKUP($S355,'Vent Sizing Charts'!$T$14:$T$17,'Vent Sizing Charts'!V$14:V$17)+1,IF($R355=3,LOOKUP($S355,'Vent Sizing Charts'!$T$10:$T$13,'Vent Sizing Charts'!V$10:V$13)+1,IF($R355=2,LOOKUP($S355,'Vent Sizing Charts'!$T$8:$T$9,'Vent Sizing Charts'!V$8:V$9)+1,IF($R355=1.5,LOOKUP($S355,'Vent Sizing Charts'!$T$7,'Vent Sizing Charts'!V$7)+1,IF($R355=1.25,LOOKUP($S355,'Vent Sizing Charts'!$T$6,'Vent Sizing Charts'!V$6)+1,"ERR")))))))))))</f>
        <v>ERR</v>
      </c>
      <c r="V355" t="str">
        <f>IF($R355=15,LOOKUP($S355,'Vent Sizing Charts'!$T$38:$T$41,'Vent Sizing Charts'!W$38:W$41)+1,IF($R355=12,LOOKUP($S355,'Vent Sizing Charts'!$T$34:$T$37,'Vent Sizing Charts'!W$34:W$37)+1,IF($R355=10,LOOKUP($S355,'Vent Sizing Charts'!$T$30:$T$33,'Vent Sizing Charts'!W$30:W$33)+1,IF($R355=8,LOOKUP($S355,'Vent Sizing Charts'!$T$26:$T$29,'Vent Sizing Charts'!W$26:W$29)+1,IF($R355=6,LOOKUP($S355,'Vent Sizing Charts'!$T$22:$T$25,'Vent Sizing Charts'!W$22:W$25)+1,IF($R355=5,LOOKUP($S355,'Vent Sizing Charts'!$T$18:$T$21,'Vent Sizing Charts'!W$18:W$21)+1,IF($R355=4,LOOKUP($S355,'Vent Sizing Charts'!$T$14:$T$17,'Vent Sizing Charts'!W$14:W$17)+1,IF($R355=3,LOOKUP($S355,'Vent Sizing Charts'!$T$10:$T$13,'Vent Sizing Charts'!W$10:W$13)+1,IF($R355=2,LOOKUP($S355,'Vent Sizing Charts'!$T$8:$T$9,'Vent Sizing Charts'!W$8:W$9)+1,IF($R355=1.5,LOOKUP($S355,'Vent Sizing Charts'!$T$7,'Vent Sizing Charts'!W$7)+1,IF($R355=1.25,LOOKUP($S355,'Vent Sizing Charts'!$T$6,'Vent Sizing Charts'!W$6)+1,"ERR")))))))))))</f>
        <v>ERR</v>
      </c>
      <c r="W355" t="str">
        <f>IF($R355=15,LOOKUP($S355,'Vent Sizing Charts'!$T$38:$T$41,'Vent Sizing Charts'!X$38:X$41)+1,IF($R355=12,LOOKUP($S355,'Vent Sizing Charts'!$T$34:$T$37,'Vent Sizing Charts'!X$34:X$37)+1,IF($R355=10,LOOKUP($S355,'Vent Sizing Charts'!$T$30:$T$33,'Vent Sizing Charts'!X$30:X$33)+1,IF($R355=8,LOOKUP($S355,'Vent Sizing Charts'!$T$26:$T$29,'Vent Sizing Charts'!X$26:X$29)+1,IF($R355=6,LOOKUP($S355,'Vent Sizing Charts'!$T$22:$T$25,'Vent Sizing Charts'!X$22:X$25)+1,IF($R355=5,LOOKUP($S355,'Vent Sizing Charts'!$T$18:$T$21,'Vent Sizing Charts'!X$18:X$21)+1,IF($R355=4,LOOKUP($S355,'Vent Sizing Charts'!$T$14:$T$17,'Vent Sizing Charts'!X$14:X$17)+1,IF($R355=3,LOOKUP($S355,'Vent Sizing Charts'!$T$10:$T$13,'Vent Sizing Charts'!X$10:X$13)+1,IF($R355=2,LOOKUP($S355,'Vent Sizing Charts'!$T$8:$T$9,'Vent Sizing Charts'!X$8:X$9)+1,IF($R355=1.5,LOOKUP($S355,'Vent Sizing Charts'!$T$7,'Vent Sizing Charts'!X$7)+1,IF($R355=1.25,LOOKUP($S355,'Vent Sizing Charts'!$T$6,'Vent Sizing Charts'!X$6)+1,"ERR")))))))))))</f>
        <v>ERR</v>
      </c>
      <c r="X355" t="str">
        <f>IF($R355=15,LOOKUP($S355,'Vent Sizing Charts'!$T$38:$T$41,'Vent Sizing Charts'!Y$38:Y$41)+1,IF($R355=12,LOOKUP($S355,'Vent Sizing Charts'!$T$34:$T$37,'Vent Sizing Charts'!Y$34:Y$37)+1,IF($R355=10,LOOKUP($S355,'Vent Sizing Charts'!$T$30:$T$33,'Vent Sizing Charts'!Y$30:Y$33)+1,IF($R355=8,LOOKUP($S355,'Vent Sizing Charts'!$T$26:$T$29,'Vent Sizing Charts'!Y$26:Y$29)+1,IF($R355=6,LOOKUP($S355,'Vent Sizing Charts'!$T$22:$T$25,'Vent Sizing Charts'!Y$22:Y$25)+1,IF($R355=5,LOOKUP($S355,'Vent Sizing Charts'!$T$18:$T$21,'Vent Sizing Charts'!Y$18:Y$21)+1,IF($R355=4,LOOKUP($S355,'Vent Sizing Charts'!$T$14:$T$17,'Vent Sizing Charts'!Y$14:Y$17)+1,IF($R355=3,LOOKUP($S355,'Vent Sizing Charts'!$T$10:$T$13,'Vent Sizing Charts'!Y$10:Y$13)+1,IF($R355=2,LOOKUP($S355,'Vent Sizing Charts'!$T$8:$T$9,'Vent Sizing Charts'!Y$8:Y$9)+1,IF($R355=1.5,LOOKUP($S355,'Vent Sizing Charts'!$T$7,'Vent Sizing Charts'!Y$7)+1,IF($R355=1.25,LOOKUP($S355,'Vent Sizing Charts'!$T$6,'Vent Sizing Charts'!Y$6)+1,"ERR")))))))))))</f>
        <v>ERR</v>
      </c>
      <c r="Y355" t="str">
        <f>IF($R355=15,LOOKUP($S355,'Vent Sizing Charts'!$T$38:$T$41,'Vent Sizing Charts'!Z$38:Z$41)+1,IF($R355=12,LOOKUP($S355,'Vent Sizing Charts'!$T$34:$T$37,'Vent Sizing Charts'!Z$34:Z$37)+1,IF($R355=10,LOOKUP($S355,'Vent Sizing Charts'!$T$30:$T$33,'Vent Sizing Charts'!Z$30:Z$33)+1,IF($R355=8,LOOKUP($S355,'Vent Sizing Charts'!$T$26:$T$29,'Vent Sizing Charts'!Z$26:Z$29)+1,IF($R355=6,LOOKUP($S355,'Vent Sizing Charts'!$T$22:$T$25,'Vent Sizing Charts'!Z$22:Z$25)+1,IF($R355=5,LOOKUP($S355,'Vent Sizing Charts'!$T$18:$T$21,'Vent Sizing Charts'!Z$18:Z$21)+1,IF($R355=4,LOOKUP($S355,'Vent Sizing Charts'!$T$14:$T$17,'Vent Sizing Charts'!Z$14:Z$17)+1,IF($R355=3,LOOKUP($S355,'Vent Sizing Charts'!$T$10:$T$13,'Vent Sizing Charts'!Z$10:Z$13)+1,IF($R355=2,LOOKUP($S355,'Vent Sizing Charts'!$T$8:$T$9,'Vent Sizing Charts'!Z$8:Z$9)+1,IF($R355=1.5,LOOKUP($S355,'Vent Sizing Charts'!$T$7,'Vent Sizing Charts'!Z$7)+1,IF($R355=1.25,LOOKUP($S355,'Vent Sizing Charts'!$T$6,'Vent Sizing Charts'!Z$6)+1,"ERR")))))))))))</f>
        <v>ERR</v>
      </c>
      <c r="Z355" t="str">
        <f>IF($R355=15,LOOKUP($S355,'Vent Sizing Charts'!$T$38:$T$41,'Vent Sizing Charts'!AA$38:AA$41)+1,IF($R355=12,LOOKUP($S355,'Vent Sizing Charts'!$T$34:$T$37,'Vent Sizing Charts'!AA$34:AA$37)+1,IF($R355=10,LOOKUP($S355,'Vent Sizing Charts'!$T$30:$T$33,'Vent Sizing Charts'!AA$30:AA$33)+1,IF($R355=8,LOOKUP($S355,'Vent Sizing Charts'!$T$26:$T$29,'Vent Sizing Charts'!AA$26:AA$29)+1,IF($R355=6,LOOKUP($S355,'Vent Sizing Charts'!$T$22:$T$25,'Vent Sizing Charts'!AA$22:AA$25)+1,IF($R355=5,LOOKUP($S355,'Vent Sizing Charts'!$T$18:$T$21,'Vent Sizing Charts'!AA$18:AA$21)+1,IF($R355=4,LOOKUP($S355,'Vent Sizing Charts'!$T$14:$T$17,'Vent Sizing Charts'!AA$14:AA$17)+1,IF($R355=3,LOOKUP($S355,'Vent Sizing Charts'!$T$10:$T$13,'Vent Sizing Charts'!AA$10:AA$13)+1,IF($R355=2,LOOKUP($S355,'Vent Sizing Charts'!$T$8:$T$9,'Vent Sizing Charts'!AA$8:AA$9)+1,IF($R355=1.5,LOOKUP($S355,'Vent Sizing Charts'!$T$7,'Vent Sizing Charts'!AA$7)+1,IF($R355=1.25,LOOKUP($S355,'Vent Sizing Charts'!$T$6,'Vent Sizing Charts'!AA$6)+1,"ERR")))))))))))</f>
        <v>ERR</v>
      </c>
      <c r="AA355" t="str">
        <f>IF($R355=15,LOOKUP($S355,'Vent Sizing Charts'!$T$38:$T$41,'Vent Sizing Charts'!AB$38:AB$41)+1,IF($R355=12,LOOKUP($S355,'Vent Sizing Charts'!$T$34:$T$37,'Vent Sizing Charts'!AB$34:AB$37)+1,IF($R355=10,LOOKUP($S355,'Vent Sizing Charts'!$T$30:$T$33,'Vent Sizing Charts'!AB$30:AB$33)+1,IF($R355=8,LOOKUP($S355,'Vent Sizing Charts'!$T$26:$T$29,'Vent Sizing Charts'!AB$26:AB$29)+1,IF($R355=6,LOOKUP($S355,'Vent Sizing Charts'!$T$22:$T$25,'Vent Sizing Charts'!AB$22:AB$25)+1,IF($R355=5,LOOKUP($S355,'Vent Sizing Charts'!$T$18:$T$21,'Vent Sizing Charts'!AB$18:AB$21)+1,IF($R355=4,LOOKUP($S355,'Vent Sizing Charts'!$T$14:$T$17,'Vent Sizing Charts'!AB$14:AB$17)+1,IF($R355=3,LOOKUP($S355,'Vent Sizing Charts'!$T$10:$T$13,'Vent Sizing Charts'!AB$10:AB$13)+1,IF($R355=2,LOOKUP($S355,'Vent Sizing Charts'!$T$8:$T$9,'Vent Sizing Charts'!AB$8:AB$9)+1,IF($R355=1.5,LOOKUP($S355,'Vent Sizing Charts'!$T$7,'Vent Sizing Charts'!AB$7)+1,IF($R355=1.25,LOOKUP($S355,'Vent Sizing Charts'!$T$6,'Vent Sizing Charts'!AB$6)+1,"ERR")))))))))))</f>
        <v>ERR</v>
      </c>
      <c r="AB355" t="str">
        <f>IF($R355=15,LOOKUP($S355,'Vent Sizing Charts'!$T$38:$T$41,'Vent Sizing Charts'!AC$38:AC$41)+1,IF($R355=12,LOOKUP($S355,'Vent Sizing Charts'!$T$34:$T$37,'Vent Sizing Charts'!AC$34:AC$37)+1,IF($R355=10,LOOKUP($S355,'Vent Sizing Charts'!$T$30:$T$33,'Vent Sizing Charts'!AC$30:AC$33)+1,IF($R355=8,LOOKUP($S355,'Vent Sizing Charts'!$T$26:$T$29,'Vent Sizing Charts'!AC$26:AC$29)+1,IF($R355=6,LOOKUP($S355,'Vent Sizing Charts'!$T$22:$T$25,'Vent Sizing Charts'!AC$22:AC$25)+1,IF($R355=5,LOOKUP($S355,'Vent Sizing Charts'!$T$18:$T$21,'Vent Sizing Charts'!AC$18:AC$21)+1,IF($R355=4,LOOKUP($S355,'Vent Sizing Charts'!$T$14:$T$17,'Vent Sizing Charts'!AC$14:AC$17)+1,IF($R355=3,LOOKUP($S355,'Vent Sizing Charts'!$T$10:$T$13,'Vent Sizing Charts'!AC$10:AC$13)+1,IF($R355=2,LOOKUP($S355,'Vent Sizing Charts'!$T$8:$T$9,'Vent Sizing Charts'!AC$8:AC$9)+1,IF($R355=1.5,LOOKUP($S355,'Vent Sizing Charts'!$T$7,'Vent Sizing Charts'!AC$7)+1,IF($R355=1.25,LOOKUP($S355,'Vent Sizing Charts'!$T$6,'Vent Sizing Charts'!AC$6)+1,"ERR")))))))))))</f>
        <v>ERR</v>
      </c>
      <c r="AC355" t="str">
        <f>IF($R355=15,LOOKUP($S355,'Vent Sizing Charts'!$T$38:$T$41,'Vent Sizing Charts'!AD$38:AD$41)+1,IF($R355=12,LOOKUP($S355,'Vent Sizing Charts'!$T$34:$T$37,'Vent Sizing Charts'!AD$34:AD$37)+1,IF($R355=10,LOOKUP($S355,'Vent Sizing Charts'!$T$30:$T$33,'Vent Sizing Charts'!AD$30:AD$33)+1,IF($R355=8,LOOKUP($S355,'Vent Sizing Charts'!$T$26:$T$29,'Vent Sizing Charts'!AD$26:AD$29)+1,IF($R355=6,LOOKUP($S355,'Vent Sizing Charts'!$T$22:$T$25,'Vent Sizing Charts'!AD$22:AD$25)+1,IF($R355=5,LOOKUP($S355,'Vent Sizing Charts'!$T$18:$T$21,'Vent Sizing Charts'!AD$18:AD$21)+1,IF($R355=4,LOOKUP($S355,'Vent Sizing Charts'!$T$14:$T$17,'Vent Sizing Charts'!AD$14:AD$17)+1,IF($R355=3,LOOKUP($S355,'Vent Sizing Charts'!$T$10:$T$13,'Vent Sizing Charts'!AD$10:AD$13)+1,IF($R355=2,LOOKUP($S355,'Vent Sizing Charts'!$T$8:$T$9,'Vent Sizing Charts'!AD$8:AD$9)+1,IF($R355=1.5,LOOKUP($S355,'Vent Sizing Charts'!$T$7,'Vent Sizing Charts'!AD$7)+1,IF($R355=1.25,LOOKUP($S355,'Vent Sizing Charts'!$T$6,'Vent Sizing Charts'!AD$6)+1,"ERR")))))))))))</f>
        <v>ERR</v>
      </c>
      <c r="AD355" t="str">
        <f>IF($R355=15,LOOKUP($S355,'Vent Sizing Charts'!$T$38:$T$41,'Vent Sizing Charts'!AE$38:AE$41)+1,IF($R355=12,LOOKUP($S355,'Vent Sizing Charts'!$T$34:$T$37,'Vent Sizing Charts'!AE$34:AE$37)+1,IF($R355=10,LOOKUP($S355,'Vent Sizing Charts'!$T$30:$T$33,'Vent Sizing Charts'!AE$30:AE$33)+1,IF($R355=8,LOOKUP($S355,'Vent Sizing Charts'!$T$26:$T$29,'Vent Sizing Charts'!AE$26:AE$29)+1,IF($R355=6,LOOKUP($S355,'Vent Sizing Charts'!$T$22:$T$25,'Vent Sizing Charts'!AE$22:AE$25)+1,IF($R355=5,LOOKUP($S355,'Vent Sizing Charts'!$T$18:$T$21,'Vent Sizing Charts'!AE$18:AE$21)+1,IF($R355=4,LOOKUP($S355,'Vent Sizing Charts'!$T$14:$T$17,'Vent Sizing Charts'!AE$14:AE$17)+1,IF($R355=3,LOOKUP($S355,'Vent Sizing Charts'!$T$10:$T$13,'Vent Sizing Charts'!AE$10:AE$13)+1,IF($R355=2,LOOKUP($S355,'Vent Sizing Charts'!$T$8:$T$9,'Vent Sizing Charts'!AE$8:AE$9)+1,IF($R355=1.5,LOOKUP($S355,'Vent Sizing Charts'!$T$7,'Vent Sizing Charts'!AE$7)+1,IF($R355=1.25,LOOKUP($S355,'Vent Sizing Charts'!$T$6,'Vent Sizing Charts'!AE$6)+1,"ERR")))))))))))</f>
        <v>ERR</v>
      </c>
      <c r="AE355" t="str">
        <f>IF($R355=15,LOOKUP($S355,'Vent Sizing Charts'!$T$38:$T$41,'Vent Sizing Charts'!U$38:U$41),IF($R355=12,LOOKUP($S355,'Vent Sizing Charts'!$T$34:$T$37,'Vent Sizing Charts'!U$34:U$37),IF($R355=10,LOOKUP($S355,'Vent Sizing Charts'!$T$30:$T$33,'Vent Sizing Charts'!U$30:U$33),IF($R355=8,LOOKUP($S355,'Vent Sizing Charts'!$T$26:$T$29,'Vent Sizing Charts'!U$26:U$29),IF($R355=6,LOOKUP($S355,'Vent Sizing Charts'!$T$22:$T$25,'Vent Sizing Charts'!U$22:U$25),IF($R355=5,LOOKUP($S355,'Vent Sizing Charts'!$T$18:$T$21,'Vent Sizing Charts'!U$18:U$21),IF($R355=4,LOOKUP($S355,'Vent Sizing Charts'!$T$14:$T$17,'Vent Sizing Charts'!U$14:U$17),IF($R355=3,LOOKUP($S355,'Vent Sizing Charts'!$T$10:$T$13,'Vent Sizing Charts'!U$10:U$13),IF($R355=2,LOOKUP($S355,'Vent Sizing Charts'!$T$8:$T$9,'Vent Sizing Charts'!U$8:U$9),IF($R355=1.5,LOOKUP($S355,'Vent Sizing Charts'!$T$7,'Vent Sizing Charts'!U$7),IF($R355=1.25,LOOKUP($S355,'Vent Sizing Charts'!$T$6,'Vent Sizing Charts'!U$6),"ERR")))))))))))</f>
        <v>ERR</v>
      </c>
    </row>
    <row r="356" spans="6:31" x14ac:dyDescent="0.25">
      <c r="F356" t="str">
        <f>IF('Vent Sizing'!M341="","",'Vent Sizing'!M341)</f>
        <v/>
      </c>
      <c r="G356">
        <v>0</v>
      </c>
      <c r="H356" t="e">
        <f>IF(LOOKUP($F356,'Vent Sizing Charts'!$F$5:$F$18,'Vent Sizing Charts'!G$5:G$18)+1&lt;0,0,LOOKUP($F356,'Vent Sizing Charts'!$F$5:$F$18,'Vent Sizing Charts'!G$5:G$18))</f>
        <v>#N/A</v>
      </c>
      <c r="I356" t="e">
        <f>IF(LOOKUP($F356,'Vent Sizing Charts'!$F$5:$F$18,'Vent Sizing Charts'!H$5:H$18)+1&lt;0,0,LOOKUP($F356,'Vent Sizing Charts'!$F$5:$F$18,'Vent Sizing Charts'!H$5:H$18))</f>
        <v>#N/A</v>
      </c>
      <c r="J356" t="e">
        <f>IF(LOOKUP($F356,'Vent Sizing Charts'!$F$5:$F$18,'Vent Sizing Charts'!I$5:I$18)+1&lt;0,0,LOOKUP($F356,'Vent Sizing Charts'!$F$5:$F$18,'Vent Sizing Charts'!I$5:I$18))</f>
        <v>#N/A</v>
      </c>
      <c r="K356" t="e">
        <f>IF(LOOKUP($F356,'Vent Sizing Charts'!$F$5:$F$18,'Vent Sizing Charts'!J$5:J$18)+1&lt;0,0,LOOKUP($F356,'Vent Sizing Charts'!$F$5:$F$18,'Vent Sizing Charts'!J$5:J$18))</f>
        <v>#N/A</v>
      </c>
      <c r="L356" t="e">
        <f>IF(LOOKUP($F356,'Vent Sizing Charts'!$F$5:$F$18,'Vent Sizing Charts'!K$5:K$18)+1&lt;0,0,LOOKUP($F356,'Vent Sizing Charts'!$F$5:$F$18,'Vent Sizing Charts'!K$5:K$18))</f>
        <v>#N/A</v>
      </c>
      <c r="M356" t="e">
        <f>IF(LOOKUP($F356,'Vent Sizing Charts'!$F$5:$F$18,'Vent Sizing Charts'!L$5:L$18)+1&lt;0,0,LOOKUP($F356,'Vent Sizing Charts'!$F$5:$F$18,'Vent Sizing Charts'!L$5:L$18))</f>
        <v>#N/A</v>
      </c>
      <c r="N356" t="e">
        <f>IF(LOOKUP($F356,'Vent Sizing Charts'!$F$5:$F$18,'Vent Sizing Charts'!M$5:M$18)+1&lt;0,0,LOOKUP($F356,'Vent Sizing Charts'!$F$5:$F$18,'Vent Sizing Charts'!M$5:M$18))</f>
        <v>#N/A</v>
      </c>
      <c r="O356" t="e">
        <f>IF(LOOKUP($F356,'Vent Sizing Charts'!$F$5:$F$18,'Vent Sizing Charts'!N$5:N$18)+1&lt;0,0,LOOKUP($F356,'Vent Sizing Charts'!$F$5:$F$18,'Vent Sizing Charts'!N$5:N$18))</f>
        <v>#N/A</v>
      </c>
      <c r="R356">
        <f>'Vent Sizing'!W261</f>
        <v>0</v>
      </c>
      <c r="S356">
        <f>ROUNDUP('Vent Sizing'!X261,0)</f>
        <v>0</v>
      </c>
      <c r="T356">
        <v>-9999999</v>
      </c>
      <c r="U356" t="str">
        <f>IF($R356=15,LOOKUP($S356,'Vent Sizing Charts'!$T$38:$T$41,'Vent Sizing Charts'!V$38:V$41)+1,IF($R356=12,LOOKUP($S356,'Vent Sizing Charts'!$T$34:$T$37,'Vent Sizing Charts'!V$34:V$37)+1,IF($R356=10,LOOKUP($S356,'Vent Sizing Charts'!$T$30:$T$33,'Vent Sizing Charts'!V$30:V$33)+1,IF($R356=8,LOOKUP($S356,'Vent Sizing Charts'!$T$26:$T$29,'Vent Sizing Charts'!V$26:V$29)+1,IF($R356=6,LOOKUP($S356,'Vent Sizing Charts'!$T$22:$T$25,'Vent Sizing Charts'!V$22:V$25)+1,IF($R356=5,LOOKUP($S356,'Vent Sizing Charts'!$T$18:$T$21,'Vent Sizing Charts'!V$18:V$21)+1,IF($R356=4,LOOKUP($S356,'Vent Sizing Charts'!$T$14:$T$17,'Vent Sizing Charts'!V$14:V$17)+1,IF($R356=3,LOOKUP($S356,'Vent Sizing Charts'!$T$10:$T$13,'Vent Sizing Charts'!V$10:V$13)+1,IF($R356=2,LOOKUP($S356,'Vent Sizing Charts'!$T$8:$T$9,'Vent Sizing Charts'!V$8:V$9)+1,IF($R356=1.5,LOOKUP($S356,'Vent Sizing Charts'!$T$7,'Vent Sizing Charts'!V$7)+1,IF($R356=1.25,LOOKUP($S356,'Vent Sizing Charts'!$T$6,'Vent Sizing Charts'!V$6)+1,"ERR")))))))))))</f>
        <v>ERR</v>
      </c>
      <c r="V356" t="str">
        <f>IF($R356=15,LOOKUP($S356,'Vent Sizing Charts'!$T$38:$T$41,'Vent Sizing Charts'!W$38:W$41)+1,IF($R356=12,LOOKUP($S356,'Vent Sizing Charts'!$T$34:$T$37,'Vent Sizing Charts'!W$34:W$37)+1,IF($R356=10,LOOKUP($S356,'Vent Sizing Charts'!$T$30:$T$33,'Vent Sizing Charts'!W$30:W$33)+1,IF($R356=8,LOOKUP($S356,'Vent Sizing Charts'!$T$26:$T$29,'Vent Sizing Charts'!W$26:W$29)+1,IF($R356=6,LOOKUP($S356,'Vent Sizing Charts'!$T$22:$T$25,'Vent Sizing Charts'!W$22:W$25)+1,IF($R356=5,LOOKUP($S356,'Vent Sizing Charts'!$T$18:$T$21,'Vent Sizing Charts'!W$18:W$21)+1,IF($R356=4,LOOKUP($S356,'Vent Sizing Charts'!$T$14:$T$17,'Vent Sizing Charts'!W$14:W$17)+1,IF($R356=3,LOOKUP($S356,'Vent Sizing Charts'!$T$10:$T$13,'Vent Sizing Charts'!W$10:W$13)+1,IF($R356=2,LOOKUP($S356,'Vent Sizing Charts'!$T$8:$T$9,'Vent Sizing Charts'!W$8:W$9)+1,IF($R356=1.5,LOOKUP($S356,'Vent Sizing Charts'!$T$7,'Vent Sizing Charts'!W$7)+1,IF($R356=1.25,LOOKUP($S356,'Vent Sizing Charts'!$T$6,'Vent Sizing Charts'!W$6)+1,"ERR")))))))))))</f>
        <v>ERR</v>
      </c>
      <c r="W356" t="str">
        <f>IF($R356=15,LOOKUP($S356,'Vent Sizing Charts'!$T$38:$T$41,'Vent Sizing Charts'!X$38:X$41)+1,IF($R356=12,LOOKUP($S356,'Vent Sizing Charts'!$T$34:$T$37,'Vent Sizing Charts'!X$34:X$37)+1,IF($R356=10,LOOKUP($S356,'Vent Sizing Charts'!$T$30:$T$33,'Vent Sizing Charts'!X$30:X$33)+1,IF($R356=8,LOOKUP($S356,'Vent Sizing Charts'!$T$26:$T$29,'Vent Sizing Charts'!X$26:X$29)+1,IF($R356=6,LOOKUP($S356,'Vent Sizing Charts'!$T$22:$T$25,'Vent Sizing Charts'!X$22:X$25)+1,IF($R356=5,LOOKUP($S356,'Vent Sizing Charts'!$T$18:$T$21,'Vent Sizing Charts'!X$18:X$21)+1,IF($R356=4,LOOKUP($S356,'Vent Sizing Charts'!$T$14:$T$17,'Vent Sizing Charts'!X$14:X$17)+1,IF($R356=3,LOOKUP($S356,'Vent Sizing Charts'!$T$10:$T$13,'Vent Sizing Charts'!X$10:X$13)+1,IF($R356=2,LOOKUP($S356,'Vent Sizing Charts'!$T$8:$T$9,'Vent Sizing Charts'!X$8:X$9)+1,IF($R356=1.5,LOOKUP($S356,'Vent Sizing Charts'!$T$7,'Vent Sizing Charts'!X$7)+1,IF($R356=1.25,LOOKUP($S356,'Vent Sizing Charts'!$T$6,'Vent Sizing Charts'!X$6)+1,"ERR")))))))))))</f>
        <v>ERR</v>
      </c>
      <c r="X356" t="str">
        <f>IF($R356=15,LOOKUP($S356,'Vent Sizing Charts'!$T$38:$T$41,'Vent Sizing Charts'!Y$38:Y$41)+1,IF($R356=12,LOOKUP($S356,'Vent Sizing Charts'!$T$34:$T$37,'Vent Sizing Charts'!Y$34:Y$37)+1,IF($R356=10,LOOKUP($S356,'Vent Sizing Charts'!$T$30:$T$33,'Vent Sizing Charts'!Y$30:Y$33)+1,IF($R356=8,LOOKUP($S356,'Vent Sizing Charts'!$T$26:$T$29,'Vent Sizing Charts'!Y$26:Y$29)+1,IF($R356=6,LOOKUP($S356,'Vent Sizing Charts'!$T$22:$T$25,'Vent Sizing Charts'!Y$22:Y$25)+1,IF($R356=5,LOOKUP($S356,'Vent Sizing Charts'!$T$18:$T$21,'Vent Sizing Charts'!Y$18:Y$21)+1,IF($R356=4,LOOKUP($S356,'Vent Sizing Charts'!$T$14:$T$17,'Vent Sizing Charts'!Y$14:Y$17)+1,IF($R356=3,LOOKUP($S356,'Vent Sizing Charts'!$T$10:$T$13,'Vent Sizing Charts'!Y$10:Y$13)+1,IF($R356=2,LOOKUP($S356,'Vent Sizing Charts'!$T$8:$T$9,'Vent Sizing Charts'!Y$8:Y$9)+1,IF($R356=1.5,LOOKUP($S356,'Vent Sizing Charts'!$T$7,'Vent Sizing Charts'!Y$7)+1,IF($R356=1.25,LOOKUP($S356,'Vent Sizing Charts'!$T$6,'Vent Sizing Charts'!Y$6)+1,"ERR")))))))))))</f>
        <v>ERR</v>
      </c>
      <c r="Y356" t="str">
        <f>IF($R356=15,LOOKUP($S356,'Vent Sizing Charts'!$T$38:$T$41,'Vent Sizing Charts'!Z$38:Z$41)+1,IF($R356=12,LOOKUP($S356,'Vent Sizing Charts'!$T$34:$T$37,'Vent Sizing Charts'!Z$34:Z$37)+1,IF($R356=10,LOOKUP($S356,'Vent Sizing Charts'!$T$30:$T$33,'Vent Sizing Charts'!Z$30:Z$33)+1,IF($R356=8,LOOKUP($S356,'Vent Sizing Charts'!$T$26:$T$29,'Vent Sizing Charts'!Z$26:Z$29)+1,IF($R356=6,LOOKUP($S356,'Vent Sizing Charts'!$T$22:$T$25,'Vent Sizing Charts'!Z$22:Z$25)+1,IF($R356=5,LOOKUP($S356,'Vent Sizing Charts'!$T$18:$T$21,'Vent Sizing Charts'!Z$18:Z$21)+1,IF($R356=4,LOOKUP($S356,'Vent Sizing Charts'!$T$14:$T$17,'Vent Sizing Charts'!Z$14:Z$17)+1,IF($R356=3,LOOKUP($S356,'Vent Sizing Charts'!$T$10:$T$13,'Vent Sizing Charts'!Z$10:Z$13)+1,IF($R356=2,LOOKUP($S356,'Vent Sizing Charts'!$T$8:$T$9,'Vent Sizing Charts'!Z$8:Z$9)+1,IF($R356=1.5,LOOKUP($S356,'Vent Sizing Charts'!$T$7,'Vent Sizing Charts'!Z$7)+1,IF($R356=1.25,LOOKUP($S356,'Vent Sizing Charts'!$T$6,'Vent Sizing Charts'!Z$6)+1,"ERR")))))))))))</f>
        <v>ERR</v>
      </c>
      <c r="Z356" t="str">
        <f>IF($R356=15,LOOKUP($S356,'Vent Sizing Charts'!$T$38:$T$41,'Vent Sizing Charts'!AA$38:AA$41)+1,IF($R356=12,LOOKUP($S356,'Vent Sizing Charts'!$T$34:$T$37,'Vent Sizing Charts'!AA$34:AA$37)+1,IF($R356=10,LOOKUP($S356,'Vent Sizing Charts'!$T$30:$T$33,'Vent Sizing Charts'!AA$30:AA$33)+1,IF($R356=8,LOOKUP($S356,'Vent Sizing Charts'!$T$26:$T$29,'Vent Sizing Charts'!AA$26:AA$29)+1,IF($R356=6,LOOKUP($S356,'Vent Sizing Charts'!$T$22:$T$25,'Vent Sizing Charts'!AA$22:AA$25)+1,IF($R356=5,LOOKUP($S356,'Vent Sizing Charts'!$T$18:$T$21,'Vent Sizing Charts'!AA$18:AA$21)+1,IF($R356=4,LOOKUP($S356,'Vent Sizing Charts'!$T$14:$T$17,'Vent Sizing Charts'!AA$14:AA$17)+1,IF($R356=3,LOOKUP($S356,'Vent Sizing Charts'!$T$10:$T$13,'Vent Sizing Charts'!AA$10:AA$13)+1,IF($R356=2,LOOKUP($S356,'Vent Sizing Charts'!$T$8:$T$9,'Vent Sizing Charts'!AA$8:AA$9)+1,IF($R356=1.5,LOOKUP($S356,'Vent Sizing Charts'!$T$7,'Vent Sizing Charts'!AA$7)+1,IF($R356=1.25,LOOKUP($S356,'Vent Sizing Charts'!$T$6,'Vent Sizing Charts'!AA$6)+1,"ERR")))))))))))</f>
        <v>ERR</v>
      </c>
      <c r="AA356" t="str">
        <f>IF($R356=15,LOOKUP($S356,'Vent Sizing Charts'!$T$38:$T$41,'Vent Sizing Charts'!AB$38:AB$41)+1,IF($R356=12,LOOKUP($S356,'Vent Sizing Charts'!$T$34:$T$37,'Vent Sizing Charts'!AB$34:AB$37)+1,IF($R356=10,LOOKUP($S356,'Vent Sizing Charts'!$T$30:$T$33,'Vent Sizing Charts'!AB$30:AB$33)+1,IF($R356=8,LOOKUP($S356,'Vent Sizing Charts'!$T$26:$T$29,'Vent Sizing Charts'!AB$26:AB$29)+1,IF($R356=6,LOOKUP($S356,'Vent Sizing Charts'!$T$22:$T$25,'Vent Sizing Charts'!AB$22:AB$25)+1,IF($R356=5,LOOKUP($S356,'Vent Sizing Charts'!$T$18:$T$21,'Vent Sizing Charts'!AB$18:AB$21)+1,IF($R356=4,LOOKUP($S356,'Vent Sizing Charts'!$T$14:$T$17,'Vent Sizing Charts'!AB$14:AB$17)+1,IF($R356=3,LOOKUP($S356,'Vent Sizing Charts'!$T$10:$T$13,'Vent Sizing Charts'!AB$10:AB$13)+1,IF($R356=2,LOOKUP($S356,'Vent Sizing Charts'!$T$8:$T$9,'Vent Sizing Charts'!AB$8:AB$9)+1,IF($R356=1.5,LOOKUP($S356,'Vent Sizing Charts'!$T$7,'Vent Sizing Charts'!AB$7)+1,IF($R356=1.25,LOOKUP($S356,'Vent Sizing Charts'!$T$6,'Vent Sizing Charts'!AB$6)+1,"ERR")))))))))))</f>
        <v>ERR</v>
      </c>
      <c r="AB356" t="str">
        <f>IF($R356=15,LOOKUP($S356,'Vent Sizing Charts'!$T$38:$T$41,'Vent Sizing Charts'!AC$38:AC$41)+1,IF($R356=12,LOOKUP($S356,'Vent Sizing Charts'!$T$34:$T$37,'Vent Sizing Charts'!AC$34:AC$37)+1,IF($R356=10,LOOKUP($S356,'Vent Sizing Charts'!$T$30:$T$33,'Vent Sizing Charts'!AC$30:AC$33)+1,IF($R356=8,LOOKUP($S356,'Vent Sizing Charts'!$T$26:$T$29,'Vent Sizing Charts'!AC$26:AC$29)+1,IF($R356=6,LOOKUP($S356,'Vent Sizing Charts'!$T$22:$T$25,'Vent Sizing Charts'!AC$22:AC$25)+1,IF($R356=5,LOOKUP($S356,'Vent Sizing Charts'!$T$18:$T$21,'Vent Sizing Charts'!AC$18:AC$21)+1,IF($R356=4,LOOKUP($S356,'Vent Sizing Charts'!$T$14:$T$17,'Vent Sizing Charts'!AC$14:AC$17)+1,IF($R356=3,LOOKUP($S356,'Vent Sizing Charts'!$T$10:$T$13,'Vent Sizing Charts'!AC$10:AC$13)+1,IF($R356=2,LOOKUP($S356,'Vent Sizing Charts'!$T$8:$T$9,'Vent Sizing Charts'!AC$8:AC$9)+1,IF($R356=1.5,LOOKUP($S356,'Vent Sizing Charts'!$T$7,'Vent Sizing Charts'!AC$7)+1,IF($R356=1.25,LOOKUP($S356,'Vent Sizing Charts'!$T$6,'Vent Sizing Charts'!AC$6)+1,"ERR")))))))))))</f>
        <v>ERR</v>
      </c>
      <c r="AC356" t="str">
        <f>IF($R356=15,LOOKUP($S356,'Vent Sizing Charts'!$T$38:$T$41,'Vent Sizing Charts'!AD$38:AD$41)+1,IF($R356=12,LOOKUP($S356,'Vent Sizing Charts'!$T$34:$T$37,'Vent Sizing Charts'!AD$34:AD$37)+1,IF($R356=10,LOOKUP($S356,'Vent Sizing Charts'!$T$30:$T$33,'Vent Sizing Charts'!AD$30:AD$33)+1,IF($R356=8,LOOKUP($S356,'Vent Sizing Charts'!$T$26:$T$29,'Vent Sizing Charts'!AD$26:AD$29)+1,IF($R356=6,LOOKUP($S356,'Vent Sizing Charts'!$T$22:$T$25,'Vent Sizing Charts'!AD$22:AD$25)+1,IF($R356=5,LOOKUP($S356,'Vent Sizing Charts'!$T$18:$T$21,'Vent Sizing Charts'!AD$18:AD$21)+1,IF($R356=4,LOOKUP($S356,'Vent Sizing Charts'!$T$14:$T$17,'Vent Sizing Charts'!AD$14:AD$17)+1,IF($R356=3,LOOKUP($S356,'Vent Sizing Charts'!$T$10:$T$13,'Vent Sizing Charts'!AD$10:AD$13)+1,IF($R356=2,LOOKUP($S356,'Vent Sizing Charts'!$T$8:$T$9,'Vent Sizing Charts'!AD$8:AD$9)+1,IF($R356=1.5,LOOKUP($S356,'Vent Sizing Charts'!$T$7,'Vent Sizing Charts'!AD$7)+1,IF($R356=1.25,LOOKUP($S356,'Vent Sizing Charts'!$T$6,'Vent Sizing Charts'!AD$6)+1,"ERR")))))))))))</f>
        <v>ERR</v>
      </c>
      <c r="AD356" t="str">
        <f>IF($R356=15,LOOKUP($S356,'Vent Sizing Charts'!$T$38:$T$41,'Vent Sizing Charts'!AE$38:AE$41)+1,IF($R356=12,LOOKUP($S356,'Vent Sizing Charts'!$T$34:$T$37,'Vent Sizing Charts'!AE$34:AE$37)+1,IF($R356=10,LOOKUP($S356,'Vent Sizing Charts'!$T$30:$T$33,'Vent Sizing Charts'!AE$30:AE$33)+1,IF($R356=8,LOOKUP($S356,'Vent Sizing Charts'!$T$26:$T$29,'Vent Sizing Charts'!AE$26:AE$29)+1,IF($R356=6,LOOKUP($S356,'Vent Sizing Charts'!$T$22:$T$25,'Vent Sizing Charts'!AE$22:AE$25)+1,IF($R356=5,LOOKUP($S356,'Vent Sizing Charts'!$T$18:$T$21,'Vent Sizing Charts'!AE$18:AE$21)+1,IF($R356=4,LOOKUP($S356,'Vent Sizing Charts'!$T$14:$T$17,'Vent Sizing Charts'!AE$14:AE$17)+1,IF($R356=3,LOOKUP($S356,'Vent Sizing Charts'!$T$10:$T$13,'Vent Sizing Charts'!AE$10:AE$13)+1,IF($R356=2,LOOKUP($S356,'Vent Sizing Charts'!$T$8:$T$9,'Vent Sizing Charts'!AE$8:AE$9)+1,IF($R356=1.5,LOOKUP($S356,'Vent Sizing Charts'!$T$7,'Vent Sizing Charts'!AE$7)+1,IF($R356=1.25,LOOKUP($S356,'Vent Sizing Charts'!$T$6,'Vent Sizing Charts'!AE$6)+1,"ERR")))))))))))</f>
        <v>ERR</v>
      </c>
      <c r="AE356" t="str">
        <f>IF($R356=15,LOOKUP($S356,'Vent Sizing Charts'!$T$38:$T$41,'Vent Sizing Charts'!U$38:U$41),IF($R356=12,LOOKUP($S356,'Vent Sizing Charts'!$T$34:$T$37,'Vent Sizing Charts'!U$34:U$37),IF($R356=10,LOOKUP($S356,'Vent Sizing Charts'!$T$30:$T$33,'Vent Sizing Charts'!U$30:U$33),IF($R356=8,LOOKUP($S356,'Vent Sizing Charts'!$T$26:$T$29,'Vent Sizing Charts'!U$26:U$29),IF($R356=6,LOOKUP($S356,'Vent Sizing Charts'!$T$22:$T$25,'Vent Sizing Charts'!U$22:U$25),IF($R356=5,LOOKUP($S356,'Vent Sizing Charts'!$T$18:$T$21,'Vent Sizing Charts'!U$18:U$21),IF($R356=4,LOOKUP($S356,'Vent Sizing Charts'!$T$14:$T$17,'Vent Sizing Charts'!U$14:U$17),IF($R356=3,LOOKUP($S356,'Vent Sizing Charts'!$T$10:$T$13,'Vent Sizing Charts'!U$10:U$13),IF($R356=2,LOOKUP($S356,'Vent Sizing Charts'!$T$8:$T$9,'Vent Sizing Charts'!U$8:U$9),IF($R356=1.5,LOOKUP($S356,'Vent Sizing Charts'!$T$7,'Vent Sizing Charts'!U$7),IF($R356=1.25,LOOKUP($S356,'Vent Sizing Charts'!$T$6,'Vent Sizing Charts'!U$6),"ERR")))))))))))</f>
        <v>ERR</v>
      </c>
    </row>
    <row r="357" spans="6:31" x14ac:dyDescent="0.25">
      <c r="F357" t="str">
        <f>IF('Vent Sizing'!M342="","",'Vent Sizing'!M342)</f>
        <v/>
      </c>
      <c r="G357">
        <v>0</v>
      </c>
      <c r="H357" t="e">
        <f>IF(LOOKUP($F357,'Vent Sizing Charts'!$F$5:$F$18,'Vent Sizing Charts'!G$5:G$18)+1&lt;0,0,LOOKUP($F357,'Vent Sizing Charts'!$F$5:$F$18,'Vent Sizing Charts'!G$5:G$18))</f>
        <v>#N/A</v>
      </c>
      <c r="I357" t="e">
        <f>IF(LOOKUP($F357,'Vent Sizing Charts'!$F$5:$F$18,'Vent Sizing Charts'!H$5:H$18)+1&lt;0,0,LOOKUP($F357,'Vent Sizing Charts'!$F$5:$F$18,'Vent Sizing Charts'!H$5:H$18))</f>
        <v>#N/A</v>
      </c>
      <c r="J357" t="e">
        <f>IF(LOOKUP($F357,'Vent Sizing Charts'!$F$5:$F$18,'Vent Sizing Charts'!I$5:I$18)+1&lt;0,0,LOOKUP($F357,'Vent Sizing Charts'!$F$5:$F$18,'Vent Sizing Charts'!I$5:I$18))</f>
        <v>#N/A</v>
      </c>
      <c r="K357" t="e">
        <f>IF(LOOKUP($F357,'Vent Sizing Charts'!$F$5:$F$18,'Vent Sizing Charts'!J$5:J$18)+1&lt;0,0,LOOKUP($F357,'Vent Sizing Charts'!$F$5:$F$18,'Vent Sizing Charts'!J$5:J$18))</f>
        <v>#N/A</v>
      </c>
      <c r="L357" t="e">
        <f>IF(LOOKUP($F357,'Vent Sizing Charts'!$F$5:$F$18,'Vent Sizing Charts'!K$5:K$18)+1&lt;0,0,LOOKUP($F357,'Vent Sizing Charts'!$F$5:$F$18,'Vent Sizing Charts'!K$5:K$18))</f>
        <v>#N/A</v>
      </c>
      <c r="M357" t="e">
        <f>IF(LOOKUP($F357,'Vent Sizing Charts'!$F$5:$F$18,'Vent Sizing Charts'!L$5:L$18)+1&lt;0,0,LOOKUP($F357,'Vent Sizing Charts'!$F$5:$F$18,'Vent Sizing Charts'!L$5:L$18))</f>
        <v>#N/A</v>
      </c>
      <c r="N357" t="e">
        <f>IF(LOOKUP($F357,'Vent Sizing Charts'!$F$5:$F$18,'Vent Sizing Charts'!M$5:M$18)+1&lt;0,0,LOOKUP($F357,'Vent Sizing Charts'!$F$5:$F$18,'Vent Sizing Charts'!M$5:M$18))</f>
        <v>#N/A</v>
      </c>
      <c r="O357" t="e">
        <f>IF(LOOKUP($F357,'Vent Sizing Charts'!$F$5:$F$18,'Vent Sizing Charts'!N$5:N$18)+1&lt;0,0,LOOKUP($F357,'Vent Sizing Charts'!$F$5:$F$18,'Vent Sizing Charts'!N$5:N$18))</f>
        <v>#N/A</v>
      </c>
      <c r="R357">
        <f>'Vent Sizing'!W262</f>
        <v>0</v>
      </c>
      <c r="S357">
        <f>ROUNDUP('Vent Sizing'!X262,0)</f>
        <v>0</v>
      </c>
      <c r="T357">
        <v>-9999999</v>
      </c>
      <c r="U357" t="str">
        <f>IF($R357=15,LOOKUP($S357,'Vent Sizing Charts'!$T$38:$T$41,'Vent Sizing Charts'!V$38:V$41)+1,IF($R357=12,LOOKUP($S357,'Vent Sizing Charts'!$T$34:$T$37,'Vent Sizing Charts'!V$34:V$37)+1,IF($R357=10,LOOKUP($S357,'Vent Sizing Charts'!$T$30:$T$33,'Vent Sizing Charts'!V$30:V$33)+1,IF($R357=8,LOOKUP($S357,'Vent Sizing Charts'!$T$26:$T$29,'Vent Sizing Charts'!V$26:V$29)+1,IF($R357=6,LOOKUP($S357,'Vent Sizing Charts'!$T$22:$T$25,'Vent Sizing Charts'!V$22:V$25)+1,IF($R357=5,LOOKUP($S357,'Vent Sizing Charts'!$T$18:$T$21,'Vent Sizing Charts'!V$18:V$21)+1,IF($R357=4,LOOKUP($S357,'Vent Sizing Charts'!$T$14:$T$17,'Vent Sizing Charts'!V$14:V$17)+1,IF($R357=3,LOOKUP($S357,'Vent Sizing Charts'!$T$10:$T$13,'Vent Sizing Charts'!V$10:V$13)+1,IF($R357=2,LOOKUP($S357,'Vent Sizing Charts'!$T$8:$T$9,'Vent Sizing Charts'!V$8:V$9)+1,IF($R357=1.5,LOOKUP($S357,'Vent Sizing Charts'!$T$7,'Vent Sizing Charts'!V$7)+1,IF($R357=1.25,LOOKUP($S357,'Vent Sizing Charts'!$T$6,'Vent Sizing Charts'!V$6)+1,"ERR")))))))))))</f>
        <v>ERR</v>
      </c>
      <c r="V357" t="str">
        <f>IF($R357=15,LOOKUP($S357,'Vent Sizing Charts'!$T$38:$T$41,'Vent Sizing Charts'!W$38:W$41)+1,IF($R357=12,LOOKUP($S357,'Vent Sizing Charts'!$T$34:$T$37,'Vent Sizing Charts'!W$34:W$37)+1,IF($R357=10,LOOKUP($S357,'Vent Sizing Charts'!$T$30:$T$33,'Vent Sizing Charts'!W$30:W$33)+1,IF($R357=8,LOOKUP($S357,'Vent Sizing Charts'!$T$26:$T$29,'Vent Sizing Charts'!W$26:W$29)+1,IF($R357=6,LOOKUP($S357,'Vent Sizing Charts'!$T$22:$T$25,'Vent Sizing Charts'!W$22:W$25)+1,IF($R357=5,LOOKUP($S357,'Vent Sizing Charts'!$T$18:$T$21,'Vent Sizing Charts'!W$18:W$21)+1,IF($R357=4,LOOKUP($S357,'Vent Sizing Charts'!$T$14:$T$17,'Vent Sizing Charts'!W$14:W$17)+1,IF($R357=3,LOOKUP($S357,'Vent Sizing Charts'!$T$10:$T$13,'Vent Sizing Charts'!W$10:W$13)+1,IF($R357=2,LOOKUP($S357,'Vent Sizing Charts'!$T$8:$T$9,'Vent Sizing Charts'!W$8:W$9)+1,IF($R357=1.5,LOOKUP($S357,'Vent Sizing Charts'!$T$7,'Vent Sizing Charts'!W$7)+1,IF($R357=1.25,LOOKUP($S357,'Vent Sizing Charts'!$T$6,'Vent Sizing Charts'!W$6)+1,"ERR")))))))))))</f>
        <v>ERR</v>
      </c>
      <c r="W357" t="str">
        <f>IF($R357=15,LOOKUP($S357,'Vent Sizing Charts'!$T$38:$T$41,'Vent Sizing Charts'!X$38:X$41)+1,IF($R357=12,LOOKUP($S357,'Vent Sizing Charts'!$T$34:$T$37,'Vent Sizing Charts'!X$34:X$37)+1,IF($R357=10,LOOKUP($S357,'Vent Sizing Charts'!$T$30:$T$33,'Vent Sizing Charts'!X$30:X$33)+1,IF($R357=8,LOOKUP($S357,'Vent Sizing Charts'!$T$26:$T$29,'Vent Sizing Charts'!X$26:X$29)+1,IF($R357=6,LOOKUP($S357,'Vent Sizing Charts'!$T$22:$T$25,'Vent Sizing Charts'!X$22:X$25)+1,IF($R357=5,LOOKUP($S357,'Vent Sizing Charts'!$T$18:$T$21,'Vent Sizing Charts'!X$18:X$21)+1,IF($R357=4,LOOKUP($S357,'Vent Sizing Charts'!$T$14:$T$17,'Vent Sizing Charts'!X$14:X$17)+1,IF($R357=3,LOOKUP($S357,'Vent Sizing Charts'!$T$10:$T$13,'Vent Sizing Charts'!X$10:X$13)+1,IF($R357=2,LOOKUP($S357,'Vent Sizing Charts'!$T$8:$T$9,'Vent Sizing Charts'!X$8:X$9)+1,IF($R357=1.5,LOOKUP($S357,'Vent Sizing Charts'!$T$7,'Vent Sizing Charts'!X$7)+1,IF($R357=1.25,LOOKUP($S357,'Vent Sizing Charts'!$T$6,'Vent Sizing Charts'!X$6)+1,"ERR")))))))))))</f>
        <v>ERR</v>
      </c>
      <c r="X357" t="str">
        <f>IF($R357=15,LOOKUP($S357,'Vent Sizing Charts'!$T$38:$T$41,'Vent Sizing Charts'!Y$38:Y$41)+1,IF($R357=12,LOOKUP($S357,'Vent Sizing Charts'!$T$34:$T$37,'Vent Sizing Charts'!Y$34:Y$37)+1,IF($R357=10,LOOKUP($S357,'Vent Sizing Charts'!$T$30:$T$33,'Vent Sizing Charts'!Y$30:Y$33)+1,IF($R357=8,LOOKUP($S357,'Vent Sizing Charts'!$T$26:$T$29,'Vent Sizing Charts'!Y$26:Y$29)+1,IF($R357=6,LOOKUP($S357,'Vent Sizing Charts'!$T$22:$T$25,'Vent Sizing Charts'!Y$22:Y$25)+1,IF($R357=5,LOOKUP($S357,'Vent Sizing Charts'!$T$18:$T$21,'Vent Sizing Charts'!Y$18:Y$21)+1,IF($R357=4,LOOKUP($S357,'Vent Sizing Charts'!$T$14:$T$17,'Vent Sizing Charts'!Y$14:Y$17)+1,IF($R357=3,LOOKUP($S357,'Vent Sizing Charts'!$T$10:$T$13,'Vent Sizing Charts'!Y$10:Y$13)+1,IF($R357=2,LOOKUP($S357,'Vent Sizing Charts'!$T$8:$T$9,'Vent Sizing Charts'!Y$8:Y$9)+1,IF($R357=1.5,LOOKUP($S357,'Vent Sizing Charts'!$T$7,'Vent Sizing Charts'!Y$7)+1,IF($R357=1.25,LOOKUP($S357,'Vent Sizing Charts'!$T$6,'Vent Sizing Charts'!Y$6)+1,"ERR")))))))))))</f>
        <v>ERR</v>
      </c>
      <c r="Y357" t="str">
        <f>IF($R357=15,LOOKUP($S357,'Vent Sizing Charts'!$T$38:$T$41,'Vent Sizing Charts'!Z$38:Z$41)+1,IF($R357=12,LOOKUP($S357,'Vent Sizing Charts'!$T$34:$T$37,'Vent Sizing Charts'!Z$34:Z$37)+1,IF($R357=10,LOOKUP($S357,'Vent Sizing Charts'!$T$30:$T$33,'Vent Sizing Charts'!Z$30:Z$33)+1,IF($R357=8,LOOKUP($S357,'Vent Sizing Charts'!$T$26:$T$29,'Vent Sizing Charts'!Z$26:Z$29)+1,IF($R357=6,LOOKUP($S357,'Vent Sizing Charts'!$T$22:$T$25,'Vent Sizing Charts'!Z$22:Z$25)+1,IF($R357=5,LOOKUP($S357,'Vent Sizing Charts'!$T$18:$T$21,'Vent Sizing Charts'!Z$18:Z$21)+1,IF($R357=4,LOOKUP($S357,'Vent Sizing Charts'!$T$14:$T$17,'Vent Sizing Charts'!Z$14:Z$17)+1,IF($R357=3,LOOKUP($S357,'Vent Sizing Charts'!$T$10:$T$13,'Vent Sizing Charts'!Z$10:Z$13)+1,IF($R357=2,LOOKUP($S357,'Vent Sizing Charts'!$T$8:$T$9,'Vent Sizing Charts'!Z$8:Z$9)+1,IF($R357=1.5,LOOKUP($S357,'Vent Sizing Charts'!$T$7,'Vent Sizing Charts'!Z$7)+1,IF($R357=1.25,LOOKUP($S357,'Vent Sizing Charts'!$T$6,'Vent Sizing Charts'!Z$6)+1,"ERR")))))))))))</f>
        <v>ERR</v>
      </c>
      <c r="Z357" t="str">
        <f>IF($R357=15,LOOKUP($S357,'Vent Sizing Charts'!$T$38:$T$41,'Vent Sizing Charts'!AA$38:AA$41)+1,IF($R357=12,LOOKUP($S357,'Vent Sizing Charts'!$T$34:$T$37,'Vent Sizing Charts'!AA$34:AA$37)+1,IF($R357=10,LOOKUP($S357,'Vent Sizing Charts'!$T$30:$T$33,'Vent Sizing Charts'!AA$30:AA$33)+1,IF($R357=8,LOOKUP($S357,'Vent Sizing Charts'!$T$26:$T$29,'Vent Sizing Charts'!AA$26:AA$29)+1,IF($R357=6,LOOKUP($S357,'Vent Sizing Charts'!$T$22:$T$25,'Vent Sizing Charts'!AA$22:AA$25)+1,IF($R357=5,LOOKUP($S357,'Vent Sizing Charts'!$T$18:$T$21,'Vent Sizing Charts'!AA$18:AA$21)+1,IF($R357=4,LOOKUP($S357,'Vent Sizing Charts'!$T$14:$T$17,'Vent Sizing Charts'!AA$14:AA$17)+1,IF($R357=3,LOOKUP($S357,'Vent Sizing Charts'!$T$10:$T$13,'Vent Sizing Charts'!AA$10:AA$13)+1,IF($R357=2,LOOKUP($S357,'Vent Sizing Charts'!$T$8:$T$9,'Vent Sizing Charts'!AA$8:AA$9)+1,IF($R357=1.5,LOOKUP($S357,'Vent Sizing Charts'!$T$7,'Vent Sizing Charts'!AA$7)+1,IF($R357=1.25,LOOKUP($S357,'Vent Sizing Charts'!$T$6,'Vent Sizing Charts'!AA$6)+1,"ERR")))))))))))</f>
        <v>ERR</v>
      </c>
      <c r="AA357" t="str">
        <f>IF($R357=15,LOOKUP($S357,'Vent Sizing Charts'!$T$38:$T$41,'Vent Sizing Charts'!AB$38:AB$41)+1,IF($R357=12,LOOKUP($S357,'Vent Sizing Charts'!$T$34:$T$37,'Vent Sizing Charts'!AB$34:AB$37)+1,IF($R357=10,LOOKUP($S357,'Vent Sizing Charts'!$T$30:$T$33,'Vent Sizing Charts'!AB$30:AB$33)+1,IF($R357=8,LOOKUP($S357,'Vent Sizing Charts'!$T$26:$T$29,'Vent Sizing Charts'!AB$26:AB$29)+1,IF($R357=6,LOOKUP($S357,'Vent Sizing Charts'!$T$22:$T$25,'Vent Sizing Charts'!AB$22:AB$25)+1,IF($R357=5,LOOKUP($S357,'Vent Sizing Charts'!$T$18:$T$21,'Vent Sizing Charts'!AB$18:AB$21)+1,IF($R357=4,LOOKUP($S357,'Vent Sizing Charts'!$T$14:$T$17,'Vent Sizing Charts'!AB$14:AB$17)+1,IF($R357=3,LOOKUP($S357,'Vent Sizing Charts'!$T$10:$T$13,'Vent Sizing Charts'!AB$10:AB$13)+1,IF($R357=2,LOOKUP($S357,'Vent Sizing Charts'!$T$8:$T$9,'Vent Sizing Charts'!AB$8:AB$9)+1,IF($R357=1.5,LOOKUP($S357,'Vent Sizing Charts'!$T$7,'Vent Sizing Charts'!AB$7)+1,IF($R357=1.25,LOOKUP($S357,'Vent Sizing Charts'!$T$6,'Vent Sizing Charts'!AB$6)+1,"ERR")))))))))))</f>
        <v>ERR</v>
      </c>
      <c r="AB357" t="str">
        <f>IF($R357=15,LOOKUP($S357,'Vent Sizing Charts'!$T$38:$T$41,'Vent Sizing Charts'!AC$38:AC$41)+1,IF($R357=12,LOOKUP($S357,'Vent Sizing Charts'!$T$34:$T$37,'Vent Sizing Charts'!AC$34:AC$37)+1,IF($R357=10,LOOKUP($S357,'Vent Sizing Charts'!$T$30:$T$33,'Vent Sizing Charts'!AC$30:AC$33)+1,IF($R357=8,LOOKUP($S357,'Vent Sizing Charts'!$T$26:$T$29,'Vent Sizing Charts'!AC$26:AC$29)+1,IF($R357=6,LOOKUP($S357,'Vent Sizing Charts'!$T$22:$T$25,'Vent Sizing Charts'!AC$22:AC$25)+1,IF($R357=5,LOOKUP($S357,'Vent Sizing Charts'!$T$18:$T$21,'Vent Sizing Charts'!AC$18:AC$21)+1,IF($R357=4,LOOKUP($S357,'Vent Sizing Charts'!$T$14:$T$17,'Vent Sizing Charts'!AC$14:AC$17)+1,IF($R357=3,LOOKUP($S357,'Vent Sizing Charts'!$T$10:$T$13,'Vent Sizing Charts'!AC$10:AC$13)+1,IF($R357=2,LOOKUP($S357,'Vent Sizing Charts'!$T$8:$T$9,'Vent Sizing Charts'!AC$8:AC$9)+1,IF($R357=1.5,LOOKUP($S357,'Vent Sizing Charts'!$T$7,'Vent Sizing Charts'!AC$7)+1,IF($R357=1.25,LOOKUP($S357,'Vent Sizing Charts'!$T$6,'Vent Sizing Charts'!AC$6)+1,"ERR")))))))))))</f>
        <v>ERR</v>
      </c>
      <c r="AC357" t="str">
        <f>IF($R357=15,LOOKUP($S357,'Vent Sizing Charts'!$T$38:$T$41,'Vent Sizing Charts'!AD$38:AD$41)+1,IF($R357=12,LOOKUP($S357,'Vent Sizing Charts'!$T$34:$T$37,'Vent Sizing Charts'!AD$34:AD$37)+1,IF($R357=10,LOOKUP($S357,'Vent Sizing Charts'!$T$30:$T$33,'Vent Sizing Charts'!AD$30:AD$33)+1,IF($R357=8,LOOKUP($S357,'Vent Sizing Charts'!$T$26:$T$29,'Vent Sizing Charts'!AD$26:AD$29)+1,IF($R357=6,LOOKUP($S357,'Vent Sizing Charts'!$T$22:$T$25,'Vent Sizing Charts'!AD$22:AD$25)+1,IF($R357=5,LOOKUP($S357,'Vent Sizing Charts'!$T$18:$T$21,'Vent Sizing Charts'!AD$18:AD$21)+1,IF($R357=4,LOOKUP($S357,'Vent Sizing Charts'!$T$14:$T$17,'Vent Sizing Charts'!AD$14:AD$17)+1,IF($R357=3,LOOKUP($S357,'Vent Sizing Charts'!$T$10:$T$13,'Vent Sizing Charts'!AD$10:AD$13)+1,IF($R357=2,LOOKUP($S357,'Vent Sizing Charts'!$T$8:$T$9,'Vent Sizing Charts'!AD$8:AD$9)+1,IF($R357=1.5,LOOKUP($S357,'Vent Sizing Charts'!$T$7,'Vent Sizing Charts'!AD$7)+1,IF($R357=1.25,LOOKUP($S357,'Vent Sizing Charts'!$T$6,'Vent Sizing Charts'!AD$6)+1,"ERR")))))))))))</f>
        <v>ERR</v>
      </c>
      <c r="AD357" t="str">
        <f>IF($R357=15,LOOKUP($S357,'Vent Sizing Charts'!$T$38:$T$41,'Vent Sizing Charts'!AE$38:AE$41)+1,IF($R357=12,LOOKUP($S357,'Vent Sizing Charts'!$T$34:$T$37,'Vent Sizing Charts'!AE$34:AE$37)+1,IF($R357=10,LOOKUP($S357,'Vent Sizing Charts'!$T$30:$T$33,'Vent Sizing Charts'!AE$30:AE$33)+1,IF($R357=8,LOOKUP($S357,'Vent Sizing Charts'!$T$26:$T$29,'Vent Sizing Charts'!AE$26:AE$29)+1,IF($R357=6,LOOKUP($S357,'Vent Sizing Charts'!$T$22:$T$25,'Vent Sizing Charts'!AE$22:AE$25)+1,IF($R357=5,LOOKUP($S357,'Vent Sizing Charts'!$T$18:$T$21,'Vent Sizing Charts'!AE$18:AE$21)+1,IF($R357=4,LOOKUP($S357,'Vent Sizing Charts'!$T$14:$T$17,'Vent Sizing Charts'!AE$14:AE$17)+1,IF($R357=3,LOOKUP($S357,'Vent Sizing Charts'!$T$10:$T$13,'Vent Sizing Charts'!AE$10:AE$13)+1,IF($R357=2,LOOKUP($S357,'Vent Sizing Charts'!$T$8:$T$9,'Vent Sizing Charts'!AE$8:AE$9)+1,IF($R357=1.5,LOOKUP($S357,'Vent Sizing Charts'!$T$7,'Vent Sizing Charts'!AE$7)+1,IF($R357=1.25,LOOKUP($S357,'Vent Sizing Charts'!$T$6,'Vent Sizing Charts'!AE$6)+1,"ERR")))))))))))</f>
        <v>ERR</v>
      </c>
      <c r="AE357" t="str">
        <f>IF($R357=15,LOOKUP($S357,'Vent Sizing Charts'!$T$38:$T$41,'Vent Sizing Charts'!U$38:U$41),IF($R357=12,LOOKUP($S357,'Vent Sizing Charts'!$T$34:$T$37,'Vent Sizing Charts'!U$34:U$37),IF($R357=10,LOOKUP($S357,'Vent Sizing Charts'!$T$30:$T$33,'Vent Sizing Charts'!U$30:U$33),IF($R357=8,LOOKUP($S357,'Vent Sizing Charts'!$T$26:$T$29,'Vent Sizing Charts'!U$26:U$29),IF($R357=6,LOOKUP($S357,'Vent Sizing Charts'!$T$22:$T$25,'Vent Sizing Charts'!U$22:U$25),IF($R357=5,LOOKUP($S357,'Vent Sizing Charts'!$T$18:$T$21,'Vent Sizing Charts'!U$18:U$21),IF($R357=4,LOOKUP($S357,'Vent Sizing Charts'!$T$14:$T$17,'Vent Sizing Charts'!U$14:U$17),IF($R357=3,LOOKUP($S357,'Vent Sizing Charts'!$T$10:$T$13,'Vent Sizing Charts'!U$10:U$13),IF($R357=2,LOOKUP($S357,'Vent Sizing Charts'!$T$8:$T$9,'Vent Sizing Charts'!U$8:U$9),IF($R357=1.5,LOOKUP($S357,'Vent Sizing Charts'!$T$7,'Vent Sizing Charts'!U$7),IF($R357=1.25,LOOKUP($S357,'Vent Sizing Charts'!$T$6,'Vent Sizing Charts'!U$6),"ERR")))))))))))</f>
        <v>ERR</v>
      </c>
    </row>
    <row r="358" spans="6:31" x14ac:dyDescent="0.25">
      <c r="F358" t="str">
        <f>IF('Vent Sizing'!M343="","",'Vent Sizing'!M343)</f>
        <v/>
      </c>
      <c r="G358">
        <v>0</v>
      </c>
      <c r="H358" t="e">
        <f>IF(LOOKUP($F358,'Vent Sizing Charts'!$F$5:$F$18,'Vent Sizing Charts'!G$5:G$18)+1&lt;0,0,LOOKUP($F358,'Vent Sizing Charts'!$F$5:$F$18,'Vent Sizing Charts'!G$5:G$18))</f>
        <v>#N/A</v>
      </c>
      <c r="I358" t="e">
        <f>IF(LOOKUP($F358,'Vent Sizing Charts'!$F$5:$F$18,'Vent Sizing Charts'!H$5:H$18)+1&lt;0,0,LOOKUP($F358,'Vent Sizing Charts'!$F$5:$F$18,'Vent Sizing Charts'!H$5:H$18))</f>
        <v>#N/A</v>
      </c>
      <c r="J358" t="e">
        <f>IF(LOOKUP($F358,'Vent Sizing Charts'!$F$5:$F$18,'Vent Sizing Charts'!I$5:I$18)+1&lt;0,0,LOOKUP($F358,'Vent Sizing Charts'!$F$5:$F$18,'Vent Sizing Charts'!I$5:I$18))</f>
        <v>#N/A</v>
      </c>
      <c r="K358" t="e">
        <f>IF(LOOKUP($F358,'Vent Sizing Charts'!$F$5:$F$18,'Vent Sizing Charts'!J$5:J$18)+1&lt;0,0,LOOKUP($F358,'Vent Sizing Charts'!$F$5:$F$18,'Vent Sizing Charts'!J$5:J$18))</f>
        <v>#N/A</v>
      </c>
      <c r="L358" t="e">
        <f>IF(LOOKUP($F358,'Vent Sizing Charts'!$F$5:$F$18,'Vent Sizing Charts'!K$5:K$18)+1&lt;0,0,LOOKUP($F358,'Vent Sizing Charts'!$F$5:$F$18,'Vent Sizing Charts'!K$5:K$18))</f>
        <v>#N/A</v>
      </c>
      <c r="M358" t="e">
        <f>IF(LOOKUP($F358,'Vent Sizing Charts'!$F$5:$F$18,'Vent Sizing Charts'!L$5:L$18)+1&lt;0,0,LOOKUP($F358,'Vent Sizing Charts'!$F$5:$F$18,'Vent Sizing Charts'!L$5:L$18))</f>
        <v>#N/A</v>
      </c>
      <c r="N358" t="e">
        <f>IF(LOOKUP($F358,'Vent Sizing Charts'!$F$5:$F$18,'Vent Sizing Charts'!M$5:M$18)+1&lt;0,0,LOOKUP($F358,'Vent Sizing Charts'!$F$5:$F$18,'Vent Sizing Charts'!M$5:M$18))</f>
        <v>#N/A</v>
      </c>
      <c r="O358" t="e">
        <f>IF(LOOKUP($F358,'Vent Sizing Charts'!$F$5:$F$18,'Vent Sizing Charts'!N$5:N$18)+1&lt;0,0,LOOKUP($F358,'Vent Sizing Charts'!$F$5:$F$18,'Vent Sizing Charts'!N$5:N$18))</f>
        <v>#N/A</v>
      </c>
      <c r="R358">
        <f>'Vent Sizing'!W263</f>
        <v>0</v>
      </c>
      <c r="S358">
        <f>ROUNDUP('Vent Sizing'!X263,0)</f>
        <v>0</v>
      </c>
      <c r="T358">
        <v>-9999999</v>
      </c>
      <c r="U358" t="str">
        <f>IF($R358=15,LOOKUP($S358,'Vent Sizing Charts'!$T$38:$T$41,'Vent Sizing Charts'!V$38:V$41)+1,IF($R358=12,LOOKUP($S358,'Vent Sizing Charts'!$T$34:$T$37,'Vent Sizing Charts'!V$34:V$37)+1,IF($R358=10,LOOKUP($S358,'Vent Sizing Charts'!$T$30:$T$33,'Vent Sizing Charts'!V$30:V$33)+1,IF($R358=8,LOOKUP($S358,'Vent Sizing Charts'!$T$26:$T$29,'Vent Sizing Charts'!V$26:V$29)+1,IF($R358=6,LOOKUP($S358,'Vent Sizing Charts'!$T$22:$T$25,'Vent Sizing Charts'!V$22:V$25)+1,IF($R358=5,LOOKUP($S358,'Vent Sizing Charts'!$T$18:$T$21,'Vent Sizing Charts'!V$18:V$21)+1,IF($R358=4,LOOKUP($S358,'Vent Sizing Charts'!$T$14:$T$17,'Vent Sizing Charts'!V$14:V$17)+1,IF($R358=3,LOOKUP($S358,'Vent Sizing Charts'!$T$10:$T$13,'Vent Sizing Charts'!V$10:V$13)+1,IF($R358=2,LOOKUP($S358,'Vent Sizing Charts'!$T$8:$T$9,'Vent Sizing Charts'!V$8:V$9)+1,IF($R358=1.5,LOOKUP($S358,'Vent Sizing Charts'!$T$7,'Vent Sizing Charts'!V$7)+1,IF($R358=1.25,LOOKUP($S358,'Vent Sizing Charts'!$T$6,'Vent Sizing Charts'!V$6)+1,"ERR")))))))))))</f>
        <v>ERR</v>
      </c>
      <c r="V358" t="str">
        <f>IF($R358=15,LOOKUP($S358,'Vent Sizing Charts'!$T$38:$T$41,'Vent Sizing Charts'!W$38:W$41)+1,IF($R358=12,LOOKUP($S358,'Vent Sizing Charts'!$T$34:$T$37,'Vent Sizing Charts'!W$34:W$37)+1,IF($R358=10,LOOKUP($S358,'Vent Sizing Charts'!$T$30:$T$33,'Vent Sizing Charts'!W$30:W$33)+1,IF($R358=8,LOOKUP($S358,'Vent Sizing Charts'!$T$26:$T$29,'Vent Sizing Charts'!W$26:W$29)+1,IF($R358=6,LOOKUP($S358,'Vent Sizing Charts'!$T$22:$T$25,'Vent Sizing Charts'!W$22:W$25)+1,IF($R358=5,LOOKUP($S358,'Vent Sizing Charts'!$T$18:$T$21,'Vent Sizing Charts'!W$18:W$21)+1,IF($R358=4,LOOKUP($S358,'Vent Sizing Charts'!$T$14:$T$17,'Vent Sizing Charts'!W$14:W$17)+1,IF($R358=3,LOOKUP($S358,'Vent Sizing Charts'!$T$10:$T$13,'Vent Sizing Charts'!W$10:W$13)+1,IF($R358=2,LOOKUP($S358,'Vent Sizing Charts'!$T$8:$T$9,'Vent Sizing Charts'!W$8:W$9)+1,IF($R358=1.5,LOOKUP($S358,'Vent Sizing Charts'!$T$7,'Vent Sizing Charts'!W$7)+1,IF($R358=1.25,LOOKUP($S358,'Vent Sizing Charts'!$T$6,'Vent Sizing Charts'!W$6)+1,"ERR")))))))))))</f>
        <v>ERR</v>
      </c>
      <c r="W358" t="str">
        <f>IF($R358=15,LOOKUP($S358,'Vent Sizing Charts'!$T$38:$T$41,'Vent Sizing Charts'!X$38:X$41)+1,IF($R358=12,LOOKUP($S358,'Vent Sizing Charts'!$T$34:$T$37,'Vent Sizing Charts'!X$34:X$37)+1,IF($R358=10,LOOKUP($S358,'Vent Sizing Charts'!$T$30:$T$33,'Vent Sizing Charts'!X$30:X$33)+1,IF($R358=8,LOOKUP($S358,'Vent Sizing Charts'!$T$26:$T$29,'Vent Sizing Charts'!X$26:X$29)+1,IF($R358=6,LOOKUP($S358,'Vent Sizing Charts'!$T$22:$T$25,'Vent Sizing Charts'!X$22:X$25)+1,IF($R358=5,LOOKUP($S358,'Vent Sizing Charts'!$T$18:$T$21,'Vent Sizing Charts'!X$18:X$21)+1,IF($R358=4,LOOKUP($S358,'Vent Sizing Charts'!$T$14:$T$17,'Vent Sizing Charts'!X$14:X$17)+1,IF($R358=3,LOOKUP($S358,'Vent Sizing Charts'!$T$10:$T$13,'Vent Sizing Charts'!X$10:X$13)+1,IF($R358=2,LOOKUP($S358,'Vent Sizing Charts'!$T$8:$T$9,'Vent Sizing Charts'!X$8:X$9)+1,IF($R358=1.5,LOOKUP($S358,'Vent Sizing Charts'!$T$7,'Vent Sizing Charts'!X$7)+1,IF($R358=1.25,LOOKUP($S358,'Vent Sizing Charts'!$T$6,'Vent Sizing Charts'!X$6)+1,"ERR")))))))))))</f>
        <v>ERR</v>
      </c>
      <c r="X358" t="str">
        <f>IF($R358=15,LOOKUP($S358,'Vent Sizing Charts'!$T$38:$T$41,'Vent Sizing Charts'!Y$38:Y$41)+1,IF($R358=12,LOOKUP($S358,'Vent Sizing Charts'!$T$34:$T$37,'Vent Sizing Charts'!Y$34:Y$37)+1,IF($R358=10,LOOKUP($S358,'Vent Sizing Charts'!$T$30:$T$33,'Vent Sizing Charts'!Y$30:Y$33)+1,IF($R358=8,LOOKUP($S358,'Vent Sizing Charts'!$T$26:$T$29,'Vent Sizing Charts'!Y$26:Y$29)+1,IF($R358=6,LOOKUP($S358,'Vent Sizing Charts'!$T$22:$T$25,'Vent Sizing Charts'!Y$22:Y$25)+1,IF($R358=5,LOOKUP($S358,'Vent Sizing Charts'!$T$18:$T$21,'Vent Sizing Charts'!Y$18:Y$21)+1,IF($R358=4,LOOKUP($S358,'Vent Sizing Charts'!$T$14:$T$17,'Vent Sizing Charts'!Y$14:Y$17)+1,IF($R358=3,LOOKUP($S358,'Vent Sizing Charts'!$T$10:$T$13,'Vent Sizing Charts'!Y$10:Y$13)+1,IF($R358=2,LOOKUP($S358,'Vent Sizing Charts'!$T$8:$T$9,'Vent Sizing Charts'!Y$8:Y$9)+1,IF($R358=1.5,LOOKUP($S358,'Vent Sizing Charts'!$T$7,'Vent Sizing Charts'!Y$7)+1,IF($R358=1.25,LOOKUP($S358,'Vent Sizing Charts'!$T$6,'Vent Sizing Charts'!Y$6)+1,"ERR")))))))))))</f>
        <v>ERR</v>
      </c>
      <c r="Y358" t="str">
        <f>IF($R358=15,LOOKUP($S358,'Vent Sizing Charts'!$T$38:$T$41,'Vent Sizing Charts'!Z$38:Z$41)+1,IF($R358=12,LOOKUP($S358,'Vent Sizing Charts'!$T$34:$T$37,'Vent Sizing Charts'!Z$34:Z$37)+1,IF($R358=10,LOOKUP($S358,'Vent Sizing Charts'!$T$30:$T$33,'Vent Sizing Charts'!Z$30:Z$33)+1,IF($R358=8,LOOKUP($S358,'Vent Sizing Charts'!$T$26:$T$29,'Vent Sizing Charts'!Z$26:Z$29)+1,IF($R358=6,LOOKUP($S358,'Vent Sizing Charts'!$T$22:$T$25,'Vent Sizing Charts'!Z$22:Z$25)+1,IF($R358=5,LOOKUP($S358,'Vent Sizing Charts'!$T$18:$T$21,'Vent Sizing Charts'!Z$18:Z$21)+1,IF($R358=4,LOOKUP($S358,'Vent Sizing Charts'!$T$14:$T$17,'Vent Sizing Charts'!Z$14:Z$17)+1,IF($R358=3,LOOKUP($S358,'Vent Sizing Charts'!$T$10:$T$13,'Vent Sizing Charts'!Z$10:Z$13)+1,IF($R358=2,LOOKUP($S358,'Vent Sizing Charts'!$T$8:$T$9,'Vent Sizing Charts'!Z$8:Z$9)+1,IF($R358=1.5,LOOKUP($S358,'Vent Sizing Charts'!$T$7,'Vent Sizing Charts'!Z$7)+1,IF($R358=1.25,LOOKUP($S358,'Vent Sizing Charts'!$T$6,'Vent Sizing Charts'!Z$6)+1,"ERR")))))))))))</f>
        <v>ERR</v>
      </c>
      <c r="Z358" t="str">
        <f>IF($R358=15,LOOKUP($S358,'Vent Sizing Charts'!$T$38:$T$41,'Vent Sizing Charts'!AA$38:AA$41)+1,IF($R358=12,LOOKUP($S358,'Vent Sizing Charts'!$T$34:$T$37,'Vent Sizing Charts'!AA$34:AA$37)+1,IF($R358=10,LOOKUP($S358,'Vent Sizing Charts'!$T$30:$T$33,'Vent Sizing Charts'!AA$30:AA$33)+1,IF($R358=8,LOOKUP($S358,'Vent Sizing Charts'!$T$26:$T$29,'Vent Sizing Charts'!AA$26:AA$29)+1,IF($R358=6,LOOKUP($S358,'Vent Sizing Charts'!$T$22:$T$25,'Vent Sizing Charts'!AA$22:AA$25)+1,IF($R358=5,LOOKUP($S358,'Vent Sizing Charts'!$T$18:$T$21,'Vent Sizing Charts'!AA$18:AA$21)+1,IF($R358=4,LOOKUP($S358,'Vent Sizing Charts'!$T$14:$T$17,'Vent Sizing Charts'!AA$14:AA$17)+1,IF($R358=3,LOOKUP($S358,'Vent Sizing Charts'!$T$10:$T$13,'Vent Sizing Charts'!AA$10:AA$13)+1,IF($R358=2,LOOKUP($S358,'Vent Sizing Charts'!$T$8:$T$9,'Vent Sizing Charts'!AA$8:AA$9)+1,IF($R358=1.5,LOOKUP($S358,'Vent Sizing Charts'!$T$7,'Vent Sizing Charts'!AA$7)+1,IF($R358=1.25,LOOKUP($S358,'Vent Sizing Charts'!$T$6,'Vent Sizing Charts'!AA$6)+1,"ERR")))))))))))</f>
        <v>ERR</v>
      </c>
      <c r="AA358" t="str">
        <f>IF($R358=15,LOOKUP($S358,'Vent Sizing Charts'!$T$38:$T$41,'Vent Sizing Charts'!AB$38:AB$41)+1,IF($R358=12,LOOKUP($S358,'Vent Sizing Charts'!$T$34:$T$37,'Vent Sizing Charts'!AB$34:AB$37)+1,IF($R358=10,LOOKUP($S358,'Vent Sizing Charts'!$T$30:$T$33,'Vent Sizing Charts'!AB$30:AB$33)+1,IF($R358=8,LOOKUP($S358,'Vent Sizing Charts'!$T$26:$T$29,'Vent Sizing Charts'!AB$26:AB$29)+1,IF($R358=6,LOOKUP($S358,'Vent Sizing Charts'!$T$22:$T$25,'Vent Sizing Charts'!AB$22:AB$25)+1,IF($R358=5,LOOKUP($S358,'Vent Sizing Charts'!$T$18:$T$21,'Vent Sizing Charts'!AB$18:AB$21)+1,IF($R358=4,LOOKUP($S358,'Vent Sizing Charts'!$T$14:$T$17,'Vent Sizing Charts'!AB$14:AB$17)+1,IF($R358=3,LOOKUP($S358,'Vent Sizing Charts'!$T$10:$T$13,'Vent Sizing Charts'!AB$10:AB$13)+1,IF($R358=2,LOOKUP($S358,'Vent Sizing Charts'!$T$8:$T$9,'Vent Sizing Charts'!AB$8:AB$9)+1,IF($R358=1.5,LOOKUP($S358,'Vent Sizing Charts'!$T$7,'Vent Sizing Charts'!AB$7)+1,IF($R358=1.25,LOOKUP($S358,'Vent Sizing Charts'!$T$6,'Vent Sizing Charts'!AB$6)+1,"ERR")))))))))))</f>
        <v>ERR</v>
      </c>
      <c r="AB358" t="str">
        <f>IF($R358=15,LOOKUP($S358,'Vent Sizing Charts'!$T$38:$T$41,'Vent Sizing Charts'!AC$38:AC$41)+1,IF($R358=12,LOOKUP($S358,'Vent Sizing Charts'!$T$34:$T$37,'Vent Sizing Charts'!AC$34:AC$37)+1,IF($R358=10,LOOKUP($S358,'Vent Sizing Charts'!$T$30:$T$33,'Vent Sizing Charts'!AC$30:AC$33)+1,IF($R358=8,LOOKUP($S358,'Vent Sizing Charts'!$T$26:$T$29,'Vent Sizing Charts'!AC$26:AC$29)+1,IF($R358=6,LOOKUP($S358,'Vent Sizing Charts'!$T$22:$T$25,'Vent Sizing Charts'!AC$22:AC$25)+1,IF($R358=5,LOOKUP($S358,'Vent Sizing Charts'!$T$18:$T$21,'Vent Sizing Charts'!AC$18:AC$21)+1,IF($R358=4,LOOKUP($S358,'Vent Sizing Charts'!$T$14:$T$17,'Vent Sizing Charts'!AC$14:AC$17)+1,IF($R358=3,LOOKUP($S358,'Vent Sizing Charts'!$T$10:$T$13,'Vent Sizing Charts'!AC$10:AC$13)+1,IF($R358=2,LOOKUP($S358,'Vent Sizing Charts'!$T$8:$T$9,'Vent Sizing Charts'!AC$8:AC$9)+1,IF($R358=1.5,LOOKUP($S358,'Vent Sizing Charts'!$T$7,'Vent Sizing Charts'!AC$7)+1,IF($R358=1.25,LOOKUP($S358,'Vent Sizing Charts'!$T$6,'Vent Sizing Charts'!AC$6)+1,"ERR")))))))))))</f>
        <v>ERR</v>
      </c>
      <c r="AC358" t="str">
        <f>IF($R358=15,LOOKUP($S358,'Vent Sizing Charts'!$T$38:$T$41,'Vent Sizing Charts'!AD$38:AD$41)+1,IF($R358=12,LOOKUP($S358,'Vent Sizing Charts'!$T$34:$T$37,'Vent Sizing Charts'!AD$34:AD$37)+1,IF($R358=10,LOOKUP($S358,'Vent Sizing Charts'!$T$30:$T$33,'Vent Sizing Charts'!AD$30:AD$33)+1,IF($R358=8,LOOKUP($S358,'Vent Sizing Charts'!$T$26:$T$29,'Vent Sizing Charts'!AD$26:AD$29)+1,IF($R358=6,LOOKUP($S358,'Vent Sizing Charts'!$T$22:$T$25,'Vent Sizing Charts'!AD$22:AD$25)+1,IF($R358=5,LOOKUP($S358,'Vent Sizing Charts'!$T$18:$T$21,'Vent Sizing Charts'!AD$18:AD$21)+1,IF($R358=4,LOOKUP($S358,'Vent Sizing Charts'!$T$14:$T$17,'Vent Sizing Charts'!AD$14:AD$17)+1,IF($R358=3,LOOKUP($S358,'Vent Sizing Charts'!$T$10:$T$13,'Vent Sizing Charts'!AD$10:AD$13)+1,IF($R358=2,LOOKUP($S358,'Vent Sizing Charts'!$T$8:$T$9,'Vent Sizing Charts'!AD$8:AD$9)+1,IF($R358=1.5,LOOKUP($S358,'Vent Sizing Charts'!$T$7,'Vent Sizing Charts'!AD$7)+1,IF($R358=1.25,LOOKUP($S358,'Vent Sizing Charts'!$T$6,'Vent Sizing Charts'!AD$6)+1,"ERR")))))))))))</f>
        <v>ERR</v>
      </c>
      <c r="AD358" t="str">
        <f>IF($R358=15,LOOKUP($S358,'Vent Sizing Charts'!$T$38:$T$41,'Vent Sizing Charts'!AE$38:AE$41)+1,IF($R358=12,LOOKUP($S358,'Vent Sizing Charts'!$T$34:$T$37,'Vent Sizing Charts'!AE$34:AE$37)+1,IF($R358=10,LOOKUP($S358,'Vent Sizing Charts'!$T$30:$T$33,'Vent Sizing Charts'!AE$30:AE$33)+1,IF($R358=8,LOOKUP($S358,'Vent Sizing Charts'!$T$26:$T$29,'Vent Sizing Charts'!AE$26:AE$29)+1,IF($R358=6,LOOKUP($S358,'Vent Sizing Charts'!$T$22:$T$25,'Vent Sizing Charts'!AE$22:AE$25)+1,IF($R358=5,LOOKUP($S358,'Vent Sizing Charts'!$T$18:$T$21,'Vent Sizing Charts'!AE$18:AE$21)+1,IF($R358=4,LOOKUP($S358,'Vent Sizing Charts'!$T$14:$T$17,'Vent Sizing Charts'!AE$14:AE$17)+1,IF($R358=3,LOOKUP($S358,'Vent Sizing Charts'!$T$10:$T$13,'Vent Sizing Charts'!AE$10:AE$13)+1,IF($R358=2,LOOKUP($S358,'Vent Sizing Charts'!$T$8:$T$9,'Vent Sizing Charts'!AE$8:AE$9)+1,IF($R358=1.5,LOOKUP($S358,'Vent Sizing Charts'!$T$7,'Vent Sizing Charts'!AE$7)+1,IF($R358=1.25,LOOKUP($S358,'Vent Sizing Charts'!$T$6,'Vent Sizing Charts'!AE$6)+1,"ERR")))))))))))</f>
        <v>ERR</v>
      </c>
      <c r="AE358" t="str">
        <f>IF($R358=15,LOOKUP($S358,'Vent Sizing Charts'!$T$38:$T$41,'Vent Sizing Charts'!U$38:U$41),IF($R358=12,LOOKUP($S358,'Vent Sizing Charts'!$T$34:$T$37,'Vent Sizing Charts'!U$34:U$37),IF($R358=10,LOOKUP($S358,'Vent Sizing Charts'!$T$30:$T$33,'Vent Sizing Charts'!U$30:U$33),IF($R358=8,LOOKUP($S358,'Vent Sizing Charts'!$T$26:$T$29,'Vent Sizing Charts'!U$26:U$29),IF($R358=6,LOOKUP($S358,'Vent Sizing Charts'!$T$22:$T$25,'Vent Sizing Charts'!U$22:U$25),IF($R358=5,LOOKUP($S358,'Vent Sizing Charts'!$T$18:$T$21,'Vent Sizing Charts'!U$18:U$21),IF($R358=4,LOOKUP($S358,'Vent Sizing Charts'!$T$14:$T$17,'Vent Sizing Charts'!U$14:U$17),IF($R358=3,LOOKUP($S358,'Vent Sizing Charts'!$T$10:$T$13,'Vent Sizing Charts'!U$10:U$13),IF($R358=2,LOOKUP($S358,'Vent Sizing Charts'!$T$8:$T$9,'Vent Sizing Charts'!U$8:U$9),IF($R358=1.5,LOOKUP($S358,'Vent Sizing Charts'!$T$7,'Vent Sizing Charts'!U$7),IF($R358=1.25,LOOKUP($S358,'Vent Sizing Charts'!$T$6,'Vent Sizing Charts'!U$6),"ERR")))))))))))</f>
        <v>ERR</v>
      </c>
    </row>
    <row r="359" spans="6:31" x14ac:dyDescent="0.25">
      <c r="F359" t="str">
        <f>IF('Vent Sizing'!M344="","",'Vent Sizing'!M344)</f>
        <v/>
      </c>
      <c r="G359">
        <v>0</v>
      </c>
      <c r="H359" t="e">
        <f>IF(LOOKUP($F359,'Vent Sizing Charts'!$F$5:$F$18,'Vent Sizing Charts'!G$5:G$18)+1&lt;0,0,LOOKUP($F359,'Vent Sizing Charts'!$F$5:$F$18,'Vent Sizing Charts'!G$5:G$18))</f>
        <v>#N/A</v>
      </c>
      <c r="I359" t="e">
        <f>IF(LOOKUP($F359,'Vent Sizing Charts'!$F$5:$F$18,'Vent Sizing Charts'!H$5:H$18)+1&lt;0,0,LOOKUP($F359,'Vent Sizing Charts'!$F$5:$F$18,'Vent Sizing Charts'!H$5:H$18))</f>
        <v>#N/A</v>
      </c>
      <c r="J359" t="e">
        <f>IF(LOOKUP($F359,'Vent Sizing Charts'!$F$5:$F$18,'Vent Sizing Charts'!I$5:I$18)+1&lt;0,0,LOOKUP($F359,'Vent Sizing Charts'!$F$5:$F$18,'Vent Sizing Charts'!I$5:I$18))</f>
        <v>#N/A</v>
      </c>
      <c r="K359" t="e">
        <f>IF(LOOKUP($F359,'Vent Sizing Charts'!$F$5:$F$18,'Vent Sizing Charts'!J$5:J$18)+1&lt;0,0,LOOKUP($F359,'Vent Sizing Charts'!$F$5:$F$18,'Vent Sizing Charts'!J$5:J$18))</f>
        <v>#N/A</v>
      </c>
      <c r="L359" t="e">
        <f>IF(LOOKUP($F359,'Vent Sizing Charts'!$F$5:$F$18,'Vent Sizing Charts'!K$5:K$18)+1&lt;0,0,LOOKUP($F359,'Vent Sizing Charts'!$F$5:$F$18,'Vent Sizing Charts'!K$5:K$18))</f>
        <v>#N/A</v>
      </c>
      <c r="M359" t="e">
        <f>IF(LOOKUP($F359,'Vent Sizing Charts'!$F$5:$F$18,'Vent Sizing Charts'!L$5:L$18)+1&lt;0,0,LOOKUP($F359,'Vent Sizing Charts'!$F$5:$F$18,'Vent Sizing Charts'!L$5:L$18))</f>
        <v>#N/A</v>
      </c>
      <c r="N359" t="e">
        <f>IF(LOOKUP($F359,'Vent Sizing Charts'!$F$5:$F$18,'Vent Sizing Charts'!M$5:M$18)+1&lt;0,0,LOOKUP($F359,'Vent Sizing Charts'!$F$5:$F$18,'Vent Sizing Charts'!M$5:M$18))</f>
        <v>#N/A</v>
      </c>
      <c r="O359" t="e">
        <f>IF(LOOKUP($F359,'Vent Sizing Charts'!$F$5:$F$18,'Vent Sizing Charts'!N$5:N$18)+1&lt;0,0,LOOKUP($F359,'Vent Sizing Charts'!$F$5:$F$18,'Vent Sizing Charts'!N$5:N$18))</f>
        <v>#N/A</v>
      </c>
      <c r="R359">
        <f>'Vent Sizing'!W264</f>
        <v>0</v>
      </c>
      <c r="S359">
        <f>ROUNDUP('Vent Sizing'!X264,0)</f>
        <v>0</v>
      </c>
      <c r="T359">
        <v>-9999999</v>
      </c>
      <c r="U359" t="str">
        <f>IF($R359=15,LOOKUP($S359,'Vent Sizing Charts'!$T$38:$T$41,'Vent Sizing Charts'!V$38:V$41)+1,IF($R359=12,LOOKUP($S359,'Vent Sizing Charts'!$T$34:$T$37,'Vent Sizing Charts'!V$34:V$37)+1,IF($R359=10,LOOKUP($S359,'Vent Sizing Charts'!$T$30:$T$33,'Vent Sizing Charts'!V$30:V$33)+1,IF($R359=8,LOOKUP($S359,'Vent Sizing Charts'!$T$26:$T$29,'Vent Sizing Charts'!V$26:V$29)+1,IF($R359=6,LOOKUP($S359,'Vent Sizing Charts'!$T$22:$T$25,'Vent Sizing Charts'!V$22:V$25)+1,IF($R359=5,LOOKUP($S359,'Vent Sizing Charts'!$T$18:$T$21,'Vent Sizing Charts'!V$18:V$21)+1,IF($R359=4,LOOKUP($S359,'Vent Sizing Charts'!$T$14:$T$17,'Vent Sizing Charts'!V$14:V$17)+1,IF($R359=3,LOOKUP($S359,'Vent Sizing Charts'!$T$10:$T$13,'Vent Sizing Charts'!V$10:V$13)+1,IF($R359=2,LOOKUP($S359,'Vent Sizing Charts'!$T$8:$T$9,'Vent Sizing Charts'!V$8:V$9)+1,IF($R359=1.5,LOOKUP($S359,'Vent Sizing Charts'!$T$7,'Vent Sizing Charts'!V$7)+1,IF($R359=1.25,LOOKUP($S359,'Vent Sizing Charts'!$T$6,'Vent Sizing Charts'!V$6)+1,"ERR")))))))))))</f>
        <v>ERR</v>
      </c>
      <c r="V359" t="str">
        <f>IF($R359=15,LOOKUP($S359,'Vent Sizing Charts'!$T$38:$T$41,'Vent Sizing Charts'!W$38:W$41)+1,IF($R359=12,LOOKUP($S359,'Vent Sizing Charts'!$T$34:$T$37,'Vent Sizing Charts'!W$34:W$37)+1,IF($R359=10,LOOKUP($S359,'Vent Sizing Charts'!$T$30:$T$33,'Vent Sizing Charts'!W$30:W$33)+1,IF($R359=8,LOOKUP($S359,'Vent Sizing Charts'!$T$26:$T$29,'Vent Sizing Charts'!W$26:W$29)+1,IF($R359=6,LOOKUP($S359,'Vent Sizing Charts'!$T$22:$T$25,'Vent Sizing Charts'!W$22:W$25)+1,IF($R359=5,LOOKUP($S359,'Vent Sizing Charts'!$T$18:$T$21,'Vent Sizing Charts'!W$18:W$21)+1,IF($R359=4,LOOKUP($S359,'Vent Sizing Charts'!$T$14:$T$17,'Vent Sizing Charts'!W$14:W$17)+1,IF($R359=3,LOOKUP($S359,'Vent Sizing Charts'!$T$10:$T$13,'Vent Sizing Charts'!W$10:W$13)+1,IF($R359=2,LOOKUP($S359,'Vent Sizing Charts'!$T$8:$T$9,'Vent Sizing Charts'!W$8:W$9)+1,IF($R359=1.5,LOOKUP($S359,'Vent Sizing Charts'!$T$7,'Vent Sizing Charts'!W$7)+1,IF($R359=1.25,LOOKUP($S359,'Vent Sizing Charts'!$T$6,'Vent Sizing Charts'!W$6)+1,"ERR")))))))))))</f>
        <v>ERR</v>
      </c>
      <c r="W359" t="str">
        <f>IF($R359=15,LOOKUP($S359,'Vent Sizing Charts'!$T$38:$T$41,'Vent Sizing Charts'!X$38:X$41)+1,IF($R359=12,LOOKUP($S359,'Vent Sizing Charts'!$T$34:$T$37,'Vent Sizing Charts'!X$34:X$37)+1,IF($R359=10,LOOKUP($S359,'Vent Sizing Charts'!$T$30:$T$33,'Vent Sizing Charts'!X$30:X$33)+1,IF($R359=8,LOOKUP($S359,'Vent Sizing Charts'!$T$26:$T$29,'Vent Sizing Charts'!X$26:X$29)+1,IF($R359=6,LOOKUP($S359,'Vent Sizing Charts'!$T$22:$T$25,'Vent Sizing Charts'!X$22:X$25)+1,IF($R359=5,LOOKUP($S359,'Vent Sizing Charts'!$T$18:$T$21,'Vent Sizing Charts'!X$18:X$21)+1,IF($R359=4,LOOKUP($S359,'Vent Sizing Charts'!$T$14:$T$17,'Vent Sizing Charts'!X$14:X$17)+1,IF($R359=3,LOOKUP($S359,'Vent Sizing Charts'!$T$10:$T$13,'Vent Sizing Charts'!X$10:X$13)+1,IF($R359=2,LOOKUP($S359,'Vent Sizing Charts'!$T$8:$T$9,'Vent Sizing Charts'!X$8:X$9)+1,IF($R359=1.5,LOOKUP($S359,'Vent Sizing Charts'!$T$7,'Vent Sizing Charts'!X$7)+1,IF($R359=1.25,LOOKUP($S359,'Vent Sizing Charts'!$T$6,'Vent Sizing Charts'!X$6)+1,"ERR")))))))))))</f>
        <v>ERR</v>
      </c>
      <c r="X359" t="str">
        <f>IF($R359=15,LOOKUP($S359,'Vent Sizing Charts'!$T$38:$T$41,'Vent Sizing Charts'!Y$38:Y$41)+1,IF($R359=12,LOOKUP($S359,'Vent Sizing Charts'!$T$34:$T$37,'Vent Sizing Charts'!Y$34:Y$37)+1,IF($R359=10,LOOKUP($S359,'Vent Sizing Charts'!$T$30:$T$33,'Vent Sizing Charts'!Y$30:Y$33)+1,IF($R359=8,LOOKUP($S359,'Vent Sizing Charts'!$T$26:$T$29,'Vent Sizing Charts'!Y$26:Y$29)+1,IF($R359=6,LOOKUP($S359,'Vent Sizing Charts'!$T$22:$T$25,'Vent Sizing Charts'!Y$22:Y$25)+1,IF($R359=5,LOOKUP($S359,'Vent Sizing Charts'!$T$18:$T$21,'Vent Sizing Charts'!Y$18:Y$21)+1,IF($R359=4,LOOKUP($S359,'Vent Sizing Charts'!$T$14:$T$17,'Vent Sizing Charts'!Y$14:Y$17)+1,IF($R359=3,LOOKUP($S359,'Vent Sizing Charts'!$T$10:$T$13,'Vent Sizing Charts'!Y$10:Y$13)+1,IF($R359=2,LOOKUP($S359,'Vent Sizing Charts'!$T$8:$T$9,'Vent Sizing Charts'!Y$8:Y$9)+1,IF($R359=1.5,LOOKUP($S359,'Vent Sizing Charts'!$T$7,'Vent Sizing Charts'!Y$7)+1,IF($R359=1.25,LOOKUP($S359,'Vent Sizing Charts'!$T$6,'Vent Sizing Charts'!Y$6)+1,"ERR")))))))))))</f>
        <v>ERR</v>
      </c>
      <c r="Y359" t="str">
        <f>IF($R359=15,LOOKUP($S359,'Vent Sizing Charts'!$T$38:$T$41,'Vent Sizing Charts'!Z$38:Z$41)+1,IF($R359=12,LOOKUP($S359,'Vent Sizing Charts'!$T$34:$T$37,'Vent Sizing Charts'!Z$34:Z$37)+1,IF($R359=10,LOOKUP($S359,'Vent Sizing Charts'!$T$30:$T$33,'Vent Sizing Charts'!Z$30:Z$33)+1,IF($R359=8,LOOKUP($S359,'Vent Sizing Charts'!$T$26:$T$29,'Vent Sizing Charts'!Z$26:Z$29)+1,IF($R359=6,LOOKUP($S359,'Vent Sizing Charts'!$T$22:$T$25,'Vent Sizing Charts'!Z$22:Z$25)+1,IF($R359=5,LOOKUP($S359,'Vent Sizing Charts'!$T$18:$T$21,'Vent Sizing Charts'!Z$18:Z$21)+1,IF($R359=4,LOOKUP($S359,'Vent Sizing Charts'!$T$14:$T$17,'Vent Sizing Charts'!Z$14:Z$17)+1,IF($R359=3,LOOKUP($S359,'Vent Sizing Charts'!$T$10:$T$13,'Vent Sizing Charts'!Z$10:Z$13)+1,IF($R359=2,LOOKUP($S359,'Vent Sizing Charts'!$T$8:$T$9,'Vent Sizing Charts'!Z$8:Z$9)+1,IF($R359=1.5,LOOKUP($S359,'Vent Sizing Charts'!$T$7,'Vent Sizing Charts'!Z$7)+1,IF($R359=1.25,LOOKUP($S359,'Vent Sizing Charts'!$T$6,'Vent Sizing Charts'!Z$6)+1,"ERR")))))))))))</f>
        <v>ERR</v>
      </c>
      <c r="Z359" t="str">
        <f>IF($R359=15,LOOKUP($S359,'Vent Sizing Charts'!$T$38:$T$41,'Vent Sizing Charts'!AA$38:AA$41)+1,IF($R359=12,LOOKUP($S359,'Vent Sizing Charts'!$T$34:$T$37,'Vent Sizing Charts'!AA$34:AA$37)+1,IF($R359=10,LOOKUP($S359,'Vent Sizing Charts'!$T$30:$T$33,'Vent Sizing Charts'!AA$30:AA$33)+1,IF($R359=8,LOOKUP($S359,'Vent Sizing Charts'!$T$26:$T$29,'Vent Sizing Charts'!AA$26:AA$29)+1,IF($R359=6,LOOKUP($S359,'Vent Sizing Charts'!$T$22:$T$25,'Vent Sizing Charts'!AA$22:AA$25)+1,IF($R359=5,LOOKUP($S359,'Vent Sizing Charts'!$T$18:$T$21,'Vent Sizing Charts'!AA$18:AA$21)+1,IF($R359=4,LOOKUP($S359,'Vent Sizing Charts'!$T$14:$T$17,'Vent Sizing Charts'!AA$14:AA$17)+1,IF($R359=3,LOOKUP($S359,'Vent Sizing Charts'!$T$10:$T$13,'Vent Sizing Charts'!AA$10:AA$13)+1,IF($R359=2,LOOKUP($S359,'Vent Sizing Charts'!$T$8:$T$9,'Vent Sizing Charts'!AA$8:AA$9)+1,IF($R359=1.5,LOOKUP($S359,'Vent Sizing Charts'!$T$7,'Vent Sizing Charts'!AA$7)+1,IF($R359=1.25,LOOKUP($S359,'Vent Sizing Charts'!$T$6,'Vent Sizing Charts'!AA$6)+1,"ERR")))))))))))</f>
        <v>ERR</v>
      </c>
      <c r="AA359" t="str">
        <f>IF($R359=15,LOOKUP($S359,'Vent Sizing Charts'!$T$38:$T$41,'Vent Sizing Charts'!AB$38:AB$41)+1,IF($R359=12,LOOKUP($S359,'Vent Sizing Charts'!$T$34:$T$37,'Vent Sizing Charts'!AB$34:AB$37)+1,IF($R359=10,LOOKUP($S359,'Vent Sizing Charts'!$T$30:$T$33,'Vent Sizing Charts'!AB$30:AB$33)+1,IF($R359=8,LOOKUP($S359,'Vent Sizing Charts'!$T$26:$T$29,'Vent Sizing Charts'!AB$26:AB$29)+1,IF($R359=6,LOOKUP($S359,'Vent Sizing Charts'!$T$22:$T$25,'Vent Sizing Charts'!AB$22:AB$25)+1,IF($R359=5,LOOKUP($S359,'Vent Sizing Charts'!$T$18:$T$21,'Vent Sizing Charts'!AB$18:AB$21)+1,IF($R359=4,LOOKUP($S359,'Vent Sizing Charts'!$T$14:$T$17,'Vent Sizing Charts'!AB$14:AB$17)+1,IF($R359=3,LOOKUP($S359,'Vent Sizing Charts'!$T$10:$T$13,'Vent Sizing Charts'!AB$10:AB$13)+1,IF($R359=2,LOOKUP($S359,'Vent Sizing Charts'!$T$8:$T$9,'Vent Sizing Charts'!AB$8:AB$9)+1,IF($R359=1.5,LOOKUP($S359,'Vent Sizing Charts'!$T$7,'Vent Sizing Charts'!AB$7)+1,IF($R359=1.25,LOOKUP($S359,'Vent Sizing Charts'!$T$6,'Vent Sizing Charts'!AB$6)+1,"ERR")))))))))))</f>
        <v>ERR</v>
      </c>
      <c r="AB359" t="str">
        <f>IF($R359=15,LOOKUP($S359,'Vent Sizing Charts'!$T$38:$T$41,'Vent Sizing Charts'!AC$38:AC$41)+1,IF($R359=12,LOOKUP($S359,'Vent Sizing Charts'!$T$34:$T$37,'Vent Sizing Charts'!AC$34:AC$37)+1,IF($R359=10,LOOKUP($S359,'Vent Sizing Charts'!$T$30:$T$33,'Vent Sizing Charts'!AC$30:AC$33)+1,IF($R359=8,LOOKUP($S359,'Vent Sizing Charts'!$T$26:$T$29,'Vent Sizing Charts'!AC$26:AC$29)+1,IF($R359=6,LOOKUP($S359,'Vent Sizing Charts'!$T$22:$T$25,'Vent Sizing Charts'!AC$22:AC$25)+1,IF($R359=5,LOOKUP($S359,'Vent Sizing Charts'!$T$18:$T$21,'Vent Sizing Charts'!AC$18:AC$21)+1,IF($R359=4,LOOKUP($S359,'Vent Sizing Charts'!$T$14:$T$17,'Vent Sizing Charts'!AC$14:AC$17)+1,IF($R359=3,LOOKUP($S359,'Vent Sizing Charts'!$T$10:$T$13,'Vent Sizing Charts'!AC$10:AC$13)+1,IF($R359=2,LOOKUP($S359,'Vent Sizing Charts'!$T$8:$T$9,'Vent Sizing Charts'!AC$8:AC$9)+1,IF($R359=1.5,LOOKUP($S359,'Vent Sizing Charts'!$T$7,'Vent Sizing Charts'!AC$7)+1,IF($R359=1.25,LOOKUP($S359,'Vent Sizing Charts'!$T$6,'Vent Sizing Charts'!AC$6)+1,"ERR")))))))))))</f>
        <v>ERR</v>
      </c>
      <c r="AC359" t="str">
        <f>IF($R359=15,LOOKUP($S359,'Vent Sizing Charts'!$T$38:$T$41,'Vent Sizing Charts'!AD$38:AD$41)+1,IF($R359=12,LOOKUP($S359,'Vent Sizing Charts'!$T$34:$T$37,'Vent Sizing Charts'!AD$34:AD$37)+1,IF($R359=10,LOOKUP($S359,'Vent Sizing Charts'!$T$30:$T$33,'Vent Sizing Charts'!AD$30:AD$33)+1,IF($R359=8,LOOKUP($S359,'Vent Sizing Charts'!$T$26:$T$29,'Vent Sizing Charts'!AD$26:AD$29)+1,IF($R359=6,LOOKUP($S359,'Vent Sizing Charts'!$T$22:$T$25,'Vent Sizing Charts'!AD$22:AD$25)+1,IF($R359=5,LOOKUP($S359,'Vent Sizing Charts'!$T$18:$T$21,'Vent Sizing Charts'!AD$18:AD$21)+1,IF($R359=4,LOOKUP($S359,'Vent Sizing Charts'!$T$14:$T$17,'Vent Sizing Charts'!AD$14:AD$17)+1,IF($R359=3,LOOKUP($S359,'Vent Sizing Charts'!$T$10:$T$13,'Vent Sizing Charts'!AD$10:AD$13)+1,IF($R359=2,LOOKUP($S359,'Vent Sizing Charts'!$T$8:$T$9,'Vent Sizing Charts'!AD$8:AD$9)+1,IF($R359=1.5,LOOKUP($S359,'Vent Sizing Charts'!$T$7,'Vent Sizing Charts'!AD$7)+1,IF($R359=1.25,LOOKUP($S359,'Vent Sizing Charts'!$T$6,'Vent Sizing Charts'!AD$6)+1,"ERR")))))))))))</f>
        <v>ERR</v>
      </c>
      <c r="AD359" t="str">
        <f>IF($R359=15,LOOKUP($S359,'Vent Sizing Charts'!$T$38:$T$41,'Vent Sizing Charts'!AE$38:AE$41)+1,IF($R359=12,LOOKUP($S359,'Vent Sizing Charts'!$T$34:$T$37,'Vent Sizing Charts'!AE$34:AE$37)+1,IF($R359=10,LOOKUP($S359,'Vent Sizing Charts'!$T$30:$T$33,'Vent Sizing Charts'!AE$30:AE$33)+1,IF($R359=8,LOOKUP($S359,'Vent Sizing Charts'!$T$26:$T$29,'Vent Sizing Charts'!AE$26:AE$29)+1,IF($R359=6,LOOKUP($S359,'Vent Sizing Charts'!$T$22:$T$25,'Vent Sizing Charts'!AE$22:AE$25)+1,IF($R359=5,LOOKUP($S359,'Vent Sizing Charts'!$T$18:$T$21,'Vent Sizing Charts'!AE$18:AE$21)+1,IF($R359=4,LOOKUP($S359,'Vent Sizing Charts'!$T$14:$T$17,'Vent Sizing Charts'!AE$14:AE$17)+1,IF($R359=3,LOOKUP($S359,'Vent Sizing Charts'!$T$10:$T$13,'Vent Sizing Charts'!AE$10:AE$13)+1,IF($R359=2,LOOKUP($S359,'Vent Sizing Charts'!$T$8:$T$9,'Vent Sizing Charts'!AE$8:AE$9)+1,IF($R359=1.5,LOOKUP($S359,'Vent Sizing Charts'!$T$7,'Vent Sizing Charts'!AE$7)+1,IF($R359=1.25,LOOKUP($S359,'Vent Sizing Charts'!$T$6,'Vent Sizing Charts'!AE$6)+1,"ERR")))))))))))</f>
        <v>ERR</v>
      </c>
      <c r="AE359" t="str">
        <f>IF($R359=15,LOOKUP($S359,'Vent Sizing Charts'!$T$38:$T$41,'Vent Sizing Charts'!U$38:U$41),IF($R359=12,LOOKUP($S359,'Vent Sizing Charts'!$T$34:$T$37,'Vent Sizing Charts'!U$34:U$37),IF($R359=10,LOOKUP($S359,'Vent Sizing Charts'!$T$30:$T$33,'Vent Sizing Charts'!U$30:U$33),IF($R359=8,LOOKUP($S359,'Vent Sizing Charts'!$T$26:$T$29,'Vent Sizing Charts'!U$26:U$29),IF($R359=6,LOOKUP($S359,'Vent Sizing Charts'!$T$22:$T$25,'Vent Sizing Charts'!U$22:U$25),IF($R359=5,LOOKUP($S359,'Vent Sizing Charts'!$T$18:$T$21,'Vent Sizing Charts'!U$18:U$21),IF($R359=4,LOOKUP($S359,'Vent Sizing Charts'!$T$14:$T$17,'Vent Sizing Charts'!U$14:U$17),IF($R359=3,LOOKUP($S359,'Vent Sizing Charts'!$T$10:$T$13,'Vent Sizing Charts'!U$10:U$13),IF($R359=2,LOOKUP($S359,'Vent Sizing Charts'!$T$8:$T$9,'Vent Sizing Charts'!U$8:U$9),IF($R359=1.5,LOOKUP($S359,'Vent Sizing Charts'!$T$7,'Vent Sizing Charts'!U$7),IF($R359=1.25,LOOKUP($S359,'Vent Sizing Charts'!$T$6,'Vent Sizing Charts'!U$6),"ERR")))))))))))</f>
        <v>ERR</v>
      </c>
    </row>
    <row r="360" spans="6:31" x14ac:dyDescent="0.25">
      <c r="F360" t="str">
        <f>IF('Vent Sizing'!M345="","",'Vent Sizing'!M345)</f>
        <v/>
      </c>
      <c r="G360">
        <v>0</v>
      </c>
      <c r="H360" t="e">
        <f>IF(LOOKUP($F360,'Vent Sizing Charts'!$F$5:$F$18,'Vent Sizing Charts'!G$5:G$18)+1&lt;0,0,LOOKUP($F360,'Vent Sizing Charts'!$F$5:$F$18,'Vent Sizing Charts'!G$5:G$18))</f>
        <v>#N/A</v>
      </c>
      <c r="I360" t="e">
        <f>IF(LOOKUP($F360,'Vent Sizing Charts'!$F$5:$F$18,'Vent Sizing Charts'!H$5:H$18)+1&lt;0,0,LOOKUP($F360,'Vent Sizing Charts'!$F$5:$F$18,'Vent Sizing Charts'!H$5:H$18))</f>
        <v>#N/A</v>
      </c>
      <c r="J360" t="e">
        <f>IF(LOOKUP($F360,'Vent Sizing Charts'!$F$5:$F$18,'Vent Sizing Charts'!I$5:I$18)+1&lt;0,0,LOOKUP($F360,'Vent Sizing Charts'!$F$5:$F$18,'Vent Sizing Charts'!I$5:I$18))</f>
        <v>#N/A</v>
      </c>
      <c r="K360" t="e">
        <f>IF(LOOKUP($F360,'Vent Sizing Charts'!$F$5:$F$18,'Vent Sizing Charts'!J$5:J$18)+1&lt;0,0,LOOKUP($F360,'Vent Sizing Charts'!$F$5:$F$18,'Vent Sizing Charts'!J$5:J$18))</f>
        <v>#N/A</v>
      </c>
      <c r="L360" t="e">
        <f>IF(LOOKUP($F360,'Vent Sizing Charts'!$F$5:$F$18,'Vent Sizing Charts'!K$5:K$18)+1&lt;0,0,LOOKUP($F360,'Vent Sizing Charts'!$F$5:$F$18,'Vent Sizing Charts'!K$5:K$18))</f>
        <v>#N/A</v>
      </c>
      <c r="M360" t="e">
        <f>IF(LOOKUP($F360,'Vent Sizing Charts'!$F$5:$F$18,'Vent Sizing Charts'!L$5:L$18)+1&lt;0,0,LOOKUP($F360,'Vent Sizing Charts'!$F$5:$F$18,'Vent Sizing Charts'!L$5:L$18))</f>
        <v>#N/A</v>
      </c>
      <c r="N360" t="e">
        <f>IF(LOOKUP($F360,'Vent Sizing Charts'!$F$5:$F$18,'Vent Sizing Charts'!M$5:M$18)+1&lt;0,0,LOOKUP($F360,'Vent Sizing Charts'!$F$5:$F$18,'Vent Sizing Charts'!M$5:M$18))</f>
        <v>#N/A</v>
      </c>
      <c r="O360" t="e">
        <f>IF(LOOKUP($F360,'Vent Sizing Charts'!$F$5:$F$18,'Vent Sizing Charts'!N$5:N$18)+1&lt;0,0,LOOKUP($F360,'Vent Sizing Charts'!$F$5:$F$18,'Vent Sizing Charts'!N$5:N$18))</f>
        <v>#N/A</v>
      </c>
      <c r="R360">
        <f>'Vent Sizing'!W265</f>
        <v>0</v>
      </c>
      <c r="S360">
        <f>ROUNDUP('Vent Sizing'!X265,0)</f>
        <v>0</v>
      </c>
      <c r="T360">
        <v>-9999999</v>
      </c>
      <c r="U360" t="str">
        <f>IF($R360=15,LOOKUP($S360,'Vent Sizing Charts'!$T$38:$T$41,'Vent Sizing Charts'!V$38:V$41)+1,IF($R360=12,LOOKUP($S360,'Vent Sizing Charts'!$T$34:$T$37,'Vent Sizing Charts'!V$34:V$37)+1,IF($R360=10,LOOKUP($S360,'Vent Sizing Charts'!$T$30:$T$33,'Vent Sizing Charts'!V$30:V$33)+1,IF($R360=8,LOOKUP($S360,'Vent Sizing Charts'!$T$26:$T$29,'Vent Sizing Charts'!V$26:V$29)+1,IF($R360=6,LOOKUP($S360,'Vent Sizing Charts'!$T$22:$T$25,'Vent Sizing Charts'!V$22:V$25)+1,IF($R360=5,LOOKUP($S360,'Vent Sizing Charts'!$T$18:$T$21,'Vent Sizing Charts'!V$18:V$21)+1,IF($R360=4,LOOKUP($S360,'Vent Sizing Charts'!$T$14:$T$17,'Vent Sizing Charts'!V$14:V$17)+1,IF($R360=3,LOOKUP($S360,'Vent Sizing Charts'!$T$10:$T$13,'Vent Sizing Charts'!V$10:V$13)+1,IF($R360=2,LOOKUP($S360,'Vent Sizing Charts'!$T$8:$T$9,'Vent Sizing Charts'!V$8:V$9)+1,IF($R360=1.5,LOOKUP($S360,'Vent Sizing Charts'!$T$7,'Vent Sizing Charts'!V$7)+1,IF($R360=1.25,LOOKUP($S360,'Vent Sizing Charts'!$T$6,'Vent Sizing Charts'!V$6)+1,"ERR")))))))))))</f>
        <v>ERR</v>
      </c>
      <c r="V360" t="str">
        <f>IF($R360=15,LOOKUP($S360,'Vent Sizing Charts'!$T$38:$T$41,'Vent Sizing Charts'!W$38:W$41)+1,IF($R360=12,LOOKUP($S360,'Vent Sizing Charts'!$T$34:$T$37,'Vent Sizing Charts'!W$34:W$37)+1,IF($R360=10,LOOKUP($S360,'Vent Sizing Charts'!$T$30:$T$33,'Vent Sizing Charts'!W$30:W$33)+1,IF($R360=8,LOOKUP($S360,'Vent Sizing Charts'!$T$26:$T$29,'Vent Sizing Charts'!W$26:W$29)+1,IF($R360=6,LOOKUP($S360,'Vent Sizing Charts'!$T$22:$T$25,'Vent Sizing Charts'!W$22:W$25)+1,IF($R360=5,LOOKUP($S360,'Vent Sizing Charts'!$T$18:$T$21,'Vent Sizing Charts'!W$18:W$21)+1,IF($R360=4,LOOKUP($S360,'Vent Sizing Charts'!$T$14:$T$17,'Vent Sizing Charts'!W$14:W$17)+1,IF($R360=3,LOOKUP($S360,'Vent Sizing Charts'!$T$10:$T$13,'Vent Sizing Charts'!W$10:W$13)+1,IF($R360=2,LOOKUP($S360,'Vent Sizing Charts'!$T$8:$T$9,'Vent Sizing Charts'!W$8:W$9)+1,IF($R360=1.5,LOOKUP($S360,'Vent Sizing Charts'!$T$7,'Vent Sizing Charts'!W$7)+1,IF($R360=1.25,LOOKUP($S360,'Vent Sizing Charts'!$T$6,'Vent Sizing Charts'!W$6)+1,"ERR")))))))))))</f>
        <v>ERR</v>
      </c>
      <c r="W360" t="str">
        <f>IF($R360=15,LOOKUP($S360,'Vent Sizing Charts'!$T$38:$T$41,'Vent Sizing Charts'!X$38:X$41)+1,IF($R360=12,LOOKUP($S360,'Vent Sizing Charts'!$T$34:$T$37,'Vent Sizing Charts'!X$34:X$37)+1,IF($R360=10,LOOKUP($S360,'Vent Sizing Charts'!$T$30:$T$33,'Vent Sizing Charts'!X$30:X$33)+1,IF($R360=8,LOOKUP($S360,'Vent Sizing Charts'!$T$26:$T$29,'Vent Sizing Charts'!X$26:X$29)+1,IF($R360=6,LOOKUP($S360,'Vent Sizing Charts'!$T$22:$T$25,'Vent Sizing Charts'!X$22:X$25)+1,IF($R360=5,LOOKUP($S360,'Vent Sizing Charts'!$T$18:$T$21,'Vent Sizing Charts'!X$18:X$21)+1,IF($R360=4,LOOKUP($S360,'Vent Sizing Charts'!$T$14:$T$17,'Vent Sizing Charts'!X$14:X$17)+1,IF($R360=3,LOOKUP($S360,'Vent Sizing Charts'!$T$10:$T$13,'Vent Sizing Charts'!X$10:X$13)+1,IF($R360=2,LOOKUP($S360,'Vent Sizing Charts'!$T$8:$T$9,'Vent Sizing Charts'!X$8:X$9)+1,IF($R360=1.5,LOOKUP($S360,'Vent Sizing Charts'!$T$7,'Vent Sizing Charts'!X$7)+1,IF($R360=1.25,LOOKUP($S360,'Vent Sizing Charts'!$T$6,'Vent Sizing Charts'!X$6)+1,"ERR")))))))))))</f>
        <v>ERR</v>
      </c>
      <c r="X360" t="str">
        <f>IF($R360=15,LOOKUP($S360,'Vent Sizing Charts'!$T$38:$T$41,'Vent Sizing Charts'!Y$38:Y$41)+1,IF($R360=12,LOOKUP($S360,'Vent Sizing Charts'!$T$34:$T$37,'Vent Sizing Charts'!Y$34:Y$37)+1,IF($R360=10,LOOKUP($S360,'Vent Sizing Charts'!$T$30:$T$33,'Vent Sizing Charts'!Y$30:Y$33)+1,IF($R360=8,LOOKUP($S360,'Vent Sizing Charts'!$T$26:$T$29,'Vent Sizing Charts'!Y$26:Y$29)+1,IF($R360=6,LOOKUP($S360,'Vent Sizing Charts'!$T$22:$T$25,'Vent Sizing Charts'!Y$22:Y$25)+1,IF($R360=5,LOOKUP($S360,'Vent Sizing Charts'!$T$18:$T$21,'Vent Sizing Charts'!Y$18:Y$21)+1,IF($R360=4,LOOKUP($S360,'Vent Sizing Charts'!$T$14:$T$17,'Vent Sizing Charts'!Y$14:Y$17)+1,IF($R360=3,LOOKUP($S360,'Vent Sizing Charts'!$T$10:$T$13,'Vent Sizing Charts'!Y$10:Y$13)+1,IF($R360=2,LOOKUP($S360,'Vent Sizing Charts'!$T$8:$T$9,'Vent Sizing Charts'!Y$8:Y$9)+1,IF($R360=1.5,LOOKUP($S360,'Vent Sizing Charts'!$T$7,'Vent Sizing Charts'!Y$7)+1,IF($R360=1.25,LOOKUP($S360,'Vent Sizing Charts'!$T$6,'Vent Sizing Charts'!Y$6)+1,"ERR")))))))))))</f>
        <v>ERR</v>
      </c>
      <c r="Y360" t="str">
        <f>IF($R360=15,LOOKUP($S360,'Vent Sizing Charts'!$T$38:$T$41,'Vent Sizing Charts'!Z$38:Z$41)+1,IF($R360=12,LOOKUP($S360,'Vent Sizing Charts'!$T$34:$T$37,'Vent Sizing Charts'!Z$34:Z$37)+1,IF($R360=10,LOOKUP($S360,'Vent Sizing Charts'!$T$30:$T$33,'Vent Sizing Charts'!Z$30:Z$33)+1,IF($R360=8,LOOKUP($S360,'Vent Sizing Charts'!$T$26:$T$29,'Vent Sizing Charts'!Z$26:Z$29)+1,IF($R360=6,LOOKUP($S360,'Vent Sizing Charts'!$T$22:$T$25,'Vent Sizing Charts'!Z$22:Z$25)+1,IF($R360=5,LOOKUP($S360,'Vent Sizing Charts'!$T$18:$T$21,'Vent Sizing Charts'!Z$18:Z$21)+1,IF($R360=4,LOOKUP($S360,'Vent Sizing Charts'!$T$14:$T$17,'Vent Sizing Charts'!Z$14:Z$17)+1,IF($R360=3,LOOKUP($S360,'Vent Sizing Charts'!$T$10:$T$13,'Vent Sizing Charts'!Z$10:Z$13)+1,IF($R360=2,LOOKUP($S360,'Vent Sizing Charts'!$T$8:$T$9,'Vent Sizing Charts'!Z$8:Z$9)+1,IF($R360=1.5,LOOKUP($S360,'Vent Sizing Charts'!$T$7,'Vent Sizing Charts'!Z$7)+1,IF($R360=1.25,LOOKUP($S360,'Vent Sizing Charts'!$T$6,'Vent Sizing Charts'!Z$6)+1,"ERR")))))))))))</f>
        <v>ERR</v>
      </c>
      <c r="Z360" t="str">
        <f>IF($R360=15,LOOKUP($S360,'Vent Sizing Charts'!$T$38:$T$41,'Vent Sizing Charts'!AA$38:AA$41)+1,IF($R360=12,LOOKUP($S360,'Vent Sizing Charts'!$T$34:$T$37,'Vent Sizing Charts'!AA$34:AA$37)+1,IF($R360=10,LOOKUP($S360,'Vent Sizing Charts'!$T$30:$T$33,'Vent Sizing Charts'!AA$30:AA$33)+1,IF($R360=8,LOOKUP($S360,'Vent Sizing Charts'!$T$26:$T$29,'Vent Sizing Charts'!AA$26:AA$29)+1,IF($R360=6,LOOKUP($S360,'Vent Sizing Charts'!$T$22:$T$25,'Vent Sizing Charts'!AA$22:AA$25)+1,IF($R360=5,LOOKUP($S360,'Vent Sizing Charts'!$T$18:$T$21,'Vent Sizing Charts'!AA$18:AA$21)+1,IF($R360=4,LOOKUP($S360,'Vent Sizing Charts'!$T$14:$T$17,'Vent Sizing Charts'!AA$14:AA$17)+1,IF($R360=3,LOOKUP($S360,'Vent Sizing Charts'!$T$10:$T$13,'Vent Sizing Charts'!AA$10:AA$13)+1,IF($R360=2,LOOKUP($S360,'Vent Sizing Charts'!$T$8:$T$9,'Vent Sizing Charts'!AA$8:AA$9)+1,IF($R360=1.5,LOOKUP($S360,'Vent Sizing Charts'!$T$7,'Vent Sizing Charts'!AA$7)+1,IF($R360=1.25,LOOKUP($S360,'Vent Sizing Charts'!$T$6,'Vent Sizing Charts'!AA$6)+1,"ERR")))))))))))</f>
        <v>ERR</v>
      </c>
      <c r="AA360" t="str">
        <f>IF($R360=15,LOOKUP($S360,'Vent Sizing Charts'!$T$38:$T$41,'Vent Sizing Charts'!AB$38:AB$41)+1,IF($R360=12,LOOKUP($S360,'Vent Sizing Charts'!$T$34:$T$37,'Vent Sizing Charts'!AB$34:AB$37)+1,IF($R360=10,LOOKUP($S360,'Vent Sizing Charts'!$T$30:$T$33,'Vent Sizing Charts'!AB$30:AB$33)+1,IF($R360=8,LOOKUP($S360,'Vent Sizing Charts'!$T$26:$T$29,'Vent Sizing Charts'!AB$26:AB$29)+1,IF($R360=6,LOOKUP($S360,'Vent Sizing Charts'!$T$22:$T$25,'Vent Sizing Charts'!AB$22:AB$25)+1,IF($R360=5,LOOKUP($S360,'Vent Sizing Charts'!$T$18:$T$21,'Vent Sizing Charts'!AB$18:AB$21)+1,IF($R360=4,LOOKUP($S360,'Vent Sizing Charts'!$T$14:$T$17,'Vent Sizing Charts'!AB$14:AB$17)+1,IF($R360=3,LOOKUP($S360,'Vent Sizing Charts'!$T$10:$T$13,'Vent Sizing Charts'!AB$10:AB$13)+1,IF($R360=2,LOOKUP($S360,'Vent Sizing Charts'!$T$8:$T$9,'Vent Sizing Charts'!AB$8:AB$9)+1,IF($R360=1.5,LOOKUP($S360,'Vent Sizing Charts'!$T$7,'Vent Sizing Charts'!AB$7)+1,IF($R360=1.25,LOOKUP($S360,'Vent Sizing Charts'!$T$6,'Vent Sizing Charts'!AB$6)+1,"ERR")))))))))))</f>
        <v>ERR</v>
      </c>
      <c r="AB360" t="str">
        <f>IF($R360=15,LOOKUP($S360,'Vent Sizing Charts'!$T$38:$T$41,'Vent Sizing Charts'!AC$38:AC$41)+1,IF($R360=12,LOOKUP($S360,'Vent Sizing Charts'!$T$34:$T$37,'Vent Sizing Charts'!AC$34:AC$37)+1,IF($R360=10,LOOKUP($S360,'Vent Sizing Charts'!$T$30:$T$33,'Vent Sizing Charts'!AC$30:AC$33)+1,IF($R360=8,LOOKUP($S360,'Vent Sizing Charts'!$T$26:$T$29,'Vent Sizing Charts'!AC$26:AC$29)+1,IF($R360=6,LOOKUP($S360,'Vent Sizing Charts'!$T$22:$T$25,'Vent Sizing Charts'!AC$22:AC$25)+1,IF($R360=5,LOOKUP($S360,'Vent Sizing Charts'!$T$18:$T$21,'Vent Sizing Charts'!AC$18:AC$21)+1,IF($R360=4,LOOKUP($S360,'Vent Sizing Charts'!$T$14:$T$17,'Vent Sizing Charts'!AC$14:AC$17)+1,IF($R360=3,LOOKUP($S360,'Vent Sizing Charts'!$T$10:$T$13,'Vent Sizing Charts'!AC$10:AC$13)+1,IF($R360=2,LOOKUP($S360,'Vent Sizing Charts'!$T$8:$T$9,'Vent Sizing Charts'!AC$8:AC$9)+1,IF($R360=1.5,LOOKUP($S360,'Vent Sizing Charts'!$T$7,'Vent Sizing Charts'!AC$7)+1,IF($R360=1.25,LOOKUP($S360,'Vent Sizing Charts'!$T$6,'Vent Sizing Charts'!AC$6)+1,"ERR")))))))))))</f>
        <v>ERR</v>
      </c>
      <c r="AC360" t="str">
        <f>IF($R360=15,LOOKUP($S360,'Vent Sizing Charts'!$T$38:$T$41,'Vent Sizing Charts'!AD$38:AD$41)+1,IF($R360=12,LOOKUP($S360,'Vent Sizing Charts'!$T$34:$T$37,'Vent Sizing Charts'!AD$34:AD$37)+1,IF($R360=10,LOOKUP($S360,'Vent Sizing Charts'!$T$30:$T$33,'Vent Sizing Charts'!AD$30:AD$33)+1,IF($R360=8,LOOKUP($S360,'Vent Sizing Charts'!$T$26:$T$29,'Vent Sizing Charts'!AD$26:AD$29)+1,IF($R360=6,LOOKUP($S360,'Vent Sizing Charts'!$T$22:$T$25,'Vent Sizing Charts'!AD$22:AD$25)+1,IF($R360=5,LOOKUP($S360,'Vent Sizing Charts'!$T$18:$T$21,'Vent Sizing Charts'!AD$18:AD$21)+1,IF($R360=4,LOOKUP($S360,'Vent Sizing Charts'!$T$14:$T$17,'Vent Sizing Charts'!AD$14:AD$17)+1,IF($R360=3,LOOKUP($S360,'Vent Sizing Charts'!$T$10:$T$13,'Vent Sizing Charts'!AD$10:AD$13)+1,IF($R360=2,LOOKUP($S360,'Vent Sizing Charts'!$T$8:$T$9,'Vent Sizing Charts'!AD$8:AD$9)+1,IF($R360=1.5,LOOKUP($S360,'Vent Sizing Charts'!$T$7,'Vent Sizing Charts'!AD$7)+1,IF($R360=1.25,LOOKUP($S360,'Vent Sizing Charts'!$T$6,'Vent Sizing Charts'!AD$6)+1,"ERR")))))))))))</f>
        <v>ERR</v>
      </c>
      <c r="AD360" t="str">
        <f>IF($R360=15,LOOKUP($S360,'Vent Sizing Charts'!$T$38:$T$41,'Vent Sizing Charts'!AE$38:AE$41)+1,IF($R360=12,LOOKUP($S360,'Vent Sizing Charts'!$T$34:$T$37,'Vent Sizing Charts'!AE$34:AE$37)+1,IF($R360=10,LOOKUP($S360,'Vent Sizing Charts'!$T$30:$T$33,'Vent Sizing Charts'!AE$30:AE$33)+1,IF($R360=8,LOOKUP($S360,'Vent Sizing Charts'!$T$26:$T$29,'Vent Sizing Charts'!AE$26:AE$29)+1,IF($R360=6,LOOKUP($S360,'Vent Sizing Charts'!$T$22:$T$25,'Vent Sizing Charts'!AE$22:AE$25)+1,IF($R360=5,LOOKUP($S360,'Vent Sizing Charts'!$T$18:$T$21,'Vent Sizing Charts'!AE$18:AE$21)+1,IF($R360=4,LOOKUP($S360,'Vent Sizing Charts'!$T$14:$T$17,'Vent Sizing Charts'!AE$14:AE$17)+1,IF($R360=3,LOOKUP($S360,'Vent Sizing Charts'!$T$10:$T$13,'Vent Sizing Charts'!AE$10:AE$13)+1,IF($R360=2,LOOKUP($S360,'Vent Sizing Charts'!$T$8:$T$9,'Vent Sizing Charts'!AE$8:AE$9)+1,IF($R360=1.5,LOOKUP($S360,'Vent Sizing Charts'!$T$7,'Vent Sizing Charts'!AE$7)+1,IF($R360=1.25,LOOKUP($S360,'Vent Sizing Charts'!$T$6,'Vent Sizing Charts'!AE$6)+1,"ERR")))))))))))</f>
        <v>ERR</v>
      </c>
      <c r="AE360" t="str">
        <f>IF($R360=15,LOOKUP($S360,'Vent Sizing Charts'!$T$38:$T$41,'Vent Sizing Charts'!U$38:U$41),IF($R360=12,LOOKUP($S360,'Vent Sizing Charts'!$T$34:$T$37,'Vent Sizing Charts'!U$34:U$37),IF($R360=10,LOOKUP($S360,'Vent Sizing Charts'!$T$30:$T$33,'Vent Sizing Charts'!U$30:U$33),IF($R360=8,LOOKUP($S360,'Vent Sizing Charts'!$T$26:$T$29,'Vent Sizing Charts'!U$26:U$29),IF($R360=6,LOOKUP($S360,'Vent Sizing Charts'!$T$22:$T$25,'Vent Sizing Charts'!U$22:U$25),IF($R360=5,LOOKUP($S360,'Vent Sizing Charts'!$T$18:$T$21,'Vent Sizing Charts'!U$18:U$21),IF($R360=4,LOOKUP($S360,'Vent Sizing Charts'!$T$14:$T$17,'Vent Sizing Charts'!U$14:U$17),IF($R360=3,LOOKUP($S360,'Vent Sizing Charts'!$T$10:$T$13,'Vent Sizing Charts'!U$10:U$13),IF($R360=2,LOOKUP($S360,'Vent Sizing Charts'!$T$8:$T$9,'Vent Sizing Charts'!U$8:U$9),IF($R360=1.5,LOOKUP($S360,'Vent Sizing Charts'!$T$7,'Vent Sizing Charts'!U$7),IF($R360=1.25,LOOKUP($S360,'Vent Sizing Charts'!$T$6,'Vent Sizing Charts'!U$6),"ERR")))))))))))</f>
        <v>ERR</v>
      </c>
    </row>
    <row r="361" spans="6:31" x14ac:dyDescent="0.25">
      <c r="F361" t="str">
        <f>IF('Vent Sizing'!M346="","",'Vent Sizing'!M346)</f>
        <v/>
      </c>
      <c r="G361">
        <v>0</v>
      </c>
      <c r="H361" t="e">
        <f>IF(LOOKUP($F361,'Vent Sizing Charts'!$F$5:$F$18,'Vent Sizing Charts'!G$5:G$18)+1&lt;0,0,LOOKUP($F361,'Vent Sizing Charts'!$F$5:$F$18,'Vent Sizing Charts'!G$5:G$18))</f>
        <v>#N/A</v>
      </c>
      <c r="I361" t="e">
        <f>IF(LOOKUP($F361,'Vent Sizing Charts'!$F$5:$F$18,'Vent Sizing Charts'!H$5:H$18)+1&lt;0,0,LOOKUP($F361,'Vent Sizing Charts'!$F$5:$F$18,'Vent Sizing Charts'!H$5:H$18))</f>
        <v>#N/A</v>
      </c>
      <c r="J361" t="e">
        <f>IF(LOOKUP($F361,'Vent Sizing Charts'!$F$5:$F$18,'Vent Sizing Charts'!I$5:I$18)+1&lt;0,0,LOOKUP($F361,'Vent Sizing Charts'!$F$5:$F$18,'Vent Sizing Charts'!I$5:I$18))</f>
        <v>#N/A</v>
      </c>
      <c r="K361" t="e">
        <f>IF(LOOKUP($F361,'Vent Sizing Charts'!$F$5:$F$18,'Vent Sizing Charts'!J$5:J$18)+1&lt;0,0,LOOKUP($F361,'Vent Sizing Charts'!$F$5:$F$18,'Vent Sizing Charts'!J$5:J$18))</f>
        <v>#N/A</v>
      </c>
      <c r="L361" t="e">
        <f>IF(LOOKUP($F361,'Vent Sizing Charts'!$F$5:$F$18,'Vent Sizing Charts'!K$5:K$18)+1&lt;0,0,LOOKUP($F361,'Vent Sizing Charts'!$F$5:$F$18,'Vent Sizing Charts'!K$5:K$18))</f>
        <v>#N/A</v>
      </c>
      <c r="M361" t="e">
        <f>IF(LOOKUP($F361,'Vent Sizing Charts'!$F$5:$F$18,'Vent Sizing Charts'!L$5:L$18)+1&lt;0,0,LOOKUP($F361,'Vent Sizing Charts'!$F$5:$F$18,'Vent Sizing Charts'!L$5:L$18))</f>
        <v>#N/A</v>
      </c>
      <c r="N361" t="e">
        <f>IF(LOOKUP($F361,'Vent Sizing Charts'!$F$5:$F$18,'Vent Sizing Charts'!M$5:M$18)+1&lt;0,0,LOOKUP($F361,'Vent Sizing Charts'!$F$5:$F$18,'Vent Sizing Charts'!M$5:M$18))</f>
        <v>#N/A</v>
      </c>
      <c r="O361" t="e">
        <f>IF(LOOKUP($F361,'Vent Sizing Charts'!$F$5:$F$18,'Vent Sizing Charts'!N$5:N$18)+1&lt;0,0,LOOKUP($F361,'Vent Sizing Charts'!$F$5:$F$18,'Vent Sizing Charts'!N$5:N$18))</f>
        <v>#N/A</v>
      </c>
      <c r="R361">
        <f>'Vent Sizing'!W266</f>
        <v>0</v>
      </c>
      <c r="S361">
        <f>ROUNDUP('Vent Sizing'!X266,0)</f>
        <v>0</v>
      </c>
      <c r="T361">
        <v>-9999999</v>
      </c>
      <c r="U361" t="str">
        <f>IF($R361=15,LOOKUP($S361,'Vent Sizing Charts'!$T$38:$T$41,'Vent Sizing Charts'!V$38:V$41)+1,IF($R361=12,LOOKUP($S361,'Vent Sizing Charts'!$T$34:$T$37,'Vent Sizing Charts'!V$34:V$37)+1,IF($R361=10,LOOKUP($S361,'Vent Sizing Charts'!$T$30:$T$33,'Vent Sizing Charts'!V$30:V$33)+1,IF($R361=8,LOOKUP($S361,'Vent Sizing Charts'!$T$26:$T$29,'Vent Sizing Charts'!V$26:V$29)+1,IF($R361=6,LOOKUP($S361,'Vent Sizing Charts'!$T$22:$T$25,'Vent Sizing Charts'!V$22:V$25)+1,IF($R361=5,LOOKUP($S361,'Vent Sizing Charts'!$T$18:$T$21,'Vent Sizing Charts'!V$18:V$21)+1,IF($R361=4,LOOKUP($S361,'Vent Sizing Charts'!$T$14:$T$17,'Vent Sizing Charts'!V$14:V$17)+1,IF($R361=3,LOOKUP($S361,'Vent Sizing Charts'!$T$10:$T$13,'Vent Sizing Charts'!V$10:V$13)+1,IF($R361=2,LOOKUP($S361,'Vent Sizing Charts'!$T$8:$T$9,'Vent Sizing Charts'!V$8:V$9)+1,IF($R361=1.5,LOOKUP($S361,'Vent Sizing Charts'!$T$7,'Vent Sizing Charts'!V$7)+1,IF($R361=1.25,LOOKUP($S361,'Vent Sizing Charts'!$T$6,'Vent Sizing Charts'!V$6)+1,"ERR")))))))))))</f>
        <v>ERR</v>
      </c>
      <c r="V361" t="str">
        <f>IF($R361=15,LOOKUP($S361,'Vent Sizing Charts'!$T$38:$T$41,'Vent Sizing Charts'!W$38:W$41)+1,IF($R361=12,LOOKUP($S361,'Vent Sizing Charts'!$T$34:$T$37,'Vent Sizing Charts'!W$34:W$37)+1,IF($R361=10,LOOKUP($S361,'Vent Sizing Charts'!$T$30:$T$33,'Vent Sizing Charts'!W$30:W$33)+1,IF($R361=8,LOOKUP($S361,'Vent Sizing Charts'!$T$26:$T$29,'Vent Sizing Charts'!W$26:W$29)+1,IF($R361=6,LOOKUP($S361,'Vent Sizing Charts'!$T$22:$T$25,'Vent Sizing Charts'!W$22:W$25)+1,IF($R361=5,LOOKUP($S361,'Vent Sizing Charts'!$T$18:$T$21,'Vent Sizing Charts'!W$18:W$21)+1,IF($R361=4,LOOKUP($S361,'Vent Sizing Charts'!$T$14:$T$17,'Vent Sizing Charts'!W$14:W$17)+1,IF($R361=3,LOOKUP($S361,'Vent Sizing Charts'!$T$10:$T$13,'Vent Sizing Charts'!W$10:W$13)+1,IF($R361=2,LOOKUP($S361,'Vent Sizing Charts'!$T$8:$T$9,'Vent Sizing Charts'!W$8:W$9)+1,IF($R361=1.5,LOOKUP($S361,'Vent Sizing Charts'!$T$7,'Vent Sizing Charts'!W$7)+1,IF($R361=1.25,LOOKUP($S361,'Vent Sizing Charts'!$T$6,'Vent Sizing Charts'!W$6)+1,"ERR")))))))))))</f>
        <v>ERR</v>
      </c>
      <c r="W361" t="str">
        <f>IF($R361=15,LOOKUP($S361,'Vent Sizing Charts'!$T$38:$T$41,'Vent Sizing Charts'!X$38:X$41)+1,IF($R361=12,LOOKUP($S361,'Vent Sizing Charts'!$T$34:$T$37,'Vent Sizing Charts'!X$34:X$37)+1,IF($R361=10,LOOKUP($S361,'Vent Sizing Charts'!$T$30:$T$33,'Vent Sizing Charts'!X$30:X$33)+1,IF($R361=8,LOOKUP($S361,'Vent Sizing Charts'!$T$26:$T$29,'Vent Sizing Charts'!X$26:X$29)+1,IF($R361=6,LOOKUP($S361,'Vent Sizing Charts'!$T$22:$T$25,'Vent Sizing Charts'!X$22:X$25)+1,IF($R361=5,LOOKUP($S361,'Vent Sizing Charts'!$T$18:$T$21,'Vent Sizing Charts'!X$18:X$21)+1,IF($R361=4,LOOKUP($S361,'Vent Sizing Charts'!$T$14:$T$17,'Vent Sizing Charts'!X$14:X$17)+1,IF($R361=3,LOOKUP($S361,'Vent Sizing Charts'!$T$10:$T$13,'Vent Sizing Charts'!X$10:X$13)+1,IF($R361=2,LOOKUP($S361,'Vent Sizing Charts'!$T$8:$T$9,'Vent Sizing Charts'!X$8:X$9)+1,IF($R361=1.5,LOOKUP($S361,'Vent Sizing Charts'!$T$7,'Vent Sizing Charts'!X$7)+1,IF($R361=1.25,LOOKUP($S361,'Vent Sizing Charts'!$T$6,'Vent Sizing Charts'!X$6)+1,"ERR")))))))))))</f>
        <v>ERR</v>
      </c>
      <c r="X361" t="str">
        <f>IF($R361=15,LOOKUP($S361,'Vent Sizing Charts'!$T$38:$T$41,'Vent Sizing Charts'!Y$38:Y$41)+1,IF($R361=12,LOOKUP($S361,'Vent Sizing Charts'!$T$34:$T$37,'Vent Sizing Charts'!Y$34:Y$37)+1,IF($R361=10,LOOKUP($S361,'Vent Sizing Charts'!$T$30:$T$33,'Vent Sizing Charts'!Y$30:Y$33)+1,IF($R361=8,LOOKUP($S361,'Vent Sizing Charts'!$T$26:$T$29,'Vent Sizing Charts'!Y$26:Y$29)+1,IF($R361=6,LOOKUP($S361,'Vent Sizing Charts'!$T$22:$T$25,'Vent Sizing Charts'!Y$22:Y$25)+1,IF($R361=5,LOOKUP($S361,'Vent Sizing Charts'!$T$18:$T$21,'Vent Sizing Charts'!Y$18:Y$21)+1,IF($R361=4,LOOKUP($S361,'Vent Sizing Charts'!$T$14:$T$17,'Vent Sizing Charts'!Y$14:Y$17)+1,IF($R361=3,LOOKUP($S361,'Vent Sizing Charts'!$T$10:$T$13,'Vent Sizing Charts'!Y$10:Y$13)+1,IF($R361=2,LOOKUP($S361,'Vent Sizing Charts'!$T$8:$T$9,'Vent Sizing Charts'!Y$8:Y$9)+1,IF($R361=1.5,LOOKUP($S361,'Vent Sizing Charts'!$T$7,'Vent Sizing Charts'!Y$7)+1,IF($R361=1.25,LOOKUP($S361,'Vent Sizing Charts'!$T$6,'Vent Sizing Charts'!Y$6)+1,"ERR")))))))))))</f>
        <v>ERR</v>
      </c>
      <c r="Y361" t="str">
        <f>IF($R361=15,LOOKUP($S361,'Vent Sizing Charts'!$T$38:$T$41,'Vent Sizing Charts'!Z$38:Z$41)+1,IF($R361=12,LOOKUP($S361,'Vent Sizing Charts'!$T$34:$T$37,'Vent Sizing Charts'!Z$34:Z$37)+1,IF($R361=10,LOOKUP($S361,'Vent Sizing Charts'!$T$30:$T$33,'Vent Sizing Charts'!Z$30:Z$33)+1,IF($R361=8,LOOKUP($S361,'Vent Sizing Charts'!$T$26:$T$29,'Vent Sizing Charts'!Z$26:Z$29)+1,IF($R361=6,LOOKUP($S361,'Vent Sizing Charts'!$T$22:$T$25,'Vent Sizing Charts'!Z$22:Z$25)+1,IF($R361=5,LOOKUP($S361,'Vent Sizing Charts'!$T$18:$T$21,'Vent Sizing Charts'!Z$18:Z$21)+1,IF($R361=4,LOOKUP($S361,'Vent Sizing Charts'!$T$14:$T$17,'Vent Sizing Charts'!Z$14:Z$17)+1,IF($R361=3,LOOKUP($S361,'Vent Sizing Charts'!$T$10:$T$13,'Vent Sizing Charts'!Z$10:Z$13)+1,IF($R361=2,LOOKUP($S361,'Vent Sizing Charts'!$T$8:$T$9,'Vent Sizing Charts'!Z$8:Z$9)+1,IF($R361=1.5,LOOKUP($S361,'Vent Sizing Charts'!$T$7,'Vent Sizing Charts'!Z$7)+1,IF($R361=1.25,LOOKUP($S361,'Vent Sizing Charts'!$T$6,'Vent Sizing Charts'!Z$6)+1,"ERR")))))))))))</f>
        <v>ERR</v>
      </c>
      <c r="Z361" t="str">
        <f>IF($R361=15,LOOKUP($S361,'Vent Sizing Charts'!$T$38:$T$41,'Vent Sizing Charts'!AA$38:AA$41)+1,IF($R361=12,LOOKUP($S361,'Vent Sizing Charts'!$T$34:$T$37,'Vent Sizing Charts'!AA$34:AA$37)+1,IF($R361=10,LOOKUP($S361,'Vent Sizing Charts'!$T$30:$T$33,'Vent Sizing Charts'!AA$30:AA$33)+1,IF($R361=8,LOOKUP($S361,'Vent Sizing Charts'!$T$26:$T$29,'Vent Sizing Charts'!AA$26:AA$29)+1,IF($R361=6,LOOKUP($S361,'Vent Sizing Charts'!$T$22:$T$25,'Vent Sizing Charts'!AA$22:AA$25)+1,IF($R361=5,LOOKUP($S361,'Vent Sizing Charts'!$T$18:$T$21,'Vent Sizing Charts'!AA$18:AA$21)+1,IF($R361=4,LOOKUP($S361,'Vent Sizing Charts'!$T$14:$T$17,'Vent Sizing Charts'!AA$14:AA$17)+1,IF($R361=3,LOOKUP($S361,'Vent Sizing Charts'!$T$10:$T$13,'Vent Sizing Charts'!AA$10:AA$13)+1,IF($R361=2,LOOKUP($S361,'Vent Sizing Charts'!$T$8:$T$9,'Vent Sizing Charts'!AA$8:AA$9)+1,IF($R361=1.5,LOOKUP($S361,'Vent Sizing Charts'!$T$7,'Vent Sizing Charts'!AA$7)+1,IF($R361=1.25,LOOKUP($S361,'Vent Sizing Charts'!$T$6,'Vent Sizing Charts'!AA$6)+1,"ERR")))))))))))</f>
        <v>ERR</v>
      </c>
      <c r="AA361" t="str">
        <f>IF($R361=15,LOOKUP($S361,'Vent Sizing Charts'!$T$38:$T$41,'Vent Sizing Charts'!AB$38:AB$41)+1,IF($R361=12,LOOKUP($S361,'Vent Sizing Charts'!$T$34:$T$37,'Vent Sizing Charts'!AB$34:AB$37)+1,IF($R361=10,LOOKUP($S361,'Vent Sizing Charts'!$T$30:$T$33,'Vent Sizing Charts'!AB$30:AB$33)+1,IF($R361=8,LOOKUP($S361,'Vent Sizing Charts'!$T$26:$T$29,'Vent Sizing Charts'!AB$26:AB$29)+1,IF($R361=6,LOOKUP($S361,'Vent Sizing Charts'!$T$22:$T$25,'Vent Sizing Charts'!AB$22:AB$25)+1,IF($R361=5,LOOKUP($S361,'Vent Sizing Charts'!$T$18:$T$21,'Vent Sizing Charts'!AB$18:AB$21)+1,IF($R361=4,LOOKUP($S361,'Vent Sizing Charts'!$T$14:$T$17,'Vent Sizing Charts'!AB$14:AB$17)+1,IF($R361=3,LOOKUP($S361,'Vent Sizing Charts'!$T$10:$T$13,'Vent Sizing Charts'!AB$10:AB$13)+1,IF($R361=2,LOOKUP($S361,'Vent Sizing Charts'!$T$8:$T$9,'Vent Sizing Charts'!AB$8:AB$9)+1,IF($R361=1.5,LOOKUP($S361,'Vent Sizing Charts'!$T$7,'Vent Sizing Charts'!AB$7)+1,IF($R361=1.25,LOOKUP($S361,'Vent Sizing Charts'!$T$6,'Vent Sizing Charts'!AB$6)+1,"ERR")))))))))))</f>
        <v>ERR</v>
      </c>
      <c r="AB361" t="str">
        <f>IF($R361=15,LOOKUP($S361,'Vent Sizing Charts'!$T$38:$T$41,'Vent Sizing Charts'!AC$38:AC$41)+1,IF($R361=12,LOOKUP($S361,'Vent Sizing Charts'!$T$34:$T$37,'Vent Sizing Charts'!AC$34:AC$37)+1,IF($R361=10,LOOKUP($S361,'Vent Sizing Charts'!$T$30:$T$33,'Vent Sizing Charts'!AC$30:AC$33)+1,IF($R361=8,LOOKUP($S361,'Vent Sizing Charts'!$T$26:$T$29,'Vent Sizing Charts'!AC$26:AC$29)+1,IF($R361=6,LOOKUP($S361,'Vent Sizing Charts'!$T$22:$T$25,'Vent Sizing Charts'!AC$22:AC$25)+1,IF($R361=5,LOOKUP($S361,'Vent Sizing Charts'!$T$18:$T$21,'Vent Sizing Charts'!AC$18:AC$21)+1,IF($R361=4,LOOKUP($S361,'Vent Sizing Charts'!$T$14:$T$17,'Vent Sizing Charts'!AC$14:AC$17)+1,IF($R361=3,LOOKUP($S361,'Vent Sizing Charts'!$T$10:$T$13,'Vent Sizing Charts'!AC$10:AC$13)+1,IF($R361=2,LOOKUP($S361,'Vent Sizing Charts'!$T$8:$T$9,'Vent Sizing Charts'!AC$8:AC$9)+1,IF($R361=1.5,LOOKUP($S361,'Vent Sizing Charts'!$T$7,'Vent Sizing Charts'!AC$7)+1,IF($R361=1.25,LOOKUP($S361,'Vent Sizing Charts'!$T$6,'Vent Sizing Charts'!AC$6)+1,"ERR")))))))))))</f>
        <v>ERR</v>
      </c>
      <c r="AC361" t="str">
        <f>IF($R361=15,LOOKUP($S361,'Vent Sizing Charts'!$T$38:$T$41,'Vent Sizing Charts'!AD$38:AD$41)+1,IF($R361=12,LOOKUP($S361,'Vent Sizing Charts'!$T$34:$T$37,'Vent Sizing Charts'!AD$34:AD$37)+1,IF($R361=10,LOOKUP($S361,'Vent Sizing Charts'!$T$30:$T$33,'Vent Sizing Charts'!AD$30:AD$33)+1,IF($R361=8,LOOKUP($S361,'Vent Sizing Charts'!$T$26:$T$29,'Vent Sizing Charts'!AD$26:AD$29)+1,IF($R361=6,LOOKUP($S361,'Vent Sizing Charts'!$T$22:$T$25,'Vent Sizing Charts'!AD$22:AD$25)+1,IF($R361=5,LOOKUP($S361,'Vent Sizing Charts'!$T$18:$T$21,'Vent Sizing Charts'!AD$18:AD$21)+1,IF($R361=4,LOOKUP($S361,'Vent Sizing Charts'!$T$14:$T$17,'Vent Sizing Charts'!AD$14:AD$17)+1,IF($R361=3,LOOKUP($S361,'Vent Sizing Charts'!$T$10:$T$13,'Vent Sizing Charts'!AD$10:AD$13)+1,IF($R361=2,LOOKUP($S361,'Vent Sizing Charts'!$T$8:$T$9,'Vent Sizing Charts'!AD$8:AD$9)+1,IF($R361=1.5,LOOKUP($S361,'Vent Sizing Charts'!$T$7,'Vent Sizing Charts'!AD$7)+1,IF($R361=1.25,LOOKUP($S361,'Vent Sizing Charts'!$T$6,'Vent Sizing Charts'!AD$6)+1,"ERR")))))))))))</f>
        <v>ERR</v>
      </c>
      <c r="AD361" t="str">
        <f>IF($R361=15,LOOKUP($S361,'Vent Sizing Charts'!$T$38:$T$41,'Vent Sizing Charts'!AE$38:AE$41)+1,IF($R361=12,LOOKUP($S361,'Vent Sizing Charts'!$T$34:$T$37,'Vent Sizing Charts'!AE$34:AE$37)+1,IF($R361=10,LOOKUP($S361,'Vent Sizing Charts'!$T$30:$T$33,'Vent Sizing Charts'!AE$30:AE$33)+1,IF($R361=8,LOOKUP($S361,'Vent Sizing Charts'!$T$26:$T$29,'Vent Sizing Charts'!AE$26:AE$29)+1,IF($R361=6,LOOKUP($S361,'Vent Sizing Charts'!$T$22:$T$25,'Vent Sizing Charts'!AE$22:AE$25)+1,IF($R361=5,LOOKUP($S361,'Vent Sizing Charts'!$T$18:$T$21,'Vent Sizing Charts'!AE$18:AE$21)+1,IF($R361=4,LOOKUP($S361,'Vent Sizing Charts'!$T$14:$T$17,'Vent Sizing Charts'!AE$14:AE$17)+1,IF($R361=3,LOOKUP($S361,'Vent Sizing Charts'!$T$10:$T$13,'Vent Sizing Charts'!AE$10:AE$13)+1,IF($R361=2,LOOKUP($S361,'Vent Sizing Charts'!$T$8:$T$9,'Vent Sizing Charts'!AE$8:AE$9)+1,IF($R361=1.5,LOOKUP($S361,'Vent Sizing Charts'!$T$7,'Vent Sizing Charts'!AE$7)+1,IF($R361=1.25,LOOKUP($S361,'Vent Sizing Charts'!$T$6,'Vent Sizing Charts'!AE$6)+1,"ERR")))))))))))</f>
        <v>ERR</v>
      </c>
      <c r="AE361" t="str">
        <f>IF($R361=15,LOOKUP($S361,'Vent Sizing Charts'!$T$38:$T$41,'Vent Sizing Charts'!U$38:U$41),IF($R361=12,LOOKUP($S361,'Vent Sizing Charts'!$T$34:$T$37,'Vent Sizing Charts'!U$34:U$37),IF($R361=10,LOOKUP($S361,'Vent Sizing Charts'!$T$30:$T$33,'Vent Sizing Charts'!U$30:U$33),IF($R361=8,LOOKUP($S361,'Vent Sizing Charts'!$T$26:$T$29,'Vent Sizing Charts'!U$26:U$29),IF($R361=6,LOOKUP($S361,'Vent Sizing Charts'!$T$22:$T$25,'Vent Sizing Charts'!U$22:U$25),IF($R361=5,LOOKUP($S361,'Vent Sizing Charts'!$T$18:$T$21,'Vent Sizing Charts'!U$18:U$21),IF($R361=4,LOOKUP($S361,'Vent Sizing Charts'!$T$14:$T$17,'Vent Sizing Charts'!U$14:U$17),IF($R361=3,LOOKUP($S361,'Vent Sizing Charts'!$T$10:$T$13,'Vent Sizing Charts'!U$10:U$13),IF($R361=2,LOOKUP($S361,'Vent Sizing Charts'!$T$8:$T$9,'Vent Sizing Charts'!U$8:U$9),IF($R361=1.5,LOOKUP($S361,'Vent Sizing Charts'!$T$7,'Vent Sizing Charts'!U$7),IF($R361=1.25,LOOKUP($S361,'Vent Sizing Charts'!$T$6,'Vent Sizing Charts'!U$6),"ERR")))))))))))</f>
        <v>ERR</v>
      </c>
    </row>
    <row r="362" spans="6:31" x14ac:dyDescent="0.25">
      <c r="F362" t="str">
        <f>IF('Vent Sizing'!M347="","",'Vent Sizing'!M347)</f>
        <v/>
      </c>
      <c r="G362">
        <v>0</v>
      </c>
      <c r="H362" t="e">
        <f>IF(LOOKUP($F362,'Vent Sizing Charts'!$F$5:$F$18,'Vent Sizing Charts'!G$5:G$18)+1&lt;0,0,LOOKUP($F362,'Vent Sizing Charts'!$F$5:$F$18,'Vent Sizing Charts'!G$5:G$18))</f>
        <v>#N/A</v>
      </c>
      <c r="I362" t="e">
        <f>IF(LOOKUP($F362,'Vent Sizing Charts'!$F$5:$F$18,'Vent Sizing Charts'!H$5:H$18)+1&lt;0,0,LOOKUP($F362,'Vent Sizing Charts'!$F$5:$F$18,'Vent Sizing Charts'!H$5:H$18))</f>
        <v>#N/A</v>
      </c>
      <c r="J362" t="e">
        <f>IF(LOOKUP($F362,'Vent Sizing Charts'!$F$5:$F$18,'Vent Sizing Charts'!I$5:I$18)+1&lt;0,0,LOOKUP($F362,'Vent Sizing Charts'!$F$5:$F$18,'Vent Sizing Charts'!I$5:I$18))</f>
        <v>#N/A</v>
      </c>
      <c r="K362" t="e">
        <f>IF(LOOKUP($F362,'Vent Sizing Charts'!$F$5:$F$18,'Vent Sizing Charts'!J$5:J$18)+1&lt;0,0,LOOKUP($F362,'Vent Sizing Charts'!$F$5:$F$18,'Vent Sizing Charts'!J$5:J$18))</f>
        <v>#N/A</v>
      </c>
      <c r="L362" t="e">
        <f>IF(LOOKUP($F362,'Vent Sizing Charts'!$F$5:$F$18,'Vent Sizing Charts'!K$5:K$18)+1&lt;0,0,LOOKUP($F362,'Vent Sizing Charts'!$F$5:$F$18,'Vent Sizing Charts'!K$5:K$18))</f>
        <v>#N/A</v>
      </c>
      <c r="M362" t="e">
        <f>IF(LOOKUP($F362,'Vent Sizing Charts'!$F$5:$F$18,'Vent Sizing Charts'!L$5:L$18)+1&lt;0,0,LOOKUP($F362,'Vent Sizing Charts'!$F$5:$F$18,'Vent Sizing Charts'!L$5:L$18))</f>
        <v>#N/A</v>
      </c>
      <c r="N362" t="e">
        <f>IF(LOOKUP($F362,'Vent Sizing Charts'!$F$5:$F$18,'Vent Sizing Charts'!M$5:M$18)+1&lt;0,0,LOOKUP($F362,'Vent Sizing Charts'!$F$5:$F$18,'Vent Sizing Charts'!M$5:M$18))</f>
        <v>#N/A</v>
      </c>
      <c r="O362" t="e">
        <f>IF(LOOKUP($F362,'Vent Sizing Charts'!$F$5:$F$18,'Vent Sizing Charts'!N$5:N$18)+1&lt;0,0,LOOKUP($F362,'Vent Sizing Charts'!$F$5:$F$18,'Vent Sizing Charts'!N$5:N$18))</f>
        <v>#N/A</v>
      </c>
      <c r="R362">
        <f>'Vent Sizing'!W267</f>
        <v>0</v>
      </c>
      <c r="S362">
        <f>ROUNDUP('Vent Sizing'!X267,0)</f>
        <v>0</v>
      </c>
      <c r="T362">
        <v>-9999999</v>
      </c>
      <c r="U362" t="str">
        <f>IF($R362=15,LOOKUP($S362,'Vent Sizing Charts'!$T$38:$T$41,'Vent Sizing Charts'!V$38:V$41)+1,IF($R362=12,LOOKUP($S362,'Vent Sizing Charts'!$T$34:$T$37,'Vent Sizing Charts'!V$34:V$37)+1,IF($R362=10,LOOKUP($S362,'Vent Sizing Charts'!$T$30:$T$33,'Vent Sizing Charts'!V$30:V$33)+1,IF($R362=8,LOOKUP($S362,'Vent Sizing Charts'!$T$26:$T$29,'Vent Sizing Charts'!V$26:V$29)+1,IF($R362=6,LOOKUP($S362,'Vent Sizing Charts'!$T$22:$T$25,'Vent Sizing Charts'!V$22:V$25)+1,IF($R362=5,LOOKUP($S362,'Vent Sizing Charts'!$T$18:$T$21,'Vent Sizing Charts'!V$18:V$21)+1,IF($R362=4,LOOKUP($S362,'Vent Sizing Charts'!$T$14:$T$17,'Vent Sizing Charts'!V$14:V$17)+1,IF($R362=3,LOOKUP($S362,'Vent Sizing Charts'!$T$10:$T$13,'Vent Sizing Charts'!V$10:V$13)+1,IF($R362=2,LOOKUP($S362,'Vent Sizing Charts'!$T$8:$T$9,'Vent Sizing Charts'!V$8:V$9)+1,IF($R362=1.5,LOOKUP($S362,'Vent Sizing Charts'!$T$7,'Vent Sizing Charts'!V$7)+1,IF($R362=1.25,LOOKUP($S362,'Vent Sizing Charts'!$T$6,'Vent Sizing Charts'!V$6)+1,"ERR")))))))))))</f>
        <v>ERR</v>
      </c>
      <c r="V362" t="str">
        <f>IF($R362=15,LOOKUP($S362,'Vent Sizing Charts'!$T$38:$T$41,'Vent Sizing Charts'!W$38:W$41)+1,IF($R362=12,LOOKUP($S362,'Vent Sizing Charts'!$T$34:$T$37,'Vent Sizing Charts'!W$34:W$37)+1,IF($R362=10,LOOKUP($S362,'Vent Sizing Charts'!$T$30:$T$33,'Vent Sizing Charts'!W$30:W$33)+1,IF($R362=8,LOOKUP($S362,'Vent Sizing Charts'!$T$26:$T$29,'Vent Sizing Charts'!W$26:W$29)+1,IF($R362=6,LOOKUP($S362,'Vent Sizing Charts'!$T$22:$T$25,'Vent Sizing Charts'!W$22:W$25)+1,IF($R362=5,LOOKUP($S362,'Vent Sizing Charts'!$T$18:$T$21,'Vent Sizing Charts'!W$18:W$21)+1,IF($R362=4,LOOKUP($S362,'Vent Sizing Charts'!$T$14:$T$17,'Vent Sizing Charts'!W$14:W$17)+1,IF($R362=3,LOOKUP($S362,'Vent Sizing Charts'!$T$10:$T$13,'Vent Sizing Charts'!W$10:W$13)+1,IF($R362=2,LOOKUP($S362,'Vent Sizing Charts'!$T$8:$T$9,'Vent Sizing Charts'!W$8:W$9)+1,IF($R362=1.5,LOOKUP($S362,'Vent Sizing Charts'!$T$7,'Vent Sizing Charts'!W$7)+1,IF($R362=1.25,LOOKUP($S362,'Vent Sizing Charts'!$T$6,'Vent Sizing Charts'!W$6)+1,"ERR")))))))))))</f>
        <v>ERR</v>
      </c>
      <c r="W362" t="str">
        <f>IF($R362=15,LOOKUP($S362,'Vent Sizing Charts'!$T$38:$T$41,'Vent Sizing Charts'!X$38:X$41)+1,IF($R362=12,LOOKUP($S362,'Vent Sizing Charts'!$T$34:$T$37,'Vent Sizing Charts'!X$34:X$37)+1,IF($R362=10,LOOKUP($S362,'Vent Sizing Charts'!$T$30:$T$33,'Vent Sizing Charts'!X$30:X$33)+1,IF($R362=8,LOOKUP($S362,'Vent Sizing Charts'!$T$26:$T$29,'Vent Sizing Charts'!X$26:X$29)+1,IF($R362=6,LOOKUP($S362,'Vent Sizing Charts'!$T$22:$T$25,'Vent Sizing Charts'!X$22:X$25)+1,IF($R362=5,LOOKUP($S362,'Vent Sizing Charts'!$T$18:$T$21,'Vent Sizing Charts'!X$18:X$21)+1,IF($R362=4,LOOKUP($S362,'Vent Sizing Charts'!$T$14:$T$17,'Vent Sizing Charts'!X$14:X$17)+1,IF($R362=3,LOOKUP($S362,'Vent Sizing Charts'!$T$10:$T$13,'Vent Sizing Charts'!X$10:X$13)+1,IF($R362=2,LOOKUP($S362,'Vent Sizing Charts'!$T$8:$T$9,'Vent Sizing Charts'!X$8:X$9)+1,IF($R362=1.5,LOOKUP($S362,'Vent Sizing Charts'!$T$7,'Vent Sizing Charts'!X$7)+1,IF($R362=1.25,LOOKUP($S362,'Vent Sizing Charts'!$T$6,'Vent Sizing Charts'!X$6)+1,"ERR")))))))))))</f>
        <v>ERR</v>
      </c>
      <c r="X362" t="str">
        <f>IF($R362=15,LOOKUP($S362,'Vent Sizing Charts'!$T$38:$T$41,'Vent Sizing Charts'!Y$38:Y$41)+1,IF($R362=12,LOOKUP($S362,'Vent Sizing Charts'!$T$34:$T$37,'Vent Sizing Charts'!Y$34:Y$37)+1,IF($R362=10,LOOKUP($S362,'Vent Sizing Charts'!$T$30:$T$33,'Vent Sizing Charts'!Y$30:Y$33)+1,IF($R362=8,LOOKUP($S362,'Vent Sizing Charts'!$T$26:$T$29,'Vent Sizing Charts'!Y$26:Y$29)+1,IF($R362=6,LOOKUP($S362,'Vent Sizing Charts'!$T$22:$T$25,'Vent Sizing Charts'!Y$22:Y$25)+1,IF($R362=5,LOOKUP($S362,'Vent Sizing Charts'!$T$18:$T$21,'Vent Sizing Charts'!Y$18:Y$21)+1,IF($R362=4,LOOKUP($S362,'Vent Sizing Charts'!$T$14:$T$17,'Vent Sizing Charts'!Y$14:Y$17)+1,IF($R362=3,LOOKUP($S362,'Vent Sizing Charts'!$T$10:$T$13,'Vent Sizing Charts'!Y$10:Y$13)+1,IF($R362=2,LOOKUP($S362,'Vent Sizing Charts'!$T$8:$T$9,'Vent Sizing Charts'!Y$8:Y$9)+1,IF($R362=1.5,LOOKUP($S362,'Vent Sizing Charts'!$T$7,'Vent Sizing Charts'!Y$7)+1,IF($R362=1.25,LOOKUP($S362,'Vent Sizing Charts'!$T$6,'Vent Sizing Charts'!Y$6)+1,"ERR")))))))))))</f>
        <v>ERR</v>
      </c>
      <c r="Y362" t="str">
        <f>IF($R362=15,LOOKUP($S362,'Vent Sizing Charts'!$T$38:$T$41,'Vent Sizing Charts'!Z$38:Z$41)+1,IF($R362=12,LOOKUP($S362,'Vent Sizing Charts'!$T$34:$T$37,'Vent Sizing Charts'!Z$34:Z$37)+1,IF($R362=10,LOOKUP($S362,'Vent Sizing Charts'!$T$30:$T$33,'Vent Sizing Charts'!Z$30:Z$33)+1,IF($R362=8,LOOKUP($S362,'Vent Sizing Charts'!$T$26:$T$29,'Vent Sizing Charts'!Z$26:Z$29)+1,IF($R362=6,LOOKUP($S362,'Vent Sizing Charts'!$T$22:$T$25,'Vent Sizing Charts'!Z$22:Z$25)+1,IF($R362=5,LOOKUP($S362,'Vent Sizing Charts'!$T$18:$T$21,'Vent Sizing Charts'!Z$18:Z$21)+1,IF($R362=4,LOOKUP($S362,'Vent Sizing Charts'!$T$14:$T$17,'Vent Sizing Charts'!Z$14:Z$17)+1,IF($R362=3,LOOKUP($S362,'Vent Sizing Charts'!$T$10:$T$13,'Vent Sizing Charts'!Z$10:Z$13)+1,IF($R362=2,LOOKUP($S362,'Vent Sizing Charts'!$T$8:$T$9,'Vent Sizing Charts'!Z$8:Z$9)+1,IF($R362=1.5,LOOKUP($S362,'Vent Sizing Charts'!$T$7,'Vent Sizing Charts'!Z$7)+1,IF($R362=1.25,LOOKUP($S362,'Vent Sizing Charts'!$T$6,'Vent Sizing Charts'!Z$6)+1,"ERR")))))))))))</f>
        <v>ERR</v>
      </c>
      <c r="Z362" t="str">
        <f>IF($R362=15,LOOKUP($S362,'Vent Sizing Charts'!$T$38:$T$41,'Vent Sizing Charts'!AA$38:AA$41)+1,IF($R362=12,LOOKUP($S362,'Vent Sizing Charts'!$T$34:$T$37,'Vent Sizing Charts'!AA$34:AA$37)+1,IF($R362=10,LOOKUP($S362,'Vent Sizing Charts'!$T$30:$T$33,'Vent Sizing Charts'!AA$30:AA$33)+1,IF($R362=8,LOOKUP($S362,'Vent Sizing Charts'!$T$26:$T$29,'Vent Sizing Charts'!AA$26:AA$29)+1,IF($R362=6,LOOKUP($S362,'Vent Sizing Charts'!$T$22:$T$25,'Vent Sizing Charts'!AA$22:AA$25)+1,IF($R362=5,LOOKUP($S362,'Vent Sizing Charts'!$T$18:$T$21,'Vent Sizing Charts'!AA$18:AA$21)+1,IF($R362=4,LOOKUP($S362,'Vent Sizing Charts'!$T$14:$T$17,'Vent Sizing Charts'!AA$14:AA$17)+1,IF($R362=3,LOOKUP($S362,'Vent Sizing Charts'!$T$10:$T$13,'Vent Sizing Charts'!AA$10:AA$13)+1,IF($R362=2,LOOKUP($S362,'Vent Sizing Charts'!$T$8:$T$9,'Vent Sizing Charts'!AA$8:AA$9)+1,IF($R362=1.5,LOOKUP($S362,'Vent Sizing Charts'!$T$7,'Vent Sizing Charts'!AA$7)+1,IF($R362=1.25,LOOKUP($S362,'Vent Sizing Charts'!$T$6,'Vent Sizing Charts'!AA$6)+1,"ERR")))))))))))</f>
        <v>ERR</v>
      </c>
      <c r="AA362" t="str">
        <f>IF($R362=15,LOOKUP($S362,'Vent Sizing Charts'!$T$38:$T$41,'Vent Sizing Charts'!AB$38:AB$41)+1,IF($R362=12,LOOKUP($S362,'Vent Sizing Charts'!$T$34:$T$37,'Vent Sizing Charts'!AB$34:AB$37)+1,IF($R362=10,LOOKUP($S362,'Vent Sizing Charts'!$T$30:$T$33,'Vent Sizing Charts'!AB$30:AB$33)+1,IF($R362=8,LOOKUP($S362,'Vent Sizing Charts'!$T$26:$T$29,'Vent Sizing Charts'!AB$26:AB$29)+1,IF($R362=6,LOOKUP($S362,'Vent Sizing Charts'!$T$22:$T$25,'Vent Sizing Charts'!AB$22:AB$25)+1,IF($R362=5,LOOKUP($S362,'Vent Sizing Charts'!$T$18:$T$21,'Vent Sizing Charts'!AB$18:AB$21)+1,IF($R362=4,LOOKUP($S362,'Vent Sizing Charts'!$T$14:$T$17,'Vent Sizing Charts'!AB$14:AB$17)+1,IF($R362=3,LOOKUP($S362,'Vent Sizing Charts'!$T$10:$T$13,'Vent Sizing Charts'!AB$10:AB$13)+1,IF($R362=2,LOOKUP($S362,'Vent Sizing Charts'!$T$8:$T$9,'Vent Sizing Charts'!AB$8:AB$9)+1,IF($R362=1.5,LOOKUP($S362,'Vent Sizing Charts'!$T$7,'Vent Sizing Charts'!AB$7)+1,IF($R362=1.25,LOOKUP($S362,'Vent Sizing Charts'!$T$6,'Vent Sizing Charts'!AB$6)+1,"ERR")))))))))))</f>
        <v>ERR</v>
      </c>
      <c r="AB362" t="str">
        <f>IF($R362=15,LOOKUP($S362,'Vent Sizing Charts'!$T$38:$T$41,'Vent Sizing Charts'!AC$38:AC$41)+1,IF($R362=12,LOOKUP($S362,'Vent Sizing Charts'!$T$34:$T$37,'Vent Sizing Charts'!AC$34:AC$37)+1,IF($R362=10,LOOKUP($S362,'Vent Sizing Charts'!$T$30:$T$33,'Vent Sizing Charts'!AC$30:AC$33)+1,IF($R362=8,LOOKUP($S362,'Vent Sizing Charts'!$T$26:$T$29,'Vent Sizing Charts'!AC$26:AC$29)+1,IF($R362=6,LOOKUP($S362,'Vent Sizing Charts'!$T$22:$T$25,'Vent Sizing Charts'!AC$22:AC$25)+1,IF($R362=5,LOOKUP($S362,'Vent Sizing Charts'!$T$18:$T$21,'Vent Sizing Charts'!AC$18:AC$21)+1,IF($R362=4,LOOKUP($S362,'Vent Sizing Charts'!$T$14:$T$17,'Vent Sizing Charts'!AC$14:AC$17)+1,IF($R362=3,LOOKUP($S362,'Vent Sizing Charts'!$T$10:$T$13,'Vent Sizing Charts'!AC$10:AC$13)+1,IF($R362=2,LOOKUP($S362,'Vent Sizing Charts'!$T$8:$T$9,'Vent Sizing Charts'!AC$8:AC$9)+1,IF($R362=1.5,LOOKUP($S362,'Vent Sizing Charts'!$T$7,'Vent Sizing Charts'!AC$7)+1,IF($R362=1.25,LOOKUP($S362,'Vent Sizing Charts'!$T$6,'Vent Sizing Charts'!AC$6)+1,"ERR")))))))))))</f>
        <v>ERR</v>
      </c>
      <c r="AC362" t="str">
        <f>IF($R362=15,LOOKUP($S362,'Vent Sizing Charts'!$T$38:$T$41,'Vent Sizing Charts'!AD$38:AD$41)+1,IF($R362=12,LOOKUP($S362,'Vent Sizing Charts'!$T$34:$T$37,'Vent Sizing Charts'!AD$34:AD$37)+1,IF($R362=10,LOOKUP($S362,'Vent Sizing Charts'!$T$30:$T$33,'Vent Sizing Charts'!AD$30:AD$33)+1,IF($R362=8,LOOKUP($S362,'Vent Sizing Charts'!$T$26:$T$29,'Vent Sizing Charts'!AD$26:AD$29)+1,IF($R362=6,LOOKUP($S362,'Vent Sizing Charts'!$T$22:$T$25,'Vent Sizing Charts'!AD$22:AD$25)+1,IF($R362=5,LOOKUP($S362,'Vent Sizing Charts'!$T$18:$T$21,'Vent Sizing Charts'!AD$18:AD$21)+1,IF($R362=4,LOOKUP($S362,'Vent Sizing Charts'!$T$14:$T$17,'Vent Sizing Charts'!AD$14:AD$17)+1,IF($R362=3,LOOKUP($S362,'Vent Sizing Charts'!$T$10:$T$13,'Vent Sizing Charts'!AD$10:AD$13)+1,IF($R362=2,LOOKUP($S362,'Vent Sizing Charts'!$T$8:$T$9,'Vent Sizing Charts'!AD$8:AD$9)+1,IF($R362=1.5,LOOKUP($S362,'Vent Sizing Charts'!$T$7,'Vent Sizing Charts'!AD$7)+1,IF($R362=1.25,LOOKUP($S362,'Vent Sizing Charts'!$T$6,'Vent Sizing Charts'!AD$6)+1,"ERR")))))))))))</f>
        <v>ERR</v>
      </c>
      <c r="AD362" t="str">
        <f>IF($R362=15,LOOKUP($S362,'Vent Sizing Charts'!$T$38:$T$41,'Vent Sizing Charts'!AE$38:AE$41)+1,IF($R362=12,LOOKUP($S362,'Vent Sizing Charts'!$T$34:$T$37,'Vent Sizing Charts'!AE$34:AE$37)+1,IF($R362=10,LOOKUP($S362,'Vent Sizing Charts'!$T$30:$T$33,'Vent Sizing Charts'!AE$30:AE$33)+1,IF($R362=8,LOOKUP($S362,'Vent Sizing Charts'!$T$26:$T$29,'Vent Sizing Charts'!AE$26:AE$29)+1,IF($R362=6,LOOKUP($S362,'Vent Sizing Charts'!$T$22:$T$25,'Vent Sizing Charts'!AE$22:AE$25)+1,IF($R362=5,LOOKUP($S362,'Vent Sizing Charts'!$T$18:$T$21,'Vent Sizing Charts'!AE$18:AE$21)+1,IF($R362=4,LOOKUP($S362,'Vent Sizing Charts'!$T$14:$T$17,'Vent Sizing Charts'!AE$14:AE$17)+1,IF($R362=3,LOOKUP($S362,'Vent Sizing Charts'!$T$10:$T$13,'Vent Sizing Charts'!AE$10:AE$13)+1,IF($R362=2,LOOKUP($S362,'Vent Sizing Charts'!$T$8:$T$9,'Vent Sizing Charts'!AE$8:AE$9)+1,IF($R362=1.5,LOOKUP($S362,'Vent Sizing Charts'!$T$7,'Vent Sizing Charts'!AE$7)+1,IF($R362=1.25,LOOKUP($S362,'Vent Sizing Charts'!$T$6,'Vent Sizing Charts'!AE$6)+1,"ERR")))))))))))</f>
        <v>ERR</v>
      </c>
      <c r="AE362" t="str">
        <f>IF($R362=15,LOOKUP($S362,'Vent Sizing Charts'!$T$38:$T$41,'Vent Sizing Charts'!U$38:U$41),IF($R362=12,LOOKUP($S362,'Vent Sizing Charts'!$T$34:$T$37,'Vent Sizing Charts'!U$34:U$37),IF($R362=10,LOOKUP($S362,'Vent Sizing Charts'!$T$30:$T$33,'Vent Sizing Charts'!U$30:U$33),IF($R362=8,LOOKUP($S362,'Vent Sizing Charts'!$T$26:$T$29,'Vent Sizing Charts'!U$26:U$29),IF($R362=6,LOOKUP($S362,'Vent Sizing Charts'!$T$22:$T$25,'Vent Sizing Charts'!U$22:U$25),IF($R362=5,LOOKUP($S362,'Vent Sizing Charts'!$T$18:$T$21,'Vent Sizing Charts'!U$18:U$21),IF($R362=4,LOOKUP($S362,'Vent Sizing Charts'!$T$14:$T$17,'Vent Sizing Charts'!U$14:U$17),IF($R362=3,LOOKUP($S362,'Vent Sizing Charts'!$T$10:$T$13,'Vent Sizing Charts'!U$10:U$13),IF($R362=2,LOOKUP($S362,'Vent Sizing Charts'!$T$8:$T$9,'Vent Sizing Charts'!U$8:U$9),IF($R362=1.5,LOOKUP($S362,'Vent Sizing Charts'!$T$7,'Vent Sizing Charts'!U$7),IF($R362=1.25,LOOKUP($S362,'Vent Sizing Charts'!$T$6,'Vent Sizing Charts'!U$6),"ERR")))))))))))</f>
        <v>ERR</v>
      </c>
    </row>
    <row r="363" spans="6:31" x14ac:dyDescent="0.25">
      <c r="F363" t="str">
        <f>IF('Vent Sizing'!M348="","",'Vent Sizing'!M348)</f>
        <v/>
      </c>
      <c r="G363">
        <v>0</v>
      </c>
      <c r="H363" t="e">
        <f>IF(LOOKUP($F363,'Vent Sizing Charts'!$F$5:$F$18,'Vent Sizing Charts'!G$5:G$18)+1&lt;0,0,LOOKUP($F363,'Vent Sizing Charts'!$F$5:$F$18,'Vent Sizing Charts'!G$5:G$18))</f>
        <v>#N/A</v>
      </c>
      <c r="I363" t="e">
        <f>IF(LOOKUP($F363,'Vent Sizing Charts'!$F$5:$F$18,'Vent Sizing Charts'!H$5:H$18)+1&lt;0,0,LOOKUP($F363,'Vent Sizing Charts'!$F$5:$F$18,'Vent Sizing Charts'!H$5:H$18))</f>
        <v>#N/A</v>
      </c>
      <c r="J363" t="e">
        <f>IF(LOOKUP($F363,'Vent Sizing Charts'!$F$5:$F$18,'Vent Sizing Charts'!I$5:I$18)+1&lt;0,0,LOOKUP($F363,'Vent Sizing Charts'!$F$5:$F$18,'Vent Sizing Charts'!I$5:I$18))</f>
        <v>#N/A</v>
      </c>
      <c r="K363" t="e">
        <f>IF(LOOKUP($F363,'Vent Sizing Charts'!$F$5:$F$18,'Vent Sizing Charts'!J$5:J$18)+1&lt;0,0,LOOKUP($F363,'Vent Sizing Charts'!$F$5:$F$18,'Vent Sizing Charts'!J$5:J$18))</f>
        <v>#N/A</v>
      </c>
      <c r="L363" t="e">
        <f>IF(LOOKUP($F363,'Vent Sizing Charts'!$F$5:$F$18,'Vent Sizing Charts'!K$5:K$18)+1&lt;0,0,LOOKUP($F363,'Vent Sizing Charts'!$F$5:$F$18,'Vent Sizing Charts'!K$5:K$18))</f>
        <v>#N/A</v>
      </c>
      <c r="M363" t="e">
        <f>IF(LOOKUP($F363,'Vent Sizing Charts'!$F$5:$F$18,'Vent Sizing Charts'!L$5:L$18)+1&lt;0,0,LOOKUP($F363,'Vent Sizing Charts'!$F$5:$F$18,'Vent Sizing Charts'!L$5:L$18))</f>
        <v>#N/A</v>
      </c>
      <c r="N363" t="e">
        <f>IF(LOOKUP($F363,'Vent Sizing Charts'!$F$5:$F$18,'Vent Sizing Charts'!M$5:M$18)+1&lt;0,0,LOOKUP($F363,'Vent Sizing Charts'!$F$5:$F$18,'Vent Sizing Charts'!M$5:M$18))</f>
        <v>#N/A</v>
      </c>
      <c r="O363" t="e">
        <f>IF(LOOKUP($F363,'Vent Sizing Charts'!$F$5:$F$18,'Vent Sizing Charts'!N$5:N$18)+1&lt;0,0,LOOKUP($F363,'Vent Sizing Charts'!$F$5:$F$18,'Vent Sizing Charts'!N$5:N$18))</f>
        <v>#N/A</v>
      </c>
      <c r="R363">
        <f>'Vent Sizing'!W268</f>
        <v>0</v>
      </c>
      <c r="S363">
        <f>ROUNDUP('Vent Sizing'!X268,0)</f>
        <v>0</v>
      </c>
      <c r="T363">
        <v>-9999999</v>
      </c>
      <c r="U363" t="str">
        <f>IF($R363=15,LOOKUP($S363,'Vent Sizing Charts'!$T$38:$T$41,'Vent Sizing Charts'!V$38:V$41)+1,IF($R363=12,LOOKUP($S363,'Vent Sizing Charts'!$T$34:$T$37,'Vent Sizing Charts'!V$34:V$37)+1,IF($R363=10,LOOKUP($S363,'Vent Sizing Charts'!$T$30:$T$33,'Vent Sizing Charts'!V$30:V$33)+1,IF($R363=8,LOOKUP($S363,'Vent Sizing Charts'!$T$26:$T$29,'Vent Sizing Charts'!V$26:V$29)+1,IF($R363=6,LOOKUP($S363,'Vent Sizing Charts'!$T$22:$T$25,'Vent Sizing Charts'!V$22:V$25)+1,IF($R363=5,LOOKUP($S363,'Vent Sizing Charts'!$T$18:$T$21,'Vent Sizing Charts'!V$18:V$21)+1,IF($R363=4,LOOKUP($S363,'Vent Sizing Charts'!$T$14:$T$17,'Vent Sizing Charts'!V$14:V$17)+1,IF($R363=3,LOOKUP($S363,'Vent Sizing Charts'!$T$10:$T$13,'Vent Sizing Charts'!V$10:V$13)+1,IF($R363=2,LOOKUP($S363,'Vent Sizing Charts'!$T$8:$T$9,'Vent Sizing Charts'!V$8:V$9)+1,IF($R363=1.5,LOOKUP($S363,'Vent Sizing Charts'!$T$7,'Vent Sizing Charts'!V$7)+1,IF($R363=1.25,LOOKUP($S363,'Vent Sizing Charts'!$T$6,'Vent Sizing Charts'!V$6)+1,"ERR")))))))))))</f>
        <v>ERR</v>
      </c>
      <c r="V363" t="str">
        <f>IF($R363=15,LOOKUP($S363,'Vent Sizing Charts'!$T$38:$T$41,'Vent Sizing Charts'!W$38:W$41)+1,IF($R363=12,LOOKUP($S363,'Vent Sizing Charts'!$T$34:$T$37,'Vent Sizing Charts'!W$34:W$37)+1,IF($R363=10,LOOKUP($S363,'Vent Sizing Charts'!$T$30:$T$33,'Vent Sizing Charts'!W$30:W$33)+1,IF($R363=8,LOOKUP($S363,'Vent Sizing Charts'!$T$26:$T$29,'Vent Sizing Charts'!W$26:W$29)+1,IF($R363=6,LOOKUP($S363,'Vent Sizing Charts'!$T$22:$T$25,'Vent Sizing Charts'!W$22:W$25)+1,IF($R363=5,LOOKUP($S363,'Vent Sizing Charts'!$T$18:$T$21,'Vent Sizing Charts'!W$18:W$21)+1,IF($R363=4,LOOKUP($S363,'Vent Sizing Charts'!$T$14:$T$17,'Vent Sizing Charts'!W$14:W$17)+1,IF($R363=3,LOOKUP($S363,'Vent Sizing Charts'!$T$10:$T$13,'Vent Sizing Charts'!W$10:W$13)+1,IF($R363=2,LOOKUP($S363,'Vent Sizing Charts'!$T$8:$T$9,'Vent Sizing Charts'!W$8:W$9)+1,IF($R363=1.5,LOOKUP($S363,'Vent Sizing Charts'!$T$7,'Vent Sizing Charts'!W$7)+1,IF($R363=1.25,LOOKUP($S363,'Vent Sizing Charts'!$T$6,'Vent Sizing Charts'!W$6)+1,"ERR")))))))))))</f>
        <v>ERR</v>
      </c>
      <c r="W363" t="str">
        <f>IF($R363=15,LOOKUP($S363,'Vent Sizing Charts'!$T$38:$T$41,'Vent Sizing Charts'!X$38:X$41)+1,IF($R363=12,LOOKUP($S363,'Vent Sizing Charts'!$T$34:$T$37,'Vent Sizing Charts'!X$34:X$37)+1,IF($R363=10,LOOKUP($S363,'Vent Sizing Charts'!$T$30:$T$33,'Vent Sizing Charts'!X$30:X$33)+1,IF($R363=8,LOOKUP($S363,'Vent Sizing Charts'!$T$26:$T$29,'Vent Sizing Charts'!X$26:X$29)+1,IF($R363=6,LOOKUP($S363,'Vent Sizing Charts'!$T$22:$T$25,'Vent Sizing Charts'!X$22:X$25)+1,IF($R363=5,LOOKUP($S363,'Vent Sizing Charts'!$T$18:$T$21,'Vent Sizing Charts'!X$18:X$21)+1,IF($R363=4,LOOKUP($S363,'Vent Sizing Charts'!$T$14:$T$17,'Vent Sizing Charts'!X$14:X$17)+1,IF($R363=3,LOOKUP($S363,'Vent Sizing Charts'!$T$10:$T$13,'Vent Sizing Charts'!X$10:X$13)+1,IF($R363=2,LOOKUP($S363,'Vent Sizing Charts'!$T$8:$T$9,'Vent Sizing Charts'!X$8:X$9)+1,IF($R363=1.5,LOOKUP($S363,'Vent Sizing Charts'!$T$7,'Vent Sizing Charts'!X$7)+1,IF($R363=1.25,LOOKUP($S363,'Vent Sizing Charts'!$T$6,'Vent Sizing Charts'!X$6)+1,"ERR")))))))))))</f>
        <v>ERR</v>
      </c>
      <c r="X363" t="str">
        <f>IF($R363=15,LOOKUP($S363,'Vent Sizing Charts'!$T$38:$T$41,'Vent Sizing Charts'!Y$38:Y$41)+1,IF($R363=12,LOOKUP($S363,'Vent Sizing Charts'!$T$34:$T$37,'Vent Sizing Charts'!Y$34:Y$37)+1,IF($R363=10,LOOKUP($S363,'Vent Sizing Charts'!$T$30:$T$33,'Vent Sizing Charts'!Y$30:Y$33)+1,IF($R363=8,LOOKUP($S363,'Vent Sizing Charts'!$T$26:$T$29,'Vent Sizing Charts'!Y$26:Y$29)+1,IF($R363=6,LOOKUP($S363,'Vent Sizing Charts'!$T$22:$T$25,'Vent Sizing Charts'!Y$22:Y$25)+1,IF($R363=5,LOOKUP($S363,'Vent Sizing Charts'!$T$18:$T$21,'Vent Sizing Charts'!Y$18:Y$21)+1,IF($R363=4,LOOKUP($S363,'Vent Sizing Charts'!$T$14:$T$17,'Vent Sizing Charts'!Y$14:Y$17)+1,IF($R363=3,LOOKUP($S363,'Vent Sizing Charts'!$T$10:$T$13,'Vent Sizing Charts'!Y$10:Y$13)+1,IF($R363=2,LOOKUP($S363,'Vent Sizing Charts'!$T$8:$T$9,'Vent Sizing Charts'!Y$8:Y$9)+1,IF($R363=1.5,LOOKUP($S363,'Vent Sizing Charts'!$T$7,'Vent Sizing Charts'!Y$7)+1,IF($R363=1.25,LOOKUP($S363,'Vent Sizing Charts'!$T$6,'Vent Sizing Charts'!Y$6)+1,"ERR")))))))))))</f>
        <v>ERR</v>
      </c>
      <c r="Y363" t="str">
        <f>IF($R363=15,LOOKUP($S363,'Vent Sizing Charts'!$T$38:$T$41,'Vent Sizing Charts'!Z$38:Z$41)+1,IF($R363=12,LOOKUP($S363,'Vent Sizing Charts'!$T$34:$T$37,'Vent Sizing Charts'!Z$34:Z$37)+1,IF($R363=10,LOOKUP($S363,'Vent Sizing Charts'!$T$30:$T$33,'Vent Sizing Charts'!Z$30:Z$33)+1,IF($R363=8,LOOKUP($S363,'Vent Sizing Charts'!$T$26:$T$29,'Vent Sizing Charts'!Z$26:Z$29)+1,IF($R363=6,LOOKUP($S363,'Vent Sizing Charts'!$T$22:$T$25,'Vent Sizing Charts'!Z$22:Z$25)+1,IF($R363=5,LOOKUP($S363,'Vent Sizing Charts'!$T$18:$T$21,'Vent Sizing Charts'!Z$18:Z$21)+1,IF($R363=4,LOOKUP($S363,'Vent Sizing Charts'!$T$14:$T$17,'Vent Sizing Charts'!Z$14:Z$17)+1,IF($R363=3,LOOKUP($S363,'Vent Sizing Charts'!$T$10:$T$13,'Vent Sizing Charts'!Z$10:Z$13)+1,IF($R363=2,LOOKUP($S363,'Vent Sizing Charts'!$T$8:$T$9,'Vent Sizing Charts'!Z$8:Z$9)+1,IF($R363=1.5,LOOKUP($S363,'Vent Sizing Charts'!$T$7,'Vent Sizing Charts'!Z$7)+1,IF($R363=1.25,LOOKUP($S363,'Vent Sizing Charts'!$T$6,'Vent Sizing Charts'!Z$6)+1,"ERR")))))))))))</f>
        <v>ERR</v>
      </c>
      <c r="Z363" t="str">
        <f>IF($R363=15,LOOKUP($S363,'Vent Sizing Charts'!$T$38:$T$41,'Vent Sizing Charts'!AA$38:AA$41)+1,IF($R363=12,LOOKUP($S363,'Vent Sizing Charts'!$T$34:$T$37,'Vent Sizing Charts'!AA$34:AA$37)+1,IF($R363=10,LOOKUP($S363,'Vent Sizing Charts'!$T$30:$T$33,'Vent Sizing Charts'!AA$30:AA$33)+1,IF($R363=8,LOOKUP($S363,'Vent Sizing Charts'!$T$26:$T$29,'Vent Sizing Charts'!AA$26:AA$29)+1,IF($R363=6,LOOKUP($S363,'Vent Sizing Charts'!$T$22:$T$25,'Vent Sizing Charts'!AA$22:AA$25)+1,IF($R363=5,LOOKUP($S363,'Vent Sizing Charts'!$T$18:$T$21,'Vent Sizing Charts'!AA$18:AA$21)+1,IF($R363=4,LOOKUP($S363,'Vent Sizing Charts'!$T$14:$T$17,'Vent Sizing Charts'!AA$14:AA$17)+1,IF($R363=3,LOOKUP($S363,'Vent Sizing Charts'!$T$10:$T$13,'Vent Sizing Charts'!AA$10:AA$13)+1,IF($R363=2,LOOKUP($S363,'Vent Sizing Charts'!$T$8:$T$9,'Vent Sizing Charts'!AA$8:AA$9)+1,IF($R363=1.5,LOOKUP($S363,'Vent Sizing Charts'!$T$7,'Vent Sizing Charts'!AA$7)+1,IF($R363=1.25,LOOKUP($S363,'Vent Sizing Charts'!$T$6,'Vent Sizing Charts'!AA$6)+1,"ERR")))))))))))</f>
        <v>ERR</v>
      </c>
      <c r="AA363" t="str">
        <f>IF($R363=15,LOOKUP($S363,'Vent Sizing Charts'!$T$38:$T$41,'Vent Sizing Charts'!AB$38:AB$41)+1,IF($R363=12,LOOKUP($S363,'Vent Sizing Charts'!$T$34:$T$37,'Vent Sizing Charts'!AB$34:AB$37)+1,IF($R363=10,LOOKUP($S363,'Vent Sizing Charts'!$T$30:$T$33,'Vent Sizing Charts'!AB$30:AB$33)+1,IF($R363=8,LOOKUP($S363,'Vent Sizing Charts'!$T$26:$T$29,'Vent Sizing Charts'!AB$26:AB$29)+1,IF($R363=6,LOOKUP($S363,'Vent Sizing Charts'!$T$22:$T$25,'Vent Sizing Charts'!AB$22:AB$25)+1,IF($R363=5,LOOKUP($S363,'Vent Sizing Charts'!$T$18:$T$21,'Vent Sizing Charts'!AB$18:AB$21)+1,IF($R363=4,LOOKUP($S363,'Vent Sizing Charts'!$T$14:$T$17,'Vent Sizing Charts'!AB$14:AB$17)+1,IF($R363=3,LOOKUP($S363,'Vent Sizing Charts'!$T$10:$T$13,'Vent Sizing Charts'!AB$10:AB$13)+1,IF($R363=2,LOOKUP($S363,'Vent Sizing Charts'!$T$8:$T$9,'Vent Sizing Charts'!AB$8:AB$9)+1,IF($R363=1.5,LOOKUP($S363,'Vent Sizing Charts'!$T$7,'Vent Sizing Charts'!AB$7)+1,IF($R363=1.25,LOOKUP($S363,'Vent Sizing Charts'!$T$6,'Vent Sizing Charts'!AB$6)+1,"ERR")))))))))))</f>
        <v>ERR</v>
      </c>
      <c r="AB363" t="str">
        <f>IF($R363=15,LOOKUP($S363,'Vent Sizing Charts'!$T$38:$T$41,'Vent Sizing Charts'!AC$38:AC$41)+1,IF($R363=12,LOOKUP($S363,'Vent Sizing Charts'!$T$34:$T$37,'Vent Sizing Charts'!AC$34:AC$37)+1,IF($R363=10,LOOKUP($S363,'Vent Sizing Charts'!$T$30:$T$33,'Vent Sizing Charts'!AC$30:AC$33)+1,IF($R363=8,LOOKUP($S363,'Vent Sizing Charts'!$T$26:$T$29,'Vent Sizing Charts'!AC$26:AC$29)+1,IF($R363=6,LOOKUP($S363,'Vent Sizing Charts'!$T$22:$T$25,'Vent Sizing Charts'!AC$22:AC$25)+1,IF($R363=5,LOOKUP($S363,'Vent Sizing Charts'!$T$18:$T$21,'Vent Sizing Charts'!AC$18:AC$21)+1,IF($R363=4,LOOKUP($S363,'Vent Sizing Charts'!$T$14:$T$17,'Vent Sizing Charts'!AC$14:AC$17)+1,IF($R363=3,LOOKUP($S363,'Vent Sizing Charts'!$T$10:$T$13,'Vent Sizing Charts'!AC$10:AC$13)+1,IF($R363=2,LOOKUP($S363,'Vent Sizing Charts'!$T$8:$T$9,'Vent Sizing Charts'!AC$8:AC$9)+1,IF($R363=1.5,LOOKUP($S363,'Vent Sizing Charts'!$T$7,'Vent Sizing Charts'!AC$7)+1,IF($R363=1.25,LOOKUP($S363,'Vent Sizing Charts'!$T$6,'Vent Sizing Charts'!AC$6)+1,"ERR")))))))))))</f>
        <v>ERR</v>
      </c>
      <c r="AC363" t="str">
        <f>IF($R363=15,LOOKUP($S363,'Vent Sizing Charts'!$T$38:$T$41,'Vent Sizing Charts'!AD$38:AD$41)+1,IF($R363=12,LOOKUP($S363,'Vent Sizing Charts'!$T$34:$T$37,'Vent Sizing Charts'!AD$34:AD$37)+1,IF($R363=10,LOOKUP($S363,'Vent Sizing Charts'!$T$30:$T$33,'Vent Sizing Charts'!AD$30:AD$33)+1,IF($R363=8,LOOKUP($S363,'Vent Sizing Charts'!$T$26:$T$29,'Vent Sizing Charts'!AD$26:AD$29)+1,IF($R363=6,LOOKUP($S363,'Vent Sizing Charts'!$T$22:$T$25,'Vent Sizing Charts'!AD$22:AD$25)+1,IF($R363=5,LOOKUP($S363,'Vent Sizing Charts'!$T$18:$T$21,'Vent Sizing Charts'!AD$18:AD$21)+1,IF($R363=4,LOOKUP($S363,'Vent Sizing Charts'!$T$14:$T$17,'Vent Sizing Charts'!AD$14:AD$17)+1,IF($R363=3,LOOKUP($S363,'Vent Sizing Charts'!$T$10:$T$13,'Vent Sizing Charts'!AD$10:AD$13)+1,IF($R363=2,LOOKUP($S363,'Vent Sizing Charts'!$T$8:$T$9,'Vent Sizing Charts'!AD$8:AD$9)+1,IF($R363=1.5,LOOKUP($S363,'Vent Sizing Charts'!$T$7,'Vent Sizing Charts'!AD$7)+1,IF($R363=1.25,LOOKUP($S363,'Vent Sizing Charts'!$T$6,'Vent Sizing Charts'!AD$6)+1,"ERR")))))))))))</f>
        <v>ERR</v>
      </c>
      <c r="AD363" t="str">
        <f>IF($R363=15,LOOKUP($S363,'Vent Sizing Charts'!$T$38:$T$41,'Vent Sizing Charts'!AE$38:AE$41)+1,IF($R363=12,LOOKUP($S363,'Vent Sizing Charts'!$T$34:$T$37,'Vent Sizing Charts'!AE$34:AE$37)+1,IF($R363=10,LOOKUP($S363,'Vent Sizing Charts'!$T$30:$T$33,'Vent Sizing Charts'!AE$30:AE$33)+1,IF($R363=8,LOOKUP($S363,'Vent Sizing Charts'!$T$26:$T$29,'Vent Sizing Charts'!AE$26:AE$29)+1,IF($R363=6,LOOKUP($S363,'Vent Sizing Charts'!$T$22:$T$25,'Vent Sizing Charts'!AE$22:AE$25)+1,IF($R363=5,LOOKUP($S363,'Vent Sizing Charts'!$T$18:$T$21,'Vent Sizing Charts'!AE$18:AE$21)+1,IF($R363=4,LOOKUP($S363,'Vent Sizing Charts'!$T$14:$T$17,'Vent Sizing Charts'!AE$14:AE$17)+1,IF($R363=3,LOOKUP($S363,'Vent Sizing Charts'!$T$10:$T$13,'Vent Sizing Charts'!AE$10:AE$13)+1,IF($R363=2,LOOKUP($S363,'Vent Sizing Charts'!$T$8:$T$9,'Vent Sizing Charts'!AE$8:AE$9)+1,IF($R363=1.5,LOOKUP($S363,'Vent Sizing Charts'!$T$7,'Vent Sizing Charts'!AE$7)+1,IF($R363=1.25,LOOKUP($S363,'Vent Sizing Charts'!$T$6,'Vent Sizing Charts'!AE$6)+1,"ERR")))))))))))</f>
        <v>ERR</v>
      </c>
      <c r="AE363" t="str">
        <f>IF($R363=15,LOOKUP($S363,'Vent Sizing Charts'!$T$38:$T$41,'Vent Sizing Charts'!U$38:U$41),IF($R363=12,LOOKUP($S363,'Vent Sizing Charts'!$T$34:$T$37,'Vent Sizing Charts'!U$34:U$37),IF($R363=10,LOOKUP($S363,'Vent Sizing Charts'!$T$30:$T$33,'Vent Sizing Charts'!U$30:U$33),IF($R363=8,LOOKUP($S363,'Vent Sizing Charts'!$T$26:$T$29,'Vent Sizing Charts'!U$26:U$29),IF($R363=6,LOOKUP($S363,'Vent Sizing Charts'!$T$22:$T$25,'Vent Sizing Charts'!U$22:U$25),IF($R363=5,LOOKUP($S363,'Vent Sizing Charts'!$T$18:$T$21,'Vent Sizing Charts'!U$18:U$21),IF($R363=4,LOOKUP($S363,'Vent Sizing Charts'!$T$14:$T$17,'Vent Sizing Charts'!U$14:U$17),IF($R363=3,LOOKUP($S363,'Vent Sizing Charts'!$T$10:$T$13,'Vent Sizing Charts'!U$10:U$13),IF($R363=2,LOOKUP($S363,'Vent Sizing Charts'!$T$8:$T$9,'Vent Sizing Charts'!U$8:U$9),IF($R363=1.5,LOOKUP($S363,'Vent Sizing Charts'!$T$7,'Vent Sizing Charts'!U$7),IF($R363=1.25,LOOKUP($S363,'Vent Sizing Charts'!$T$6,'Vent Sizing Charts'!U$6),"ERR")))))))))))</f>
        <v>ERR</v>
      </c>
    </row>
    <row r="364" spans="6:31" x14ac:dyDescent="0.25">
      <c r="F364" t="str">
        <f>IF('Vent Sizing'!M349="","",'Vent Sizing'!M349)</f>
        <v/>
      </c>
      <c r="G364">
        <v>0</v>
      </c>
      <c r="H364" t="e">
        <f>IF(LOOKUP($F364,'Vent Sizing Charts'!$F$5:$F$18,'Vent Sizing Charts'!G$5:G$18)+1&lt;0,0,LOOKUP($F364,'Vent Sizing Charts'!$F$5:$F$18,'Vent Sizing Charts'!G$5:G$18))</f>
        <v>#N/A</v>
      </c>
      <c r="I364" t="e">
        <f>IF(LOOKUP($F364,'Vent Sizing Charts'!$F$5:$F$18,'Vent Sizing Charts'!H$5:H$18)+1&lt;0,0,LOOKUP($F364,'Vent Sizing Charts'!$F$5:$F$18,'Vent Sizing Charts'!H$5:H$18))</f>
        <v>#N/A</v>
      </c>
      <c r="J364" t="e">
        <f>IF(LOOKUP($F364,'Vent Sizing Charts'!$F$5:$F$18,'Vent Sizing Charts'!I$5:I$18)+1&lt;0,0,LOOKUP($F364,'Vent Sizing Charts'!$F$5:$F$18,'Vent Sizing Charts'!I$5:I$18))</f>
        <v>#N/A</v>
      </c>
      <c r="K364" t="e">
        <f>IF(LOOKUP($F364,'Vent Sizing Charts'!$F$5:$F$18,'Vent Sizing Charts'!J$5:J$18)+1&lt;0,0,LOOKUP($F364,'Vent Sizing Charts'!$F$5:$F$18,'Vent Sizing Charts'!J$5:J$18))</f>
        <v>#N/A</v>
      </c>
      <c r="L364" t="e">
        <f>IF(LOOKUP($F364,'Vent Sizing Charts'!$F$5:$F$18,'Vent Sizing Charts'!K$5:K$18)+1&lt;0,0,LOOKUP($F364,'Vent Sizing Charts'!$F$5:$F$18,'Vent Sizing Charts'!K$5:K$18))</f>
        <v>#N/A</v>
      </c>
      <c r="M364" t="e">
        <f>IF(LOOKUP($F364,'Vent Sizing Charts'!$F$5:$F$18,'Vent Sizing Charts'!L$5:L$18)+1&lt;0,0,LOOKUP($F364,'Vent Sizing Charts'!$F$5:$F$18,'Vent Sizing Charts'!L$5:L$18))</f>
        <v>#N/A</v>
      </c>
      <c r="N364" t="e">
        <f>IF(LOOKUP($F364,'Vent Sizing Charts'!$F$5:$F$18,'Vent Sizing Charts'!M$5:M$18)+1&lt;0,0,LOOKUP($F364,'Vent Sizing Charts'!$F$5:$F$18,'Vent Sizing Charts'!M$5:M$18))</f>
        <v>#N/A</v>
      </c>
      <c r="O364" t="e">
        <f>IF(LOOKUP($F364,'Vent Sizing Charts'!$F$5:$F$18,'Vent Sizing Charts'!N$5:N$18)+1&lt;0,0,LOOKUP($F364,'Vent Sizing Charts'!$F$5:$F$18,'Vent Sizing Charts'!N$5:N$18))</f>
        <v>#N/A</v>
      </c>
      <c r="R364">
        <f>'Vent Sizing'!W269</f>
        <v>0</v>
      </c>
      <c r="S364">
        <f>ROUNDUP('Vent Sizing'!X269,0)</f>
        <v>0</v>
      </c>
      <c r="T364">
        <v>-9999999</v>
      </c>
      <c r="U364" t="str">
        <f>IF($R364=15,LOOKUP($S364,'Vent Sizing Charts'!$T$38:$T$41,'Vent Sizing Charts'!V$38:V$41)+1,IF($R364=12,LOOKUP($S364,'Vent Sizing Charts'!$T$34:$T$37,'Vent Sizing Charts'!V$34:V$37)+1,IF($R364=10,LOOKUP($S364,'Vent Sizing Charts'!$T$30:$T$33,'Vent Sizing Charts'!V$30:V$33)+1,IF($R364=8,LOOKUP($S364,'Vent Sizing Charts'!$T$26:$T$29,'Vent Sizing Charts'!V$26:V$29)+1,IF($R364=6,LOOKUP($S364,'Vent Sizing Charts'!$T$22:$T$25,'Vent Sizing Charts'!V$22:V$25)+1,IF($R364=5,LOOKUP($S364,'Vent Sizing Charts'!$T$18:$T$21,'Vent Sizing Charts'!V$18:V$21)+1,IF($R364=4,LOOKUP($S364,'Vent Sizing Charts'!$T$14:$T$17,'Vent Sizing Charts'!V$14:V$17)+1,IF($R364=3,LOOKUP($S364,'Vent Sizing Charts'!$T$10:$T$13,'Vent Sizing Charts'!V$10:V$13)+1,IF($R364=2,LOOKUP($S364,'Vent Sizing Charts'!$T$8:$T$9,'Vent Sizing Charts'!V$8:V$9)+1,IF($R364=1.5,LOOKUP($S364,'Vent Sizing Charts'!$T$7,'Vent Sizing Charts'!V$7)+1,IF($R364=1.25,LOOKUP($S364,'Vent Sizing Charts'!$T$6,'Vent Sizing Charts'!V$6)+1,"ERR")))))))))))</f>
        <v>ERR</v>
      </c>
      <c r="V364" t="str">
        <f>IF($R364=15,LOOKUP($S364,'Vent Sizing Charts'!$T$38:$T$41,'Vent Sizing Charts'!W$38:W$41)+1,IF($R364=12,LOOKUP($S364,'Vent Sizing Charts'!$T$34:$T$37,'Vent Sizing Charts'!W$34:W$37)+1,IF($R364=10,LOOKUP($S364,'Vent Sizing Charts'!$T$30:$T$33,'Vent Sizing Charts'!W$30:W$33)+1,IF($R364=8,LOOKUP($S364,'Vent Sizing Charts'!$T$26:$T$29,'Vent Sizing Charts'!W$26:W$29)+1,IF($R364=6,LOOKUP($S364,'Vent Sizing Charts'!$T$22:$T$25,'Vent Sizing Charts'!W$22:W$25)+1,IF($R364=5,LOOKUP($S364,'Vent Sizing Charts'!$T$18:$T$21,'Vent Sizing Charts'!W$18:W$21)+1,IF($R364=4,LOOKUP($S364,'Vent Sizing Charts'!$T$14:$T$17,'Vent Sizing Charts'!W$14:W$17)+1,IF($R364=3,LOOKUP($S364,'Vent Sizing Charts'!$T$10:$T$13,'Vent Sizing Charts'!W$10:W$13)+1,IF($R364=2,LOOKUP($S364,'Vent Sizing Charts'!$T$8:$T$9,'Vent Sizing Charts'!W$8:W$9)+1,IF($R364=1.5,LOOKUP($S364,'Vent Sizing Charts'!$T$7,'Vent Sizing Charts'!W$7)+1,IF($R364=1.25,LOOKUP($S364,'Vent Sizing Charts'!$T$6,'Vent Sizing Charts'!W$6)+1,"ERR")))))))))))</f>
        <v>ERR</v>
      </c>
      <c r="W364" t="str">
        <f>IF($R364=15,LOOKUP($S364,'Vent Sizing Charts'!$T$38:$T$41,'Vent Sizing Charts'!X$38:X$41)+1,IF($R364=12,LOOKUP($S364,'Vent Sizing Charts'!$T$34:$T$37,'Vent Sizing Charts'!X$34:X$37)+1,IF($R364=10,LOOKUP($S364,'Vent Sizing Charts'!$T$30:$T$33,'Vent Sizing Charts'!X$30:X$33)+1,IF($R364=8,LOOKUP($S364,'Vent Sizing Charts'!$T$26:$T$29,'Vent Sizing Charts'!X$26:X$29)+1,IF($R364=6,LOOKUP($S364,'Vent Sizing Charts'!$T$22:$T$25,'Vent Sizing Charts'!X$22:X$25)+1,IF($R364=5,LOOKUP($S364,'Vent Sizing Charts'!$T$18:$T$21,'Vent Sizing Charts'!X$18:X$21)+1,IF($R364=4,LOOKUP($S364,'Vent Sizing Charts'!$T$14:$T$17,'Vent Sizing Charts'!X$14:X$17)+1,IF($R364=3,LOOKUP($S364,'Vent Sizing Charts'!$T$10:$T$13,'Vent Sizing Charts'!X$10:X$13)+1,IF($R364=2,LOOKUP($S364,'Vent Sizing Charts'!$T$8:$T$9,'Vent Sizing Charts'!X$8:X$9)+1,IF($R364=1.5,LOOKUP($S364,'Vent Sizing Charts'!$T$7,'Vent Sizing Charts'!X$7)+1,IF($R364=1.25,LOOKUP($S364,'Vent Sizing Charts'!$T$6,'Vent Sizing Charts'!X$6)+1,"ERR")))))))))))</f>
        <v>ERR</v>
      </c>
      <c r="X364" t="str">
        <f>IF($R364=15,LOOKUP($S364,'Vent Sizing Charts'!$T$38:$T$41,'Vent Sizing Charts'!Y$38:Y$41)+1,IF($R364=12,LOOKUP($S364,'Vent Sizing Charts'!$T$34:$T$37,'Vent Sizing Charts'!Y$34:Y$37)+1,IF($R364=10,LOOKUP($S364,'Vent Sizing Charts'!$T$30:$T$33,'Vent Sizing Charts'!Y$30:Y$33)+1,IF($R364=8,LOOKUP($S364,'Vent Sizing Charts'!$T$26:$T$29,'Vent Sizing Charts'!Y$26:Y$29)+1,IF($R364=6,LOOKUP($S364,'Vent Sizing Charts'!$T$22:$T$25,'Vent Sizing Charts'!Y$22:Y$25)+1,IF($R364=5,LOOKUP($S364,'Vent Sizing Charts'!$T$18:$T$21,'Vent Sizing Charts'!Y$18:Y$21)+1,IF($R364=4,LOOKUP($S364,'Vent Sizing Charts'!$T$14:$T$17,'Vent Sizing Charts'!Y$14:Y$17)+1,IF($R364=3,LOOKUP($S364,'Vent Sizing Charts'!$T$10:$T$13,'Vent Sizing Charts'!Y$10:Y$13)+1,IF($R364=2,LOOKUP($S364,'Vent Sizing Charts'!$T$8:$T$9,'Vent Sizing Charts'!Y$8:Y$9)+1,IF($R364=1.5,LOOKUP($S364,'Vent Sizing Charts'!$T$7,'Vent Sizing Charts'!Y$7)+1,IF($R364=1.25,LOOKUP($S364,'Vent Sizing Charts'!$T$6,'Vent Sizing Charts'!Y$6)+1,"ERR")))))))))))</f>
        <v>ERR</v>
      </c>
      <c r="Y364" t="str">
        <f>IF($R364=15,LOOKUP($S364,'Vent Sizing Charts'!$T$38:$T$41,'Vent Sizing Charts'!Z$38:Z$41)+1,IF($R364=12,LOOKUP($S364,'Vent Sizing Charts'!$T$34:$T$37,'Vent Sizing Charts'!Z$34:Z$37)+1,IF($R364=10,LOOKUP($S364,'Vent Sizing Charts'!$T$30:$T$33,'Vent Sizing Charts'!Z$30:Z$33)+1,IF($R364=8,LOOKUP($S364,'Vent Sizing Charts'!$T$26:$T$29,'Vent Sizing Charts'!Z$26:Z$29)+1,IF($R364=6,LOOKUP($S364,'Vent Sizing Charts'!$T$22:$T$25,'Vent Sizing Charts'!Z$22:Z$25)+1,IF($R364=5,LOOKUP($S364,'Vent Sizing Charts'!$T$18:$T$21,'Vent Sizing Charts'!Z$18:Z$21)+1,IF($R364=4,LOOKUP($S364,'Vent Sizing Charts'!$T$14:$T$17,'Vent Sizing Charts'!Z$14:Z$17)+1,IF($R364=3,LOOKUP($S364,'Vent Sizing Charts'!$T$10:$T$13,'Vent Sizing Charts'!Z$10:Z$13)+1,IF($R364=2,LOOKUP($S364,'Vent Sizing Charts'!$T$8:$T$9,'Vent Sizing Charts'!Z$8:Z$9)+1,IF($R364=1.5,LOOKUP($S364,'Vent Sizing Charts'!$T$7,'Vent Sizing Charts'!Z$7)+1,IF($R364=1.25,LOOKUP($S364,'Vent Sizing Charts'!$T$6,'Vent Sizing Charts'!Z$6)+1,"ERR")))))))))))</f>
        <v>ERR</v>
      </c>
      <c r="Z364" t="str">
        <f>IF($R364=15,LOOKUP($S364,'Vent Sizing Charts'!$T$38:$T$41,'Vent Sizing Charts'!AA$38:AA$41)+1,IF($R364=12,LOOKUP($S364,'Vent Sizing Charts'!$T$34:$T$37,'Vent Sizing Charts'!AA$34:AA$37)+1,IF($R364=10,LOOKUP($S364,'Vent Sizing Charts'!$T$30:$T$33,'Vent Sizing Charts'!AA$30:AA$33)+1,IF($R364=8,LOOKUP($S364,'Vent Sizing Charts'!$T$26:$T$29,'Vent Sizing Charts'!AA$26:AA$29)+1,IF($R364=6,LOOKUP($S364,'Vent Sizing Charts'!$T$22:$T$25,'Vent Sizing Charts'!AA$22:AA$25)+1,IF($R364=5,LOOKUP($S364,'Vent Sizing Charts'!$T$18:$T$21,'Vent Sizing Charts'!AA$18:AA$21)+1,IF($R364=4,LOOKUP($S364,'Vent Sizing Charts'!$T$14:$T$17,'Vent Sizing Charts'!AA$14:AA$17)+1,IF($R364=3,LOOKUP($S364,'Vent Sizing Charts'!$T$10:$T$13,'Vent Sizing Charts'!AA$10:AA$13)+1,IF($R364=2,LOOKUP($S364,'Vent Sizing Charts'!$T$8:$T$9,'Vent Sizing Charts'!AA$8:AA$9)+1,IF($R364=1.5,LOOKUP($S364,'Vent Sizing Charts'!$T$7,'Vent Sizing Charts'!AA$7)+1,IF($R364=1.25,LOOKUP($S364,'Vent Sizing Charts'!$T$6,'Vent Sizing Charts'!AA$6)+1,"ERR")))))))))))</f>
        <v>ERR</v>
      </c>
      <c r="AA364" t="str">
        <f>IF($R364=15,LOOKUP($S364,'Vent Sizing Charts'!$T$38:$T$41,'Vent Sizing Charts'!AB$38:AB$41)+1,IF($R364=12,LOOKUP($S364,'Vent Sizing Charts'!$T$34:$T$37,'Vent Sizing Charts'!AB$34:AB$37)+1,IF($R364=10,LOOKUP($S364,'Vent Sizing Charts'!$T$30:$T$33,'Vent Sizing Charts'!AB$30:AB$33)+1,IF($R364=8,LOOKUP($S364,'Vent Sizing Charts'!$T$26:$T$29,'Vent Sizing Charts'!AB$26:AB$29)+1,IF($R364=6,LOOKUP($S364,'Vent Sizing Charts'!$T$22:$T$25,'Vent Sizing Charts'!AB$22:AB$25)+1,IF($R364=5,LOOKUP($S364,'Vent Sizing Charts'!$T$18:$T$21,'Vent Sizing Charts'!AB$18:AB$21)+1,IF($R364=4,LOOKUP($S364,'Vent Sizing Charts'!$T$14:$T$17,'Vent Sizing Charts'!AB$14:AB$17)+1,IF($R364=3,LOOKUP($S364,'Vent Sizing Charts'!$T$10:$T$13,'Vent Sizing Charts'!AB$10:AB$13)+1,IF($R364=2,LOOKUP($S364,'Vent Sizing Charts'!$T$8:$T$9,'Vent Sizing Charts'!AB$8:AB$9)+1,IF($R364=1.5,LOOKUP($S364,'Vent Sizing Charts'!$T$7,'Vent Sizing Charts'!AB$7)+1,IF($R364=1.25,LOOKUP($S364,'Vent Sizing Charts'!$T$6,'Vent Sizing Charts'!AB$6)+1,"ERR")))))))))))</f>
        <v>ERR</v>
      </c>
      <c r="AB364" t="str">
        <f>IF($R364=15,LOOKUP($S364,'Vent Sizing Charts'!$T$38:$T$41,'Vent Sizing Charts'!AC$38:AC$41)+1,IF($R364=12,LOOKUP($S364,'Vent Sizing Charts'!$T$34:$T$37,'Vent Sizing Charts'!AC$34:AC$37)+1,IF($R364=10,LOOKUP($S364,'Vent Sizing Charts'!$T$30:$T$33,'Vent Sizing Charts'!AC$30:AC$33)+1,IF($R364=8,LOOKUP($S364,'Vent Sizing Charts'!$T$26:$T$29,'Vent Sizing Charts'!AC$26:AC$29)+1,IF($R364=6,LOOKUP($S364,'Vent Sizing Charts'!$T$22:$T$25,'Vent Sizing Charts'!AC$22:AC$25)+1,IF($R364=5,LOOKUP($S364,'Vent Sizing Charts'!$T$18:$T$21,'Vent Sizing Charts'!AC$18:AC$21)+1,IF($R364=4,LOOKUP($S364,'Vent Sizing Charts'!$T$14:$T$17,'Vent Sizing Charts'!AC$14:AC$17)+1,IF($R364=3,LOOKUP($S364,'Vent Sizing Charts'!$T$10:$T$13,'Vent Sizing Charts'!AC$10:AC$13)+1,IF($R364=2,LOOKUP($S364,'Vent Sizing Charts'!$T$8:$T$9,'Vent Sizing Charts'!AC$8:AC$9)+1,IF($R364=1.5,LOOKUP($S364,'Vent Sizing Charts'!$T$7,'Vent Sizing Charts'!AC$7)+1,IF($R364=1.25,LOOKUP($S364,'Vent Sizing Charts'!$T$6,'Vent Sizing Charts'!AC$6)+1,"ERR")))))))))))</f>
        <v>ERR</v>
      </c>
      <c r="AC364" t="str">
        <f>IF($R364=15,LOOKUP($S364,'Vent Sizing Charts'!$T$38:$T$41,'Vent Sizing Charts'!AD$38:AD$41)+1,IF($R364=12,LOOKUP($S364,'Vent Sizing Charts'!$T$34:$T$37,'Vent Sizing Charts'!AD$34:AD$37)+1,IF($R364=10,LOOKUP($S364,'Vent Sizing Charts'!$T$30:$T$33,'Vent Sizing Charts'!AD$30:AD$33)+1,IF($R364=8,LOOKUP($S364,'Vent Sizing Charts'!$T$26:$T$29,'Vent Sizing Charts'!AD$26:AD$29)+1,IF($R364=6,LOOKUP($S364,'Vent Sizing Charts'!$T$22:$T$25,'Vent Sizing Charts'!AD$22:AD$25)+1,IF($R364=5,LOOKUP($S364,'Vent Sizing Charts'!$T$18:$T$21,'Vent Sizing Charts'!AD$18:AD$21)+1,IF($R364=4,LOOKUP($S364,'Vent Sizing Charts'!$T$14:$T$17,'Vent Sizing Charts'!AD$14:AD$17)+1,IF($R364=3,LOOKUP($S364,'Vent Sizing Charts'!$T$10:$T$13,'Vent Sizing Charts'!AD$10:AD$13)+1,IF($R364=2,LOOKUP($S364,'Vent Sizing Charts'!$T$8:$T$9,'Vent Sizing Charts'!AD$8:AD$9)+1,IF($R364=1.5,LOOKUP($S364,'Vent Sizing Charts'!$T$7,'Vent Sizing Charts'!AD$7)+1,IF($R364=1.25,LOOKUP($S364,'Vent Sizing Charts'!$T$6,'Vent Sizing Charts'!AD$6)+1,"ERR")))))))))))</f>
        <v>ERR</v>
      </c>
      <c r="AD364" t="str">
        <f>IF($R364=15,LOOKUP($S364,'Vent Sizing Charts'!$T$38:$T$41,'Vent Sizing Charts'!AE$38:AE$41)+1,IF($R364=12,LOOKUP($S364,'Vent Sizing Charts'!$T$34:$T$37,'Vent Sizing Charts'!AE$34:AE$37)+1,IF($R364=10,LOOKUP($S364,'Vent Sizing Charts'!$T$30:$T$33,'Vent Sizing Charts'!AE$30:AE$33)+1,IF($R364=8,LOOKUP($S364,'Vent Sizing Charts'!$T$26:$T$29,'Vent Sizing Charts'!AE$26:AE$29)+1,IF($R364=6,LOOKUP($S364,'Vent Sizing Charts'!$T$22:$T$25,'Vent Sizing Charts'!AE$22:AE$25)+1,IF($R364=5,LOOKUP($S364,'Vent Sizing Charts'!$T$18:$T$21,'Vent Sizing Charts'!AE$18:AE$21)+1,IF($R364=4,LOOKUP($S364,'Vent Sizing Charts'!$T$14:$T$17,'Vent Sizing Charts'!AE$14:AE$17)+1,IF($R364=3,LOOKUP($S364,'Vent Sizing Charts'!$T$10:$T$13,'Vent Sizing Charts'!AE$10:AE$13)+1,IF($R364=2,LOOKUP($S364,'Vent Sizing Charts'!$T$8:$T$9,'Vent Sizing Charts'!AE$8:AE$9)+1,IF($R364=1.5,LOOKUP($S364,'Vent Sizing Charts'!$T$7,'Vent Sizing Charts'!AE$7)+1,IF($R364=1.25,LOOKUP($S364,'Vent Sizing Charts'!$T$6,'Vent Sizing Charts'!AE$6)+1,"ERR")))))))))))</f>
        <v>ERR</v>
      </c>
      <c r="AE364" t="str">
        <f>IF($R364=15,LOOKUP($S364,'Vent Sizing Charts'!$T$38:$T$41,'Vent Sizing Charts'!U$38:U$41),IF($R364=12,LOOKUP($S364,'Vent Sizing Charts'!$T$34:$T$37,'Vent Sizing Charts'!U$34:U$37),IF($R364=10,LOOKUP($S364,'Vent Sizing Charts'!$T$30:$T$33,'Vent Sizing Charts'!U$30:U$33),IF($R364=8,LOOKUP($S364,'Vent Sizing Charts'!$T$26:$T$29,'Vent Sizing Charts'!U$26:U$29),IF($R364=6,LOOKUP($S364,'Vent Sizing Charts'!$T$22:$T$25,'Vent Sizing Charts'!U$22:U$25),IF($R364=5,LOOKUP($S364,'Vent Sizing Charts'!$T$18:$T$21,'Vent Sizing Charts'!U$18:U$21),IF($R364=4,LOOKUP($S364,'Vent Sizing Charts'!$T$14:$T$17,'Vent Sizing Charts'!U$14:U$17),IF($R364=3,LOOKUP($S364,'Vent Sizing Charts'!$T$10:$T$13,'Vent Sizing Charts'!U$10:U$13),IF($R364=2,LOOKUP($S364,'Vent Sizing Charts'!$T$8:$T$9,'Vent Sizing Charts'!U$8:U$9),IF($R364=1.5,LOOKUP($S364,'Vent Sizing Charts'!$T$7,'Vent Sizing Charts'!U$7),IF($R364=1.25,LOOKUP($S364,'Vent Sizing Charts'!$T$6,'Vent Sizing Charts'!U$6),"ERR")))))))))))</f>
        <v>ERR</v>
      </c>
    </row>
    <row r="365" spans="6:31" x14ac:dyDescent="0.25">
      <c r="F365" t="str">
        <f>IF('Vent Sizing'!M350="","",'Vent Sizing'!M350)</f>
        <v/>
      </c>
      <c r="G365">
        <v>0</v>
      </c>
      <c r="H365" t="e">
        <f>IF(LOOKUP($F365,'Vent Sizing Charts'!$F$5:$F$18,'Vent Sizing Charts'!G$5:G$18)+1&lt;0,0,LOOKUP($F365,'Vent Sizing Charts'!$F$5:$F$18,'Vent Sizing Charts'!G$5:G$18))</f>
        <v>#N/A</v>
      </c>
      <c r="I365" t="e">
        <f>IF(LOOKUP($F365,'Vent Sizing Charts'!$F$5:$F$18,'Vent Sizing Charts'!H$5:H$18)+1&lt;0,0,LOOKUP($F365,'Vent Sizing Charts'!$F$5:$F$18,'Vent Sizing Charts'!H$5:H$18))</f>
        <v>#N/A</v>
      </c>
      <c r="J365" t="e">
        <f>IF(LOOKUP($F365,'Vent Sizing Charts'!$F$5:$F$18,'Vent Sizing Charts'!I$5:I$18)+1&lt;0,0,LOOKUP($F365,'Vent Sizing Charts'!$F$5:$F$18,'Vent Sizing Charts'!I$5:I$18))</f>
        <v>#N/A</v>
      </c>
      <c r="K365" t="e">
        <f>IF(LOOKUP($F365,'Vent Sizing Charts'!$F$5:$F$18,'Vent Sizing Charts'!J$5:J$18)+1&lt;0,0,LOOKUP($F365,'Vent Sizing Charts'!$F$5:$F$18,'Vent Sizing Charts'!J$5:J$18))</f>
        <v>#N/A</v>
      </c>
      <c r="L365" t="e">
        <f>IF(LOOKUP($F365,'Vent Sizing Charts'!$F$5:$F$18,'Vent Sizing Charts'!K$5:K$18)+1&lt;0,0,LOOKUP($F365,'Vent Sizing Charts'!$F$5:$F$18,'Vent Sizing Charts'!K$5:K$18))</f>
        <v>#N/A</v>
      </c>
      <c r="M365" t="e">
        <f>IF(LOOKUP($F365,'Vent Sizing Charts'!$F$5:$F$18,'Vent Sizing Charts'!L$5:L$18)+1&lt;0,0,LOOKUP($F365,'Vent Sizing Charts'!$F$5:$F$18,'Vent Sizing Charts'!L$5:L$18))</f>
        <v>#N/A</v>
      </c>
      <c r="N365" t="e">
        <f>IF(LOOKUP($F365,'Vent Sizing Charts'!$F$5:$F$18,'Vent Sizing Charts'!M$5:M$18)+1&lt;0,0,LOOKUP($F365,'Vent Sizing Charts'!$F$5:$F$18,'Vent Sizing Charts'!M$5:M$18))</f>
        <v>#N/A</v>
      </c>
      <c r="O365" t="e">
        <f>IF(LOOKUP($F365,'Vent Sizing Charts'!$F$5:$F$18,'Vent Sizing Charts'!N$5:N$18)+1&lt;0,0,LOOKUP($F365,'Vent Sizing Charts'!$F$5:$F$18,'Vent Sizing Charts'!N$5:N$18))</f>
        <v>#N/A</v>
      </c>
      <c r="R365">
        <f>'Vent Sizing'!W270</f>
        <v>0</v>
      </c>
      <c r="S365">
        <f>ROUNDUP('Vent Sizing'!X270,0)</f>
        <v>0</v>
      </c>
      <c r="T365">
        <v>-9999999</v>
      </c>
      <c r="U365" t="str">
        <f>IF($R365=15,LOOKUP($S365,'Vent Sizing Charts'!$T$38:$T$41,'Vent Sizing Charts'!V$38:V$41)+1,IF($R365=12,LOOKUP($S365,'Vent Sizing Charts'!$T$34:$T$37,'Vent Sizing Charts'!V$34:V$37)+1,IF($R365=10,LOOKUP($S365,'Vent Sizing Charts'!$T$30:$T$33,'Vent Sizing Charts'!V$30:V$33)+1,IF($R365=8,LOOKUP($S365,'Vent Sizing Charts'!$T$26:$T$29,'Vent Sizing Charts'!V$26:V$29)+1,IF($R365=6,LOOKUP($S365,'Vent Sizing Charts'!$T$22:$T$25,'Vent Sizing Charts'!V$22:V$25)+1,IF($R365=5,LOOKUP($S365,'Vent Sizing Charts'!$T$18:$T$21,'Vent Sizing Charts'!V$18:V$21)+1,IF($R365=4,LOOKUP($S365,'Vent Sizing Charts'!$T$14:$T$17,'Vent Sizing Charts'!V$14:V$17)+1,IF($R365=3,LOOKUP($S365,'Vent Sizing Charts'!$T$10:$T$13,'Vent Sizing Charts'!V$10:V$13)+1,IF($R365=2,LOOKUP($S365,'Vent Sizing Charts'!$T$8:$T$9,'Vent Sizing Charts'!V$8:V$9)+1,IF($R365=1.5,LOOKUP($S365,'Vent Sizing Charts'!$T$7,'Vent Sizing Charts'!V$7)+1,IF($R365=1.25,LOOKUP($S365,'Vent Sizing Charts'!$T$6,'Vent Sizing Charts'!V$6)+1,"ERR")))))))))))</f>
        <v>ERR</v>
      </c>
      <c r="V365" t="str">
        <f>IF($R365=15,LOOKUP($S365,'Vent Sizing Charts'!$T$38:$T$41,'Vent Sizing Charts'!W$38:W$41)+1,IF($R365=12,LOOKUP($S365,'Vent Sizing Charts'!$T$34:$T$37,'Vent Sizing Charts'!W$34:W$37)+1,IF($R365=10,LOOKUP($S365,'Vent Sizing Charts'!$T$30:$T$33,'Vent Sizing Charts'!W$30:W$33)+1,IF($R365=8,LOOKUP($S365,'Vent Sizing Charts'!$T$26:$T$29,'Vent Sizing Charts'!W$26:W$29)+1,IF($R365=6,LOOKUP($S365,'Vent Sizing Charts'!$T$22:$T$25,'Vent Sizing Charts'!W$22:W$25)+1,IF($R365=5,LOOKUP($S365,'Vent Sizing Charts'!$T$18:$T$21,'Vent Sizing Charts'!W$18:W$21)+1,IF($R365=4,LOOKUP($S365,'Vent Sizing Charts'!$T$14:$T$17,'Vent Sizing Charts'!W$14:W$17)+1,IF($R365=3,LOOKUP($S365,'Vent Sizing Charts'!$T$10:$T$13,'Vent Sizing Charts'!W$10:W$13)+1,IF($R365=2,LOOKUP($S365,'Vent Sizing Charts'!$T$8:$T$9,'Vent Sizing Charts'!W$8:W$9)+1,IF($R365=1.5,LOOKUP($S365,'Vent Sizing Charts'!$T$7,'Vent Sizing Charts'!W$7)+1,IF($R365=1.25,LOOKUP($S365,'Vent Sizing Charts'!$T$6,'Vent Sizing Charts'!W$6)+1,"ERR")))))))))))</f>
        <v>ERR</v>
      </c>
      <c r="W365" t="str">
        <f>IF($R365=15,LOOKUP($S365,'Vent Sizing Charts'!$T$38:$T$41,'Vent Sizing Charts'!X$38:X$41)+1,IF($R365=12,LOOKUP($S365,'Vent Sizing Charts'!$T$34:$T$37,'Vent Sizing Charts'!X$34:X$37)+1,IF($R365=10,LOOKUP($S365,'Vent Sizing Charts'!$T$30:$T$33,'Vent Sizing Charts'!X$30:X$33)+1,IF($R365=8,LOOKUP($S365,'Vent Sizing Charts'!$T$26:$T$29,'Vent Sizing Charts'!X$26:X$29)+1,IF($R365=6,LOOKUP($S365,'Vent Sizing Charts'!$T$22:$T$25,'Vent Sizing Charts'!X$22:X$25)+1,IF($R365=5,LOOKUP($S365,'Vent Sizing Charts'!$T$18:$T$21,'Vent Sizing Charts'!X$18:X$21)+1,IF($R365=4,LOOKUP($S365,'Vent Sizing Charts'!$T$14:$T$17,'Vent Sizing Charts'!X$14:X$17)+1,IF($R365=3,LOOKUP($S365,'Vent Sizing Charts'!$T$10:$T$13,'Vent Sizing Charts'!X$10:X$13)+1,IF($R365=2,LOOKUP($S365,'Vent Sizing Charts'!$T$8:$T$9,'Vent Sizing Charts'!X$8:X$9)+1,IF($R365=1.5,LOOKUP($S365,'Vent Sizing Charts'!$T$7,'Vent Sizing Charts'!X$7)+1,IF($R365=1.25,LOOKUP($S365,'Vent Sizing Charts'!$T$6,'Vent Sizing Charts'!X$6)+1,"ERR")))))))))))</f>
        <v>ERR</v>
      </c>
      <c r="X365" t="str">
        <f>IF($R365=15,LOOKUP($S365,'Vent Sizing Charts'!$T$38:$T$41,'Vent Sizing Charts'!Y$38:Y$41)+1,IF($R365=12,LOOKUP($S365,'Vent Sizing Charts'!$T$34:$T$37,'Vent Sizing Charts'!Y$34:Y$37)+1,IF($R365=10,LOOKUP($S365,'Vent Sizing Charts'!$T$30:$T$33,'Vent Sizing Charts'!Y$30:Y$33)+1,IF($R365=8,LOOKUP($S365,'Vent Sizing Charts'!$T$26:$T$29,'Vent Sizing Charts'!Y$26:Y$29)+1,IF($R365=6,LOOKUP($S365,'Vent Sizing Charts'!$T$22:$T$25,'Vent Sizing Charts'!Y$22:Y$25)+1,IF($R365=5,LOOKUP($S365,'Vent Sizing Charts'!$T$18:$T$21,'Vent Sizing Charts'!Y$18:Y$21)+1,IF($R365=4,LOOKUP($S365,'Vent Sizing Charts'!$T$14:$T$17,'Vent Sizing Charts'!Y$14:Y$17)+1,IF($R365=3,LOOKUP($S365,'Vent Sizing Charts'!$T$10:$T$13,'Vent Sizing Charts'!Y$10:Y$13)+1,IF($R365=2,LOOKUP($S365,'Vent Sizing Charts'!$T$8:$T$9,'Vent Sizing Charts'!Y$8:Y$9)+1,IF($R365=1.5,LOOKUP($S365,'Vent Sizing Charts'!$T$7,'Vent Sizing Charts'!Y$7)+1,IF($R365=1.25,LOOKUP($S365,'Vent Sizing Charts'!$T$6,'Vent Sizing Charts'!Y$6)+1,"ERR")))))))))))</f>
        <v>ERR</v>
      </c>
      <c r="Y365" t="str">
        <f>IF($R365=15,LOOKUP($S365,'Vent Sizing Charts'!$T$38:$T$41,'Vent Sizing Charts'!Z$38:Z$41)+1,IF($R365=12,LOOKUP($S365,'Vent Sizing Charts'!$T$34:$T$37,'Vent Sizing Charts'!Z$34:Z$37)+1,IF($R365=10,LOOKUP($S365,'Vent Sizing Charts'!$T$30:$T$33,'Vent Sizing Charts'!Z$30:Z$33)+1,IF($R365=8,LOOKUP($S365,'Vent Sizing Charts'!$T$26:$T$29,'Vent Sizing Charts'!Z$26:Z$29)+1,IF($R365=6,LOOKUP($S365,'Vent Sizing Charts'!$T$22:$T$25,'Vent Sizing Charts'!Z$22:Z$25)+1,IF($R365=5,LOOKUP($S365,'Vent Sizing Charts'!$T$18:$T$21,'Vent Sizing Charts'!Z$18:Z$21)+1,IF($R365=4,LOOKUP($S365,'Vent Sizing Charts'!$T$14:$T$17,'Vent Sizing Charts'!Z$14:Z$17)+1,IF($R365=3,LOOKUP($S365,'Vent Sizing Charts'!$T$10:$T$13,'Vent Sizing Charts'!Z$10:Z$13)+1,IF($R365=2,LOOKUP($S365,'Vent Sizing Charts'!$T$8:$T$9,'Vent Sizing Charts'!Z$8:Z$9)+1,IF($R365=1.5,LOOKUP($S365,'Vent Sizing Charts'!$T$7,'Vent Sizing Charts'!Z$7)+1,IF($R365=1.25,LOOKUP($S365,'Vent Sizing Charts'!$T$6,'Vent Sizing Charts'!Z$6)+1,"ERR")))))))))))</f>
        <v>ERR</v>
      </c>
      <c r="Z365" t="str">
        <f>IF($R365=15,LOOKUP($S365,'Vent Sizing Charts'!$T$38:$T$41,'Vent Sizing Charts'!AA$38:AA$41)+1,IF($R365=12,LOOKUP($S365,'Vent Sizing Charts'!$T$34:$T$37,'Vent Sizing Charts'!AA$34:AA$37)+1,IF($R365=10,LOOKUP($S365,'Vent Sizing Charts'!$T$30:$T$33,'Vent Sizing Charts'!AA$30:AA$33)+1,IF($R365=8,LOOKUP($S365,'Vent Sizing Charts'!$T$26:$T$29,'Vent Sizing Charts'!AA$26:AA$29)+1,IF($R365=6,LOOKUP($S365,'Vent Sizing Charts'!$T$22:$T$25,'Vent Sizing Charts'!AA$22:AA$25)+1,IF($R365=5,LOOKUP($S365,'Vent Sizing Charts'!$T$18:$T$21,'Vent Sizing Charts'!AA$18:AA$21)+1,IF($R365=4,LOOKUP($S365,'Vent Sizing Charts'!$T$14:$T$17,'Vent Sizing Charts'!AA$14:AA$17)+1,IF($R365=3,LOOKUP($S365,'Vent Sizing Charts'!$T$10:$T$13,'Vent Sizing Charts'!AA$10:AA$13)+1,IF($R365=2,LOOKUP($S365,'Vent Sizing Charts'!$T$8:$T$9,'Vent Sizing Charts'!AA$8:AA$9)+1,IF($R365=1.5,LOOKUP($S365,'Vent Sizing Charts'!$T$7,'Vent Sizing Charts'!AA$7)+1,IF($R365=1.25,LOOKUP($S365,'Vent Sizing Charts'!$T$6,'Vent Sizing Charts'!AA$6)+1,"ERR")))))))))))</f>
        <v>ERR</v>
      </c>
      <c r="AA365" t="str">
        <f>IF($R365=15,LOOKUP($S365,'Vent Sizing Charts'!$T$38:$T$41,'Vent Sizing Charts'!AB$38:AB$41)+1,IF($R365=12,LOOKUP($S365,'Vent Sizing Charts'!$T$34:$T$37,'Vent Sizing Charts'!AB$34:AB$37)+1,IF($R365=10,LOOKUP($S365,'Vent Sizing Charts'!$T$30:$T$33,'Vent Sizing Charts'!AB$30:AB$33)+1,IF($R365=8,LOOKUP($S365,'Vent Sizing Charts'!$T$26:$T$29,'Vent Sizing Charts'!AB$26:AB$29)+1,IF($R365=6,LOOKUP($S365,'Vent Sizing Charts'!$T$22:$T$25,'Vent Sizing Charts'!AB$22:AB$25)+1,IF($R365=5,LOOKUP($S365,'Vent Sizing Charts'!$T$18:$T$21,'Vent Sizing Charts'!AB$18:AB$21)+1,IF($R365=4,LOOKUP($S365,'Vent Sizing Charts'!$T$14:$T$17,'Vent Sizing Charts'!AB$14:AB$17)+1,IF($R365=3,LOOKUP($S365,'Vent Sizing Charts'!$T$10:$T$13,'Vent Sizing Charts'!AB$10:AB$13)+1,IF($R365=2,LOOKUP($S365,'Vent Sizing Charts'!$T$8:$T$9,'Vent Sizing Charts'!AB$8:AB$9)+1,IF($R365=1.5,LOOKUP($S365,'Vent Sizing Charts'!$T$7,'Vent Sizing Charts'!AB$7)+1,IF($R365=1.25,LOOKUP($S365,'Vent Sizing Charts'!$T$6,'Vent Sizing Charts'!AB$6)+1,"ERR")))))))))))</f>
        <v>ERR</v>
      </c>
      <c r="AB365" t="str">
        <f>IF($R365=15,LOOKUP($S365,'Vent Sizing Charts'!$T$38:$T$41,'Vent Sizing Charts'!AC$38:AC$41)+1,IF($R365=12,LOOKUP($S365,'Vent Sizing Charts'!$T$34:$T$37,'Vent Sizing Charts'!AC$34:AC$37)+1,IF($R365=10,LOOKUP($S365,'Vent Sizing Charts'!$T$30:$T$33,'Vent Sizing Charts'!AC$30:AC$33)+1,IF($R365=8,LOOKUP($S365,'Vent Sizing Charts'!$T$26:$T$29,'Vent Sizing Charts'!AC$26:AC$29)+1,IF($R365=6,LOOKUP($S365,'Vent Sizing Charts'!$T$22:$T$25,'Vent Sizing Charts'!AC$22:AC$25)+1,IF($R365=5,LOOKUP($S365,'Vent Sizing Charts'!$T$18:$T$21,'Vent Sizing Charts'!AC$18:AC$21)+1,IF($R365=4,LOOKUP($S365,'Vent Sizing Charts'!$T$14:$T$17,'Vent Sizing Charts'!AC$14:AC$17)+1,IF($R365=3,LOOKUP($S365,'Vent Sizing Charts'!$T$10:$T$13,'Vent Sizing Charts'!AC$10:AC$13)+1,IF($R365=2,LOOKUP($S365,'Vent Sizing Charts'!$T$8:$T$9,'Vent Sizing Charts'!AC$8:AC$9)+1,IF($R365=1.5,LOOKUP($S365,'Vent Sizing Charts'!$T$7,'Vent Sizing Charts'!AC$7)+1,IF($R365=1.25,LOOKUP($S365,'Vent Sizing Charts'!$T$6,'Vent Sizing Charts'!AC$6)+1,"ERR")))))))))))</f>
        <v>ERR</v>
      </c>
      <c r="AC365" t="str">
        <f>IF($R365=15,LOOKUP($S365,'Vent Sizing Charts'!$T$38:$T$41,'Vent Sizing Charts'!AD$38:AD$41)+1,IF($R365=12,LOOKUP($S365,'Vent Sizing Charts'!$T$34:$T$37,'Vent Sizing Charts'!AD$34:AD$37)+1,IF($R365=10,LOOKUP($S365,'Vent Sizing Charts'!$T$30:$T$33,'Vent Sizing Charts'!AD$30:AD$33)+1,IF($R365=8,LOOKUP($S365,'Vent Sizing Charts'!$T$26:$T$29,'Vent Sizing Charts'!AD$26:AD$29)+1,IF($R365=6,LOOKUP($S365,'Vent Sizing Charts'!$T$22:$T$25,'Vent Sizing Charts'!AD$22:AD$25)+1,IF($R365=5,LOOKUP($S365,'Vent Sizing Charts'!$T$18:$T$21,'Vent Sizing Charts'!AD$18:AD$21)+1,IF($R365=4,LOOKUP($S365,'Vent Sizing Charts'!$T$14:$T$17,'Vent Sizing Charts'!AD$14:AD$17)+1,IF($R365=3,LOOKUP($S365,'Vent Sizing Charts'!$T$10:$T$13,'Vent Sizing Charts'!AD$10:AD$13)+1,IF($R365=2,LOOKUP($S365,'Vent Sizing Charts'!$T$8:$T$9,'Vent Sizing Charts'!AD$8:AD$9)+1,IF($R365=1.5,LOOKUP($S365,'Vent Sizing Charts'!$T$7,'Vent Sizing Charts'!AD$7)+1,IF($R365=1.25,LOOKUP($S365,'Vent Sizing Charts'!$T$6,'Vent Sizing Charts'!AD$6)+1,"ERR")))))))))))</f>
        <v>ERR</v>
      </c>
      <c r="AD365" t="str">
        <f>IF($R365=15,LOOKUP($S365,'Vent Sizing Charts'!$T$38:$T$41,'Vent Sizing Charts'!AE$38:AE$41)+1,IF($R365=12,LOOKUP($S365,'Vent Sizing Charts'!$T$34:$T$37,'Vent Sizing Charts'!AE$34:AE$37)+1,IF($R365=10,LOOKUP($S365,'Vent Sizing Charts'!$T$30:$T$33,'Vent Sizing Charts'!AE$30:AE$33)+1,IF($R365=8,LOOKUP($S365,'Vent Sizing Charts'!$T$26:$T$29,'Vent Sizing Charts'!AE$26:AE$29)+1,IF($R365=6,LOOKUP($S365,'Vent Sizing Charts'!$T$22:$T$25,'Vent Sizing Charts'!AE$22:AE$25)+1,IF($R365=5,LOOKUP($S365,'Vent Sizing Charts'!$T$18:$T$21,'Vent Sizing Charts'!AE$18:AE$21)+1,IF($R365=4,LOOKUP($S365,'Vent Sizing Charts'!$T$14:$T$17,'Vent Sizing Charts'!AE$14:AE$17)+1,IF($R365=3,LOOKUP($S365,'Vent Sizing Charts'!$T$10:$T$13,'Vent Sizing Charts'!AE$10:AE$13)+1,IF($R365=2,LOOKUP($S365,'Vent Sizing Charts'!$T$8:$T$9,'Vent Sizing Charts'!AE$8:AE$9)+1,IF($R365=1.5,LOOKUP($S365,'Vent Sizing Charts'!$T$7,'Vent Sizing Charts'!AE$7)+1,IF($R365=1.25,LOOKUP($S365,'Vent Sizing Charts'!$T$6,'Vent Sizing Charts'!AE$6)+1,"ERR")))))))))))</f>
        <v>ERR</v>
      </c>
      <c r="AE365" t="str">
        <f>IF($R365=15,LOOKUP($S365,'Vent Sizing Charts'!$T$38:$T$41,'Vent Sizing Charts'!U$38:U$41),IF($R365=12,LOOKUP($S365,'Vent Sizing Charts'!$T$34:$T$37,'Vent Sizing Charts'!U$34:U$37),IF($R365=10,LOOKUP($S365,'Vent Sizing Charts'!$T$30:$T$33,'Vent Sizing Charts'!U$30:U$33),IF($R365=8,LOOKUP($S365,'Vent Sizing Charts'!$T$26:$T$29,'Vent Sizing Charts'!U$26:U$29),IF($R365=6,LOOKUP($S365,'Vent Sizing Charts'!$T$22:$T$25,'Vent Sizing Charts'!U$22:U$25),IF($R365=5,LOOKUP($S365,'Vent Sizing Charts'!$T$18:$T$21,'Vent Sizing Charts'!U$18:U$21),IF($R365=4,LOOKUP($S365,'Vent Sizing Charts'!$T$14:$T$17,'Vent Sizing Charts'!U$14:U$17),IF($R365=3,LOOKUP($S365,'Vent Sizing Charts'!$T$10:$T$13,'Vent Sizing Charts'!U$10:U$13),IF($R365=2,LOOKUP($S365,'Vent Sizing Charts'!$T$8:$T$9,'Vent Sizing Charts'!U$8:U$9),IF($R365=1.5,LOOKUP($S365,'Vent Sizing Charts'!$T$7,'Vent Sizing Charts'!U$7),IF($R365=1.25,LOOKUP($S365,'Vent Sizing Charts'!$T$6,'Vent Sizing Charts'!U$6),"ERR")))))))))))</f>
        <v>ERR</v>
      </c>
    </row>
    <row r="366" spans="6:31" x14ac:dyDescent="0.25">
      <c r="F366" t="str">
        <f>IF('Vent Sizing'!M351="","",'Vent Sizing'!M351)</f>
        <v/>
      </c>
      <c r="G366">
        <v>0</v>
      </c>
      <c r="H366" t="e">
        <f>IF(LOOKUP($F366,'Vent Sizing Charts'!$F$5:$F$18,'Vent Sizing Charts'!G$5:G$18)+1&lt;0,0,LOOKUP($F366,'Vent Sizing Charts'!$F$5:$F$18,'Vent Sizing Charts'!G$5:G$18))</f>
        <v>#N/A</v>
      </c>
      <c r="I366" t="e">
        <f>IF(LOOKUP($F366,'Vent Sizing Charts'!$F$5:$F$18,'Vent Sizing Charts'!H$5:H$18)+1&lt;0,0,LOOKUP($F366,'Vent Sizing Charts'!$F$5:$F$18,'Vent Sizing Charts'!H$5:H$18))</f>
        <v>#N/A</v>
      </c>
      <c r="J366" t="e">
        <f>IF(LOOKUP($F366,'Vent Sizing Charts'!$F$5:$F$18,'Vent Sizing Charts'!I$5:I$18)+1&lt;0,0,LOOKUP($F366,'Vent Sizing Charts'!$F$5:$F$18,'Vent Sizing Charts'!I$5:I$18))</f>
        <v>#N/A</v>
      </c>
      <c r="K366" t="e">
        <f>IF(LOOKUP($F366,'Vent Sizing Charts'!$F$5:$F$18,'Vent Sizing Charts'!J$5:J$18)+1&lt;0,0,LOOKUP($F366,'Vent Sizing Charts'!$F$5:$F$18,'Vent Sizing Charts'!J$5:J$18))</f>
        <v>#N/A</v>
      </c>
      <c r="L366" t="e">
        <f>IF(LOOKUP($F366,'Vent Sizing Charts'!$F$5:$F$18,'Vent Sizing Charts'!K$5:K$18)+1&lt;0,0,LOOKUP($F366,'Vent Sizing Charts'!$F$5:$F$18,'Vent Sizing Charts'!K$5:K$18))</f>
        <v>#N/A</v>
      </c>
      <c r="M366" t="e">
        <f>IF(LOOKUP($F366,'Vent Sizing Charts'!$F$5:$F$18,'Vent Sizing Charts'!L$5:L$18)+1&lt;0,0,LOOKUP($F366,'Vent Sizing Charts'!$F$5:$F$18,'Vent Sizing Charts'!L$5:L$18))</f>
        <v>#N/A</v>
      </c>
      <c r="N366" t="e">
        <f>IF(LOOKUP($F366,'Vent Sizing Charts'!$F$5:$F$18,'Vent Sizing Charts'!M$5:M$18)+1&lt;0,0,LOOKUP($F366,'Vent Sizing Charts'!$F$5:$F$18,'Vent Sizing Charts'!M$5:M$18))</f>
        <v>#N/A</v>
      </c>
      <c r="O366" t="e">
        <f>IF(LOOKUP($F366,'Vent Sizing Charts'!$F$5:$F$18,'Vent Sizing Charts'!N$5:N$18)+1&lt;0,0,LOOKUP($F366,'Vent Sizing Charts'!$F$5:$F$18,'Vent Sizing Charts'!N$5:N$18))</f>
        <v>#N/A</v>
      </c>
      <c r="R366">
        <f>'Vent Sizing'!W271</f>
        <v>0</v>
      </c>
      <c r="S366">
        <f>ROUNDUP('Vent Sizing'!X271,0)</f>
        <v>0</v>
      </c>
      <c r="T366">
        <v>-9999999</v>
      </c>
      <c r="U366" t="str">
        <f>IF($R366=15,LOOKUP($S366,'Vent Sizing Charts'!$T$38:$T$41,'Vent Sizing Charts'!V$38:V$41)+1,IF($R366=12,LOOKUP($S366,'Vent Sizing Charts'!$T$34:$T$37,'Vent Sizing Charts'!V$34:V$37)+1,IF($R366=10,LOOKUP($S366,'Vent Sizing Charts'!$T$30:$T$33,'Vent Sizing Charts'!V$30:V$33)+1,IF($R366=8,LOOKUP($S366,'Vent Sizing Charts'!$T$26:$T$29,'Vent Sizing Charts'!V$26:V$29)+1,IF($R366=6,LOOKUP($S366,'Vent Sizing Charts'!$T$22:$T$25,'Vent Sizing Charts'!V$22:V$25)+1,IF($R366=5,LOOKUP($S366,'Vent Sizing Charts'!$T$18:$T$21,'Vent Sizing Charts'!V$18:V$21)+1,IF($R366=4,LOOKUP($S366,'Vent Sizing Charts'!$T$14:$T$17,'Vent Sizing Charts'!V$14:V$17)+1,IF($R366=3,LOOKUP($S366,'Vent Sizing Charts'!$T$10:$T$13,'Vent Sizing Charts'!V$10:V$13)+1,IF($R366=2,LOOKUP($S366,'Vent Sizing Charts'!$T$8:$T$9,'Vent Sizing Charts'!V$8:V$9)+1,IF($R366=1.5,LOOKUP($S366,'Vent Sizing Charts'!$T$7,'Vent Sizing Charts'!V$7)+1,IF($R366=1.25,LOOKUP($S366,'Vent Sizing Charts'!$T$6,'Vent Sizing Charts'!V$6)+1,"ERR")))))))))))</f>
        <v>ERR</v>
      </c>
      <c r="V366" t="str">
        <f>IF($R366=15,LOOKUP($S366,'Vent Sizing Charts'!$T$38:$T$41,'Vent Sizing Charts'!W$38:W$41)+1,IF($R366=12,LOOKUP($S366,'Vent Sizing Charts'!$T$34:$T$37,'Vent Sizing Charts'!W$34:W$37)+1,IF($R366=10,LOOKUP($S366,'Vent Sizing Charts'!$T$30:$T$33,'Vent Sizing Charts'!W$30:W$33)+1,IF($R366=8,LOOKUP($S366,'Vent Sizing Charts'!$T$26:$T$29,'Vent Sizing Charts'!W$26:W$29)+1,IF($R366=6,LOOKUP($S366,'Vent Sizing Charts'!$T$22:$T$25,'Vent Sizing Charts'!W$22:W$25)+1,IF($R366=5,LOOKUP($S366,'Vent Sizing Charts'!$T$18:$T$21,'Vent Sizing Charts'!W$18:W$21)+1,IF($R366=4,LOOKUP($S366,'Vent Sizing Charts'!$T$14:$T$17,'Vent Sizing Charts'!W$14:W$17)+1,IF($R366=3,LOOKUP($S366,'Vent Sizing Charts'!$T$10:$T$13,'Vent Sizing Charts'!W$10:W$13)+1,IF($R366=2,LOOKUP($S366,'Vent Sizing Charts'!$T$8:$T$9,'Vent Sizing Charts'!W$8:W$9)+1,IF($R366=1.5,LOOKUP($S366,'Vent Sizing Charts'!$T$7,'Vent Sizing Charts'!W$7)+1,IF($R366=1.25,LOOKUP($S366,'Vent Sizing Charts'!$T$6,'Vent Sizing Charts'!W$6)+1,"ERR")))))))))))</f>
        <v>ERR</v>
      </c>
      <c r="W366" t="str">
        <f>IF($R366=15,LOOKUP($S366,'Vent Sizing Charts'!$T$38:$T$41,'Vent Sizing Charts'!X$38:X$41)+1,IF($R366=12,LOOKUP($S366,'Vent Sizing Charts'!$T$34:$T$37,'Vent Sizing Charts'!X$34:X$37)+1,IF($R366=10,LOOKUP($S366,'Vent Sizing Charts'!$T$30:$T$33,'Vent Sizing Charts'!X$30:X$33)+1,IF($R366=8,LOOKUP($S366,'Vent Sizing Charts'!$T$26:$T$29,'Vent Sizing Charts'!X$26:X$29)+1,IF($R366=6,LOOKUP($S366,'Vent Sizing Charts'!$T$22:$T$25,'Vent Sizing Charts'!X$22:X$25)+1,IF($R366=5,LOOKUP($S366,'Vent Sizing Charts'!$T$18:$T$21,'Vent Sizing Charts'!X$18:X$21)+1,IF($R366=4,LOOKUP($S366,'Vent Sizing Charts'!$T$14:$T$17,'Vent Sizing Charts'!X$14:X$17)+1,IF($R366=3,LOOKUP($S366,'Vent Sizing Charts'!$T$10:$T$13,'Vent Sizing Charts'!X$10:X$13)+1,IF($R366=2,LOOKUP($S366,'Vent Sizing Charts'!$T$8:$T$9,'Vent Sizing Charts'!X$8:X$9)+1,IF($R366=1.5,LOOKUP($S366,'Vent Sizing Charts'!$T$7,'Vent Sizing Charts'!X$7)+1,IF($R366=1.25,LOOKUP($S366,'Vent Sizing Charts'!$T$6,'Vent Sizing Charts'!X$6)+1,"ERR")))))))))))</f>
        <v>ERR</v>
      </c>
      <c r="X366" t="str">
        <f>IF($R366=15,LOOKUP($S366,'Vent Sizing Charts'!$T$38:$T$41,'Vent Sizing Charts'!Y$38:Y$41)+1,IF($R366=12,LOOKUP($S366,'Vent Sizing Charts'!$T$34:$T$37,'Vent Sizing Charts'!Y$34:Y$37)+1,IF($R366=10,LOOKUP($S366,'Vent Sizing Charts'!$T$30:$T$33,'Vent Sizing Charts'!Y$30:Y$33)+1,IF($R366=8,LOOKUP($S366,'Vent Sizing Charts'!$T$26:$T$29,'Vent Sizing Charts'!Y$26:Y$29)+1,IF($R366=6,LOOKUP($S366,'Vent Sizing Charts'!$T$22:$T$25,'Vent Sizing Charts'!Y$22:Y$25)+1,IF($R366=5,LOOKUP($S366,'Vent Sizing Charts'!$T$18:$T$21,'Vent Sizing Charts'!Y$18:Y$21)+1,IF($R366=4,LOOKUP($S366,'Vent Sizing Charts'!$T$14:$T$17,'Vent Sizing Charts'!Y$14:Y$17)+1,IF($R366=3,LOOKUP($S366,'Vent Sizing Charts'!$T$10:$T$13,'Vent Sizing Charts'!Y$10:Y$13)+1,IF($R366=2,LOOKUP($S366,'Vent Sizing Charts'!$T$8:$T$9,'Vent Sizing Charts'!Y$8:Y$9)+1,IF($R366=1.5,LOOKUP($S366,'Vent Sizing Charts'!$T$7,'Vent Sizing Charts'!Y$7)+1,IF($R366=1.25,LOOKUP($S366,'Vent Sizing Charts'!$T$6,'Vent Sizing Charts'!Y$6)+1,"ERR")))))))))))</f>
        <v>ERR</v>
      </c>
      <c r="Y366" t="str">
        <f>IF($R366=15,LOOKUP($S366,'Vent Sizing Charts'!$T$38:$T$41,'Vent Sizing Charts'!Z$38:Z$41)+1,IF($R366=12,LOOKUP($S366,'Vent Sizing Charts'!$T$34:$T$37,'Vent Sizing Charts'!Z$34:Z$37)+1,IF($R366=10,LOOKUP($S366,'Vent Sizing Charts'!$T$30:$T$33,'Vent Sizing Charts'!Z$30:Z$33)+1,IF($R366=8,LOOKUP($S366,'Vent Sizing Charts'!$T$26:$T$29,'Vent Sizing Charts'!Z$26:Z$29)+1,IF($R366=6,LOOKUP($S366,'Vent Sizing Charts'!$T$22:$T$25,'Vent Sizing Charts'!Z$22:Z$25)+1,IF($R366=5,LOOKUP($S366,'Vent Sizing Charts'!$T$18:$T$21,'Vent Sizing Charts'!Z$18:Z$21)+1,IF($R366=4,LOOKUP($S366,'Vent Sizing Charts'!$T$14:$T$17,'Vent Sizing Charts'!Z$14:Z$17)+1,IF($R366=3,LOOKUP($S366,'Vent Sizing Charts'!$T$10:$T$13,'Vent Sizing Charts'!Z$10:Z$13)+1,IF($R366=2,LOOKUP($S366,'Vent Sizing Charts'!$T$8:$T$9,'Vent Sizing Charts'!Z$8:Z$9)+1,IF($R366=1.5,LOOKUP($S366,'Vent Sizing Charts'!$T$7,'Vent Sizing Charts'!Z$7)+1,IF($R366=1.25,LOOKUP($S366,'Vent Sizing Charts'!$T$6,'Vent Sizing Charts'!Z$6)+1,"ERR")))))))))))</f>
        <v>ERR</v>
      </c>
      <c r="Z366" t="str">
        <f>IF($R366=15,LOOKUP($S366,'Vent Sizing Charts'!$T$38:$T$41,'Vent Sizing Charts'!AA$38:AA$41)+1,IF($R366=12,LOOKUP($S366,'Vent Sizing Charts'!$T$34:$T$37,'Vent Sizing Charts'!AA$34:AA$37)+1,IF($R366=10,LOOKUP($S366,'Vent Sizing Charts'!$T$30:$T$33,'Vent Sizing Charts'!AA$30:AA$33)+1,IF($R366=8,LOOKUP($S366,'Vent Sizing Charts'!$T$26:$T$29,'Vent Sizing Charts'!AA$26:AA$29)+1,IF($R366=6,LOOKUP($S366,'Vent Sizing Charts'!$T$22:$T$25,'Vent Sizing Charts'!AA$22:AA$25)+1,IF($R366=5,LOOKUP($S366,'Vent Sizing Charts'!$T$18:$T$21,'Vent Sizing Charts'!AA$18:AA$21)+1,IF($R366=4,LOOKUP($S366,'Vent Sizing Charts'!$T$14:$T$17,'Vent Sizing Charts'!AA$14:AA$17)+1,IF($R366=3,LOOKUP($S366,'Vent Sizing Charts'!$T$10:$T$13,'Vent Sizing Charts'!AA$10:AA$13)+1,IF($R366=2,LOOKUP($S366,'Vent Sizing Charts'!$T$8:$T$9,'Vent Sizing Charts'!AA$8:AA$9)+1,IF($R366=1.5,LOOKUP($S366,'Vent Sizing Charts'!$T$7,'Vent Sizing Charts'!AA$7)+1,IF($R366=1.25,LOOKUP($S366,'Vent Sizing Charts'!$T$6,'Vent Sizing Charts'!AA$6)+1,"ERR")))))))))))</f>
        <v>ERR</v>
      </c>
      <c r="AA366" t="str">
        <f>IF($R366=15,LOOKUP($S366,'Vent Sizing Charts'!$T$38:$T$41,'Vent Sizing Charts'!AB$38:AB$41)+1,IF($R366=12,LOOKUP($S366,'Vent Sizing Charts'!$T$34:$T$37,'Vent Sizing Charts'!AB$34:AB$37)+1,IF($R366=10,LOOKUP($S366,'Vent Sizing Charts'!$T$30:$T$33,'Vent Sizing Charts'!AB$30:AB$33)+1,IF($R366=8,LOOKUP($S366,'Vent Sizing Charts'!$T$26:$T$29,'Vent Sizing Charts'!AB$26:AB$29)+1,IF($R366=6,LOOKUP($S366,'Vent Sizing Charts'!$T$22:$T$25,'Vent Sizing Charts'!AB$22:AB$25)+1,IF($R366=5,LOOKUP($S366,'Vent Sizing Charts'!$T$18:$T$21,'Vent Sizing Charts'!AB$18:AB$21)+1,IF($R366=4,LOOKUP($S366,'Vent Sizing Charts'!$T$14:$T$17,'Vent Sizing Charts'!AB$14:AB$17)+1,IF($R366=3,LOOKUP($S366,'Vent Sizing Charts'!$T$10:$T$13,'Vent Sizing Charts'!AB$10:AB$13)+1,IF($R366=2,LOOKUP($S366,'Vent Sizing Charts'!$T$8:$T$9,'Vent Sizing Charts'!AB$8:AB$9)+1,IF($R366=1.5,LOOKUP($S366,'Vent Sizing Charts'!$T$7,'Vent Sizing Charts'!AB$7)+1,IF($R366=1.25,LOOKUP($S366,'Vent Sizing Charts'!$T$6,'Vent Sizing Charts'!AB$6)+1,"ERR")))))))))))</f>
        <v>ERR</v>
      </c>
      <c r="AB366" t="str">
        <f>IF($R366=15,LOOKUP($S366,'Vent Sizing Charts'!$T$38:$T$41,'Vent Sizing Charts'!AC$38:AC$41)+1,IF($R366=12,LOOKUP($S366,'Vent Sizing Charts'!$T$34:$T$37,'Vent Sizing Charts'!AC$34:AC$37)+1,IF($R366=10,LOOKUP($S366,'Vent Sizing Charts'!$T$30:$T$33,'Vent Sizing Charts'!AC$30:AC$33)+1,IF($R366=8,LOOKUP($S366,'Vent Sizing Charts'!$T$26:$T$29,'Vent Sizing Charts'!AC$26:AC$29)+1,IF($R366=6,LOOKUP($S366,'Vent Sizing Charts'!$T$22:$T$25,'Vent Sizing Charts'!AC$22:AC$25)+1,IF($R366=5,LOOKUP($S366,'Vent Sizing Charts'!$T$18:$T$21,'Vent Sizing Charts'!AC$18:AC$21)+1,IF($R366=4,LOOKUP($S366,'Vent Sizing Charts'!$T$14:$T$17,'Vent Sizing Charts'!AC$14:AC$17)+1,IF($R366=3,LOOKUP($S366,'Vent Sizing Charts'!$T$10:$T$13,'Vent Sizing Charts'!AC$10:AC$13)+1,IF($R366=2,LOOKUP($S366,'Vent Sizing Charts'!$T$8:$T$9,'Vent Sizing Charts'!AC$8:AC$9)+1,IF($R366=1.5,LOOKUP($S366,'Vent Sizing Charts'!$T$7,'Vent Sizing Charts'!AC$7)+1,IF($R366=1.25,LOOKUP($S366,'Vent Sizing Charts'!$T$6,'Vent Sizing Charts'!AC$6)+1,"ERR")))))))))))</f>
        <v>ERR</v>
      </c>
      <c r="AC366" t="str">
        <f>IF($R366=15,LOOKUP($S366,'Vent Sizing Charts'!$T$38:$T$41,'Vent Sizing Charts'!AD$38:AD$41)+1,IF($R366=12,LOOKUP($S366,'Vent Sizing Charts'!$T$34:$T$37,'Vent Sizing Charts'!AD$34:AD$37)+1,IF($R366=10,LOOKUP($S366,'Vent Sizing Charts'!$T$30:$T$33,'Vent Sizing Charts'!AD$30:AD$33)+1,IF($R366=8,LOOKUP($S366,'Vent Sizing Charts'!$T$26:$T$29,'Vent Sizing Charts'!AD$26:AD$29)+1,IF($R366=6,LOOKUP($S366,'Vent Sizing Charts'!$T$22:$T$25,'Vent Sizing Charts'!AD$22:AD$25)+1,IF($R366=5,LOOKUP($S366,'Vent Sizing Charts'!$T$18:$T$21,'Vent Sizing Charts'!AD$18:AD$21)+1,IF($R366=4,LOOKUP($S366,'Vent Sizing Charts'!$T$14:$T$17,'Vent Sizing Charts'!AD$14:AD$17)+1,IF($R366=3,LOOKUP($S366,'Vent Sizing Charts'!$T$10:$T$13,'Vent Sizing Charts'!AD$10:AD$13)+1,IF($R366=2,LOOKUP($S366,'Vent Sizing Charts'!$T$8:$T$9,'Vent Sizing Charts'!AD$8:AD$9)+1,IF($R366=1.5,LOOKUP($S366,'Vent Sizing Charts'!$T$7,'Vent Sizing Charts'!AD$7)+1,IF($R366=1.25,LOOKUP($S366,'Vent Sizing Charts'!$T$6,'Vent Sizing Charts'!AD$6)+1,"ERR")))))))))))</f>
        <v>ERR</v>
      </c>
      <c r="AD366" t="str">
        <f>IF($R366=15,LOOKUP($S366,'Vent Sizing Charts'!$T$38:$T$41,'Vent Sizing Charts'!AE$38:AE$41)+1,IF($R366=12,LOOKUP($S366,'Vent Sizing Charts'!$T$34:$T$37,'Vent Sizing Charts'!AE$34:AE$37)+1,IF($R366=10,LOOKUP($S366,'Vent Sizing Charts'!$T$30:$T$33,'Vent Sizing Charts'!AE$30:AE$33)+1,IF($R366=8,LOOKUP($S366,'Vent Sizing Charts'!$T$26:$T$29,'Vent Sizing Charts'!AE$26:AE$29)+1,IF($R366=6,LOOKUP($S366,'Vent Sizing Charts'!$T$22:$T$25,'Vent Sizing Charts'!AE$22:AE$25)+1,IF($R366=5,LOOKUP($S366,'Vent Sizing Charts'!$T$18:$T$21,'Vent Sizing Charts'!AE$18:AE$21)+1,IF($R366=4,LOOKUP($S366,'Vent Sizing Charts'!$T$14:$T$17,'Vent Sizing Charts'!AE$14:AE$17)+1,IF($R366=3,LOOKUP($S366,'Vent Sizing Charts'!$T$10:$T$13,'Vent Sizing Charts'!AE$10:AE$13)+1,IF($R366=2,LOOKUP($S366,'Vent Sizing Charts'!$T$8:$T$9,'Vent Sizing Charts'!AE$8:AE$9)+1,IF($R366=1.5,LOOKUP($S366,'Vent Sizing Charts'!$T$7,'Vent Sizing Charts'!AE$7)+1,IF($R366=1.25,LOOKUP($S366,'Vent Sizing Charts'!$T$6,'Vent Sizing Charts'!AE$6)+1,"ERR")))))))))))</f>
        <v>ERR</v>
      </c>
      <c r="AE366" t="str">
        <f>IF($R366=15,LOOKUP($S366,'Vent Sizing Charts'!$T$38:$T$41,'Vent Sizing Charts'!U$38:U$41),IF($R366=12,LOOKUP($S366,'Vent Sizing Charts'!$T$34:$T$37,'Vent Sizing Charts'!U$34:U$37),IF($R366=10,LOOKUP($S366,'Vent Sizing Charts'!$T$30:$T$33,'Vent Sizing Charts'!U$30:U$33),IF($R366=8,LOOKUP($S366,'Vent Sizing Charts'!$T$26:$T$29,'Vent Sizing Charts'!U$26:U$29),IF($R366=6,LOOKUP($S366,'Vent Sizing Charts'!$T$22:$T$25,'Vent Sizing Charts'!U$22:U$25),IF($R366=5,LOOKUP($S366,'Vent Sizing Charts'!$T$18:$T$21,'Vent Sizing Charts'!U$18:U$21),IF($R366=4,LOOKUP($S366,'Vent Sizing Charts'!$T$14:$T$17,'Vent Sizing Charts'!U$14:U$17),IF($R366=3,LOOKUP($S366,'Vent Sizing Charts'!$T$10:$T$13,'Vent Sizing Charts'!U$10:U$13),IF($R366=2,LOOKUP($S366,'Vent Sizing Charts'!$T$8:$T$9,'Vent Sizing Charts'!U$8:U$9),IF($R366=1.5,LOOKUP($S366,'Vent Sizing Charts'!$T$7,'Vent Sizing Charts'!U$7),IF($R366=1.25,LOOKUP($S366,'Vent Sizing Charts'!$T$6,'Vent Sizing Charts'!U$6),"ERR")))))))))))</f>
        <v>ERR</v>
      </c>
    </row>
    <row r="367" spans="6:31" x14ac:dyDescent="0.25">
      <c r="F367" t="str">
        <f>IF('Vent Sizing'!M352="","",'Vent Sizing'!M352)</f>
        <v/>
      </c>
      <c r="G367">
        <v>0</v>
      </c>
      <c r="H367" t="e">
        <f>IF(LOOKUP($F367,'Vent Sizing Charts'!$F$5:$F$18,'Vent Sizing Charts'!G$5:G$18)+1&lt;0,0,LOOKUP($F367,'Vent Sizing Charts'!$F$5:$F$18,'Vent Sizing Charts'!G$5:G$18))</f>
        <v>#N/A</v>
      </c>
      <c r="I367" t="e">
        <f>IF(LOOKUP($F367,'Vent Sizing Charts'!$F$5:$F$18,'Vent Sizing Charts'!H$5:H$18)+1&lt;0,0,LOOKUP($F367,'Vent Sizing Charts'!$F$5:$F$18,'Vent Sizing Charts'!H$5:H$18))</f>
        <v>#N/A</v>
      </c>
      <c r="J367" t="e">
        <f>IF(LOOKUP($F367,'Vent Sizing Charts'!$F$5:$F$18,'Vent Sizing Charts'!I$5:I$18)+1&lt;0,0,LOOKUP($F367,'Vent Sizing Charts'!$F$5:$F$18,'Vent Sizing Charts'!I$5:I$18))</f>
        <v>#N/A</v>
      </c>
      <c r="K367" t="e">
        <f>IF(LOOKUP($F367,'Vent Sizing Charts'!$F$5:$F$18,'Vent Sizing Charts'!J$5:J$18)+1&lt;0,0,LOOKUP($F367,'Vent Sizing Charts'!$F$5:$F$18,'Vent Sizing Charts'!J$5:J$18))</f>
        <v>#N/A</v>
      </c>
      <c r="L367" t="e">
        <f>IF(LOOKUP($F367,'Vent Sizing Charts'!$F$5:$F$18,'Vent Sizing Charts'!K$5:K$18)+1&lt;0,0,LOOKUP($F367,'Vent Sizing Charts'!$F$5:$F$18,'Vent Sizing Charts'!K$5:K$18))</f>
        <v>#N/A</v>
      </c>
      <c r="M367" t="e">
        <f>IF(LOOKUP($F367,'Vent Sizing Charts'!$F$5:$F$18,'Vent Sizing Charts'!L$5:L$18)+1&lt;0,0,LOOKUP($F367,'Vent Sizing Charts'!$F$5:$F$18,'Vent Sizing Charts'!L$5:L$18))</f>
        <v>#N/A</v>
      </c>
      <c r="N367" t="e">
        <f>IF(LOOKUP($F367,'Vent Sizing Charts'!$F$5:$F$18,'Vent Sizing Charts'!M$5:M$18)+1&lt;0,0,LOOKUP($F367,'Vent Sizing Charts'!$F$5:$F$18,'Vent Sizing Charts'!M$5:M$18))</f>
        <v>#N/A</v>
      </c>
      <c r="O367" t="e">
        <f>IF(LOOKUP($F367,'Vent Sizing Charts'!$F$5:$F$18,'Vent Sizing Charts'!N$5:N$18)+1&lt;0,0,LOOKUP($F367,'Vent Sizing Charts'!$F$5:$F$18,'Vent Sizing Charts'!N$5:N$18))</f>
        <v>#N/A</v>
      </c>
      <c r="R367">
        <f>'Vent Sizing'!W272</f>
        <v>0</v>
      </c>
      <c r="S367">
        <f>ROUNDUP('Vent Sizing'!X272,0)</f>
        <v>0</v>
      </c>
      <c r="T367">
        <v>-9999999</v>
      </c>
      <c r="U367" t="str">
        <f>IF($R367=15,LOOKUP($S367,'Vent Sizing Charts'!$T$38:$T$41,'Vent Sizing Charts'!V$38:V$41)+1,IF($R367=12,LOOKUP($S367,'Vent Sizing Charts'!$T$34:$T$37,'Vent Sizing Charts'!V$34:V$37)+1,IF($R367=10,LOOKUP($S367,'Vent Sizing Charts'!$T$30:$T$33,'Vent Sizing Charts'!V$30:V$33)+1,IF($R367=8,LOOKUP($S367,'Vent Sizing Charts'!$T$26:$T$29,'Vent Sizing Charts'!V$26:V$29)+1,IF($R367=6,LOOKUP($S367,'Vent Sizing Charts'!$T$22:$T$25,'Vent Sizing Charts'!V$22:V$25)+1,IF($R367=5,LOOKUP($S367,'Vent Sizing Charts'!$T$18:$T$21,'Vent Sizing Charts'!V$18:V$21)+1,IF($R367=4,LOOKUP($S367,'Vent Sizing Charts'!$T$14:$T$17,'Vent Sizing Charts'!V$14:V$17)+1,IF($R367=3,LOOKUP($S367,'Vent Sizing Charts'!$T$10:$T$13,'Vent Sizing Charts'!V$10:V$13)+1,IF($R367=2,LOOKUP($S367,'Vent Sizing Charts'!$T$8:$T$9,'Vent Sizing Charts'!V$8:V$9)+1,IF($R367=1.5,LOOKUP($S367,'Vent Sizing Charts'!$T$7,'Vent Sizing Charts'!V$7)+1,IF($R367=1.25,LOOKUP($S367,'Vent Sizing Charts'!$T$6,'Vent Sizing Charts'!V$6)+1,"ERR")))))))))))</f>
        <v>ERR</v>
      </c>
      <c r="V367" t="str">
        <f>IF($R367=15,LOOKUP($S367,'Vent Sizing Charts'!$T$38:$T$41,'Vent Sizing Charts'!W$38:W$41)+1,IF($R367=12,LOOKUP($S367,'Vent Sizing Charts'!$T$34:$T$37,'Vent Sizing Charts'!W$34:W$37)+1,IF($R367=10,LOOKUP($S367,'Vent Sizing Charts'!$T$30:$T$33,'Vent Sizing Charts'!W$30:W$33)+1,IF($R367=8,LOOKUP($S367,'Vent Sizing Charts'!$T$26:$T$29,'Vent Sizing Charts'!W$26:W$29)+1,IF($R367=6,LOOKUP($S367,'Vent Sizing Charts'!$T$22:$T$25,'Vent Sizing Charts'!W$22:W$25)+1,IF($R367=5,LOOKUP($S367,'Vent Sizing Charts'!$T$18:$T$21,'Vent Sizing Charts'!W$18:W$21)+1,IF($R367=4,LOOKUP($S367,'Vent Sizing Charts'!$T$14:$T$17,'Vent Sizing Charts'!W$14:W$17)+1,IF($R367=3,LOOKUP($S367,'Vent Sizing Charts'!$T$10:$T$13,'Vent Sizing Charts'!W$10:W$13)+1,IF($R367=2,LOOKUP($S367,'Vent Sizing Charts'!$T$8:$T$9,'Vent Sizing Charts'!W$8:W$9)+1,IF($R367=1.5,LOOKUP($S367,'Vent Sizing Charts'!$T$7,'Vent Sizing Charts'!W$7)+1,IF($R367=1.25,LOOKUP($S367,'Vent Sizing Charts'!$T$6,'Vent Sizing Charts'!W$6)+1,"ERR")))))))))))</f>
        <v>ERR</v>
      </c>
      <c r="W367" t="str">
        <f>IF($R367=15,LOOKUP($S367,'Vent Sizing Charts'!$T$38:$T$41,'Vent Sizing Charts'!X$38:X$41)+1,IF($R367=12,LOOKUP($S367,'Vent Sizing Charts'!$T$34:$T$37,'Vent Sizing Charts'!X$34:X$37)+1,IF($R367=10,LOOKUP($S367,'Vent Sizing Charts'!$T$30:$T$33,'Vent Sizing Charts'!X$30:X$33)+1,IF($R367=8,LOOKUP($S367,'Vent Sizing Charts'!$T$26:$T$29,'Vent Sizing Charts'!X$26:X$29)+1,IF($R367=6,LOOKUP($S367,'Vent Sizing Charts'!$T$22:$T$25,'Vent Sizing Charts'!X$22:X$25)+1,IF($R367=5,LOOKUP($S367,'Vent Sizing Charts'!$T$18:$T$21,'Vent Sizing Charts'!X$18:X$21)+1,IF($R367=4,LOOKUP($S367,'Vent Sizing Charts'!$T$14:$T$17,'Vent Sizing Charts'!X$14:X$17)+1,IF($R367=3,LOOKUP($S367,'Vent Sizing Charts'!$T$10:$T$13,'Vent Sizing Charts'!X$10:X$13)+1,IF($R367=2,LOOKUP($S367,'Vent Sizing Charts'!$T$8:$T$9,'Vent Sizing Charts'!X$8:X$9)+1,IF($R367=1.5,LOOKUP($S367,'Vent Sizing Charts'!$T$7,'Vent Sizing Charts'!X$7)+1,IF($R367=1.25,LOOKUP($S367,'Vent Sizing Charts'!$T$6,'Vent Sizing Charts'!X$6)+1,"ERR")))))))))))</f>
        <v>ERR</v>
      </c>
      <c r="X367" t="str">
        <f>IF($R367=15,LOOKUP($S367,'Vent Sizing Charts'!$T$38:$T$41,'Vent Sizing Charts'!Y$38:Y$41)+1,IF($R367=12,LOOKUP($S367,'Vent Sizing Charts'!$T$34:$T$37,'Vent Sizing Charts'!Y$34:Y$37)+1,IF($R367=10,LOOKUP($S367,'Vent Sizing Charts'!$T$30:$T$33,'Vent Sizing Charts'!Y$30:Y$33)+1,IF($R367=8,LOOKUP($S367,'Vent Sizing Charts'!$T$26:$T$29,'Vent Sizing Charts'!Y$26:Y$29)+1,IF($R367=6,LOOKUP($S367,'Vent Sizing Charts'!$T$22:$T$25,'Vent Sizing Charts'!Y$22:Y$25)+1,IF($R367=5,LOOKUP($S367,'Vent Sizing Charts'!$T$18:$T$21,'Vent Sizing Charts'!Y$18:Y$21)+1,IF($R367=4,LOOKUP($S367,'Vent Sizing Charts'!$T$14:$T$17,'Vent Sizing Charts'!Y$14:Y$17)+1,IF($R367=3,LOOKUP($S367,'Vent Sizing Charts'!$T$10:$T$13,'Vent Sizing Charts'!Y$10:Y$13)+1,IF($R367=2,LOOKUP($S367,'Vent Sizing Charts'!$T$8:$T$9,'Vent Sizing Charts'!Y$8:Y$9)+1,IF($R367=1.5,LOOKUP($S367,'Vent Sizing Charts'!$T$7,'Vent Sizing Charts'!Y$7)+1,IF($R367=1.25,LOOKUP($S367,'Vent Sizing Charts'!$T$6,'Vent Sizing Charts'!Y$6)+1,"ERR")))))))))))</f>
        <v>ERR</v>
      </c>
      <c r="Y367" t="str">
        <f>IF($R367=15,LOOKUP($S367,'Vent Sizing Charts'!$T$38:$T$41,'Vent Sizing Charts'!Z$38:Z$41)+1,IF($R367=12,LOOKUP($S367,'Vent Sizing Charts'!$T$34:$T$37,'Vent Sizing Charts'!Z$34:Z$37)+1,IF($R367=10,LOOKUP($S367,'Vent Sizing Charts'!$T$30:$T$33,'Vent Sizing Charts'!Z$30:Z$33)+1,IF($R367=8,LOOKUP($S367,'Vent Sizing Charts'!$T$26:$T$29,'Vent Sizing Charts'!Z$26:Z$29)+1,IF($R367=6,LOOKUP($S367,'Vent Sizing Charts'!$T$22:$T$25,'Vent Sizing Charts'!Z$22:Z$25)+1,IF($R367=5,LOOKUP($S367,'Vent Sizing Charts'!$T$18:$T$21,'Vent Sizing Charts'!Z$18:Z$21)+1,IF($R367=4,LOOKUP($S367,'Vent Sizing Charts'!$T$14:$T$17,'Vent Sizing Charts'!Z$14:Z$17)+1,IF($R367=3,LOOKUP($S367,'Vent Sizing Charts'!$T$10:$T$13,'Vent Sizing Charts'!Z$10:Z$13)+1,IF($R367=2,LOOKUP($S367,'Vent Sizing Charts'!$T$8:$T$9,'Vent Sizing Charts'!Z$8:Z$9)+1,IF($R367=1.5,LOOKUP($S367,'Vent Sizing Charts'!$T$7,'Vent Sizing Charts'!Z$7)+1,IF($R367=1.25,LOOKUP($S367,'Vent Sizing Charts'!$T$6,'Vent Sizing Charts'!Z$6)+1,"ERR")))))))))))</f>
        <v>ERR</v>
      </c>
      <c r="Z367" t="str">
        <f>IF($R367=15,LOOKUP($S367,'Vent Sizing Charts'!$T$38:$T$41,'Vent Sizing Charts'!AA$38:AA$41)+1,IF($R367=12,LOOKUP($S367,'Vent Sizing Charts'!$T$34:$T$37,'Vent Sizing Charts'!AA$34:AA$37)+1,IF($R367=10,LOOKUP($S367,'Vent Sizing Charts'!$T$30:$T$33,'Vent Sizing Charts'!AA$30:AA$33)+1,IF($R367=8,LOOKUP($S367,'Vent Sizing Charts'!$T$26:$T$29,'Vent Sizing Charts'!AA$26:AA$29)+1,IF($R367=6,LOOKUP($S367,'Vent Sizing Charts'!$T$22:$T$25,'Vent Sizing Charts'!AA$22:AA$25)+1,IF($R367=5,LOOKUP($S367,'Vent Sizing Charts'!$T$18:$T$21,'Vent Sizing Charts'!AA$18:AA$21)+1,IF($R367=4,LOOKUP($S367,'Vent Sizing Charts'!$T$14:$T$17,'Vent Sizing Charts'!AA$14:AA$17)+1,IF($R367=3,LOOKUP($S367,'Vent Sizing Charts'!$T$10:$T$13,'Vent Sizing Charts'!AA$10:AA$13)+1,IF($R367=2,LOOKUP($S367,'Vent Sizing Charts'!$T$8:$T$9,'Vent Sizing Charts'!AA$8:AA$9)+1,IF($R367=1.5,LOOKUP($S367,'Vent Sizing Charts'!$T$7,'Vent Sizing Charts'!AA$7)+1,IF($R367=1.25,LOOKUP($S367,'Vent Sizing Charts'!$T$6,'Vent Sizing Charts'!AA$6)+1,"ERR")))))))))))</f>
        <v>ERR</v>
      </c>
      <c r="AA367" t="str">
        <f>IF($R367=15,LOOKUP($S367,'Vent Sizing Charts'!$T$38:$T$41,'Vent Sizing Charts'!AB$38:AB$41)+1,IF($R367=12,LOOKUP($S367,'Vent Sizing Charts'!$T$34:$T$37,'Vent Sizing Charts'!AB$34:AB$37)+1,IF($R367=10,LOOKUP($S367,'Vent Sizing Charts'!$T$30:$T$33,'Vent Sizing Charts'!AB$30:AB$33)+1,IF($R367=8,LOOKUP($S367,'Vent Sizing Charts'!$T$26:$T$29,'Vent Sizing Charts'!AB$26:AB$29)+1,IF($R367=6,LOOKUP($S367,'Vent Sizing Charts'!$T$22:$T$25,'Vent Sizing Charts'!AB$22:AB$25)+1,IF($R367=5,LOOKUP($S367,'Vent Sizing Charts'!$T$18:$T$21,'Vent Sizing Charts'!AB$18:AB$21)+1,IF($R367=4,LOOKUP($S367,'Vent Sizing Charts'!$T$14:$T$17,'Vent Sizing Charts'!AB$14:AB$17)+1,IF($R367=3,LOOKUP($S367,'Vent Sizing Charts'!$T$10:$T$13,'Vent Sizing Charts'!AB$10:AB$13)+1,IF($R367=2,LOOKUP($S367,'Vent Sizing Charts'!$T$8:$T$9,'Vent Sizing Charts'!AB$8:AB$9)+1,IF($R367=1.5,LOOKUP($S367,'Vent Sizing Charts'!$T$7,'Vent Sizing Charts'!AB$7)+1,IF($R367=1.25,LOOKUP($S367,'Vent Sizing Charts'!$T$6,'Vent Sizing Charts'!AB$6)+1,"ERR")))))))))))</f>
        <v>ERR</v>
      </c>
      <c r="AB367" t="str">
        <f>IF($R367=15,LOOKUP($S367,'Vent Sizing Charts'!$T$38:$T$41,'Vent Sizing Charts'!AC$38:AC$41)+1,IF($R367=12,LOOKUP($S367,'Vent Sizing Charts'!$T$34:$T$37,'Vent Sizing Charts'!AC$34:AC$37)+1,IF($R367=10,LOOKUP($S367,'Vent Sizing Charts'!$T$30:$T$33,'Vent Sizing Charts'!AC$30:AC$33)+1,IF($R367=8,LOOKUP($S367,'Vent Sizing Charts'!$T$26:$T$29,'Vent Sizing Charts'!AC$26:AC$29)+1,IF($R367=6,LOOKUP($S367,'Vent Sizing Charts'!$T$22:$T$25,'Vent Sizing Charts'!AC$22:AC$25)+1,IF($R367=5,LOOKUP($S367,'Vent Sizing Charts'!$T$18:$T$21,'Vent Sizing Charts'!AC$18:AC$21)+1,IF($R367=4,LOOKUP($S367,'Vent Sizing Charts'!$T$14:$T$17,'Vent Sizing Charts'!AC$14:AC$17)+1,IF($R367=3,LOOKUP($S367,'Vent Sizing Charts'!$T$10:$T$13,'Vent Sizing Charts'!AC$10:AC$13)+1,IF($R367=2,LOOKUP($S367,'Vent Sizing Charts'!$T$8:$T$9,'Vent Sizing Charts'!AC$8:AC$9)+1,IF($R367=1.5,LOOKUP($S367,'Vent Sizing Charts'!$T$7,'Vent Sizing Charts'!AC$7)+1,IF($R367=1.25,LOOKUP($S367,'Vent Sizing Charts'!$T$6,'Vent Sizing Charts'!AC$6)+1,"ERR")))))))))))</f>
        <v>ERR</v>
      </c>
      <c r="AC367" t="str">
        <f>IF($R367=15,LOOKUP($S367,'Vent Sizing Charts'!$T$38:$T$41,'Vent Sizing Charts'!AD$38:AD$41)+1,IF($R367=12,LOOKUP($S367,'Vent Sizing Charts'!$T$34:$T$37,'Vent Sizing Charts'!AD$34:AD$37)+1,IF($R367=10,LOOKUP($S367,'Vent Sizing Charts'!$T$30:$T$33,'Vent Sizing Charts'!AD$30:AD$33)+1,IF($R367=8,LOOKUP($S367,'Vent Sizing Charts'!$T$26:$T$29,'Vent Sizing Charts'!AD$26:AD$29)+1,IF($R367=6,LOOKUP($S367,'Vent Sizing Charts'!$T$22:$T$25,'Vent Sizing Charts'!AD$22:AD$25)+1,IF($R367=5,LOOKUP($S367,'Vent Sizing Charts'!$T$18:$T$21,'Vent Sizing Charts'!AD$18:AD$21)+1,IF($R367=4,LOOKUP($S367,'Vent Sizing Charts'!$T$14:$T$17,'Vent Sizing Charts'!AD$14:AD$17)+1,IF($R367=3,LOOKUP($S367,'Vent Sizing Charts'!$T$10:$T$13,'Vent Sizing Charts'!AD$10:AD$13)+1,IF($R367=2,LOOKUP($S367,'Vent Sizing Charts'!$T$8:$T$9,'Vent Sizing Charts'!AD$8:AD$9)+1,IF($R367=1.5,LOOKUP($S367,'Vent Sizing Charts'!$T$7,'Vent Sizing Charts'!AD$7)+1,IF($R367=1.25,LOOKUP($S367,'Vent Sizing Charts'!$T$6,'Vent Sizing Charts'!AD$6)+1,"ERR")))))))))))</f>
        <v>ERR</v>
      </c>
      <c r="AD367" t="str">
        <f>IF($R367=15,LOOKUP($S367,'Vent Sizing Charts'!$T$38:$T$41,'Vent Sizing Charts'!AE$38:AE$41)+1,IF($R367=12,LOOKUP($S367,'Vent Sizing Charts'!$T$34:$T$37,'Vent Sizing Charts'!AE$34:AE$37)+1,IF($R367=10,LOOKUP($S367,'Vent Sizing Charts'!$T$30:$T$33,'Vent Sizing Charts'!AE$30:AE$33)+1,IF($R367=8,LOOKUP($S367,'Vent Sizing Charts'!$T$26:$T$29,'Vent Sizing Charts'!AE$26:AE$29)+1,IF($R367=6,LOOKUP($S367,'Vent Sizing Charts'!$T$22:$T$25,'Vent Sizing Charts'!AE$22:AE$25)+1,IF($R367=5,LOOKUP($S367,'Vent Sizing Charts'!$T$18:$T$21,'Vent Sizing Charts'!AE$18:AE$21)+1,IF($R367=4,LOOKUP($S367,'Vent Sizing Charts'!$T$14:$T$17,'Vent Sizing Charts'!AE$14:AE$17)+1,IF($R367=3,LOOKUP($S367,'Vent Sizing Charts'!$T$10:$T$13,'Vent Sizing Charts'!AE$10:AE$13)+1,IF($R367=2,LOOKUP($S367,'Vent Sizing Charts'!$T$8:$T$9,'Vent Sizing Charts'!AE$8:AE$9)+1,IF($R367=1.5,LOOKUP($S367,'Vent Sizing Charts'!$T$7,'Vent Sizing Charts'!AE$7)+1,IF($R367=1.25,LOOKUP($S367,'Vent Sizing Charts'!$T$6,'Vent Sizing Charts'!AE$6)+1,"ERR")))))))))))</f>
        <v>ERR</v>
      </c>
      <c r="AE367" t="str">
        <f>IF($R367=15,LOOKUP($S367,'Vent Sizing Charts'!$T$38:$T$41,'Vent Sizing Charts'!U$38:U$41),IF($R367=12,LOOKUP($S367,'Vent Sizing Charts'!$T$34:$T$37,'Vent Sizing Charts'!U$34:U$37),IF($R367=10,LOOKUP($S367,'Vent Sizing Charts'!$T$30:$T$33,'Vent Sizing Charts'!U$30:U$33),IF($R367=8,LOOKUP($S367,'Vent Sizing Charts'!$T$26:$T$29,'Vent Sizing Charts'!U$26:U$29),IF($R367=6,LOOKUP($S367,'Vent Sizing Charts'!$T$22:$T$25,'Vent Sizing Charts'!U$22:U$25),IF($R367=5,LOOKUP($S367,'Vent Sizing Charts'!$T$18:$T$21,'Vent Sizing Charts'!U$18:U$21),IF($R367=4,LOOKUP($S367,'Vent Sizing Charts'!$T$14:$T$17,'Vent Sizing Charts'!U$14:U$17),IF($R367=3,LOOKUP($S367,'Vent Sizing Charts'!$T$10:$T$13,'Vent Sizing Charts'!U$10:U$13),IF($R367=2,LOOKUP($S367,'Vent Sizing Charts'!$T$8:$T$9,'Vent Sizing Charts'!U$8:U$9),IF($R367=1.5,LOOKUP($S367,'Vent Sizing Charts'!$T$7,'Vent Sizing Charts'!U$7),IF($R367=1.25,LOOKUP($S367,'Vent Sizing Charts'!$T$6,'Vent Sizing Charts'!U$6),"ERR")))))))))))</f>
        <v>ERR</v>
      </c>
    </row>
    <row r="368" spans="6:31" x14ac:dyDescent="0.25">
      <c r="F368" t="str">
        <f>IF('Vent Sizing'!M353="","",'Vent Sizing'!M353)</f>
        <v/>
      </c>
      <c r="G368">
        <v>0</v>
      </c>
      <c r="H368" t="e">
        <f>IF(LOOKUP($F368,'Vent Sizing Charts'!$F$5:$F$18,'Vent Sizing Charts'!G$5:G$18)+1&lt;0,0,LOOKUP($F368,'Vent Sizing Charts'!$F$5:$F$18,'Vent Sizing Charts'!G$5:G$18))</f>
        <v>#N/A</v>
      </c>
      <c r="I368" t="e">
        <f>IF(LOOKUP($F368,'Vent Sizing Charts'!$F$5:$F$18,'Vent Sizing Charts'!H$5:H$18)+1&lt;0,0,LOOKUP($F368,'Vent Sizing Charts'!$F$5:$F$18,'Vent Sizing Charts'!H$5:H$18))</f>
        <v>#N/A</v>
      </c>
      <c r="J368" t="e">
        <f>IF(LOOKUP($F368,'Vent Sizing Charts'!$F$5:$F$18,'Vent Sizing Charts'!I$5:I$18)+1&lt;0,0,LOOKUP($F368,'Vent Sizing Charts'!$F$5:$F$18,'Vent Sizing Charts'!I$5:I$18))</f>
        <v>#N/A</v>
      </c>
      <c r="K368" t="e">
        <f>IF(LOOKUP($F368,'Vent Sizing Charts'!$F$5:$F$18,'Vent Sizing Charts'!J$5:J$18)+1&lt;0,0,LOOKUP($F368,'Vent Sizing Charts'!$F$5:$F$18,'Vent Sizing Charts'!J$5:J$18))</f>
        <v>#N/A</v>
      </c>
      <c r="L368" t="e">
        <f>IF(LOOKUP($F368,'Vent Sizing Charts'!$F$5:$F$18,'Vent Sizing Charts'!K$5:K$18)+1&lt;0,0,LOOKUP($F368,'Vent Sizing Charts'!$F$5:$F$18,'Vent Sizing Charts'!K$5:K$18))</f>
        <v>#N/A</v>
      </c>
      <c r="M368" t="e">
        <f>IF(LOOKUP($F368,'Vent Sizing Charts'!$F$5:$F$18,'Vent Sizing Charts'!L$5:L$18)+1&lt;0,0,LOOKUP($F368,'Vent Sizing Charts'!$F$5:$F$18,'Vent Sizing Charts'!L$5:L$18))</f>
        <v>#N/A</v>
      </c>
      <c r="N368" t="e">
        <f>IF(LOOKUP($F368,'Vent Sizing Charts'!$F$5:$F$18,'Vent Sizing Charts'!M$5:M$18)+1&lt;0,0,LOOKUP($F368,'Vent Sizing Charts'!$F$5:$F$18,'Vent Sizing Charts'!M$5:M$18))</f>
        <v>#N/A</v>
      </c>
      <c r="O368" t="e">
        <f>IF(LOOKUP($F368,'Vent Sizing Charts'!$F$5:$F$18,'Vent Sizing Charts'!N$5:N$18)+1&lt;0,0,LOOKUP($F368,'Vent Sizing Charts'!$F$5:$F$18,'Vent Sizing Charts'!N$5:N$18))</f>
        <v>#N/A</v>
      </c>
      <c r="R368">
        <f>'Vent Sizing'!W273</f>
        <v>0</v>
      </c>
      <c r="S368">
        <f>ROUNDUP('Vent Sizing'!X273,0)</f>
        <v>0</v>
      </c>
      <c r="T368">
        <v>-9999999</v>
      </c>
      <c r="U368" t="str">
        <f>IF($R368=15,LOOKUP($S368,'Vent Sizing Charts'!$T$38:$T$41,'Vent Sizing Charts'!V$38:V$41)+1,IF($R368=12,LOOKUP($S368,'Vent Sizing Charts'!$T$34:$T$37,'Vent Sizing Charts'!V$34:V$37)+1,IF($R368=10,LOOKUP($S368,'Vent Sizing Charts'!$T$30:$T$33,'Vent Sizing Charts'!V$30:V$33)+1,IF($R368=8,LOOKUP($S368,'Vent Sizing Charts'!$T$26:$T$29,'Vent Sizing Charts'!V$26:V$29)+1,IF($R368=6,LOOKUP($S368,'Vent Sizing Charts'!$T$22:$T$25,'Vent Sizing Charts'!V$22:V$25)+1,IF($R368=5,LOOKUP($S368,'Vent Sizing Charts'!$T$18:$T$21,'Vent Sizing Charts'!V$18:V$21)+1,IF($R368=4,LOOKUP($S368,'Vent Sizing Charts'!$T$14:$T$17,'Vent Sizing Charts'!V$14:V$17)+1,IF($R368=3,LOOKUP($S368,'Vent Sizing Charts'!$T$10:$T$13,'Vent Sizing Charts'!V$10:V$13)+1,IF($R368=2,LOOKUP($S368,'Vent Sizing Charts'!$T$8:$T$9,'Vent Sizing Charts'!V$8:V$9)+1,IF($R368=1.5,LOOKUP($S368,'Vent Sizing Charts'!$T$7,'Vent Sizing Charts'!V$7)+1,IF($R368=1.25,LOOKUP($S368,'Vent Sizing Charts'!$T$6,'Vent Sizing Charts'!V$6)+1,"ERR")))))))))))</f>
        <v>ERR</v>
      </c>
      <c r="V368" t="str">
        <f>IF($R368=15,LOOKUP($S368,'Vent Sizing Charts'!$T$38:$T$41,'Vent Sizing Charts'!W$38:W$41)+1,IF($R368=12,LOOKUP($S368,'Vent Sizing Charts'!$T$34:$T$37,'Vent Sizing Charts'!W$34:W$37)+1,IF($R368=10,LOOKUP($S368,'Vent Sizing Charts'!$T$30:$T$33,'Vent Sizing Charts'!W$30:W$33)+1,IF($R368=8,LOOKUP($S368,'Vent Sizing Charts'!$T$26:$T$29,'Vent Sizing Charts'!W$26:W$29)+1,IF($R368=6,LOOKUP($S368,'Vent Sizing Charts'!$T$22:$T$25,'Vent Sizing Charts'!W$22:W$25)+1,IF($R368=5,LOOKUP($S368,'Vent Sizing Charts'!$T$18:$T$21,'Vent Sizing Charts'!W$18:W$21)+1,IF($R368=4,LOOKUP($S368,'Vent Sizing Charts'!$T$14:$T$17,'Vent Sizing Charts'!W$14:W$17)+1,IF($R368=3,LOOKUP($S368,'Vent Sizing Charts'!$T$10:$T$13,'Vent Sizing Charts'!W$10:W$13)+1,IF($R368=2,LOOKUP($S368,'Vent Sizing Charts'!$T$8:$T$9,'Vent Sizing Charts'!W$8:W$9)+1,IF($R368=1.5,LOOKUP($S368,'Vent Sizing Charts'!$T$7,'Vent Sizing Charts'!W$7)+1,IF($R368=1.25,LOOKUP($S368,'Vent Sizing Charts'!$T$6,'Vent Sizing Charts'!W$6)+1,"ERR")))))))))))</f>
        <v>ERR</v>
      </c>
      <c r="W368" t="str">
        <f>IF($R368=15,LOOKUP($S368,'Vent Sizing Charts'!$T$38:$T$41,'Vent Sizing Charts'!X$38:X$41)+1,IF($R368=12,LOOKUP($S368,'Vent Sizing Charts'!$T$34:$T$37,'Vent Sizing Charts'!X$34:X$37)+1,IF($R368=10,LOOKUP($S368,'Vent Sizing Charts'!$T$30:$T$33,'Vent Sizing Charts'!X$30:X$33)+1,IF($R368=8,LOOKUP($S368,'Vent Sizing Charts'!$T$26:$T$29,'Vent Sizing Charts'!X$26:X$29)+1,IF($R368=6,LOOKUP($S368,'Vent Sizing Charts'!$T$22:$T$25,'Vent Sizing Charts'!X$22:X$25)+1,IF($R368=5,LOOKUP($S368,'Vent Sizing Charts'!$T$18:$T$21,'Vent Sizing Charts'!X$18:X$21)+1,IF($R368=4,LOOKUP($S368,'Vent Sizing Charts'!$T$14:$T$17,'Vent Sizing Charts'!X$14:X$17)+1,IF($R368=3,LOOKUP($S368,'Vent Sizing Charts'!$T$10:$T$13,'Vent Sizing Charts'!X$10:X$13)+1,IF($R368=2,LOOKUP($S368,'Vent Sizing Charts'!$T$8:$T$9,'Vent Sizing Charts'!X$8:X$9)+1,IF($R368=1.5,LOOKUP($S368,'Vent Sizing Charts'!$T$7,'Vent Sizing Charts'!X$7)+1,IF($R368=1.25,LOOKUP($S368,'Vent Sizing Charts'!$T$6,'Vent Sizing Charts'!X$6)+1,"ERR")))))))))))</f>
        <v>ERR</v>
      </c>
      <c r="X368" t="str">
        <f>IF($R368=15,LOOKUP($S368,'Vent Sizing Charts'!$T$38:$T$41,'Vent Sizing Charts'!Y$38:Y$41)+1,IF($R368=12,LOOKUP($S368,'Vent Sizing Charts'!$T$34:$T$37,'Vent Sizing Charts'!Y$34:Y$37)+1,IF($R368=10,LOOKUP($S368,'Vent Sizing Charts'!$T$30:$T$33,'Vent Sizing Charts'!Y$30:Y$33)+1,IF($R368=8,LOOKUP($S368,'Vent Sizing Charts'!$T$26:$T$29,'Vent Sizing Charts'!Y$26:Y$29)+1,IF($R368=6,LOOKUP($S368,'Vent Sizing Charts'!$T$22:$T$25,'Vent Sizing Charts'!Y$22:Y$25)+1,IF($R368=5,LOOKUP($S368,'Vent Sizing Charts'!$T$18:$T$21,'Vent Sizing Charts'!Y$18:Y$21)+1,IF($R368=4,LOOKUP($S368,'Vent Sizing Charts'!$T$14:$T$17,'Vent Sizing Charts'!Y$14:Y$17)+1,IF($R368=3,LOOKUP($S368,'Vent Sizing Charts'!$T$10:$T$13,'Vent Sizing Charts'!Y$10:Y$13)+1,IF($R368=2,LOOKUP($S368,'Vent Sizing Charts'!$T$8:$T$9,'Vent Sizing Charts'!Y$8:Y$9)+1,IF($R368=1.5,LOOKUP($S368,'Vent Sizing Charts'!$T$7,'Vent Sizing Charts'!Y$7)+1,IF($R368=1.25,LOOKUP($S368,'Vent Sizing Charts'!$T$6,'Vent Sizing Charts'!Y$6)+1,"ERR")))))))))))</f>
        <v>ERR</v>
      </c>
      <c r="Y368" t="str">
        <f>IF($R368=15,LOOKUP($S368,'Vent Sizing Charts'!$T$38:$T$41,'Vent Sizing Charts'!Z$38:Z$41)+1,IF($R368=12,LOOKUP($S368,'Vent Sizing Charts'!$T$34:$T$37,'Vent Sizing Charts'!Z$34:Z$37)+1,IF($R368=10,LOOKUP($S368,'Vent Sizing Charts'!$T$30:$T$33,'Vent Sizing Charts'!Z$30:Z$33)+1,IF($R368=8,LOOKUP($S368,'Vent Sizing Charts'!$T$26:$T$29,'Vent Sizing Charts'!Z$26:Z$29)+1,IF($R368=6,LOOKUP($S368,'Vent Sizing Charts'!$T$22:$T$25,'Vent Sizing Charts'!Z$22:Z$25)+1,IF($R368=5,LOOKUP($S368,'Vent Sizing Charts'!$T$18:$T$21,'Vent Sizing Charts'!Z$18:Z$21)+1,IF($R368=4,LOOKUP($S368,'Vent Sizing Charts'!$T$14:$T$17,'Vent Sizing Charts'!Z$14:Z$17)+1,IF($R368=3,LOOKUP($S368,'Vent Sizing Charts'!$T$10:$T$13,'Vent Sizing Charts'!Z$10:Z$13)+1,IF($R368=2,LOOKUP($S368,'Vent Sizing Charts'!$T$8:$T$9,'Vent Sizing Charts'!Z$8:Z$9)+1,IF($R368=1.5,LOOKUP($S368,'Vent Sizing Charts'!$T$7,'Vent Sizing Charts'!Z$7)+1,IF($R368=1.25,LOOKUP($S368,'Vent Sizing Charts'!$T$6,'Vent Sizing Charts'!Z$6)+1,"ERR")))))))))))</f>
        <v>ERR</v>
      </c>
      <c r="Z368" t="str">
        <f>IF($R368=15,LOOKUP($S368,'Vent Sizing Charts'!$T$38:$T$41,'Vent Sizing Charts'!AA$38:AA$41)+1,IF($R368=12,LOOKUP($S368,'Vent Sizing Charts'!$T$34:$T$37,'Vent Sizing Charts'!AA$34:AA$37)+1,IF($R368=10,LOOKUP($S368,'Vent Sizing Charts'!$T$30:$T$33,'Vent Sizing Charts'!AA$30:AA$33)+1,IF($R368=8,LOOKUP($S368,'Vent Sizing Charts'!$T$26:$T$29,'Vent Sizing Charts'!AA$26:AA$29)+1,IF($R368=6,LOOKUP($S368,'Vent Sizing Charts'!$T$22:$T$25,'Vent Sizing Charts'!AA$22:AA$25)+1,IF($R368=5,LOOKUP($S368,'Vent Sizing Charts'!$T$18:$T$21,'Vent Sizing Charts'!AA$18:AA$21)+1,IF($R368=4,LOOKUP($S368,'Vent Sizing Charts'!$T$14:$T$17,'Vent Sizing Charts'!AA$14:AA$17)+1,IF($R368=3,LOOKUP($S368,'Vent Sizing Charts'!$T$10:$T$13,'Vent Sizing Charts'!AA$10:AA$13)+1,IF($R368=2,LOOKUP($S368,'Vent Sizing Charts'!$T$8:$T$9,'Vent Sizing Charts'!AA$8:AA$9)+1,IF($R368=1.5,LOOKUP($S368,'Vent Sizing Charts'!$T$7,'Vent Sizing Charts'!AA$7)+1,IF($R368=1.25,LOOKUP($S368,'Vent Sizing Charts'!$T$6,'Vent Sizing Charts'!AA$6)+1,"ERR")))))))))))</f>
        <v>ERR</v>
      </c>
      <c r="AA368" t="str">
        <f>IF($R368=15,LOOKUP($S368,'Vent Sizing Charts'!$T$38:$T$41,'Vent Sizing Charts'!AB$38:AB$41)+1,IF($R368=12,LOOKUP($S368,'Vent Sizing Charts'!$T$34:$T$37,'Vent Sizing Charts'!AB$34:AB$37)+1,IF($R368=10,LOOKUP($S368,'Vent Sizing Charts'!$T$30:$T$33,'Vent Sizing Charts'!AB$30:AB$33)+1,IF($R368=8,LOOKUP($S368,'Vent Sizing Charts'!$T$26:$T$29,'Vent Sizing Charts'!AB$26:AB$29)+1,IF($R368=6,LOOKUP($S368,'Vent Sizing Charts'!$T$22:$T$25,'Vent Sizing Charts'!AB$22:AB$25)+1,IF($R368=5,LOOKUP($S368,'Vent Sizing Charts'!$T$18:$T$21,'Vent Sizing Charts'!AB$18:AB$21)+1,IF($R368=4,LOOKUP($S368,'Vent Sizing Charts'!$T$14:$T$17,'Vent Sizing Charts'!AB$14:AB$17)+1,IF($R368=3,LOOKUP($S368,'Vent Sizing Charts'!$T$10:$T$13,'Vent Sizing Charts'!AB$10:AB$13)+1,IF($R368=2,LOOKUP($S368,'Vent Sizing Charts'!$T$8:$T$9,'Vent Sizing Charts'!AB$8:AB$9)+1,IF($R368=1.5,LOOKUP($S368,'Vent Sizing Charts'!$T$7,'Vent Sizing Charts'!AB$7)+1,IF($R368=1.25,LOOKUP($S368,'Vent Sizing Charts'!$T$6,'Vent Sizing Charts'!AB$6)+1,"ERR")))))))))))</f>
        <v>ERR</v>
      </c>
      <c r="AB368" t="str">
        <f>IF($R368=15,LOOKUP($S368,'Vent Sizing Charts'!$T$38:$T$41,'Vent Sizing Charts'!AC$38:AC$41)+1,IF($R368=12,LOOKUP($S368,'Vent Sizing Charts'!$T$34:$T$37,'Vent Sizing Charts'!AC$34:AC$37)+1,IF($R368=10,LOOKUP($S368,'Vent Sizing Charts'!$T$30:$T$33,'Vent Sizing Charts'!AC$30:AC$33)+1,IF($R368=8,LOOKUP($S368,'Vent Sizing Charts'!$T$26:$T$29,'Vent Sizing Charts'!AC$26:AC$29)+1,IF($R368=6,LOOKUP($S368,'Vent Sizing Charts'!$T$22:$T$25,'Vent Sizing Charts'!AC$22:AC$25)+1,IF($R368=5,LOOKUP($S368,'Vent Sizing Charts'!$T$18:$T$21,'Vent Sizing Charts'!AC$18:AC$21)+1,IF($R368=4,LOOKUP($S368,'Vent Sizing Charts'!$T$14:$T$17,'Vent Sizing Charts'!AC$14:AC$17)+1,IF($R368=3,LOOKUP($S368,'Vent Sizing Charts'!$T$10:$T$13,'Vent Sizing Charts'!AC$10:AC$13)+1,IF($R368=2,LOOKUP($S368,'Vent Sizing Charts'!$T$8:$T$9,'Vent Sizing Charts'!AC$8:AC$9)+1,IF($R368=1.5,LOOKUP($S368,'Vent Sizing Charts'!$T$7,'Vent Sizing Charts'!AC$7)+1,IF($R368=1.25,LOOKUP($S368,'Vent Sizing Charts'!$T$6,'Vent Sizing Charts'!AC$6)+1,"ERR")))))))))))</f>
        <v>ERR</v>
      </c>
      <c r="AC368" t="str">
        <f>IF($R368=15,LOOKUP($S368,'Vent Sizing Charts'!$T$38:$T$41,'Vent Sizing Charts'!AD$38:AD$41)+1,IF($R368=12,LOOKUP($S368,'Vent Sizing Charts'!$T$34:$T$37,'Vent Sizing Charts'!AD$34:AD$37)+1,IF($R368=10,LOOKUP($S368,'Vent Sizing Charts'!$T$30:$T$33,'Vent Sizing Charts'!AD$30:AD$33)+1,IF($R368=8,LOOKUP($S368,'Vent Sizing Charts'!$T$26:$T$29,'Vent Sizing Charts'!AD$26:AD$29)+1,IF($R368=6,LOOKUP($S368,'Vent Sizing Charts'!$T$22:$T$25,'Vent Sizing Charts'!AD$22:AD$25)+1,IF($R368=5,LOOKUP($S368,'Vent Sizing Charts'!$T$18:$T$21,'Vent Sizing Charts'!AD$18:AD$21)+1,IF($R368=4,LOOKUP($S368,'Vent Sizing Charts'!$T$14:$T$17,'Vent Sizing Charts'!AD$14:AD$17)+1,IF($R368=3,LOOKUP($S368,'Vent Sizing Charts'!$T$10:$T$13,'Vent Sizing Charts'!AD$10:AD$13)+1,IF($R368=2,LOOKUP($S368,'Vent Sizing Charts'!$T$8:$T$9,'Vent Sizing Charts'!AD$8:AD$9)+1,IF($R368=1.5,LOOKUP($S368,'Vent Sizing Charts'!$T$7,'Vent Sizing Charts'!AD$7)+1,IF($R368=1.25,LOOKUP($S368,'Vent Sizing Charts'!$T$6,'Vent Sizing Charts'!AD$6)+1,"ERR")))))))))))</f>
        <v>ERR</v>
      </c>
      <c r="AD368" t="str">
        <f>IF($R368=15,LOOKUP($S368,'Vent Sizing Charts'!$T$38:$T$41,'Vent Sizing Charts'!AE$38:AE$41)+1,IF($R368=12,LOOKUP($S368,'Vent Sizing Charts'!$T$34:$T$37,'Vent Sizing Charts'!AE$34:AE$37)+1,IF($R368=10,LOOKUP($S368,'Vent Sizing Charts'!$T$30:$T$33,'Vent Sizing Charts'!AE$30:AE$33)+1,IF($R368=8,LOOKUP($S368,'Vent Sizing Charts'!$T$26:$T$29,'Vent Sizing Charts'!AE$26:AE$29)+1,IF($R368=6,LOOKUP($S368,'Vent Sizing Charts'!$T$22:$T$25,'Vent Sizing Charts'!AE$22:AE$25)+1,IF($R368=5,LOOKUP($S368,'Vent Sizing Charts'!$T$18:$T$21,'Vent Sizing Charts'!AE$18:AE$21)+1,IF($R368=4,LOOKUP($S368,'Vent Sizing Charts'!$T$14:$T$17,'Vent Sizing Charts'!AE$14:AE$17)+1,IF($R368=3,LOOKUP($S368,'Vent Sizing Charts'!$T$10:$T$13,'Vent Sizing Charts'!AE$10:AE$13)+1,IF($R368=2,LOOKUP($S368,'Vent Sizing Charts'!$T$8:$T$9,'Vent Sizing Charts'!AE$8:AE$9)+1,IF($R368=1.5,LOOKUP($S368,'Vent Sizing Charts'!$T$7,'Vent Sizing Charts'!AE$7)+1,IF($R368=1.25,LOOKUP($S368,'Vent Sizing Charts'!$T$6,'Vent Sizing Charts'!AE$6)+1,"ERR")))))))))))</f>
        <v>ERR</v>
      </c>
      <c r="AE368" t="str">
        <f>IF($R368=15,LOOKUP($S368,'Vent Sizing Charts'!$T$38:$T$41,'Vent Sizing Charts'!U$38:U$41),IF($R368=12,LOOKUP($S368,'Vent Sizing Charts'!$T$34:$T$37,'Vent Sizing Charts'!U$34:U$37),IF($R368=10,LOOKUP($S368,'Vent Sizing Charts'!$T$30:$T$33,'Vent Sizing Charts'!U$30:U$33),IF($R368=8,LOOKUP($S368,'Vent Sizing Charts'!$T$26:$T$29,'Vent Sizing Charts'!U$26:U$29),IF($R368=6,LOOKUP($S368,'Vent Sizing Charts'!$T$22:$T$25,'Vent Sizing Charts'!U$22:U$25),IF($R368=5,LOOKUP($S368,'Vent Sizing Charts'!$T$18:$T$21,'Vent Sizing Charts'!U$18:U$21),IF($R368=4,LOOKUP($S368,'Vent Sizing Charts'!$T$14:$T$17,'Vent Sizing Charts'!U$14:U$17),IF($R368=3,LOOKUP($S368,'Vent Sizing Charts'!$T$10:$T$13,'Vent Sizing Charts'!U$10:U$13),IF($R368=2,LOOKUP($S368,'Vent Sizing Charts'!$T$8:$T$9,'Vent Sizing Charts'!U$8:U$9),IF($R368=1.5,LOOKUP($S368,'Vent Sizing Charts'!$T$7,'Vent Sizing Charts'!U$7),IF($R368=1.25,LOOKUP($S368,'Vent Sizing Charts'!$T$6,'Vent Sizing Charts'!U$6),"ERR")))))))))))</f>
        <v>ERR</v>
      </c>
    </row>
    <row r="369" spans="6:31" x14ac:dyDescent="0.25">
      <c r="F369" t="str">
        <f>IF('Vent Sizing'!M354="","",'Vent Sizing'!M354)</f>
        <v/>
      </c>
      <c r="G369">
        <v>0</v>
      </c>
      <c r="H369" t="e">
        <f>IF(LOOKUP($F369,'Vent Sizing Charts'!$F$5:$F$18,'Vent Sizing Charts'!G$5:G$18)+1&lt;0,0,LOOKUP($F369,'Vent Sizing Charts'!$F$5:$F$18,'Vent Sizing Charts'!G$5:G$18))</f>
        <v>#N/A</v>
      </c>
      <c r="I369" t="e">
        <f>IF(LOOKUP($F369,'Vent Sizing Charts'!$F$5:$F$18,'Vent Sizing Charts'!H$5:H$18)+1&lt;0,0,LOOKUP($F369,'Vent Sizing Charts'!$F$5:$F$18,'Vent Sizing Charts'!H$5:H$18))</f>
        <v>#N/A</v>
      </c>
      <c r="J369" t="e">
        <f>IF(LOOKUP($F369,'Vent Sizing Charts'!$F$5:$F$18,'Vent Sizing Charts'!I$5:I$18)+1&lt;0,0,LOOKUP($F369,'Vent Sizing Charts'!$F$5:$F$18,'Vent Sizing Charts'!I$5:I$18))</f>
        <v>#N/A</v>
      </c>
      <c r="K369" t="e">
        <f>IF(LOOKUP($F369,'Vent Sizing Charts'!$F$5:$F$18,'Vent Sizing Charts'!J$5:J$18)+1&lt;0,0,LOOKUP($F369,'Vent Sizing Charts'!$F$5:$F$18,'Vent Sizing Charts'!J$5:J$18))</f>
        <v>#N/A</v>
      </c>
      <c r="L369" t="e">
        <f>IF(LOOKUP($F369,'Vent Sizing Charts'!$F$5:$F$18,'Vent Sizing Charts'!K$5:K$18)+1&lt;0,0,LOOKUP($F369,'Vent Sizing Charts'!$F$5:$F$18,'Vent Sizing Charts'!K$5:K$18))</f>
        <v>#N/A</v>
      </c>
      <c r="M369" t="e">
        <f>IF(LOOKUP($F369,'Vent Sizing Charts'!$F$5:$F$18,'Vent Sizing Charts'!L$5:L$18)+1&lt;0,0,LOOKUP($F369,'Vent Sizing Charts'!$F$5:$F$18,'Vent Sizing Charts'!L$5:L$18))</f>
        <v>#N/A</v>
      </c>
      <c r="N369" t="e">
        <f>IF(LOOKUP($F369,'Vent Sizing Charts'!$F$5:$F$18,'Vent Sizing Charts'!M$5:M$18)+1&lt;0,0,LOOKUP($F369,'Vent Sizing Charts'!$F$5:$F$18,'Vent Sizing Charts'!M$5:M$18))</f>
        <v>#N/A</v>
      </c>
      <c r="O369" t="e">
        <f>IF(LOOKUP($F369,'Vent Sizing Charts'!$F$5:$F$18,'Vent Sizing Charts'!N$5:N$18)+1&lt;0,0,LOOKUP($F369,'Vent Sizing Charts'!$F$5:$F$18,'Vent Sizing Charts'!N$5:N$18))</f>
        <v>#N/A</v>
      </c>
      <c r="R369">
        <f>'Vent Sizing'!W274</f>
        <v>0</v>
      </c>
      <c r="S369">
        <f>ROUNDUP('Vent Sizing'!X274,0)</f>
        <v>0</v>
      </c>
      <c r="T369">
        <v>-9999999</v>
      </c>
      <c r="U369" t="str">
        <f>IF($R369=15,LOOKUP($S369,'Vent Sizing Charts'!$T$38:$T$41,'Vent Sizing Charts'!V$38:V$41)+1,IF($R369=12,LOOKUP($S369,'Vent Sizing Charts'!$T$34:$T$37,'Vent Sizing Charts'!V$34:V$37)+1,IF($R369=10,LOOKUP($S369,'Vent Sizing Charts'!$T$30:$T$33,'Vent Sizing Charts'!V$30:V$33)+1,IF($R369=8,LOOKUP($S369,'Vent Sizing Charts'!$T$26:$T$29,'Vent Sizing Charts'!V$26:V$29)+1,IF($R369=6,LOOKUP($S369,'Vent Sizing Charts'!$T$22:$T$25,'Vent Sizing Charts'!V$22:V$25)+1,IF($R369=5,LOOKUP($S369,'Vent Sizing Charts'!$T$18:$T$21,'Vent Sizing Charts'!V$18:V$21)+1,IF($R369=4,LOOKUP($S369,'Vent Sizing Charts'!$T$14:$T$17,'Vent Sizing Charts'!V$14:V$17)+1,IF($R369=3,LOOKUP($S369,'Vent Sizing Charts'!$T$10:$T$13,'Vent Sizing Charts'!V$10:V$13)+1,IF($R369=2,LOOKUP($S369,'Vent Sizing Charts'!$T$8:$T$9,'Vent Sizing Charts'!V$8:V$9)+1,IF($R369=1.5,LOOKUP($S369,'Vent Sizing Charts'!$T$7,'Vent Sizing Charts'!V$7)+1,IF($R369=1.25,LOOKUP($S369,'Vent Sizing Charts'!$T$6,'Vent Sizing Charts'!V$6)+1,"ERR")))))))))))</f>
        <v>ERR</v>
      </c>
      <c r="V369" t="str">
        <f>IF($R369=15,LOOKUP($S369,'Vent Sizing Charts'!$T$38:$T$41,'Vent Sizing Charts'!W$38:W$41)+1,IF($R369=12,LOOKUP($S369,'Vent Sizing Charts'!$T$34:$T$37,'Vent Sizing Charts'!W$34:W$37)+1,IF($R369=10,LOOKUP($S369,'Vent Sizing Charts'!$T$30:$T$33,'Vent Sizing Charts'!W$30:W$33)+1,IF($R369=8,LOOKUP($S369,'Vent Sizing Charts'!$T$26:$T$29,'Vent Sizing Charts'!W$26:W$29)+1,IF($R369=6,LOOKUP($S369,'Vent Sizing Charts'!$T$22:$T$25,'Vent Sizing Charts'!W$22:W$25)+1,IF($R369=5,LOOKUP($S369,'Vent Sizing Charts'!$T$18:$T$21,'Vent Sizing Charts'!W$18:W$21)+1,IF($R369=4,LOOKUP($S369,'Vent Sizing Charts'!$T$14:$T$17,'Vent Sizing Charts'!W$14:W$17)+1,IF($R369=3,LOOKUP($S369,'Vent Sizing Charts'!$T$10:$T$13,'Vent Sizing Charts'!W$10:W$13)+1,IF($R369=2,LOOKUP($S369,'Vent Sizing Charts'!$T$8:$T$9,'Vent Sizing Charts'!W$8:W$9)+1,IF($R369=1.5,LOOKUP($S369,'Vent Sizing Charts'!$T$7,'Vent Sizing Charts'!W$7)+1,IF($R369=1.25,LOOKUP($S369,'Vent Sizing Charts'!$T$6,'Vent Sizing Charts'!W$6)+1,"ERR")))))))))))</f>
        <v>ERR</v>
      </c>
      <c r="W369" t="str">
        <f>IF($R369=15,LOOKUP($S369,'Vent Sizing Charts'!$T$38:$T$41,'Vent Sizing Charts'!X$38:X$41)+1,IF($R369=12,LOOKUP($S369,'Vent Sizing Charts'!$T$34:$T$37,'Vent Sizing Charts'!X$34:X$37)+1,IF($R369=10,LOOKUP($S369,'Vent Sizing Charts'!$T$30:$T$33,'Vent Sizing Charts'!X$30:X$33)+1,IF($R369=8,LOOKUP($S369,'Vent Sizing Charts'!$T$26:$T$29,'Vent Sizing Charts'!X$26:X$29)+1,IF($R369=6,LOOKUP($S369,'Vent Sizing Charts'!$T$22:$T$25,'Vent Sizing Charts'!X$22:X$25)+1,IF($R369=5,LOOKUP($S369,'Vent Sizing Charts'!$T$18:$T$21,'Vent Sizing Charts'!X$18:X$21)+1,IF($R369=4,LOOKUP($S369,'Vent Sizing Charts'!$T$14:$T$17,'Vent Sizing Charts'!X$14:X$17)+1,IF($R369=3,LOOKUP($S369,'Vent Sizing Charts'!$T$10:$T$13,'Vent Sizing Charts'!X$10:X$13)+1,IF($R369=2,LOOKUP($S369,'Vent Sizing Charts'!$T$8:$T$9,'Vent Sizing Charts'!X$8:X$9)+1,IF($R369=1.5,LOOKUP($S369,'Vent Sizing Charts'!$T$7,'Vent Sizing Charts'!X$7)+1,IF($R369=1.25,LOOKUP($S369,'Vent Sizing Charts'!$T$6,'Vent Sizing Charts'!X$6)+1,"ERR")))))))))))</f>
        <v>ERR</v>
      </c>
      <c r="X369" t="str">
        <f>IF($R369=15,LOOKUP($S369,'Vent Sizing Charts'!$T$38:$T$41,'Vent Sizing Charts'!Y$38:Y$41)+1,IF($R369=12,LOOKUP($S369,'Vent Sizing Charts'!$T$34:$T$37,'Vent Sizing Charts'!Y$34:Y$37)+1,IF($R369=10,LOOKUP($S369,'Vent Sizing Charts'!$T$30:$T$33,'Vent Sizing Charts'!Y$30:Y$33)+1,IF($R369=8,LOOKUP($S369,'Vent Sizing Charts'!$T$26:$T$29,'Vent Sizing Charts'!Y$26:Y$29)+1,IF($R369=6,LOOKUP($S369,'Vent Sizing Charts'!$T$22:$T$25,'Vent Sizing Charts'!Y$22:Y$25)+1,IF($R369=5,LOOKUP($S369,'Vent Sizing Charts'!$T$18:$T$21,'Vent Sizing Charts'!Y$18:Y$21)+1,IF($R369=4,LOOKUP($S369,'Vent Sizing Charts'!$T$14:$T$17,'Vent Sizing Charts'!Y$14:Y$17)+1,IF($R369=3,LOOKUP($S369,'Vent Sizing Charts'!$T$10:$T$13,'Vent Sizing Charts'!Y$10:Y$13)+1,IF($R369=2,LOOKUP($S369,'Vent Sizing Charts'!$T$8:$T$9,'Vent Sizing Charts'!Y$8:Y$9)+1,IF($R369=1.5,LOOKUP($S369,'Vent Sizing Charts'!$T$7,'Vent Sizing Charts'!Y$7)+1,IF($R369=1.25,LOOKUP($S369,'Vent Sizing Charts'!$T$6,'Vent Sizing Charts'!Y$6)+1,"ERR")))))))))))</f>
        <v>ERR</v>
      </c>
      <c r="Y369" t="str">
        <f>IF($R369=15,LOOKUP($S369,'Vent Sizing Charts'!$T$38:$T$41,'Vent Sizing Charts'!Z$38:Z$41)+1,IF($R369=12,LOOKUP($S369,'Vent Sizing Charts'!$T$34:$T$37,'Vent Sizing Charts'!Z$34:Z$37)+1,IF($R369=10,LOOKUP($S369,'Vent Sizing Charts'!$T$30:$T$33,'Vent Sizing Charts'!Z$30:Z$33)+1,IF($R369=8,LOOKUP($S369,'Vent Sizing Charts'!$T$26:$T$29,'Vent Sizing Charts'!Z$26:Z$29)+1,IF($R369=6,LOOKUP($S369,'Vent Sizing Charts'!$T$22:$T$25,'Vent Sizing Charts'!Z$22:Z$25)+1,IF($R369=5,LOOKUP($S369,'Vent Sizing Charts'!$T$18:$T$21,'Vent Sizing Charts'!Z$18:Z$21)+1,IF($R369=4,LOOKUP($S369,'Vent Sizing Charts'!$T$14:$T$17,'Vent Sizing Charts'!Z$14:Z$17)+1,IF($R369=3,LOOKUP($S369,'Vent Sizing Charts'!$T$10:$T$13,'Vent Sizing Charts'!Z$10:Z$13)+1,IF($R369=2,LOOKUP($S369,'Vent Sizing Charts'!$T$8:$T$9,'Vent Sizing Charts'!Z$8:Z$9)+1,IF($R369=1.5,LOOKUP($S369,'Vent Sizing Charts'!$T$7,'Vent Sizing Charts'!Z$7)+1,IF($R369=1.25,LOOKUP($S369,'Vent Sizing Charts'!$T$6,'Vent Sizing Charts'!Z$6)+1,"ERR")))))))))))</f>
        <v>ERR</v>
      </c>
      <c r="Z369" t="str">
        <f>IF($R369=15,LOOKUP($S369,'Vent Sizing Charts'!$T$38:$T$41,'Vent Sizing Charts'!AA$38:AA$41)+1,IF($R369=12,LOOKUP($S369,'Vent Sizing Charts'!$T$34:$T$37,'Vent Sizing Charts'!AA$34:AA$37)+1,IF($R369=10,LOOKUP($S369,'Vent Sizing Charts'!$T$30:$T$33,'Vent Sizing Charts'!AA$30:AA$33)+1,IF($R369=8,LOOKUP($S369,'Vent Sizing Charts'!$T$26:$T$29,'Vent Sizing Charts'!AA$26:AA$29)+1,IF($R369=6,LOOKUP($S369,'Vent Sizing Charts'!$T$22:$T$25,'Vent Sizing Charts'!AA$22:AA$25)+1,IF($R369=5,LOOKUP($S369,'Vent Sizing Charts'!$T$18:$T$21,'Vent Sizing Charts'!AA$18:AA$21)+1,IF($R369=4,LOOKUP($S369,'Vent Sizing Charts'!$T$14:$T$17,'Vent Sizing Charts'!AA$14:AA$17)+1,IF($R369=3,LOOKUP($S369,'Vent Sizing Charts'!$T$10:$T$13,'Vent Sizing Charts'!AA$10:AA$13)+1,IF($R369=2,LOOKUP($S369,'Vent Sizing Charts'!$T$8:$T$9,'Vent Sizing Charts'!AA$8:AA$9)+1,IF($R369=1.5,LOOKUP($S369,'Vent Sizing Charts'!$T$7,'Vent Sizing Charts'!AA$7)+1,IF($R369=1.25,LOOKUP($S369,'Vent Sizing Charts'!$T$6,'Vent Sizing Charts'!AA$6)+1,"ERR")))))))))))</f>
        <v>ERR</v>
      </c>
      <c r="AA369" t="str">
        <f>IF($R369=15,LOOKUP($S369,'Vent Sizing Charts'!$T$38:$T$41,'Vent Sizing Charts'!AB$38:AB$41)+1,IF($R369=12,LOOKUP($S369,'Vent Sizing Charts'!$T$34:$T$37,'Vent Sizing Charts'!AB$34:AB$37)+1,IF($R369=10,LOOKUP($S369,'Vent Sizing Charts'!$T$30:$T$33,'Vent Sizing Charts'!AB$30:AB$33)+1,IF($R369=8,LOOKUP($S369,'Vent Sizing Charts'!$T$26:$T$29,'Vent Sizing Charts'!AB$26:AB$29)+1,IF($R369=6,LOOKUP($S369,'Vent Sizing Charts'!$T$22:$T$25,'Vent Sizing Charts'!AB$22:AB$25)+1,IF($R369=5,LOOKUP($S369,'Vent Sizing Charts'!$T$18:$T$21,'Vent Sizing Charts'!AB$18:AB$21)+1,IF($R369=4,LOOKUP($S369,'Vent Sizing Charts'!$T$14:$T$17,'Vent Sizing Charts'!AB$14:AB$17)+1,IF($R369=3,LOOKUP($S369,'Vent Sizing Charts'!$T$10:$T$13,'Vent Sizing Charts'!AB$10:AB$13)+1,IF($R369=2,LOOKUP($S369,'Vent Sizing Charts'!$T$8:$T$9,'Vent Sizing Charts'!AB$8:AB$9)+1,IF($R369=1.5,LOOKUP($S369,'Vent Sizing Charts'!$T$7,'Vent Sizing Charts'!AB$7)+1,IF($R369=1.25,LOOKUP($S369,'Vent Sizing Charts'!$T$6,'Vent Sizing Charts'!AB$6)+1,"ERR")))))))))))</f>
        <v>ERR</v>
      </c>
      <c r="AB369" t="str">
        <f>IF($R369=15,LOOKUP($S369,'Vent Sizing Charts'!$T$38:$T$41,'Vent Sizing Charts'!AC$38:AC$41)+1,IF($R369=12,LOOKUP($S369,'Vent Sizing Charts'!$T$34:$T$37,'Vent Sizing Charts'!AC$34:AC$37)+1,IF($R369=10,LOOKUP($S369,'Vent Sizing Charts'!$T$30:$T$33,'Vent Sizing Charts'!AC$30:AC$33)+1,IF($R369=8,LOOKUP($S369,'Vent Sizing Charts'!$T$26:$T$29,'Vent Sizing Charts'!AC$26:AC$29)+1,IF($R369=6,LOOKUP($S369,'Vent Sizing Charts'!$T$22:$T$25,'Vent Sizing Charts'!AC$22:AC$25)+1,IF($R369=5,LOOKUP($S369,'Vent Sizing Charts'!$T$18:$T$21,'Vent Sizing Charts'!AC$18:AC$21)+1,IF($R369=4,LOOKUP($S369,'Vent Sizing Charts'!$T$14:$T$17,'Vent Sizing Charts'!AC$14:AC$17)+1,IF($R369=3,LOOKUP($S369,'Vent Sizing Charts'!$T$10:$T$13,'Vent Sizing Charts'!AC$10:AC$13)+1,IF($R369=2,LOOKUP($S369,'Vent Sizing Charts'!$T$8:$T$9,'Vent Sizing Charts'!AC$8:AC$9)+1,IF($R369=1.5,LOOKUP($S369,'Vent Sizing Charts'!$T$7,'Vent Sizing Charts'!AC$7)+1,IF($R369=1.25,LOOKUP($S369,'Vent Sizing Charts'!$T$6,'Vent Sizing Charts'!AC$6)+1,"ERR")))))))))))</f>
        <v>ERR</v>
      </c>
      <c r="AC369" t="str">
        <f>IF($R369=15,LOOKUP($S369,'Vent Sizing Charts'!$T$38:$T$41,'Vent Sizing Charts'!AD$38:AD$41)+1,IF($R369=12,LOOKUP($S369,'Vent Sizing Charts'!$T$34:$T$37,'Vent Sizing Charts'!AD$34:AD$37)+1,IF($R369=10,LOOKUP($S369,'Vent Sizing Charts'!$T$30:$T$33,'Vent Sizing Charts'!AD$30:AD$33)+1,IF($R369=8,LOOKUP($S369,'Vent Sizing Charts'!$T$26:$T$29,'Vent Sizing Charts'!AD$26:AD$29)+1,IF($R369=6,LOOKUP($S369,'Vent Sizing Charts'!$T$22:$T$25,'Vent Sizing Charts'!AD$22:AD$25)+1,IF($R369=5,LOOKUP($S369,'Vent Sizing Charts'!$T$18:$T$21,'Vent Sizing Charts'!AD$18:AD$21)+1,IF($R369=4,LOOKUP($S369,'Vent Sizing Charts'!$T$14:$T$17,'Vent Sizing Charts'!AD$14:AD$17)+1,IF($R369=3,LOOKUP($S369,'Vent Sizing Charts'!$T$10:$T$13,'Vent Sizing Charts'!AD$10:AD$13)+1,IF($R369=2,LOOKUP($S369,'Vent Sizing Charts'!$T$8:$T$9,'Vent Sizing Charts'!AD$8:AD$9)+1,IF($R369=1.5,LOOKUP($S369,'Vent Sizing Charts'!$T$7,'Vent Sizing Charts'!AD$7)+1,IF($R369=1.25,LOOKUP($S369,'Vent Sizing Charts'!$T$6,'Vent Sizing Charts'!AD$6)+1,"ERR")))))))))))</f>
        <v>ERR</v>
      </c>
      <c r="AD369" t="str">
        <f>IF($R369=15,LOOKUP($S369,'Vent Sizing Charts'!$T$38:$T$41,'Vent Sizing Charts'!AE$38:AE$41)+1,IF($R369=12,LOOKUP($S369,'Vent Sizing Charts'!$T$34:$T$37,'Vent Sizing Charts'!AE$34:AE$37)+1,IF($R369=10,LOOKUP($S369,'Vent Sizing Charts'!$T$30:$T$33,'Vent Sizing Charts'!AE$30:AE$33)+1,IF($R369=8,LOOKUP($S369,'Vent Sizing Charts'!$T$26:$T$29,'Vent Sizing Charts'!AE$26:AE$29)+1,IF($R369=6,LOOKUP($S369,'Vent Sizing Charts'!$T$22:$T$25,'Vent Sizing Charts'!AE$22:AE$25)+1,IF($R369=5,LOOKUP($S369,'Vent Sizing Charts'!$T$18:$T$21,'Vent Sizing Charts'!AE$18:AE$21)+1,IF($R369=4,LOOKUP($S369,'Vent Sizing Charts'!$T$14:$T$17,'Vent Sizing Charts'!AE$14:AE$17)+1,IF($R369=3,LOOKUP($S369,'Vent Sizing Charts'!$T$10:$T$13,'Vent Sizing Charts'!AE$10:AE$13)+1,IF($R369=2,LOOKUP($S369,'Vent Sizing Charts'!$T$8:$T$9,'Vent Sizing Charts'!AE$8:AE$9)+1,IF($R369=1.5,LOOKUP($S369,'Vent Sizing Charts'!$T$7,'Vent Sizing Charts'!AE$7)+1,IF($R369=1.25,LOOKUP($S369,'Vent Sizing Charts'!$T$6,'Vent Sizing Charts'!AE$6)+1,"ERR")))))))))))</f>
        <v>ERR</v>
      </c>
      <c r="AE369" t="str">
        <f>IF($R369=15,LOOKUP($S369,'Vent Sizing Charts'!$T$38:$T$41,'Vent Sizing Charts'!U$38:U$41),IF($R369=12,LOOKUP($S369,'Vent Sizing Charts'!$T$34:$T$37,'Vent Sizing Charts'!U$34:U$37),IF($R369=10,LOOKUP($S369,'Vent Sizing Charts'!$T$30:$T$33,'Vent Sizing Charts'!U$30:U$33),IF($R369=8,LOOKUP($S369,'Vent Sizing Charts'!$T$26:$T$29,'Vent Sizing Charts'!U$26:U$29),IF($R369=6,LOOKUP($S369,'Vent Sizing Charts'!$T$22:$T$25,'Vent Sizing Charts'!U$22:U$25),IF($R369=5,LOOKUP($S369,'Vent Sizing Charts'!$T$18:$T$21,'Vent Sizing Charts'!U$18:U$21),IF($R369=4,LOOKUP($S369,'Vent Sizing Charts'!$T$14:$T$17,'Vent Sizing Charts'!U$14:U$17),IF($R369=3,LOOKUP($S369,'Vent Sizing Charts'!$T$10:$T$13,'Vent Sizing Charts'!U$10:U$13),IF($R369=2,LOOKUP($S369,'Vent Sizing Charts'!$T$8:$T$9,'Vent Sizing Charts'!U$8:U$9),IF($R369=1.5,LOOKUP($S369,'Vent Sizing Charts'!$T$7,'Vent Sizing Charts'!U$7),IF($R369=1.25,LOOKUP($S369,'Vent Sizing Charts'!$T$6,'Vent Sizing Charts'!U$6),"ERR")))))))))))</f>
        <v>ERR</v>
      </c>
    </row>
    <row r="370" spans="6:31" x14ac:dyDescent="0.25">
      <c r="F370" t="str">
        <f>IF('Vent Sizing'!M355="","",'Vent Sizing'!M355)</f>
        <v/>
      </c>
      <c r="G370">
        <v>0</v>
      </c>
      <c r="H370" t="e">
        <f>IF(LOOKUP($F370,'Vent Sizing Charts'!$F$5:$F$18,'Vent Sizing Charts'!G$5:G$18)+1&lt;0,0,LOOKUP($F370,'Vent Sizing Charts'!$F$5:$F$18,'Vent Sizing Charts'!G$5:G$18))</f>
        <v>#N/A</v>
      </c>
      <c r="I370" t="e">
        <f>IF(LOOKUP($F370,'Vent Sizing Charts'!$F$5:$F$18,'Vent Sizing Charts'!H$5:H$18)+1&lt;0,0,LOOKUP($F370,'Vent Sizing Charts'!$F$5:$F$18,'Vent Sizing Charts'!H$5:H$18))</f>
        <v>#N/A</v>
      </c>
      <c r="J370" t="e">
        <f>IF(LOOKUP($F370,'Vent Sizing Charts'!$F$5:$F$18,'Vent Sizing Charts'!I$5:I$18)+1&lt;0,0,LOOKUP($F370,'Vent Sizing Charts'!$F$5:$F$18,'Vent Sizing Charts'!I$5:I$18))</f>
        <v>#N/A</v>
      </c>
      <c r="K370" t="e">
        <f>IF(LOOKUP($F370,'Vent Sizing Charts'!$F$5:$F$18,'Vent Sizing Charts'!J$5:J$18)+1&lt;0,0,LOOKUP($F370,'Vent Sizing Charts'!$F$5:$F$18,'Vent Sizing Charts'!J$5:J$18))</f>
        <v>#N/A</v>
      </c>
      <c r="L370" t="e">
        <f>IF(LOOKUP($F370,'Vent Sizing Charts'!$F$5:$F$18,'Vent Sizing Charts'!K$5:K$18)+1&lt;0,0,LOOKUP($F370,'Vent Sizing Charts'!$F$5:$F$18,'Vent Sizing Charts'!K$5:K$18))</f>
        <v>#N/A</v>
      </c>
      <c r="M370" t="e">
        <f>IF(LOOKUP($F370,'Vent Sizing Charts'!$F$5:$F$18,'Vent Sizing Charts'!L$5:L$18)+1&lt;0,0,LOOKUP($F370,'Vent Sizing Charts'!$F$5:$F$18,'Vent Sizing Charts'!L$5:L$18))</f>
        <v>#N/A</v>
      </c>
      <c r="N370" t="e">
        <f>IF(LOOKUP($F370,'Vent Sizing Charts'!$F$5:$F$18,'Vent Sizing Charts'!M$5:M$18)+1&lt;0,0,LOOKUP($F370,'Vent Sizing Charts'!$F$5:$F$18,'Vent Sizing Charts'!M$5:M$18))</f>
        <v>#N/A</v>
      </c>
      <c r="O370" t="e">
        <f>IF(LOOKUP($F370,'Vent Sizing Charts'!$F$5:$F$18,'Vent Sizing Charts'!N$5:N$18)+1&lt;0,0,LOOKUP($F370,'Vent Sizing Charts'!$F$5:$F$18,'Vent Sizing Charts'!N$5:N$18))</f>
        <v>#N/A</v>
      </c>
      <c r="R370">
        <f>'Vent Sizing'!W275</f>
        <v>0</v>
      </c>
      <c r="S370">
        <f>ROUNDUP('Vent Sizing'!X275,0)</f>
        <v>0</v>
      </c>
      <c r="T370">
        <v>-9999999</v>
      </c>
      <c r="U370" t="str">
        <f>IF($R370=15,LOOKUP($S370,'Vent Sizing Charts'!$T$38:$T$41,'Vent Sizing Charts'!V$38:V$41)+1,IF($R370=12,LOOKUP($S370,'Vent Sizing Charts'!$T$34:$T$37,'Vent Sizing Charts'!V$34:V$37)+1,IF($R370=10,LOOKUP($S370,'Vent Sizing Charts'!$T$30:$T$33,'Vent Sizing Charts'!V$30:V$33)+1,IF($R370=8,LOOKUP($S370,'Vent Sizing Charts'!$T$26:$T$29,'Vent Sizing Charts'!V$26:V$29)+1,IF($R370=6,LOOKUP($S370,'Vent Sizing Charts'!$T$22:$T$25,'Vent Sizing Charts'!V$22:V$25)+1,IF($R370=5,LOOKUP($S370,'Vent Sizing Charts'!$T$18:$T$21,'Vent Sizing Charts'!V$18:V$21)+1,IF($R370=4,LOOKUP($S370,'Vent Sizing Charts'!$T$14:$T$17,'Vent Sizing Charts'!V$14:V$17)+1,IF($R370=3,LOOKUP($S370,'Vent Sizing Charts'!$T$10:$T$13,'Vent Sizing Charts'!V$10:V$13)+1,IF($R370=2,LOOKUP($S370,'Vent Sizing Charts'!$T$8:$T$9,'Vent Sizing Charts'!V$8:V$9)+1,IF($R370=1.5,LOOKUP($S370,'Vent Sizing Charts'!$T$7,'Vent Sizing Charts'!V$7)+1,IF($R370=1.25,LOOKUP($S370,'Vent Sizing Charts'!$T$6,'Vent Sizing Charts'!V$6)+1,"ERR")))))))))))</f>
        <v>ERR</v>
      </c>
      <c r="V370" t="str">
        <f>IF($R370=15,LOOKUP($S370,'Vent Sizing Charts'!$T$38:$T$41,'Vent Sizing Charts'!W$38:W$41)+1,IF($R370=12,LOOKUP($S370,'Vent Sizing Charts'!$T$34:$T$37,'Vent Sizing Charts'!W$34:W$37)+1,IF($R370=10,LOOKUP($S370,'Vent Sizing Charts'!$T$30:$T$33,'Vent Sizing Charts'!W$30:W$33)+1,IF($R370=8,LOOKUP($S370,'Vent Sizing Charts'!$T$26:$T$29,'Vent Sizing Charts'!W$26:W$29)+1,IF($R370=6,LOOKUP($S370,'Vent Sizing Charts'!$T$22:$T$25,'Vent Sizing Charts'!W$22:W$25)+1,IF($R370=5,LOOKUP($S370,'Vent Sizing Charts'!$T$18:$T$21,'Vent Sizing Charts'!W$18:W$21)+1,IF($R370=4,LOOKUP($S370,'Vent Sizing Charts'!$T$14:$T$17,'Vent Sizing Charts'!W$14:W$17)+1,IF($R370=3,LOOKUP($S370,'Vent Sizing Charts'!$T$10:$T$13,'Vent Sizing Charts'!W$10:W$13)+1,IF($R370=2,LOOKUP($S370,'Vent Sizing Charts'!$T$8:$T$9,'Vent Sizing Charts'!W$8:W$9)+1,IF($R370=1.5,LOOKUP($S370,'Vent Sizing Charts'!$T$7,'Vent Sizing Charts'!W$7)+1,IF($R370=1.25,LOOKUP($S370,'Vent Sizing Charts'!$T$6,'Vent Sizing Charts'!W$6)+1,"ERR")))))))))))</f>
        <v>ERR</v>
      </c>
      <c r="W370" t="str">
        <f>IF($R370=15,LOOKUP($S370,'Vent Sizing Charts'!$T$38:$T$41,'Vent Sizing Charts'!X$38:X$41)+1,IF($R370=12,LOOKUP($S370,'Vent Sizing Charts'!$T$34:$T$37,'Vent Sizing Charts'!X$34:X$37)+1,IF($R370=10,LOOKUP($S370,'Vent Sizing Charts'!$T$30:$T$33,'Vent Sizing Charts'!X$30:X$33)+1,IF($R370=8,LOOKUP($S370,'Vent Sizing Charts'!$T$26:$T$29,'Vent Sizing Charts'!X$26:X$29)+1,IF($R370=6,LOOKUP($S370,'Vent Sizing Charts'!$T$22:$T$25,'Vent Sizing Charts'!X$22:X$25)+1,IF($R370=5,LOOKUP($S370,'Vent Sizing Charts'!$T$18:$T$21,'Vent Sizing Charts'!X$18:X$21)+1,IF($R370=4,LOOKUP($S370,'Vent Sizing Charts'!$T$14:$T$17,'Vent Sizing Charts'!X$14:X$17)+1,IF($R370=3,LOOKUP($S370,'Vent Sizing Charts'!$T$10:$T$13,'Vent Sizing Charts'!X$10:X$13)+1,IF($R370=2,LOOKUP($S370,'Vent Sizing Charts'!$T$8:$T$9,'Vent Sizing Charts'!X$8:X$9)+1,IF($R370=1.5,LOOKUP($S370,'Vent Sizing Charts'!$T$7,'Vent Sizing Charts'!X$7)+1,IF($R370=1.25,LOOKUP($S370,'Vent Sizing Charts'!$T$6,'Vent Sizing Charts'!X$6)+1,"ERR")))))))))))</f>
        <v>ERR</v>
      </c>
      <c r="X370" t="str">
        <f>IF($R370=15,LOOKUP($S370,'Vent Sizing Charts'!$T$38:$T$41,'Vent Sizing Charts'!Y$38:Y$41)+1,IF($R370=12,LOOKUP($S370,'Vent Sizing Charts'!$T$34:$T$37,'Vent Sizing Charts'!Y$34:Y$37)+1,IF($R370=10,LOOKUP($S370,'Vent Sizing Charts'!$T$30:$T$33,'Vent Sizing Charts'!Y$30:Y$33)+1,IF($R370=8,LOOKUP($S370,'Vent Sizing Charts'!$T$26:$T$29,'Vent Sizing Charts'!Y$26:Y$29)+1,IF($R370=6,LOOKUP($S370,'Vent Sizing Charts'!$T$22:$T$25,'Vent Sizing Charts'!Y$22:Y$25)+1,IF($R370=5,LOOKUP($S370,'Vent Sizing Charts'!$T$18:$T$21,'Vent Sizing Charts'!Y$18:Y$21)+1,IF($R370=4,LOOKUP($S370,'Vent Sizing Charts'!$T$14:$T$17,'Vent Sizing Charts'!Y$14:Y$17)+1,IF($R370=3,LOOKUP($S370,'Vent Sizing Charts'!$T$10:$T$13,'Vent Sizing Charts'!Y$10:Y$13)+1,IF($R370=2,LOOKUP($S370,'Vent Sizing Charts'!$T$8:$T$9,'Vent Sizing Charts'!Y$8:Y$9)+1,IF($R370=1.5,LOOKUP($S370,'Vent Sizing Charts'!$T$7,'Vent Sizing Charts'!Y$7)+1,IF($R370=1.25,LOOKUP($S370,'Vent Sizing Charts'!$T$6,'Vent Sizing Charts'!Y$6)+1,"ERR")))))))))))</f>
        <v>ERR</v>
      </c>
      <c r="Y370" t="str">
        <f>IF($R370=15,LOOKUP($S370,'Vent Sizing Charts'!$T$38:$T$41,'Vent Sizing Charts'!Z$38:Z$41)+1,IF($R370=12,LOOKUP($S370,'Vent Sizing Charts'!$T$34:$T$37,'Vent Sizing Charts'!Z$34:Z$37)+1,IF($R370=10,LOOKUP($S370,'Vent Sizing Charts'!$T$30:$T$33,'Vent Sizing Charts'!Z$30:Z$33)+1,IF($R370=8,LOOKUP($S370,'Vent Sizing Charts'!$T$26:$T$29,'Vent Sizing Charts'!Z$26:Z$29)+1,IF($R370=6,LOOKUP($S370,'Vent Sizing Charts'!$T$22:$T$25,'Vent Sizing Charts'!Z$22:Z$25)+1,IF($R370=5,LOOKUP($S370,'Vent Sizing Charts'!$T$18:$T$21,'Vent Sizing Charts'!Z$18:Z$21)+1,IF($R370=4,LOOKUP($S370,'Vent Sizing Charts'!$T$14:$T$17,'Vent Sizing Charts'!Z$14:Z$17)+1,IF($R370=3,LOOKUP($S370,'Vent Sizing Charts'!$T$10:$T$13,'Vent Sizing Charts'!Z$10:Z$13)+1,IF($R370=2,LOOKUP($S370,'Vent Sizing Charts'!$T$8:$T$9,'Vent Sizing Charts'!Z$8:Z$9)+1,IF($R370=1.5,LOOKUP($S370,'Vent Sizing Charts'!$T$7,'Vent Sizing Charts'!Z$7)+1,IF($R370=1.25,LOOKUP($S370,'Vent Sizing Charts'!$T$6,'Vent Sizing Charts'!Z$6)+1,"ERR")))))))))))</f>
        <v>ERR</v>
      </c>
      <c r="Z370" t="str">
        <f>IF($R370=15,LOOKUP($S370,'Vent Sizing Charts'!$T$38:$T$41,'Vent Sizing Charts'!AA$38:AA$41)+1,IF($R370=12,LOOKUP($S370,'Vent Sizing Charts'!$T$34:$T$37,'Vent Sizing Charts'!AA$34:AA$37)+1,IF($R370=10,LOOKUP($S370,'Vent Sizing Charts'!$T$30:$T$33,'Vent Sizing Charts'!AA$30:AA$33)+1,IF($R370=8,LOOKUP($S370,'Vent Sizing Charts'!$T$26:$T$29,'Vent Sizing Charts'!AA$26:AA$29)+1,IF($R370=6,LOOKUP($S370,'Vent Sizing Charts'!$T$22:$T$25,'Vent Sizing Charts'!AA$22:AA$25)+1,IF($R370=5,LOOKUP($S370,'Vent Sizing Charts'!$T$18:$T$21,'Vent Sizing Charts'!AA$18:AA$21)+1,IF($R370=4,LOOKUP($S370,'Vent Sizing Charts'!$T$14:$T$17,'Vent Sizing Charts'!AA$14:AA$17)+1,IF($R370=3,LOOKUP($S370,'Vent Sizing Charts'!$T$10:$T$13,'Vent Sizing Charts'!AA$10:AA$13)+1,IF($R370=2,LOOKUP($S370,'Vent Sizing Charts'!$T$8:$T$9,'Vent Sizing Charts'!AA$8:AA$9)+1,IF($R370=1.5,LOOKUP($S370,'Vent Sizing Charts'!$T$7,'Vent Sizing Charts'!AA$7)+1,IF($R370=1.25,LOOKUP($S370,'Vent Sizing Charts'!$T$6,'Vent Sizing Charts'!AA$6)+1,"ERR")))))))))))</f>
        <v>ERR</v>
      </c>
      <c r="AA370" t="str">
        <f>IF($R370=15,LOOKUP($S370,'Vent Sizing Charts'!$T$38:$T$41,'Vent Sizing Charts'!AB$38:AB$41)+1,IF($R370=12,LOOKUP($S370,'Vent Sizing Charts'!$T$34:$T$37,'Vent Sizing Charts'!AB$34:AB$37)+1,IF($R370=10,LOOKUP($S370,'Vent Sizing Charts'!$T$30:$T$33,'Vent Sizing Charts'!AB$30:AB$33)+1,IF($R370=8,LOOKUP($S370,'Vent Sizing Charts'!$T$26:$T$29,'Vent Sizing Charts'!AB$26:AB$29)+1,IF($R370=6,LOOKUP($S370,'Vent Sizing Charts'!$T$22:$T$25,'Vent Sizing Charts'!AB$22:AB$25)+1,IF($R370=5,LOOKUP($S370,'Vent Sizing Charts'!$T$18:$T$21,'Vent Sizing Charts'!AB$18:AB$21)+1,IF($R370=4,LOOKUP($S370,'Vent Sizing Charts'!$T$14:$T$17,'Vent Sizing Charts'!AB$14:AB$17)+1,IF($R370=3,LOOKUP($S370,'Vent Sizing Charts'!$T$10:$T$13,'Vent Sizing Charts'!AB$10:AB$13)+1,IF($R370=2,LOOKUP($S370,'Vent Sizing Charts'!$T$8:$T$9,'Vent Sizing Charts'!AB$8:AB$9)+1,IF($R370=1.5,LOOKUP($S370,'Vent Sizing Charts'!$T$7,'Vent Sizing Charts'!AB$7)+1,IF($R370=1.25,LOOKUP($S370,'Vent Sizing Charts'!$T$6,'Vent Sizing Charts'!AB$6)+1,"ERR")))))))))))</f>
        <v>ERR</v>
      </c>
      <c r="AB370" t="str">
        <f>IF($R370=15,LOOKUP($S370,'Vent Sizing Charts'!$T$38:$T$41,'Vent Sizing Charts'!AC$38:AC$41)+1,IF($R370=12,LOOKUP($S370,'Vent Sizing Charts'!$T$34:$T$37,'Vent Sizing Charts'!AC$34:AC$37)+1,IF($R370=10,LOOKUP($S370,'Vent Sizing Charts'!$T$30:$T$33,'Vent Sizing Charts'!AC$30:AC$33)+1,IF($R370=8,LOOKUP($S370,'Vent Sizing Charts'!$T$26:$T$29,'Vent Sizing Charts'!AC$26:AC$29)+1,IF($R370=6,LOOKUP($S370,'Vent Sizing Charts'!$T$22:$T$25,'Vent Sizing Charts'!AC$22:AC$25)+1,IF($R370=5,LOOKUP($S370,'Vent Sizing Charts'!$T$18:$T$21,'Vent Sizing Charts'!AC$18:AC$21)+1,IF($R370=4,LOOKUP($S370,'Vent Sizing Charts'!$T$14:$T$17,'Vent Sizing Charts'!AC$14:AC$17)+1,IF($R370=3,LOOKUP($S370,'Vent Sizing Charts'!$T$10:$T$13,'Vent Sizing Charts'!AC$10:AC$13)+1,IF($R370=2,LOOKUP($S370,'Vent Sizing Charts'!$T$8:$T$9,'Vent Sizing Charts'!AC$8:AC$9)+1,IF($R370=1.5,LOOKUP($S370,'Vent Sizing Charts'!$T$7,'Vent Sizing Charts'!AC$7)+1,IF($R370=1.25,LOOKUP($S370,'Vent Sizing Charts'!$T$6,'Vent Sizing Charts'!AC$6)+1,"ERR")))))))))))</f>
        <v>ERR</v>
      </c>
      <c r="AC370" t="str">
        <f>IF($R370=15,LOOKUP($S370,'Vent Sizing Charts'!$T$38:$T$41,'Vent Sizing Charts'!AD$38:AD$41)+1,IF($R370=12,LOOKUP($S370,'Vent Sizing Charts'!$T$34:$T$37,'Vent Sizing Charts'!AD$34:AD$37)+1,IF($R370=10,LOOKUP($S370,'Vent Sizing Charts'!$T$30:$T$33,'Vent Sizing Charts'!AD$30:AD$33)+1,IF($R370=8,LOOKUP($S370,'Vent Sizing Charts'!$T$26:$T$29,'Vent Sizing Charts'!AD$26:AD$29)+1,IF($R370=6,LOOKUP($S370,'Vent Sizing Charts'!$T$22:$T$25,'Vent Sizing Charts'!AD$22:AD$25)+1,IF($R370=5,LOOKUP($S370,'Vent Sizing Charts'!$T$18:$T$21,'Vent Sizing Charts'!AD$18:AD$21)+1,IF($R370=4,LOOKUP($S370,'Vent Sizing Charts'!$T$14:$T$17,'Vent Sizing Charts'!AD$14:AD$17)+1,IF($R370=3,LOOKUP($S370,'Vent Sizing Charts'!$T$10:$T$13,'Vent Sizing Charts'!AD$10:AD$13)+1,IF($R370=2,LOOKUP($S370,'Vent Sizing Charts'!$T$8:$T$9,'Vent Sizing Charts'!AD$8:AD$9)+1,IF($R370=1.5,LOOKUP($S370,'Vent Sizing Charts'!$T$7,'Vent Sizing Charts'!AD$7)+1,IF($R370=1.25,LOOKUP($S370,'Vent Sizing Charts'!$T$6,'Vent Sizing Charts'!AD$6)+1,"ERR")))))))))))</f>
        <v>ERR</v>
      </c>
      <c r="AD370" t="str">
        <f>IF($R370=15,LOOKUP($S370,'Vent Sizing Charts'!$T$38:$T$41,'Vent Sizing Charts'!AE$38:AE$41)+1,IF($R370=12,LOOKUP($S370,'Vent Sizing Charts'!$T$34:$T$37,'Vent Sizing Charts'!AE$34:AE$37)+1,IF($R370=10,LOOKUP($S370,'Vent Sizing Charts'!$T$30:$T$33,'Vent Sizing Charts'!AE$30:AE$33)+1,IF($R370=8,LOOKUP($S370,'Vent Sizing Charts'!$T$26:$T$29,'Vent Sizing Charts'!AE$26:AE$29)+1,IF($R370=6,LOOKUP($S370,'Vent Sizing Charts'!$T$22:$T$25,'Vent Sizing Charts'!AE$22:AE$25)+1,IF($R370=5,LOOKUP($S370,'Vent Sizing Charts'!$T$18:$T$21,'Vent Sizing Charts'!AE$18:AE$21)+1,IF($R370=4,LOOKUP($S370,'Vent Sizing Charts'!$T$14:$T$17,'Vent Sizing Charts'!AE$14:AE$17)+1,IF($R370=3,LOOKUP($S370,'Vent Sizing Charts'!$T$10:$T$13,'Vent Sizing Charts'!AE$10:AE$13)+1,IF($R370=2,LOOKUP($S370,'Vent Sizing Charts'!$T$8:$T$9,'Vent Sizing Charts'!AE$8:AE$9)+1,IF($R370=1.5,LOOKUP($S370,'Vent Sizing Charts'!$T$7,'Vent Sizing Charts'!AE$7)+1,IF($R370=1.25,LOOKUP($S370,'Vent Sizing Charts'!$T$6,'Vent Sizing Charts'!AE$6)+1,"ERR")))))))))))</f>
        <v>ERR</v>
      </c>
      <c r="AE370" t="str">
        <f>IF($R370=15,LOOKUP($S370,'Vent Sizing Charts'!$T$38:$T$41,'Vent Sizing Charts'!U$38:U$41),IF($R370=12,LOOKUP($S370,'Vent Sizing Charts'!$T$34:$T$37,'Vent Sizing Charts'!U$34:U$37),IF($R370=10,LOOKUP($S370,'Vent Sizing Charts'!$T$30:$T$33,'Vent Sizing Charts'!U$30:U$33),IF($R370=8,LOOKUP($S370,'Vent Sizing Charts'!$T$26:$T$29,'Vent Sizing Charts'!U$26:U$29),IF($R370=6,LOOKUP($S370,'Vent Sizing Charts'!$T$22:$T$25,'Vent Sizing Charts'!U$22:U$25),IF($R370=5,LOOKUP($S370,'Vent Sizing Charts'!$T$18:$T$21,'Vent Sizing Charts'!U$18:U$21),IF($R370=4,LOOKUP($S370,'Vent Sizing Charts'!$T$14:$T$17,'Vent Sizing Charts'!U$14:U$17),IF($R370=3,LOOKUP($S370,'Vent Sizing Charts'!$T$10:$T$13,'Vent Sizing Charts'!U$10:U$13),IF($R370=2,LOOKUP($S370,'Vent Sizing Charts'!$T$8:$T$9,'Vent Sizing Charts'!U$8:U$9),IF($R370=1.5,LOOKUP($S370,'Vent Sizing Charts'!$T$7,'Vent Sizing Charts'!U$7),IF($R370=1.25,LOOKUP($S370,'Vent Sizing Charts'!$T$6,'Vent Sizing Charts'!U$6),"ERR")))))))))))</f>
        <v>ERR</v>
      </c>
    </row>
    <row r="371" spans="6:31" x14ac:dyDescent="0.25">
      <c r="F371" t="str">
        <f>IF('Vent Sizing'!M356="","",'Vent Sizing'!M356)</f>
        <v/>
      </c>
      <c r="G371">
        <v>0</v>
      </c>
      <c r="H371" t="e">
        <f>IF(LOOKUP($F371,'Vent Sizing Charts'!$F$5:$F$18,'Vent Sizing Charts'!G$5:G$18)+1&lt;0,0,LOOKUP($F371,'Vent Sizing Charts'!$F$5:$F$18,'Vent Sizing Charts'!G$5:G$18))</f>
        <v>#N/A</v>
      </c>
      <c r="I371" t="e">
        <f>IF(LOOKUP($F371,'Vent Sizing Charts'!$F$5:$F$18,'Vent Sizing Charts'!H$5:H$18)+1&lt;0,0,LOOKUP($F371,'Vent Sizing Charts'!$F$5:$F$18,'Vent Sizing Charts'!H$5:H$18))</f>
        <v>#N/A</v>
      </c>
      <c r="J371" t="e">
        <f>IF(LOOKUP($F371,'Vent Sizing Charts'!$F$5:$F$18,'Vent Sizing Charts'!I$5:I$18)+1&lt;0,0,LOOKUP($F371,'Vent Sizing Charts'!$F$5:$F$18,'Vent Sizing Charts'!I$5:I$18))</f>
        <v>#N/A</v>
      </c>
      <c r="K371" t="e">
        <f>IF(LOOKUP($F371,'Vent Sizing Charts'!$F$5:$F$18,'Vent Sizing Charts'!J$5:J$18)+1&lt;0,0,LOOKUP($F371,'Vent Sizing Charts'!$F$5:$F$18,'Vent Sizing Charts'!J$5:J$18))</f>
        <v>#N/A</v>
      </c>
      <c r="L371" t="e">
        <f>IF(LOOKUP($F371,'Vent Sizing Charts'!$F$5:$F$18,'Vent Sizing Charts'!K$5:K$18)+1&lt;0,0,LOOKUP($F371,'Vent Sizing Charts'!$F$5:$F$18,'Vent Sizing Charts'!K$5:K$18))</f>
        <v>#N/A</v>
      </c>
      <c r="M371" t="e">
        <f>IF(LOOKUP($F371,'Vent Sizing Charts'!$F$5:$F$18,'Vent Sizing Charts'!L$5:L$18)+1&lt;0,0,LOOKUP($F371,'Vent Sizing Charts'!$F$5:$F$18,'Vent Sizing Charts'!L$5:L$18))</f>
        <v>#N/A</v>
      </c>
      <c r="N371" t="e">
        <f>IF(LOOKUP($F371,'Vent Sizing Charts'!$F$5:$F$18,'Vent Sizing Charts'!M$5:M$18)+1&lt;0,0,LOOKUP($F371,'Vent Sizing Charts'!$F$5:$F$18,'Vent Sizing Charts'!M$5:M$18))</f>
        <v>#N/A</v>
      </c>
      <c r="O371" t="e">
        <f>IF(LOOKUP($F371,'Vent Sizing Charts'!$F$5:$F$18,'Vent Sizing Charts'!N$5:N$18)+1&lt;0,0,LOOKUP($F371,'Vent Sizing Charts'!$F$5:$F$18,'Vent Sizing Charts'!N$5:N$18))</f>
        <v>#N/A</v>
      </c>
      <c r="R371">
        <f>'Vent Sizing'!W276</f>
        <v>0</v>
      </c>
      <c r="S371">
        <f>ROUNDUP('Vent Sizing'!X276,0)</f>
        <v>0</v>
      </c>
      <c r="T371">
        <v>-9999999</v>
      </c>
      <c r="U371" t="str">
        <f>IF($R371=15,LOOKUP($S371,'Vent Sizing Charts'!$T$38:$T$41,'Vent Sizing Charts'!V$38:V$41)+1,IF($R371=12,LOOKUP($S371,'Vent Sizing Charts'!$T$34:$T$37,'Vent Sizing Charts'!V$34:V$37)+1,IF($R371=10,LOOKUP($S371,'Vent Sizing Charts'!$T$30:$T$33,'Vent Sizing Charts'!V$30:V$33)+1,IF($R371=8,LOOKUP($S371,'Vent Sizing Charts'!$T$26:$T$29,'Vent Sizing Charts'!V$26:V$29)+1,IF($R371=6,LOOKUP($S371,'Vent Sizing Charts'!$T$22:$T$25,'Vent Sizing Charts'!V$22:V$25)+1,IF($R371=5,LOOKUP($S371,'Vent Sizing Charts'!$T$18:$T$21,'Vent Sizing Charts'!V$18:V$21)+1,IF($R371=4,LOOKUP($S371,'Vent Sizing Charts'!$T$14:$T$17,'Vent Sizing Charts'!V$14:V$17)+1,IF($R371=3,LOOKUP($S371,'Vent Sizing Charts'!$T$10:$T$13,'Vent Sizing Charts'!V$10:V$13)+1,IF($R371=2,LOOKUP($S371,'Vent Sizing Charts'!$T$8:$T$9,'Vent Sizing Charts'!V$8:V$9)+1,IF($R371=1.5,LOOKUP($S371,'Vent Sizing Charts'!$T$7,'Vent Sizing Charts'!V$7)+1,IF($R371=1.25,LOOKUP($S371,'Vent Sizing Charts'!$T$6,'Vent Sizing Charts'!V$6)+1,"ERR")))))))))))</f>
        <v>ERR</v>
      </c>
      <c r="V371" t="str">
        <f>IF($R371=15,LOOKUP($S371,'Vent Sizing Charts'!$T$38:$T$41,'Vent Sizing Charts'!W$38:W$41)+1,IF($R371=12,LOOKUP($S371,'Vent Sizing Charts'!$T$34:$T$37,'Vent Sizing Charts'!W$34:W$37)+1,IF($R371=10,LOOKUP($S371,'Vent Sizing Charts'!$T$30:$T$33,'Vent Sizing Charts'!W$30:W$33)+1,IF($R371=8,LOOKUP($S371,'Vent Sizing Charts'!$T$26:$T$29,'Vent Sizing Charts'!W$26:W$29)+1,IF($R371=6,LOOKUP($S371,'Vent Sizing Charts'!$T$22:$T$25,'Vent Sizing Charts'!W$22:W$25)+1,IF($R371=5,LOOKUP($S371,'Vent Sizing Charts'!$T$18:$T$21,'Vent Sizing Charts'!W$18:W$21)+1,IF($R371=4,LOOKUP($S371,'Vent Sizing Charts'!$T$14:$T$17,'Vent Sizing Charts'!W$14:W$17)+1,IF($R371=3,LOOKUP($S371,'Vent Sizing Charts'!$T$10:$T$13,'Vent Sizing Charts'!W$10:W$13)+1,IF($R371=2,LOOKUP($S371,'Vent Sizing Charts'!$T$8:$T$9,'Vent Sizing Charts'!W$8:W$9)+1,IF($R371=1.5,LOOKUP($S371,'Vent Sizing Charts'!$T$7,'Vent Sizing Charts'!W$7)+1,IF($R371=1.25,LOOKUP($S371,'Vent Sizing Charts'!$T$6,'Vent Sizing Charts'!W$6)+1,"ERR")))))))))))</f>
        <v>ERR</v>
      </c>
      <c r="W371" t="str">
        <f>IF($R371=15,LOOKUP($S371,'Vent Sizing Charts'!$T$38:$T$41,'Vent Sizing Charts'!X$38:X$41)+1,IF($R371=12,LOOKUP($S371,'Vent Sizing Charts'!$T$34:$T$37,'Vent Sizing Charts'!X$34:X$37)+1,IF($R371=10,LOOKUP($S371,'Vent Sizing Charts'!$T$30:$T$33,'Vent Sizing Charts'!X$30:X$33)+1,IF($R371=8,LOOKUP($S371,'Vent Sizing Charts'!$T$26:$T$29,'Vent Sizing Charts'!X$26:X$29)+1,IF($R371=6,LOOKUP($S371,'Vent Sizing Charts'!$T$22:$T$25,'Vent Sizing Charts'!X$22:X$25)+1,IF($R371=5,LOOKUP($S371,'Vent Sizing Charts'!$T$18:$T$21,'Vent Sizing Charts'!X$18:X$21)+1,IF($R371=4,LOOKUP($S371,'Vent Sizing Charts'!$T$14:$T$17,'Vent Sizing Charts'!X$14:X$17)+1,IF($R371=3,LOOKUP($S371,'Vent Sizing Charts'!$T$10:$T$13,'Vent Sizing Charts'!X$10:X$13)+1,IF($R371=2,LOOKUP($S371,'Vent Sizing Charts'!$T$8:$T$9,'Vent Sizing Charts'!X$8:X$9)+1,IF($R371=1.5,LOOKUP($S371,'Vent Sizing Charts'!$T$7,'Vent Sizing Charts'!X$7)+1,IF($R371=1.25,LOOKUP($S371,'Vent Sizing Charts'!$T$6,'Vent Sizing Charts'!X$6)+1,"ERR")))))))))))</f>
        <v>ERR</v>
      </c>
      <c r="X371" t="str">
        <f>IF($R371=15,LOOKUP($S371,'Vent Sizing Charts'!$T$38:$T$41,'Vent Sizing Charts'!Y$38:Y$41)+1,IF($R371=12,LOOKUP($S371,'Vent Sizing Charts'!$T$34:$T$37,'Vent Sizing Charts'!Y$34:Y$37)+1,IF($R371=10,LOOKUP($S371,'Vent Sizing Charts'!$T$30:$T$33,'Vent Sizing Charts'!Y$30:Y$33)+1,IF($R371=8,LOOKUP($S371,'Vent Sizing Charts'!$T$26:$T$29,'Vent Sizing Charts'!Y$26:Y$29)+1,IF($R371=6,LOOKUP($S371,'Vent Sizing Charts'!$T$22:$T$25,'Vent Sizing Charts'!Y$22:Y$25)+1,IF($R371=5,LOOKUP($S371,'Vent Sizing Charts'!$T$18:$T$21,'Vent Sizing Charts'!Y$18:Y$21)+1,IF($R371=4,LOOKUP($S371,'Vent Sizing Charts'!$T$14:$T$17,'Vent Sizing Charts'!Y$14:Y$17)+1,IF($R371=3,LOOKUP($S371,'Vent Sizing Charts'!$T$10:$T$13,'Vent Sizing Charts'!Y$10:Y$13)+1,IF($R371=2,LOOKUP($S371,'Vent Sizing Charts'!$T$8:$T$9,'Vent Sizing Charts'!Y$8:Y$9)+1,IF($R371=1.5,LOOKUP($S371,'Vent Sizing Charts'!$T$7,'Vent Sizing Charts'!Y$7)+1,IF($R371=1.25,LOOKUP($S371,'Vent Sizing Charts'!$T$6,'Vent Sizing Charts'!Y$6)+1,"ERR")))))))))))</f>
        <v>ERR</v>
      </c>
      <c r="Y371" t="str">
        <f>IF($R371=15,LOOKUP($S371,'Vent Sizing Charts'!$T$38:$T$41,'Vent Sizing Charts'!Z$38:Z$41)+1,IF($R371=12,LOOKUP($S371,'Vent Sizing Charts'!$T$34:$T$37,'Vent Sizing Charts'!Z$34:Z$37)+1,IF($R371=10,LOOKUP($S371,'Vent Sizing Charts'!$T$30:$T$33,'Vent Sizing Charts'!Z$30:Z$33)+1,IF($R371=8,LOOKUP($S371,'Vent Sizing Charts'!$T$26:$T$29,'Vent Sizing Charts'!Z$26:Z$29)+1,IF($R371=6,LOOKUP($S371,'Vent Sizing Charts'!$T$22:$T$25,'Vent Sizing Charts'!Z$22:Z$25)+1,IF($R371=5,LOOKUP($S371,'Vent Sizing Charts'!$T$18:$T$21,'Vent Sizing Charts'!Z$18:Z$21)+1,IF($R371=4,LOOKUP($S371,'Vent Sizing Charts'!$T$14:$T$17,'Vent Sizing Charts'!Z$14:Z$17)+1,IF($R371=3,LOOKUP($S371,'Vent Sizing Charts'!$T$10:$T$13,'Vent Sizing Charts'!Z$10:Z$13)+1,IF($R371=2,LOOKUP($S371,'Vent Sizing Charts'!$T$8:$T$9,'Vent Sizing Charts'!Z$8:Z$9)+1,IF($R371=1.5,LOOKUP($S371,'Vent Sizing Charts'!$T$7,'Vent Sizing Charts'!Z$7)+1,IF($R371=1.25,LOOKUP($S371,'Vent Sizing Charts'!$T$6,'Vent Sizing Charts'!Z$6)+1,"ERR")))))))))))</f>
        <v>ERR</v>
      </c>
      <c r="Z371" t="str">
        <f>IF($R371=15,LOOKUP($S371,'Vent Sizing Charts'!$T$38:$T$41,'Vent Sizing Charts'!AA$38:AA$41)+1,IF($R371=12,LOOKUP($S371,'Vent Sizing Charts'!$T$34:$T$37,'Vent Sizing Charts'!AA$34:AA$37)+1,IF($R371=10,LOOKUP($S371,'Vent Sizing Charts'!$T$30:$T$33,'Vent Sizing Charts'!AA$30:AA$33)+1,IF($R371=8,LOOKUP($S371,'Vent Sizing Charts'!$T$26:$T$29,'Vent Sizing Charts'!AA$26:AA$29)+1,IF($R371=6,LOOKUP($S371,'Vent Sizing Charts'!$T$22:$T$25,'Vent Sizing Charts'!AA$22:AA$25)+1,IF($R371=5,LOOKUP($S371,'Vent Sizing Charts'!$T$18:$T$21,'Vent Sizing Charts'!AA$18:AA$21)+1,IF($R371=4,LOOKUP($S371,'Vent Sizing Charts'!$T$14:$T$17,'Vent Sizing Charts'!AA$14:AA$17)+1,IF($R371=3,LOOKUP($S371,'Vent Sizing Charts'!$T$10:$T$13,'Vent Sizing Charts'!AA$10:AA$13)+1,IF($R371=2,LOOKUP($S371,'Vent Sizing Charts'!$T$8:$T$9,'Vent Sizing Charts'!AA$8:AA$9)+1,IF($R371=1.5,LOOKUP($S371,'Vent Sizing Charts'!$T$7,'Vent Sizing Charts'!AA$7)+1,IF($R371=1.25,LOOKUP($S371,'Vent Sizing Charts'!$T$6,'Vent Sizing Charts'!AA$6)+1,"ERR")))))))))))</f>
        <v>ERR</v>
      </c>
      <c r="AA371" t="str">
        <f>IF($R371=15,LOOKUP($S371,'Vent Sizing Charts'!$T$38:$T$41,'Vent Sizing Charts'!AB$38:AB$41)+1,IF($R371=12,LOOKUP($S371,'Vent Sizing Charts'!$T$34:$T$37,'Vent Sizing Charts'!AB$34:AB$37)+1,IF($R371=10,LOOKUP($S371,'Vent Sizing Charts'!$T$30:$T$33,'Vent Sizing Charts'!AB$30:AB$33)+1,IF($R371=8,LOOKUP($S371,'Vent Sizing Charts'!$T$26:$T$29,'Vent Sizing Charts'!AB$26:AB$29)+1,IF($R371=6,LOOKUP($S371,'Vent Sizing Charts'!$T$22:$T$25,'Vent Sizing Charts'!AB$22:AB$25)+1,IF($R371=5,LOOKUP($S371,'Vent Sizing Charts'!$T$18:$T$21,'Vent Sizing Charts'!AB$18:AB$21)+1,IF($R371=4,LOOKUP($S371,'Vent Sizing Charts'!$T$14:$T$17,'Vent Sizing Charts'!AB$14:AB$17)+1,IF($R371=3,LOOKUP($S371,'Vent Sizing Charts'!$T$10:$T$13,'Vent Sizing Charts'!AB$10:AB$13)+1,IF($R371=2,LOOKUP($S371,'Vent Sizing Charts'!$T$8:$T$9,'Vent Sizing Charts'!AB$8:AB$9)+1,IF($R371=1.5,LOOKUP($S371,'Vent Sizing Charts'!$T$7,'Vent Sizing Charts'!AB$7)+1,IF($R371=1.25,LOOKUP($S371,'Vent Sizing Charts'!$T$6,'Vent Sizing Charts'!AB$6)+1,"ERR")))))))))))</f>
        <v>ERR</v>
      </c>
      <c r="AB371" t="str">
        <f>IF($R371=15,LOOKUP($S371,'Vent Sizing Charts'!$T$38:$T$41,'Vent Sizing Charts'!AC$38:AC$41)+1,IF($R371=12,LOOKUP($S371,'Vent Sizing Charts'!$T$34:$T$37,'Vent Sizing Charts'!AC$34:AC$37)+1,IF($R371=10,LOOKUP($S371,'Vent Sizing Charts'!$T$30:$T$33,'Vent Sizing Charts'!AC$30:AC$33)+1,IF($R371=8,LOOKUP($S371,'Vent Sizing Charts'!$T$26:$T$29,'Vent Sizing Charts'!AC$26:AC$29)+1,IF($R371=6,LOOKUP($S371,'Vent Sizing Charts'!$T$22:$T$25,'Vent Sizing Charts'!AC$22:AC$25)+1,IF($R371=5,LOOKUP($S371,'Vent Sizing Charts'!$T$18:$T$21,'Vent Sizing Charts'!AC$18:AC$21)+1,IF($R371=4,LOOKUP($S371,'Vent Sizing Charts'!$T$14:$T$17,'Vent Sizing Charts'!AC$14:AC$17)+1,IF($R371=3,LOOKUP($S371,'Vent Sizing Charts'!$T$10:$T$13,'Vent Sizing Charts'!AC$10:AC$13)+1,IF($R371=2,LOOKUP($S371,'Vent Sizing Charts'!$T$8:$T$9,'Vent Sizing Charts'!AC$8:AC$9)+1,IF($R371=1.5,LOOKUP($S371,'Vent Sizing Charts'!$T$7,'Vent Sizing Charts'!AC$7)+1,IF($R371=1.25,LOOKUP($S371,'Vent Sizing Charts'!$T$6,'Vent Sizing Charts'!AC$6)+1,"ERR")))))))))))</f>
        <v>ERR</v>
      </c>
      <c r="AC371" t="str">
        <f>IF($R371=15,LOOKUP($S371,'Vent Sizing Charts'!$T$38:$T$41,'Vent Sizing Charts'!AD$38:AD$41)+1,IF($R371=12,LOOKUP($S371,'Vent Sizing Charts'!$T$34:$T$37,'Vent Sizing Charts'!AD$34:AD$37)+1,IF($R371=10,LOOKUP($S371,'Vent Sizing Charts'!$T$30:$T$33,'Vent Sizing Charts'!AD$30:AD$33)+1,IF($R371=8,LOOKUP($S371,'Vent Sizing Charts'!$T$26:$T$29,'Vent Sizing Charts'!AD$26:AD$29)+1,IF($R371=6,LOOKUP($S371,'Vent Sizing Charts'!$T$22:$T$25,'Vent Sizing Charts'!AD$22:AD$25)+1,IF($R371=5,LOOKUP($S371,'Vent Sizing Charts'!$T$18:$T$21,'Vent Sizing Charts'!AD$18:AD$21)+1,IF($R371=4,LOOKUP($S371,'Vent Sizing Charts'!$T$14:$T$17,'Vent Sizing Charts'!AD$14:AD$17)+1,IF($R371=3,LOOKUP($S371,'Vent Sizing Charts'!$T$10:$T$13,'Vent Sizing Charts'!AD$10:AD$13)+1,IF($R371=2,LOOKUP($S371,'Vent Sizing Charts'!$T$8:$T$9,'Vent Sizing Charts'!AD$8:AD$9)+1,IF($R371=1.5,LOOKUP($S371,'Vent Sizing Charts'!$T$7,'Vent Sizing Charts'!AD$7)+1,IF($R371=1.25,LOOKUP($S371,'Vent Sizing Charts'!$T$6,'Vent Sizing Charts'!AD$6)+1,"ERR")))))))))))</f>
        <v>ERR</v>
      </c>
      <c r="AD371" t="str">
        <f>IF($R371=15,LOOKUP($S371,'Vent Sizing Charts'!$T$38:$T$41,'Vent Sizing Charts'!AE$38:AE$41)+1,IF($R371=12,LOOKUP($S371,'Vent Sizing Charts'!$T$34:$T$37,'Vent Sizing Charts'!AE$34:AE$37)+1,IF($R371=10,LOOKUP($S371,'Vent Sizing Charts'!$T$30:$T$33,'Vent Sizing Charts'!AE$30:AE$33)+1,IF($R371=8,LOOKUP($S371,'Vent Sizing Charts'!$T$26:$T$29,'Vent Sizing Charts'!AE$26:AE$29)+1,IF($R371=6,LOOKUP($S371,'Vent Sizing Charts'!$T$22:$T$25,'Vent Sizing Charts'!AE$22:AE$25)+1,IF($R371=5,LOOKUP($S371,'Vent Sizing Charts'!$T$18:$T$21,'Vent Sizing Charts'!AE$18:AE$21)+1,IF($R371=4,LOOKUP($S371,'Vent Sizing Charts'!$T$14:$T$17,'Vent Sizing Charts'!AE$14:AE$17)+1,IF($R371=3,LOOKUP($S371,'Vent Sizing Charts'!$T$10:$T$13,'Vent Sizing Charts'!AE$10:AE$13)+1,IF($R371=2,LOOKUP($S371,'Vent Sizing Charts'!$T$8:$T$9,'Vent Sizing Charts'!AE$8:AE$9)+1,IF($R371=1.5,LOOKUP($S371,'Vent Sizing Charts'!$T$7,'Vent Sizing Charts'!AE$7)+1,IF($R371=1.25,LOOKUP($S371,'Vent Sizing Charts'!$T$6,'Vent Sizing Charts'!AE$6)+1,"ERR")))))))))))</f>
        <v>ERR</v>
      </c>
      <c r="AE371" t="str">
        <f>IF($R371=15,LOOKUP($S371,'Vent Sizing Charts'!$T$38:$T$41,'Vent Sizing Charts'!U$38:U$41),IF($R371=12,LOOKUP($S371,'Vent Sizing Charts'!$T$34:$T$37,'Vent Sizing Charts'!U$34:U$37),IF($R371=10,LOOKUP($S371,'Vent Sizing Charts'!$T$30:$T$33,'Vent Sizing Charts'!U$30:U$33),IF($R371=8,LOOKUP($S371,'Vent Sizing Charts'!$T$26:$T$29,'Vent Sizing Charts'!U$26:U$29),IF($R371=6,LOOKUP($S371,'Vent Sizing Charts'!$T$22:$T$25,'Vent Sizing Charts'!U$22:U$25),IF($R371=5,LOOKUP($S371,'Vent Sizing Charts'!$T$18:$T$21,'Vent Sizing Charts'!U$18:U$21),IF($R371=4,LOOKUP($S371,'Vent Sizing Charts'!$T$14:$T$17,'Vent Sizing Charts'!U$14:U$17),IF($R371=3,LOOKUP($S371,'Vent Sizing Charts'!$T$10:$T$13,'Vent Sizing Charts'!U$10:U$13),IF($R371=2,LOOKUP($S371,'Vent Sizing Charts'!$T$8:$T$9,'Vent Sizing Charts'!U$8:U$9),IF($R371=1.5,LOOKUP($S371,'Vent Sizing Charts'!$T$7,'Vent Sizing Charts'!U$7),IF($R371=1.25,LOOKUP($S371,'Vent Sizing Charts'!$T$6,'Vent Sizing Charts'!U$6),"ERR")))))))))))</f>
        <v>ERR</v>
      </c>
    </row>
    <row r="372" spans="6:31" x14ac:dyDescent="0.25">
      <c r="F372" t="str">
        <f>IF('Vent Sizing'!M357="","",'Vent Sizing'!M357)</f>
        <v/>
      </c>
      <c r="G372">
        <v>0</v>
      </c>
      <c r="H372" t="e">
        <f>IF(LOOKUP($F372,'Vent Sizing Charts'!$F$5:$F$18,'Vent Sizing Charts'!G$5:G$18)+1&lt;0,0,LOOKUP($F372,'Vent Sizing Charts'!$F$5:$F$18,'Vent Sizing Charts'!G$5:G$18))</f>
        <v>#N/A</v>
      </c>
      <c r="I372" t="e">
        <f>IF(LOOKUP($F372,'Vent Sizing Charts'!$F$5:$F$18,'Vent Sizing Charts'!H$5:H$18)+1&lt;0,0,LOOKUP($F372,'Vent Sizing Charts'!$F$5:$F$18,'Vent Sizing Charts'!H$5:H$18))</f>
        <v>#N/A</v>
      </c>
      <c r="J372" t="e">
        <f>IF(LOOKUP($F372,'Vent Sizing Charts'!$F$5:$F$18,'Vent Sizing Charts'!I$5:I$18)+1&lt;0,0,LOOKUP($F372,'Vent Sizing Charts'!$F$5:$F$18,'Vent Sizing Charts'!I$5:I$18))</f>
        <v>#N/A</v>
      </c>
      <c r="K372" t="e">
        <f>IF(LOOKUP($F372,'Vent Sizing Charts'!$F$5:$F$18,'Vent Sizing Charts'!J$5:J$18)+1&lt;0,0,LOOKUP($F372,'Vent Sizing Charts'!$F$5:$F$18,'Vent Sizing Charts'!J$5:J$18))</f>
        <v>#N/A</v>
      </c>
      <c r="L372" t="e">
        <f>IF(LOOKUP($F372,'Vent Sizing Charts'!$F$5:$F$18,'Vent Sizing Charts'!K$5:K$18)+1&lt;0,0,LOOKUP($F372,'Vent Sizing Charts'!$F$5:$F$18,'Vent Sizing Charts'!K$5:K$18))</f>
        <v>#N/A</v>
      </c>
      <c r="M372" t="e">
        <f>IF(LOOKUP($F372,'Vent Sizing Charts'!$F$5:$F$18,'Vent Sizing Charts'!L$5:L$18)+1&lt;0,0,LOOKUP($F372,'Vent Sizing Charts'!$F$5:$F$18,'Vent Sizing Charts'!L$5:L$18))</f>
        <v>#N/A</v>
      </c>
      <c r="N372" t="e">
        <f>IF(LOOKUP($F372,'Vent Sizing Charts'!$F$5:$F$18,'Vent Sizing Charts'!M$5:M$18)+1&lt;0,0,LOOKUP($F372,'Vent Sizing Charts'!$F$5:$F$18,'Vent Sizing Charts'!M$5:M$18))</f>
        <v>#N/A</v>
      </c>
      <c r="O372" t="e">
        <f>IF(LOOKUP($F372,'Vent Sizing Charts'!$F$5:$F$18,'Vent Sizing Charts'!N$5:N$18)+1&lt;0,0,LOOKUP($F372,'Vent Sizing Charts'!$F$5:$F$18,'Vent Sizing Charts'!N$5:N$18))</f>
        <v>#N/A</v>
      </c>
      <c r="R372">
        <f>'Vent Sizing'!W277</f>
        <v>0</v>
      </c>
      <c r="S372">
        <f>ROUNDUP('Vent Sizing'!X277,0)</f>
        <v>0</v>
      </c>
      <c r="T372">
        <v>-9999999</v>
      </c>
      <c r="U372" t="str">
        <f>IF($R372=15,LOOKUP($S372,'Vent Sizing Charts'!$T$38:$T$41,'Vent Sizing Charts'!V$38:V$41)+1,IF($R372=12,LOOKUP($S372,'Vent Sizing Charts'!$T$34:$T$37,'Vent Sizing Charts'!V$34:V$37)+1,IF($R372=10,LOOKUP($S372,'Vent Sizing Charts'!$T$30:$T$33,'Vent Sizing Charts'!V$30:V$33)+1,IF($R372=8,LOOKUP($S372,'Vent Sizing Charts'!$T$26:$T$29,'Vent Sizing Charts'!V$26:V$29)+1,IF($R372=6,LOOKUP($S372,'Vent Sizing Charts'!$T$22:$T$25,'Vent Sizing Charts'!V$22:V$25)+1,IF($R372=5,LOOKUP($S372,'Vent Sizing Charts'!$T$18:$T$21,'Vent Sizing Charts'!V$18:V$21)+1,IF($R372=4,LOOKUP($S372,'Vent Sizing Charts'!$T$14:$T$17,'Vent Sizing Charts'!V$14:V$17)+1,IF($R372=3,LOOKUP($S372,'Vent Sizing Charts'!$T$10:$T$13,'Vent Sizing Charts'!V$10:V$13)+1,IF($R372=2,LOOKUP($S372,'Vent Sizing Charts'!$T$8:$T$9,'Vent Sizing Charts'!V$8:V$9)+1,IF($R372=1.5,LOOKUP($S372,'Vent Sizing Charts'!$T$7,'Vent Sizing Charts'!V$7)+1,IF($R372=1.25,LOOKUP($S372,'Vent Sizing Charts'!$T$6,'Vent Sizing Charts'!V$6)+1,"ERR")))))))))))</f>
        <v>ERR</v>
      </c>
      <c r="V372" t="str">
        <f>IF($R372=15,LOOKUP($S372,'Vent Sizing Charts'!$T$38:$T$41,'Vent Sizing Charts'!W$38:W$41)+1,IF($R372=12,LOOKUP($S372,'Vent Sizing Charts'!$T$34:$T$37,'Vent Sizing Charts'!W$34:W$37)+1,IF($R372=10,LOOKUP($S372,'Vent Sizing Charts'!$T$30:$T$33,'Vent Sizing Charts'!W$30:W$33)+1,IF($R372=8,LOOKUP($S372,'Vent Sizing Charts'!$T$26:$T$29,'Vent Sizing Charts'!W$26:W$29)+1,IF($R372=6,LOOKUP($S372,'Vent Sizing Charts'!$T$22:$T$25,'Vent Sizing Charts'!W$22:W$25)+1,IF($R372=5,LOOKUP($S372,'Vent Sizing Charts'!$T$18:$T$21,'Vent Sizing Charts'!W$18:W$21)+1,IF($R372=4,LOOKUP($S372,'Vent Sizing Charts'!$T$14:$T$17,'Vent Sizing Charts'!W$14:W$17)+1,IF($R372=3,LOOKUP($S372,'Vent Sizing Charts'!$T$10:$T$13,'Vent Sizing Charts'!W$10:W$13)+1,IF($R372=2,LOOKUP($S372,'Vent Sizing Charts'!$T$8:$T$9,'Vent Sizing Charts'!W$8:W$9)+1,IF($R372=1.5,LOOKUP($S372,'Vent Sizing Charts'!$T$7,'Vent Sizing Charts'!W$7)+1,IF($R372=1.25,LOOKUP($S372,'Vent Sizing Charts'!$T$6,'Vent Sizing Charts'!W$6)+1,"ERR")))))))))))</f>
        <v>ERR</v>
      </c>
      <c r="W372" t="str">
        <f>IF($R372=15,LOOKUP($S372,'Vent Sizing Charts'!$T$38:$T$41,'Vent Sizing Charts'!X$38:X$41)+1,IF($R372=12,LOOKUP($S372,'Vent Sizing Charts'!$T$34:$T$37,'Vent Sizing Charts'!X$34:X$37)+1,IF($R372=10,LOOKUP($S372,'Vent Sizing Charts'!$T$30:$T$33,'Vent Sizing Charts'!X$30:X$33)+1,IF($R372=8,LOOKUP($S372,'Vent Sizing Charts'!$T$26:$T$29,'Vent Sizing Charts'!X$26:X$29)+1,IF($R372=6,LOOKUP($S372,'Vent Sizing Charts'!$T$22:$T$25,'Vent Sizing Charts'!X$22:X$25)+1,IF($R372=5,LOOKUP($S372,'Vent Sizing Charts'!$T$18:$T$21,'Vent Sizing Charts'!X$18:X$21)+1,IF($R372=4,LOOKUP($S372,'Vent Sizing Charts'!$T$14:$T$17,'Vent Sizing Charts'!X$14:X$17)+1,IF($R372=3,LOOKUP($S372,'Vent Sizing Charts'!$T$10:$T$13,'Vent Sizing Charts'!X$10:X$13)+1,IF($R372=2,LOOKUP($S372,'Vent Sizing Charts'!$T$8:$T$9,'Vent Sizing Charts'!X$8:X$9)+1,IF($R372=1.5,LOOKUP($S372,'Vent Sizing Charts'!$T$7,'Vent Sizing Charts'!X$7)+1,IF($R372=1.25,LOOKUP($S372,'Vent Sizing Charts'!$T$6,'Vent Sizing Charts'!X$6)+1,"ERR")))))))))))</f>
        <v>ERR</v>
      </c>
      <c r="X372" t="str">
        <f>IF($R372=15,LOOKUP($S372,'Vent Sizing Charts'!$T$38:$T$41,'Vent Sizing Charts'!Y$38:Y$41)+1,IF($R372=12,LOOKUP($S372,'Vent Sizing Charts'!$T$34:$T$37,'Vent Sizing Charts'!Y$34:Y$37)+1,IF($R372=10,LOOKUP($S372,'Vent Sizing Charts'!$T$30:$T$33,'Vent Sizing Charts'!Y$30:Y$33)+1,IF($R372=8,LOOKUP($S372,'Vent Sizing Charts'!$T$26:$T$29,'Vent Sizing Charts'!Y$26:Y$29)+1,IF($R372=6,LOOKUP($S372,'Vent Sizing Charts'!$T$22:$T$25,'Vent Sizing Charts'!Y$22:Y$25)+1,IF($R372=5,LOOKUP($S372,'Vent Sizing Charts'!$T$18:$T$21,'Vent Sizing Charts'!Y$18:Y$21)+1,IF($R372=4,LOOKUP($S372,'Vent Sizing Charts'!$T$14:$T$17,'Vent Sizing Charts'!Y$14:Y$17)+1,IF($R372=3,LOOKUP($S372,'Vent Sizing Charts'!$T$10:$T$13,'Vent Sizing Charts'!Y$10:Y$13)+1,IF($R372=2,LOOKUP($S372,'Vent Sizing Charts'!$T$8:$T$9,'Vent Sizing Charts'!Y$8:Y$9)+1,IF($R372=1.5,LOOKUP($S372,'Vent Sizing Charts'!$T$7,'Vent Sizing Charts'!Y$7)+1,IF($R372=1.25,LOOKUP($S372,'Vent Sizing Charts'!$T$6,'Vent Sizing Charts'!Y$6)+1,"ERR")))))))))))</f>
        <v>ERR</v>
      </c>
      <c r="Y372" t="str">
        <f>IF($R372=15,LOOKUP($S372,'Vent Sizing Charts'!$T$38:$T$41,'Vent Sizing Charts'!Z$38:Z$41)+1,IF($R372=12,LOOKUP($S372,'Vent Sizing Charts'!$T$34:$T$37,'Vent Sizing Charts'!Z$34:Z$37)+1,IF($R372=10,LOOKUP($S372,'Vent Sizing Charts'!$T$30:$T$33,'Vent Sizing Charts'!Z$30:Z$33)+1,IF($R372=8,LOOKUP($S372,'Vent Sizing Charts'!$T$26:$T$29,'Vent Sizing Charts'!Z$26:Z$29)+1,IF($R372=6,LOOKUP($S372,'Vent Sizing Charts'!$T$22:$T$25,'Vent Sizing Charts'!Z$22:Z$25)+1,IF($R372=5,LOOKUP($S372,'Vent Sizing Charts'!$T$18:$T$21,'Vent Sizing Charts'!Z$18:Z$21)+1,IF($R372=4,LOOKUP($S372,'Vent Sizing Charts'!$T$14:$T$17,'Vent Sizing Charts'!Z$14:Z$17)+1,IF($R372=3,LOOKUP($S372,'Vent Sizing Charts'!$T$10:$T$13,'Vent Sizing Charts'!Z$10:Z$13)+1,IF($R372=2,LOOKUP($S372,'Vent Sizing Charts'!$T$8:$T$9,'Vent Sizing Charts'!Z$8:Z$9)+1,IF($R372=1.5,LOOKUP($S372,'Vent Sizing Charts'!$T$7,'Vent Sizing Charts'!Z$7)+1,IF($R372=1.25,LOOKUP($S372,'Vent Sizing Charts'!$T$6,'Vent Sizing Charts'!Z$6)+1,"ERR")))))))))))</f>
        <v>ERR</v>
      </c>
      <c r="Z372" t="str">
        <f>IF($R372=15,LOOKUP($S372,'Vent Sizing Charts'!$T$38:$T$41,'Vent Sizing Charts'!AA$38:AA$41)+1,IF($R372=12,LOOKUP($S372,'Vent Sizing Charts'!$T$34:$T$37,'Vent Sizing Charts'!AA$34:AA$37)+1,IF($R372=10,LOOKUP($S372,'Vent Sizing Charts'!$T$30:$T$33,'Vent Sizing Charts'!AA$30:AA$33)+1,IF($R372=8,LOOKUP($S372,'Vent Sizing Charts'!$T$26:$T$29,'Vent Sizing Charts'!AA$26:AA$29)+1,IF($R372=6,LOOKUP($S372,'Vent Sizing Charts'!$T$22:$T$25,'Vent Sizing Charts'!AA$22:AA$25)+1,IF($R372=5,LOOKUP($S372,'Vent Sizing Charts'!$T$18:$T$21,'Vent Sizing Charts'!AA$18:AA$21)+1,IF($R372=4,LOOKUP($S372,'Vent Sizing Charts'!$T$14:$T$17,'Vent Sizing Charts'!AA$14:AA$17)+1,IF($R372=3,LOOKUP($S372,'Vent Sizing Charts'!$T$10:$T$13,'Vent Sizing Charts'!AA$10:AA$13)+1,IF($R372=2,LOOKUP($S372,'Vent Sizing Charts'!$T$8:$T$9,'Vent Sizing Charts'!AA$8:AA$9)+1,IF($R372=1.5,LOOKUP($S372,'Vent Sizing Charts'!$T$7,'Vent Sizing Charts'!AA$7)+1,IF($R372=1.25,LOOKUP($S372,'Vent Sizing Charts'!$T$6,'Vent Sizing Charts'!AA$6)+1,"ERR")))))))))))</f>
        <v>ERR</v>
      </c>
      <c r="AA372" t="str">
        <f>IF($R372=15,LOOKUP($S372,'Vent Sizing Charts'!$T$38:$T$41,'Vent Sizing Charts'!AB$38:AB$41)+1,IF($R372=12,LOOKUP($S372,'Vent Sizing Charts'!$T$34:$T$37,'Vent Sizing Charts'!AB$34:AB$37)+1,IF($R372=10,LOOKUP($S372,'Vent Sizing Charts'!$T$30:$T$33,'Vent Sizing Charts'!AB$30:AB$33)+1,IF($R372=8,LOOKUP($S372,'Vent Sizing Charts'!$T$26:$T$29,'Vent Sizing Charts'!AB$26:AB$29)+1,IF($R372=6,LOOKUP($S372,'Vent Sizing Charts'!$T$22:$T$25,'Vent Sizing Charts'!AB$22:AB$25)+1,IF($R372=5,LOOKUP($S372,'Vent Sizing Charts'!$T$18:$T$21,'Vent Sizing Charts'!AB$18:AB$21)+1,IF($R372=4,LOOKUP($S372,'Vent Sizing Charts'!$T$14:$T$17,'Vent Sizing Charts'!AB$14:AB$17)+1,IF($R372=3,LOOKUP($S372,'Vent Sizing Charts'!$T$10:$T$13,'Vent Sizing Charts'!AB$10:AB$13)+1,IF($R372=2,LOOKUP($S372,'Vent Sizing Charts'!$T$8:$T$9,'Vent Sizing Charts'!AB$8:AB$9)+1,IF($R372=1.5,LOOKUP($S372,'Vent Sizing Charts'!$T$7,'Vent Sizing Charts'!AB$7)+1,IF($R372=1.25,LOOKUP($S372,'Vent Sizing Charts'!$T$6,'Vent Sizing Charts'!AB$6)+1,"ERR")))))))))))</f>
        <v>ERR</v>
      </c>
      <c r="AB372" t="str">
        <f>IF($R372=15,LOOKUP($S372,'Vent Sizing Charts'!$T$38:$T$41,'Vent Sizing Charts'!AC$38:AC$41)+1,IF($R372=12,LOOKUP($S372,'Vent Sizing Charts'!$T$34:$T$37,'Vent Sizing Charts'!AC$34:AC$37)+1,IF($R372=10,LOOKUP($S372,'Vent Sizing Charts'!$T$30:$T$33,'Vent Sizing Charts'!AC$30:AC$33)+1,IF($R372=8,LOOKUP($S372,'Vent Sizing Charts'!$T$26:$T$29,'Vent Sizing Charts'!AC$26:AC$29)+1,IF($R372=6,LOOKUP($S372,'Vent Sizing Charts'!$T$22:$T$25,'Vent Sizing Charts'!AC$22:AC$25)+1,IF($R372=5,LOOKUP($S372,'Vent Sizing Charts'!$T$18:$T$21,'Vent Sizing Charts'!AC$18:AC$21)+1,IF($R372=4,LOOKUP($S372,'Vent Sizing Charts'!$T$14:$T$17,'Vent Sizing Charts'!AC$14:AC$17)+1,IF($R372=3,LOOKUP($S372,'Vent Sizing Charts'!$T$10:$T$13,'Vent Sizing Charts'!AC$10:AC$13)+1,IF($R372=2,LOOKUP($S372,'Vent Sizing Charts'!$T$8:$T$9,'Vent Sizing Charts'!AC$8:AC$9)+1,IF($R372=1.5,LOOKUP($S372,'Vent Sizing Charts'!$T$7,'Vent Sizing Charts'!AC$7)+1,IF($R372=1.25,LOOKUP($S372,'Vent Sizing Charts'!$T$6,'Vent Sizing Charts'!AC$6)+1,"ERR")))))))))))</f>
        <v>ERR</v>
      </c>
      <c r="AC372" t="str">
        <f>IF($R372=15,LOOKUP($S372,'Vent Sizing Charts'!$T$38:$T$41,'Vent Sizing Charts'!AD$38:AD$41)+1,IF($R372=12,LOOKUP($S372,'Vent Sizing Charts'!$T$34:$T$37,'Vent Sizing Charts'!AD$34:AD$37)+1,IF($R372=10,LOOKUP($S372,'Vent Sizing Charts'!$T$30:$T$33,'Vent Sizing Charts'!AD$30:AD$33)+1,IF($R372=8,LOOKUP($S372,'Vent Sizing Charts'!$T$26:$T$29,'Vent Sizing Charts'!AD$26:AD$29)+1,IF($R372=6,LOOKUP($S372,'Vent Sizing Charts'!$T$22:$T$25,'Vent Sizing Charts'!AD$22:AD$25)+1,IF($R372=5,LOOKUP($S372,'Vent Sizing Charts'!$T$18:$T$21,'Vent Sizing Charts'!AD$18:AD$21)+1,IF($R372=4,LOOKUP($S372,'Vent Sizing Charts'!$T$14:$T$17,'Vent Sizing Charts'!AD$14:AD$17)+1,IF($R372=3,LOOKUP($S372,'Vent Sizing Charts'!$T$10:$T$13,'Vent Sizing Charts'!AD$10:AD$13)+1,IF($R372=2,LOOKUP($S372,'Vent Sizing Charts'!$T$8:$T$9,'Vent Sizing Charts'!AD$8:AD$9)+1,IF($R372=1.5,LOOKUP($S372,'Vent Sizing Charts'!$T$7,'Vent Sizing Charts'!AD$7)+1,IF($R372=1.25,LOOKUP($S372,'Vent Sizing Charts'!$T$6,'Vent Sizing Charts'!AD$6)+1,"ERR")))))))))))</f>
        <v>ERR</v>
      </c>
      <c r="AD372" t="str">
        <f>IF($R372=15,LOOKUP($S372,'Vent Sizing Charts'!$T$38:$T$41,'Vent Sizing Charts'!AE$38:AE$41)+1,IF($R372=12,LOOKUP($S372,'Vent Sizing Charts'!$T$34:$T$37,'Vent Sizing Charts'!AE$34:AE$37)+1,IF($R372=10,LOOKUP($S372,'Vent Sizing Charts'!$T$30:$T$33,'Vent Sizing Charts'!AE$30:AE$33)+1,IF($R372=8,LOOKUP($S372,'Vent Sizing Charts'!$T$26:$T$29,'Vent Sizing Charts'!AE$26:AE$29)+1,IF($R372=6,LOOKUP($S372,'Vent Sizing Charts'!$T$22:$T$25,'Vent Sizing Charts'!AE$22:AE$25)+1,IF($R372=5,LOOKUP($S372,'Vent Sizing Charts'!$T$18:$T$21,'Vent Sizing Charts'!AE$18:AE$21)+1,IF($R372=4,LOOKUP($S372,'Vent Sizing Charts'!$T$14:$T$17,'Vent Sizing Charts'!AE$14:AE$17)+1,IF($R372=3,LOOKUP($S372,'Vent Sizing Charts'!$T$10:$T$13,'Vent Sizing Charts'!AE$10:AE$13)+1,IF($R372=2,LOOKUP($S372,'Vent Sizing Charts'!$T$8:$T$9,'Vent Sizing Charts'!AE$8:AE$9)+1,IF($R372=1.5,LOOKUP($S372,'Vent Sizing Charts'!$T$7,'Vent Sizing Charts'!AE$7)+1,IF($R372=1.25,LOOKUP($S372,'Vent Sizing Charts'!$T$6,'Vent Sizing Charts'!AE$6)+1,"ERR")))))))))))</f>
        <v>ERR</v>
      </c>
      <c r="AE372" t="str">
        <f>IF($R372=15,LOOKUP($S372,'Vent Sizing Charts'!$T$38:$T$41,'Vent Sizing Charts'!U$38:U$41),IF($R372=12,LOOKUP($S372,'Vent Sizing Charts'!$T$34:$T$37,'Vent Sizing Charts'!U$34:U$37),IF($R372=10,LOOKUP($S372,'Vent Sizing Charts'!$T$30:$T$33,'Vent Sizing Charts'!U$30:U$33),IF($R372=8,LOOKUP($S372,'Vent Sizing Charts'!$T$26:$T$29,'Vent Sizing Charts'!U$26:U$29),IF($R372=6,LOOKUP($S372,'Vent Sizing Charts'!$T$22:$T$25,'Vent Sizing Charts'!U$22:U$25),IF($R372=5,LOOKUP($S372,'Vent Sizing Charts'!$T$18:$T$21,'Vent Sizing Charts'!U$18:U$21),IF($R372=4,LOOKUP($S372,'Vent Sizing Charts'!$T$14:$T$17,'Vent Sizing Charts'!U$14:U$17),IF($R372=3,LOOKUP($S372,'Vent Sizing Charts'!$T$10:$T$13,'Vent Sizing Charts'!U$10:U$13),IF($R372=2,LOOKUP($S372,'Vent Sizing Charts'!$T$8:$T$9,'Vent Sizing Charts'!U$8:U$9),IF($R372=1.5,LOOKUP($S372,'Vent Sizing Charts'!$T$7,'Vent Sizing Charts'!U$7),IF($R372=1.25,LOOKUP($S372,'Vent Sizing Charts'!$T$6,'Vent Sizing Charts'!U$6),"ERR")))))))))))</f>
        <v>ERR</v>
      </c>
    </row>
    <row r="373" spans="6:31" x14ac:dyDescent="0.25">
      <c r="F373" t="str">
        <f>IF('Vent Sizing'!M358="","",'Vent Sizing'!M358)</f>
        <v/>
      </c>
      <c r="G373">
        <v>0</v>
      </c>
      <c r="H373" t="e">
        <f>IF(LOOKUP($F373,'Vent Sizing Charts'!$F$5:$F$18,'Vent Sizing Charts'!G$5:G$18)+1&lt;0,0,LOOKUP($F373,'Vent Sizing Charts'!$F$5:$F$18,'Vent Sizing Charts'!G$5:G$18))</f>
        <v>#N/A</v>
      </c>
      <c r="I373" t="e">
        <f>IF(LOOKUP($F373,'Vent Sizing Charts'!$F$5:$F$18,'Vent Sizing Charts'!H$5:H$18)+1&lt;0,0,LOOKUP($F373,'Vent Sizing Charts'!$F$5:$F$18,'Vent Sizing Charts'!H$5:H$18))</f>
        <v>#N/A</v>
      </c>
      <c r="J373" t="e">
        <f>IF(LOOKUP($F373,'Vent Sizing Charts'!$F$5:$F$18,'Vent Sizing Charts'!I$5:I$18)+1&lt;0,0,LOOKUP($F373,'Vent Sizing Charts'!$F$5:$F$18,'Vent Sizing Charts'!I$5:I$18))</f>
        <v>#N/A</v>
      </c>
      <c r="K373" t="e">
        <f>IF(LOOKUP($F373,'Vent Sizing Charts'!$F$5:$F$18,'Vent Sizing Charts'!J$5:J$18)+1&lt;0,0,LOOKUP($F373,'Vent Sizing Charts'!$F$5:$F$18,'Vent Sizing Charts'!J$5:J$18))</f>
        <v>#N/A</v>
      </c>
      <c r="L373" t="e">
        <f>IF(LOOKUP($F373,'Vent Sizing Charts'!$F$5:$F$18,'Vent Sizing Charts'!K$5:K$18)+1&lt;0,0,LOOKUP($F373,'Vent Sizing Charts'!$F$5:$F$18,'Vent Sizing Charts'!K$5:K$18))</f>
        <v>#N/A</v>
      </c>
      <c r="M373" t="e">
        <f>IF(LOOKUP($F373,'Vent Sizing Charts'!$F$5:$F$18,'Vent Sizing Charts'!L$5:L$18)+1&lt;0,0,LOOKUP($F373,'Vent Sizing Charts'!$F$5:$F$18,'Vent Sizing Charts'!L$5:L$18))</f>
        <v>#N/A</v>
      </c>
      <c r="N373" t="e">
        <f>IF(LOOKUP($F373,'Vent Sizing Charts'!$F$5:$F$18,'Vent Sizing Charts'!M$5:M$18)+1&lt;0,0,LOOKUP($F373,'Vent Sizing Charts'!$F$5:$F$18,'Vent Sizing Charts'!M$5:M$18))</f>
        <v>#N/A</v>
      </c>
      <c r="O373" t="e">
        <f>IF(LOOKUP($F373,'Vent Sizing Charts'!$F$5:$F$18,'Vent Sizing Charts'!N$5:N$18)+1&lt;0,0,LOOKUP($F373,'Vent Sizing Charts'!$F$5:$F$18,'Vent Sizing Charts'!N$5:N$18))</f>
        <v>#N/A</v>
      </c>
      <c r="R373">
        <f>'Vent Sizing'!W278</f>
        <v>0</v>
      </c>
      <c r="S373">
        <f>ROUNDUP('Vent Sizing'!X278,0)</f>
        <v>0</v>
      </c>
      <c r="T373">
        <v>-9999999</v>
      </c>
      <c r="U373" t="str">
        <f>IF($R373=15,LOOKUP($S373,'Vent Sizing Charts'!$T$38:$T$41,'Vent Sizing Charts'!V$38:V$41)+1,IF($R373=12,LOOKUP($S373,'Vent Sizing Charts'!$T$34:$T$37,'Vent Sizing Charts'!V$34:V$37)+1,IF($R373=10,LOOKUP($S373,'Vent Sizing Charts'!$T$30:$T$33,'Vent Sizing Charts'!V$30:V$33)+1,IF($R373=8,LOOKUP($S373,'Vent Sizing Charts'!$T$26:$T$29,'Vent Sizing Charts'!V$26:V$29)+1,IF($R373=6,LOOKUP($S373,'Vent Sizing Charts'!$T$22:$T$25,'Vent Sizing Charts'!V$22:V$25)+1,IF($R373=5,LOOKUP($S373,'Vent Sizing Charts'!$T$18:$T$21,'Vent Sizing Charts'!V$18:V$21)+1,IF($R373=4,LOOKUP($S373,'Vent Sizing Charts'!$T$14:$T$17,'Vent Sizing Charts'!V$14:V$17)+1,IF($R373=3,LOOKUP($S373,'Vent Sizing Charts'!$T$10:$T$13,'Vent Sizing Charts'!V$10:V$13)+1,IF($R373=2,LOOKUP($S373,'Vent Sizing Charts'!$T$8:$T$9,'Vent Sizing Charts'!V$8:V$9)+1,IF($R373=1.5,LOOKUP($S373,'Vent Sizing Charts'!$T$7,'Vent Sizing Charts'!V$7)+1,IF($R373=1.25,LOOKUP($S373,'Vent Sizing Charts'!$T$6,'Vent Sizing Charts'!V$6)+1,"ERR")))))))))))</f>
        <v>ERR</v>
      </c>
      <c r="V373" t="str">
        <f>IF($R373=15,LOOKUP($S373,'Vent Sizing Charts'!$T$38:$T$41,'Vent Sizing Charts'!W$38:W$41)+1,IF($R373=12,LOOKUP($S373,'Vent Sizing Charts'!$T$34:$T$37,'Vent Sizing Charts'!W$34:W$37)+1,IF($R373=10,LOOKUP($S373,'Vent Sizing Charts'!$T$30:$T$33,'Vent Sizing Charts'!W$30:W$33)+1,IF($R373=8,LOOKUP($S373,'Vent Sizing Charts'!$T$26:$T$29,'Vent Sizing Charts'!W$26:W$29)+1,IF($R373=6,LOOKUP($S373,'Vent Sizing Charts'!$T$22:$T$25,'Vent Sizing Charts'!W$22:W$25)+1,IF($R373=5,LOOKUP($S373,'Vent Sizing Charts'!$T$18:$T$21,'Vent Sizing Charts'!W$18:W$21)+1,IF($R373=4,LOOKUP($S373,'Vent Sizing Charts'!$T$14:$T$17,'Vent Sizing Charts'!W$14:W$17)+1,IF($R373=3,LOOKUP($S373,'Vent Sizing Charts'!$T$10:$T$13,'Vent Sizing Charts'!W$10:W$13)+1,IF($R373=2,LOOKUP($S373,'Vent Sizing Charts'!$T$8:$T$9,'Vent Sizing Charts'!W$8:W$9)+1,IF($R373=1.5,LOOKUP($S373,'Vent Sizing Charts'!$T$7,'Vent Sizing Charts'!W$7)+1,IF($R373=1.25,LOOKUP($S373,'Vent Sizing Charts'!$T$6,'Vent Sizing Charts'!W$6)+1,"ERR")))))))))))</f>
        <v>ERR</v>
      </c>
      <c r="W373" t="str">
        <f>IF($R373=15,LOOKUP($S373,'Vent Sizing Charts'!$T$38:$T$41,'Vent Sizing Charts'!X$38:X$41)+1,IF($R373=12,LOOKUP($S373,'Vent Sizing Charts'!$T$34:$T$37,'Vent Sizing Charts'!X$34:X$37)+1,IF($R373=10,LOOKUP($S373,'Vent Sizing Charts'!$T$30:$T$33,'Vent Sizing Charts'!X$30:X$33)+1,IF($R373=8,LOOKUP($S373,'Vent Sizing Charts'!$T$26:$T$29,'Vent Sizing Charts'!X$26:X$29)+1,IF($R373=6,LOOKUP($S373,'Vent Sizing Charts'!$T$22:$T$25,'Vent Sizing Charts'!X$22:X$25)+1,IF($R373=5,LOOKUP($S373,'Vent Sizing Charts'!$T$18:$T$21,'Vent Sizing Charts'!X$18:X$21)+1,IF($R373=4,LOOKUP($S373,'Vent Sizing Charts'!$T$14:$T$17,'Vent Sizing Charts'!X$14:X$17)+1,IF($R373=3,LOOKUP($S373,'Vent Sizing Charts'!$T$10:$T$13,'Vent Sizing Charts'!X$10:X$13)+1,IF($R373=2,LOOKUP($S373,'Vent Sizing Charts'!$T$8:$T$9,'Vent Sizing Charts'!X$8:X$9)+1,IF($R373=1.5,LOOKUP($S373,'Vent Sizing Charts'!$T$7,'Vent Sizing Charts'!X$7)+1,IF($R373=1.25,LOOKUP($S373,'Vent Sizing Charts'!$T$6,'Vent Sizing Charts'!X$6)+1,"ERR")))))))))))</f>
        <v>ERR</v>
      </c>
      <c r="X373" t="str">
        <f>IF($R373=15,LOOKUP($S373,'Vent Sizing Charts'!$T$38:$T$41,'Vent Sizing Charts'!Y$38:Y$41)+1,IF($R373=12,LOOKUP($S373,'Vent Sizing Charts'!$T$34:$T$37,'Vent Sizing Charts'!Y$34:Y$37)+1,IF($R373=10,LOOKUP($S373,'Vent Sizing Charts'!$T$30:$T$33,'Vent Sizing Charts'!Y$30:Y$33)+1,IF($R373=8,LOOKUP($S373,'Vent Sizing Charts'!$T$26:$T$29,'Vent Sizing Charts'!Y$26:Y$29)+1,IF($R373=6,LOOKUP($S373,'Vent Sizing Charts'!$T$22:$T$25,'Vent Sizing Charts'!Y$22:Y$25)+1,IF($R373=5,LOOKUP($S373,'Vent Sizing Charts'!$T$18:$T$21,'Vent Sizing Charts'!Y$18:Y$21)+1,IF($R373=4,LOOKUP($S373,'Vent Sizing Charts'!$T$14:$T$17,'Vent Sizing Charts'!Y$14:Y$17)+1,IF($R373=3,LOOKUP($S373,'Vent Sizing Charts'!$T$10:$T$13,'Vent Sizing Charts'!Y$10:Y$13)+1,IF($R373=2,LOOKUP($S373,'Vent Sizing Charts'!$T$8:$T$9,'Vent Sizing Charts'!Y$8:Y$9)+1,IF($R373=1.5,LOOKUP($S373,'Vent Sizing Charts'!$T$7,'Vent Sizing Charts'!Y$7)+1,IF($R373=1.25,LOOKUP($S373,'Vent Sizing Charts'!$T$6,'Vent Sizing Charts'!Y$6)+1,"ERR")))))))))))</f>
        <v>ERR</v>
      </c>
      <c r="Y373" t="str">
        <f>IF($R373=15,LOOKUP($S373,'Vent Sizing Charts'!$T$38:$T$41,'Vent Sizing Charts'!Z$38:Z$41)+1,IF($R373=12,LOOKUP($S373,'Vent Sizing Charts'!$T$34:$T$37,'Vent Sizing Charts'!Z$34:Z$37)+1,IF($R373=10,LOOKUP($S373,'Vent Sizing Charts'!$T$30:$T$33,'Vent Sizing Charts'!Z$30:Z$33)+1,IF($R373=8,LOOKUP($S373,'Vent Sizing Charts'!$T$26:$T$29,'Vent Sizing Charts'!Z$26:Z$29)+1,IF($R373=6,LOOKUP($S373,'Vent Sizing Charts'!$T$22:$T$25,'Vent Sizing Charts'!Z$22:Z$25)+1,IF($R373=5,LOOKUP($S373,'Vent Sizing Charts'!$T$18:$T$21,'Vent Sizing Charts'!Z$18:Z$21)+1,IF($R373=4,LOOKUP($S373,'Vent Sizing Charts'!$T$14:$T$17,'Vent Sizing Charts'!Z$14:Z$17)+1,IF($R373=3,LOOKUP($S373,'Vent Sizing Charts'!$T$10:$T$13,'Vent Sizing Charts'!Z$10:Z$13)+1,IF($R373=2,LOOKUP($S373,'Vent Sizing Charts'!$T$8:$T$9,'Vent Sizing Charts'!Z$8:Z$9)+1,IF($R373=1.5,LOOKUP($S373,'Vent Sizing Charts'!$T$7,'Vent Sizing Charts'!Z$7)+1,IF($R373=1.25,LOOKUP($S373,'Vent Sizing Charts'!$T$6,'Vent Sizing Charts'!Z$6)+1,"ERR")))))))))))</f>
        <v>ERR</v>
      </c>
      <c r="Z373" t="str">
        <f>IF($R373=15,LOOKUP($S373,'Vent Sizing Charts'!$T$38:$T$41,'Vent Sizing Charts'!AA$38:AA$41)+1,IF($R373=12,LOOKUP($S373,'Vent Sizing Charts'!$T$34:$T$37,'Vent Sizing Charts'!AA$34:AA$37)+1,IF($R373=10,LOOKUP($S373,'Vent Sizing Charts'!$T$30:$T$33,'Vent Sizing Charts'!AA$30:AA$33)+1,IF($R373=8,LOOKUP($S373,'Vent Sizing Charts'!$T$26:$T$29,'Vent Sizing Charts'!AA$26:AA$29)+1,IF($R373=6,LOOKUP($S373,'Vent Sizing Charts'!$T$22:$T$25,'Vent Sizing Charts'!AA$22:AA$25)+1,IF($R373=5,LOOKUP($S373,'Vent Sizing Charts'!$T$18:$T$21,'Vent Sizing Charts'!AA$18:AA$21)+1,IF($R373=4,LOOKUP($S373,'Vent Sizing Charts'!$T$14:$T$17,'Vent Sizing Charts'!AA$14:AA$17)+1,IF($R373=3,LOOKUP($S373,'Vent Sizing Charts'!$T$10:$T$13,'Vent Sizing Charts'!AA$10:AA$13)+1,IF($R373=2,LOOKUP($S373,'Vent Sizing Charts'!$T$8:$T$9,'Vent Sizing Charts'!AA$8:AA$9)+1,IF($R373=1.5,LOOKUP($S373,'Vent Sizing Charts'!$T$7,'Vent Sizing Charts'!AA$7)+1,IF($R373=1.25,LOOKUP($S373,'Vent Sizing Charts'!$T$6,'Vent Sizing Charts'!AA$6)+1,"ERR")))))))))))</f>
        <v>ERR</v>
      </c>
      <c r="AA373" t="str">
        <f>IF($R373=15,LOOKUP($S373,'Vent Sizing Charts'!$T$38:$T$41,'Vent Sizing Charts'!AB$38:AB$41)+1,IF($R373=12,LOOKUP($S373,'Vent Sizing Charts'!$T$34:$T$37,'Vent Sizing Charts'!AB$34:AB$37)+1,IF($R373=10,LOOKUP($S373,'Vent Sizing Charts'!$T$30:$T$33,'Vent Sizing Charts'!AB$30:AB$33)+1,IF($R373=8,LOOKUP($S373,'Vent Sizing Charts'!$T$26:$T$29,'Vent Sizing Charts'!AB$26:AB$29)+1,IF($R373=6,LOOKUP($S373,'Vent Sizing Charts'!$T$22:$T$25,'Vent Sizing Charts'!AB$22:AB$25)+1,IF($R373=5,LOOKUP($S373,'Vent Sizing Charts'!$T$18:$T$21,'Vent Sizing Charts'!AB$18:AB$21)+1,IF($R373=4,LOOKUP($S373,'Vent Sizing Charts'!$T$14:$T$17,'Vent Sizing Charts'!AB$14:AB$17)+1,IF($R373=3,LOOKUP($S373,'Vent Sizing Charts'!$T$10:$T$13,'Vent Sizing Charts'!AB$10:AB$13)+1,IF($R373=2,LOOKUP($S373,'Vent Sizing Charts'!$T$8:$T$9,'Vent Sizing Charts'!AB$8:AB$9)+1,IF($R373=1.5,LOOKUP($S373,'Vent Sizing Charts'!$T$7,'Vent Sizing Charts'!AB$7)+1,IF($R373=1.25,LOOKUP($S373,'Vent Sizing Charts'!$T$6,'Vent Sizing Charts'!AB$6)+1,"ERR")))))))))))</f>
        <v>ERR</v>
      </c>
      <c r="AB373" t="str">
        <f>IF($R373=15,LOOKUP($S373,'Vent Sizing Charts'!$T$38:$T$41,'Vent Sizing Charts'!AC$38:AC$41)+1,IF($R373=12,LOOKUP($S373,'Vent Sizing Charts'!$T$34:$T$37,'Vent Sizing Charts'!AC$34:AC$37)+1,IF($R373=10,LOOKUP($S373,'Vent Sizing Charts'!$T$30:$T$33,'Vent Sizing Charts'!AC$30:AC$33)+1,IF($R373=8,LOOKUP($S373,'Vent Sizing Charts'!$T$26:$T$29,'Vent Sizing Charts'!AC$26:AC$29)+1,IF($R373=6,LOOKUP($S373,'Vent Sizing Charts'!$T$22:$T$25,'Vent Sizing Charts'!AC$22:AC$25)+1,IF($R373=5,LOOKUP($S373,'Vent Sizing Charts'!$T$18:$T$21,'Vent Sizing Charts'!AC$18:AC$21)+1,IF($R373=4,LOOKUP($S373,'Vent Sizing Charts'!$T$14:$T$17,'Vent Sizing Charts'!AC$14:AC$17)+1,IF($R373=3,LOOKUP($S373,'Vent Sizing Charts'!$T$10:$T$13,'Vent Sizing Charts'!AC$10:AC$13)+1,IF($R373=2,LOOKUP($S373,'Vent Sizing Charts'!$T$8:$T$9,'Vent Sizing Charts'!AC$8:AC$9)+1,IF($R373=1.5,LOOKUP($S373,'Vent Sizing Charts'!$T$7,'Vent Sizing Charts'!AC$7)+1,IF($R373=1.25,LOOKUP($S373,'Vent Sizing Charts'!$T$6,'Vent Sizing Charts'!AC$6)+1,"ERR")))))))))))</f>
        <v>ERR</v>
      </c>
      <c r="AC373" t="str">
        <f>IF($R373=15,LOOKUP($S373,'Vent Sizing Charts'!$T$38:$T$41,'Vent Sizing Charts'!AD$38:AD$41)+1,IF($R373=12,LOOKUP($S373,'Vent Sizing Charts'!$T$34:$T$37,'Vent Sizing Charts'!AD$34:AD$37)+1,IF($R373=10,LOOKUP($S373,'Vent Sizing Charts'!$T$30:$T$33,'Vent Sizing Charts'!AD$30:AD$33)+1,IF($R373=8,LOOKUP($S373,'Vent Sizing Charts'!$T$26:$T$29,'Vent Sizing Charts'!AD$26:AD$29)+1,IF($R373=6,LOOKUP($S373,'Vent Sizing Charts'!$T$22:$T$25,'Vent Sizing Charts'!AD$22:AD$25)+1,IF($R373=5,LOOKUP($S373,'Vent Sizing Charts'!$T$18:$T$21,'Vent Sizing Charts'!AD$18:AD$21)+1,IF($R373=4,LOOKUP($S373,'Vent Sizing Charts'!$T$14:$T$17,'Vent Sizing Charts'!AD$14:AD$17)+1,IF($R373=3,LOOKUP($S373,'Vent Sizing Charts'!$T$10:$T$13,'Vent Sizing Charts'!AD$10:AD$13)+1,IF($R373=2,LOOKUP($S373,'Vent Sizing Charts'!$T$8:$T$9,'Vent Sizing Charts'!AD$8:AD$9)+1,IF($R373=1.5,LOOKUP($S373,'Vent Sizing Charts'!$T$7,'Vent Sizing Charts'!AD$7)+1,IF($R373=1.25,LOOKUP($S373,'Vent Sizing Charts'!$T$6,'Vent Sizing Charts'!AD$6)+1,"ERR")))))))))))</f>
        <v>ERR</v>
      </c>
      <c r="AD373" t="str">
        <f>IF($R373=15,LOOKUP($S373,'Vent Sizing Charts'!$T$38:$T$41,'Vent Sizing Charts'!AE$38:AE$41)+1,IF($R373=12,LOOKUP($S373,'Vent Sizing Charts'!$T$34:$T$37,'Vent Sizing Charts'!AE$34:AE$37)+1,IF($R373=10,LOOKUP($S373,'Vent Sizing Charts'!$T$30:$T$33,'Vent Sizing Charts'!AE$30:AE$33)+1,IF($R373=8,LOOKUP($S373,'Vent Sizing Charts'!$T$26:$T$29,'Vent Sizing Charts'!AE$26:AE$29)+1,IF($R373=6,LOOKUP($S373,'Vent Sizing Charts'!$T$22:$T$25,'Vent Sizing Charts'!AE$22:AE$25)+1,IF($R373=5,LOOKUP($S373,'Vent Sizing Charts'!$T$18:$T$21,'Vent Sizing Charts'!AE$18:AE$21)+1,IF($R373=4,LOOKUP($S373,'Vent Sizing Charts'!$T$14:$T$17,'Vent Sizing Charts'!AE$14:AE$17)+1,IF($R373=3,LOOKUP($S373,'Vent Sizing Charts'!$T$10:$T$13,'Vent Sizing Charts'!AE$10:AE$13)+1,IF($R373=2,LOOKUP($S373,'Vent Sizing Charts'!$T$8:$T$9,'Vent Sizing Charts'!AE$8:AE$9)+1,IF($R373=1.5,LOOKUP($S373,'Vent Sizing Charts'!$T$7,'Vent Sizing Charts'!AE$7)+1,IF($R373=1.25,LOOKUP($S373,'Vent Sizing Charts'!$T$6,'Vent Sizing Charts'!AE$6)+1,"ERR")))))))))))</f>
        <v>ERR</v>
      </c>
      <c r="AE373" t="str">
        <f>IF($R373=15,LOOKUP($S373,'Vent Sizing Charts'!$T$38:$T$41,'Vent Sizing Charts'!U$38:U$41),IF($R373=12,LOOKUP($S373,'Vent Sizing Charts'!$T$34:$T$37,'Vent Sizing Charts'!U$34:U$37),IF($R373=10,LOOKUP($S373,'Vent Sizing Charts'!$T$30:$T$33,'Vent Sizing Charts'!U$30:U$33),IF($R373=8,LOOKUP($S373,'Vent Sizing Charts'!$T$26:$T$29,'Vent Sizing Charts'!U$26:U$29),IF($R373=6,LOOKUP($S373,'Vent Sizing Charts'!$T$22:$T$25,'Vent Sizing Charts'!U$22:U$25),IF($R373=5,LOOKUP($S373,'Vent Sizing Charts'!$T$18:$T$21,'Vent Sizing Charts'!U$18:U$21),IF($R373=4,LOOKUP($S373,'Vent Sizing Charts'!$T$14:$T$17,'Vent Sizing Charts'!U$14:U$17),IF($R373=3,LOOKUP($S373,'Vent Sizing Charts'!$T$10:$T$13,'Vent Sizing Charts'!U$10:U$13),IF($R373=2,LOOKUP($S373,'Vent Sizing Charts'!$T$8:$T$9,'Vent Sizing Charts'!U$8:U$9),IF($R373=1.5,LOOKUP($S373,'Vent Sizing Charts'!$T$7,'Vent Sizing Charts'!U$7),IF($R373=1.25,LOOKUP($S373,'Vent Sizing Charts'!$T$6,'Vent Sizing Charts'!U$6),"ERR")))))))))))</f>
        <v>ERR</v>
      </c>
    </row>
    <row r="374" spans="6:31" x14ac:dyDescent="0.25">
      <c r="F374" t="str">
        <f>IF('Vent Sizing'!M359="","",'Vent Sizing'!M359)</f>
        <v/>
      </c>
      <c r="G374">
        <v>0</v>
      </c>
      <c r="H374" t="e">
        <f>IF(LOOKUP($F374,'Vent Sizing Charts'!$F$5:$F$18,'Vent Sizing Charts'!G$5:G$18)+1&lt;0,0,LOOKUP($F374,'Vent Sizing Charts'!$F$5:$F$18,'Vent Sizing Charts'!G$5:G$18))</f>
        <v>#N/A</v>
      </c>
      <c r="I374" t="e">
        <f>IF(LOOKUP($F374,'Vent Sizing Charts'!$F$5:$F$18,'Vent Sizing Charts'!H$5:H$18)+1&lt;0,0,LOOKUP($F374,'Vent Sizing Charts'!$F$5:$F$18,'Vent Sizing Charts'!H$5:H$18))</f>
        <v>#N/A</v>
      </c>
      <c r="J374" t="e">
        <f>IF(LOOKUP($F374,'Vent Sizing Charts'!$F$5:$F$18,'Vent Sizing Charts'!I$5:I$18)+1&lt;0,0,LOOKUP($F374,'Vent Sizing Charts'!$F$5:$F$18,'Vent Sizing Charts'!I$5:I$18))</f>
        <v>#N/A</v>
      </c>
      <c r="K374" t="e">
        <f>IF(LOOKUP($F374,'Vent Sizing Charts'!$F$5:$F$18,'Vent Sizing Charts'!J$5:J$18)+1&lt;0,0,LOOKUP($F374,'Vent Sizing Charts'!$F$5:$F$18,'Vent Sizing Charts'!J$5:J$18))</f>
        <v>#N/A</v>
      </c>
      <c r="L374" t="e">
        <f>IF(LOOKUP($F374,'Vent Sizing Charts'!$F$5:$F$18,'Vent Sizing Charts'!K$5:K$18)+1&lt;0,0,LOOKUP($F374,'Vent Sizing Charts'!$F$5:$F$18,'Vent Sizing Charts'!K$5:K$18))</f>
        <v>#N/A</v>
      </c>
      <c r="M374" t="e">
        <f>IF(LOOKUP($F374,'Vent Sizing Charts'!$F$5:$F$18,'Vent Sizing Charts'!L$5:L$18)+1&lt;0,0,LOOKUP($F374,'Vent Sizing Charts'!$F$5:$F$18,'Vent Sizing Charts'!L$5:L$18))</f>
        <v>#N/A</v>
      </c>
      <c r="N374" t="e">
        <f>IF(LOOKUP($F374,'Vent Sizing Charts'!$F$5:$F$18,'Vent Sizing Charts'!M$5:M$18)+1&lt;0,0,LOOKUP($F374,'Vent Sizing Charts'!$F$5:$F$18,'Vent Sizing Charts'!M$5:M$18))</f>
        <v>#N/A</v>
      </c>
      <c r="O374" t="e">
        <f>IF(LOOKUP($F374,'Vent Sizing Charts'!$F$5:$F$18,'Vent Sizing Charts'!N$5:N$18)+1&lt;0,0,LOOKUP($F374,'Vent Sizing Charts'!$F$5:$F$18,'Vent Sizing Charts'!N$5:N$18))</f>
        <v>#N/A</v>
      </c>
      <c r="R374">
        <f>'Vent Sizing'!W279</f>
        <v>0</v>
      </c>
      <c r="S374">
        <f>ROUNDUP('Vent Sizing'!X279,0)</f>
        <v>0</v>
      </c>
      <c r="T374">
        <v>-9999999</v>
      </c>
      <c r="U374" t="str">
        <f>IF($R374=15,LOOKUP($S374,'Vent Sizing Charts'!$T$38:$T$41,'Vent Sizing Charts'!V$38:V$41)+1,IF($R374=12,LOOKUP($S374,'Vent Sizing Charts'!$T$34:$T$37,'Vent Sizing Charts'!V$34:V$37)+1,IF($R374=10,LOOKUP($S374,'Vent Sizing Charts'!$T$30:$T$33,'Vent Sizing Charts'!V$30:V$33)+1,IF($R374=8,LOOKUP($S374,'Vent Sizing Charts'!$T$26:$T$29,'Vent Sizing Charts'!V$26:V$29)+1,IF($R374=6,LOOKUP($S374,'Vent Sizing Charts'!$T$22:$T$25,'Vent Sizing Charts'!V$22:V$25)+1,IF($R374=5,LOOKUP($S374,'Vent Sizing Charts'!$T$18:$T$21,'Vent Sizing Charts'!V$18:V$21)+1,IF($R374=4,LOOKUP($S374,'Vent Sizing Charts'!$T$14:$T$17,'Vent Sizing Charts'!V$14:V$17)+1,IF($R374=3,LOOKUP($S374,'Vent Sizing Charts'!$T$10:$T$13,'Vent Sizing Charts'!V$10:V$13)+1,IF($R374=2,LOOKUP($S374,'Vent Sizing Charts'!$T$8:$T$9,'Vent Sizing Charts'!V$8:V$9)+1,IF($R374=1.5,LOOKUP($S374,'Vent Sizing Charts'!$T$7,'Vent Sizing Charts'!V$7)+1,IF($R374=1.25,LOOKUP($S374,'Vent Sizing Charts'!$T$6,'Vent Sizing Charts'!V$6)+1,"ERR")))))))))))</f>
        <v>ERR</v>
      </c>
      <c r="V374" t="str">
        <f>IF($R374=15,LOOKUP($S374,'Vent Sizing Charts'!$T$38:$T$41,'Vent Sizing Charts'!W$38:W$41)+1,IF($R374=12,LOOKUP($S374,'Vent Sizing Charts'!$T$34:$T$37,'Vent Sizing Charts'!W$34:W$37)+1,IF($R374=10,LOOKUP($S374,'Vent Sizing Charts'!$T$30:$T$33,'Vent Sizing Charts'!W$30:W$33)+1,IF($R374=8,LOOKUP($S374,'Vent Sizing Charts'!$T$26:$T$29,'Vent Sizing Charts'!W$26:W$29)+1,IF($R374=6,LOOKUP($S374,'Vent Sizing Charts'!$T$22:$T$25,'Vent Sizing Charts'!W$22:W$25)+1,IF($R374=5,LOOKUP($S374,'Vent Sizing Charts'!$T$18:$T$21,'Vent Sizing Charts'!W$18:W$21)+1,IF($R374=4,LOOKUP($S374,'Vent Sizing Charts'!$T$14:$T$17,'Vent Sizing Charts'!W$14:W$17)+1,IF($R374=3,LOOKUP($S374,'Vent Sizing Charts'!$T$10:$T$13,'Vent Sizing Charts'!W$10:W$13)+1,IF($R374=2,LOOKUP($S374,'Vent Sizing Charts'!$T$8:$T$9,'Vent Sizing Charts'!W$8:W$9)+1,IF($R374=1.5,LOOKUP($S374,'Vent Sizing Charts'!$T$7,'Vent Sizing Charts'!W$7)+1,IF($R374=1.25,LOOKUP($S374,'Vent Sizing Charts'!$T$6,'Vent Sizing Charts'!W$6)+1,"ERR")))))))))))</f>
        <v>ERR</v>
      </c>
      <c r="W374" t="str">
        <f>IF($R374=15,LOOKUP($S374,'Vent Sizing Charts'!$T$38:$T$41,'Vent Sizing Charts'!X$38:X$41)+1,IF($R374=12,LOOKUP($S374,'Vent Sizing Charts'!$T$34:$T$37,'Vent Sizing Charts'!X$34:X$37)+1,IF($R374=10,LOOKUP($S374,'Vent Sizing Charts'!$T$30:$T$33,'Vent Sizing Charts'!X$30:X$33)+1,IF($R374=8,LOOKUP($S374,'Vent Sizing Charts'!$T$26:$T$29,'Vent Sizing Charts'!X$26:X$29)+1,IF($R374=6,LOOKUP($S374,'Vent Sizing Charts'!$T$22:$T$25,'Vent Sizing Charts'!X$22:X$25)+1,IF($R374=5,LOOKUP($S374,'Vent Sizing Charts'!$T$18:$T$21,'Vent Sizing Charts'!X$18:X$21)+1,IF($R374=4,LOOKUP($S374,'Vent Sizing Charts'!$T$14:$T$17,'Vent Sizing Charts'!X$14:X$17)+1,IF($R374=3,LOOKUP($S374,'Vent Sizing Charts'!$T$10:$T$13,'Vent Sizing Charts'!X$10:X$13)+1,IF($R374=2,LOOKUP($S374,'Vent Sizing Charts'!$T$8:$T$9,'Vent Sizing Charts'!X$8:X$9)+1,IF($R374=1.5,LOOKUP($S374,'Vent Sizing Charts'!$T$7,'Vent Sizing Charts'!X$7)+1,IF($R374=1.25,LOOKUP($S374,'Vent Sizing Charts'!$T$6,'Vent Sizing Charts'!X$6)+1,"ERR")))))))))))</f>
        <v>ERR</v>
      </c>
      <c r="X374" t="str">
        <f>IF($R374=15,LOOKUP($S374,'Vent Sizing Charts'!$T$38:$T$41,'Vent Sizing Charts'!Y$38:Y$41)+1,IF($R374=12,LOOKUP($S374,'Vent Sizing Charts'!$T$34:$T$37,'Vent Sizing Charts'!Y$34:Y$37)+1,IF($R374=10,LOOKUP($S374,'Vent Sizing Charts'!$T$30:$T$33,'Vent Sizing Charts'!Y$30:Y$33)+1,IF($R374=8,LOOKUP($S374,'Vent Sizing Charts'!$T$26:$T$29,'Vent Sizing Charts'!Y$26:Y$29)+1,IF($R374=6,LOOKUP($S374,'Vent Sizing Charts'!$T$22:$T$25,'Vent Sizing Charts'!Y$22:Y$25)+1,IF($R374=5,LOOKUP($S374,'Vent Sizing Charts'!$T$18:$T$21,'Vent Sizing Charts'!Y$18:Y$21)+1,IF($R374=4,LOOKUP($S374,'Vent Sizing Charts'!$T$14:$T$17,'Vent Sizing Charts'!Y$14:Y$17)+1,IF($R374=3,LOOKUP($S374,'Vent Sizing Charts'!$T$10:$T$13,'Vent Sizing Charts'!Y$10:Y$13)+1,IF($R374=2,LOOKUP($S374,'Vent Sizing Charts'!$T$8:$T$9,'Vent Sizing Charts'!Y$8:Y$9)+1,IF($R374=1.5,LOOKUP($S374,'Vent Sizing Charts'!$T$7,'Vent Sizing Charts'!Y$7)+1,IF($R374=1.25,LOOKUP($S374,'Vent Sizing Charts'!$T$6,'Vent Sizing Charts'!Y$6)+1,"ERR")))))))))))</f>
        <v>ERR</v>
      </c>
      <c r="Y374" t="str">
        <f>IF($R374=15,LOOKUP($S374,'Vent Sizing Charts'!$T$38:$T$41,'Vent Sizing Charts'!Z$38:Z$41)+1,IF($R374=12,LOOKUP($S374,'Vent Sizing Charts'!$T$34:$T$37,'Vent Sizing Charts'!Z$34:Z$37)+1,IF($R374=10,LOOKUP($S374,'Vent Sizing Charts'!$T$30:$T$33,'Vent Sizing Charts'!Z$30:Z$33)+1,IF($R374=8,LOOKUP($S374,'Vent Sizing Charts'!$T$26:$T$29,'Vent Sizing Charts'!Z$26:Z$29)+1,IF($R374=6,LOOKUP($S374,'Vent Sizing Charts'!$T$22:$T$25,'Vent Sizing Charts'!Z$22:Z$25)+1,IF($R374=5,LOOKUP($S374,'Vent Sizing Charts'!$T$18:$T$21,'Vent Sizing Charts'!Z$18:Z$21)+1,IF($R374=4,LOOKUP($S374,'Vent Sizing Charts'!$T$14:$T$17,'Vent Sizing Charts'!Z$14:Z$17)+1,IF($R374=3,LOOKUP($S374,'Vent Sizing Charts'!$T$10:$T$13,'Vent Sizing Charts'!Z$10:Z$13)+1,IF($R374=2,LOOKUP($S374,'Vent Sizing Charts'!$T$8:$T$9,'Vent Sizing Charts'!Z$8:Z$9)+1,IF($R374=1.5,LOOKUP($S374,'Vent Sizing Charts'!$T$7,'Vent Sizing Charts'!Z$7)+1,IF($R374=1.25,LOOKUP($S374,'Vent Sizing Charts'!$T$6,'Vent Sizing Charts'!Z$6)+1,"ERR")))))))))))</f>
        <v>ERR</v>
      </c>
      <c r="Z374" t="str">
        <f>IF($R374=15,LOOKUP($S374,'Vent Sizing Charts'!$T$38:$T$41,'Vent Sizing Charts'!AA$38:AA$41)+1,IF($R374=12,LOOKUP($S374,'Vent Sizing Charts'!$T$34:$T$37,'Vent Sizing Charts'!AA$34:AA$37)+1,IF($R374=10,LOOKUP($S374,'Vent Sizing Charts'!$T$30:$T$33,'Vent Sizing Charts'!AA$30:AA$33)+1,IF($R374=8,LOOKUP($S374,'Vent Sizing Charts'!$T$26:$T$29,'Vent Sizing Charts'!AA$26:AA$29)+1,IF($R374=6,LOOKUP($S374,'Vent Sizing Charts'!$T$22:$T$25,'Vent Sizing Charts'!AA$22:AA$25)+1,IF($R374=5,LOOKUP($S374,'Vent Sizing Charts'!$T$18:$T$21,'Vent Sizing Charts'!AA$18:AA$21)+1,IF($R374=4,LOOKUP($S374,'Vent Sizing Charts'!$T$14:$T$17,'Vent Sizing Charts'!AA$14:AA$17)+1,IF($R374=3,LOOKUP($S374,'Vent Sizing Charts'!$T$10:$T$13,'Vent Sizing Charts'!AA$10:AA$13)+1,IF($R374=2,LOOKUP($S374,'Vent Sizing Charts'!$T$8:$T$9,'Vent Sizing Charts'!AA$8:AA$9)+1,IF($R374=1.5,LOOKUP($S374,'Vent Sizing Charts'!$T$7,'Vent Sizing Charts'!AA$7)+1,IF($R374=1.25,LOOKUP($S374,'Vent Sizing Charts'!$T$6,'Vent Sizing Charts'!AA$6)+1,"ERR")))))))))))</f>
        <v>ERR</v>
      </c>
      <c r="AA374" t="str">
        <f>IF($R374=15,LOOKUP($S374,'Vent Sizing Charts'!$T$38:$T$41,'Vent Sizing Charts'!AB$38:AB$41)+1,IF($R374=12,LOOKUP($S374,'Vent Sizing Charts'!$T$34:$T$37,'Vent Sizing Charts'!AB$34:AB$37)+1,IF($R374=10,LOOKUP($S374,'Vent Sizing Charts'!$T$30:$T$33,'Vent Sizing Charts'!AB$30:AB$33)+1,IF($R374=8,LOOKUP($S374,'Vent Sizing Charts'!$T$26:$T$29,'Vent Sizing Charts'!AB$26:AB$29)+1,IF($R374=6,LOOKUP($S374,'Vent Sizing Charts'!$T$22:$T$25,'Vent Sizing Charts'!AB$22:AB$25)+1,IF($R374=5,LOOKUP($S374,'Vent Sizing Charts'!$T$18:$T$21,'Vent Sizing Charts'!AB$18:AB$21)+1,IF($R374=4,LOOKUP($S374,'Vent Sizing Charts'!$T$14:$T$17,'Vent Sizing Charts'!AB$14:AB$17)+1,IF($R374=3,LOOKUP($S374,'Vent Sizing Charts'!$T$10:$T$13,'Vent Sizing Charts'!AB$10:AB$13)+1,IF($R374=2,LOOKUP($S374,'Vent Sizing Charts'!$T$8:$T$9,'Vent Sizing Charts'!AB$8:AB$9)+1,IF($R374=1.5,LOOKUP($S374,'Vent Sizing Charts'!$T$7,'Vent Sizing Charts'!AB$7)+1,IF($R374=1.25,LOOKUP($S374,'Vent Sizing Charts'!$T$6,'Vent Sizing Charts'!AB$6)+1,"ERR")))))))))))</f>
        <v>ERR</v>
      </c>
      <c r="AB374" t="str">
        <f>IF($R374=15,LOOKUP($S374,'Vent Sizing Charts'!$T$38:$T$41,'Vent Sizing Charts'!AC$38:AC$41)+1,IF($R374=12,LOOKUP($S374,'Vent Sizing Charts'!$T$34:$T$37,'Vent Sizing Charts'!AC$34:AC$37)+1,IF($R374=10,LOOKUP($S374,'Vent Sizing Charts'!$T$30:$T$33,'Vent Sizing Charts'!AC$30:AC$33)+1,IF($R374=8,LOOKUP($S374,'Vent Sizing Charts'!$T$26:$T$29,'Vent Sizing Charts'!AC$26:AC$29)+1,IF($R374=6,LOOKUP($S374,'Vent Sizing Charts'!$T$22:$T$25,'Vent Sizing Charts'!AC$22:AC$25)+1,IF($R374=5,LOOKUP($S374,'Vent Sizing Charts'!$T$18:$T$21,'Vent Sizing Charts'!AC$18:AC$21)+1,IF($R374=4,LOOKUP($S374,'Vent Sizing Charts'!$T$14:$T$17,'Vent Sizing Charts'!AC$14:AC$17)+1,IF($R374=3,LOOKUP($S374,'Vent Sizing Charts'!$T$10:$T$13,'Vent Sizing Charts'!AC$10:AC$13)+1,IF($R374=2,LOOKUP($S374,'Vent Sizing Charts'!$T$8:$T$9,'Vent Sizing Charts'!AC$8:AC$9)+1,IF($R374=1.5,LOOKUP($S374,'Vent Sizing Charts'!$T$7,'Vent Sizing Charts'!AC$7)+1,IF($R374=1.25,LOOKUP($S374,'Vent Sizing Charts'!$T$6,'Vent Sizing Charts'!AC$6)+1,"ERR")))))))))))</f>
        <v>ERR</v>
      </c>
      <c r="AC374" t="str">
        <f>IF($R374=15,LOOKUP($S374,'Vent Sizing Charts'!$T$38:$T$41,'Vent Sizing Charts'!AD$38:AD$41)+1,IF($R374=12,LOOKUP($S374,'Vent Sizing Charts'!$T$34:$T$37,'Vent Sizing Charts'!AD$34:AD$37)+1,IF($R374=10,LOOKUP($S374,'Vent Sizing Charts'!$T$30:$T$33,'Vent Sizing Charts'!AD$30:AD$33)+1,IF($R374=8,LOOKUP($S374,'Vent Sizing Charts'!$T$26:$T$29,'Vent Sizing Charts'!AD$26:AD$29)+1,IF($R374=6,LOOKUP($S374,'Vent Sizing Charts'!$T$22:$T$25,'Vent Sizing Charts'!AD$22:AD$25)+1,IF($R374=5,LOOKUP($S374,'Vent Sizing Charts'!$T$18:$T$21,'Vent Sizing Charts'!AD$18:AD$21)+1,IF($R374=4,LOOKUP($S374,'Vent Sizing Charts'!$T$14:$T$17,'Vent Sizing Charts'!AD$14:AD$17)+1,IF($R374=3,LOOKUP($S374,'Vent Sizing Charts'!$T$10:$T$13,'Vent Sizing Charts'!AD$10:AD$13)+1,IF($R374=2,LOOKUP($S374,'Vent Sizing Charts'!$T$8:$T$9,'Vent Sizing Charts'!AD$8:AD$9)+1,IF($R374=1.5,LOOKUP($S374,'Vent Sizing Charts'!$T$7,'Vent Sizing Charts'!AD$7)+1,IF($R374=1.25,LOOKUP($S374,'Vent Sizing Charts'!$T$6,'Vent Sizing Charts'!AD$6)+1,"ERR")))))))))))</f>
        <v>ERR</v>
      </c>
      <c r="AD374" t="str">
        <f>IF($R374=15,LOOKUP($S374,'Vent Sizing Charts'!$T$38:$T$41,'Vent Sizing Charts'!AE$38:AE$41)+1,IF($R374=12,LOOKUP($S374,'Vent Sizing Charts'!$T$34:$T$37,'Vent Sizing Charts'!AE$34:AE$37)+1,IF($R374=10,LOOKUP($S374,'Vent Sizing Charts'!$T$30:$T$33,'Vent Sizing Charts'!AE$30:AE$33)+1,IF($R374=8,LOOKUP($S374,'Vent Sizing Charts'!$T$26:$T$29,'Vent Sizing Charts'!AE$26:AE$29)+1,IF($R374=6,LOOKUP($S374,'Vent Sizing Charts'!$T$22:$T$25,'Vent Sizing Charts'!AE$22:AE$25)+1,IF($R374=5,LOOKUP($S374,'Vent Sizing Charts'!$T$18:$T$21,'Vent Sizing Charts'!AE$18:AE$21)+1,IF($R374=4,LOOKUP($S374,'Vent Sizing Charts'!$T$14:$T$17,'Vent Sizing Charts'!AE$14:AE$17)+1,IF($R374=3,LOOKUP($S374,'Vent Sizing Charts'!$T$10:$T$13,'Vent Sizing Charts'!AE$10:AE$13)+1,IF($R374=2,LOOKUP($S374,'Vent Sizing Charts'!$T$8:$T$9,'Vent Sizing Charts'!AE$8:AE$9)+1,IF($R374=1.5,LOOKUP($S374,'Vent Sizing Charts'!$T$7,'Vent Sizing Charts'!AE$7)+1,IF($R374=1.25,LOOKUP($S374,'Vent Sizing Charts'!$T$6,'Vent Sizing Charts'!AE$6)+1,"ERR")))))))))))</f>
        <v>ERR</v>
      </c>
      <c r="AE374" t="str">
        <f>IF($R374=15,LOOKUP($S374,'Vent Sizing Charts'!$T$38:$T$41,'Vent Sizing Charts'!U$38:U$41),IF($R374=12,LOOKUP($S374,'Vent Sizing Charts'!$T$34:$T$37,'Vent Sizing Charts'!U$34:U$37),IF($R374=10,LOOKUP($S374,'Vent Sizing Charts'!$T$30:$T$33,'Vent Sizing Charts'!U$30:U$33),IF($R374=8,LOOKUP($S374,'Vent Sizing Charts'!$T$26:$T$29,'Vent Sizing Charts'!U$26:U$29),IF($R374=6,LOOKUP($S374,'Vent Sizing Charts'!$T$22:$T$25,'Vent Sizing Charts'!U$22:U$25),IF($R374=5,LOOKUP($S374,'Vent Sizing Charts'!$T$18:$T$21,'Vent Sizing Charts'!U$18:U$21),IF($R374=4,LOOKUP($S374,'Vent Sizing Charts'!$T$14:$T$17,'Vent Sizing Charts'!U$14:U$17),IF($R374=3,LOOKUP($S374,'Vent Sizing Charts'!$T$10:$T$13,'Vent Sizing Charts'!U$10:U$13),IF($R374=2,LOOKUP($S374,'Vent Sizing Charts'!$T$8:$T$9,'Vent Sizing Charts'!U$8:U$9),IF($R374=1.5,LOOKUP($S374,'Vent Sizing Charts'!$T$7,'Vent Sizing Charts'!U$7),IF($R374=1.25,LOOKUP($S374,'Vent Sizing Charts'!$T$6,'Vent Sizing Charts'!U$6),"ERR")))))))))))</f>
        <v>ERR</v>
      </c>
    </row>
    <row r="375" spans="6:31" x14ac:dyDescent="0.25">
      <c r="F375" t="str">
        <f>IF('Vent Sizing'!M360="","",'Vent Sizing'!M360)</f>
        <v/>
      </c>
      <c r="G375">
        <v>0</v>
      </c>
      <c r="H375" t="e">
        <f>IF(LOOKUP($F375,'Vent Sizing Charts'!$F$5:$F$18,'Vent Sizing Charts'!G$5:G$18)+1&lt;0,0,LOOKUP($F375,'Vent Sizing Charts'!$F$5:$F$18,'Vent Sizing Charts'!G$5:G$18))</f>
        <v>#N/A</v>
      </c>
      <c r="I375" t="e">
        <f>IF(LOOKUP($F375,'Vent Sizing Charts'!$F$5:$F$18,'Vent Sizing Charts'!H$5:H$18)+1&lt;0,0,LOOKUP($F375,'Vent Sizing Charts'!$F$5:$F$18,'Vent Sizing Charts'!H$5:H$18))</f>
        <v>#N/A</v>
      </c>
      <c r="J375" t="e">
        <f>IF(LOOKUP($F375,'Vent Sizing Charts'!$F$5:$F$18,'Vent Sizing Charts'!I$5:I$18)+1&lt;0,0,LOOKUP($F375,'Vent Sizing Charts'!$F$5:$F$18,'Vent Sizing Charts'!I$5:I$18))</f>
        <v>#N/A</v>
      </c>
      <c r="K375" t="e">
        <f>IF(LOOKUP($F375,'Vent Sizing Charts'!$F$5:$F$18,'Vent Sizing Charts'!J$5:J$18)+1&lt;0,0,LOOKUP($F375,'Vent Sizing Charts'!$F$5:$F$18,'Vent Sizing Charts'!J$5:J$18))</f>
        <v>#N/A</v>
      </c>
      <c r="L375" t="e">
        <f>IF(LOOKUP($F375,'Vent Sizing Charts'!$F$5:$F$18,'Vent Sizing Charts'!K$5:K$18)+1&lt;0,0,LOOKUP($F375,'Vent Sizing Charts'!$F$5:$F$18,'Vent Sizing Charts'!K$5:K$18))</f>
        <v>#N/A</v>
      </c>
      <c r="M375" t="e">
        <f>IF(LOOKUP($F375,'Vent Sizing Charts'!$F$5:$F$18,'Vent Sizing Charts'!L$5:L$18)+1&lt;0,0,LOOKUP($F375,'Vent Sizing Charts'!$F$5:$F$18,'Vent Sizing Charts'!L$5:L$18))</f>
        <v>#N/A</v>
      </c>
      <c r="N375" t="e">
        <f>IF(LOOKUP($F375,'Vent Sizing Charts'!$F$5:$F$18,'Vent Sizing Charts'!M$5:M$18)+1&lt;0,0,LOOKUP($F375,'Vent Sizing Charts'!$F$5:$F$18,'Vent Sizing Charts'!M$5:M$18))</f>
        <v>#N/A</v>
      </c>
      <c r="O375" t="e">
        <f>IF(LOOKUP($F375,'Vent Sizing Charts'!$F$5:$F$18,'Vent Sizing Charts'!N$5:N$18)+1&lt;0,0,LOOKUP($F375,'Vent Sizing Charts'!$F$5:$F$18,'Vent Sizing Charts'!N$5:N$18))</f>
        <v>#N/A</v>
      </c>
      <c r="R375">
        <f>'Vent Sizing'!W280</f>
        <v>0</v>
      </c>
      <c r="S375">
        <f>ROUNDUP('Vent Sizing'!X280,0)</f>
        <v>0</v>
      </c>
      <c r="T375">
        <v>-9999999</v>
      </c>
      <c r="U375" t="str">
        <f>IF($R375=15,LOOKUP($S375,'Vent Sizing Charts'!$T$38:$T$41,'Vent Sizing Charts'!V$38:V$41)+1,IF($R375=12,LOOKUP($S375,'Vent Sizing Charts'!$T$34:$T$37,'Vent Sizing Charts'!V$34:V$37)+1,IF($R375=10,LOOKUP($S375,'Vent Sizing Charts'!$T$30:$T$33,'Vent Sizing Charts'!V$30:V$33)+1,IF($R375=8,LOOKUP($S375,'Vent Sizing Charts'!$T$26:$T$29,'Vent Sizing Charts'!V$26:V$29)+1,IF($R375=6,LOOKUP($S375,'Vent Sizing Charts'!$T$22:$T$25,'Vent Sizing Charts'!V$22:V$25)+1,IF($R375=5,LOOKUP($S375,'Vent Sizing Charts'!$T$18:$T$21,'Vent Sizing Charts'!V$18:V$21)+1,IF($R375=4,LOOKUP($S375,'Vent Sizing Charts'!$T$14:$T$17,'Vent Sizing Charts'!V$14:V$17)+1,IF($R375=3,LOOKUP($S375,'Vent Sizing Charts'!$T$10:$T$13,'Vent Sizing Charts'!V$10:V$13)+1,IF($R375=2,LOOKUP($S375,'Vent Sizing Charts'!$T$8:$T$9,'Vent Sizing Charts'!V$8:V$9)+1,IF($R375=1.5,LOOKUP($S375,'Vent Sizing Charts'!$T$7,'Vent Sizing Charts'!V$7)+1,IF($R375=1.25,LOOKUP($S375,'Vent Sizing Charts'!$T$6,'Vent Sizing Charts'!V$6)+1,"ERR")))))))))))</f>
        <v>ERR</v>
      </c>
      <c r="V375" t="str">
        <f>IF($R375=15,LOOKUP($S375,'Vent Sizing Charts'!$T$38:$T$41,'Vent Sizing Charts'!W$38:W$41)+1,IF($R375=12,LOOKUP($S375,'Vent Sizing Charts'!$T$34:$T$37,'Vent Sizing Charts'!W$34:W$37)+1,IF($R375=10,LOOKUP($S375,'Vent Sizing Charts'!$T$30:$T$33,'Vent Sizing Charts'!W$30:W$33)+1,IF($R375=8,LOOKUP($S375,'Vent Sizing Charts'!$T$26:$T$29,'Vent Sizing Charts'!W$26:W$29)+1,IF($R375=6,LOOKUP($S375,'Vent Sizing Charts'!$T$22:$T$25,'Vent Sizing Charts'!W$22:W$25)+1,IF($R375=5,LOOKUP($S375,'Vent Sizing Charts'!$T$18:$T$21,'Vent Sizing Charts'!W$18:W$21)+1,IF($R375=4,LOOKUP($S375,'Vent Sizing Charts'!$T$14:$T$17,'Vent Sizing Charts'!W$14:W$17)+1,IF($R375=3,LOOKUP($S375,'Vent Sizing Charts'!$T$10:$T$13,'Vent Sizing Charts'!W$10:W$13)+1,IF($R375=2,LOOKUP($S375,'Vent Sizing Charts'!$T$8:$T$9,'Vent Sizing Charts'!W$8:W$9)+1,IF($R375=1.5,LOOKUP($S375,'Vent Sizing Charts'!$T$7,'Vent Sizing Charts'!W$7)+1,IF($R375=1.25,LOOKUP($S375,'Vent Sizing Charts'!$T$6,'Vent Sizing Charts'!W$6)+1,"ERR")))))))))))</f>
        <v>ERR</v>
      </c>
      <c r="W375" t="str">
        <f>IF($R375=15,LOOKUP($S375,'Vent Sizing Charts'!$T$38:$T$41,'Vent Sizing Charts'!X$38:X$41)+1,IF($R375=12,LOOKUP($S375,'Vent Sizing Charts'!$T$34:$T$37,'Vent Sizing Charts'!X$34:X$37)+1,IF($R375=10,LOOKUP($S375,'Vent Sizing Charts'!$T$30:$T$33,'Vent Sizing Charts'!X$30:X$33)+1,IF($R375=8,LOOKUP($S375,'Vent Sizing Charts'!$T$26:$T$29,'Vent Sizing Charts'!X$26:X$29)+1,IF($R375=6,LOOKUP($S375,'Vent Sizing Charts'!$T$22:$T$25,'Vent Sizing Charts'!X$22:X$25)+1,IF($R375=5,LOOKUP($S375,'Vent Sizing Charts'!$T$18:$T$21,'Vent Sizing Charts'!X$18:X$21)+1,IF($R375=4,LOOKUP($S375,'Vent Sizing Charts'!$T$14:$T$17,'Vent Sizing Charts'!X$14:X$17)+1,IF($R375=3,LOOKUP($S375,'Vent Sizing Charts'!$T$10:$T$13,'Vent Sizing Charts'!X$10:X$13)+1,IF($R375=2,LOOKUP($S375,'Vent Sizing Charts'!$T$8:$T$9,'Vent Sizing Charts'!X$8:X$9)+1,IF($R375=1.5,LOOKUP($S375,'Vent Sizing Charts'!$T$7,'Vent Sizing Charts'!X$7)+1,IF($R375=1.25,LOOKUP($S375,'Vent Sizing Charts'!$T$6,'Vent Sizing Charts'!X$6)+1,"ERR")))))))))))</f>
        <v>ERR</v>
      </c>
      <c r="X375" t="str">
        <f>IF($R375=15,LOOKUP($S375,'Vent Sizing Charts'!$T$38:$T$41,'Vent Sizing Charts'!Y$38:Y$41)+1,IF($R375=12,LOOKUP($S375,'Vent Sizing Charts'!$T$34:$T$37,'Vent Sizing Charts'!Y$34:Y$37)+1,IF($R375=10,LOOKUP($S375,'Vent Sizing Charts'!$T$30:$T$33,'Vent Sizing Charts'!Y$30:Y$33)+1,IF($R375=8,LOOKUP($S375,'Vent Sizing Charts'!$T$26:$T$29,'Vent Sizing Charts'!Y$26:Y$29)+1,IF($R375=6,LOOKUP($S375,'Vent Sizing Charts'!$T$22:$T$25,'Vent Sizing Charts'!Y$22:Y$25)+1,IF($R375=5,LOOKUP($S375,'Vent Sizing Charts'!$T$18:$T$21,'Vent Sizing Charts'!Y$18:Y$21)+1,IF($R375=4,LOOKUP($S375,'Vent Sizing Charts'!$T$14:$T$17,'Vent Sizing Charts'!Y$14:Y$17)+1,IF($R375=3,LOOKUP($S375,'Vent Sizing Charts'!$T$10:$T$13,'Vent Sizing Charts'!Y$10:Y$13)+1,IF($R375=2,LOOKUP($S375,'Vent Sizing Charts'!$T$8:$T$9,'Vent Sizing Charts'!Y$8:Y$9)+1,IF($R375=1.5,LOOKUP($S375,'Vent Sizing Charts'!$T$7,'Vent Sizing Charts'!Y$7)+1,IF($R375=1.25,LOOKUP($S375,'Vent Sizing Charts'!$T$6,'Vent Sizing Charts'!Y$6)+1,"ERR")))))))))))</f>
        <v>ERR</v>
      </c>
      <c r="Y375" t="str">
        <f>IF($R375=15,LOOKUP($S375,'Vent Sizing Charts'!$T$38:$T$41,'Vent Sizing Charts'!Z$38:Z$41)+1,IF($R375=12,LOOKUP($S375,'Vent Sizing Charts'!$T$34:$T$37,'Vent Sizing Charts'!Z$34:Z$37)+1,IF($R375=10,LOOKUP($S375,'Vent Sizing Charts'!$T$30:$T$33,'Vent Sizing Charts'!Z$30:Z$33)+1,IF($R375=8,LOOKUP($S375,'Vent Sizing Charts'!$T$26:$T$29,'Vent Sizing Charts'!Z$26:Z$29)+1,IF($R375=6,LOOKUP($S375,'Vent Sizing Charts'!$T$22:$T$25,'Vent Sizing Charts'!Z$22:Z$25)+1,IF($R375=5,LOOKUP($S375,'Vent Sizing Charts'!$T$18:$T$21,'Vent Sizing Charts'!Z$18:Z$21)+1,IF($R375=4,LOOKUP($S375,'Vent Sizing Charts'!$T$14:$T$17,'Vent Sizing Charts'!Z$14:Z$17)+1,IF($R375=3,LOOKUP($S375,'Vent Sizing Charts'!$T$10:$T$13,'Vent Sizing Charts'!Z$10:Z$13)+1,IF($R375=2,LOOKUP($S375,'Vent Sizing Charts'!$T$8:$T$9,'Vent Sizing Charts'!Z$8:Z$9)+1,IF($R375=1.5,LOOKUP($S375,'Vent Sizing Charts'!$T$7,'Vent Sizing Charts'!Z$7)+1,IF($R375=1.25,LOOKUP($S375,'Vent Sizing Charts'!$T$6,'Vent Sizing Charts'!Z$6)+1,"ERR")))))))))))</f>
        <v>ERR</v>
      </c>
      <c r="Z375" t="str">
        <f>IF($R375=15,LOOKUP($S375,'Vent Sizing Charts'!$T$38:$T$41,'Vent Sizing Charts'!AA$38:AA$41)+1,IF($R375=12,LOOKUP($S375,'Vent Sizing Charts'!$T$34:$T$37,'Vent Sizing Charts'!AA$34:AA$37)+1,IF($R375=10,LOOKUP($S375,'Vent Sizing Charts'!$T$30:$T$33,'Vent Sizing Charts'!AA$30:AA$33)+1,IF($R375=8,LOOKUP($S375,'Vent Sizing Charts'!$T$26:$T$29,'Vent Sizing Charts'!AA$26:AA$29)+1,IF($R375=6,LOOKUP($S375,'Vent Sizing Charts'!$T$22:$T$25,'Vent Sizing Charts'!AA$22:AA$25)+1,IF($R375=5,LOOKUP($S375,'Vent Sizing Charts'!$T$18:$T$21,'Vent Sizing Charts'!AA$18:AA$21)+1,IF($R375=4,LOOKUP($S375,'Vent Sizing Charts'!$T$14:$T$17,'Vent Sizing Charts'!AA$14:AA$17)+1,IF($R375=3,LOOKUP($S375,'Vent Sizing Charts'!$T$10:$T$13,'Vent Sizing Charts'!AA$10:AA$13)+1,IF($R375=2,LOOKUP($S375,'Vent Sizing Charts'!$T$8:$T$9,'Vent Sizing Charts'!AA$8:AA$9)+1,IF($R375=1.5,LOOKUP($S375,'Vent Sizing Charts'!$T$7,'Vent Sizing Charts'!AA$7)+1,IF($R375=1.25,LOOKUP($S375,'Vent Sizing Charts'!$T$6,'Vent Sizing Charts'!AA$6)+1,"ERR")))))))))))</f>
        <v>ERR</v>
      </c>
      <c r="AA375" t="str">
        <f>IF($R375=15,LOOKUP($S375,'Vent Sizing Charts'!$T$38:$T$41,'Vent Sizing Charts'!AB$38:AB$41)+1,IF($R375=12,LOOKUP($S375,'Vent Sizing Charts'!$T$34:$T$37,'Vent Sizing Charts'!AB$34:AB$37)+1,IF($R375=10,LOOKUP($S375,'Vent Sizing Charts'!$T$30:$T$33,'Vent Sizing Charts'!AB$30:AB$33)+1,IF($R375=8,LOOKUP($S375,'Vent Sizing Charts'!$T$26:$T$29,'Vent Sizing Charts'!AB$26:AB$29)+1,IF($R375=6,LOOKUP($S375,'Vent Sizing Charts'!$T$22:$T$25,'Vent Sizing Charts'!AB$22:AB$25)+1,IF($R375=5,LOOKUP($S375,'Vent Sizing Charts'!$T$18:$T$21,'Vent Sizing Charts'!AB$18:AB$21)+1,IF($R375=4,LOOKUP($S375,'Vent Sizing Charts'!$T$14:$T$17,'Vent Sizing Charts'!AB$14:AB$17)+1,IF($R375=3,LOOKUP($S375,'Vent Sizing Charts'!$T$10:$T$13,'Vent Sizing Charts'!AB$10:AB$13)+1,IF($R375=2,LOOKUP($S375,'Vent Sizing Charts'!$T$8:$T$9,'Vent Sizing Charts'!AB$8:AB$9)+1,IF($R375=1.5,LOOKUP($S375,'Vent Sizing Charts'!$T$7,'Vent Sizing Charts'!AB$7)+1,IF($R375=1.25,LOOKUP($S375,'Vent Sizing Charts'!$T$6,'Vent Sizing Charts'!AB$6)+1,"ERR")))))))))))</f>
        <v>ERR</v>
      </c>
      <c r="AB375" t="str">
        <f>IF($R375=15,LOOKUP($S375,'Vent Sizing Charts'!$T$38:$T$41,'Vent Sizing Charts'!AC$38:AC$41)+1,IF($R375=12,LOOKUP($S375,'Vent Sizing Charts'!$T$34:$T$37,'Vent Sizing Charts'!AC$34:AC$37)+1,IF($R375=10,LOOKUP($S375,'Vent Sizing Charts'!$T$30:$T$33,'Vent Sizing Charts'!AC$30:AC$33)+1,IF($R375=8,LOOKUP($S375,'Vent Sizing Charts'!$T$26:$T$29,'Vent Sizing Charts'!AC$26:AC$29)+1,IF($R375=6,LOOKUP($S375,'Vent Sizing Charts'!$T$22:$T$25,'Vent Sizing Charts'!AC$22:AC$25)+1,IF($R375=5,LOOKUP($S375,'Vent Sizing Charts'!$T$18:$T$21,'Vent Sizing Charts'!AC$18:AC$21)+1,IF($R375=4,LOOKUP($S375,'Vent Sizing Charts'!$T$14:$T$17,'Vent Sizing Charts'!AC$14:AC$17)+1,IF($R375=3,LOOKUP($S375,'Vent Sizing Charts'!$T$10:$T$13,'Vent Sizing Charts'!AC$10:AC$13)+1,IF($R375=2,LOOKUP($S375,'Vent Sizing Charts'!$T$8:$T$9,'Vent Sizing Charts'!AC$8:AC$9)+1,IF($R375=1.5,LOOKUP($S375,'Vent Sizing Charts'!$T$7,'Vent Sizing Charts'!AC$7)+1,IF($R375=1.25,LOOKUP($S375,'Vent Sizing Charts'!$T$6,'Vent Sizing Charts'!AC$6)+1,"ERR")))))))))))</f>
        <v>ERR</v>
      </c>
      <c r="AC375" t="str">
        <f>IF($R375=15,LOOKUP($S375,'Vent Sizing Charts'!$T$38:$T$41,'Vent Sizing Charts'!AD$38:AD$41)+1,IF($R375=12,LOOKUP($S375,'Vent Sizing Charts'!$T$34:$T$37,'Vent Sizing Charts'!AD$34:AD$37)+1,IF($R375=10,LOOKUP($S375,'Vent Sizing Charts'!$T$30:$T$33,'Vent Sizing Charts'!AD$30:AD$33)+1,IF($R375=8,LOOKUP($S375,'Vent Sizing Charts'!$T$26:$T$29,'Vent Sizing Charts'!AD$26:AD$29)+1,IF($R375=6,LOOKUP($S375,'Vent Sizing Charts'!$T$22:$T$25,'Vent Sizing Charts'!AD$22:AD$25)+1,IF($R375=5,LOOKUP($S375,'Vent Sizing Charts'!$T$18:$T$21,'Vent Sizing Charts'!AD$18:AD$21)+1,IF($R375=4,LOOKUP($S375,'Vent Sizing Charts'!$T$14:$T$17,'Vent Sizing Charts'!AD$14:AD$17)+1,IF($R375=3,LOOKUP($S375,'Vent Sizing Charts'!$T$10:$T$13,'Vent Sizing Charts'!AD$10:AD$13)+1,IF($R375=2,LOOKUP($S375,'Vent Sizing Charts'!$T$8:$T$9,'Vent Sizing Charts'!AD$8:AD$9)+1,IF($R375=1.5,LOOKUP($S375,'Vent Sizing Charts'!$T$7,'Vent Sizing Charts'!AD$7)+1,IF($R375=1.25,LOOKUP($S375,'Vent Sizing Charts'!$T$6,'Vent Sizing Charts'!AD$6)+1,"ERR")))))))))))</f>
        <v>ERR</v>
      </c>
      <c r="AD375" t="str">
        <f>IF($R375=15,LOOKUP($S375,'Vent Sizing Charts'!$T$38:$T$41,'Vent Sizing Charts'!AE$38:AE$41)+1,IF($R375=12,LOOKUP($S375,'Vent Sizing Charts'!$T$34:$T$37,'Vent Sizing Charts'!AE$34:AE$37)+1,IF($R375=10,LOOKUP($S375,'Vent Sizing Charts'!$T$30:$T$33,'Vent Sizing Charts'!AE$30:AE$33)+1,IF($R375=8,LOOKUP($S375,'Vent Sizing Charts'!$T$26:$T$29,'Vent Sizing Charts'!AE$26:AE$29)+1,IF($R375=6,LOOKUP($S375,'Vent Sizing Charts'!$T$22:$T$25,'Vent Sizing Charts'!AE$22:AE$25)+1,IF($R375=5,LOOKUP($S375,'Vent Sizing Charts'!$T$18:$T$21,'Vent Sizing Charts'!AE$18:AE$21)+1,IF($R375=4,LOOKUP($S375,'Vent Sizing Charts'!$T$14:$T$17,'Vent Sizing Charts'!AE$14:AE$17)+1,IF($R375=3,LOOKUP($S375,'Vent Sizing Charts'!$T$10:$T$13,'Vent Sizing Charts'!AE$10:AE$13)+1,IF($R375=2,LOOKUP($S375,'Vent Sizing Charts'!$T$8:$T$9,'Vent Sizing Charts'!AE$8:AE$9)+1,IF($R375=1.5,LOOKUP($S375,'Vent Sizing Charts'!$T$7,'Vent Sizing Charts'!AE$7)+1,IF($R375=1.25,LOOKUP($S375,'Vent Sizing Charts'!$T$6,'Vent Sizing Charts'!AE$6)+1,"ERR")))))))))))</f>
        <v>ERR</v>
      </c>
      <c r="AE375" t="str">
        <f>IF($R375=15,LOOKUP($S375,'Vent Sizing Charts'!$T$38:$T$41,'Vent Sizing Charts'!U$38:U$41),IF($R375=12,LOOKUP($S375,'Vent Sizing Charts'!$T$34:$T$37,'Vent Sizing Charts'!U$34:U$37),IF($R375=10,LOOKUP($S375,'Vent Sizing Charts'!$T$30:$T$33,'Vent Sizing Charts'!U$30:U$33),IF($R375=8,LOOKUP($S375,'Vent Sizing Charts'!$T$26:$T$29,'Vent Sizing Charts'!U$26:U$29),IF($R375=6,LOOKUP($S375,'Vent Sizing Charts'!$T$22:$T$25,'Vent Sizing Charts'!U$22:U$25),IF($R375=5,LOOKUP($S375,'Vent Sizing Charts'!$T$18:$T$21,'Vent Sizing Charts'!U$18:U$21),IF($R375=4,LOOKUP($S375,'Vent Sizing Charts'!$T$14:$T$17,'Vent Sizing Charts'!U$14:U$17),IF($R375=3,LOOKUP($S375,'Vent Sizing Charts'!$T$10:$T$13,'Vent Sizing Charts'!U$10:U$13),IF($R375=2,LOOKUP($S375,'Vent Sizing Charts'!$T$8:$T$9,'Vent Sizing Charts'!U$8:U$9),IF($R375=1.5,LOOKUP($S375,'Vent Sizing Charts'!$T$7,'Vent Sizing Charts'!U$7),IF($R375=1.25,LOOKUP($S375,'Vent Sizing Charts'!$T$6,'Vent Sizing Charts'!U$6),"ERR")))))))))))</f>
        <v>ERR</v>
      </c>
    </row>
    <row r="376" spans="6:31" x14ac:dyDescent="0.25">
      <c r="F376" t="str">
        <f>IF('Vent Sizing'!M361="","",'Vent Sizing'!M361)</f>
        <v/>
      </c>
      <c r="G376">
        <v>0</v>
      </c>
      <c r="H376" t="e">
        <f>IF(LOOKUP($F376,'Vent Sizing Charts'!$F$5:$F$18,'Vent Sizing Charts'!G$5:G$18)+1&lt;0,0,LOOKUP($F376,'Vent Sizing Charts'!$F$5:$F$18,'Vent Sizing Charts'!G$5:G$18))</f>
        <v>#N/A</v>
      </c>
      <c r="I376" t="e">
        <f>IF(LOOKUP($F376,'Vent Sizing Charts'!$F$5:$F$18,'Vent Sizing Charts'!H$5:H$18)+1&lt;0,0,LOOKUP($F376,'Vent Sizing Charts'!$F$5:$F$18,'Vent Sizing Charts'!H$5:H$18))</f>
        <v>#N/A</v>
      </c>
      <c r="J376" t="e">
        <f>IF(LOOKUP($F376,'Vent Sizing Charts'!$F$5:$F$18,'Vent Sizing Charts'!I$5:I$18)+1&lt;0,0,LOOKUP($F376,'Vent Sizing Charts'!$F$5:$F$18,'Vent Sizing Charts'!I$5:I$18))</f>
        <v>#N/A</v>
      </c>
      <c r="K376" t="e">
        <f>IF(LOOKUP($F376,'Vent Sizing Charts'!$F$5:$F$18,'Vent Sizing Charts'!J$5:J$18)+1&lt;0,0,LOOKUP($F376,'Vent Sizing Charts'!$F$5:$F$18,'Vent Sizing Charts'!J$5:J$18))</f>
        <v>#N/A</v>
      </c>
      <c r="L376" t="e">
        <f>IF(LOOKUP($F376,'Vent Sizing Charts'!$F$5:$F$18,'Vent Sizing Charts'!K$5:K$18)+1&lt;0,0,LOOKUP($F376,'Vent Sizing Charts'!$F$5:$F$18,'Vent Sizing Charts'!K$5:K$18))</f>
        <v>#N/A</v>
      </c>
      <c r="M376" t="e">
        <f>IF(LOOKUP($F376,'Vent Sizing Charts'!$F$5:$F$18,'Vent Sizing Charts'!L$5:L$18)+1&lt;0,0,LOOKUP($F376,'Vent Sizing Charts'!$F$5:$F$18,'Vent Sizing Charts'!L$5:L$18))</f>
        <v>#N/A</v>
      </c>
      <c r="N376" t="e">
        <f>IF(LOOKUP($F376,'Vent Sizing Charts'!$F$5:$F$18,'Vent Sizing Charts'!M$5:M$18)+1&lt;0,0,LOOKUP($F376,'Vent Sizing Charts'!$F$5:$F$18,'Vent Sizing Charts'!M$5:M$18))</f>
        <v>#N/A</v>
      </c>
      <c r="O376" t="e">
        <f>IF(LOOKUP($F376,'Vent Sizing Charts'!$F$5:$F$18,'Vent Sizing Charts'!N$5:N$18)+1&lt;0,0,LOOKUP($F376,'Vent Sizing Charts'!$F$5:$F$18,'Vent Sizing Charts'!N$5:N$18))</f>
        <v>#N/A</v>
      </c>
      <c r="R376">
        <f>'Vent Sizing'!W281</f>
        <v>0</v>
      </c>
      <c r="S376">
        <f>ROUNDUP('Vent Sizing'!X281,0)</f>
        <v>0</v>
      </c>
      <c r="T376">
        <v>-9999999</v>
      </c>
      <c r="U376" t="str">
        <f>IF($R376=15,LOOKUP($S376,'Vent Sizing Charts'!$T$38:$T$41,'Vent Sizing Charts'!V$38:V$41)+1,IF($R376=12,LOOKUP($S376,'Vent Sizing Charts'!$T$34:$T$37,'Vent Sizing Charts'!V$34:V$37)+1,IF($R376=10,LOOKUP($S376,'Vent Sizing Charts'!$T$30:$T$33,'Vent Sizing Charts'!V$30:V$33)+1,IF($R376=8,LOOKUP($S376,'Vent Sizing Charts'!$T$26:$T$29,'Vent Sizing Charts'!V$26:V$29)+1,IF($R376=6,LOOKUP($S376,'Vent Sizing Charts'!$T$22:$T$25,'Vent Sizing Charts'!V$22:V$25)+1,IF($R376=5,LOOKUP($S376,'Vent Sizing Charts'!$T$18:$T$21,'Vent Sizing Charts'!V$18:V$21)+1,IF($R376=4,LOOKUP($S376,'Vent Sizing Charts'!$T$14:$T$17,'Vent Sizing Charts'!V$14:V$17)+1,IF($R376=3,LOOKUP($S376,'Vent Sizing Charts'!$T$10:$T$13,'Vent Sizing Charts'!V$10:V$13)+1,IF($R376=2,LOOKUP($S376,'Vent Sizing Charts'!$T$8:$T$9,'Vent Sizing Charts'!V$8:V$9)+1,IF($R376=1.5,LOOKUP($S376,'Vent Sizing Charts'!$T$7,'Vent Sizing Charts'!V$7)+1,IF($R376=1.25,LOOKUP($S376,'Vent Sizing Charts'!$T$6,'Vent Sizing Charts'!V$6)+1,"ERR")))))))))))</f>
        <v>ERR</v>
      </c>
      <c r="V376" t="str">
        <f>IF($R376=15,LOOKUP($S376,'Vent Sizing Charts'!$T$38:$T$41,'Vent Sizing Charts'!W$38:W$41)+1,IF($R376=12,LOOKUP($S376,'Vent Sizing Charts'!$T$34:$T$37,'Vent Sizing Charts'!W$34:W$37)+1,IF($R376=10,LOOKUP($S376,'Vent Sizing Charts'!$T$30:$T$33,'Vent Sizing Charts'!W$30:W$33)+1,IF($R376=8,LOOKUP($S376,'Vent Sizing Charts'!$T$26:$T$29,'Vent Sizing Charts'!W$26:W$29)+1,IF($R376=6,LOOKUP($S376,'Vent Sizing Charts'!$T$22:$T$25,'Vent Sizing Charts'!W$22:W$25)+1,IF($R376=5,LOOKUP($S376,'Vent Sizing Charts'!$T$18:$T$21,'Vent Sizing Charts'!W$18:W$21)+1,IF($R376=4,LOOKUP($S376,'Vent Sizing Charts'!$T$14:$T$17,'Vent Sizing Charts'!W$14:W$17)+1,IF($R376=3,LOOKUP($S376,'Vent Sizing Charts'!$T$10:$T$13,'Vent Sizing Charts'!W$10:W$13)+1,IF($R376=2,LOOKUP($S376,'Vent Sizing Charts'!$T$8:$T$9,'Vent Sizing Charts'!W$8:W$9)+1,IF($R376=1.5,LOOKUP($S376,'Vent Sizing Charts'!$T$7,'Vent Sizing Charts'!W$7)+1,IF($R376=1.25,LOOKUP($S376,'Vent Sizing Charts'!$T$6,'Vent Sizing Charts'!W$6)+1,"ERR")))))))))))</f>
        <v>ERR</v>
      </c>
      <c r="W376" t="str">
        <f>IF($R376=15,LOOKUP($S376,'Vent Sizing Charts'!$T$38:$T$41,'Vent Sizing Charts'!X$38:X$41)+1,IF($R376=12,LOOKUP($S376,'Vent Sizing Charts'!$T$34:$T$37,'Vent Sizing Charts'!X$34:X$37)+1,IF($R376=10,LOOKUP($S376,'Vent Sizing Charts'!$T$30:$T$33,'Vent Sizing Charts'!X$30:X$33)+1,IF($R376=8,LOOKUP($S376,'Vent Sizing Charts'!$T$26:$T$29,'Vent Sizing Charts'!X$26:X$29)+1,IF($R376=6,LOOKUP($S376,'Vent Sizing Charts'!$T$22:$T$25,'Vent Sizing Charts'!X$22:X$25)+1,IF($R376=5,LOOKUP($S376,'Vent Sizing Charts'!$T$18:$T$21,'Vent Sizing Charts'!X$18:X$21)+1,IF($R376=4,LOOKUP($S376,'Vent Sizing Charts'!$T$14:$T$17,'Vent Sizing Charts'!X$14:X$17)+1,IF($R376=3,LOOKUP($S376,'Vent Sizing Charts'!$T$10:$T$13,'Vent Sizing Charts'!X$10:X$13)+1,IF($R376=2,LOOKUP($S376,'Vent Sizing Charts'!$T$8:$T$9,'Vent Sizing Charts'!X$8:X$9)+1,IF($R376=1.5,LOOKUP($S376,'Vent Sizing Charts'!$T$7,'Vent Sizing Charts'!X$7)+1,IF($R376=1.25,LOOKUP($S376,'Vent Sizing Charts'!$T$6,'Vent Sizing Charts'!X$6)+1,"ERR")))))))))))</f>
        <v>ERR</v>
      </c>
      <c r="X376" t="str">
        <f>IF($R376=15,LOOKUP($S376,'Vent Sizing Charts'!$T$38:$T$41,'Vent Sizing Charts'!Y$38:Y$41)+1,IF($R376=12,LOOKUP($S376,'Vent Sizing Charts'!$T$34:$T$37,'Vent Sizing Charts'!Y$34:Y$37)+1,IF($R376=10,LOOKUP($S376,'Vent Sizing Charts'!$T$30:$T$33,'Vent Sizing Charts'!Y$30:Y$33)+1,IF($R376=8,LOOKUP($S376,'Vent Sizing Charts'!$T$26:$T$29,'Vent Sizing Charts'!Y$26:Y$29)+1,IF($R376=6,LOOKUP($S376,'Vent Sizing Charts'!$T$22:$T$25,'Vent Sizing Charts'!Y$22:Y$25)+1,IF($R376=5,LOOKUP($S376,'Vent Sizing Charts'!$T$18:$T$21,'Vent Sizing Charts'!Y$18:Y$21)+1,IF($R376=4,LOOKUP($S376,'Vent Sizing Charts'!$T$14:$T$17,'Vent Sizing Charts'!Y$14:Y$17)+1,IF($R376=3,LOOKUP($S376,'Vent Sizing Charts'!$T$10:$T$13,'Vent Sizing Charts'!Y$10:Y$13)+1,IF($R376=2,LOOKUP($S376,'Vent Sizing Charts'!$T$8:$T$9,'Vent Sizing Charts'!Y$8:Y$9)+1,IF($R376=1.5,LOOKUP($S376,'Vent Sizing Charts'!$T$7,'Vent Sizing Charts'!Y$7)+1,IF($R376=1.25,LOOKUP($S376,'Vent Sizing Charts'!$T$6,'Vent Sizing Charts'!Y$6)+1,"ERR")))))))))))</f>
        <v>ERR</v>
      </c>
      <c r="Y376" t="str">
        <f>IF($R376=15,LOOKUP($S376,'Vent Sizing Charts'!$T$38:$T$41,'Vent Sizing Charts'!Z$38:Z$41)+1,IF($R376=12,LOOKUP($S376,'Vent Sizing Charts'!$T$34:$T$37,'Vent Sizing Charts'!Z$34:Z$37)+1,IF($R376=10,LOOKUP($S376,'Vent Sizing Charts'!$T$30:$T$33,'Vent Sizing Charts'!Z$30:Z$33)+1,IF($R376=8,LOOKUP($S376,'Vent Sizing Charts'!$T$26:$T$29,'Vent Sizing Charts'!Z$26:Z$29)+1,IF($R376=6,LOOKUP($S376,'Vent Sizing Charts'!$T$22:$T$25,'Vent Sizing Charts'!Z$22:Z$25)+1,IF($R376=5,LOOKUP($S376,'Vent Sizing Charts'!$T$18:$T$21,'Vent Sizing Charts'!Z$18:Z$21)+1,IF($R376=4,LOOKUP($S376,'Vent Sizing Charts'!$T$14:$T$17,'Vent Sizing Charts'!Z$14:Z$17)+1,IF($R376=3,LOOKUP($S376,'Vent Sizing Charts'!$T$10:$T$13,'Vent Sizing Charts'!Z$10:Z$13)+1,IF($R376=2,LOOKUP($S376,'Vent Sizing Charts'!$T$8:$T$9,'Vent Sizing Charts'!Z$8:Z$9)+1,IF($R376=1.5,LOOKUP($S376,'Vent Sizing Charts'!$T$7,'Vent Sizing Charts'!Z$7)+1,IF($R376=1.25,LOOKUP($S376,'Vent Sizing Charts'!$T$6,'Vent Sizing Charts'!Z$6)+1,"ERR")))))))))))</f>
        <v>ERR</v>
      </c>
      <c r="Z376" t="str">
        <f>IF($R376=15,LOOKUP($S376,'Vent Sizing Charts'!$T$38:$T$41,'Vent Sizing Charts'!AA$38:AA$41)+1,IF($R376=12,LOOKUP($S376,'Vent Sizing Charts'!$T$34:$T$37,'Vent Sizing Charts'!AA$34:AA$37)+1,IF($R376=10,LOOKUP($S376,'Vent Sizing Charts'!$T$30:$T$33,'Vent Sizing Charts'!AA$30:AA$33)+1,IF($R376=8,LOOKUP($S376,'Vent Sizing Charts'!$T$26:$T$29,'Vent Sizing Charts'!AA$26:AA$29)+1,IF($R376=6,LOOKUP($S376,'Vent Sizing Charts'!$T$22:$T$25,'Vent Sizing Charts'!AA$22:AA$25)+1,IF($R376=5,LOOKUP($S376,'Vent Sizing Charts'!$T$18:$T$21,'Vent Sizing Charts'!AA$18:AA$21)+1,IF($R376=4,LOOKUP($S376,'Vent Sizing Charts'!$T$14:$T$17,'Vent Sizing Charts'!AA$14:AA$17)+1,IF($R376=3,LOOKUP($S376,'Vent Sizing Charts'!$T$10:$T$13,'Vent Sizing Charts'!AA$10:AA$13)+1,IF($R376=2,LOOKUP($S376,'Vent Sizing Charts'!$T$8:$T$9,'Vent Sizing Charts'!AA$8:AA$9)+1,IF($R376=1.5,LOOKUP($S376,'Vent Sizing Charts'!$T$7,'Vent Sizing Charts'!AA$7)+1,IF($R376=1.25,LOOKUP($S376,'Vent Sizing Charts'!$T$6,'Vent Sizing Charts'!AA$6)+1,"ERR")))))))))))</f>
        <v>ERR</v>
      </c>
      <c r="AA376" t="str">
        <f>IF($R376=15,LOOKUP($S376,'Vent Sizing Charts'!$T$38:$T$41,'Vent Sizing Charts'!AB$38:AB$41)+1,IF($R376=12,LOOKUP($S376,'Vent Sizing Charts'!$T$34:$T$37,'Vent Sizing Charts'!AB$34:AB$37)+1,IF($R376=10,LOOKUP($S376,'Vent Sizing Charts'!$T$30:$T$33,'Vent Sizing Charts'!AB$30:AB$33)+1,IF($R376=8,LOOKUP($S376,'Vent Sizing Charts'!$T$26:$T$29,'Vent Sizing Charts'!AB$26:AB$29)+1,IF($R376=6,LOOKUP($S376,'Vent Sizing Charts'!$T$22:$T$25,'Vent Sizing Charts'!AB$22:AB$25)+1,IF($R376=5,LOOKUP($S376,'Vent Sizing Charts'!$T$18:$T$21,'Vent Sizing Charts'!AB$18:AB$21)+1,IF($R376=4,LOOKUP($S376,'Vent Sizing Charts'!$T$14:$T$17,'Vent Sizing Charts'!AB$14:AB$17)+1,IF($R376=3,LOOKUP($S376,'Vent Sizing Charts'!$T$10:$T$13,'Vent Sizing Charts'!AB$10:AB$13)+1,IF($R376=2,LOOKUP($S376,'Vent Sizing Charts'!$T$8:$T$9,'Vent Sizing Charts'!AB$8:AB$9)+1,IF($R376=1.5,LOOKUP($S376,'Vent Sizing Charts'!$T$7,'Vent Sizing Charts'!AB$7)+1,IF($R376=1.25,LOOKUP($S376,'Vent Sizing Charts'!$T$6,'Vent Sizing Charts'!AB$6)+1,"ERR")))))))))))</f>
        <v>ERR</v>
      </c>
      <c r="AB376" t="str">
        <f>IF($R376=15,LOOKUP($S376,'Vent Sizing Charts'!$T$38:$T$41,'Vent Sizing Charts'!AC$38:AC$41)+1,IF($R376=12,LOOKUP($S376,'Vent Sizing Charts'!$T$34:$T$37,'Vent Sizing Charts'!AC$34:AC$37)+1,IF($R376=10,LOOKUP($S376,'Vent Sizing Charts'!$T$30:$T$33,'Vent Sizing Charts'!AC$30:AC$33)+1,IF($R376=8,LOOKUP($S376,'Vent Sizing Charts'!$T$26:$T$29,'Vent Sizing Charts'!AC$26:AC$29)+1,IF($R376=6,LOOKUP($S376,'Vent Sizing Charts'!$T$22:$T$25,'Vent Sizing Charts'!AC$22:AC$25)+1,IF($R376=5,LOOKUP($S376,'Vent Sizing Charts'!$T$18:$T$21,'Vent Sizing Charts'!AC$18:AC$21)+1,IF($R376=4,LOOKUP($S376,'Vent Sizing Charts'!$T$14:$T$17,'Vent Sizing Charts'!AC$14:AC$17)+1,IF($R376=3,LOOKUP($S376,'Vent Sizing Charts'!$T$10:$T$13,'Vent Sizing Charts'!AC$10:AC$13)+1,IF($R376=2,LOOKUP($S376,'Vent Sizing Charts'!$T$8:$T$9,'Vent Sizing Charts'!AC$8:AC$9)+1,IF($R376=1.5,LOOKUP($S376,'Vent Sizing Charts'!$T$7,'Vent Sizing Charts'!AC$7)+1,IF($R376=1.25,LOOKUP($S376,'Vent Sizing Charts'!$T$6,'Vent Sizing Charts'!AC$6)+1,"ERR")))))))))))</f>
        <v>ERR</v>
      </c>
      <c r="AC376" t="str">
        <f>IF($R376=15,LOOKUP($S376,'Vent Sizing Charts'!$T$38:$T$41,'Vent Sizing Charts'!AD$38:AD$41)+1,IF($R376=12,LOOKUP($S376,'Vent Sizing Charts'!$T$34:$T$37,'Vent Sizing Charts'!AD$34:AD$37)+1,IF($R376=10,LOOKUP($S376,'Vent Sizing Charts'!$T$30:$T$33,'Vent Sizing Charts'!AD$30:AD$33)+1,IF($R376=8,LOOKUP($S376,'Vent Sizing Charts'!$T$26:$T$29,'Vent Sizing Charts'!AD$26:AD$29)+1,IF($R376=6,LOOKUP($S376,'Vent Sizing Charts'!$T$22:$T$25,'Vent Sizing Charts'!AD$22:AD$25)+1,IF($R376=5,LOOKUP($S376,'Vent Sizing Charts'!$T$18:$T$21,'Vent Sizing Charts'!AD$18:AD$21)+1,IF($R376=4,LOOKUP($S376,'Vent Sizing Charts'!$T$14:$T$17,'Vent Sizing Charts'!AD$14:AD$17)+1,IF($R376=3,LOOKUP($S376,'Vent Sizing Charts'!$T$10:$T$13,'Vent Sizing Charts'!AD$10:AD$13)+1,IF($R376=2,LOOKUP($S376,'Vent Sizing Charts'!$T$8:$T$9,'Vent Sizing Charts'!AD$8:AD$9)+1,IF($R376=1.5,LOOKUP($S376,'Vent Sizing Charts'!$T$7,'Vent Sizing Charts'!AD$7)+1,IF($R376=1.25,LOOKUP($S376,'Vent Sizing Charts'!$T$6,'Vent Sizing Charts'!AD$6)+1,"ERR")))))))))))</f>
        <v>ERR</v>
      </c>
      <c r="AD376" t="str">
        <f>IF($R376=15,LOOKUP($S376,'Vent Sizing Charts'!$T$38:$T$41,'Vent Sizing Charts'!AE$38:AE$41)+1,IF($R376=12,LOOKUP($S376,'Vent Sizing Charts'!$T$34:$T$37,'Vent Sizing Charts'!AE$34:AE$37)+1,IF($R376=10,LOOKUP($S376,'Vent Sizing Charts'!$T$30:$T$33,'Vent Sizing Charts'!AE$30:AE$33)+1,IF($R376=8,LOOKUP($S376,'Vent Sizing Charts'!$T$26:$T$29,'Vent Sizing Charts'!AE$26:AE$29)+1,IF($R376=6,LOOKUP($S376,'Vent Sizing Charts'!$T$22:$T$25,'Vent Sizing Charts'!AE$22:AE$25)+1,IF($R376=5,LOOKUP($S376,'Vent Sizing Charts'!$T$18:$T$21,'Vent Sizing Charts'!AE$18:AE$21)+1,IF($R376=4,LOOKUP($S376,'Vent Sizing Charts'!$T$14:$T$17,'Vent Sizing Charts'!AE$14:AE$17)+1,IF($R376=3,LOOKUP($S376,'Vent Sizing Charts'!$T$10:$T$13,'Vent Sizing Charts'!AE$10:AE$13)+1,IF($R376=2,LOOKUP($S376,'Vent Sizing Charts'!$T$8:$T$9,'Vent Sizing Charts'!AE$8:AE$9)+1,IF($R376=1.5,LOOKUP($S376,'Vent Sizing Charts'!$T$7,'Vent Sizing Charts'!AE$7)+1,IF($R376=1.25,LOOKUP($S376,'Vent Sizing Charts'!$T$6,'Vent Sizing Charts'!AE$6)+1,"ERR")))))))))))</f>
        <v>ERR</v>
      </c>
      <c r="AE376" t="str">
        <f>IF($R376=15,LOOKUP($S376,'Vent Sizing Charts'!$T$38:$T$41,'Vent Sizing Charts'!U$38:U$41),IF($R376=12,LOOKUP($S376,'Vent Sizing Charts'!$T$34:$T$37,'Vent Sizing Charts'!U$34:U$37),IF($R376=10,LOOKUP($S376,'Vent Sizing Charts'!$T$30:$T$33,'Vent Sizing Charts'!U$30:U$33),IF($R376=8,LOOKUP($S376,'Vent Sizing Charts'!$T$26:$T$29,'Vent Sizing Charts'!U$26:U$29),IF($R376=6,LOOKUP($S376,'Vent Sizing Charts'!$T$22:$T$25,'Vent Sizing Charts'!U$22:U$25),IF($R376=5,LOOKUP($S376,'Vent Sizing Charts'!$T$18:$T$21,'Vent Sizing Charts'!U$18:U$21),IF($R376=4,LOOKUP($S376,'Vent Sizing Charts'!$T$14:$T$17,'Vent Sizing Charts'!U$14:U$17),IF($R376=3,LOOKUP($S376,'Vent Sizing Charts'!$T$10:$T$13,'Vent Sizing Charts'!U$10:U$13),IF($R376=2,LOOKUP($S376,'Vent Sizing Charts'!$T$8:$T$9,'Vent Sizing Charts'!U$8:U$9),IF($R376=1.5,LOOKUP($S376,'Vent Sizing Charts'!$T$7,'Vent Sizing Charts'!U$7),IF($R376=1.25,LOOKUP($S376,'Vent Sizing Charts'!$T$6,'Vent Sizing Charts'!U$6),"ERR")))))))))))</f>
        <v>ERR</v>
      </c>
    </row>
    <row r="377" spans="6:31" x14ac:dyDescent="0.25">
      <c r="F377" t="str">
        <f>IF('Vent Sizing'!M362="","",'Vent Sizing'!M362)</f>
        <v/>
      </c>
      <c r="G377">
        <v>0</v>
      </c>
      <c r="H377" t="e">
        <f>IF(LOOKUP($F377,'Vent Sizing Charts'!$F$5:$F$18,'Vent Sizing Charts'!G$5:G$18)+1&lt;0,0,LOOKUP($F377,'Vent Sizing Charts'!$F$5:$F$18,'Vent Sizing Charts'!G$5:G$18))</f>
        <v>#N/A</v>
      </c>
      <c r="I377" t="e">
        <f>IF(LOOKUP($F377,'Vent Sizing Charts'!$F$5:$F$18,'Vent Sizing Charts'!H$5:H$18)+1&lt;0,0,LOOKUP($F377,'Vent Sizing Charts'!$F$5:$F$18,'Vent Sizing Charts'!H$5:H$18))</f>
        <v>#N/A</v>
      </c>
      <c r="J377" t="e">
        <f>IF(LOOKUP($F377,'Vent Sizing Charts'!$F$5:$F$18,'Vent Sizing Charts'!I$5:I$18)+1&lt;0,0,LOOKUP($F377,'Vent Sizing Charts'!$F$5:$F$18,'Vent Sizing Charts'!I$5:I$18))</f>
        <v>#N/A</v>
      </c>
      <c r="K377" t="e">
        <f>IF(LOOKUP($F377,'Vent Sizing Charts'!$F$5:$F$18,'Vent Sizing Charts'!J$5:J$18)+1&lt;0,0,LOOKUP($F377,'Vent Sizing Charts'!$F$5:$F$18,'Vent Sizing Charts'!J$5:J$18))</f>
        <v>#N/A</v>
      </c>
      <c r="L377" t="e">
        <f>IF(LOOKUP($F377,'Vent Sizing Charts'!$F$5:$F$18,'Vent Sizing Charts'!K$5:K$18)+1&lt;0,0,LOOKUP($F377,'Vent Sizing Charts'!$F$5:$F$18,'Vent Sizing Charts'!K$5:K$18))</f>
        <v>#N/A</v>
      </c>
      <c r="M377" t="e">
        <f>IF(LOOKUP($F377,'Vent Sizing Charts'!$F$5:$F$18,'Vent Sizing Charts'!L$5:L$18)+1&lt;0,0,LOOKUP($F377,'Vent Sizing Charts'!$F$5:$F$18,'Vent Sizing Charts'!L$5:L$18))</f>
        <v>#N/A</v>
      </c>
      <c r="N377" t="e">
        <f>IF(LOOKUP($F377,'Vent Sizing Charts'!$F$5:$F$18,'Vent Sizing Charts'!M$5:M$18)+1&lt;0,0,LOOKUP($F377,'Vent Sizing Charts'!$F$5:$F$18,'Vent Sizing Charts'!M$5:M$18))</f>
        <v>#N/A</v>
      </c>
      <c r="O377" t="e">
        <f>IF(LOOKUP($F377,'Vent Sizing Charts'!$F$5:$F$18,'Vent Sizing Charts'!N$5:N$18)+1&lt;0,0,LOOKUP($F377,'Vent Sizing Charts'!$F$5:$F$18,'Vent Sizing Charts'!N$5:N$18))</f>
        <v>#N/A</v>
      </c>
      <c r="R377">
        <f>'Vent Sizing'!W282</f>
        <v>0</v>
      </c>
      <c r="S377">
        <f>ROUNDUP('Vent Sizing'!X282,0)</f>
        <v>0</v>
      </c>
      <c r="T377">
        <v>-9999999</v>
      </c>
      <c r="U377" t="str">
        <f>IF($R377=15,LOOKUP($S377,'Vent Sizing Charts'!$T$38:$T$41,'Vent Sizing Charts'!V$38:V$41)+1,IF($R377=12,LOOKUP($S377,'Vent Sizing Charts'!$T$34:$T$37,'Vent Sizing Charts'!V$34:V$37)+1,IF($R377=10,LOOKUP($S377,'Vent Sizing Charts'!$T$30:$T$33,'Vent Sizing Charts'!V$30:V$33)+1,IF($R377=8,LOOKUP($S377,'Vent Sizing Charts'!$T$26:$T$29,'Vent Sizing Charts'!V$26:V$29)+1,IF($R377=6,LOOKUP($S377,'Vent Sizing Charts'!$T$22:$T$25,'Vent Sizing Charts'!V$22:V$25)+1,IF($R377=5,LOOKUP($S377,'Vent Sizing Charts'!$T$18:$T$21,'Vent Sizing Charts'!V$18:V$21)+1,IF($R377=4,LOOKUP($S377,'Vent Sizing Charts'!$T$14:$T$17,'Vent Sizing Charts'!V$14:V$17)+1,IF($R377=3,LOOKUP($S377,'Vent Sizing Charts'!$T$10:$T$13,'Vent Sizing Charts'!V$10:V$13)+1,IF($R377=2,LOOKUP($S377,'Vent Sizing Charts'!$T$8:$T$9,'Vent Sizing Charts'!V$8:V$9)+1,IF($R377=1.5,LOOKUP($S377,'Vent Sizing Charts'!$T$7,'Vent Sizing Charts'!V$7)+1,IF($R377=1.25,LOOKUP($S377,'Vent Sizing Charts'!$T$6,'Vent Sizing Charts'!V$6)+1,"ERR")))))))))))</f>
        <v>ERR</v>
      </c>
      <c r="V377" t="str">
        <f>IF($R377=15,LOOKUP($S377,'Vent Sizing Charts'!$T$38:$T$41,'Vent Sizing Charts'!W$38:W$41)+1,IF($R377=12,LOOKUP($S377,'Vent Sizing Charts'!$T$34:$T$37,'Vent Sizing Charts'!W$34:W$37)+1,IF($R377=10,LOOKUP($S377,'Vent Sizing Charts'!$T$30:$T$33,'Vent Sizing Charts'!W$30:W$33)+1,IF($R377=8,LOOKUP($S377,'Vent Sizing Charts'!$T$26:$T$29,'Vent Sizing Charts'!W$26:W$29)+1,IF($R377=6,LOOKUP($S377,'Vent Sizing Charts'!$T$22:$T$25,'Vent Sizing Charts'!W$22:W$25)+1,IF($R377=5,LOOKUP($S377,'Vent Sizing Charts'!$T$18:$T$21,'Vent Sizing Charts'!W$18:W$21)+1,IF($R377=4,LOOKUP($S377,'Vent Sizing Charts'!$T$14:$T$17,'Vent Sizing Charts'!W$14:W$17)+1,IF($R377=3,LOOKUP($S377,'Vent Sizing Charts'!$T$10:$T$13,'Vent Sizing Charts'!W$10:W$13)+1,IF($R377=2,LOOKUP($S377,'Vent Sizing Charts'!$T$8:$T$9,'Vent Sizing Charts'!W$8:W$9)+1,IF($R377=1.5,LOOKUP($S377,'Vent Sizing Charts'!$T$7,'Vent Sizing Charts'!W$7)+1,IF($R377=1.25,LOOKUP($S377,'Vent Sizing Charts'!$T$6,'Vent Sizing Charts'!W$6)+1,"ERR")))))))))))</f>
        <v>ERR</v>
      </c>
      <c r="W377" t="str">
        <f>IF($R377=15,LOOKUP($S377,'Vent Sizing Charts'!$T$38:$T$41,'Vent Sizing Charts'!X$38:X$41)+1,IF($R377=12,LOOKUP($S377,'Vent Sizing Charts'!$T$34:$T$37,'Vent Sizing Charts'!X$34:X$37)+1,IF($R377=10,LOOKUP($S377,'Vent Sizing Charts'!$T$30:$T$33,'Vent Sizing Charts'!X$30:X$33)+1,IF($R377=8,LOOKUP($S377,'Vent Sizing Charts'!$T$26:$T$29,'Vent Sizing Charts'!X$26:X$29)+1,IF($R377=6,LOOKUP($S377,'Vent Sizing Charts'!$T$22:$T$25,'Vent Sizing Charts'!X$22:X$25)+1,IF($R377=5,LOOKUP($S377,'Vent Sizing Charts'!$T$18:$T$21,'Vent Sizing Charts'!X$18:X$21)+1,IF($R377=4,LOOKUP($S377,'Vent Sizing Charts'!$T$14:$T$17,'Vent Sizing Charts'!X$14:X$17)+1,IF($R377=3,LOOKUP($S377,'Vent Sizing Charts'!$T$10:$T$13,'Vent Sizing Charts'!X$10:X$13)+1,IF($R377=2,LOOKUP($S377,'Vent Sizing Charts'!$T$8:$T$9,'Vent Sizing Charts'!X$8:X$9)+1,IF($R377=1.5,LOOKUP($S377,'Vent Sizing Charts'!$T$7,'Vent Sizing Charts'!X$7)+1,IF($R377=1.25,LOOKUP($S377,'Vent Sizing Charts'!$T$6,'Vent Sizing Charts'!X$6)+1,"ERR")))))))))))</f>
        <v>ERR</v>
      </c>
      <c r="X377" t="str">
        <f>IF($R377=15,LOOKUP($S377,'Vent Sizing Charts'!$T$38:$T$41,'Vent Sizing Charts'!Y$38:Y$41)+1,IF($R377=12,LOOKUP($S377,'Vent Sizing Charts'!$T$34:$T$37,'Vent Sizing Charts'!Y$34:Y$37)+1,IF($R377=10,LOOKUP($S377,'Vent Sizing Charts'!$T$30:$T$33,'Vent Sizing Charts'!Y$30:Y$33)+1,IF($R377=8,LOOKUP($S377,'Vent Sizing Charts'!$T$26:$T$29,'Vent Sizing Charts'!Y$26:Y$29)+1,IF($R377=6,LOOKUP($S377,'Vent Sizing Charts'!$T$22:$T$25,'Vent Sizing Charts'!Y$22:Y$25)+1,IF($R377=5,LOOKUP($S377,'Vent Sizing Charts'!$T$18:$T$21,'Vent Sizing Charts'!Y$18:Y$21)+1,IF($R377=4,LOOKUP($S377,'Vent Sizing Charts'!$T$14:$T$17,'Vent Sizing Charts'!Y$14:Y$17)+1,IF($R377=3,LOOKUP($S377,'Vent Sizing Charts'!$T$10:$T$13,'Vent Sizing Charts'!Y$10:Y$13)+1,IF($R377=2,LOOKUP($S377,'Vent Sizing Charts'!$T$8:$T$9,'Vent Sizing Charts'!Y$8:Y$9)+1,IF($R377=1.5,LOOKUP($S377,'Vent Sizing Charts'!$T$7,'Vent Sizing Charts'!Y$7)+1,IF($R377=1.25,LOOKUP($S377,'Vent Sizing Charts'!$T$6,'Vent Sizing Charts'!Y$6)+1,"ERR")))))))))))</f>
        <v>ERR</v>
      </c>
      <c r="Y377" t="str">
        <f>IF($R377=15,LOOKUP($S377,'Vent Sizing Charts'!$T$38:$T$41,'Vent Sizing Charts'!Z$38:Z$41)+1,IF($R377=12,LOOKUP($S377,'Vent Sizing Charts'!$T$34:$T$37,'Vent Sizing Charts'!Z$34:Z$37)+1,IF($R377=10,LOOKUP($S377,'Vent Sizing Charts'!$T$30:$T$33,'Vent Sizing Charts'!Z$30:Z$33)+1,IF($R377=8,LOOKUP($S377,'Vent Sizing Charts'!$T$26:$T$29,'Vent Sizing Charts'!Z$26:Z$29)+1,IF($R377=6,LOOKUP($S377,'Vent Sizing Charts'!$T$22:$T$25,'Vent Sizing Charts'!Z$22:Z$25)+1,IF($R377=5,LOOKUP($S377,'Vent Sizing Charts'!$T$18:$T$21,'Vent Sizing Charts'!Z$18:Z$21)+1,IF($R377=4,LOOKUP($S377,'Vent Sizing Charts'!$T$14:$T$17,'Vent Sizing Charts'!Z$14:Z$17)+1,IF($R377=3,LOOKUP($S377,'Vent Sizing Charts'!$T$10:$T$13,'Vent Sizing Charts'!Z$10:Z$13)+1,IF($R377=2,LOOKUP($S377,'Vent Sizing Charts'!$T$8:$T$9,'Vent Sizing Charts'!Z$8:Z$9)+1,IF($R377=1.5,LOOKUP($S377,'Vent Sizing Charts'!$T$7,'Vent Sizing Charts'!Z$7)+1,IF($R377=1.25,LOOKUP($S377,'Vent Sizing Charts'!$T$6,'Vent Sizing Charts'!Z$6)+1,"ERR")))))))))))</f>
        <v>ERR</v>
      </c>
      <c r="Z377" t="str">
        <f>IF($R377=15,LOOKUP($S377,'Vent Sizing Charts'!$T$38:$T$41,'Vent Sizing Charts'!AA$38:AA$41)+1,IF($R377=12,LOOKUP($S377,'Vent Sizing Charts'!$T$34:$T$37,'Vent Sizing Charts'!AA$34:AA$37)+1,IF($R377=10,LOOKUP($S377,'Vent Sizing Charts'!$T$30:$T$33,'Vent Sizing Charts'!AA$30:AA$33)+1,IF($R377=8,LOOKUP($S377,'Vent Sizing Charts'!$T$26:$T$29,'Vent Sizing Charts'!AA$26:AA$29)+1,IF($R377=6,LOOKUP($S377,'Vent Sizing Charts'!$T$22:$T$25,'Vent Sizing Charts'!AA$22:AA$25)+1,IF($R377=5,LOOKUP($S377,'Vent Sizing Charts'!$T$18:$T$21,'Vent Sizing Charts'!AA$18:AA$21)+1,IF($R377=4,LOOKUP($S377,'Vent Sizing Charts'!$T$14:$T$17,'Vent Sizing Charts'!AA$14:AA$17)+1,IF($R377=3,LOOKUP($S377,'Vent Sizing Charts'!$T$10:$T$13,'Vent Sizing Charts'!AA$10:AA$13)+1,IF($R377=2,LOOKUP($S377,'Vent Sizing Charts'!$T$8:$T$9,'Vent Sizing Charts'!AA$8:AA$9)+1,IF($R377=1.5,LOOKUP($S377,'Vent Sizing Charts'!$T$7,'Vent Sizing Charts'!AA$7)+1,IF($R377=1.25,LOOKUP($S377,'Vent Sizing Charts'!$T$6,'Vent Sizing Charts'!AA$6)+1,"ERR")))))))))))</f>
        <v>ERR</v>
      </c>
      <c r="AA377" t="str">
        <f>IF($R377=15,LOOKUP($S377,'Vent Sizing Charts'!$T$38:$T$41,'Vent Sizing Charts'!AB$38:AB$41)+1,IF($R377=12,LOOKUP($S377,'Vent Sizing Charts'!$T$34:$T$37,'Vent Sizing Charts'!AB$34:AB$37)+1,IF($R377=10,LOOKUP($S377,'Vent Sizing Charts'!$T$30:$T$33,'Vent Sizing Charts'!AB$30:AB$33)+1,IF($R377=8,LOOKUP($S377,'Vent Sizing Charts'!$T$26:$T$29,'Vent Sizing Charts'!AB$26:AB$29)+1,IF($R377=6,LOOKUP($S377,'Vent Sizing Charts'!$T$22:$T$25,'Vent Sizing Charts'!AB$22:AB$25)+1,IF($R377=5,LOOKUP($S377,'Vent Sizing Charts'!$T$18:$T$21,'Vent Sizing Charts'!AB$18:AB$21)+1,IF($R377=4,LOOKUP($S377,'Vent Sizing Charts'!$T$14:$T$17,'Vent Sizing Charts'!AB$14:AB$17)+1,IF($R377=3,LOOKUP($S377,'Vent Sizing Charts'!$T$10:$T$13,'Vent Sizing Charts'!AB$10:AB$13)+1,IF($R377=2,LOOKUP($S377,'Vent Sizing Charts'!$T$8:$T$9,'Vent Sizing Charts'!AB$8:AB$9)+1,IF($R377=1.5,LOOKUP($S377,'Vent Sizing Charts'!$T$7,'Vent Sizing Charts'!AB$7)+1,IF($R377=1.25,LOOKUP($S377,'Vent Sizing Charts'!$T$6,'Vent Sizing Charts'!AB$6)+1,"ERR")))))))))))</f>
        <v>ERR</v>
      </c>
      <c r="AB377" t="str">
        <f>IF($R377=15,LOOKUP($S377,'Vent Sizing Charts'!$T$38:$T$41,'Vent Sizing Charts'!AC$38:AC$41)+1,IF($R377=12,LOOKUP($S377,'Vent Sizing Charts'!$T$34:$T$37,'Vent Sizing Charts'!AC$34:AC$37)+1,IF($R377=10,LOOKUP($S377,'Vent Sizing Charts'!$T$30:$T$33,'Vent Sizing Charts'!AC$30:AC$33)+1,IF($R377=8,LOOKUP($S377,'Vent Sizing Charts'!$T$26:$T$29,'Vent Sizing Charts'!AC$26:AC$29)+1,IF($R377=6,LOOKUP($S377,'Vent Sizing Charts'!$T$22:$T$25,'Vent Sizing Charts'!AC$22:AC$25)+1,IF($R377=5,LOOKUP($S377,'Vent Sizing Charts'!$T$18:$T$21,'Vent Sizing Charts'!AC$18:AC$21)+1,IF($R377=4,LOOKUP($S377,'Vent Sizing Charts'!$T$14:$T$17,'Vent Sizing Charts'!AC$14:AC$17)+1,IF($R377=3,LOOKUP($S377,'Vent Sizing Charts'!$T$10:$T$13,'Vent Sizing Charts'!AC$10:AC$13)+1,IF($R377=2,LOOKUP($S377,'Vent Sizing Charts'!$T$8:$T$9,'Vent Sizing Charts'!AC$8:AC$9)+1,IF($R377=1.5,LOOKUP($S377,'Vent Sizing Charts'!$T$7,'Vent Sizing Charts'!AC$7)+1,IF($R377=1.25,LOOKUP($S377,'Vent Sizing Charts'!$T$6,'Vent Sizing Charts'!AC$6)+1,"ERR")))))))))))</f>
        <v>ERR</v>
      </c>
      <c r="AC377" t="str">
        <f>IF($R377=15,LOOKUP($S377,'Vent Sizing Charts'!$T$38:$T$41,'Vent Sizing Charts'!AD$38:AD$41)+1,IF($R377=12,LOOKUP($S377,'Vent Sizing Charts'!$T$34:$T$37,'Vent Sizing Charts'!AD$34:AD$37)+1,IF($R377=10,LOOKUP($S377,'Vent Sizing Charts'!$T$30:$T$33,'Vent Sizing Charts'!AD$30:AD$33)+1,IF($R377=8,LOOKUP($S377,'Vent Sizing Charts'!$T$26:$T$29,'Vent Sizing Charts'!AD$26:AD$29)+1,IF($R377=6,LOOKUP($S377,'Vent Sizing Charts'!$T$22:$T$25,'Vent Sizing Charts'!AD$22:AD$25)+1,IF($R377=5,LOOKUP($S377,'Vent Sizing Charts'!$T$18:$T$21,'Vent Sizing Charts'!AD$18:AD$21)+1,IF($R377=4,LOOKUP($S377,'Vent Sizing Charts'!$T$14:$T$17,'Vent Sizing Charts'!AD$14:AD$17)+1,IF($R377=3,LOOKUP($S377,'Vent Sizing Charts'!$T$10:$T$13,'Vent Sizing Charts'!AD$10:AD$13)+1,IF($R377=2,LOOKUP($S377,'Vent Sizing Charts'!$T$8:$T$9,'Vent Sizing Charts'!AD$8:AD$9)+1,IF($R377=1.5,LOOKUP($S377,'Vent Sizing Charts'!$T$7,'Vent Sizing Charts'!AD$7)+1,IF($R377=1.25,LOOKUP($S377,'Vent Sizing Charts'!$T$6,'Vent Sizing Charts'!AD$6)+1,"ERR")))))))))))</f>
        <v>ERR</v>
      </c>
      <c r="AD377" t="str">
        <f>IF($R377=15,LOOKUP($S377,'Vent Sizing Charts'!$T$38:$T$41,'Vent Sizing Charts'!AE$38:AE$41)+1,IF($R377=12,LOOKUP($S377,'Vent Sizing Charts'!$T$34:$T$37,'Vent Sizing Charts'!AE$34:AE$37)+1,IF($R377=10,LOOKUP($S377,'Vent Sizing Charts'!$T$30:$T$33,'Vent Sizing Charts'!AE$30:AE$33)+1,IF($R377=8,LOOKUP($S377,'Vent Sizing Charts'!$T$26:$T$29,'Vent Sizing Charts'!AE$26:AE$29)+1,IF($R377=6,LOOKUP($S377,'Vent Sizing Charts'!$T$22:$T$25,'Vent Sizing Charts'!AE$22:AE$25)+1,IF($R377=5,LOOKUP($S377,'Vent Sizing Charts'!$T$18:$T$21,'Vent Sizing Charts'!AE$18:AE$21)+1,IF($R377=4,LOOKUP($S377,'Vent Sizing Charts'!$T$14:$T$17,'Vent Sizing Charts'!AE$14:AE$17)+1,IF($R377=3,LOOKUP($S377,'Vent Sizing Charts'!$T$10:$T$13,'Vent Sizing Charts'!AE$10:AE$13)+1,IF($R377=2,LOOKUP($S377,'Vent Sizing Charts'!$T$8:$T$9,'Vent Sizing Charts'!AE$8:AE$9)+1,IF($R377=1.5,LOOKUP($S377,'Vent Sizing Charts'!$T$7,'Vent Sizing Charts'!AE$7)+1,IF($R377=1.25,LOOKUP($S377,'Vent Sizing Charts'!$T$6,'Vent Sizing Charts'!AE$6)+1,"ERR")))))))))))</f>
        <v>ERR</v>
      </c>
      <c r="AE377" t="str">
        <f>IF($R377=15,LOOKUP($S377,'Vent Sizing Charts'!$T$38:$T$41,'Vent Sizing Charts'!U$38:U$41),IF($R377=12,LOOKUP($S377,'Vent Sizing Charts'!$T$34:$T$37,'Vent Sizing Charts'!U$34:U$37),IF($R377=10,LOOKUP($S377,'Vent Sizing Charts'!$T$30:$T$33,'Vent Sizing Charts'!U$30:U$33),IF($R377=8,LOOKUP($S377,'Vent Sizing Charts'!$T$26:$T$29,'Vent Sizing Charts'!U$26:U$29),IF($R377=6,LOOKUP($S377,'Vent Sizing Charts'!$T$22:$T$25,'Vent Sizing Charts'!U$22:U$25),IF($R377=5,LOOKUP($S377,'Vent Sizing Charts'!$T$18:$T$21,'Vent Sizing Charts'!U$18:U$21),IF($R377=4,LOOKUP($S377,'Vent Sizing Charts'!$T$14:$T$17,'Vent Sizing Charts'!U$14:U$17),IF($R377=3,LOOKUP($S377,'Vent Sizing Charts'!$T$10:$T$13,'Vent Sizing Charts'!U$10:U$13),IF($R377=2,LOOKUP($S377,'Vent Sizing Charts'!$T$8:$T$9,'Vent Sizing Charts'!U$8:U$9),IF($R377=1.5,LOOKUP($S377,'Vent Sizing Charts'!$T$7,'Vent Sizing Charts'!U$7),IF($R377=1.25,LOOKUP($S377,'Vent Sizing Charts'!$T$6,'Vent Sizing Charts'!U$6),"ERR")))))))))))</f>
        <v>ERR</v>
      </c>
    </row>
    <row r="378" spans="6:31" x14ac:dyDescent="0.25">
      <c r="F378" t="str">
        <f>IF('Vent Sizing'!M363="","",'Vent Sizing'!M363)</f>
        <v/>
      </c>
      <c r="G378">
        <v>0</v>
      </c>
      <c r="H378" t="e">
        <f>IF(LOOKUP($F378,'Vent Sizing Charts'!$F$5:$F$18,'Vent Sizing Charts'!G$5:G$18)+1&lt;0,0,LOOKUP($F378,'Vent Sizing Charts'!$F$5:$F$18,'Vent Sizing Charts'!G$5:G$18))</f>
        <v>#N/A</v>
      </c>
      <c r="I378" t="e">
        <f>IF(LOOKUP($F378,'Vent Sizing Charts'!$F$5:$F$18,'Vent Sizing Charts'!H$5:H$18)+1&lt;0,0,LOOKUP($F378,'Vent Sizing Charts'!$F$5:$F$18,'Vent Sizing Charts'!H$5:H$18))</f>
        <v>#N/A</v>
      </c>
      <c r="J378" t="e">
        <f>IF(LOOKUP($F378,'Vent Sizing Charts'!$F$5:$F$18,'Vent Sizing Charts'!I$5:I$18)+1&lt;0,0,LOOKUP($F378,'Vent Sizing Charts'!$F$5:$F$18,'Vent Sizing Charts'!I$5:I$18))</f>
        <v>#N/A</v>
      </c>
      <c r="K378" t="e">
        <f>IF(LOOKUP($F378,'Vent Sizing Charts'!$F$5:$F$18,'Vent Sizing Charts'!J$5:J$18)+1&lt;0,0,LOOKUP($F378,'Vent Sizing Charts'!$F$5:$F$18,'Vent Sizing Charts'!J$5:J$18))</f>
        <v>#N/A</v>
      </c>
      <c r="L378" t="e">
        <f>IF(LOOKUP($F378,'Vent Sizing Charts'!$F$5:$F$18,'Vent Sizing Charts'!K$5:K$18)+1&lt;0,0,LOOKUP($F378,'Vent Sizing Charts'!$F$5:$F$18,'Vent Sizing Charts'!K$5:K$18))</f>
        <v>#N/A</v>
      </c>
      <c r="M378" t="e">
        <f>IF(LOOKUP($F378,'Vent Sizing Charts'!$F$5:$F$18,'Vent Sizing Charts'!L$5:L$18)+1&lt;0,0,LOOKUP($F378,'Vent Sizing Charts'!$F$5:$F$18,'Vent Sizing Charts'!L$5:L$18))</f>
        <v>#N/A</v>
      </c>
      <c r="N378" t="e">
        <f>IF(LOOKUP($F378,'Vent Sizing Charts'!$F$5:$F$18,'Vent Sizing Charts'!M$5:M$18)+1&lt;0,0,LOOKUP($F378,'Vent Sizing Charts'!$F$5:$F$18,'Vent Sizing Charts'!M$5:M$18))</f>
        <v>#N/A</v>
      </c>
      <c r="O378" t="e">
        <f>IF(LOOKUP($F378,'Vent Sizing Charts'!$F$5:$F$18,'Vent Sizing Charts'!N$5:N$18)+1&lt;0,0,LOOKUP($F378,'Vent Sizing Charts'!$F$5:$F$18,'Vent Sizing Charts'!N$5:N$18))</f>
        <v>#N/A</v>
      </c>
      <c r="R378">
        <f>'Vent Sizing'!W283</f>
        <v>0</v>
      </c>
      <c r="S378">
        <f>ROUNDUP('Vent Sizing'!X283,0)</f>
        <v>0</v>
      </c>
      <c r="T378">
        <v>-9999999</v>
      </c>
      <c r="U378" t="str">
        <f>IF($R378=15,LOOKUP($S378,'Vent Sizing Charts'!$T$38:$T$41,'Vent Sizing Charts'!V$38:V$41)+1,IF($R378=12,LOOKUP($S378,'Vent Sizing Charts'!$T$34:$T$37,'Vent Sizing Charts'!V$34:V$37)+1,IF($R378=10,LOOKUP($S378,'Vent Sizing Charts'!$T$30:$T$33,'Vent Sizing Charts'!V$30:V$33)+1,IF($R378=8,LOOKUP($S378,'Vent Sizing Charts'!$T$26:$T$29,'Vent Sizing Charts'!V$26:V$29)+1,IF($R378=6,LOOKUP($S378,'Vent Sizing Charts'!$T$22:$T$25,'Vent Sizing Charts'!V$22:V$25)+1,IF($R378=5,LOOKUP($S378,'Vent Sizing Charts'!$T$18:$T$21,'Vent Sizing Charts'!V$18:V$21)+1,IF($R378=4,LOOKUP($S378,'Vent Sizing Charts'!$T$14:$T$17,'Vent Sizing Charts'!V$14:V$17)+1,IF($R378=3,LOOKUP($S378,'Vent Sizing Charts'!$T$10:$T$13,'Vent Sizing Charts'!V$10:V$13)+1,IF($R378=2,LOOKUP($S378,'Vent Sizing Charts'!$T$8:$T$9,'Vent Sizing Charts'!V$8:V$9)+1,IF($R378=1.5,LOOKUP($S378,'Vent Sizing Charts'!$T$7,'Vent Sizing Charts'!V$7)+1,IF($R378=1.25,LOOKUP($S378,'Vent Sizing Charts'!$T$6,'Vent Sizing Charts'!V$6)+1,"ERR")))))))))))</f>
        <v>ERR</v>
      </c>
      <c r="V378" t="str">
        <f>IF($R378=15,LOOKUP($S378,'Vent Sizing Charts'!$T$38:$T$41,'Vent Sizing Charts'!W$38:W$41)+1,IF($R378=12,LOOKUP($S378,'Vent Sizing Charts'!$T$34:$T$37,'Vent Sizing Charts'!W$34:W$37)+1,IF($R378=10,LOOKUP($S378,'Vent Sizing Charts'!$T$30:$T$33,'Vent Sizing Charts'!W$30:W$33)+1,IF($R378=8,LOOKUP($S378,'Vent Sizing Charts'!$T$26:$T$29,'Vent Sizing Charts'!W$26:W$29)+1,IF($R378=6,LOOKUP($S378,'Vent Sizing Charts'!$T$22:$T$25,'Vent Sizing Charts'!W$22:W$25)+1,IF($R378=5,LOOKUP($S378,'Vent Sizing Charts'!$T$18:$T$21,'Vent Sizing Charts'!W$18:W$21)+1,IF($R378=4,LOOKUP($S378,'Vent Sizing Charts'!$T$14:$T$17,'Vent Sizing Charts'!W$14:W$17)+1,IF($R378=3,LOOKUP($S378,'Vent Sizing Charts'!$T$10:$T$13,'Vent Sizing Charts'!W$10:W$13)+1,IF($R378=2,LOOKUP($S378,'Vent Sizing Charts'!$T$8:$T$9,'Vent Sizing Charts'!W$8:W$9)+1,IF($R378=1.5,LOOKUP($S378,'Vent Sizing Charts'!$T$7,'Vent Sizing Charts'!W$7)+1,IF($R378=1.25,LOOKUP($S378,'Vent Sizing Charts'!$T$6,'Vent Sizing Charts'!W$6)+1,"ERR")))))))))))</f>
        <v>ERR</v>
      </c>
      <c r="W378" t="str">
        <f>IF($R378=15,LOOKUP($S378,'Vent Sizing Charts'!$T$38:$T$41,'Vent Sizing Charts'!X$38:X$41)+1,IF($R378=12,LOOKUP($S378,'Vent Sizing Charts'!$T$34:$T$37,'Vent Sizing Charts'!X$34:X$37)+1,IF($R378=10,LOOKUP($S378,'Vent Sizing Charts'!$T$30:$T$33,'Vent Sizing Charts'!X$30:X$33)+1,IF($R378=8,LOOKUP($S378,'Vent Sizing Charts'!$T$26:$T$29,'Vent Sizing Charts'!X$26:X$29)+1,IF($R378=6,LOOKUP($S378,'Vent Sizing Charts'!$T$22:$T$25,'Vent Sizing Charts'!X$22:X$25)+1,IF($R378=5,LOOKUP($S378,'Vent Sizing Charts'!$T$18:$T$21,'Vent Sizing Charts'!X$18:X$21)+1,IF($R378=4,LOOKUP($S378,'Vent Sizing Charts'!$T$14:$T$17,'Vent Sizing Charts'!X$14:X$17)+1,IF($R378=3,LOOKUP($S378,'Vent Sizing Charts'!$T$10:$T$13,'Vent Sizing Charts'!X$10:X$13)+1,IF($R378=2,LOOKUP($S378,'Vent Sizing Charts'!$T$8:$T$9,'Vent Sizing Charts'!X$8:X$9)+1,IF($R378=1.5,LOOKUP($S378,'Vent Sizing Charts'!$T$7,'Vent Sizing Charts'!X$7)+1,IF($R378=1.25,LOOKUP($S378,'Vent Sizing Charts'!$T$6,'Vent Sizing Charts'!X$6)+1,"ERR")))))))))))</f>
        <v>ERR</v>
      </c>
      <c r="X378" t="str">
        <f>IF($R378=15,LOOKUP($S378,'Vent Sizing Charts'!$T$38:$T$41,'Vent Sizing Charts'!Y$38:Y$41)+1,IF($R378=12,LOOKUP($S378,'Vent Sizing Charts'!$T$34:$T$37,'Vent Sizing Charts'!Y$34:Y$37)+1,IF($R378=10,LOOKUP($S378,'Vent Sizing Charts'!$T$30:$T$33,'Vent Sizing Charts'!Y$30:Y$33)+1,IF($R378=8,LOOKUP($S378,'Vent Sizing Charts'!$T$26:$T$29,'Vent Sizing Charts'!Y$26:Y$29)+1,IF($R378=6,LOOKUP($S378,'Vent Sizing Charts'!$T$22:$T$25,'Vent Sizing Charts'!Y$22:Y$25)+1,IF($R378=5,LOOKUP($S378,'Vent Sizing Charts'!$T$18:$T$21,'Vent Sizing Charts'!Y$18:Y$21)+1,IF($R378=4,LOOKUP($S378,'Vent Sizing Charts'!$T$14:$T$17,'Vent Sizing Charts'!Y$14:Y$17)+1,IF($R378=3,LOOKUP($S378,'Vent Sizing Charts'!$T$10:$T$13,'Vent Sizing Charts'!Y$10:Y$13)+1,IF($R378=2,LOOKUP($S378,'Vent Sizing Charts'!$T$8:$T$9,'Vent Sizing Charts'!Y$8:Y$9)+1,IF($R378=1.5,LOOKUP($S378,'Vent Sizing Charts'!$T$7,'Vent Sizing Charts'!Y$7)+1,IF($R378=1.25,LOOKUP($S378,'Vent Sizing Charts'!$T$6,'Vent Sizing Charts'!Y$6)+1,"ERR")))))))))))</f>
        <v>ERR</v>
      </c>
      <c r="Y378" t="str">
        <f>IF($R378=15,LOOKUP($S378,'Vent Sizing Charts'!$T$38:$T$41,'Vent Sizing Charts'!Z$38:Z$41)+1,IF($R378=12,LOOKUP($S378,'Vent Sizing Charts'!$T$34:$T$37,'Vent Sizing Charts'!Z$34:Z$37)+1,IF($R378=10,LOOKUP($S378,'Vent Sizing Charts'!$T$30:$T$33,'Vent Sizing Charts'!Z$30:Z$33)+1,IF($R378=8,LOOKUP($S378,'Vent Sizing Charts'!$T$26:$T$29,'Vent Sizing Charts'!Z$26:Z$29)+1,IF($R378=6,LOOKUP($S378,'Vent Sizing Charts'!$T$22:$T$25,'Vent Sizing Charts'!Z$22:Z$25)+1,IF($R378=5,LOOKUP($S378,'Vent Sizing Charts'!$T$18:$T$21,'Vent Sizing Charts'!Z$18:Z$21)+1,IF($R378=4,LOOKUP($S378,'Vent Sizing Charts'!$T$14:$T$17,'Vent Sizing Charts'!Z$14:Z$17)+1,IF($R378=3,LOOKUP($S378,'Vent Sizing Charts'!$T$10:$T$13,'Vent Sizing Charts'!Z$10:Z$13)+1,IF($R378=2,LOOKUP($S378,'Vent Sizing Charts'!$T$8:$T$9,'Vent Sizing Charts'!Z$8:Z$9)+1,IF($R378=1.5,LOOKUP($S378,'Vent Sizing Charts'!$T$7,'Vent Sizing Charts'!Z$7)+1,IF($R378=1.25,LOOKUP($S378,'Vent Sizing Charts'!$T$6,'Vent Sizing Charts'!Z$6)+1,"ERR")))))))))))</f>
        <v>ERR</v>
      </c>
      <c r="Z378" t="str">
        <f>IF($R378=15,LOOKUP($S378,'Vent Sizing Charts'!$T$38:$T$41,'Vent Sizing Charts'!AA$38:AA$41)+1,IF($R378=12,LOOKUP($S378,'Vent Sizing Charts'!$T$34:$T$37,'Vent Sizing Charts'!AA$34:AA$37)+1,IF($R378=10,LOOKUP($S378,'Vent Sizing Charts'!$T$30:$T$33,'Vent Sizing Charts'!AA$30:AA$33)+1,IF($R378=8,LOOKUP($S378,'Vent Sizing Charts'!$T$26:$T$29,'Vent Sizing Charts'!AA$26:AA$29)+1,IF($R378=6,LOOKUP($S378,'Vent Sizing Charts'!$T$22:$T$25,'Vent Sizing Charts'!AA$22:AA$25)+1,IF($R378=5,LOOKUP($S378,'Vent Sizing Charts'!$T$18:$T$21,'Vent Sizing Charts'!AA$18:AA$21)+1,IF($R378=4,LOOKUP($S378,'Vent Sizing Charts'!$T$14:$T$17,'Vent Sizing Charts'!AA$14:AA$17)+1,IF($R378=3,LOOKUP($S378,'Vent Sizing Charts'!$T$10:$T$13,'Vent Sizing Charts'!AA$10:AA$13)+1,IF($R378=2,LOOKUP($S378,'Vent Sizing Charts'!$T$8:$T$9,'Vent Sizing Charts'!AA$8:AA$9)+1,IF($R378=1.5,LOOKUP($S378,'Vent Sizing Charts'!$T$7,'Vent Sizing Charts'!AA$7)+1,IF($R378=1.25,LOOKUP($S378,'Vent Sizing Charts'!$T$6,'Vent Sizing Charts'!AA$6)+1,"ERR")))))))))))</f>
        <v>ERR</v>
      </c>
      <c r="AA378" t="str">
        <f>IF($R378=15,LOOKUP($S378,'Vent Sizing Charts'!$T$38:$T$41,'Vent Sizing Charts'!AB$38:AB$41)+1,IF($R378=12,LOOKUP($S378,'Vent Sizing Charts'!$T$34:$T$37,'Vent Sizing Charts'!AB$34:AB$37)+1,IF($R378=10,LOOKUP($S378,'Vent Sizing Charts'!$T$30:$T$33,'Vent Sizing Charts'!AB$30:AB$33)+1,IF($R378=8,LOOKUP($S378,'Vent Sizing Charts'!$T$26:$T$29,'Vent Sizing Charts'!AB$26:AB$29)+1,IF($R378=6,LOOKUP($S378,'Vent Sizing Charts'!$T$22:$T$25,'Vent Sizing Charts'!AB$22:AB$25)+1,IF($R378=5,LOOKUP($S378,'Vent Sizing Charts'!$T$18:$T$21,'Vent Sizing Charts'!AB$18:AB$21)+1,IF($R378=4,LOOKUP($S378,'Vent Sizing Charts'!$T$14:$T$17,'Vent Sizing Charts'!AB$14:AB$17)+1,IF($R378=3,LOOKUP($S378,'Vent Sizing Charts'!$T$10:$T$13,'Vent Sizing Charts'!AB$10:AB$13)+1,IF($R378=2,LOOKUP($S378,'Vent Sizing Charts'!$T$8:$T$9,'Vent Sizing Charts'!AB$8:AB$9)+1,IF($R378=1.5,LOOKUP($S378,'Vent Sizing Charts'!$T$7,'Vent Sizing Charts'!AB$7)+1,IF($R378=1.25,LOOKUP($S378,'Vent Sizing Charts'!$T$6,'Vent Sizing Charts'!AB$6)+1,"ERR")))))))))))</f>
        <v>ERR</v>
      </c>
      <c r="AB378" t="str">
        <f>IF($R378=15,LOOKUP($S378,'Vent Sizing Charts'!$T$38:$T$41,'Vent Sizing Charts'!AC$38:AC$41)+1,IF($R378=12,LOOKUP($S378,'Vent Sizing Charts'!$T$34:$T$37,'Vent Sizing Charts'!AC$34:AC$37)+1,IF($R378=10,LOOKUP($S378,'Vent Sizing Charts'!$T$30:$T$33,'Vent Sizing Charts'!AC$30:AC$33)+1,IF($R378=8,LOOKUP($S378,'Vent Sizing Charts'!$T$26:$T$29,'Vent Sizing Charts'!AC$26:AC$29)+1,IF($R378=6,LOOKUP($S378,'Vent Sizing Charts'!$T$22:$T$25,'Vent Sizing Charts'!AC$22:AC$25)+1,IF($R378=5,LOOKUP($S378,'Vent Sizing Charts'!$T$18:$T$21,'Vent Sizing Charts'!AC$18:AC$21)+1,IF($R378=4,LOOKUP($S378,'Vent Sizing Charts'!$T$14:$T$17,'Vent Sizing Charts'!AC$14:AC$17)+1,IF($R378=3,LOOKUP($S378,'Vent Sizing Charts'!$T$10:$T$13,'Vent Sizing Charts'!AC$10:AC$13)+1,IF($R378=2,LOOKUP($S378,'Vent Sizing Charts'!$T$8:$T$9,'Vent Sizing Charts'!AC$8:AC$9)+1,IF($R378=1.5,LOOKUP($S378,'Vent Sizing Charts'!$T$7,'Vent Sizing Charts'!AC$7)+1,IF($R378=1.25,LOOKUP($S378,'Vent Sizing Charts'!$T$6,'Vent Sizing Charts'!AC$6)+1,"ERR")))))))))))</f>
        <v>ERR</v>
      </c>
      <c r="AC378" t="str">
        <f>IF($R378=15,LOOKUP($S378,'Vent Sizing Charts'!$T$38:$T$41,'Vent Sizing Charts'!AD$38:AD$41)+1,IF($R378=12,LOOKUP($S378,'Vent Sizing Charts'!$T$34:$T$37,'Vent Sizing Charts'!AD$34:AD$37)+1,IF($R378=10,LOOKUP($S378,'Vent Sizing Charts'!$T$30:$T$33,'Vent Sizing Charts'!AD$30:AD$33)+1,IF($R378=8,LOOKUP($S378,'Vent Sizing Charts'!$T$26:$T$29,'Vent Sizing Charts'!AD$26:AD$29)+1,IF($R378=6,LOOKUP($S378,'Vent Sizing Charts'!$T$22:$T$25,'Vent Sizing Charts'!AD$22:AD$25)+1,IF($R378=5,LOOKUP($S378,'Vent Sizing Charts'!$T$18:$T$21,'Vent Sizing Charts'!AD$18:AD$21)+1,IF($R378=4,LOOKUP($S378,'Vent Sizing Charts'!$T$14:$T$17,'Vent Sizing Charts'!AD$14:AD$17)+1,IF($R378=3,LOOKUP($S378,'Vent Sizing Charts'!$T$10:$T$13,'Vent Sizing Charts'!AD$10:AD$13)+1,IF($R378=2,LOOKUP($S378,'Vent Sizing Charts'!$T$8:$T$9,'Vent Sizing Charts'!AD$8:AD$9)+1,IF($R378=1.5,LOOKUP($S378,'Vent Sizing Charts'!$T$7,'Vent Sizing Charts'!AD$7)+1,IF($R378=1.25,LOOKUP($S378,'Vent Sizing Charts'!$T$6,'Vent Sizing Charts'!AD$6)+1,"ERR")))))))))))</f>
        <v>ERR</v>
      </c>
      <c r="AD378" t="str">
        <f>IF($R378=15,LOOKUP($S378,'Vent Sizing Charts'!$T$38:$T$41,'Vent Sizing Charts'!AE$38:AE$41)+1,IF($R378=12,LOOKUP($S378,'Vent Sizing Charts'!$T$34:$T$37,'Vent Sizing Charts'!AE$34:AE$37)+1,IF($R378=10,LOOKUP($S378,'Vent Sizing Charts'!$T$30:$T$33,'Vent Sizing Charts'!AE$30:AE$33)+1,IF($R378=8,LOOKUP($S378,'Vent Sizing Charts'!$T$26:$T$29,'Vent Sizing Charts'!AE$26:AE$29)+1,IF($R378=6,LOOKUP($S378,'Vent Sizing Charts'!$T$22:$T$25,'Vent Sizing Charts'!AE$22:AE$25)+1,IF($R378=5,LOOKUP($S378,'Vent Sizing Charts'!$T$18:$T$21,'Vent Sizing Charts'!AE$18:AE$21)+1,IF($R378=4,LOOKUP($S378,'Vent Sizing Charts'!$T$14:$T$17,'Vent Sizing Charts'!AE$14:AE$17)+1,IF($R378=3,LOOKUP($S378,'Vent Sizing Charts'!$T$10:$T$13,'Vent Sizing Charts'!AE$10:AE$13)+1,IF($R378=2,LOOKUP($S378,'Vent Sizing Charts'!$T$8:$T$9,'Vent Sizing Charts'!AE$8:AE$9)+1,IF($R378=1.5,LOOKUP($S378,'Vent Sizing Charts'!$T$7,'Vent Sizing Charts'!AE$7)+1,IF($R378=1.25,LOOKUP($S378,'Vent Sizing Charts'!$T$6,'Vent Sizing Charts'!AE$6)+1,"ERR")))))))))))</f>
        <v>ERR</v>
      </c>
      <c r="AE378" t="str">
        <f>IF($R378=15,LOOKUP($S378,'Vent Sizing Charts'!$T$38:$T$41,'Vent Sizing Charts'!U$38:U$41),IF($R378=12,LOOKUP($S378,'Vent Sizing Charts'!$T$34:$T$37,'Vent Sizing Charts'!U$34:U$37),IF($R378=10,LOOKUP($S378,'Vent Sizing Charts'!$T$30:$T$33,'Vent Sizing Charts'!U$30:U$33),IF($R378=8,LOOKUP($S378,'Vent Sizing Charts'!$T$26:$T$29,'Vent Sizing Charts'!U$26:U$29),IF($R378=6,LOOKUP($S378,'Vent Sizing Charts'!$T$22:$T$25,'Vent Sizing Charts'!U$22:U$25),IF($R378=5,LOOKUP($S378,'Vent Sizing Charts'!$T$18:$T$21,'Vent Sizing Charts'!U$18:U$21),IF($R378=4,LOOKUP($S378,'Vent Sizing Charts'!$T$14:$T$17,'Vent Sizing Charts'!U$14:U$17),IF($R378=3,LOOKUP($S378,'Vent Sizing Charts'!$T$10:$T$13,'Vent Sizing Charts'!U$10:U$13),IF($R378=2,LOOKUP($S378,'Vent Sizing Charts'!$T$8:$T$9,'Vent Sizing Charts'!U$8:U$9),IF($R378=1.5,LOOKUP($S378,'Vent Sizing Charts'!$T$7,'Vent Sizing Charts'!U$7),IF($R378=1.25,LOOKUP($S378,'Vent Sizing Charts'!$T$6,'Vent Sizing Charts'!U$6),"ERR")))))))))))</f>
        <v>ERR</v>
      </c>
    </row>
    <row r="379" spans="6:31" x14ac:dyDescent="0.25">
      <c r="F379" t="str">
        <f>IF('Vent Sizing'!M364="","",'Vent Sizing'!M364)</f>
        <v/>
      </c>
      <c r="G379">
        <v>0</v>
      </c>
      <c r="H379" t="e">
        <f>IF(LOOKUP($F379,'Vent Sizing Charts'!$F$5:$F$18,'Vent Sizing Charts'!G$5:G$18)+1&lt;0,0,LOOKUP($F379,'Vent Sizing Charts'!$F$5:$F$18,'Vent Sizing Charts'!G$5:G$18))</f>
        <v>#N/A</v>
      </c>
      <c r="I379" t="e">
        <f>IF(LOOKUP($F379,'Vent Sizing Charts'!$F$5:$F$18,'Vent Sizing Charts'!H$5:H$18)+1&lt;0,0,LOOKUP($F379,'Vent Sizing Charts'!$F$5:$F$18,'Vent Sizing Charts'!H$5:H$18))</f>
        <v>#N/A</v>
      </c>
      <c r="J379" t="e">
        <f>IF(LOOKUP($F379,'Vent Sizing Charts'!$F$5:$F$18,'Vent Sizing Charts'!I$5:I$18)+1&lt;0,0,LOOKUP($F379,'Vent Sizing Charts'!$F$5:$F$18,'Vent Sizing Charts'!I$5:I$18))</f>
        <v>#N/A</v>
      </c>
      <c r="K379" t="e">
        <f>IF(LOOKUP($F379,'Vent Sizing Charts'!$F$5:$F$18,'Vent Sizing Charts'!J$5:J$18)+1&lt;0,0,LOOKUP($F379,'Vent Sizing Charts'!$F$5:$F$18,'Vent Sizing Charts'!J$5:J$18))</f>
        <v>#N/A</v>
      </c>
      <c r="L379" t="e">
        <f>IF(LOOKUP($F379,'Vent Sizing Charts'!$F$5:$F$18,'Vent Sizing Charts'!K$5:K$18)+1&lt;0,0,LOOKUP($F379,'Vent Sizing Charts'!$F$5:$F$18,'Vent Sizing Charts'!K$5:K$18))</f>
        <v>#N/A</v>
      </c>
      <c r="M379" t="e">
        <f>IF(LOOKUP($F379,'Vent Sizing Charts'!$F$5:$F$18,'Vent Sizing Charts'!L$5:L$18)+1&lt;0,0,LOOKUP($F379,'Vent Sizing Charts'!$F$5:$F$18,'Vent Sizing Charts'!L$5:L$18))</f>
        <v>#N/A</v>
      </c>
      <c r="N379" t="e">
        <f>IF(LOOKUP($F379,'Vent Sizing Charts'!$F$5:$F$18,'Vent Sizing Charts'!M$5:M$18)+1&lt;0,0,LOOKUP($F379,'Vent Sizing Charts'!$F$5:$F$18,'Vent Sizing Charts'!M$5:M$18))</f>
        <v>#N/A</v>
      </c>
      <c r="O379" t="e">
        <f>IF(LOOKUP($F379,'Vent Sizing Charts'!$F$5:$F$18,'Vent Sizing Charts'!N$5:N$18)+1&lt;0,0,LOOKUP($F379,'Vent Sizing Charts'!$F$5:$F$18,'Vent Sizing Charts'!N$5:N$18))</f>
        <v>#N/A</v>
      </c>
      <c r="R379">
        <f>'Vent Sizing'!W284</f>
        <v>0</v>
      </c>
      <c r="S379">
        <f>ROUNDUP('Vent Sizing'!X284,0)</f>
        <v>0</v>
      </c>
      <c r="T379">
        <v>-9999999</v>
      </c>
      <c r="U379" t="str">
        <f>IF($R379=15,LOOKUP($S379,'Vent Sizing Charts'!$T$38:$T$41,'Vent Sizing Charts'!V$38:V$41)+1,IF($R379=12,LOOKUP($S379,'Vent Sizing Charts'!$T$34:$T$37,'Vent Sizing Charts'!V$34:V$37)+1,IF($R379=10,LOOKUP($S379,'Vent Sizing Charts'!$T$30:$T$33,'Vent Sizing Charts'!V$30:V$33)+1,IF($R379=8,LOOKUP($S379,'Vent Sizing Charts'!$T$26:$T$29,'Vent Sizing Charts'!V$26:V$29)+1,IF($R379=6,LOOKUP($S379,'Vent Sizing Charts'!$T$22:$T$25,'Vent Sizing Charts'!V$22:V$25)+1,IF($R379=5,LOOKUP($S379,'Vent Sizing Charts'!$T$18:$T$21,'Vent Sizing Charts'!V$18:V$21)+1,IF($R379=4,LOOKUP($S379,'Vent Sizing Charts'!$T$14:$T$17,'Vent Sizing Charts'!V$14:V$17)+1,IF($R379=3,LOOKUP($S379,'Vent Sizing Charts'!$T$10:$T$13,'Vent Sizing Charts'!V$10:V$13)+1,IF($R379=2,LOOKUP($S379,'Vent Sizing Charts'!$T$8:$T$9,'Vent Sizing Charts'!V$8:V$9)+1,IF($R379=1.5,LOOKUP($S379,'Vent Sizing Charts'!$T$7,'Vent Sizing Charts'!V$7)+1,IF($R379=1.25,LOOKUP($S379,'Vent Sizing Charts'!$T$6,'Vent Sizing Charts'!V$6)+1,"ERR")))))))))))</f>
        <v>ERR</v>
      </c>
      <c r="V379" t="str">
        <f>IF($R379=15,LOOKUP($S379,'Vent Sizing Charts'!$T$38:$T$41,'Vent Sizing Charts'!W$38:W$41)+1,IF($R379=12,LOOKUP($S379,'Vent Sizing Charts'!$T$34:$T$37,'Vent Sizing Charts'!W$34:W$37)+1,IF($R379=10,LOOKUP($S379,'Vent Sizing Charts'!$T$30:$T$33,'Vent Sizing Charts'!W$30:W$33)+1,IF($R379=8,LOOKUP($S379,'Vent Sizing Charts'!$T$26:$T$29,'Vent Sizing Charts'!W$26:W$29)+1,IF($R379=6,LOOKUP($S379,'Vent Sizing Charts'!$T$22:$T$25,'Vent Sizing Charts'!W$22:W$25)+1,IF($R379=5,LOOKUP($S379,'Vent Sizing Charts'!$T$18:$T$21,'Vent Sizing Charts'!W$18:W$21)+1,IF($R379=4,LOOKUP($S379,'Vent Sizing Charts'!$T$14:$T$17,'Vent Sizing Charts'!W$14:W$17)+1,IF($R379=3,LOOKUP($S379,'Vent Sizing Charts'!$T$10:$T$13,'Vent Sizing Charts'!W$10:W$13)+1,IF($R379=2,LOOKUP($S379,'Vent Sizing Charts'!$T$8:$T$9,'Vent Sizing Charts'!W$8:W$9)+1,IF($R379=1.5,LOOKUP($S379,'Vent Sizing Charts'!$T$7,'Vent Sizing Charts'!W$7)+1,IF($R379=1.25,LOOKUP($S379,'Vent Sizing Charts'!$T$6,'Vent Sizing Charts'!W$6)+1,"ERR")))))))))))</f>
        <v>ERR</v>
      </c>
      <c r="W379" t="str">
        <f>IF($R379=15,LOOKUP($S379,'Vent Sizing Charts'!$T$38:$T$41,'Vent Sizing Charts'!X$38:X$41)+1,IF($R379=12,LOOKUP($S379,'Vent Sizing Charts'!$T$34:$T$37,'Vent Sizing Charts'!X$34:X$37)+1,IF($R379=10,LOOKUP($S379,'Vent Sizing Charts'!$T$30:$T$33,'Vent Sizing Charts'!X$30:X$33)+1,IF($R379=8,LOOKUP($S379,'Vent Sizing Charts'!$T$26:$T$29,'Vent Sizing Charts'!X$26:X$29)+1,IF($R379=6,LOOKUP($S379,'Vent Sizing Charts'!$T$22:$T$25,'Vent Sizing Charts'!X$22:X$25)+1,IF($R379=5,LOOKUP($S379,'Vent Sizing Charts'!$T$18:$T$21,'Vent Sizing Charts'!X$18:X$21)+1,IF($R379=4,LOOKUP($S379,'Vent Sizing Charts'!$T$14:$T$17,'Vent Sizing Charts'!X$14:X$17)+1,IF($R379=3,LOOKUP($S379,'Vent Sizing Charts'!$T$10:$T$13,'Vent Sizing Charts'!X$10:X$13)+1,IF($R379=2,LOOKUP($S379,'Vent Sizing Charts'!$T$8:$T$9,'Vent Sizing Charts'!X$8:X$9)+1,IF($R379=1.5,LOOKUP($S379,'Vent Sizing Charts'!$T$7,'Vent Sizing Charts'!X$7)+1,IF($R379=1.25,LOOKUP($S379,'Vent Sizing Charts'!$T$6,'Vent Sizing Charts'!X$6)+1,"ERR")))))))))))</f>
        <v>ERR</v>
      </c>
      <c r="X379" t="str">
        <f>IF($R379=15,LOOKUP($S379,'Vent Sizing Charts'!$T$38:$T$41,'Vent Sizing Charts'!Y$38:Y$41)+1,IF($R379=12,LOOKUP($S379,'Vent Sizing Charts'!$T$34:$T$37,'Vent Sizing Charts'!Y$34:Y$37)+1,IF($R379=10,LOOKUP($S379,'Vent Sizing Charts'!$T$30:$T$33,'Vent Sizing Charts'!Y$30:Y$33)+1,IF($R379=8,LOOKUP($S379,'Vent Sizing Charts'!$T$26:$T$29,'Vent Sizing Charts'!Y$26:Y$29)+1,IF($R379=6,LOOKUP($S379,'Vent Sizing Charts'!$T$22:$T$25,'Vent Sizing Charts'!Y$22:Y$25)+1,IF($R379=5,LOOKUP($S379,'Vent Sizing Charts'!$T$18:$T$21,'Vent Sizing Charts'!Y$18:Y$21)+1,IF($R379=4,LOOKUP($S379,'Vent Sizing Charts'!$T$14:$T$17,'Vent Sizing Charts'!Y$14:Y$17)+1,IF($R379=3,LOOKUP($S379,'Vent Sizing Charts'!$T$10:$T$13,'Vent Sizing Charts'!Y$10:Y$13)+1,IF($R379=2,LOOKUP($S379,'Vent Sizing Charts'!$T$8:$T$9,'Vent Sizing Charts'!Y$8:Y$9)+1,IF($R379=1.5,LOOKUP($S379,'Vent Sizing Charts'!$T$7,'Vent Sizing Charts'!Y$7)+1,IF($R379=1.25,LOOKUP($S379,'Vent Sizing Charts'!$T$6,'Vent Sizing Charts'!Y$6)+1,"ERR")))))))))))</f>
        <v>ERR</v>
      </c>
      <c r="Y379" t="str">
        <f>IF($R379=15,LOOKUP($S379,'Vent Sizing Charts'!$T$38:$T$41,'Vent Sizing Charts'!Z$38:Z$41)+1,IF($R379=12,LOOKUP($S379,'Vent Sizing Charts'!$T$34:$T$37,'Vent Sizing Charts'!Z$34:Z$37)+1,IF($R379=10,LOOKUP($S379,'Vent Sizing Charts'!$T$30:$T$33,'Vent Sizing Charts'!Z$30:Z$33)+1,IF($R379=8,LOOKUP($S379,'Vent Sizing Charts'!$T$26:$T$29,'Vent Sizing Charts'!Z$26:Z$29)+1,IF($R379=6,LOOKUP($S379,'Vent Sizing Charts'!$T$22:$T$25,'Vent Sizing Charts'!Z$22:Z$25)+1,IF($R379=5,LOOKUP($S379,'Vent Sizing Charts'!$T$18:$T$21,'Vent Sizing Charts'!Z$18:Z$21)+1,IF($R379=4,LOOKUP($S379,'Vent Sizing Charts'!$T$14:$T$17,'Vent Sizing Charts'!Z$14:Z$17)+1,IF($R379=3,LOOKUP($S379,'Vent Sizing Charts'!$T$10:$T$13,'Vent Sizing Charts'!Z$10:Z$13)+1,IF($R379=2,LOOKUP($S379,'Vent Sizing Charts'!$T$8:$T$9,'Vent Sizing Charts'!Z$8:Z$9)+1,IF($R379=1.5,LOOKUP($S379,'Vent Sizing Charts'!$T$7,'Vent Sizing Charts'!Z$7)+1,IF($R379=1.25,LOOKUP($S379,'Vent Sizing Charts'!$T$6,'Vent Sizing Charts'!Z$6)+1,"ERR")))))))))))</f>
        <v>ERR</v>
      </c>
      <c r="Z379" t="str">
        <f>IF($R379=15,LOOKUP($S379,'Vent Sizing Charts'!$T$38:$T$41,'Vent Sizing Charts'!AA$38:AA$41)+1,IF($R379=12,LOOKUP($S379,'Vent Sizing Charts'!$T$34:$T$37,'Vent Sizing Charts'!AA$34:AA$37)+1,IF($R379=10,LOOKUP($S379,'Vent Sizing Charts'!$T$30:$T$33,'Vent Sizing Charts'!AA$30:AA$33)+1,IF($R379=8,LOOKUP($S379,'Vent Sizing Charts'!$T$26:$T$29,'Vent Sizing Charts'!AA$26:AA$29)+1,IF($R379=6,LOOKUP($S379,'Vent Sizing Charts'!$T$22:$T$25,'Vent Sizing Charts'!AA$22:AA$25)+1,IF($R379=5,LOOKUP($S379,'Vent Sizing Charts'!$T$18:$T$21,'Vent Sizing Charts'!AA$18:AA$21)+1,IF($R379=4,LOOKUP($S379,'Vent Sizing Charts'!$T$14:$T$17,'Vent Sizing Charts'!AA$14:AA$17)+1,IF($R379=3,LOOKUP($S379,'Vent Sizing Charts'!$T$10:$T$13,'Vent Sizing Charts'!AA$10:AA$13)+1,IF($R379=2,LOOKUP($S379,'Vent Sizing Charts'!$T$8:$T$9,'Vent Sizing Charts'!AA$8:AA$9)+1,IF($R379=1.5,LOOKUP($S379,'Vent Sizing Charts'!$T$7,'Vent Sizing Charts'!AA$7)+1,IF($R379=1.25,LOOKUP($S379,'Vent Sizing Charts'!$T$6,'Vent Sizing Charts'!AA$6)+1,"ERR")))))))))))</f>
        <v>ERR</v>
      </c>
      <c r="AA379" t="str">
        <f>IF($R379=15,LOOKUP($S379,'Vent Sizing Charts'!$T$38:$T$41,'Vent Sizing Charts'!AB$38:AB$41)+1,IF($R379=12,LOOKUP($S379,'Vent Sizing Charts'!$T$34:$T$37,'Vent Sizing Charts'!AB$34:AB$37)+1,IF($R379=10,LOOKUP($S379,'Vent Sizing Charts'!$T$30:$T$33,'Vent Sizing Charts'!AB$30:AB$33)+1,IF($R379=8,LOOKUP($S379,'Vent Sizing Charts'!$T$26:$T$29,'Vent Sizing Charts'!AB$26:AB$29)+1,IF($R379=6,LOOKUP($S379,'Vent Sizing Charts'!$T$22:$T$25,'Vent Sizing Charts'!AB$22:AB$25)+1,IF($R379=5,LOOKUP($S379,'Vent Sizing Charts'!$T$18:$T$21,'Vent Sizing Charts'!AB$18:AB$21)+1,IF($R379=4,LOOKUP($S379,'Vent Sizing Charts'!$T$14:$T$17,'Vent Sizing Charts'!AB$14:AB$17)+1,IF($R379=3,LOOKUP($S379,'Vent Sizing Charts'!$T$10:$T$13,'Vent Sizing Charts'!AB$10:AB$13)+1,IF($R379=2,LOOKUP($S379,'Vent Sizing Charts'!$T$8:$T$9,'Vent Sizing Charts'!AB$8:AB$9)+1,IF($R379=1.5,LOOKUP($S379,'Vent Sizing Charts'!$T$7,'Vent Sizing Charts'!AB$7)+1,IF($R379=1.25,LOOKUP($S379,'Vent Sizing Charts'!$T$6,'Vent Sizing Charts'!AB$6)+1,"ERR")))))))))))</f>
        <v>ERR</v>
      </c>
      <c r="AB379" t="str">
        <f>IF($R379=15,LOOKUP($S379,'Vent Sizing Charts'!$T$38:$T$41,'Vent Sizing Charts'!AC$38:AC$41)+1,IF($R379=12,LOOKUP($S379,'Vent Sizing Charts'!$T$34:$T$37,'Vent Sizing Charts'!AC$34:AC$37)+1,IF($R379=10,LOOKUP($S379,'Vent Sizing Charts'!$T$30:$T$33,'Vent Sizing Charts'!AC$30:AC$33)+1,IF($R379=8,LOOKUP($S379,'Vent Sizing Charts'!$T$26:$T$29,'Vent Sizing Charts'!AC$26:AC$29)+1,IF($R379=6,LOOKUP($S379,'Vent Sizing Charts'!$T$22:$T$25,'Vent Sizing Charts'!AC$22:AC$25)+1,IF($R379=5,LOOKUP($S379,'Vent Sizing Charts'!$T$18:$T$21,'Vent Sizing Charts'!AC$18:AC$21)+1,IF($R379=4,LOOKUP($S379,'Vent Sizing Charts'!$T$14:$T$17,'Vent Sizing Charts'!AC$14:AC$17)+1,IF($R379=3,LOOKUP($S379,'Vent Sizing Charts'!$T$10:$T$13,'Vent Sizing Charts'!AC$10:AC$13)+1,IF($R379=2,LOOKUP($S379,'Vent Sizing Charts'!$T$8:$T$9,'Vent Sizing Charts'!AC$8:AC$9)+1,IF($R379=1.5,LOOKUP($S379,'Vent Sizing Charts'!$T$7,'Vent Sizing Charts'!AC$7)+1,IF($R379=1.25,LOOKUP($S379,'Vent Sizing Charts'!$T$6,'Vent Sizing Charts'!AC$6)+1,"ERR")))))))))))</f>
        <v>ERR</v>
      </c>
      <c r="AC379" t="str">
        <f>IF($R379=15,LOOKUP($S379,'Vent Sizing Charts'!$T$38:$T$41,'Vent Sizing Charts'!AD$38:AD$41)+1,IF($R379=12,LOOKUP($S379,'Vent Sizing Charts'!$T$34:$T$37,'Vent Sizing Charts'!AD$34:AD$37)+1,IF($R379=10,LOOKUP($S379,'Vent Sizing Charts'!$T$30:$T$33,'Vent Sizing Charts'!AD$30:AD$33)+1,IF($R379=8,LOOKUP($S379,'Vent Sizing Charts'!$T$26:$T$29,'Vent Sizing Charts'!AD$26:AD$29)+1,IF($R379=6,LOOKUP($S379,'Vent Sizing Charts'!$T$22:$T$25,'Vent Sizing Charts'!AD$22:AD$25)+1,IF($R379=5,LOOKUP($S379,'Vent Sizing Charts'!$T$18:$T$21,'Vent Sizing Charts'!AD$18:AD$21)+1,IF($R379=4,LOOKUP($S379,'Vent Sizing Charts'!$T$14:$T$17,'Vent Sizing Charts'!AD$14:AD$17)+1,IF($R379=3,LOOKUP($S379,'Vent Sizing Charts'!$T$10:$T$13,'Vent Sizing Charts'!AD$10:AD$13)+1,IF($R379=2,LOOKUP($S379,'Vent Sizing Charts'!$T$8:$T$9,'Vent Sizing Charts'!AD$8:AD$9)+1,IF($R379=1.5,LOOKUP($S379,'Vent Sizing Charts'!$T$7,'Vent Sizing Charts'!AD$7)+1,IF($R379=1.25,LOOKUP($S379,'Vent Sizing Charts'!$T$6,'Vent Sizing Charts'!AD$6)+1,"ERR")))))))))))</f>
        <v>ERR</v>
      </c>
      <c r="AD379" t="str">
        <f>IF($R379=15,LOOKUP($S379,'Vent Sizing Charts'!$T$38:$T$41,'Vent Sizing Charts'!AE$38:AE$41)+1,IF($R379=12,LOOKUP($S379,'Vent Sizing Charts'!$T$34:$T$37,'Vent Sizing Charts'!AE$34:AE$37)+1,IF($R379=10,LOOKUP($S379,'Vent Sizing Charts'!$T$30:$T$33,'Vent Sizing Charts'!AE$30:AE$33)+1,IF($R379=8,LOOKUP($S379,'Vent Sizing Charts'!$T$26:$T$29,'Vent Sizing Charts'!AE$26:AE$29)+1,IF($R379=6,LOOKUP($S379,'Vent Sizing Charts'!$T$22:$T$25,'Vent Sizing Charts'!AE$22:AE$25)+1,IF($R379=5,LOOKUP($S379,'Vent Sizing Charts'!$T$18:$T$21,'Vent Sizing Charts'!AE$18:AE$21)+1,IF($R379=4,LOOKUP($S379,'Vent Sizing Charts'!$T$14:$T$17,'Vent Sizing Charts'!AE$14:AE$17)+1,IF($R379=3,LOOKUP($S379,'Vent Sizing Charts'!$T$10:$T$13,'Vent Sizing Charts'!AE$10:AE$13)+1,IF($R379=2,LOOKUP($S379,'Vent Sizing Charts'!$T$8:$T$9,'Vent Sizing Charts'!AE$8:AE$9)+1,IF($R379=1.5,LOOKUP($S379,'Vent Sizing Charts'!$T$7,'Vent Sizing Charts'!AE$7)+1,IF($R379=1.25,LOOKUP($S379,'Vent Sizing Charts'!$T$6,'Vent Sizing Charts'!AE$6)+1,"ERR")))))))))))</f>
        <v>ERR</v>
      </c>
      <c r="AE379" t="str">
        <f>IF($R379=15,LOOKUP($S379,'Vent Sizing Charts'!$T$38:$T$41,'Vent Sizing Charts'!U$38:U$41),IF($R379=12,LOOKUP($S379,'Vent Sizing Charts'!$T$34:$T$37,'Vent Sizing Charts'!U$34:U$37),IF($R379=10,LOOKUP($S379,'Vent Sizing Charts'!$T$30:$T$33,'Vent Sizing Charts'!U$30:U$33),IF($R379=8,LOOKUP($S379,'Vent Sizing Charts'!$T$26:$T$29,'Vent Sizing Charts'!U$26:U$29),IF($R379=6,LOOKUP($S379,'Vent Sizing Charts'!$T$22:$T$25,'Vent Sizing Charts'!U$22:U$25),IF($R379=5,LOOKUP($S379,'Vent Sizing Charts'!$T$18:$T$21,'Vent Sizing Charts'!U$18:U$21),IF($R379=4,LOOKUP($S379,'Vent Sizing Charts'!$T$14:$T$17,'Vent Sizing Charts'!U$14:U$17),IF($R379=3,LOOKUP($S379,'Vent Sizing Charts'!$T$10:$T$13,'Vent Sizing Charts'!U$10:U$13),IF($R379=2,LOOKUP($S379,'Vent Sizing Charts'!$T$8:$T$9,'Vent Sizing Charts'!U$8:U$9),IF($R379=1.5,LOOKUP($S379,'Vent Sizing Charts'!$T$7,'Vent Sizing Charts'!U$7),IF($R379=1.25,LOOKUP($S379,'Vent Sizing Charts'!$T$6,'Vent Sizing Charts'!U$6),"ERR")))))))))))</f>
        <v>ERR</v>
      </c>
    </row>
    <row r="380" spans="6:31" x14ac:dyDescent="0.25">
      <c r="F380" t="str">
        <f>IF('Vent Sizing'!M365="","",'Vent Sizing'!M365)</f>
        <v/>
      </c>
      <c r="G380">
        <v>0</v>
      </c>
      <c r="H380" t="e">
        <f>IF(LOOKUP($F380,'Vent Sizing Charts'!$F$5:$F$18,'Vent Sizing Charts'!G$5:G$18)+1&lt;0,0,LOOKUP($F380,'Vent Sizing Charts'!$F$5:$F$18,'Vent Sizing Charts'!G$5:G$18))</f>
        <v>#N/A</v>
      </c>
      <c r="I380" t="e">
        <f>IF(LOOKUP($F380,'Vent Sizing Charts'!$F$5:$F$18,'Vent Sizing Charts'!H$5:H$18)+1&lt;0,0,LOOKUP($F380,'Vent Sizing Charts'!$F$5:$F$18,'Vent Sizing Charts'!H$5:H$18))</f>
        <v>#N/A</v>
      </c>
      <c r="J380" t="e">
        <f>IF(LOOKUP($F380,'Vent Sizing Charts'!$F$5:$F$18,'Vent Sizing Charts'!I$5:I$18)+1&lt;0,0,LOOKUP($F380,'Vent Sizing Charts'!$F$5:$F$18,'Vent Sizing Charts'!I$5:I$18))</f>
        <v>#N/A</v>
      </c>
      <c r="K380" t="e">
        <f>IF(LOOKUP($F380,'Vent Sizing Charts'!$F$5:$F$18,'Vent Sizing Charts'!J$5:J$18)+1&lt;0,0,LOOKUP($F380,'Vent Sizing Charts'!$F$5:$F$18,'Vent Sizing Charts'!J$5:J$18))</f>
        <v>#N/A</v>
      </c>
      <c r="L380" t="e">
        <f>IF(LOOKUP($F380,'Vent Sizing Charts'!$F$5:$F$18,'Vent Sizing Charts'!K$5:K$18)+1&lt;0,0,LOOKUP($F380,'Vent Sizing Charts'!$F$5:$F$18,'Vent Sizing Charts'!K$5:K$18))</f>
        <v>#N/A</v>
      </c>
      <c r="M380" t="e">
        <f>IF(LOOKUP($F380,'Vent Sizing Charts'!$F$5:$F$18,'Vent Sizing Charts'!L$5:L$18)+1&lt;0,0,LOOKUP($F380,'Vent Sizing Charts'!$F$5:$F$18,'Vent Sizing Charts'!L$5:L$18))</f>
        <v>#N/A</v>
      </c>
      <c r="N380" t="e">
        <f>IF(LOOKUP($F380,'Vent Sizing Charts'!$F$5:$F$18,'Vent Sizing Charts'!M$5:M$18)+1&lt;0,0,LOOKUP($F380,'Vent Sizing Charts'!$F$5:$F$18,'Vent Sizing Charts'!M$5:M$18))</f>
        <v>#N/A</v>
      </c>
      <c r="O380" t="e">
        <f>IF(LOOKUP($F380,'Vent Sizing Charts'!$F$5:$F$18,'Vent Sizing Charts'!N$5:N$18)+1&lt;0,0,LOOKUP($F380,'Vent Sizing Charts'!$F$5:$F$18,'Vent Sizing Charts'!N$5:N$18))</f>
        <v>#N/A</v>
      </c>
      <c r="R380">
        <f>'Vent Sizing'!W285</f>
        <v>0</v>
      </c>
      <c r="S380">
        <f>ROUNDUP('Vent Sizing'!X285,0)</f>
        <v>0</v>
      </c>
      <c r="T380">
        <v>-9999999</v>
      </c>
      <c r="U380" t="str">
        <f>IF($R380=15,LOOKUP($S380,'Vent Sizing Charts'!$T$38:$T$41,'Vent Sizing Charts'!V$38:V$41)+1,IF($R380=12,LOOKUP($S380,'Vent Sizing Charts'!$T$34:$T$37,'Vent Sizing Charts'!V$34:V$37)+1,IF($R380=10,LOOKUP($S380,'Vent Sizing Charts'!$T$30:$T$33,'Vent Sizing Charts'!V$30:V$33)+1,IF($R380=8,LOOKUP($S380,'Vent Sizing Charts'!$T$26:$T$29,'Vent Sizing Charts'!V$26:V$29)+1,IF($R380=6,LOOKUP($S380,'Vent Sizing Charts'!$T$22:$T$25,'Vent Sizing Charts'!V$22:V$25)+1,IF($R380=5,LOOKUP($S380,'Vent Sizing Charts'!$T$18:$T$21,'Vent Sizing Charts'!V$18:V$21)+1,IF($R380=4,LOOKUP($S380,'Vent Sizing Charts'!$T$14:$T$17,'Vent Sizing Charts'!V$14:V$17)+1,IF($R380=3,LOOKUP($S380,'Vent Sizing Charts'!$T$10:$T$13,'Vent Sizing Charts'!V$10:V$13)+1,IF($R380=2,LOOKUP($S380,'Vent Sizing Charts'!$T$8:$T$9,'Vent Sizing Charts'!V$8:V$9)+1,IF($R380=1.5,LOOKUP($S380,'Vent Sizing Charts'!$T$7,'Vent Sizing Charts'!V$7)+1,IF($R380=1.25,LOOKUP($S380,'Vent Sizing Charts'!$T$6,'Vent Sizing Charts'!V$6)+1,"ERR")))))))))))</f>
        <v>ERR</v>
      </c>
      <c r="V380" t="str">
        <f>IF($R380=15,LOOKUP($S380,'Vent Sizing Charts'!$T$38:$T$41,'Vent Sizing Charts'!W$38:W$41)+1,IF($R380=12,LOOKUP($S380,'Vent Sizing Charts'!$T$34:$T$37,'Vent Sizing Charts'!W$34:W$37)+1,IF($R380=10,LOOKUP($S380,'Vent Sizing Charts'!$T$30:$T$33,'Vent Sizing Charts'!W$30:W$33)+1,IF($R380=8,LOOKUP($S380,'Vent Sizing Charts'!$T$26:$T$29,'Vent Sizing Charts'!W$26:W$29)+1,IF($R380=6,LOOKUP($S380,'Vent Sizing Charts'!$T$22:$T$25,'Vent Sizing Charts'!W$22:W$25)+1,IF($R380=5,LOOKUP($S380,'Vent Sizing Charts'!$T$18:$T$21,'Vent Sizing Charts'!W$18:W$21)+1,IF($R380=4,LOOKUP($S380,'Vent Sizing Charts'!$T$14:$T$17,'Vent Sizing Charts'!W$14:W$17)+1,IF($R380=3,LOOKUP($S380,'Vent Sizing Charts'!$T$10:$T$13,'Vent Sizing Charts'!W$10:W$13)+1,IF($R380=2,LOOKUP($S380,'Vent Sizing Charts'!$T$8:$T$9,'Vent Sizing Charts'!W$8:W$9)+1,IF($R380=1.5,LOOKUP($S380,'Vent Sizing Charts'!$T$7,'Vent Sizing Charts'!W$7)+1,IF($R380=1.25,LOOKUP($S380,'Vent Sizing Charts'!$T$6,'Vent Sizing Charts'!W$6)+1,"ERR")))))))))))</f>
        <v>ERR</v>
      </c>
      <c r="W380" t="str">
        <f>IF($R380=15,LOOKUP($S380,'Vent Sizing Charts'!$T$38:$T$41,'Vent Sizing Charts'!X$38:X$41)+1,IF($R380=12,LOOKUP($S380,'Vent Sizing Charts'!$T$34:$T$37,'Vent Sizing Charts'!X$34:X$37)+1,IF($R380=10,LOOKUP($S380,'Vent Sizing Charts'!$T$30:$T$33,'Vent Sizing Charts'!X$30:X$33)+1,IF($R380=8,LOOKUP($S380,'Vent Sizing Charts'!$T$26:$T$29,'Vent Sizing Charts'!X$26:X$29)+1,IF($R380=6,LOOKUP($S380,'Vent Sizing Charts'!$T$22:$T$25,'Vent Sizing Charts'!X$22:X$25)+1,IF($R380=5,LOOKUP($S380,'Vent Sizing Charts'!$T$18:$T$21,'Vent Sizing Charts'!X$18:X$21)+1,IF($R380=4,LOOKUP($S380,'Vent Sizing Charts'!$T$14:$T$17,'Vent Sizing Charts'!X$14:X$17)+1,IF($R380=3,LOOKUP($S380,'Vent Sizing Charts'!$T$10:$T$13,'Vent Sizing Charts'!X$10:X$13)+1,IF($R380=2,LOOKUP($S380,'Vent Sizing Charts'!$T$8:$T$9,'Vent Sizing Charts'!X$8:X$9)+1,IF($R380=1.5,LOOKUP($S380,'Vent Sizing Charts'!$T$7,'Vent Sizing Charts'!X$7)+1,IF($R380=1.25,LOOKUP($S380,'Vent Sizing Charts'!$T$6,'Vent Sizing Charts'!X$6)+1,"ERR")))))))))))</f>
        <v>ERR</v>
      </c>
      <c r="X380" t="str">
        <f>IF($R380=15,LOOKUP($S380,'Vent Sizing Charts'!$T$38:$T$41,'Vent Sizing Charts'!Y$38:Y$41)+1,IF($R380=12,LOOKUP($S380,'Vent Sizing Charts'!$T$34:$T$37,'Vent Sizing Charts'!Y$34:Y$37)+1,IF($R380=10,LOOKUP($S380,'Vent Sizing Charts'!$T$30:$T$33,'Vent Sizing Charts'!Y$30:Y$33)+1,IF($R380=8,LOOKUP($S380,'Vent Sizing Charts'!$T$26:$T$29,'Vent Sizing Charts'!Y$26:Y$29)+1,IF($R380=6,LOOKUP($S380,'Vent Sizing Charts'!$T$22:$T$25,'Vent Sizing Charts'!Y$22:Y$25)+1,IF($R380=5,LOOKUP($S380,'Vent Sizing Charts'!$T$18:$T$21,'Vent Sizing Charts'!Y$18:Y$21)+1,IF($R380=4,LOOKUP($S380,'Vent Sizing Charts'!$T$14:$T$17,'Vent Sizing Charts'!Y$14:Y$17)+1,IF($R380=3,LOOKUP($S380,'Vent Sizing Charts'!$T$10:$T$13,'Vent Sizing Charts'!Y$10:Y$13)+1,IF($R380=2,LOOKUP($S380,'Vent Sizing Charts'!$T$8:$T$9,'Vent Sizing Charts'!Y$8:Y$9)+1,IF($R380=1.5,LOOKUP($S380,'Vent Sizing Charts'!$T$7,'Vent Sizing Charts'!Y$7)+1,IF($R380=1.25,LOOKUP($S380,'Vent Sizing Charts'!$T$6,'Vent Sizing Charts'!Y$6)+1,"ERR")))))))))))</f>
        <v>ERR</v>
      </c>
      <c r="Y380" t="str">
        <f>IF($R380=15,LOOKUP($S380,'Vent Sizing Charts'!$T$38:$T$41,'Vent Sizing Charts'!Z$38:Z$41)+1,IF($R380=12,LOOKUP($S380,'Vent Sizing Charts'!$T$34:$T$37,'Vent Sizing Charts'!Z$34:Z$37)+1,IF($R380=10,LOOKUP($S380,'Vent Sizing Charts'!$T$30:$T$33,'Vent Sizing Charts'!Z$30:Z$33)+1,IF($R380=8,LOOKUP($S380,'Vent Sizing Charts'!$T$26:$T$29,'Vent Sizing Charts'!Z$26:Z$29)+1,IF($R380=6,LOOKUP($S380,'Vent Sizing Charts'!$T$22:$T$25,'Vent Sizing Charts'!Z$22:Z$25)+1,IF($R380=5,LOOKUP($S380,'Vent Sizing Charts'!$T$18:$T$21,'Vent Sizing Charts'!Z$18:Z$21)+1,IF($R380=4,LOOKUP($S380,'Vent Sizing Charts'!$T$14:$T$17,'Vent Sizing Charts'!Z$14:Z$17)+1,IF($R380=3,LOOKUP($S380,'Vent Sizing Charts'!$T$10:$T$13,'Vent Sizing Charts'!Z$10:Z$13)+1,IF($R380=2,LOOKUP($S380,'Vent Sizing Charts'!$T$8:$T$9,'Vent Sizing Charts'!Z$8:Z$9)+1,IF($R380=1.5,LOOKUP($S380,'Vent Sizing Charts'!$T$7,'Vent Sizing Charts'!Z$7)+1,IF($R380=1.25,LOOKUP($S380,'Vent Sizing Charts'!$T$6,'Vent Sizing Charts'!Z$6)+1,"ERR")))))))))))</f>
        <v>ERR</v>
      </c>
      <c r="Z380" t="str">
        <f>IF($R380=15,LOOKUP($S380,'Vent Sizing Charts'!$T$38:$T$41,'Vent Sizing Charts'!AA$38:AA$41)+1,IF($R380=12,LOOKUP($S380,'Vent Sizing Charts'!$T$34:$T$37,'Vent Sizing Charts'!AA$34:AA$37)+1,IF($R380=10,LOOKUP($S380,'Vent Sizing Charts'!$T$30:$T$33,'Vent Sizing Charts'!AA$30:AA$33)+1,IF($R380=8,LOOKUP($S380,'Vent Sizing Charts'!$T$26:$T$29,'Vent Sizing Charts'!AA$26:AA$29)+1,IF($R380=6,LOOKUP($S380,'Vent Sizing Charts'!$T$22:$T$25,'Vent Sizing Charts'!AA$22:AA$25)+1,IF($R380=5,LOOKUP($S380,'Vent Sizing Charts'!$T$18:$T$21,'Vent Sizing Charts'!AA$18:AA$21)+1,IF($R380=4,LOOKUP($S380,'Vent Sizing Charts'!$T$14:$T$17,'Vent Sizing Charts'!AA$14:AA$17)+1,IF($R380=3,LOOKUP($S380,'Vent Sizing Charts'!$T$10:$T$13,'Vent Sizing Charts'!AA$10:AA$13)+1,IF($R380=2,LOOKUP($S380,'Vent Sizing Charts'!$T$8:$T$9,'Vent Sizing Charts'!AA$8:AA$9)+1,IF($R380=1.5,LOOKUP($S380,'Vent Sizing Charts'!$T$7,'Vent Sizing Charts'!AA$7)+1,IF($R380=1.25,LOOKUP($S380,'Vent Sizing Charts'!$T$6,'Vent Sizing Charts'!AA$6)+1,"ERR")))))))))))</f>
        <v>ERR</v>
      </c>
      <c r="AA380" t="str">
        <f>IF($R380=15,LOOKUP($S380,'Vent Sizing Charts'!$T$38:$T$41,'Vent Sizing Charts'!AB$38:AB$41)+1,IF($R380=12,LOOKUP($S380,'Vent Sizing Charts'!$T$34:$T$37,'Vent Sizing Charts'!AB$34:AB$37)+1,IF($R380=10,LOOKUP($S380,'Vent Sizing Charts'!$T$30:$T$33,'Vent Sizing Charts'!AB$30:AB$33)+1,IF($R380=8,LOOKUP($S380,'Vent Sizing Charts'!$T$26:$T$29,'Vent Sizing Charts'!AB$26:AB$29)+1,IF($R380=6,LOOKUP($S380,'Vent Sizing Charts'!$T$22:$T$25,'Vent Sizing Charts'!AB$22:AB$25)+1,IF($R380=5,LOOKUP($S380,'Vent Sizing Charts'!$T$18:$T$21,'Vent Sizing Charts'!AB$18:AB$21)+1,IF($R380=4,LOOKUP($S380,'Vent Sizing Charts'!$T$14:$T$17,'Vent Sizing Charts'!AB$14:AB$17)+1,IF($R380=3,LOOKUP($S380,'Vent Sizing Charts'!$T$10:$T$13,'Vent Sizing Charts'!AB$10:AB$13)+1,IF($R380=2,LOOKUP($S380,'Vent Sizing Charts'!$T$8:$T$9,'Vent Sizing Charts'!AB$8:AB$9)+1,IF($R380=1.5,LOOKUP($S380,'Vent Sizing Charts'!$T$7,'Vent Sizing Charts'!AB$7)+1,IF($R380=1.25,LOOKUP($S380,'Vent Sizing Charts'!$T$6,'Vent Sizing Charts'!AB$6)+1,"ERR")))))))))))</f>
        <v>ERR</v>
      </c>
      <c r="AB380" t="str">
        <f>IF($R380=15,LOOKUP($S380,'Vent Sizing Charts'!$T$38:$T$41,'Vent Sizing Charts'!AC$38:AC$41)+1,IF($R380=12,LOOKUP($S380,'Vent Sizing Charts'!$T$34:$T$37,'Vent Sizing Charts'!AC$34:AC$37)+1,IF($R380=10,LOOKUP($S380,'Vent Sizing Charts'!$T$30:$T$33,'Vent Sizing Charts'!AC$30:AC$33)+1,IF($R380=8,LOOKUP($S380,'Vent Sizing Charts'!$T$26:$T$29,'Vent Sizing Charts'!AC$26:AC$29)+1,IF($R380=6,LOOKUP($S380,'Vent Sizing Charts'!$T$22:$T$25,'Vent Sizing Charts'!AC$22:AC$25)+1,IF($R380=5,LOOKUP($S380,'Vent Sizing Charts'!$T$18:$T$21,'Vent Sizing Charts'!AC$18:AC$21)+1,IF($R380=4,LOOKUP($S380,'Vent Sizing Charts'!$T$14:$T$17,'Vent Sizing Charts'!AC$14:AC$17)+1,IF($R380=3,LOOKUP($S380,'Vent Sizing Charts'!$T$10:$T$13,'Vent Sizing Charts'!AC$10:AC$13)+1,IF($R380=2,LOOKUP($S380,'Vent Sizing Charts'!$T$8:$T$9,'Vent Sizing Charts'!AC$8:AC$9)+1,IF($R380=1.5,LOOKUP($S380,'Vent Sizing Charts'!$T$7,'Vent Sizing Charts'!AC$7)+1,IF($R380=1.25,LOOKUP($S380,'Vent Sizing Charts'!$T$6,'Vent Sizing Charts'!AC$6)+1,"ERR")))))))))))</f>
        <v>ERR</v>
      </c>
      <c r="AC380" t="str">
        <f>IF($R380=15,LOOKUP($S380,'Vent Sizing Charts'!$T$38:$T$41,'Vent Sizing Charts'!AD$38:AD$41)+1,IF($R380=12,LOOKUP($S380,'Vent Sizing Charts'!$T$34:$T$37,'Vent Sizing Charts'!AD$34:AD$37)+1,IF($R380=10,LOOKUP($S380,'Vent Sizing Charts'!$T$30:$T$33,'Vent Sizing Charts'!AD$30:AD$33)+1,IF($R380=8,LOOKUP($S380,'Vent Sizing Charts'!$T$26:$T$29,'Vent Sizing Charts'!AD$26:AD$29)+1,IF($R380=6,LOOKUP($S380,'Vent Sizing Charts'!$T$22:$T$25,'Vent Sizing Charts'!AD$22:AD$25)+1,IF($R380=5,LOOKUP($S380,'Vent Sizing Charts'!$T$18:$T$21,'Vent Sizing Charts'!AD$18:AD$21)+1,IF($R380=4,LOOKUP($S380,'Vent Sizing Charts'!$T$14:$T$17,'Vent Sizing Charts'!AD$14:AD$17)+1,IF($R380=3,LOOKUP($S380,'Vent Sizing Charts'!$T$10:$T$13,'Vent Sizing Charts'!AD$10:AD$13)+1,IF($R380=2,LOOKUP($S380,'Vent Sizing Charts'!$T$8:$T$9,'Vent Sizing Charts'!AD$8:AD$9)+1,IF($R380=1.5,LOOKUP($S380,'Vent Sizing Charts'!$T$7,'Vent Sizing Charts'!AD$7)+1,IF($R380=1.25,LOOKUP($S380,'Vent Sizing Charts'!$T$6,'Vent Sizing Charts'!AD$6)+1,"ERR")))))))))))</f>
        <v>ERR</v>
      </c>
      <c r="AD380" t="str">
        <f>IF($R380=15,LOOKUP($S380,'Vent Sizing Charts'!$T$38:$T$41,'Vent Sizing Charts'!AE$38:AE$41)+1,IF($R380=12,LOOKUP($S380,'Vent Sizing Charts'!$T$34:$T$37,'Vent Sizing Charts'!AE$34:AE$37)+1,IF($R380=10,LOOKUP($S380,'Vent Sizing Charts'!$T$30:$T$33,'Vent Sizing Charts'!AE$30:AE$33)+1,IF($R380=8,LOOKUP($S380,'Vent Sizing Charts'!$T$26:$T$29,'Vent Sizing Charts'!AE$26:AE$29)+1,IF($R380=6,LOOKUP($S380,'Vent Sizing Charts'!$T$22:$T$25,'Vent Sizing Charts'!AE$22:AE$25)+1,IF($R380=5,LOOKUP($S380,'Vent Sizing Charts'!$T$18:$T$21,'Vent Sizing Charts'!AE$18:AE$21)+1,IF($R380=4,LOOKUP($S380,'Vent Sizing Charts'!$T$14:$T$17,'Vent Sizing Charts'!AE$14:AE$17)+1,IF($R380=3,LOOKUP($S380,'Vent Sizing Charts'!$T$10:$T$13,'Vent Sizing Charts'!AE$10:AE$13)+1,IF($R380=2,LOOKUP($S380,'Vent Sizing Charts'!$T$8:$T$9,'Vent Sizing Charts'!AE$8:AE$9)+1,IF($R380=1.5,LOOKUP($S380,'Vent Sizing Charts'!$T$7,'Vent Sizing Charts'!AE$7)+1,IF($R380=1.25,LOOKUP($S380,'Vent Sizing Charts'!$T$6,'Vent Sizing Charts'!AE$6)+1,"ERR")))))))))))</f>
        <v>ERR</v>
      </c>
      <c r="AE380" t="str">
        <f>IF($R380=15,LOOKUP($S380,'Vent Sizing Charts'!$T$38:$T$41,'Vent Sizing Charts'!U$38:U$41),IF($R380=12,LOOKUP($S380,'Vent Sizing Charts'!$T$34:$T$37,'Vent Sizing Charts'!U$34:U$37),IF($R380=10,LOOKUP($S380,'Vent Sizing Charts'!$T$30:$T$33,'Vent Sizing Charts'!U$30:U$33),IF($R380=8,LOOKUP($S380,'Vent Sizing Charts'!$T$26:$T$29,'Vent Sizing Charts'!U$26:U$29),IF($R380=6,LOOKUP($S380,'Vent Sizing Charts'!$T$22:$T$25,'Vent Sizing Charts'!U$22:U$25),IF($R380=5,LOOKUP($S380,'Vent Sizing Charts'!$T$18:$T$21,'Vent Sizing Charts'!U$18:U$21),IF($R380=4,LOOKUP($S380,'Vent Sizing Charts'!$T$14:$T$17,'Vent Sizing Charts'!U$14:U$17),IF($R380=3,LOOKUP($S380,'Vent Sizing Charts'!$T$10:$T$13,'Vent Sizing Charts'!U$10:U$13),IF($R380=2,LOOKUP($S380,'Vent Sizing Charts'!$T$8:$T$9,'Vent Sizing Charts'!U$8:U$9),IF($R380=1.5,LOOKUP($S380,'Vent Sizing Charts'!$T$7,'Vent Sizing Charts'!U$7),IF($R380=1.25,LOOKUP($S380,'Vent Sizing Charts'!$T$6,'Vent Sizing Charts'!U$6),"ERR")))))))))))</f>
        <v>ERR</v>
      </c>
    </row>
    <row r="381" spans="6:31" x14ac:dyDescent="0.25">
      <c r="F381" t="str">
        <f>IF('Vent Sizing'!M366="","",'Vent Sizing'!M366)</f>
        <v/>
      </c>
      <c r="G381">
        <v>0</v>
      </c>
      <c r="H381" t="e">
        <f>IF(LOOKUP($F381,'Vent Sizing Charts'!$F$5:$F$18,'Vent Sizing Charts'!G$5:G$18)+1&lt;0,0,LOOKUP($F381,'Vent Sizing Charts'!$F$5:$F$18,'Vent Sizing Charts'!G$5:G$18))</f>
        <v>#N/A</v>
      </c>
      <c r="I381" t="e">
        <f>IF(LOOKUP($F381,'Vent Sizing Charts'!$F$5:$F$18,'Vent Sizing Charts'!H$5:H$18)+1&lt;0,0,LOOKUP($F381,'Vent Sizing Charts'!$F$5:$F$18,'Vent Sizing Charts'!H$5:H$18))</f>
        <v>#N/A</v>
      </c>
      <c r="J381" t="e">
        <f>IF(LOOKUP($F381,'Vent Sizing Charts'!$F$5:$F$18,'Vent Sizing Charts'!I$5:I$18)+1&lt;0,0,LOOKUP($F381,'Vent Sizing Charts'!$F$5:$F$18,'Vent Sizing Charts'!I$5:I$18))</f>
        <v>#N/A</v>
      </c>
      <c r="K381" t="e">
        <f>IF(LOOKUP($F381,'Vent Sizing Charts'!$F$5:$F$18,'Vent Sizing Charts'!J$5:J$18)+1&lt;0,0,LOOKUP($F381,'Vent Sizing Charts'!$F$5:$F$18,'Vent Sizing Charts'!J$5:J$18))</f>
        <v>#N/A</v>
      </c>
      <c r="L381" t="e">
        <f>IF(LOOKUP($F381,'Vent Sizing Charts'!$F$5:$F$18,'Vent Sizing Charts'!K$5:K$18)+1&lt;0,0,LOOKUP($F381,'Vent Sizing Charts'!$F$5:$F$18,'Vent Sizing Charts'!K$5:K$18))</f>
        <v>#N/A</v>
      </c>
      <c r="M381" t="e">
        <f>IF(LOOKUP($F381,'Vent Sizing Charts'!$F$5:$F$18,'Vent Sizing Charts'!L$5:L$18)+1&lt;0,0,LOOKUP($F381,'Vent Sizing Charts'!$F$5:$F$18,'Vent Sizing Charts'!L$5:L$18))</f>
        <v>#N/A</v>
      </c>
      <c r="N381" t="e">
        <f>IF(LOOKUP($F381,'Vent Sizing Charts'!$F$5:$F$18,'Vent Sizing Charts'!M$5:M$18)+1&lt;0,0,LOOKUP($F381,'Vent Sizing Charts'!$F$5:$F$18,'Vent Sizing Charts'!M$5:M$18))</f>
        <v>#N/A</v>
      </c>
      <c r="O381" t="e">
        <f>IF(LOOKUP($F381,'Vent Sizing Charts'!$F$5:$F$18,'Vent Sizing Charts'!N$5:N$18)+1&lt;0,0,LOOKUP($F381,'Vent Sizing Charts'!$F$5:$F$18,'Vent Sizing Charts'!N$5:N$18))</f>
        <v>#N/A</v>
      </c>
      <c r="R381">
        <f>'Vent Sizing'!W286</f>
        <v>0</v>
      </c>
      <c r="S381">
        <f>ROUNDUP('Vent Sizing'!X286,0)</f>
        <v>0</v>
      </c>
      <c r="T381">
        <v>-9999999</v>
      </c>
      <c r="U381" t="str">
        <f>IF($R381=15,LOOKUP($S381,'Vent Sizing Charts'!$T$38:$T$41,'Vent Sizing Charts'!V$38:V$41)+1,IF($R381=12,LOOKUP($S381,'Vent Sizing Charts'!$T$34:$T$37,'Vent Sizing Charts'!V$34:V$37)+1,IF($R381=10,LOOKUP($S381,'Vent Sizing Charts'!$T$30:$T$33,'Vent Sizing Charts'!V$30:V$33)+1,IF($R381=8,LOOKUP($S381,'Vent Sizing Charts'!$T$26:$T$29,'Vent Sizing Charts'!V$26:V$29)+1,IF($R381=6,LOOKUP($S381,'Vent Sizing Charts'!$T$22:$T$25,'Vent Sizing Charts'!V$22:V$25)+1,IF($R381=5,LOOKUP($S381,'Vent Sizing Charts'!$T$18:$T$21,'Vent Sizing Charts'!V$18:V$21)+1,IF($R381=4,LOOKUP($S381,'Vent Sizing Charts'!$T$14:$T$17,'Vent Sizing Charts'!V$14:V$17)+1,IF($R381=3,LOOKUP($S381,'Vent Sizing Charts'!$T$10:$T$13,'Vent Sizing Charts'!V$10:V$13)+1,IF($R381=2,LOOKUP($S381,'Vent Sizing Charts'!$T$8:$T$9,'Vent Sizing Charts'!V$8:V$9)+1,IF($R381=1.5,LOOKUP($S381,'Vent Sizing Charts'!$T$7,'Vent Sizing Charts'!V$7)+1,IF($R381=1.25,LOOKUP($S381,'Vent Sizing Charts'!$T$6,'Vent Sizing Charts'!V$6)+1,"ERR")))))))))))</f>
        <v>ERR</v>
      </c>
      <c r="V381" t="str">
        <f>IF($R381=15,LOOKUP($S381,'Vent Sizing Charts'!$T$38:$T$41,'Vent Sizing Charts'!W$38:W$41)+1,IF($R381=12,LOOKUP($S381,'Vent Sizing Charts'!$T$34:$T$37,'Vent Sizing Charts'!W$34:W$37)+1,IF($R381=10,LOOKUP($S381,'Vent Sizing Charts'!$T$30:$T$33,'Vent Sizing Charts'!W$30:W$33)+1,IF($R381=8,LOOKUP($S381,'Vent Sizing Charts'!$T$26:$T$29,'Vent Sizing Charts'!W$26:W$29)+1,IF($R381=6,LOOKUP($S381,'Vent Sizing Charts'!$T$22:$T$25,'Vent Sizing Charts'!W$22:W$25)+1,IF($R381=5,LOOKUP($S381,'Vent Sizing Charts'!$T$18:$T$21,'Vent Sizing Charts'!W$18:W$21)+1,IF($R381=4,LOOKUP($S381,'Vent Sizing Charts'!$T$14:$T$17,'Vent Sizing Charts'!W$14:W$17)+1,IF($R381=3,LOOKUP($S381,'Vent Sizing Charts'!$T$10:$T$13,'Vent Sizing Charts'!W$10:W$13)+1,IF($R381=2,LOOKUP($S381,'Vent Sizing Charts'!$T$8:$T$9,'Vent Sizing Charts'!W$8:W$9)+1,IF($R381=1.5,LOOKUP($S381,'Vent Sizing Charts'!$T$7,'Vent Sizing Charts'!W$7)+1,IF($R381=1.25,LOOKUP($S381,'Vent Sizing Charts'!$T$6,'Vent Sizing Charts'!W$6)+1,"ERR")))))))))))</f>
        <v>ERR</v>
      </c>
      <c r="W381" t="str">
        <f>IF($R381=15,LOOKUP($S381,'Vent Sizing Charts'!$T$38:$T$41,'Vent Sizing Charts'!X$38:X$41)+1,IF($R381=12,LOOKUP($S381,'Vent Sizing Charts'!$T$34:$T$37,'Vent Sizing Charts'!X$34:X$37)+1,IF($R381=10,LOOKUP($S381,'Vent Sizing Charts'!$T$30:$T$33,'Vent Sizing Charts'!X$30:X$33)+1,IF($R381=8,LOOKUP($S381,'Vent Sizing Charts'!$T$26:$T$29,'Vent Sizing Charts'!X$26:X$29)+1,IF($R381=6,LOOKUP($S381,'Vent Sizing Charts'!$T$22:$T$25,'Vent Sizing Charts'!X$22:X$25)+1,IF($R381=5,LOOKUP($S381,'Vent Sizing Charts'!$T$18:$T$21,'Vent Sizing Charts'!X$18:X$21)+1,IF($R381=4,LOOKUP($S381,'Vent Sizing Charts'!$T$14:$T$17,'Vent Sizing Charts'!X$14:X$17)+1,IF($R381=3,LOOKUP($S381,'Vent Sizing Charts'!$T$10:$T$13,'Vent Sizing Charts'!X$10:X$13)+1,IF($R381=2,LOOKUP($S381,'Vent Sizing Charts'!$T$8:$T$9,'Vent Sizing Charts'!X$8:X$9)+1,IF($R381=1.5,LOOKUP($S381,'Vent Sizing Charts'!$T$7,'Vent Sizing Charts'!X$7)+1,IF($R381=1.25,LOOKUP($S381,'Vent Sizing Charts'!$T$6,'Vent Sizing Charts'!X$6)+1,"ERR")))))))))))</f>
        <v>ERR</v>
      </c>
      <c r="X381" t="str">
        <f>IF($R381=15,LOOKUP($S381,'Vent Sizing Charts'!$T$38:$T$41,'Vent Sizing Charts'!Y$38:Y$41)+1,IF($R381=12,LOOKUP($S381,'Vent Sizing Charts'!$T$34:$T$37,'Vent Sizing Charts'!Y$34:Y$37)+1,IF($R381=10,LOOKUP($S381,'Vent Sizing Charts'!$T$30:$T$33,'Vent Sizing Charts'!Y$30:Y$33)+1,IF($R381=8,LOOKUP($S381,'Vent Sizing Charts'!$T$26:$T$29,'Vent Sizing Charts'!Y$26:Y$29)+1,IF($R381=6,LOOKUP($S381,'Vent Sizing Charts'!$T$22:$T$25,'Vent Sizing Charts'!Y$22:Y$25)+1,IF($R381=5,LOOKUP($S381,'Vent Sizing Charts'!$T$18:$T$21,'Vent Sizing Charts'!Y$18:Y$21)+1,IF($R381=4,LOOKUP($S381,'Vent Sizing Charts'!$T$14:$T$17,'Vent Sizing Charts'!Y$14:Y$17)+1,IF($R381=3,LOOKUP($S381,'Vent Sizing Charts'!$T$10:$T$13,'Vent Sizing Charts'!Y$10:Y$13)+1,IF($R381=2,LOOKUP($S381,'Vent Sizing Charts'!$T$8:$T$9,'Vent Sizing Charts'!Y$8:Y$9)+1,IF($R381=1.5,LOOKUP($S381,'Vent Sizing Charts'!$T$7,'Vent Sizing Charts'!Y$7)+1,IF($R381=1.25,LOOKUP($S381,'Vent Sizing Charts'!$T$6,'Vent Sizing Charts'!Y$6)+1,"ERR")))))))))))</f>
        <v>ERR</v>
      </c>
      <c r="Y381" t="str">
        <f>IF($R381=15,LOOKUP($S381,'Vent Sizing Charts'!$T$38:$T$41,'Vent Sizing Charts'!Z$38:Z$41)+1,IF($R381=12,LOOKUP($S381,'Vent Sizing Charts'!$T$34:$T$37,'Vent Sizing Charts'!Z$34:Z$37)+1,IF($R381=10,LOOKUP($S381,'Vent Sizing Charts'!$T$30:$T$33,'Vent Sizing Charts'!Z$30:Z$33)+1,IF($R381=8,LOOKUP($S381,'Vent Sizing Charts'!$T$26:$T$29,'Vent Sizing Charts'!Z$26:Z$29)+1,IF($R381=6,LOOKUP($S381,'Vent Sizing Charts'!$T$22:$T$25,'Vent Sizing Charts'!Z$22:Z$25)+1,IF($R381=5,LOOKUP($S381,'Vent Sizing Charts'!$T$18:$T$21,'Vent Sizing Charts'!Z$18:Z$21)+1,IF($R381=4,LOOKUP($S381,'Vent Sizing Charts'!$T$14:$T$17,'Vent Sizing Charts'!Z$14:Z$17)+1,IF($R381=3,LOOKUP($S381,'Vent Sizing Charts'!$T$10:$T$13,'Vent Sizing Charts'!Z$10:Z$13)+1,IF($R381=2,LOOKUP($S381,'Vent Sizing Charts'!$T$8:$T$9,'Vent Sizing Charts'!Z$8:Z$9)+1,IF($R381=1.5,LOOKUP($S381,'Vent Sizing Charts'!$T$7,'Vent Sizing Charts'!Z$7)+1,IF($R381=1.25,LOOKUP($S381,'Vent Sizing Charts'!$T$6,'Vent Sizing Charts'!Z$6)+1,"ERR")))))))))))</f>
        <v>ERR</v>
      </c>
      <c r="Z381" t="str">
        <f>IF($R381=15,LOOKUP($S381,'Vent Sizing Charts'!$T$38:$T$41,'Vent Sizing Charts'!AA$38:AA$41)+1,IF($R381=12,LOOKUP($S381,'Vent Sizing Charts'!$T$34:$T$37,'Vent Sizing Charts'!AA$34:AA$37)+1,IF($R381=10,LOOKUP($S381,'Vent Sizing Charts'!$T$30:$T$33,'Vent Sizing Charts'!AA$30:AA$33)+1,IF($R381=8,LOOKUP($S381,'Vent Sizing Charts'!$T$26:$T$29,'Vent Sizing Charts'!AA$26:AA$29)+1,IF($R381=6,LOOKUP($S381,'Vent Sizing Charts'!$T$22:$T$25,'Vent Sizing Charts'!AA$22:AA$25)+1,IF($R381=5,LOOKUP($S381,'Vent Sizing Charts'!$T$18:$T$21,'Vent Sizing Charts'!AA$18:AA$21)+1,IF($R381=4,LOOKUP($S381,'Vent Sizing Charts'!$T$14:$T$17,'Vent Sizing Charts'!AA$14:AA$17)+1,IF($R381=3,LOOKUP($S381,'Vent Sizing Charts'!$T$10:$T$13,'Vent Sizing Charts'!AA$10:AA$13)+1,IF($R381=2,LOOKUP($S381,'Vent Sizing Charts'!$T$8:$T$9,'Vent Sizing Charts'!AA$8:AA$9)+1,IF($R381=1.5,LOOKUP($S381,'Vent Sizing Charts'!$T$7,'Vent Sizing Charts'!AA$7)+1,IF($R381=1.25,LOOKUP($S381,'Vent Sizing Charts'!$T$6,'Vent Sizing Charts'!AA$6)+1,"ERR")))))))))))</f>
        <v>ERR</v>
      </c>
      <c r="AA381" t="str">
        <f>IF($R381=15,LOOKUP($S381,'Vent Sizing Charts'!$T$38:$T$41,'Vent Sizing Charts'!AB$38:AB$41)+1,IF($R381=12,LOOKUP($S381,'Vent Sizing Charts'!$T$34:$T$37,'Vent Sizing Charts'!AB$34:AB$37)+1,IF($R381=10,LOOKUP($S381,'Vent Sizing Charts'!$T$30:$T$33,'Vent Sizing Charts'!AB$30:AB$33)+1,IF($R381=8,LOOKUP($S381,'Vent Sizing Charts'!$T$26:$T$29,'Vent Sizing Charts'!AB$26:AB$29)+1,IF($R381=6,LOOKUP($S381,'Vent Sizing Charts'!$T$22:$T$25,'Vent Sizing Charts'!AB$22:AB$25)+1,IF($R381=5,LOOKUP($S381,'Vent Sizing Charts'!$T$18:$T$21,'Vent Sizing Charts'!AB$18:AB$21)+1,IF($R381=4,LOOKUP($S381,'Vent Sizing Charts'!$T$14:$T$17,'Vent Sizing Charts'!AB$14:AB$17)+1,IF($R381=3,LOOKUP($S381,'Vent Sizing Charts'!$T$10:$T$13,'Vent Sizing Charts'!AB$10:AB$13)+1,IF($R381=2,LOOKUP($S381,'Vent Sizing Charts'!$T$8:$T$9,'Vent Sizing Charts'!AB$8:AB$9)+1,IF($R381=1.5,LOOKUP($S381,'Vent Sizing Charts'!$T$7,'Vent Sizing Charts'!AB$7)+1,IF($R381=1.25,LOOKUP($S381,'Vent Sizing Charts'!$T$6,'Vent Sizing Charts'!AB$6)+1,"ERR")))))))))))</f>
        <v>ERR</v>
      </c>
      <c r="AB381" t="str">
        <f>IF($R381=15,LOOKUP($S381,'Vent Sizing Charts'!$T$38:$T$41,'Vent Sizing Charts'!AC$38:AC$41)+1,IF($R381=12,LOOKUP($S381,'Vent Sizing Charts'!$T$34:$T$37,'Vent Sizing Charts'!AC$34:AC$37)+1,IF($R381=10,LOOKUP($S381,'Vent Sizing Charts'!$T$30:$T$33,'Vent Sizing Charts'!AC$30:AC$33)+1,IF($R381=8,LOOKUP($S381,'Vent Sizing Charts'!$T$26:$T$29,'Vent Sizing Charts'!AC$26:AC$29)+1,IF($R381=6,LOOKUP($S381,'Vent Sizing Charts'!$T$22:$T$25,'Vent Sizing Charts'!AC$22:AC$25)+1,IF($R381=5,LOOKUP($S381,'Vent Sizing Charts'!$T$18:$T$21,'Vent Sizing Charts'!AC$18:AC$21)+1,IF($R381=4,LOOKUP($S381,'Vent Sizing Charts'!$T$14:$T$17,'Vent Sizing Charts'!AC$14:AC$17)+1,IF($R381=3,LOOKUP($S381,'Vent Sizing Charts'!$T$10:$T$13,'Vent Sizing Charts'!AC$10:AC$13)+1,IF($R381=2,LOOKUP($S381,'Vent Sizing Charts'!$T$8:$T$9,'Vent Sizing Charts'!AC$8:AC$9)+1,IF($R381=1.5,LOOKUP($S381,'Vent Sizing Charts'!$T$7,'Vent Sizing Charts'!AC$7)+1,IF($R381=1.25,LOOKUP($S381,'Vent Sizing Charts'!$T$6,'Vent Sizing Charts'!AC$6)+1,"ERR")))))))))))</f>
        <v>ERR</v>
      </c>
      <c r="AC381" t="str">
        <f>IF($R381=15,LOOKUP($S381,'Vent Sizing Charts'!$T$38:$T$41,'Vent Sizing Charts'!AD$38:AD$41)+1,IF($R381=12,LOOKUP($S381,'Vent Sizing Charts'!$T$34:$T$37,'Vent Sizing Charts'!AD$34:AD$37)+1,IF($R381=10,LOOKUP($S381,'Vent Sizing Charts'!$T$30:$T$33,'Vent Sizing Charts'!AD$30:AD$33)+1,IF($R381=8,LOOKUP($S381,'Vent Sizing Charts'!$T$26:$T$29,'Vent Sizing Charts'!AD$26:AD$29)+1,IF($R381=6,LOOKUP($S381,'Vent Sizing Charts'!$T$22:$T$25,'Vent Sizing Charts'!AD$22:AD$25)+1,IF($R381=5,LOOKUP($S381,'Vent Sizing Charts'!$T$18:$T$21,'Vent Sizing Charts'!AD$18:AD$21)+1,IF($R381=4,LOOKUP($S381,'Vent Sizing Charts'!$T$14:$T$17,'Vent Sizing Charts'!AD$14:AD$17)+1,IF($R381=3,LOOKUP($S381,'Vent Sizing Charts'!$T$10:$T$13,'Vent Sizing Charts'!AD$10:AD$13)+1,IF($R381=2,LOOKUP($S381,'Vent Sizing Charts'!$T$8:$T$9,'Vent Sizing Charts'!AD$8:AD$9)+1,IF($R381=1.5,LOOKUP($S381,'Vent Sizing Charts'!$T$7,'Vent Sizing Charts'!AD$7)+1,IF($R381=1.25,LOOKUP($S381,'Vent Sizing Charts'!$T$6,'Vent Sizing Charts'!AD$6)+1,"ERR")))))))))))</f>
        <v>ERR</v>
      </c>
      <c r="AD381" t="str">
        <f>IF($R381=15,LOOKUP($S381,'Vent Sizing Charts'!$T$38:$T$41,'Vent Sizing Charts'!AE$38:AE$41)+1,IF($R381=12,LOOKUP($S381,'Vent Sizing Charts'!$T$34:$T$37,'Vent Sizing Charts'!AE$34:AE$37)+1,IF($R381=10,LOOKUP($S381,'Vent Sizing Charts'!$T$30:$T$33,'Vent Sizing Charts'!AE$30:AE$33)+1,IF($R381=8,LOOKUP($S381,'Vent Sizing Charts'!$T$26:$T$29,'Vent Sizing Charts'!AE$26:AE$29)+1,IF($R381=6,LOOKUP($S381,'Vent Sizing Charts'!$T$22:$T$25,'Vent Sizing Charts'!AE$22:AE$25)+1,IF($R381=5,LOOKUP($S381,'Vent Sizing Charts'!$T$18:$T$21,'Vent Sizing Charts'!AE$18:AE$21)+1,IF($R381=4,LOOKUP($S381,'Vent Sizing Charts'!$T$14:$T$17,'Vent Sizing Charts'!AE$14:AE$17)+1,IF($R381=3,LOOKUP($S381,'Vent Sizing Charts'!$T$10:$T$13,'Vent Sizing Charts'!AE$10:AE$13)+1,IF($R381=2,LOOKUP($S381,'Vent Sizing Charts'!$T$8:$T$9,'Vent Sizing Charts'!AE$8:AE$9)+1,IF($R381=1.5,LOOKUP($S381,'Vent Sizing Charts'!$T$7,'Vent Sizing Charts'!AE$7)+1,IF($R381=1.25,LOOKUP($S381,'Vent Sizing Charts'!$T$6,'Vent Sizing Charts'!AE$6)+1,"ERR")))))))))))</f>
        <v>ERR</v>
      </c>
      <c r="AE381" t="str">
        <f>IF($R381=15,LOOKUP($S381,'Vent Sizing Charts'!$T$38:$T$41,'Vent Sizing Charts'!U$38:U$41),IF($R381=12,LOOKUP($S381,'Vent Sizing Charts'!$T$34:$T$37,'Vent Sizing Charts'!U$34:U$37),IF($R381=10,LOOKUP($S381,'Vent Sizing Charts'!$T$30:$T$33,'Vent Sizing Charts'!U$30:U$33),IF($R381=8,LOOKUP($S381,'Vent Sizing Charts'!$T$26:$T$29,'Vent Sizing Charts'!U$26:U$29),IF($R381=6,LOOKUP($S381,'Vent Sizing Charts'!$T$22:$T$25,'Vent Sizing Charts'!U$22:U$25),IF($R381=5,LOOKUP($S381,'Vent Sizing Charts'!$T$18:$T$21,'Vent Sizing Charts'!U$18:U$21),IF($R381=4,LOOKUP($S381,'Vent Sizing Charts'!$T$14:$T$17,'Vent Sizing Charts'!U$14:U$17),IF($R381=3,LOOKUP($S381,'Vent Sizing Charts'!$T$10:$T$13,'Vent Sizing Charts'!U$10:U$13),IF($R381=2,LOOKUP($S381,'Vent Sizing Charts'!$T$8:$T$9,'Vent Sizing Charts'!U$8:U$9),IF($R381=1.5,LOOKUP($S381,'Vent Sizing Charts'!$T$7,'Vent Sizing Charts'!U$7),IF($R381=1.25,LOOKUP($S381,'Vent Sizing Charts'!$T$6,'Vent Sizing Charts'!U$6),"ERR")))))))))))</f>
        <v>ERR</v>
      </c>
    </row>
    <row r="382" spans="6:31" x14ac:dyDescent="0.25">
      <c r="F382" t="str">
        <f>IF('Vent Sizing'!M367="","",'Vent Sizing'!M367)</f>
        <v/>
      </c>
      <c r="G382">
        <v>0</v>
      </c>
      <c r="H382" t="e">
        <f>IF(LOOKUP($F382,'Vent Sizing Charts'!$F$5:$F$18,'Vent Sizing Charts'!G$5:G$18)+1&lt;0,0,LOOKUP($F382,'Vent Sizing Charts'!$F$5:$F$18,'Vent Sizing Charts'!G$5:G$18))</f>
        <v>#N/A</v>
      </c>
      <c r="I382" t="e">
        <f>IF(LOOKUP($F382,'Vent Sizing Charts'!$F$5:$F$18,'Vent Sizing Charts'!H$5:H$18)+1&lt;0,0,LOOKUP($F382,'Vent Sizing Charts'!$F$5:$F$18,'Vent Sizing Charts'!H$5:H$18))</f>
        <v>#N/A</v>
      </c>
      <c r="J382" t="e">
        <f>IF(LOOKUP($F382,'Vent Sizing Charts'!$F$5:$F$18,'Vent Sizing Charts'!I$5:I$18)+1&lt;0,0,LOOKUP($F382,'Vent Sizing Charts'!$F$5:$F$18,'Vent Sizing Charts'!I$5:I$18))</f>
        <v>#N/A</v>
      </c>
      <c r="K382" t="e">
        <f>IF(LOOKUP($F382,'Vent Sizing Charts'!$F$5:$F$18,'Vent Sizing Charts'!J$5:J$18)+1&lt;0,0,LOOKUP($F382,'Vent Sizing Charts'!$F$5:$F$18,'Vent Sizing Charts'!J$5:J$18))</f>
        <v>#N/A</v>
      </c>
      <c r="L382" t="e">
        <f>IF(LOOKUP($F382,'Vent Sizing Charts'!$F$5:$F$18,'Vent Sizing Charts'!K$5:K$18)+1&lt;0,0,LOOKUP($F382,'Vent Sizing Charts'!$F$5:$F$18,'Vent Sizing Charts'!K$5:K$18))</f>
        <v>#N/A</v>
      </c>
      <c r="M382" t="e">
        <f>IF(LOOKUP($F382,'Vent Sizing Charts'!$F$5:$F$18,'Vent Sizing Charts'!L$5:L$18)+1&lt;0,0,LOOKUP($F382,'Vent Sizing Charts'!$F$5:$F$18,'Vent Sizing Charts'!L$5:L$18))</f>
        <v>#N/A</v>
      </c>
      <c r="N382" t="e">
        <f>IF(LOOKUP($F382,'Vent Sizing Charts'!$F$5:$F$18,'Vent Sizing Charts'!M$5:M$18)+1&lt;0,0,LOOKUP($F382,'Vent Sizing Charts'!$F$5:$F$18,'Vent Sizing Charts'!M$5:M$18))</f>
        <v>#N/A</v>
      </c>
      <c r="O382" t="e">
        <f>IF(LOOKUP($F382,'Vent Sizing Charts'!$F$5:$F$18,'Vent Sizing Charts'!N$5:N$18)+1&lt;0,0,LOOKUP($F382,'Vent Sizing Charts'!$F$5:$F$18,'Vent Sizing Charts'!N$5:N$18))</f>
        <v>#N/A</v>
      </c>
      <c r="R382">
        <f>'Vent Sizing'!W287</f>
        <v>0</v>
      </c>
      <c r="S382">
        <f>ROUNDUP('Vent Sizing'!X287,0)</f>
        <v>0</v>
      </c>
      <c r="T382">
        <v>-9999999</v>
      </c>
      <c r="U382" t="str">
        <f>IF($R382=15,LOOKUP($S382,'Vent Sizing Charts'!$T$38:$T$41,'Vent Sizing Charts'!V$38:V$41)+1,IF($R382=12,LOOKUP($S382,'Vent Sizing Charts'!$T$34:$T$37,'Vent Sizing Charts'!V$34:V$37)+1,IF($R382=10,LOOKUP($S382,'Vent Sizing Charts'!$T$30:$T$33,'Vent Sizing Charts'!V$30:V$33)+1,IF($R382=8,LOOKUP($S382,'Vent Sizing Charts'!$T$26:$T$29,'Vent Sizing Charts'!V$26:V$29)+1,IF($R382=6,LOOKUP($S382,'Vent Sizing Charts'!$T$22:$T$25,'Vent Sizing Charts'!V$22:V$25)+1,IF($R382=5,LOOKUP($S382,'Vent Sizing Charts'!$T$18:$T$21,'Vent Sizing Charts'!V$18:V$21)+1,IF($R382=4,LOOKUP($S382,'Vent Sizing Charts'!$T$14:$T$17,'Vent Sizing Charts'!V$14:V$17)+1,IF($R382=3,LOOKUP($S382,'Vent Sizing Charts'!$T$10:$T$13,'Vent Sizing Charts'!V$10:V$13)+1,IF($R382=2,LOOKUP($S382,'Vent Sizing Charts'!$T$8:$T$9,'Vent Sizing Charts'!V$8:V$9)+1,IF($R382=1.5,LOOKUP($S382,'Vent Sizing Charts'!$T$7,'Vent Sizing Charts'!V$7)+1,IF($R382=1.25,LOOKUP($S382,'Vent Sizing Charts'!$T$6,'Vent Sizing Charts'!V$6)+1,"ERR")))))))))))</f>
        <v>ERR</v>
      </c>
      <c r="V382" t="str">
        <f>IF($R382=15,LOOKUP($S382,'Vent Sizing Charts'!$T$38:$T$41,'Vent Sizing Charts'!W$38:W$41)+1,IF($R382=12,LOOKUP($S382,'Vent Sizing Charts'!$T$34:$T$37,'Vent Sizing Charts'!W$34:W$37)+1,IF($R382=10,LOOKUP($S382,'Vent Sizing Charts'!$T$30:$T$33,'Vent Sizing Charts'!W$30:W$33)+1,IF($R382=8,LOOKUP($S382,'Vent Sizing Charts'!$T$26:$T$29,'Vent Sizing Charts'!W$26:W$29)+1,IF($R382=6,LOOKUP($S382,'Vent Sizing Charts'!$T$22:$T$25,'Vent Sizing Charts'!W$22:W$25)+1,IF($R382=5,LOOKUP($S382,'Vent Sizing Charts'!$T$18:$T$21,'Vent Sizing Charts'!W$18:W$21)+1,IF($R382=4,LOOKUP($S382,'Vent Sizing Charts'!$T$14:$T$17,'Vent Sizing Charts'!W$14:W$17)+1,IF($R382=3,LOOKUP($S382,'Vent Sizing Charts'!$T$10:$T$13,'Vent Sizing Charts'!W$10:W$13)+1,IF($R382=2,LOOKUP($S382,'Vent Sizing Charts'!$T$8:$T$9,'Vent Sizing Charts'!W$8:W$9)+1,IF($R382=1.5,LOOKUP($S382,'Vent Sizing Charts'!$T$7,'Vent Sizing Charts'!W$7)+1,IF($R382=1.25,LOOKUP($S382,'Vent Sizing Charts'!$T$6,'Vent Sizing Charts'!W$6)+1,"ERR")))))))))))</f>
        <v>ERR</v>
      </c>
      <c r="W382" t="str">
        <f>IF($R382=15,LOOKUP($S382,'Vent Sizing Charts'!$T$38:$T$41,'Vent Sizing Charts'!X$38:X$41)+1,IF($R382=12,LOOKUP($S382,'Vent Sizing Charts'!$T$34:$T$37,'Vent Sizing Charts'!X$34:X$37)+1,IF($R382=10,LOOKUP($S382,'Vent Sizing Charts'!$T$30:$T$33,'Vent Sizing Charts'!X$30:X$33)+1,IF($R382=8,LOOKUP($S382,'Vent Sizing Charts'!$T$26:$T$29,'Vent Sizing Charts'!X$26:X$29)+1,IF($R382=6,LOOKUP($S382,'Vent Sizing Charts'!$T$22:$T$25,'Vent Sizing Charts'!X$22:X$25)+1,IF($R382=5,LOOKUP($S382,'Vent Sizing Charts'!$T$18:$T$21,'Vent Sizing Charts'!X$18:X$21)+1,IF($R382=4,LOOKUP($S382,'Vent Sizing Charts'!$T$14:$T$17,'Vent Sizing Charts'!X$14:X$17)+1,IF($R382=3,LOOKUP($S382,'Vent Sizing Charts'!$T$10:$T$13,'Vent Sizing Charts'!X$10:X$13)+1,IF($R382=2,LOOKUP($S382,'Vent Sizing Charts'!$T$8:$T$9,'Vent Sizing Charts'!X$8:X$9)+1,IF($R382=1.5,LOOKUP($S382,'Vent Sizing Charts'!$T$7,'Vent Sizing Charts'!X$7)+1,IF($R382=1.25,LOOKUP($S382,'Vent Sizing Charts'!$T$6,'Vent Sizing Charts'!X$6)+1,"ERR")))))))))))</f>
        <v>ERR</v>
      </c>
      <c r="X382" t="str">
        <f>IF($R382=15,LOOKUP($S382,'Vent Sizing Charts'!$T$38:$T$41,'Vent Sizing Charts'!Y$38:Y$41)+1,IF($R382=12,LOOKUP($S382,'Vent Sizing Charts'!$T$34:$T$37,'Vent Sizing Charts'!Y$34:Y$37)+1,IF($R382=10,LOOKUP($S382,'Vent Sizing Charts'!$T$30:$T$33,'Vent Sizing Charts'!Y$30:Y$33)+1,IF($R382=8,LOOKUP($S382,'Vent Sizing Charts'!$T$26:$T$29,'Vent Sizing Charts'!Y$26:Y$29)+1,IF($R382=6,LOOKUP($S382,'Vent Sizing Charts'!$T$22:$T$25,'Vent Sizing Charts'!Y$22:Y$25)+1,IF($R382=5,LOOKUP($S382,'Vent Sizing Charts'!$T$18:$T$21,'Vent Sizing Charts'!Y$18:Y$21)+1,IF($R382=4,LOOKUP($S382,'Vent Sizing Charts'!$T$14:$T$17,'Vent Sizing Charts'!Y$14:Y$17)+1,IF($R382=3,LOOKUP($S382,'Vent Sizing Charts'!$T$10:$T$13,'Vent Sizing Charts'!Y$10:Y$13)+1,IF($R382=2,LOOKUP($S382,'Vent Sizing Charts'!$T$8:$T$9,'Vent Sizing Charts'!Y$8:Y$9)+1,IF($R382=1.5,LOOKUP($S382,'Vent Sizing Charts'!$T$7,'Vent Sizing Charts'!Y$7)+1,IF($R382=1.25,LOOKUP($S382,'Vent Sizing Charts'!$T$6,'Vent Sizing Charts'!Y$6)+1,"ERR")))))))))))</f>
        <v>ERR</v>
      </c>
      <c r="Y382" t="str">
        <f>IF($R382=15,LOOKUP($S382,'Vent Sizing Charts'!$T$38:$T$41,'Vent Sizing Charts'!Z$38:Z$41)+1,IF($R382=12,LOOKUP($S382,'Vent Sizing Charts'!$T$34:$T$37,'Vent Sizing Charts'!Z$34:Z$37)+1,IF($R382=10,LOOKUP($S382,'Vent Sizing Charts'!$T$30:$T$33,'Vent Sizing Charts'!Z$30:Z$33)+1,IF($R382=8,LOOKUP($S382,'Vent Sizing Charts'!$T$26:$T$29,'Vent Sizing Charts'!Z$26:Z$29)+1,IF($R382=6,LOOKUP($S382,'Vent Sizing Charts'!$T$22:$T$25,'Vent Sizing Charts'!Z$22:Z$25)+1,IF($R382=5,LOOKUP($S382,'Vent Sizing Charts'!$T$18:$T$21,'Vent Sizing Charts'!Z$18:Z$21)+1,IF($R382=4,LOOKUP($S382,'Vent Sizing Charts'!$T$14:$T$17,'Vent Sizing Charts'!Z$14:Z$17)+1,IF($R382=3,LOOKUP($S382,'Vent Sizing Charts'!$T$10:$T$13,'Vent Sizing Charts'!Z$10:Z$13)+1,IF($R382=2,LOOKUP($S382,'Vent Sizing Charts'!$T$8:$T$9,'Vent Sizing Charts'!Z$8:Z$9)+1,IF($R382=1.5,LOOKUP($S382,'Vent Sizing Charts'!$T$7,'Vent Sizing Charts'!Z$7)+1,IF($R382=1.25,LOOKUP($S382,'Vent Sizing Charts'!$T$6,'Vent Sizing Charts'!Z$6)+1,"ERR")))))))))))</f>
        <v>ERR</v>
      </c>
      <c r="Z382" t="str">
        <f>IF($R382=15,LOOKUP($S382,'Vent Sizing Charts'!$T$38:$T$41,'Vent Sizing Charts'!AA$38:AA$41)+1,IF($R382=12,LOOKUP($S382,'Vent Sizing Charts'!$T$34:$T$37,'Vent Sizing Charts'!AA$34:AA$37)+1,IF($R382=10,LOOKUP($S382,'Vent Sizing Charts'!$T$30:$T$33,'Vent Sizing Charts'!AA$30:AA$33)+1,IF($R382=8,LOOKUP($S382,'Vent Sizing Charts'!$T$26:$T$29,'Vent Sizing Charts'!AA$26:AA$29)+1,IF($R382=6,LOOKUP($S382,'Vent Sizing Charts'!$T$22:$T$25,'Vent Sizing Charts'!AA$22:AA$25)+1,IF($R382=5,LOOKUP($S382,'Vent Sizing Charts'!$T$18:$T$21,'Vent Sizing Charts'!AA$18:AA$21)+1,IF($R382=4,LOOKUP($S382,'Vent Sizing Charts'!$T$14:$T$17,'Vent Sizing Charts'!AA$14:AA$17)+1,IF($R382=3,LOOKUP($S382,'Vent Sizing Charts'!$T$10:$T$13,'Vent Sizing Charts'!AA$10:AA$13)+1,IF($R382=2,LOOKUP($S382,'Vent Sizing Charts'!$T$8:$T$9,'Vent Sizing Charts'!AA$8:AA$9)+1,IF($R382=1.5,LOOKUP($S382,'Vent Sizing Charts'!$T$7,'Vent Sizing Charts'!AA$7)+1,IF($R382=1.25,LOOKUP($S382,'Vent Sizing Charts'!$T$6,'Vent Sizing Charts'!AA$6)+1,"ERR")))))))))))</f>
        <v>ERR</v>
      </c>
      <c r="AA382" t="str">
        <f>IF($R382=15,LOOKUP($S382,'Vent Sizing Charts'!$T$38:$T$41,'Vent Sizing Charts'!AB$38:AB$41)+1,IF($R382=12,LOOKUP($S382,'Vent Sizing Charts'!$T$34:$T$37,'Vent Sizing Charts'!AB$34:AB$37)+1,IF($R382=10,LOOKUP($S382,'Vent Sizing Charts'!$T$30:$T$33,'Vent Sizing Charts'!AB$30:AB$33)+1,IF($R382=8,LOOKUP($S382,'Vent Sizing Charts'!$T$26:$T$29,'Vent Sizing Charts'!AB$26:AB$29)+1,IF($R382=6,LOOKUP($S382,'Vent Sizing Charts'!$T$22:$T$25,'Vent Sizing Charts'!AB$22:AB$25)+1,IF($R382=5,LOOKUP($S382,'Vent Sizing Charts'!$T$18:$T$21,'Vent Sizing Charts'!AB$18:AB$21)+1,IF($R382=4,LOOKUP($S382,'Vent Sizing Charts'!$T$14:$T$17,'Vent Sizing Charts'!AB$14:AB$17)+1,IF($R382=3,LOOKUP($S382,'Vent Sizing Charts'!$T$10:$T$13,'Vent Sizing Charts'!AB$10:AB$13)+1,IF($R382=2,LOOKUP($S382,'Vent Sizing Charts'!$T$8:$T$9,'Vent Sizing Charts'!AB$8:AB$9)+1,IF($R382=1.5,LOOKUP($S382,'Vent Sizing Charts'!$T$7,'Vent Sizing Charts'!AB$7)+1,IF($R382=1.25,LOOKUP($S382,'Vent Sizing Charts'!$T$6,'Vent Sizing Charts'!AB$6)+1,"ERR")))))))))))</f>
        <v>ERR</v>
      </c>
      <c r="AB382" t="str">
        <f>IF($R382=15,LOOKUP($S382,'Vent Sizing Charts'!$T$38:$T$41,'Vent Sizing Charts'!AC$38:AC$41)+1,IF($R382=12,LOOKUP($S382,'Vent Sizing Charts'!$T$34:$T$37,'Vent Sizing Charts'!AC$34:AC$37)+1,IF($R382=10,LOOKUP($S382,'Vent Sizing Charts'!$T$30:$T$33,'Vent Sizing Charts'!AC$30:AC$33)+1,IF($R382=8,LOOKUP($S382,'Vent Sizing Charts'!$T$26:$T$29,'Vent Sizing Charts'!AC$26:AC$29)+1,IF($R382=6,LOOKUP($S382,'Vent Sizing Charts'!$T$22:$T$25,'Vent Sizing Charts'!AC$22:AC$25)+1,IF($R382=5,LOOKUP($S382,'Vent Sizing Charts'!$T$18:$T$21,'Vent Sizing Charts'!AC$18:AC$21)+1,IF($R382=4,LOOKUP($S382,'Vent Sizing Charts'!$T$14:$T$17,'Vent Sizing Charts'!AC$14:AC$17)+1,IF($R382=3,LOOKUP($S382,'Vent Sizing Charts'!$T$10:$T$13,'Vent Sizing Charts'!AC$10:AC$13)+1,IF($R382=2,LOOKUP($S382,'Vent Sizing Charts'!$T$8:$T$9,'Vent Sizing Charts'!AC$8:AC$9)+1,IF($R382=1.5,LOOKUP($S382,'Vent Sizing Charts'!$T$7,'Vent Sizing Charts'!AC$7)+1,IF($R382=1.25,LOOKUP($S382,'Vent Sizing Charts'!$T$6,'Vent Sizing Charts'!AC$6)+1,"ERR")))))))))))</f>
        <v>ERR</v>
      </c>
      <c r="AC382" t="str">
        <f>IF($R382=15,LOOKUP($S382,'Vent Sizing Charts'!$T$38:$T$41,'Vent Sizing Charts'!AD$38:AD$41)+1,IF($R382=12,LOOKUP($S382,'Vent Sizing Charts'!$T$34:$T$37,'Vent Sizing Charts'!AD$34:AD$37)+1,IF($R382=10,LOOKUP($S382,'Vent Sizing Charts'!$T$30:$T$33,'Vent Sizing Charts'!AD$30:AD$33)+1,IF($R382=8,LOOKUP($S382,'Vent Sizing Charts'!$T$26:$T$29,'Vent Sizing Charts'!AD$26:AD$29)+1,IF($R382=6,LOOKUP($S382,'Vent Sizing Charts'!$T$22:$T$25,'Vent Sizing Charts'!AD$22:AD$25)+1,IF($R382=5,LOOKUP($S382,'Vent Sizing Charts'!$T$18:$T$21,'Vent Sizing Charts'!AD$18:AD$21)+1,IF($R382=4,LOOKUP($S382,'Vent Sizing Charts'!$T$14:$T$17,'Vent Sizing Charts'!AD$14:AD$17)+1,IF($R382=3,LOOKUP($S382,'Vent Sizing Charts'!$T$10:$T$13,'Vent Sizing Charts'!AD$10:AD$13)+1,IF($R382=2,LOOKUP($S382,'Vent Sizing Charts'!$T$8:$T$9,'Vent Sizing Charts'!AD$8:AD$9)+1,IF($R382=1.5,LOOKUP($S382,'Vent Sizing Charts'!$T$7,'Vent Sizing Charts'!AD$7)+1,IF($R382=1.25,LOOKUP($S382,'Vent Sizing Charts'!$T$6,'Vent Sizing Charts'!AD$6)+1,"ERR")))))))))))</f>
        <v>ERR</v>
      </c>
      <c r="AD382" t="str">
        <f>IF($R382=15,LOOKUP($S382,'Vent Sizing Charts'!$T$38:$T$41,'Vent Sizing Charts'!AE$38:AE$41)+1,IF($R382=12,LOOKUP($S382,'Vent Sizing Charts'!$T$34:$T$37,'Vent Sizing Charts'!AE$34:AE$37)+1,IF($R382=10,LOOKUP($S382,'Vent Sizing Charts'!$T$30:$T$33,'Vent Sizing Charts'!AE$30:AE$33)+1,IF($R382=8,LOOKUP($S382,'Vent Sizing Charts'!$T$26:$T$29,'Vent Sizing Charts'!AE$26:AE$29)+1,IF($R382=6,LOOKUP($S382,'Vent Sizing Charts'!$T$22:$T$25,'Vent Sizing Charts'!AE$22:AE$25)+1,IF($R382=5,LOOKUP($S382,'Vent Sizing Charts'!$T$18:$T$21,'Vent Sizing Charts'!AE$18:AE$21)+1,IF($R382=4,LOOKUP($S382,'Vent Sizing Charts'!$T$14:$T$17,'Vent Sizing Charts'!AE$14:AE$17)+1,IF($R382=3,LOOKUP($S382,'Vent Sizing Charts'!$T$10:$T$13,'Vent Sizing Charts'!AE$10:AE$13)+1,IF($R382=2,LOOKUP($S382,'Vent Sizing Charts'!$T$8:$T$9,'Vent Sizing Charts'!AE$8:AE$9)+1,IF($R382=1.5,LOOKUP($S382,'Vent Sizing Charts'!$T$7,'Vent Sizing Charts'!AE$7)+1,IF($R382=1.25,LOOKUP($S382,'Vent Sizing Charts'!$T$6,'Vent Sizing Charts'!AE$6)+1,"ERR")))))))))))</f>
        <v>ERR</v>
      </c>
      <c r="AE382" t="str">
        <f>IF($R382=15,LOOKUP($S382,'Vent Sizing Charts'!$T$38:$T$41,'Vent Sizing Charts'!U$38:U$41),IF($R382=12,LOOKUP($S382,'Vent Sizing Charts'!$T$34:$T$37,'Vent Sizing Charts'!U$34:U$37),IF($R382=10,LOOKUP($S382,'Vent Sizing Charts'!$T$30:$T$33,'Vent Sizing Charts'!U$30:U$33),IF($R382=8,LOOKUP($S382,'Vent Sizing Charts'!$T$26:$T$29,'Vent Sizing Charts'!U$26:U$29),IF($R382=6,LOOKUP($S382,'Vent Sizing Charts'!$T$22:$T$25,'Vent Sizing Charts'!U$22:U$25),IF($R382=5,LOOKUP($S382,'Vent Sizing Charts'!$T$18:$T$21,'Vent Sizing Charts'!U$18:U$21),IF($R382=4,LOOKUP($S382,'Vent Sizing Charts'!$T$14:$T$17,'Vent Sizing Charts'!U$14:U$17),IF($R382=3,LOOKUP($S382,'Vent Sizing Charts'!$T$10:$T$13,'Vent Sizing Charts'!U$10:U$13),IF($R382=2,LOOKUP($S382,'Vent Sizing Charts'!$T$8:$T$9,'Vent Sizing Charts'!U$8:U$9),IF($R382=1.5,LOOKUP($S382,'Vent Sizing Charts'!$T$7,'Vent Sizing Charts'!U$7),IF($R382=1.25,LOOKUP($S382,'Vent Sizing Charts'!$T$6,'Vent Sizing Charts'!U$6),"ERR")))))))))))</f>
        <v>ERR</v>
      </c>
    </row>
    <row r="383" spans="6:31" x14ac:dyDescent="0.25">
      <c r="F383" t="str">
        <f>IF('Vent Sizing'!M368="","",'Vent Sizing'!M368)</f>
        <v/>
      </c>
      <c r="G383">
        <v>0</v>
      </c>
      <c r="H383" t="e">
        <f>IF(LOOKUP($F383,'Vent Sizing Charts'!$F$5:$F$18,'Vent Sizing Charts'!G$5:G$18)+1&lt;0,0,LOOKUP($F383,'Vent Sizing Charts'!$F$5:$F$18,'Vent Sizing Charts'!G$5:G$18))</f>
        <v>#N/A</v>
      </c>
      <c r="I383" t="e">
        <f>IF(LOOKUP($F383,'Vent Sizing Charts'!$F$5:$F$18,'Vent Sizing Charts'!H$5:H$18)+1&lt;0,0,LOOKUP($F383,'Vent Sizing Charts'!$F$5:$F$18,'Vent Sizing Charts'!H$5:H$18))</f>
        <v>#N/A</v>
      </c>
      <c r="J383" t="e">
        <f>IF(LOOKUP($F383,'Vent Sizing Charts'!$F$5:$F$18,'Vent Sizing Charts'!I$5:I$18)+1&lt;0,0,LOOKUP($F383,'Vent Sizing Charts'!$F$5:$F$18,'Vent Sizing Charts'!I$5:I$18))</f>
        <v>#N/A</v>
      </c>
      <c r="K383" t="e">
        <f>IF(LOOKUP($F383,'Vent Sizing Charts'!$F$5:$F$18,'Vent Sizing Charts'!J$5:J$18)+1&lt;0,0,LOOKUP($F383,'Vent Sizing Charts'!$F$5:$F$18,'Vent Sizing Charts'!J$5:J$18))</f>
        <v>#N/A</v>
      </c>
      <c r="L383" t="e">
        <f>IF(LOOKUP($F383,'Vent Sizing Charts'!$F$5:$F$18,'Vent Sizing Charts'!K$5:K$18)+1&lt;0,0,LOOKUP($F383,'Vent Sizing Charts'!$F$5:$F$18,'Vent Sizing Charts'!K$5:K$18))</f>
        <v>#N/A</v>
      </c>
      <c r="M383" t="e">
        <f>IF(LOOKUP($F383,'Vent Sizing Charts'!$F$5:$F$18,'Vent Sizing Charts'!L$5:L$18)+1&lt;0,0,LOOKUP($F383,'Vent Sizing Charts'!$F$5:$F$18,'Vent Sizing Charts'!L$5:L$18))</f>
        <v>#N/A</v>
      </c>
      <c r="N383" t="e">
        <f>IF(LOOKUP($F383,'Vent Sizing Charts'!$F$5:$F$18,'Vent Sizing Charts'!M$5:M$18)+1&lt;0,0,LOOKUP($F383,'Vent Sizing Charts'!$F$5:$F$18,'Vent Sizing Charts'!M$5:M$18))</f>
        <v>#N/A</v>
      </c>
      <c r="O383" t="e">
        <f>IF(LOOKUP($F383,'Vent Sizing Charts'!$F$5:$F$18,'Vent Sizing Charts'!N$5:N$18)+1&lt;0,0,LOOKUP($F383,'Vent Sizing Charts'!$F$5:$F$18,'Vent Sizing Charts'!N$5:N$18))</f>
        <v>#N/A</v>
      </c>
      <c r="R383">
        <f>'Vent Sizing'!W288</f>
        <v>0</v>
      </c>
      <c r="S383">
        <f>ROUNDUP('Vent Sizing'!X288,0)</f>
        <v>0</v>
      </c>
      <c r="T383">
        <v>-9999999</v>
      </c>
      <c r="U383" t="str">
        <f>IF($R383=15,LOOKUP($S383,'Vent Sizing Charts'!$T$38:$T$41,'Vent Sizing Charts'!V$38:V$41)+1,IF($R383=12,LOOKUP($S383,'Vent Sizing Charts'!$T$34:$T$37,'Vent Sizing Charts'!V$34:V$37)+1,IF($R383=10,LOOKUP($S383,'Vent Sizing Charts'!$T$30:$T$33,'Vent Sizing Charts'!V$30:V$33)+1,IF($R383=8,LOOKUP($S383,'Vent Sizing Charts'!$T$26:$T$29,'Vent Sizing Charts'!V$26:V$29)+1,IF($R383=6,LOOKUP($S383,'Vent Sizing Charts'!$T$22:$T$25,'Vent Sizing Charts'!V$22:V$25)+1,IF($R383=5,LOOKUP($S383,'Vent Sizing Charts'!$T$18:$T$21,'Vent Sizing Charts'!V$18:V$21)+1,IF($R383=4,LOOKUP($S383,'Vent Sizing Charts'!$T$14:$T$17,'Vent Sizing Charts'!V$14:V$17)+1,IF($R383=3,LOOKUP($S383,'Vent Sizing Charts'!$T$10:$T$13,'Vent Sizing Charts'!V$10:V$13)+1,IF($R383=2,LOOKUP($S383,'Vent Sizing Charts'!$T$8:$T$9,'Vent Sizing Charts'!V$8:V$9)+1,IF($R383=1.5,LOOKUP($S383,'Vent Sizing Charts'!$T$7,'Vent Sizing Charts'!V$7)+1,IF($R383=1.25,LOOKUP($S383,'Vent Sizing Charts'!$T$6,'Vent Sizing Charts'!V$6)+1,"ERR")))))))))))</f>
        <v>ERR</v>
      </c>
      <c r="V383" t="str">
        <f>IF($R383=15,LOOKUP($S383,'Vent Sizing Charts'!$T$38:$T$41,'Vent Sizing Charts'!W$38:W$41)+1,IF($R383=12,LOOKUP($S383,'Vent Sizing Charts'!$T$34:$T$37,'Vent Sizing Charts'!W$34:W$37)+1,IF($R383=10,LOOKUP($S383,'Vent Sizing Charts'!$T$30:$T$33,'Vent Sizing Charts'!W$30:W$33)+1,IF($R383=8,LOOKUP($S383,'Vent Sizing Charts'!$T$26:$T$29,'Vent Sizing Charts'!W$26:W$29)+1,IF($R383=6,LOOKUP($S383,'Vent Sizing Charts'!$T$22:$T$25,'Vent Sizing Charts'!W$22:W$25)+1,IF($R383=5,LOOKUP($S383,'Vent Sizing Charts'!$T$18:$T$21,'Vent Sizing Charts'!W$18:W$21)+1,IF($R383=4,LOOKUP($S383,'Vent Sizing Charts'!$T$14:$T$17,'Vent Sizing Charts'!W$14:W$17)+1,IF($R383=3,LOOKUP($S383,'Vent Sizing Charts'!$T$10:$T$13,'Vent Sizing Charts'!W$10:W$13)+1,IF($R383=2,LOOKUP($S383,'Vent Sizing Charts'!$T$8:$T$9,'Vent Sizing Charts'!W$8:W$9)+1,IF($R383=1.5,LOOKUP($S383,'Vent Sizing Charts'!$T$7,'Vent Sizing Charts'!W$7)+1,IF($R383=1.25,LOOKUP($S383,'Vent Sizing Charts'!$T$6,'Vent Sizing Charts'!W$6)+1,"ERR")))))))))))</f>
        <v>ERR</v>
      </c>
      <c r="W383" t="str">
        <f>IF($R383=15,LOOKUP($S383,'Vent Sizing Charts'!$T$38:$T$41,'Vent Sizing Charts'!X$38:X$41)+1,IF($R383=12,LOOKUP($S383,'Vent Sizing Charts'!$T$34:$T$37,'Vent Sizing Charts'!X$34:X$37)+1,IF($R383=10,LOOKUP($S383,'Vent Sizing Charts'!$T$30:$T$33,'Vent Sizing Charts'!X$30:X$33)+1,IF($R383=8,LOOKUP($S383,'Vent Sizing Charts'!$T$26:$T$29,'Vent Sizing Charts'!X$26:X$29)+1,IF($R383=6,LOOKUP($S383,'Vent Sizing Charts'!$T$22:$T$25,'Vent Sizing Charts'!X$22:X$25)+1,IF($R383=5,LOOKUP($S383,'Vent Sizing Charts'!$T$18:$T$21,'Vent Sizing Charts'!X$18:X$21)+1,IF($R383=4,LOOKUP($S383,'Vent Sizing Charts'!$T$14:$T$17,'Vent Sizing Charts'!X$14:X$17)+1,IF($R383=3,LOOKUP($S383,'Vent Sizing Charts'!$T$10:$T$13,'Vent Sizing Charts'!X$10:X$13)+1,IF($R383=2,LOOKUP($S383,'Vent Sizing Charts'!$T$8:$T$9,'Vent Sizing Charts'!X$8:X$9)+1,IF($R383=1.5,LOOKUP($S383,'Vent Sizing Charts'!$T$7,'Vent Sizing Charts'!X$7)+1,IF($R383=1.25,LOOKUP($S383,'Vent Sizing Charts'!$T$6,'Vent Sizing Charts'!X$6)+1,"ERR")))))))))))</f>
        <v>ERR</v>
      </c>
      <c r="X383" t="str">
        <f>IF($R383=15,LOOKUP($S383,'Vent Sizing Charts'!$T$38:$T$41,'Vent Sizing Charts'!Y$38:Y$41)+1,IF($R383=12,LOOKUP($S383,'Vent Sizing Charts'!$T$34:$T$37,'Vent Sizing Charts'!Y$34:Y$37)+1,IF($R383=10,LOOKUP($S383,'Vent Sizing Charts'!$T$30:$T$33,'Vent Sizing Charts'!Y$30:Y$33)+1,IF($R383=8,LOOKUP($S383,'Vent Sizing Charts'!$T$26:$T$29,'Vent Sizing Charts'!Y$26:Y$29)+1,IF($R383=6,LOOKUP($S383,'Vent Sizing Charts'!$T$22:$T$25,'Vent Sizing Charts'!Y$22:Y$25)+1,IF($R383=5,LOOKUP($S383,'Vent Sizing Charts'!$T$18:$T$21,'Vent Sizing Charts'!Y$18:Y$21)+1,IF($R383=4,LOOKUP($S383,'Vent Sizing Charts'!$T$14:$T$17,'Vent Sizing Charts'!Y$14:Y$17)+1,IF($R383=3,LOOKUP($S383,'Vent Sizing Charts'!$T$10:$T$13,'Vent Sizing Charts'!Y$10:Y$13)+1,IF($R383=2,LOOKUP($S383,'Vent Sizing Charts'!$T$8:$T$9,'Vent Sizing Charts'!Y$8:Y$9)+1,IF($R383=1.5,LOOKUP($S383,'Vent Sizing Charts'!$T$7,'Vent Sizing Charts'!Y$7)+1,IF($R383=1.25,LOOKUP($S383,'Vent Sizing Charts'!$T$6,'Vent Sizing Charts'!Y$6)+1,"ERR")))))))))))</f>
        <v>ERR</v>
      </c>
      <c r="Y383" t="str">
        <f>IF($R383=15,LOOKUP($S383,'Vent Sizing Charts'!$T$38:$T$41,'Vent Sizing Charts'!Z$38:Z$41)+1,IF($R383=12,LOOKUP($S383,'Vent Sizing Charts'!$T$34:$T$37,'Vent Sizing Charts'!Z$34:Z$37)+1,IF($R383=10,LOOKUP($S383,'Vent Sizing Charts'!$T$30:$T$33,'Vent Sizing Charts'!Z$30:Z$33)+1,IF($R383=8,LOOKUP($S383,'Vent Sizing Charts'!$T$26:$T$29,'Vent Sizing Charts'!Z$26:Z$29)+1,IF($R383=6,LOOKUP($S383,'Vent Sizing Charts'!$T$22:$T$25,'Vent Sizing Charts'!Z$22:Z$25)+1,IF($R383=5,LOOKUP($S383,'Vent Sizing Charts'!$T$18:$T$21,'Vent Sizing Charts'!Z$18:Z$21)+1,IF($R383=4,LOOKUP($S383,'Vent Sizing Charts'!$T$14:$T$17,'Vent Sizing Charts'!Z$14:Z$17)+1,IF($R383=3,LOOKUP($S383,'Vent Sizing Charts'!$T$10:$T$13,'Vent Sizing Charts'!Z$10:Z$13)+1,IF($R383=2,LOOKUP($S383,'Vent Sizing Charts'!$T$8:$T$9,'Vent Sizing Charts'!Z$8:Z$9)+1,IF($R383=1.5,LOOKUP($S383,'Vent Sizing Charts'!$T$7,'Vent Sizing Charts'!Z$7)+1,IF($R383=1.25,LOOKUP($S383,'Vent Sizing Charts'!$T$6,'Vent Sizing Charts'!Z$6)+1,"ERR")))))))))))</f>
        <v>ERR</v>
      </c>
      <c r="Z383" t="str">
        <f>IF($R383=15,LOOKUP($S383,'Vent Sizing Charts'!$T$38:$T$41,'Vent Sizing Charts'!AA$38:AA$41)+1,IF($R383=12,LOOKUP($S383,'Vent Sizing Charts'!$T$34:$T$37,'Vent Sizing Charts'!AA$34:AA$37)+1,IF($R383=10,LOOKUP($S383,'Vent Sizing Charts'!$T$30:$T$33,'Vent Sizing Charts'!AA$30:AA$33)+1,IF($R383=8,LOOKUP($S383,'Vent Sizing Charts'!$T$26:$T$29,'Vent Sizing Charts'!AA$26:AA$29)+1,IF($R383=6,LOOKUP($S383,'Vent Sizing Charts'!$T$22:$T$25,'Vent Sizing Charts'!AA$22:AA$25)+1,IF($R383=5,LOOKUP($S383,'Vent Sizing Charts'!$T$18:$T$21,'Vent Sizing Charts'!AA$18:AA$21)+1,IF($R383=4,LOOKUP($S383,'Vent Sizing Charts'!$T$14:$T$17,'Vent Sizing Charts'!AA$14:AA$17)+1,IF($R383=3,LOOKUP($S383,'Vent Sizing Charts'!$T$10:$T$13,'Vent Sizing Charts'!AA$10:AA$13)+1,IF($R383=2,LOOKUP($S383,'Vent Sizing Charts'!$T$8:$T$9,'Vent Sizing Charts'!AA$8:AA$9)+1,IF($R383=1.5,LOOKUP($S383,'Vent Sizing Charts'!$T$7,'Vent Sizing Charts'!AA$7)+1,IF($R383=1.25,LOOKUP($S383,'Vent Sizing Charts'!$T$6,'Vent Sizing Charts'!AA$6)+1,"ERR")))))))))))</f>
        <v>ERR</v>
      </c>
      <c r="AA383" t="str">
        <f>IF($R383=15,LOOKUP($S383,'Vent Sizing Charts'!$T$38:$T$41,'Vent Sizing Charts'!AB$38:AB$41)+1,IF($R383=12,LOOKUP($S383,'Vent Sizing Charts'!$T$34:$T$37,'Vent Sizing Charts'!AB$34:AB$37)+1,IF($R383=10,LOOKUP($S383,'Vent Sizing Charts'!$T$30:$T$33,'Vent Sizing Charts'!AB$30:AB$33)+1,IF($R383=8,LOOKUP($S383,'Vent Sizing Charts'!$T$26:$T$29,'Vent Sizing Charts'!AB$26:AB$29)+1,IF($R383=6,LOOKUP($S383,'Vent Sizing Charts'!$T$22:$T$25,'Vent Sizing Charts'!AB$22:AB$25)+1,IF($R383=5,LOOKUP($S383,'Vent Sizing Charts'!$T$18:$T$21,'Vent Sizing Charts'!AB$18:AB$21)+1,IF($R383=4,LOOKUP($S383,'Vent Sizing Charts'!$T$14:$T$17,'Vent Sizing Charts'!AB$14:AB$17)+1,IF($R383=3,LOOKUP($S383,'Vent Sizing Charts'!$T$10:$T$13,'Vent Sizing Charts'!AB$10:AB$13)+1,IF($R383=2,LOOKUP($S383,'Vent Sizing Charts'!$T$8:$T$9,'Vent Sizing Charts'!AB$8:AB$9)+1,IF($R383=1.5,LOOKUP($S383,'Vent Sizing Charts'!$T$7,'Vent Sizing Charts'!AB$7)+1,IF($R383=1.25,LOOKUP($S383,'Vent Sizing Charts'!$T$6,'Vent Sizing Charts'!AB$6)+1,"ERR")))))))))))</f>
        <v>ERR</v>
      </c>
      <c r="AB383" t="str">
        <f>IF($R383=15,LOOKUP($S383,'Vent Sizing Charts'!$T$38:$T$41,'Vent Sizing Charts'!AC$38:AC$41)+1,IF($R383=12,LOOKUP($S383,'Vent Sizing Charts'!$T$34:$T$37,'Vent Sizing Charts'!AC$34:AC$37)+1,IF($R383=10,LOOKUP($S383,'Vent Sizing Charts'!$T$30:$T$33,'Vent Sizing Charts'!AC$30:AC$33)+1,IF($R383=8,LOOKUP($S383,'Vent Sizing Charts'!$T$26:$T$29,'Vent Sizing Charts'!AC$26:AC$29)+1,IF($R383=6,LOOKUP($S383,'Vent Sizing Charts'!$T$22:$T$25,'Vent Sizing Charts'!AC$22:AC$25)+1,IF($R383=5,LOOKUP($S383,'Vent Sizing Charts'!$T$18:$T$21,'Vent Sizing Charts'!AC$18:AC$21)+1,IF($R383=4,LOOKUP($S383,'Vent Sizing Charts'!$T$14:$T$17,'Vent Sizing Charts'!AC$14:AC$17)+1,IF($R383=3,LOOKUP($S383,'Vent Sizing Charts'!$T$10:$T$13,'Vent Sizing Charts'!AC$10:AC$13)+1,IF($R383=2,LOOKUP($S383,'Vent Sizing Charts'!$T$8:$T$9,'Vent Sizing Charts'!AC$8:AC$9)+1,IF($R383=1.5,LOOKUP($S383,'Vent Sizing Charts'!$T$7,'Vent Sizing Charts'!AC$7)+1,IF($R383=1.25,LOOKUP($S383,'Vent Sizing Charts'!$T$6,'Vent Sizing Charts'!AC$6)+1,"ERR")))))))))))</f>
        <v>ERR</v>
      </c>
      <c r="AC383" t="str">
        <f>IF($R383=15,LOOKUP($S383,'Vent Sizing Charts'!$T$38:$T$41,'Vent Sizing Charts'!AD$38:AD$41)+1,IF($R383=12,LOOKUP($S383,'Vent Sizing Charts'!$T$34:$T$37,'Vent Sizing Charts'!AD$34:AD$37)+1,IF($R383=10,LOOKUP($S383,'Vent Sizing Charts'!$T$30:$T$33,'Vent Sizing Charts'!AD$30:AD$33)+1,IF($R383=8,LOOKUP($S383,'Vent Sizing Charts'!$T$26:$T$29,'Vent Sizing Charts'!AD$26:AD$29)+1,IF($R383=6,LOOKUP($S383,'Vent Sizing Charts'!$T$22:$T$25,'Vent Sizing Charts'!AD$22:AD$25)+1,IF($R383=5,LOOKUP($S383,'Vent Sizing Charts'!$T$18:$T$21,'Vent Sizing Charts'!AD$18:AD$21)+1,IF($R383=4,LOOKUP($S383,'Vent Sizing Charts'!$T$14:$T$17,'Vent Sizing Charts'!AD$14:AD$17)+1,IF($R383=3,LOOKUP($S383,'Vent Sizing Charts'!$T$10:$T$13,'Vent Sizing Charts'!AD$10:AD$13)+1,IF($R383=2,LOOKUP($S383,'Vent Sizing Charts'!$T$8:$T$9,'Vent Sizing Charts'!AD$8:AD$9)+1,IF($R383=1.5,LOOKUP($S383,'Vent Sizing Charts'!$T$7,'Vent Sizing Charts'!AD$7)+1,IF($R383=1.25,LOOKUP($S383,'Vent Sizing Charts'!$T$6,'Vent Sizing Charts'!AD$6)+1,"ERR")))))))))))</f>
        <v>ERR</v>
      </c>
      <c r="AD383" t="str">
        <f>IF($R383=15,LOOKUP($S383,'Vent Sizing Charts'!$T$38:$T$41,'Vent Sizing Charts'!AE$38:AE$41)+1,IF($R383=12,LOOKUP($S383,'Vent Sizing Charts'!$T$34:$T$37,'Vent Sizing Charts'!AE$34:AE$37)+1,IF($R383=10,LOOKUP($S383,'Vent Sizing Charts'!$T$30:$T$33,'Vent Sizing Charts'!AE$30:AE$33)+1,IF($R383=8,LOOKUP($S383,'Vent Sizing Charts'!$T$26:$T$29,'Vent Sizing Charts'!AE$26:AE$29)+1,IF($R383=6,LOOKUP($S383,'Vent Sizing Charts'!$T$22:$T$25,'Vent Sizing Charts'!AE$22:AE$25)+1,IF($R383=5,LOOKUP($S383,'Vent Sizing Charts'!$T$18:$T$21,'Vent Sizing Charts'!AE$18:AE$21)+1,IF($R383=4,LOOKUP($S383,'Vent Sizing Charts'!$T$14:$T$17,'Vent Sizing Charts'!AE$14:AE$17)+1,IF($R383=3,LOOKUP($S383,'Vent Sizing Charts'!$T$10:$T$13,'Vent Sizing Charts'!AE$10:AE$13)+1,IF($R383=2,LOOKUP($S383,'Vent Sizing Charts'!$T$8:$T$9,'Vent Sizing Charts'!AE$8:AE$9)+1,IF($R383=1.5,LOOKUP($S383,'Vent Sizing Charts'!$T$7,'Vent Sizing Charts'!AE$7)+1,IF($R383=1.25,LOOKUP($S383,'Vent Sizing Charts'!$T$6,'Vent Sizing Charts'!AE$6)+1,"ERR")))))))))))</f>
        <v>ERR</v>
      </c>
      <c r="AE383" t="str">
        <f>IF($R383=15,LOOKUP($S383,'Vent Sizing Charts'!$T$38:$T$41,'Vent Sizing Charts'!U$38:U$41),IF($R383=12,LOOKUP($S383,'Vent Sizing Charts'!$T$34:$T$37,'Vent Sizing Charts'!U$34:U$37),IF($R383=10,LOOKUP($S383,'Vent Sizing Charts'!$T$30:$T$33,'Vent Sizing Charts'!U$30:U$33),IF($R383=8,LOOKUP($S383,'Vent Sizing Charts'!$T$26:$T$29,'Vent Sizing Charts'!U$26:U$29),IF($R383=6,LOOKUP($S383,'Vent Sizing Charts'!$T$22:$T$25,'Vent Sizing Charts'!U$22:U$25),IF($R383=5,LOOKUP($S383,'Vent Sizing Charts'!$T$18:$T$21,'Vent Sizing Charts'!U$18:U$21),IF($R383=4,LOOKUP($S383,'Vent Sizing Charts'!$T$14:$T$17,'Vent Sizing Charts'!U$14:U$17),IF($R383=3,LOOKUP($S383,'Vent Sizing Charts'!$T$10:$T$13,'Vent Sizing Charts'!U$10:U$13),IF($R383=2,LOOKUP($S383,'Vent Sizing Charts'!$T$8:$T$9,'Vent Sizing Charts'!U$8:U$9),IF($R383=1.5,LOOKUP($S383,'Vent Sizing Charts'!$T$7,'Vent Sizing Charts'!U$7),IF($R383=1.25,LOOKUP($S383,'Vent Sizing Charts'!$T$6,'Vent Sizing Charts'!U$6),"ERR")))))))))))</f>
        <v>ERR</v>
      </c>
    </row>
    <row r="384" spans="6:31" x14ac:dyDescent="0.25">
      <c r="F384" t="str">
        <f>IF('Vent Sizing'!M369="","",'Vent Sizing'!M369)</f>
        <v/>
      </c>
      <c r="G384">
        <v>0</v>
      </c>
      <c r="H384" t="e">
        <f>IF(LOOKUP($F384,'Vent Sizing Charts'!$F$5:$F$18,'Vent Sizing Charts'!G$5:G$18)+1&lt;0,0,LOOKUP($F384,'Vent Sizing Charts'!$F$5:$F$18,'Vent Sizing Charts'!G$5:G$18))</f>
        <v>#N/A</v>
      </c>
      <c r="I384" t="e">
        <f>IF(LOOKUP($F384,'Vent Sizing Charts'!$F$5:$F$18,'Vent Sizing Charts'!H$5:H$18)+1&lt;0,0,LOOKUP($F384,'Vent Sizing Charts'!$F$5:$F$18,'Vent Sizing Charts'!H$5:H$18))</f>
        <v>#N/A</v>
      </c>
      <c r="J384" t="e">
        <f>IF(LOOKUP($F384,'Vent Sizing Charts'!$F$5:$F$18,'Vent Sizing Charts'!I$5:I$18)+1&lt;0,0,LOOKUP($F384,'Vent Sizing Charts'!$F$5:$F$18,'Vent Sizing Charts'!I$5:I$18))</f>
        <v>#N/A</v>
      </c>
      <c r="K384" t="e">
        <f>IF(LOOKUP($F384,'Vent Sizing Charts'!$F$5:$F$18,'Vent Sizing Charts'!J$5:J$18)+1&lt;0,0,LOOKUP($F384,'Vent Sizing Charts'!$F$5:$F$18,'Vent Sizing Charts'!J$5:J$18))</f>
        <v>#N/A</v>
      </c>
      <c r="L384" t="e">
        <f>IF(LOOKUP($F384,'Vent Sizing Charts'!$F$5:$F$18,'Vent Sizing Charts'!K$5:K$18)+1&lt;0,0,LOOKUP($F384,'Vent Sizing Charts'!$F$5:$F$18,'Vent Sizing Charts'!K$5:K$18))</f>
        <v>#N/A</v>
      </c>
      <c r="M384" t="e">
        <f>IF(LOOKUP($F384,'Vent Sizing Charts'!$F$5:$F$18,'Vent Sizing Charts'!L$5:L$18)+1&lt;0,0,LOOKUP($F384,'Vent Sizing Charts'!$F$5:$F$18,'Vent Sizing Charts'!L$5:L$18))</f>
        <v>#N/A</v>
      </c>
      <c r="N384" t="e">
        <f>IF(LOOKUP($F384,'Vent Sizing Charts'!$F$5:$F$18,'Vent Sizing Charts'!M$5:M$18)+1&lt;0,0,LOOKUP($F384,'Vent Sizing Charts'!$F$5:$F$18,'Vent Sizing Charts'!M$5:M$18))</f>
        <v>#N/A</v>
      </c>
      <c r="O384" t="e">
        <f>IF(LOOKUP($F384,'Vent Sizing Charts'!$F$5:$F$18,'Vent Sizing Charts'!N$5:N$18)+1&lt;0,0,LOOKUP($F384,'Vent Sizing Charts'!$F$5:$F$18,'Vent Sizing Charts'!N$5:N$18))</f>
        <v>#N/A</v>
      </c>
      <c r="R384">
        <f>'Vent Sizing'!W289</f>
        <v>0</v>
      </c>
      <c r="S384">
        <f>ROUNDUP('Vent Sizing'!X289,0)</f>
        <v>0</v>
      </c>
      <c r="T384">
        <v>-9999999</v>
      </c>
      <c r="U384" t="str">
        <f>IF($R384=15,LOOKUP($S384,'Vent Sizing Charts'!$T$38:$T$41,'Vent Sizing Charts'!V$38:V$41)+1,IF($R384=12,LOOKUP($S384,'Vent Sizing Charts'!$T$34:$T$37,'Vent Sizing Charts'!V$34:V$37)+1,IF($R384=10,LOOKUP($S384,'Vent Sizing Charts'!$T$30:$T$33,'Vent Sizing Charts'!V$30:V$33)+1,IF($R384=8,LOOKUP($S384,'Vent Sizing Charts'!$T$26:$T$29,'Vent Sizing Charts'!V$26:V$29)+1,IF($R384=6,LOOKUP($S384,'Vent Sizing Charts'!$T$22:$T$25,'Vent Sizing Charts'!V$22:V$25)+1,IF($R384=5,LOOKUP($S384,'Vent Sizing Charts'!$T$18:$T$21,'Vent Sizing Charts'!V$18:V$21)+1,IF($R384=4,LOOKUP($S384,'Vent Sizing Charts'!$T$14:$T$17,'Vent Sizing Charts'!V$14:V$17)+1,IF($R384=3,LOOKUP($S384,'Vent Sizing Charts'!$T$10:$T$13,'Vent Sizing Charts'!V$10:V$13)+1,IF($R384=2,LOOKUP($S384,'Vent Sizing Charts'!$T$8:$T$9,'Vent Sizing Charts'!V$8:V$9)+1,IF($R384=1.5,LOOKUP($S384,'Vent Sizing Charts'!$T$7,'Vent Sizing Charts'!V$7)+1,IF($R384=1.25,LOOKUP($S384,'Vent Sizing Charts'!$T$6,'Vent Sizing Charts'!V$6)+1,"ERR")))))))))))</f>
        <v>ERR</v>
      </c>
      <c r="V384" t="str">
        <f>IF($R384=15,LOOKUP($S384,'Vent Sizing Charts'!$T$38:$T$41,'Vent Sizing Charts'!W$38:W$41)+1,IF($R384=12,LOOKUP($S384,'Vent Sizing Charts'!$T$34:$T$37,'Vent Sizing Charts'!W$34:W$37)+1,IF($R384=10,LOOKUP($S384,'Vent Sizing Charts'!$T$30:$T$33,'Vent Sizing Charts'!W$30:W$33)+1,IF($R384=8,LOOKUP($S384,'Vent Sizing Charts'!$T$26:$T$29,'Vent Sizing Charts'!W$26:W$29)+1,IF($R384=6,LOOKUP($S384,'Vent Sizing Charts'!$T$22:$T$25,'Vent Sizing Charts'!W$22:W$25)+1,IF($R384=5,LOOKUP($S384,'Vent Sizing Charts'!$T$18:$T$21,'Vent Sizing Charts'!W$18:W$21)+1,IF($R384=4,LOOKUP($S384,'Vent Sizing Charts'!$T$14:$T$17,'Vent Sizing Charts'!W$14:W$17)+1,IF($R384=3,LOOKUP($S384,'Vent Sizing Charts'!$T$10:$T$13,'Vent Sizing Charts'!W$10:W$13)+1,IF($R384=2,LOOKUP($S384,'Vent Sizing Charts'!$T$8:$T$9,'Vent Sizing Charts'!W$8:W$9)+1,IF($R384=1.5,LOOKUP($S384,'Vent Sizing Charts'!$T$7,'Vent Sizing Charts'!W$7)+1,IF($R384=1.25,LOOKUP($S384,'Vent Sizing Charts'!$T$6,'Vent Sizing Charts'!W$6)+1,"ERR")))))))))))</f>
        <v>ERR</v>
      </c>
      <c r="W384" t="str">
        <f>IF($R384=15,LOOKUP($S384,'Vent Sizing Charts'!$T$38:$T$41,'Vent Sizing Charts'!X$38:X$41)+1,IF($R384=12,LOOKUP($S384,'Vent Sizing Charts'!$T$34:$T$37,'Vent Sizing Charts'!X$34:X$37)+1,IF($R384=10,LOOKUP($S384,'Vent Sizing Charts'!$T$30:$T$33,'Vent Sizing Charts'!X$30:X$33)+1,IF($R384=8,LOOKUP($S384,'Vent Sizing Charts'!$T$26:$T$29,'Vent Sizing Charts'!X$26:X$29)+1,IF($R384=6,LOOKUP($S384,'Vent Sizing Charts'!$T$22:$T$25,'Vent Sizing Charts'!X$22:X$25)+1,IF($R384=5,LOOKUP($S384,'Vent Sizing Charts'!$T$18:$T$21,'Vent Sizing Charts'!X$18:X$21)+1,IF($R384=4,LOOKUP($S384,'Vent Sizing Charts'!$T$14:$T$17,'Vent Sizing Charts'!X$14:X$17)+1,IF($R384=3,LOOKUP($S384,'Vent Sizing Charts'!$T$10:$T$13,'Vent Sizing Charts'!X$10:X$13)+1,IF($R384=2,LOOKUP($S384,'Vent Sizing Charts'!$T$8:$T$9,'Vent Sizing Charts'!X$8:X$9)+1,IF($R384=1.5,LOOKUP($S384,'Vent Sizing Charts'!$T$7,'Vent Sizing Charts'!X$7)+1,IF($R384=1.25,LOOKUP($S384,'Vent Sizing Charts'!$T$6,'Vent Sizing Charts'!X$6)+1,"ERR")))))))))))</f>
        <v>ERR</v>
      </c>
      <c r="X384" t="str">
        <f>IF($R384=15,LOOKUP($S384,'Vent Sizing Charts'!$T$38:$T$41,'Vent Sizing Charts'!Y$38:Y$41)+1,IF($R384=12,LOOKUP($S384,'Vent Sizing Charts'!$T$34:$T$37,'Vent Sizing Charts'!Y$34:Y$37)+1,IF($R384=10,LOOKUP($S384,'Vent Sizing Charts'!$T$30:$T$33,'Vent Sizing Charts'!Y$30:Y$33)+1,IF($R384=8,LOOKUP($S384,'Vent Sizing Charts'!$T$26:$T$29,'Vent Sizing Charts'!Y$26:Y$29)+1,IF($R384=6,LOOKUP($S384,'Vent Sizing Charts'!$T$22:$T$25,'Vent Sizing Charts'!Y$22:Y$25)+1,IF($R384=5,LOOKUP($S384,'Vent Sizing Charts'!$T$18:$T$21,'Vent Sizing Charts'!Y$18:Y$21)+1,IF($R384=4,LOOKUP($S384,'Vent Sizing Charts'!$T$14:$T$17,'Vent Sizing Charts'!Y$14:Y$17)+1,IF($R384=3,LOOKUP($S384,'Vent Sizing Charts'!$T$10:$T$13,'Vent Sizing Charts'!Y$10:Y$13)+1,IF($R384=2,LOOKUP($S384,'Vent Sizing Charts'!$T$8:$T$9,'Vent Sizing Charts'!Y$8:Y$9)+1,IF($R384=1.5,LOOKUP($S384,'Vent Sizing Charts'!$T$7,'Vent Sizing Charts'!Y$7)+1,IF($R384=1.25,LOOKUP($S384,'Vent Sizing Charts'!$T$6,'Vent Sizing Charts'!Y$6)+1,"ERR")))))))))))</f>
        <v>ERR</v>
      </c>
      <c r="Y384" t="str">
        <f>IF($R384=15,LOOKUP($S384,'Vent Sizing Charts'!$T$38:$T$41,'Vent Sizing Charts'!Z$38:Z$41)+1,IF($R384=12,LOOKUP($S384,'Vent Sizing Charts'!$T$34:$T$37,'Vent Sizing Charts'!Z$34:Z$37)+1,IF($R384=10,LOOKUP($S384,'Vent Sizing Charts'!$T$30:$T$33,'Vent Sizing Charts'!Z$30:Z$33)+1,IF($R384=8,LOOKUP($S384,'Vent Sizing Charts'!$T$26:$T$29,'Vent Sizing Charts'!Z$26:Z$29)+1,IF($R384=6,LOOKUP($S384,'Vent Sizing Charts'!$T$22:$T$25,'Vent Sizing Charts'!Z$22:Z$25)+1,IF($R384=5,LOOKUP($S384,'Vent Sizing Charts'!$T$18:$T$21,'Vent Sizing Charts'!Z$18:Z$21)+1,IF($R384=4,LOOKUP($S384,'Vent Sizing Charts'!$T$14:$T$17,'Vent Sizing Charts'!Z$14:Z$17)+1,IF($R384=3,LOOKUP($S384,'Vent Sizing Charts'!$T$10:$T$13,'Vent Sizing Charts'!Z$10:Z$13)+1,IF($R384=2,LOOKUP($S384,'Vent Sizing Charts'!$T$8:$T$9,'Vent Sizing Charts'!Z$8:Z$9)+1,IF($R384=1.5,LOOKUP($S384,'Vent Sizing Charts'!$T$7,'Vent Sizing Charts'!Z$7)+1,IF($R384=1.25,LOOKUP($S384,'Vent Sizing Charts'!$T$6,'Vent Sizing Charts'!Z$6)+1,"ERR")))))))))))</f>
        <v>ERR</v>
      </c>
      <c r="Z384" t="str">
        <f>IF($R384=15,LOOKUP($S384,'Vent Sizing Charts'!$T$38:$T$41,'Vent Sizing Charts'!AA$38:AA$41)+1,IF($R384=12,LOOKUP($S384,'Vent Sizing Charts'!$T$34:$T$37,'Vent Sizing Charts'!AA$34:AA$37)+1,IF($R384=10,LOOKUP($S384,'Vent Sizing Charts'!$T$30:$T$33,'Vent Sizing Charts'!AA$30:AA$33)+1,IF($R384=8,LOOKUP($S384,'Vent Sizing Charts'!$T$26:$T$29,'Vent Sizing Charts'!AA$26:AA$29)+1,IF($R384=6,LOOKUP($S384,'Vent Sizing Charts'!$T$22:$T$25,'Vent Sizing Charts'!AA$22:AA$25)+1,IF($R384=5,LOOKUP($S384,'Vent Sizing Charts'!$T$18:$T$21,'Vent Sizing Charts'!AA$18:AA$21)+1,IF($R384=4,LOOKUP($S384,'Vent Sizing Charts'!$T$14:$T$17,'Vent Sizing Charts'!AA$14:AA$17)+1,IF($R384=3,LOOKUP($S384,'Vent Sizing Charts'!$T$10:$T$13,'Vent Sizing Charts'!AA$10:AA$13)+1,IF($R384=2,LOOKUP($S384,'Vent Sizing Charts'!$T$8:$T$9,'Vent Sizing Charts'!AA$8:AA$9)+1,IF($R384=1.5,LOOKUP($S384,'Vent Sizing Charts'!$T$7,'Vent Sizing Charts'!AA$7)+1,IF($R384=1.25,LOOKUP($S384,'Vent Sizing Charts'!$T$6,'Vent Sizing Charts'!AA$6)+1,"ERR")))))))))))</f>
        <v>ERR</v>
      </c>
      <c r="AA384" t="str">
        <f>IF($R384=15,LOOKUP($S384,'Vent Sizing Charts'!$T$38:$T$41,'Vent Sizing Charts'!AB$38:AB$41)+1,IF($R384=12,LOOKUP($S384,'Vent Sizing Charts'!$T$34:$T$37,'Vent Sizing Charts'!AB$34:AB$37)+1,IF($R384=10,LOOKUP($S384,'Vent Sizing Charts'!$T$30:$T$33,'Vent Sizing Charts'!AB$30:AB$33)+1,IF($R384=8,LOOKUP($S384,'Vent Sizing Charts'!$T$26:$T$29,'Vent Sizing Charts'!AB$26:AB$29)+1,IF($R384=6,LOOKUP($S384,'Vent Sizing Charts'!$T$22:$T$25,'Vent Sizing Charts'!AB$22:AB$25)+1,IF($R384=5,LOOKUP($S384,'Vent Sizing Charts'!$T$18:$T$21,'Vent Sizing Charts'!AB$18:AB$21)+1,IF($R384=4,LOOKUP($S384,'Vent Sizing Charts'!$T$14:$T$17,'Vent Sizing Charts'!AB$14:AB$17)+1,IF($R384=3,LOOKUP($S384,'Vent Sizing Charts'!$T$10:$T$13,'Vent Sizing Charts'!AB$10:AB$13)+1,IF($R384=2,LOOKUP($S384,'Vent Sizing Charts'!$T$8:$T$9,'Vent Sizing Charts'!AB$8:AB$9)+1,IF($R384=1.5,LOOKUP($S384,'Vent Sizing Charts'!$T$7,'Vent Sizing Charts'!AB$7)+1,IF($R384=1.25,LOOKUP($S384,'Vent Sizing Charts'!$T$6,'Vent Sizing Charts'!AB$6)+1,"ERR")))))))))))</f>
        <v>ERR</v>
      </c>
      <c r="AB384" t="str">
        <f>IF($R384=15,LOOKUP($S384,'Vent Sizing Charts'!$T$38:$T$41,'Vent Sizing Charts'!AC$38:AC$41)+1,IF($R384=12,LOOKUP($S384,'Vent Sizing Charts'!$T$34:$T$37,'Vent Sizing Charts'!AC$34:AC$37)+1,IF($R384=10,LOOKUP($S384,'Vent Sizing Charts'!$T$30:$T$33,'Vent Sizing Charts'!AC$30:AC$33)+1,IF($R384=8,LOOKUP($S384,'Vent Sizing Charts'!$T$26:$T$29,'Vent Sizing Charts'!AC$26:AC$29)+1,IF($R384=6,LOOKUP($S384,'Vent Sizing Charts'!$T$22:$T$25,'Vent Sizing Charts'!AC$22:AC$25)+1,IF($R384=5,LOOKUP($S384,'Vent Sizing Charts'!$T$18:$T$21,'Vent Sizing Charts'!AC$18:AC$21)+1,IF($R384=4,LOOKUP($S384,'Vent Sizing Charts'!$T$14:$T$17,'Vent Sizing Charts'!AC$14:AC$17)+1,IF($R384=3,LOOKUP($S384,'Vent Sizing Charts'!$T$10:$T$13,'Vent Sizing Charts'!AC$10:AC$13)+1,IF($R384=2,LOOKUP($S384,'Vent Sizing Charts'!$T$8:$T$9,'Vent Sizing Charts'!AC$8:AC$9)+1,IF($R384=1.5,LOOKUP($S384,'Vent Sizing Charts'!$T$7,'Vent Sizing Charts'!AC$7)+1,IF($R384=1.25,LOOKUP($S384,'Vent Sizing Charts'!$T$6,'Vent Sizing Charts'!AC$6)+1,"ERR")))))))))))</f>
        <v>ERR</v>
      </c>
      <c r="AC384" t="str">
        <f>IF($R384=15,LOOKUP($S384,'Vent Sizing Charts'!$T$38:$T$41,'Vent Sizing Charts'!AD$38:AD$41)+1,IF($R384=12,LOOKUP($S384,'Vent Sizing Charts'!$T$34:$T$37,'Vent Sizing Charts'!AD$34:AD$37)+1,IF($R384=10,LOOKUP($S384,'Vent Sizing Charts'!$T$30:$T$33,'Vent Sizing Charts'!AD$30:AD$33)+1,IF($R384=8,LOOKUP($S384,'Vent Sizing Charts'!$T$26:$T$29,'Vent Sizing Charts'!AD$26:AD$29)+1,IF($R384=6,LOOKUP($S384,'Vent Sizing Charts'!$T$22:$T$25,'Vent Sizing Charts'!AD$22:AD$25)+1,IF($R384=5,LOOKUP($S384,'Vent Sizing Charts'!$T$18:$T$21,'Vent Sizing Charts'!AD$18:AD$21)+1,IF($R384=4,LOOKUP($S384,'Vent Sizing Charts'!$T$14:$T$17,'Vent Sizing Charts'!AD$14:AD$17)+1,IF($R384=3,LOOKUP($S384,'Vent Sizing Charts'!$T$10:$T$13,'Vent Sizing Charts'!AD$10:AD$13)+1,IF($R384=2,LOOKUP($S384,'Vent Sizing Charts'!$T$8:$T$9,'Vent Sizing Charts'!AD$8:AD$9)+1,IF($R384=1.5,LOOKUP($S384,'Vent Sizing Charts'!$T$7,'Vent Sizing Charts'!AD$7)+1,IF($R384=1.25,LOOKUP($S384,'Vent Sizing Charts'!$T$6,'Vent Sizing Charts'!AD$6)+1,"ERR")))))))))))</f>
        <v>ERR</v>
      </c>
      <c r="AD384" t="str">
        <f>IF($R384=15,LOOKUP($S384,'Vent Sizing Charts'!$T$38:$T$41,'Vent Sizing Charts'!AE$38:AE$41)+1,IF($R384=12,LOOKUP($S384,'Vent Sizing Charts'!$T$34:$T$37,'Vent Sizing Charts'!AE$34:AE$37)+1,IF($R384=10,LOOKUP($S384,'Vent Sizing Charts'!$T$30:$T$33,'Vent Sizing Charts'!AE$30:AE$33)+1,IF($R384=8,LOOKUP($S384,'Vent Sizing Charts'!$T$26:$T$29,'Vent Sizing Charts'!AE$26:AE$29)+1,IF($R384=6,LOOKUP($S384,'Vent Sizing Charts'!$T$22:$T$25,'Vent Sizing Charts'!AE$22:AE$25)+1,IF($R384=5,LOOKUP($S384,'Vent Sizing Charts'!$T$18:$T$21,'Vent Sizing Charts'!AE$18:AE$21)+1,IF($R384=4,LOOKUP($S384,'Vent Sizing Charts'!$T$14:$T$17,'Vent Sizing Charts'!AE$14:AE$17)+1,IF($R384=3,LOOKUP($S384,'Vent Sizing Charts'!$T$10:$T$13,'Vent Sizing Charts'!AE$10:AE$13)+1,IF($R384=2,LOOKUP($S384,'Vent Sizing Charts'!$T$8:$T$9,'Vent Sizing Charts'!AE$8:AE$9)+1,IF($R384=1.5,LOOKUP($S384,'Vent Sizing Charts'!$T$7,'Vent Sizing Charts'!AE$7)+1,IF($R384=1.25,LOOKUP($S384,'Vent Sizing Charts'!$T$6,'Vent Sizing Charts'!AE$6)+1,"ERR")))))))))))</f>
        <v>ERR</v>
      </c>
      <c r="AE384" t="str">
        <f>IF($R384=15,LOOKUP($S384,'Vent Sizing Charts'!$T$38:$T$41,'Vent Sizing Charts'!U$38:U$41),IF($R384=12,LOOKUP($S384,'Vent Sizing Charts'!$T$34:$T$37,'Vent Sizing Charts'!U$34:U$37),IF($R384=10,LOOKUP($S384,'Vent Sizing Charts'!$T$30:$T$33,'Vent Sizing Charts'!U$30:U$33),IF($R384=8,LOOKUP($S384,'Vent Sizing Charts'!$T$26:$T$29,'Vent Sizing Charts'!U$26:U$29),IF($R384=6,LOOKUP($S384,'Vent Sizing Charts'!$T$22:$T$25,'Vent Sizing Charts'!U$22:U$25),IF($R384=5,LOOKUP($S384,'Vent Sizing Charts'!$T$18:$T$21,'Vent Sizing Charts'!U$18:U$21),IF($R384=4,LOOKUP($S384,'Vent Sizing Charts'!$T$14:$T$17,'Vent Sizing Charts'!U$14:U$17),IF($R384=3,LOOKUP($S384,'Vent Sizing Charts'!$T$10:$T$13,'Vent Sizing Charts'!U$10:U$13),IF($R384=2,LOOKUP($S384,'Vent Sizing Charts'!$T$8:$T$9,'Vent Sizing Charts'!U$8:U$9),IF($R384=1.5,LOOKUP($S384,'Vent Sizing Charts'!$T$7,'Vent Sizing Charts'!U$7),IF($R384=1.25,LOOKUP($S384,'Vent Sizing Charts'!$T$6,'Vent Sizing Charts'!U$6),"ERR")))))))))))</f>
        <v>ERR</v>
      </c>
    </row>
    <row r="385" spans="6:31" x14ac:dyDescent="0.25">
      <c r="F385" t="str">
        <f>IF('Vent Sizing'!M370="","",'Vent Sizing'!M370)</f>
        <v/>
      </c>
      <c r="G385">
        <v>0</v>
      </c>
      <c r="H385" t="e">
        <f>IF(LOOKUP($F385,'Vent Sizing Charts'!$F$5:$F$18,'Vent Sizing Charts'!G$5:G$18)+1&lt;0,0,LOOKUP($F385,'Vent Sizing Charts'!$F$5:$F$18,'Vent Sizing Charts'!G$5:G$18))</f>
        <v>#N/A</v>
      </c>
      <c r="I385" t="e">
        <f>IF(LOOKUP($F385,'Vent Sizing Charts'!$F$5:$F$18,'Vent Sizing Charts'!H$5:H$18)+1&lt;0,0,LOOKUP($F385,'Vent Sizing Charts'!$F$5:$F$18,'Vent Sizing Charts'!H$5:H$18))</f>
        <v>#N/A</v>
      </c>
      <c r="J385" t="e">
        <f>IF(LOOKUP($F385,'Vent Sizing Charts'!$F$5:$F$18,'Vent Sizing Charts'!I$5:I$18)+1&lt;0,0,LOOKUP($F385,'Vent Sizing Charts'!$F$5:$F$18,'Vent Sizing Charts'!I$5:I$18))</f>
        <v>#N/A</v>
      </c>
      <c r="K385" t="e">
        <f>IF(LOOKUP($F385,'Vent Sizing Charts'!$F$5:$F$18,'Vent Sizing Charts'!J$5:J$18)+1&lt;0,0,LOOKUP($F385,'Vent Sizing Charts'!$F$5:$F$18,'Vent Sizing Charts'!J$5:J$18))</f>
        <v>#N/A</v>
      </c>
      <c r="L385" t="e">
        <f>IF(LOOKUP($F385,'Vent Sizing Charts'!$F$5:$F$18,'Vent Sizing Charts'!K$5:K$18)+1&lt;0,0,LOOKUP($F385,'Vent Sizing Charts'!$F$5:$F$18,'Vent Sizing Charts'!K$5:K$18))</f>
        <v>#N/A</v>
      </c>
      <c r="M385" t="e">
        <f>IF(LOOKUP($F385,'Vent Sizing Charts'!$F$5:$F$18,'Vent Sizing Charts'!L$5:L$18)+1&lt;0,0,LOOKUP($F385,'Vent Sizing Charts'!$F$5:$F$18,'Vent Sizing Charts'!L$5:L$18))</f>
        <v>#N/A</v>
      </c>
      <c r="N385" t="e">
        <f>IF(LOOKUP($F385,'Vent Sizing Charts'!$F$5:$F$18,'Vent Sizing Charts'!M$5:M$18)+1&lt;0,0,LOOKUP($F385,'Vent Sizing Charts'!$F$5:$F$18,'Vent Sizing Charts'!M$5:M$18))</f>
        <v>#N/A</v>
      </c>
      <c r="O385" t="e">
        <f>IF(LOOKUP($F385,'Vent Sizing Charts'!$F$5:$F$18,'Vent Sizing Charts'!N$5:N$18)+1&lt;0,0,LOOKUP($F385,'Vent Sizing Charts'!$F$5:$F$18,'Vent Sizing Charts'!N$5:N$18))</f>
        <v>#N/A</v>
      </c>
      <c r="R385">
        <f>'Vent Sizing'!W290</f>
        <v>0</v>
      </c>
      <c r="S385">
        <f>ROUNDUP('Vent Sizing'!X290,0)</f>
        <v>0</v>
      </c>
      <c r="T385">
        <v>-9999999</v>
      </c>
      <c r="U385" t="str">
        <f>IF($R385=15,LOOKUP($S385,'Vent Sizing Charts'!$T$38:$T$41,'Vent Sizing Charts'!V$38:V$41)+1,IF($R385=12,LOOKUP($S385,'Vent Sizing Charts'!$T$34:$T$37,'Vent Sizing Charts'!V$34:V$37)+1,IF($R385=10,LOOKUP($S385,'Vent Sizing Charts'!$T$30:$T$33,'Vent Sizing Charts'!V$30:V$33)+1,IF($R385=8,LOOKUP($S385,'Vent Sizing Charts'!$T$26:$T$29,'Vent Sizing Charts'!V$26:V$29)+1,IF($R385=6,LOOKUP($S385,'Vent Sizing Charts'!$T$22:$T$25,'Vent Sizing Charts'!V$22:V$25)+1,IF($R385=5,LOOKUP($S385,'Vent Sizing Charts'!$T$18:$T$21,'Vent Sizing Charts'!V$18:V$21)+1,IF($R385=4,LOOKUP($S385,'Vent Sizing Charts'!$T$14:$T$17,'Vent Sizing Charts'!V$14:V$17)+1,IF($R385=3,LOOKUP($S385,'Vent Sizing Charts'!$T$10:$T$13,'Vent Sizing Charts'!V$10:V$13)+1,IF($R385=2,LOOKUP($S385,'Vent Sizing Charts'!$T$8:$T$9,'Vent Sizing Charts'!V$8:V$9)+1,IF($R385=1.5,LOOKUP($S385,'Vent Sizing Charts'!$T$7,'Vent Sizing Charts'!V$7)+1,IF($R385=1.25,LOOKUP($S385,'Vent Sizing Charts'!$T$6,'Vent Sizing Charts'!V$6)+1,"ERR")))))))))))</f>
        <v>ERR</v>
      </c>
      <c r="V385" t="str">
        <f>IF($R385=15,LOOKUP($S385,'Vent Sizing Charts'!$T$38:$T$41,'Vent Sizing Charts'!W$38:W$41)+1,IF($R385=12,LOOKUP($S385,'Vent Sizing Charts'!$T$34:$T$37,'Vent Sizing Charts'!W$34:W$37)+1,IF($R385=10,LOOKUP($S385,'Vent Sizing Charts'!$T$30:$T$33,'Vent Sizing Charts'!W$30:W$33)+1,IF($R385=8,LOOKUP($S385,'Vent Sizing Charts'!$T$26:$T$29,'Vent Sizing Charts'!W$26:W$29)+1,IF($R385=6,LOOKUP($S385,'Vent Sizing Charts'!$T$22:$T$25,'Vent Sizing Charts'!W$22:W$25)+1,IF($R385=5,LOOKUP($S385,'Vent Sizing Charts'!$T$18:$T$21,'Vent Sizing Charts'!W$18:W$21)+1,IF($R385=4,LOOKUP($S385,'Vent Sizing Charts'!$T$14:$T$17,'Vent Sizing Charts'!W$14:W$17)+1,IF($R385=3,LOOKUP($S385,'Vent Sizing Charts'!$T$10:$T$13,'Vent Sizing Charts'!W$10:W$13)+1,IF($R385=2,LOOKUP($S385,'Vent Sizing Charts'!$T$8:$T$9,'Vent Sizing Charts'!W$8:W$9)+1,IF($R385=1.5,LOOKUP($S385,'Vent Sizing Charts'!$T$7,'Vent Sizing Charts'!W$7)+1,IF($R385=1.25,LOOKUP($S385,'Vent Sizing Charts'!$T$6,'Vent Sizing Charts'!W$6)+1,"ERR")))))))))))</f>
        <v>ERR</v>
      </c>
      <c r="W385" t="str">
        <f>IF($R385=15,LOOKUP($S385,'Vent Sizing Charts'!$T$38:$T$41,'Vent Sizing Charts'!X$38:X$41)+1,IF($R385=12,LOOKUP($S385,'Vent Sizing Charts'!$T$34:$T$37,'Vent Sizing Charts'!X$34:X$37)+1,IF($R385=10,LOOKUP($S385,'Vent Sizing Charts'!$T$30:$T$33,'Vent Sizing Charts'!X$30:X$33)+1,IF($R385=8,LOOKUP($S385,'Vent Sizing Charts'!$T$26:$T$29,'Vent Sizing Charts'!X$26:X$29)+1,IF($R385=6,LOOKUP($S385,'Vent Sizing Charts'!$T$22:$T$25,'Vent Sizing Charts'!X$22:X$25)+1,IF($R385=5,LOOKUP($S385,'Vent Sizing Charts'!$T$18:$T$21,'Vent Sizing Charts'!X$18:X$21)+1,IF($R385=4,LOOKUP($S385,'Vent Sizing Charts'!$T$14:$T$17,'Vent Sizing Charts'!X$14:X$17)+1,IF($R385=3,LOOKUP($S385,'Vent Sizing Charts'!$T$10:$T$13,'Vent Sizing Charts'!X$10:X$13)+1,IF($R385=2,LOOKUP($S385,'Vent Sizing Charts'!$T$8:$T$9,'Vent Sizing Charts'!X$8:X$9)+1,IF($R385=1.5,LOOKUP($S385,'Vent Sizing Charts'!$T$7,'Vent Sizing Charts'!X$7)+1,IF($R385=1.25,LOOKUP($S385,'Vent Sizing Charts'!$T$6,'Vent Sizing Charts'!X$6)+1,"ERR")))))))))))</f>
        <v>ERR</v>
      </c>
      <c r="X385" t="str">
        <f>IF($R385=15,LOOKUP($S385,'Vent Sizing Charts'!$T$38:$T$41,'Vent Sizing Charts'!Y$38:Y$41)+1,IF($R385=12,LOOKUP($S385,'Vent Sizing Charts'!$T$34:$T$37,'Vent Sizing Charts'!Y$34:Y$37)+1,IF($R385=10,LOOKUP($S385,'Vent Sizing Charts'!$T$30:$T$33,'Vent Sizing Charts'!Y$30:Y$33)+1,IF($R385=8,LOOKUP($S385,'Vent Sizing Charts'!$T$26:$T$29,'Vent Sizing Charts'!Y$26:Y$29)+1,IF($R385=6,LOOKUP($S385,'Vent Sizing Charts'!$T$22:$T$25,'Vent Sizing Charts'!Y$22:Y$25)+1,IF($R385=5,LOOKUP($S385,'Vent Sizing Charts'!$T$18:$T$21,'Vent Sizing Charts'!Y$18:Y$21)+1,IF($R385=4,LOOKUP($S385,'Vent Sizing Charts'!$T$14:$T$17,'Vent Sizing Charts'!Y$14:Y$17)+1,IF($R385=3,LOOKUP($S385,'Vent Sizing Charts'!$T$10:$T$13,'Vent Sizing Charts'!Y$10:Y$13)+1,IF($R385=2,LOOKUP($S385,'Vent Sizing Charts'!$T$8:$T$9,'Vent Sizing Charts'!Y$8:Y$9)+1,IF($R385=1.5,LOOKUP($S385,'Vent Sizing Charts'!$T$7,'Vent Sizing Charts'!Y$7)+1,IF($R385=1.25,LOOKUP($S385,'Vent Sizing Charts'!$T$6,'Vent Sizing Charts'!Y$6)+1,"ERR")))))))))))</f>
        <v>ERR</v>
      </c>
      <c r="Y385" t="str">
        <f>IF($R385=15,LOOKUP($S385,'Vent Sizing Charts'!$T$38:$T$41,'Vent Sizing Charts'!Z$38:Z$41)+1,IF($R385=12,LOOKUP($S385,'Vent Sizing Charts'!$T$34:$T$37,'Vent Sizing Charts'!Z$34:Z$37)+1,IF($R385=10,LOOKUP($S385,'Vent Sizing Charts'!$T$30:$T$33,'Vent Sizing Charts'!Z$30:Z$33)+1,IF($R385=8,LOOKUP($S385,'Vent Sizing Charts'!$T$26:$T$29,'Vent Sizing Charts'!Z$26:Z$29)+1,IF($R385=6,LOOKUP($S385,'Vent Sizing Charts'!$T$22:$T$25,'Vent Sizing Charts'!Z$22:Z$25)+1,IF($R385=5,LOOKUP($S385,'Vent Sizing Charts'!$T$18:$T$21,'Vent Sizing Charts'!Z$18:Z$21)+1,IF($R385=4,LOOKUP($S385,'Vent Sizing Charts'!$T$14:$T$17,'Vent Sizing Charts'!Z$14:Z$17)+1,IF($R385=3,LOOKUP($S385,'Vent Sizing Charts'!$T$10:$T$13,'Vent Sizing Charts'!Z$10:Z$13)+1,IF($R385=2,LOOKUP($S385,'Vent Sizing Charts'!$T$8:$T$9,'Vent Sizing Charts'!Z$8:Z$9)+1,IF($R385=1.5,LOOKUP($S385,'Vent Sizing Charts'!$T$7,'Vent Sizing Charts'!Z$7)+1,IF($R385=1.25,LOOKUP($S385,'Vent Sizing Charts'!$T$6,'Vent Sizing Charts'!Z$6)+1,"ERR")))))))))))</f>
        <v>ERR</v>
      </c>
      <c r="Z385" t="str">
        <f>IF($R385=15,LOOKUP($S385,'Vent Sizing Charts'!$T$38:$T$41,'Vent Sizing Charts'!AA$38:AA$41)+1,IF($R385=12,LOOKUP($S385,'Vent Sizing Charts'!$T$34:$T$37,'Vent Sizing Charts'!AA$34:AA$37)+1,IF($R385=10,LOOKUP($S385,'Vent Sizing Charts'!$T$30:$T$33,'Vent Sizing Charts'!AA$30:AA$33)+1,IF($R385=8,LOOKUP($S385,'Vent Sizing Charts'!$T$26:$T$29,'Vent Sizing Charts'!AA$26:AA$29)+1,IF($R385=6,LOOKUP($S385,'Vent Sizing Charts'!$T$22:$T$25,'Vent Sizing Charts'!AA$22:AA$25)+1,IF($R385=5,LOOKUP($S385,'Vent Sizing Charts'!$T$18:$T$21,'Vent Sizing Charts'!AA$18:AA$21)+1,IF($R385=4,LOOKUP($S385,'Vent Sizing Charts'!$T$14:$T$17,'Vent Sizing Charts'!AA$14:AA$17)+1,IF($R385=3,LOOKUP($S385,'Vent Sizing Charts'!$T$10:$T$13,'Vent Sizing Charts'!AA$10:AA$13)+1,IF($R385=2,LOOKUP($S385,'Vent Sizing Charts'!$T$8:$T$9,'Vent Sizing Charts'!AA$8:AA$9)+1,IF($R385=1.5,LOOKUP($S385,'Vent Sizing Charts'!$T$7,'Vent Sizing Charts'!AA$7)+1,IF($R385=1.25,LOOKUP($S385,'Vent Sizing Charts'!$T$6,'Vent Sizing Charts'!AA$6)+1,"ERR")))))))))))</f>
        <v>ERR</v>
      </c>
      <c r="AA385" t="str">
        <f>IF($R385=15,LOOKUP($S385,'Vent Sizing Charts'!$T$38:$T$41,'Vent Sizing Charts'!AB$38:AB$41)+1,IF($R385=12,LOOKUP($S385,'Vent Sizing Charts'!$T$34:$T$37,'Vent Sizing Charts'!AB$34:AB$37)+1,IF($R385=10,LOOKUP($S385,'Vent Sizing Charts'!$T$30:$T$33,'Vent Sizing Charts'!AB$30:AB$33)+1,IF($R385=8,LOOKUP($S385,'Vent Sizing Charts'!$T$26:$T$29,'Vent Sizing Charts'!AB$26:AB$29)+1,IF($R385=6,LOOKUP($S385,'Vent Sizing Charts'!$T$22:$T$25,'Vent Sizing Charts'!AB$22:AB$25)+1,IF($R385=5,LOOKUP($S385,'Vent Sizing Charts'!$T$18:$T$21,'Vent Sizing Charts'!AB$18:AB$21)+1,IF($R385=4,LOOKUP($S385,'Vent Sizing Charts'!$T$14:$T$17,'Vent Sizing Charts'!AB$14:AB$17)+1,IF($R385=3,LOOKUP($S385,'Vent Sizing Charts'!$T$10:$T$13,'Vent Sizing Charts'!AB$10:AB$13)+1,IF($R385=2,LOOKUP($S385,'Vent Sizing Charts'!$T$8:$T$9,'Vent Sizing Charts'!AB$8:AB$9)+1,IF($R385=1.5,LOOKUP($S385,'Vent Sizing Charts'!$T$7,'Vent Sizing Charts'!AB$7)+1,IF($R385=1.25,LOOKUP($S385,'Vent Sizing Charts'!$T$6,'Vent Sizing Charts'!AB$6)+1,"ERR")))))))))))</f>
        <v>ERR</v>
      </c>
      <c r="AB385" t="str">
        <f>IF($R385=15,LOOKUP($S385,'Vent Sizing Charts'!$T$38:$T$41,'Vent Sizing Charts'!AC$38:AC$41)+1,IF($R385=12,LOOKUP($S385,'Vent Sizing Charts'!$T$34:$T$37,'Vent Sizing Charts'!AC$34:AC$37)+1,IF($R385=10,LOOKUP($S385,'Vent Sizing Charts'!$T$30:$T$33,'Vent Sizing Charts'!AC$30:AC$33)+1,IF($R385=8,LOOKUP($S385,'Vent Sizing Charts'!$T$26:$T$29,'Vent Sizing Charts'!AC$26:AC$29)+1,IF($R385=6,LOOKUP($S385,'Vent Sizing Charts'!$T$22:$T$25,'Vent Sizing Charts'!AC$22:AC$25)+1,IF($R385=5,LOOKUP($S385,'Vent Sizing Charts'!$T$18:$T$21,'Vent Sizing Charts'!AC$18:AC$21)+1,IF($R385=4,LOOKUP($S385,'Vent Sizing Charts'!$T$14:$T$17,'Vent Sizing Charts'!AC$14:AC$17)+1,IF($R385=3,LOOKUP($S385,'Vent Sizing Charts'!$T$10:$T$13,'Vent Sizing Charts'!AC$10:AC$13)+1,IF($R385=2,LOOKUP($S385,'Vent Sizing Charts'!$T$8:$T$9,'Vent Sizing Charts'!AC$8:AC$9)+1,IF($R385=1.5,LOOKUP($S385,'Vent Sizing Charts'!$T$7,'Vent Sizing Charts'!AC$7)+1,IF($R385=1.25,LOOKUP($S385,'Vent Sizing Charts'!$T$6,'Vent Sizing Charts'!AC$6)+1,"ERR")))))))))))</f>
        <v>ERR</v>
      </c>
      <c r="AC385" t="str">
        <f>IF($R385=15,LOOKUP($S385,'Vent Sizing Charts'!$T$38:$T$41,'Vent Sizing Charts'!AD$38:AD$41)+1,IF($R385=12,LOOKUP($S385,'Vent Sizing Charts'!$T$34:$T$37,'Vent Sizing Charts'!AD$34:AD$37)+1,IF($R385=10,LOOKUP($S385,'Vent Sizing Charts'!$T$30:$T$33,'Vent Sizing Charts'!AD$30:AD$33)+1,IF($R385=8,LOOKUP($S385,'Vent Sizing Charts'!$T$26:$T$29,'Vent Sizing Charts'!AD$26:AD$29)+1,IF($R385=6,LOOKUP($S385,'Vent Sizing Charts'!$T$22:$T$25,'Vent Sizing Charts'!AD$22:AD$25)+1,IF($R385=5,LOOKUP($S385,'Vent Sizing Charts'!$T$18:$T$21,'Vent Sizing Charts'!AD$18:AD$21)+1,IF($R385=4,LOOKUP($S385,'Vent Sizing Charts'!$T$14:$T$17,'Vent Sizing Charts'!AD$14:AD$17)+1,IF($R385=3,LOOKUP($S385,'Vent Sizing Charts'!$T$10:$T$13,'Vent Sizing Charts'!AD$10:AD$13)+1,IF($R385=2,LOOKUP($S385,'Vent Sizing Charts'!$T$8:$T$9,'Vent Sizing Charts'!AD$8:AD$9)+1,IF($R385=1.5,LOOKUP($S385,'Vent Sizing Charts'!$T$7,'Vent Sizing Charts'!AD$7)+1,IF($R385=1.25,LOOKUP($S385,'Vent Sizing Charts'!$T$6,'Vent Sizing Charts'!AD$6)+1,"ERR")))))))))))</f>
        <v>ERR</v>
      </c>
      <c r="AD385" t="str">
        <f>IF($R385=15,LOOKUP($S385,'Vent Sizing Charts'!$T$38:$T$41,'Vent Sizing Charts'!AE$38:AE$41)+1,IF($R385=12,LOOKUP($S385,'Vent Sizing Charts'!$T$34:$T$37,'Vent Sizing Charts'!AE$34:AE$37)+1,IF($R385=10,LOOKUP($S385,'Vent Sizing Charts'!$T$30:$T$33,'Vent Sizing Charts'!AE$30:AE$33)+1,IF($R385=8,LOOKUP($S385,'Vent Sizing Charts'!$T$26:$T$29,'Vent Sizing Charts'!AE$26:AE$29)+1,IF($R385=6,LOOKUP($S385,'Vent Sizing Charts'!$T$22:$T$25,'Vent Sizing Charts'!AE$22:AE$25)+1,IF($R385=5,LOOKUP($S385,'Vent Sizing Charts'!$T$18:$T$21,'Vent Sizing Charts'!AE$18:AE$21)+1,IF($R385=4,LOOKUP($S385,'Vent Sizing Charts'!$T$14:$T$17,'Vent Sizing Charts'!AE$14:AE$17)+1,IF($R385=3,LOOKUP($S385,'Vent Sizing Charts'!$T$10:$T$13,'Vent Sizing Charts'!AE$10:AE$13)+1,IF($R385=2,LOOKUP($S385,'Vent Sizing Charts'!$T$8:$T$9,'Vent Sizing Charts'!AE$8:AE$9)+1,IF($R385=1.5,LOOKUP($S385,'Vent Sizing Charts'!$T$7,'Vent Sizing Charts'!AE$7)+1,IF($R385=1.25,LOOKUP($S385,'Vent Sizing Charts'!$T$6,'Vent Sizing Charts'!AE$6)+1,"ERR")))))))))))</f>
        <v>ERR</v>
      </c>
      <c r="AE385" t="str">
        <f>IF($R385=15,LOOKUP($S385,'Vent Sizing Charts'!$T$38:$T$41,'Vent Sizing Charts'!U$38:U$41),IF($R385=12,LOOKUP($S385,'Vent Sizing Charts'!$T$34:$T$37,'Vent Sizing Charts'!U$34:U$37),IF($R385=10,LOOKUP($S385,'Vent Sizing Charts'!$T$30:$T$33,'Vent Sizing Charts'!U$30:U$33),IF($R385=8,LOOKUP($S385,'Vent Sizing Charts'!$T$26:$T$29,'Vent Sizing Charts'!U$26:U$29),IF($R385=6,LOOKUP($S385,'Vent Sizing Charts'!$T$22:$T$25,'Vent Sizing Charts'!U$22:U$25),IF($R385=5,LOOKUP($S385,'Vent Sizing Charts'!$T$18:$T$21,'Vent Sizing Charts'!U$18:U$21),IF($R385=4,LOOKUP($S385,'Vent Sizing Charts'!$T$14:$T$17,'Vent Sizing Charts'!U$14:U$17),IF($R385=3,LOOKUP($S385,'Vent Sizing Charts'!$T$10:$T$13,'Vent Sizing Charts'!U$10:U$13),IF($R385=2,LOOKUP($S385,'Vent Sizing Charts'!$T$8:$T$9,'Vent Sizing Charts'!U$8:U$9),IF($R385=1.5,LOOKUP($S385,'Vent Sizing Charts'!$T$7,'Vent Sizing Charts'!U$7),IF($R385=1.25,LOOKUP($S385,'Vent Sizing Charts'!$T$6,'Vent Sizing Charts'!U$6),"ERR")))))))))))</f>
        <v>ERR</v>
      </c>
    </row>
    <row r="386" spans="6:31" x14ac:dyDescent="0.25">
      <c r="F386" t="str">
        <f>IF('Vent Sizing'!M371="","",'Vent Sizing'!M371)</f>
        <v/>
      </c>
      <c r="G386">
        <v>0</v>
      </c>
      <c r="H386" t="e">
        <f>IF(LOOKUP($F386,'Vent Sizing Charts'!$F$5:$F$18,'Vent Sizing Charts'!G$5:G$18)+1&lt;0,0,LOOKUP($F386,'Vent Sizing Charts'!$F$5:$F$18,'Vent Sizing Charts'!G$5:G$18))</f>
        <v>#N/A</v>
      </c>
      <c r="I386" t="e">
        <f>IF(LOOKUP($F386,'Vent Sizing Charts'!$F$5:$F$18,'Vent Sizing Charts'!H$5:H$18)+1&lt;0,0,LOOKUP($F386,'Vent Sizing Charts'!$F$5:$F$18,'Vent Sizing Charts'!H$5:H$18))</f>
        <v>#N/A</v>
      </c>
      <c r="J386" t="e">
        <f>IF(LOOKUP($F386,'Vent Sizing Charts'!$F$5:$F$18,'Vent Sizing Charts'!I$5:I$18)+1&lt;0,0,LOOKUP($F386,'Vent Sizing Charts'!$F$5:$F$18,'Vent Sizing Charts'!I$5:I$18))</f>
        <v>#N/A</v>
      </c>
      <c r="K386" t="e">
        <f>IF(LOOKUP($F386,'Vent Sizing Charts'!$F$5:$F$18,'Vent Sizing Charts'!J$5:J$18)+1&lt;0,0,LOOKUP($F386,'Vent Sizing Charts'!$F$5:$F$18,'Vent Sizing Charts'!J$5:J$18))</f>
        <v>#N/A</v>
      </c>
      <c r="L386" t="e">
        <f>IF(LOOKUP($F386,'Vent Sizing Charts'!$F$5:$F$18,'Vent Sizing Charts'!K$5:K$18)+1&lt;0,0,LOOKUP($F386,'Vent Sizing Charts'!$F$5:$F$18,'Vent Sizing Charts'!K$5:K$18))</f>
        <v>#N/A</v>
      </c>
      <c r="M386" t="e">
        <f>IF(LOOKUP($F386,'Vent Sizing Charts'!$F$5:$F$18,'Vent Sizing Charts'!L$5:L$18)+1&lt;0,0,LOOKUP($F386,'Vent Sizing Charts'!$F$5:$F$18,'Vent Sizing Charts'!L$5:L$18))</f>
        <v>#N/A</v>
      </c>
      <c r="N386" t="e">
        <f>IF(LOOKUP($F386,'Vent Sizing Charts'!$F$5:$F$18,'Vent Sizing Charts'!M$5:M$18)+1&lt;0,0,LOOKUP($F386,'Vent Sizing Charts'!$F$5:$F$18,'Vent Sizing Charts'!M$5:M$18))</f>
        <v>#N/A</v>
      </c>
      <c r="O386" t="e">
        <f>IF(LOOKUP($F386,'Vent Sizing Charts'!$F$5:$F$18,'Vent Sizing Charts'!N$5:N$18)+1&lt;0,0,LOOKUP($F386,'Vent Sizing Charts'!$F$5:$F$18,'Vent Sizing Charts'!N$5:N$18))</f>
        <v>#N/A</v>
      </c>
      <c r="R386">
        <f>'Vent Sizing'!W291</f>
        <v>0</v>
      </c>
      <c r="S386">
        <f>ROUNDUP('Vent Sizing'!X291,0)</f>
        <v>0</v>
      </c>
      <c r="T386">
        <v>-9999999</v>
      </c>
      <c r="U386" t="str">
        <f>IF($R386=15,LOOKUP($S386,'Vent Sizing Charts'!$T$38:$T$41,'Vent Sizing Charts'!V$38:V$41)+1,IF($R386=12,LOOKUP($S386,'Vent Sizing Charts'!$T$34:$T$37,'Vent Sizing Charts'!V$34:V$37)+1,IF($R386=10,LOOKUP($S386,'Vent Sizing Charts'!$T$30:$T$33,'Vent Sizing Charts'!V$30:V$33)+1,IF($R386=8,LOOKUP($S386,'Vent Sizing Charts'!$T$26:$T$29,'Vent Sizing Charts'!V$26:V$29)+1,IF($R386=6,LOOKUP($S386,'Vent Sizing Charts'!$T$22:$T$25,'Vent Sizing Charts'!V$22:V$25)+1,IF($R386=5,LOOKUP($S386,'Vent Sizing Charts'!$T$18:$T$21,'Vent Sizing Charts'!V$18:V$21)+1,IF($R386=4,LOOKUP($S386,'Vent Sizing Charts'!$T$14:$T$17,'Vent Sizing Charts'!V$14:V$17)+1,IF($R386=3,LOOKUP($S386,'Vent Sizing Charts'!$T$10:$T$13,'Vent Sizing Charts'!V$10:V$13)+1,IF($R386=2,LOOKUP($S386,'Vent Sizing Charts'!$T$8:$T$9,'Vent Sizing Charts'!V$8:V$9)+1,IF($R386=1.5,LOOKUP($S386,'Vent Sizing Charts'!$T$7,'Vent Sizing Charts'!V$7)+1,IF($R386=1.25,LOOKUP($S386,'Vent Sizing Charts'!$T$6,'Vent Sizing Charts'!V$6)+1,"ERR")))))))))))</f>
        <v>ERR</v>
      </c>
      <c r="V386" t="str">
        <f>IF($R386=15,LOOKUP($S386,'Vent Sizing Charts'!$T$38:$T$41,'Vent Sizing Charts'!W$38:W$41)+1,IF($R386=12,LOOKUP($S386,'Vent Sizing Charts'!$T$34:$T$37,'Vent Sizing Charts'!W$34:W$37)+1,IF($R386=10,LOOKUP($S386,'Vent Sizing Charts'!$T$30:$T$33,'Vent Sizing Charts'!W$30:W$33)+1,IF($R386=8,LOOKUP($S386,'Vent Sizing Charts'!$T$26:$T$29,'Vent Sizing Charts'!W$26:W$29)+1,IF($R386=6,LOOKUP($S386,'Vent Sizing Charts'!$T$22:$T$25,'Vent Sizing Charts'!W$22:W$25)+1,IF($R386=5,LOOKUP($S386,'Vent Sizing Charts'!$T$18:$T$21,'Vent Sizing Charts'!W$18:W$21)+1,IF($R386=4,LOOKUP($S386,'Vent Sizing Charts'!$T$14:$T$17,'Vent Sizing Charts'!W$14:W$17)+1,IF($R386=3,LOOKUP($S386,'Vent Sizing Charts'!$T$10:$T$13,'Vent Sizing Charts'!W$10:W$13)+1,IF($R386=2,LOOKUP($S386,'Vent Sizing Charts'!$T$8:$T$9,'Vent Sizing Charts'!W$8:W$9)+1,IF($R386=1.5,LOOKUP($S386,'Vent Sizing Charts'!$T$7,'Vent Sizing Charts'!W$7)+1,IF($R386=1.25,LOOKUP($S386,'Vent Sizing Charts'!$T$6,'Vent Sizing Charts'!W$6)+1,"ERR")))))))))))</f>
        <v>ERR</v>
      </c>
      <c r="W386" t="str">
        <f>IF($R386=15,LOOKUP($S386,'Vent Sizing Charts'!$T$38:$T$41,'Vent Sizing Charts'!X$38:X$41)+1,IF($R386=12,LOOKUP($S386,'Vent Sizing Charts'!$T$34:$T$37,'Vent Sizing Charts'!X$34:X$37)+1,IF($R386=10,LOOKUP($S386,'Vent Sizing Charts'!$T$30:$T$33,'Vent Sizing Charts'!X$30:X$33)+1,IF($R386=8,LOOKUP($S386,'Vent Sizing Charts'!$T$26:$T$29,'Vent Sizing Charts'!X$26:X$29)+1,IF($R386=6,LOOKUP($S386,'Vent Sizing Charts'!$T$22:$T$25,'Vent Sizing Charts'!X$22:X$25)+1,IF($R386=5,LOOKUP($S386,'Vent Sizing Charts'!$T$18:$T$21,'Vent Sizing Charts'!X$18:X$21)+1,IF($R386=4,LOOKUP($S386,'Vent Sizing Charts'!$T$14:$T$17,'Vent Sizing Charts'!X$14:X$17)+1,IF($R386=3,LOOKUP($S386,'Vent Sizing Charts'!$T$10:$T$13,'Vent Sizing Charts'!X$10:X$13)+1,IF($R386=2,LOOKUP($S386,'Vent Sizing Charts'!$T$8:$T$9,'Vent Sizing Charts'!X$8:X$9)+1,IF($R386=1.5,LOOKUP($S386,'Vent Sizing Charts'!$T$7,'Vent Sizing Charts'!X$7)+1,IF($R386=1.25,LOOKUP($S386,'Vent Sizing Charts'!$T$6,'Vent Sizing Charts'!X$6)+1,"ERR")))))))))))</f>
        <v>ERR</v>
      </c>
      <c r="X386" t="str">
        <f>IF($R386=15,LOOKUP($S386,'Vent Sizing Charts'!$T$38:$T$41,'Vent Sizing Charts'!Y$38:Y$41)+1,IF($R386=12,LOOKUP($S386,'Vent Sizing Charts'!$T$34:$T$37,'Vent Sizing Charts'!Y$34:Y$37)+1,IF($R386=10,LOOKUP($S386,'Vent Sizing Charts'!$T$30:$T$33,'Vent Sizing Charts'!Y$30:Y$33)+1,IF($R386=8,LOOKUP($S386,'Vent Sizing Charts'!$T$26:$T$29,'Vent Sizing Charts'!Y$26:Y$29)+1,IF($R386=6,LOOKUP($S386,'Vent Sizing Charts'!$T$22:$T$25,'Vent Sizing Charts'!Y$22:Y$25)+1,IF($R386=5,LOOKUP($S386,'Vent Sizing Charts'!$T$18:$T$21,'Vent Sizing Charts'!Y$18:Y$21)+1,IF($R386=4,LOOKUP($S386,'Vent Sizing Charts'!$T$14:$T$17,'Vent Sizing Charts'!Y$14:Y$17)+1,IF($R386=3,LOOKUP($S386,'Vent Sizing Charts'!$T$10:$T$13,'Vent Sizing Charts'!Y$10:Y$13)+1,IF($R386=2,LOOKUP($S386,'Vent Sizing Charts'!$T$8:$T$9,'Vent Sizing Charts'!Y$8:Y$9)+1,IF($R386=1.5,LOOKUP($S386,'Vent Sizing Charts'!$T$7,'Vent Sizing Charts'!Y$7)+1,IF($R386=1.25,LOOKUP($S386,'Vent Sizing Charts'!$T$6,'Vent Sizing Charts'!Y$6)+1,"ERR")))))))))))</f>
        <v>ERR</v>
      </c>
      <c r="Y386" t="str">
        <f>IF($R386=15,LOOKUP($S386,'Vent Sizing Charts'!$T$38:$T$41,'Vent Sizing Charts'!Z$38:Z$41)+1,IF($R386=12,LOOKUP($S386,'Vent Sizing Charts'!$T$34:$T$37,'Vent Sizing Charts'!Z$34:Z$37)+1,IF($R386=10,LOOKUP($S386,'Vent Sizing Charts'!$T$30:$T$33,'Vent Sizing Charts'!Z$30:Z$33)+1,IF($R386=8,LOOKUP($S386,'Vent Sizing Charts'!$T$26:$T$29,'Vent Sizing Charts'!Z$26:Z$29)+1,IF($R386=6,LOOKUP($S386,'Vent Sizing Charts'!$T$22:$T$25,'Vent Sizing Charts'!Z$22:Z$25)+1,IF($R386=5,LOOKUP($S386,'Vent Sizing Charts'!$T$18:$T$21,'Vent Sizing Charts'!Z$18:Z$21)+1,IF($R386=4,LOOKUP($S386,'Vent Sizing Charts'!$T$14:$T$17,'Vent Sizing Charts'!Z$14:Z$17)+1,IF($R386=3,LOOKUP($S386,'Vent Sizing Charts'!$T$10:$T$13,'Vent Sizing Charts'!Z$10:Z$13)+1,IF($R386=2,LOOKUP($S386,'Vent Sizing Charts'!$T$8:$T$9,'Vent Sizing Charts'!Z$8:Z$9)+1,IF($R386=1.5,LOOKUP($S386,'Vent Sizing Charts'!$T$7,'Vent Sizing Charts'!Z$7)+1,IF($R386=1.25,LOOKUP($S386,'Vent Sizing Charts'!$T$6,'Vent Sizing Charts'!Z$6)+1,"ERR")))))))))))</f>
        <v>ERR</v>
      </c>
      <c r="Z386" t="str">
        <f>IF($R386=15,LOOKUP($S386,'Vent Sizing Charts'!$T$38:$T$41,'Vent Sizing Charts'!AA$38:AA$41)+1,IF($R386=12,LOOKUP($S386,'Vent Sizing Charts'!$T$34:$T$37,'Vent Sizing Charts'!AA$34:AA$37)+1,IF($R386=10,LOOKUP($S386,'Vent Sizing Charts'!$T$30:$T$33,'Vent Sizing Charts'!AA$30:AA$33)+1,IF($R386=8,LOOKUP($S386,'Vent Sizing Charts'!$T$26:$T$29,'Vent Sizing Charts'!AA$26:AA$29)+1,IF($R386=6,LOOKUP($S386,'Vent Sizing Charts'!$T$22:$T$25,'Vent Sizing Charts'!AA$22:AA$25)+1,IF($R386=5,LOOKUP($S386,'Vent Sizing Charts'!$T$18:$T$21,'Vent Sizing Charts'!AA$18:AA$21)+1,IF($R386=4,LOOKUP($S386,'Vent Sizing Charts'!$T$14:$T$17,'Vent Sizing Charts'!AA$14:AA$17)+1,IF($R386=3,LOOKUP($S386,'Vent Sizing Charts'!$T$10:$T$13,'Vent Sizing Charts'!AA$10:AA$13)+1,IF($R386=2,LOOKUP($S386,'Vent Sizing Charts'!$T$8:$T$9,'Vent Sizing Charts'!AA$8:AA$9)+1,IF($R386=1.5,LOOKUP($S386,'Vent Sizing Charts'!$T$7,'Vent Sizing Charts'!AA$7)+1,IF($R386=1.25,LOOKUP($S386,'Vent Sizing Charts'!$T$6,'Vent Sizing Charts'!AA$6)+1,"ERR")))))))))))</f>
        <v>ERR</v>
      </c>
      <c r="AA386" t="str">
        <f>IF($R386=15,LOOKUP($S386,'Vent Sizing Charts'!$T$38:$T$41,'Vent Sizing Charts'!AB$38:AB$41)+1,IF($R386=12,LOOKUP($S386,'Vent Sizing Charts'!$T$34:$T$37,'Vent Sizing Charts'!AB$34:AB$37)+1,IF($R386=10,LOOKUP($S386,'Vent Sizing Charts'!$T$30:$T$33,'Vent Sizing Charts'!AB$30:AB$33)+1,IF($R386=8,LOOKUP($S386,'Vent Sizing Charts'!$T$26:$T$29,'Vent Sizing Charts'!AB$26:AB$29)+1,IF($R386=6,LOOKUP($S386,'Vent Sizing Charts'!$T$22:$T$25,'Vent Sizing Charts'!AB$22:AB$25)+1,IF($R386=5,LOOKUP($S386,'Vent Sizing Charts'!$T$18:$T$21,'Vent Sizing Charts'!AB$18:AB$21)+1,IF($R386=4,LOOKUP($S386,'Vent Sizing Charts'!$T$14:$T$17,'Vent Sizing Charts'!AB$14:AB$17)+1,IF($R386=3,LOOKUP($S386,'Vent Sizing Charts'!$T$10:$T$13,'Vent Sizing Charts'!AB$10:AB$13)+1,IF($R386=2,LOOKUP($S386,'Vent Sizing Charts'!$T$8:$T$9,'Vent Sizing Charts'!AB$8:AB$9)+1,IF($R386=1.5,LOOKUP($S386,'Vent Sizing Charts'!$T$7,'Vent Sizing Charts'!AB$7)+1,IF($R386=1.25,LOOKUP($S386,'Vent Sizing Charts'!$T$6,'Vent Sizing Charts'!AB$6)+1,"ERR")))))))))))</f>
        <v>ERR</v>
      </c>
      <c r="AB386" t="str">
        <f>IF($R386=15,LOOKUP($S386,'Vent Sizing Charts'!$T$38:$T$41,'Vent Sizing Charts'!AC$38:AC$41)+1,IF($R386=12,LOOKUP($S386,'Vent Sizing Charts'!$T$34:$T$37,'Vent Sizing Charts'!AC$34:AC$37)+1,IF($R386=10,LOOKUP($S386,'Vent Sizing Charts'!$T$30:$T$33,'Vent Sizing Charts'!AC$30:AC$33)+1,IF($R386=8,LOOKUP($S386,'Vent Sizing Charts'!$T$26:$T$29,'Vent Sizing Charts'!AC$26:AC$29)+1,IF($R386=6,LOOKUP($S386,'Vent Sizing Charts'!$T$22:$T$25,'Vent Sizing Charts'!AC$22:AC$25)+1,IF($R386=5,LOOKUP($S386,'Vent Sizing Charts'!$T$18:$T$21,'Vent Sizing Charts'!AC$18:AC$21)+1,IF($R386=4,LOOKUP($S386,'Vent Sizing Charts'!$T$14:$T$17,'Vent Sizing Charts'!AC$14:AC$17)+1,IF($R386=3,LOOKUP($S386,'Vent Sizing Charts'!$T$10:$T$13,'Vent Sizing Charts'!AC$10:AC$13)+1,IF($R386=2,LOOKUP($S386,'Vent Sizing Charts'!$T$8:$T$9,'Vent Sizing Charts'!AC$8:AC$9)+1,IF($R386=1.5,LOOKUP($S386,'Vent Sizing Charts'!$T$7,'Vent Sizing Charts'!AC$7)+1,IF($R386=1.25,LOOKUP($S386,'Vent Sizing Charts'!$T$6,'Vent Sizing Charts'!AC$6)+1,"ERR")))))))))))</f>
        <v>ERR</v>
      </c>
      <c r="AC386" t="str">
        <f>IF($R386=15,LOOKUP($S386,'Vent Sizing Charts'!$T$38:$T$41,'Vent Sizing Charts'!AD$38:AD$41)+1,IF($R386=12,LOOKUP($S386,'Vent Sizing Charts'!$T$34:$T$37,'Vent Sizing Charts'!AD$34:AD$37)+1,IF($R386=10,LOOKUP($S386,'Vent Sizing Charts'!$T$30:$T$33,'Vent Sizing Charts'!AD$30:AD$33)+1,IF($R386=8,LOOKUP($S386,'Vent Sizing Charts'!$T$26:$T$29,'Vent Sizing Charts'!AD$26:AD$29)+1,IF($R386=6,LOOKUP($S386,'Vent Sizing Charts'!$T$22:$T$25,'Vent Sizing Charts'!AD$22:AD$25)+1,IF($R386=5,LOOKUP($S386,'Vent Sizing Charts'!$T$18:$T$21,'Vent Sizing Charts'!AD$18:AD$21)+1,IF($R386=4,LOOKUP($S386,'Vent Sizing Charts'!$T$14:$T$17,'Vent Sizing Charts'!AD$14:AD$17)+1,IF($R386=3,LOOKUP($S386,'Vent Sizing Charts'!$T$10:$T$13,'Vent Sizing Charts'!AD$10:AD$13)+1,IF($R386=2,LOOKUP($S386,'Vent Sizing Charts'!$T$8:$T$9,'Vent Sizing Charts'!AD$8:AD$9)+1,IF($R386=1.5,LOOKUP($S386,'Vent Sizing Charts'!$T$7,'Vent Sizing Charts'!AD$7)+1,IF($R386=1.25,LOOKUP($S386,'Vent Sizing Charts'!$T$6,'Vent Sizing Charts'!AD$6)+1,"ERR")))))))))))</f>
        <v>ERR</v>
      </c>
      <c r="AD386" t="str">
        <f>IF($R386=15,LOOKUP($S386,'Vent Sizing Charts'!$T$38:$T$41,'Vent Sizing Charts'!AE$38:AE$41)+1,IF($R386=12,LOOKUP($S386,'Vent Sizing Charts'!$T$34:$T$37,'Vent Sizing Charts'!AE$34:AE$37)+1,IF($R386=10,LOOKUP($S386,'Vent Sizing Charts'!$T$30:$T$33,'Vent Sizing Charts'!AE$30:AE$33)+1,IF($R386=8,LOOKUP($S386,'Vent Sizing Charts'!$T$26:$T$29,'Vent Sizing Charts'!AE$26:AE$29)+1,IF($R386=6,LOOKUP($S386,'Vent Sizing Charts'!$T$22:$T$25,'Vent Sizing Charts'!AE$22:AE$25)+1,IF($R386=5,LOOKUP($S386,'Vent Sizing Charts'!$T$18:$T$21,'Vent Sizing Charts'!AE$18:AE$21)+1,IF($R386=4,LOOKUP($S386,'Vent Sizing Charts'!$T$14:$T$17,'Vent Sizing Charts'!AE$14:AE$17)+1,IF($R386=3,LOOKUP($S386,'Vent Sizing Charts'!$T$10:$T$13,'Vent Sizing Charts'!AE$10:AE$13)+1,IF($R386=2,LOOKUP($S386,'Vent Sizing Charts'!$T$8:$T$9,'Vent Sizing Charts'!AE$8:AE$9)+1,IF($R386=1.5,LOOKUP($S386,'Vent Sizing Charts'!$T$7,'Vent Sizing Charts'!AE$7)+1,IF($R386=1.25,LOOKUP($S386,'Vent Sizing Charts'!$T$6,'Vent Sizing Charts'!AE$6)+1,"ERR")))))))))))</f>
        <v>ERR</v>
      </c>
      <c r="AE386" t="str">
        <f>IF($R386=15,LOOKUP($S386,'Vent Sizing Charts'!$T$38:$T$41,'Vent Sizing Charts'!U$38:U$41),IF($R386=12,LOOKUP($S386,'Vent Sizing Charts'!$T$34:$T$37,'Vent Sizing Charts'!U$34:U$37),IF($R386=10,LOOKUP($S386,'Vent Sizing Charts'!$T$30:$T$33,'Vent Sizing Charts'!U$30:U$33),IF($R386=8,LOOKUP($S386,'Vent Sizing Charts'!$T$26:$T$29,'Vent Sizing Charts'!U$26:U$29),IF($R386=6,LOOKUP($S386,'Vent Sizing Charts'!$T$22:$T$25,'Vent Sizing Charts'!U$22:U$25),IF($R386=5,LOOKUP($S386,'Vent Sizing Charts'!$T$18:$T$21,'Vent Sizing Charts'!U$18:U$21),IF($R386=4,LOOKUP($S386,'Vent Sizing Charts'!$T$14:$T$17,'Vent Sizing Charts'!U$14:U$17),IF($R386=3,LOOKUP($S386,'Vent Sizing Charts'!$T$10:$T$13,'Vent Sizing Charts'!U$10:U$13),IF($R386=2,LOOKUP($S386,'Vent Sizing Charts'!$T$8:$T$9,'Vent Sizing Charts'!U$8:U$9),IF($R386=1.5,LOOKUP($S386,'Vent Sizing Charts'!$T$7,'Vent Sizing Charts'!U$7),IF($R386=1.25,LOOKUP($S386,'Vent Sizing Charts'!$T$6,'Vent Sizing Charts'!U$6),"ERR")))))))))))</f>
        <v>ERR</v>
      </c>
    </row>
    <row r="387" spans="6:31" x14ac:dyDescent="0.25">
      <c r="F387" t="str">
        <f>IF('Vent Sizing'!M372="","",'Vent Sizing'!M372)</f>
        <v/>
      </c>
      <c r="G387">
        <v>0</v>
      </c>
      <c r="H387" t="e">
        <f>IF(LOOKUP($F387,'Vent Sizing Charts'!$F$5:$F$18,'Vent Sizing Charts'!G$5:G$18)+1&lt;0,0,LOOKUP($F387,'Vent Sizing Charts'!$F$5:$F$18,'Vent Sizing Charts'!G$5:G$18))</f>
        <v>#N/A</v>
      </c>
      <c r="I387" t="e">
        <f>IF(LOOKUP($F387,'Vent Sizing Charts'!$F$5:$F$18,'Vent Sizing Charts'!H$5:H$18)+1&lt;0,0,LOOKUP($F387,'Vent Sizing Charts'!$F$5:$F$18,'Vent Sizing Charts'!H$5:H$18))</f>
        <v>#N/A</v>
      </c>
      <c r="J387" t="e">
        <f>IF(LOOKUP($F387,'Vent Sizing Charts'!$F$5:$F$18,'Vent Sizing Charts'!I$5:I$18)+1&lt;0,0,LOOKUP($F387,'Vent Sizing Charts'!$F$5:$F$18,'Vent Sizing Charts'!I$5:I$18))</f>
        <v>#N/A</v>
      </c>
      <c r="K387" t="e">
        <f>IF(LOOKUP($F387,'Vent Sizing Charts'!$F$5:$F$18,'Vent Sizing Charts'!J$5:J$18)+1&lt;0,0,LOOKUP($F387,'Vent Sizing Charts'!$F$5:$F$18,'Vent Sizing Charts'!J$5:J$18))</f>
        <v>#N/A</v>
      </c>
      <c r="L387" t="e">
        <f>IF(LOOKUP($F387,'Vent Sizing Charts'!$F$5:$F$18,'Vent Sizing Charts'!K$5:K$18)+1&lt;0,0,LOOKUP($F387,'Vent Sizing Charts'!$F$5:$F$18,'Vent Sizing Charts'!K$5:K$18))</f>
        <v>#N/A</v>
      </c>
      <c r="M387" t="e">
        <f>IF(LOOKUP($F387,'Vent Sizing Charts'!$F$5:$F$18,'Vent Sizing Charts'!L$5:L$18)+1&lt;0,0,LOOKUP($F387,'Vent Sizing Charts'!$F$5:$F$18,'Vent Sizing Charts'!L$5:L$18))</f>
        <v>#N/A</v>
      </c>
      <c r="N387" t="e">
        <f>IF(LOOKUP($F387,'Vent Sizing Charts'!$F$5:$F$18,'Vent Sizing Charts'!M$5:M$18)+1&lt;0,0,LOOKUP($F387,'Vent Sizing Charts'!$F$5:$F$18,'Vent Sizing Charts'!M$5:M$18))</f>
        <v>#N/A</v>
      </c>
      <c r="O387" t="e">
        <f>IF(LOOKUP($F387,'Vent Sizing Charts'!$F$5:$F$18,'Vent Sizing Charts'!N$5:N$18)+1&lt;0,0,LOOKUP($F387,'Vent Sizing Charts'!$F$5:$F$18,'Vent Sizing Charts'!N$5:N$18))</f>
        <v>#N/A</v>
      </c>
      <c r="R387">
        <f>'Vent Sizing'!W292</f>
        <v>0</v>
      </c>
      <c r="S387">
        <f>ROUNDUP('Vent Sizing'!X292,0)</f>
        <v>0</v>
      </c>
      <c r="T387">
        <v>-9999999</v>
      </c>
      <c r="U387" t="str">
        <f>IF($R387=15,LOOKUP($S387,'Vent Sizing Charts'!$T$38:$T$41,'Vent Sizing Charts'!V$38:V$41)+1,IF($R387=12,LOOKUP($S387,'Vent Sizing Charts'!$T$34:$T$37,'Vent Sizing Charts'!V$34:V$37)+1,IF($R387=10,LOOKUP($S387,'Vent Sizing Charts'!$T$30:$T$33,'Vent Sizing Charts'!V$30:V$33)+1,IF($R387=8,LOOKUP($S387,'Vent Sizing Charts'!$T$26:$T$29,'Vent Sizing Charts'!V$26:V$29)+1,IF($R387=6,LOOKUP($S387,'Vent Sizing Charts'!$T$22:$T$25,'Vent Sizing Charts'!V$22:V$25)+1,IF($R387=5,LOOKUP($S387,'Vent Sizing Charts'!$T$18:$T$21,'Vent Sizing Charts'!V$18:V$21)+1,IF($R387=4,LOOKUP($S387,'Vent Sizing Charts'!$T$14:$T$17,'Vent Sizing Charts'!V$14:V$17)+1,IF($R387=3,LOOKUP($S387,'Vent Sizing Charts'!$T$10:$T$13,'Vent Sizing Charts'!V$10:V$13)+1,IF($R387=2,LOOKUP($S387,'Vent Sizing Charts'!$T$8:$T$9,'Vent Sizing Charts'!V$8:V$9)+1,IF($R387=1.5,LOOKUP($S387,'Vent Sizing Charts'!$T$7,'Vent Sizing Charts'!V$7)+1,IF($R387=1.25,LOOKUP($S387,'Vent Sizing Charts'!$T$6,'Vent Sizing Charts'!V$6)+1,"ERR")))))))))))</f>
        <v>ERR</v>
      </c>
      <c r="V387" t="str">
        <f>IF($R387=15,LOOKUP($S387,'Vent Sizing Charts'!$T$38:$T$41,'Vent Sizing Charts'!W$38:W$41)+1,IF($R387=12,LOOKUP($S387,'Vent Sizing Charts'!$T$34:$T$37,'Vent Sizing Charts'!W$34:W$37)+1,IF($R387=10,LOOKUP($S387,'Vent Sizing Charts'!$T$30:$T$33,'Vent Sizing Charts'!W$30:W$33)+1,IF($R387=8,LOOKUP($S387,'Vent Sizing Charts'!$T$26:$T$29,'Vent Sizing Charts'!W$26:W$29)+1,IF($R387=6,LOOKUP($S387,'Vent Sizing Charts'!$T$22:$T$25,'Vent Sizing Charts'!W$22:W$25)+1,IF($R387=5,LOOKUP($S387,'Vent Sizing Charts'!$T$18:$T$21,'Vent Sizing Charts'!W$18:W$21)+1,IF($R387=4,LOOKUP($S387,'Vent Sizing Charts'!$T$14:$T$17,'Vent Sizing Charts'!W$14:W$17)+1,IF($R387=3,LOOKUP($S387,'Vent Sizing Charts'!$T$10:$T$13,'Vent Sizing Charts'!W$10:W$13)+1,IF($R387=2,LOOKUP($S387,'Vent Sizing Charts'!$T$8:$T$9,'Vent Sizing Charts'!W$8:W$9)+1,IF($R387=1.5,LOOKUP($S387,'Vent Sizing Charts'!$T$7,'Vent Sizing Charts'!W$7)+1,IF($R387=1.25,LOOKUP($S387,'Vent Sizing Charts'!$T$6,'Vent Sizing Charts'!W$6)+1,"ERR")))))))))))</f>
        <v>ERR</v>
      </c>
      <c r="W387" t="str">
        <f>IF($R387=15,LOOKUP($S387,'Vent Sizing Charts'!$T$38:$T$41,'Vent Sizing Charts'!X$38:X$41)+1,IF($R387=12,LOOKUP($S387,'Vent Sizing Charts'!$T$34:$T$37,'Vent Sizing Charts'!X$34:X$37)+1,IF($R387=10,LOOKUP($S387,'Vent Sizing Charts'!$T$30:$T$33,'Vent Sizing Charts'!X$30:X$33)+1,IF($R387=8,LOOKUP($S387,'Vent Sizing Charts'!$T$26:$T$29,'Vent Sizing Charts'!X$26:X$29)+1,IF($R387=6,LOOKUP($S387,'Vent Sizing Charts'!$T$22:$T$25,'Vent Sizing Charts'!X$22:X$25)+1,IF($R387=5,LOOKUP($S387,'Vent Sizing Charts'!$T$18:$T$21,'Vent Sizing Charts'!X$18:X$21)+1,IF($R387=4,LOOKUP($S387,'Vent Sizing Charts'!$T$14:$T$17,'Vent Sizing Charts'!X$14:X$17)+1,IF($R387=3,LOOKUP($S387,'Vent Sizing Charts'!$T$10:$T$13,'Vent Sizing Charts'!X$10:X$13)+1,IF($R387=2,LOOKUP($S387,'Vent Sizing Charts'!$T$8:$T$9,'Vent Sizing Charts'!X$8:X$9)+1,IF($R387=1.5,LOOKUP($S387,'Vent Sizing Charts'!$T$7,'Vent Sizing Charts'!X$7)+1,IF($R387=1.25,LOOKUP($S387,'Vent Sizing Charts'!$T$6,'Vent Sizing Charts'!X$6)+1,"ERR")))))))))))</f>
        <v>ERR</v>
      </c>
      <c r="X387" t="str">
        <f>IF($R387=15,LOOKUP($S387,'Vent Sizing Charts'!$T$38:$T$41,'Vent Sizing Charts'!Y$38:Y$41)+1,IF($R387=12,LOOKUP($S387,'Vent Sizing Charts'!$T$34:$T$37,'Vent Sizing Charts'!Y$34:Y$37)+1,IF($R387=10,LOOKUP($S387,'Vent Sizing Charts'!$T$30:$T$33,'Vent Sizing Charts'!Y$30:Y$33)+1,IF($R387=8,LOOKUP($S387,'Vent Sizing Charts'!$T$26:$T$29,'Vent Sizing Charts'!Y$26:Y$29)+1,IF($R387=6,LOOKUP($S387,'Vent Sizing Charts'!$T$22:$T$25,'Vent Sizing Charts'!Y$22:Y$25)+1,IF($R387=5,LOOKUP($S387,'Vent Sizing Charts'!$T$18:$T$21,'Vent Sizing Charts'!Y$18:Y$21)+1,IF($R387=4,LOOKUP($S387,'Vent Sizing Charts'!$T$14:$T$17,'Vent Sizing Charts'!Y$14:Y$17)+1,IF($R387=3,LOOKUP($S387,'Vent Sizing Charts'!$T$10:$T$13,'Vent Sizing Charts'!Y$10:Y$13)+1,IF($R387=2,LOOKUP($S387,'Vent Sizing Charts'!$T$8:$T$9,'Vent Sizing Charts'!Y$8:Y$9)+1,IF($R387=1.5,LOOKUP($S387,'Vent Sizing Charts'!$T$7,'Vent Sizing Charts'!Y$7)+1,IF($R387=1.25,LOOKUP($S387,'Vent Sizing Charts'!$T$6,'Vent Sizing Charts'!Y$6)+1,"ERR")))))))))))</f>
        <v>ERR</v>
      </c>
      <c r="Y387" t="str">
        <f>IF($R387=15,LOOKUP($S387,'Vent Sizing Charts'!$T$38:$T$41,'Vent Sizing Charts'!Z$38:Z$41)+1,IF($R387=12,LOOKUP($S387,'Vent Sizing Charts'!$T$34:$T$37,'Vent Sizing Charts'!Z$34:Z$37)+1,IF($R387=10,LOOKUP($S387,'Vent Sizing Charts'!$T$30:$T$33,'Vent Sizing Charts'!Z$30:Z$33)+1,IF($R387=8,LOOKUP($S387,'Vent Sizing Charts'!$T$26:$T$29,'Vent Sizing Charts'!Z$26:Z$29)+1,IF($R387=6,LOOKUP($S387,'Vent Sizing Charts'!$T$22:$T$25,'Vent Sizing Charts'!Z$22:Z$25)+1,IF($R387=5,LOOKUP($S387,'Vent Sizing Charts'!$T$18:$T$21,'Vent Sizing Charts'!Z$18:Z$21)+1,IF($R387=4,LOOKUP($S387,'Vent Sizing Charts'!$T$14:$T$17,'Vent Sizing Charts'!Z$14:Z$17)+1,IF($R387=3,LOOKUP($S387,'Vent Sizing Charts'!$T$10:$T$13,'Vent Sizing Charts'!Z$10:Z$13)+1,IF($R387=2,LOOKUP($S387,'Vent Sizing Charts'!$T$8:$T$9,'Vent Sizing Charts'!Z$8:Z$9)+1,IF($R387=1.5,LOOKUP($S387,'Vent Sizing Charts'!$T$7,'Vent Sizing Charts'!Z$7)+1,IF($R387=1.25,LOOKUP($S387,'Vent Sizing Charts'!$T$6,'Vent Sizing Charts'!Z$6)+1,"ERR")))))))))))</f>
        <v>ERR</v>
      </c>
      <c r="Z387" t="str">
        <f>IF($R387=15,LOOKUP($S387,'Vent Sizing Charts'!$T$38:$T$41,'Vent Sizing Charts'!AA$38:AA$41)+1,IF($R387=12,LOOKUP($S387,'Vent Sizing Charts'!$T$34:$T$37,'Vent Sizing Charts'!AA$34:AA$37)+1,IF($R387=10,LOOKUP($S387,'Vent Sizing Charts'!$T$30:$T$33,'Vent Sizing Charts'!AA$30:AA$33)+1,IF($R387=8,LOOKUP($S387,'Vent Sizing Charts'!$T$26:$T$29,'Vent Sizing Charts'!AA$26:AA$29)+1,IF($R387=6,LOOKUP($S387,'Vent Sizing Charts'!$T$22:$T$25,'Vent Sizing Charts'!AA$22:AA$25)+1,IF($R387=5,LOOKUP($S387,'Vent Sizing Charts'!$T$18:$T$21,'Vent Sizing Charts'!AA$18:AA$21)+1,IF($R387=4,LOOKUP($S387,'Vent Sizing Charts'!$T$14:$T$17,'Vent Sizing Charts'!AA$14:AA$17)+1,IF($R387=3,LOOKUP($S387,'Vent Sizing Charts'!$T$10:$T$13,'Vent Sizing Charts'!AA$10:AA$13)+1,IF($R387=2,LOOKUP($S387,'Vent Sizing Charts'!$T$8:$T$9,'Vent Sizing Charts'!AA$8:AA$9)+1,IF($R387=1.5,LOOKUP($S387,'Vent Sizing Charts'!$T$7,'Vent Sizing Charts'!AA$7)+1,IF($R387=1.25,LOOKUP($S387,'Vent Sizing Charts'!$T$6,'Vent Sizing Charts'!AA$6)+1,"ERR")))))))))))</f>
        <v>ERR</v>
      </c>
      <c r="AA387" t="str">
        <f>IF($R387=15,LOOKUP($S387,'Vent Sizing Charts'!$T$38:$T$41,'Vent Sizing Charts'!AB$38:AB$41)+1,IF($R387=12,LOOKUP($S387,'Vent Sizing Charts'!$T$34:$T$37,'Vent Sizing Charts'!AB$34:AB$37)+1,IF($R387=10,LOOKUP($S387,'Vent Sizing Charts'!$T$30:$T$33,'Vent Sizing Charts'!AB$30:AB$33)+1,IF($R387=8,LOOKUP($S387,'Vent Sizing Charts'!$T$26:$T$29,'Vent Sizing Charts'!AB$26:AB$29)+1,IF($R387=6,LOOKUP($S387,'Vent Sizing Charts'!$T$22:$T$25,'Vent Sizing Charts'!AB$22:AB$25)+1,IF($R387=5,LOOKUP($S387,'Vent Sizing Charts'!$T$18:$T$21,'Vent Sizing Charts'!AB$18:AB$21)+1,IF($R387=4,LOOKUP($S387,'Vent Sizing Charts'!$T$14:$T$17,'Vent Sizing Charts'!AB$14:AB$17)+1,IF($R387=3,LOOKUP($S387,'Vent Sizing Charts'!$T$10:$T$13,'Vent Sizing Charts'!AB$10:AB$13)+1,IF($R387=2,LOOKUP($S387,'Vent Sizing Charts'!$T$8:$T$9,'Vent Sizing Charts'!AB$8:AB$9)+1,IF($R387=1.5,LOOKUP($S387,'Vent Sizing Charts'!$T$7,'Vent Sizing Charts'!AB$7)+1,IF($R387=1.25,LOOKUP($S387,'Vent Sizing Charts'!$T$6,'Vent Sizing Charts'!AB$6)+1,"ERR")))))))))))</f>
        <v>ERR</v>
      </c>
      <c r="AB387" t="str">
        <f>IF($R387=15,LOOKUP($S387,'Vent Sizing Charts'!$T$38:$T$41,'Vent Sizing Charts'!AC$38:AC$41)+1,IF($R387=12,LOOKUP($S387,'Vent Sizing Charts'!$T$34:$T$37,'Vent Sizing Charts'!AC$34:AC$37)+1,IF($R387=10,LOOKUP($S387,'Vent Sizing Charts'!$T$30:$T$33,'Vent Sizing Charts'!AC$30:AC$33)+1,IF($R387=8,LOOKUP($S387,'Vent Sizing Charts'!$T$26:$T$29,'Vent Sizing Charts'!AC$26:AC$29)+1,IF($R387=6,LOOKUP($S387,'Vent Sizing Charts'!$T$22:$T$25,'Vent Sizing Charts'!AC$22:AC$25)+1,IF($R387=5,LOOKUP($S387,'Vent Sizing Charts'!$T$18:$T$21,'Vent Sizing Charts'!AC$18:AC$21)+1,IF($R387=4,LOOKUP($S387,'Vent Sizing Charts'!$T$14:$T$17,'Vent Sizing Charts'!AC$14:AC$17)+1,IF($R387=3,LOOKUP($S387,'Vent Sizing Charts'!$T$10:$T$13,'Vent Sizing Charts'!AC$10:AC$13)+1,IF($R387=2,LOOKUP($S387,'Vent Sizing Charts'!$T$8:$T$9,'Vent Sizing Charts'!AC$8:AC$9)+1,IF($R387=1.5,LOOKUP($S387,'Vent Sizing Charts'!$T$7,'Vent Sizing Charts'!AC$7)+1,IF($R387=1.25,LOOKUP($S387,'Vent Sizing Charts'!$T$6,'Vent Sizing Charts'!AC$6)+1,"ERR")))))))))))</f>
        <v>ERR</v>
      </c>
      <c r="AC387" t="str">
        <f>IF($R387=15,LOOKUP($S387,'Vent Sizing Charts'!$T$38:$T$41,'Vent Sizing Charts'!AD$38:AD$41)+1,IF($R387=12,LOOKUP($S387,'Vent Sizing Charts'!$T$34:$T$37,'Vent Sizing Charts'!AD$34:AD$37)+1,IF($R387=10,LOOKUP($S387,'Vent Sizing Charts'!$T$30:$T$33,'Vent Sizing Charts'!AD$30:AD$33)+1,IF($R387=8,LOOKUP($S387,'Vent Sizing Charts'!$T$26:$T$29,'Vent Sizing Charts'!AD$26:AD$29)+1,IF($R387=6,LOOKUP($S387,'Vent Sizing Charts'!$T$22:$T$25,'Vent Sizing Charts'!AD$22:AD$25)+1,IF($R387=5,LOOKUP($S387,'Vent Sizing Charts'!$T$18:$T$21,'Vent Sizing Charts'!AD$18:AD$21)+1,IF($R387=4,LOOKUP($S387,'Vent Sizing Charts'!$T$14:$T$17,'Vent Sizing Charts'!AD$14:AD$17)+1,IF($R387=3,LOOKUP($S387,'Vent Sizing Charts'!$T$10:$T$13,'Vent Sizing Charts'!AD$10:AD$13)+1,IF($R387=2,LOOKUP($S387,'Vent Sizing Charts'!$T$8:$T$9,'Vent Sizing Charts'!AD$8:AD$9)+1,IF($R387=1.5,LOOKUP($S387,'Vent Sizing Charts'!$T$7,'Vent Sizing Charts'!AD$7)+1,IF($R387=1.25,LOOKUP($S387,'Vent Sizing Charts'!$T$6,'Vent Sizing Charts'!AD$6)+1,"ERR")))))))))))</f>
        <v>ERR</v>
      </c>
      <c r="AD387" t="str">
        <f>IF($R387=15,LOOKUP($S387,'Vent Sizing Charts'!$T$38:$T$41,'Vent Sizing Charts'!AE$38:AE$41)+1,IF($R387=12,LOOKUP($S387,'Vent Sizing Charts'!$T$34:$T$37,'Vent Sizing Charts'!AE$34:AE$37)+1,IF($R387=10,LOOKUP($S387,'Vent Sizing Charts'!$T$30:$T$33,'Vent Sizing Charts'!AE$30:AE$33)+1,IF($R387=8,LOOKUP($S387,'Vent Sizing Charts'!$T$26:$T$29,'Vent Sizing Charts'!AE$26:AE$29)+1,IF($R387=6,LOOKUP($S387,'Vent Sizing Charts'!$T$22:$T$25,'Vent Sizing Charts'!AE$22:AE$25)+1,IF($R387=5,LOOKUP($S387,'Vent Sizing Charts'!$T$18:$T$21,'Vent Sizing Charts'!AE$18:AE$21)+1,IF($R387=4,LOOKUP($S387,'Vent Sizing Charts'!$T$14:$T$17,'Vent Sizing Charts'!AE$14:AE$17)+1,IF($R387=3,LOOKUP($S387,'Vent Sizing Charts'!$T$10:$T$13,'Vent Sizing Charts'!AE$10:AE$13)+1,IF($R387=2,LOOKUP($S387,'Vent Sizing Charts'!$T$8:$T$9,'Vent Sizing Charts'!AE$8:AE$9)+1,IF($R387=1.5,LOOKUP($S387,'Vent Sizing Charts'!$T$7,'Vent Sizing Charts'!AE$7)+1,IF($R387=1.25,LOOKUP($S387,'Vent Sizing Charts'!$T$6,'Vent Sizing Charts'!AE$6)+1,"ERR")))))))))))</f>
        <v>ERR</v>
      </c>
      <c r="AE387" t="str">
        <f>IF($R387=15,LOOKUP($S387,'Vent Sizing Charts'!$T$38:$T$41,'Vent Sizing Charts'!U$38:U$41),IF($R387=12,LOOKUP($S387,'Vent Sizing Charts'!$T$34:$T$37,'Vent Sizing Charts'!U$34:U$37),IF($R387=10,LOOKUP($S387,'Vent Sizing Charts'!$T$30:$T$33,'Vent Sizing Charts'!U$30:U$33),IF($R387=8,LOOKUP($S387,'Vent Sizing Charts'!$T$26:$T$29,'Vent Sizing Charts'!U$26:U$29),IF($R387=6,LOOKUP($S387,'Vent Sizing Charts'!$T$22:$T$25,'Vent Sizing Charts'!U$22:U$25),IF($R387=5,LOOKUP($S387,'Vent Sizing Charts'!$T$18:$T$21,'Vent Sizing Charts'!U$18:U$21),IF($R387=4,LOOKUP($S387,'Vent Sizing Charts'!$T$14:$T$17,'Vent Sizing Charts'!U$14:U$17),IF($R387=3,LOOKUP($S387,'Vent Sizing Charts'!$T$10:$T$13,'Vent Sizing Charts'!U$10:U$13),IF($R387=2,LOOKUP($S387,'Vent Sizing Charts'!$T$8:$T$9,'Vent Sizing Charts'!U$8:U$9),IF($R387=1.5,LOOKUP($S387,'Vent Sizing Charts'!$T$7,'Vent Sizing Charts'!U$7),IF($R387=1.25,LOOKUP($S387,'Vent Sizing Charts'!$T$6,'Vent Sizing Charts'!U$6),"ERR")))))))))))</f>
        <v>ERR</v>
      </c>
    </row>
    <row r="388" spans="6:31" x14ac:dyDescent="0.25">
      <c r="F388" t="str">
        <f>IF('Vent Sizing'!M373="","",'Vent Sizing'!M373)</f>
        <v/>
      </c>
      <c r="G388">
        <v>0</v>
      </c>
      <c r="H388" t="e">
        <f>IF(LOOKUP($F388,'Vent Sizing Charts'!$F$5:$F$18,'Vent Sizing Charts'!G$5:G$18)+1&lt;0,0,LOOKUP($F388,'Vent Sizing Charts'!$F$5:$F$18,'Vent Sizing Charts'!G$5:G$18))</f>
        <v>#N/A</v>
      </c>
      <c r="I388" t="e">
        <f>IF(LOOKUP($F388,'Vent Sizing Charts'!$F$5:$F$18,'Vent Sizing Charts'!H$5:H$18)+1&lt;0,0,LOOKUP($F388,'Vent Sizing Charts'!$F$5:$F$18,'Vent Sizing Charts'!H$5:H$18))</f>
        <v>#N/A</v>
      </c>
      <c r="J388" t="e">
        <f>IF(LOOKUP($F388,'Vent Sizing Charts'!$F$5:$F$18,'Vent Sizing Charts'!I$5:I$18)+1&lt;0,0,LOOKUP($F388,'Vent Sizing Charts'!$F$5:$F$18,'Vent Sizing Charts'!I$5:I$18))</f>
        <v>#N/A</v>
      </c>
      <c r="K388" t="e">
        <f>IF(LOOKUP($F388,'Vent Sizing Charts'!$F$5:$F$18,'Vent Sizing Charts'!J$5:J$18)+1&lt;0,0,LOOKUP($F388,'Vent Sizing Charts'!$F$5:$F$18,'Vent Sizing Charts'!J$5:J$18))</f>
        <v>#N/A</v>
      </c>
      <c r="L388" t="e">
        <f>IF(LOOKUP($F388,'Vent Sizing Charts'!$F$5:$F$18,'Vent Sizing Charts'!K$5:K$18)+1&lt;0,0,LOOKUP($F388,'Vent Sizing Charts'!$F$5:$F$18,'Vent Sizing Charts'!K$5:K$18))</f>
        <v>#N/A</v>
      </c>
      <c r="M388" t="e">
        <f>IF(LOOKUP($F388,'Vent Sizing Charts'!$F$5:$F$18,'Vent Sizing Charts'!L$5:L$18)+1&lt;0,0,LOOKUP($F388,'Vent Sizing Charts'!$F$5:$F$18,'Vent Sizing Charts'!L$5:L$18))</f>
        <v>#N/A</v>
      </c>
      <c r="N388" t="e">
        <f>IF(LOOKUP($F388,'Vent Sizing Charts'!$F$5:$F$18,'Vent Sizing Charts'!M$5:M$18)+1&lt;0,0,LOOKUP($F388,'Vent Sizing Charts'!$F$5:$F$18,'Vent Sizing Charts'!M$5:M$18))</f>
        <v>#N/A</v>
      </c>
      <c r="O388" t="e">
        <f>IF(LOOKUP($F388,'Vent Sizing Charts'!$F$5:$F$18,'Vent Sizing Charts'!N$5:N$18)+1&lt;0,0,LOOKUP($F388,'Vent Sizing Charts'!$F$5:$F$18,'Vent Sizing Charts'!N$5:N$18))</f>
        <v>#N/A</v>
      </c>
      <c r="R388">
        <f>'Vent Sizing'!W293</f>
        <v>0</v>
      </c>
      <c r="S388">
        <f>ROUNDUP('Vent Sizing'!X293,0)</f>
        <v>0</v>
      </c>
      <c r="T388">
        <v>-9999999</v>
      </c>
      <c r="U388" t="str">
        <f>IF($R388=15,LOOKUP($S388,'Vent Sizing Charts'!$T$38:$T$41,'Vent Sizing Charts'!V$38:V$41)+1,IF($R388=12,LOOKUP($S388,'Vent Sizing Charts'!$T$34:$T$37,'Vent Sizing Charts'!V$34:V$37)+1,IF($R388=10,LOOKUP($S388,'Vent Sizing Charts'!$T$30:$T$33,'Vent Sizing Charts'!V$30:V$33)+1,IF($R388=8,LOOKUP($S388,'Vent Sizing Charts'!$T$26:$T$29,'Vent Sizing Charts'!V$26:V$29)+1,IF($R388=6,LOOKUP($S388,'Vent Sizing Charts'!$T$22:$T$25,'Vent Sizing Charts'!V$22:V$25)+1,IF($R388=5,LOOKUP($S388,'Vent Sizing Charts'!$T$18:$T$21,'Vent Sizing Charts'!V$18:V$21)+1,IF($R388=4,LOOKUP($S388,'Vent Sizing Charts'!$T$14:$T$17,'Vent Sizing Charts'!V$14:V$17)+1,IF($R388=3,LOOKUP($S388,'Vent Sizing Charts'!$T$10:$T$13,'Vent Sizing Charts'!V$10:V$13)+1,IF($R388=2,LOOKUP($S388,'Vent Sizing Charts'!$T$8:$T$9,'Vent Sizing Charts'!V$8:V$9)+1,IF($R388=1.5,LOOKUP($S388,'Vent Sizing Charts'!$T$7,'Vent Sizing Charts'!V$7)+1,IF($R388=1.25,LOOKUP($S388,'Vent Sizing Charts'!$T$6,'Vent Sizing Charts'!V$6)+1,"ERR")))))))))))</f>
        <v>ERR</v>
      </c>
      <c r="V388" t="str">
        <f>IF($R388=15,LOOKUP($S388,'Vent Sizing Charts'!$T$38:$T$41,'Vent Sizing Charts'!W$38:W$41)+1,IF($R388=12,LOOKUP($S388,'Vent Sizing Charts'!$T$34:$T$37,'Vent Sizing Charts'!W$34:W$37)+1,IF($R388=10,LOOKUP($S388,'Vent Sizing Charts'!$T$30:$T$33,'Vent Sizing Charts'!W$30:W$33)+1,IF($R388=8,LOOKUP($S388,'Vent Sizing Charts'!$T$26:$T$29,'Vent Sizing Charts'!W$26:W$29)+1,IF($R388=6,LOOKUP($S388,'Vent Sizing Charts'!$T$22:$T$25,'Vent Sizing Charts'!W$22:W$25)+1,IF($R388=5,LOOKUP($S388,'Vent Sizing Charts'!$T$18:$T$21,'Vent Sizing Charts'!W$18:W$21)+1,IF($R388=4,LOOKUP($S388,'Vent Sizing Charts'!$T$14:$T$17,'Vent Sizing Charts'!W$14:W$17)+1,IF($R388=3,LOOKUP($S388,'Vent Sizing Charts'!$T$10:$T$13,'Vent Sizing Charts'!W$10:W$13)+1,IF($R388=2,LOOKUP($S388,'Vent Sizing Charts'!$T$8:$T$9,'Vent Sizing Charts'!W$8:W$9)+1,IF($R388=1.5,LOOKUP($S388,'Vent Sizing Charts'!$T$7,'Vent Sizing Charts'!W$7)+1,IF($R388=1.25,LOOKUP($S388,'Vent Sizing Charts'!$T$6,'Vent Sizing Charts'!W$6)+1,"ERR")))))))))))</f>
        <v>ERR</v>
      </c>
      <c r="W388" t="str">
        <f>IF($R388=15,LOOKUP($S388,'Vent Sizing Charts'!$T$38:$T$41,'Vent Sizing Charts'!X$38:X$41)+1,IF($R388=12,LOOKUP($S388,'Vent Sizing Charts'!$T$34:$T$37,'Vent Sizing Charts'!X$34:X$37)+1,IF($R388=10,LOOKUP($S388,'Vent Sizing Charts'!$T$30:$T$33,'Vent Sizing Charts'!X$30:X$33)+1,IF($R388=8,LOOKUP($S388,'Vent Sizing Charts'!$T$26:$T$29,'Vent Sizing Charts'!X$26:X$29)+1,IF($R388=6,LOOKUP($S388,'Vent Sizing Charts'!$T$22:$T$25,'Vent Sizing Charts'!X$22:X$25)+1,IF($R388=5,LOOKUP($S388,'Vent Sizing Charts'!$T$18:$T$21,'Vent Sizing Charts'!X$18:X$21)+1,IF($R388=4,LOOKUP($S388,'Vent Sizing Charts'!$T$14:$T$17,'Vent Sizing Charts'!X$14:X$17)+1,IF($R388=3,LOOKUP($S388,'Vent Sizing Charts'!$T$10:$T$13,'Vent Sizing Charts'!X$10:X$13)+1,IF($R388=2,LOOKUP($S388,'Vent Sizing Charts'!$T$8:$T$9,'Vent Sizing Charts'!X$8:X$9)+1,IF($R388=1.5,LOOKUP($S388,'Vent Sizing Charts'!$T$7,'Vent Sizing Charts'!X$7)+1,IF($R388=1.25,LOOKUP($S388,'Vent Sizing Charts'!$T$6,'Vent Sizing Charts'!X$6)+1,"ERR")))))))))))</f>
        <v>ERR</v>
      </c>
      <c r="X388" t="str">
        <f>IF($R388=15,LOOKUP($S388,'Vent Sizing Charts'!$T$38:$T$41,'Vent Sizing Charts'!Y$38:Y$41)+1,IF($R388=12,LOOKUP($S388,'Vent Sizing Charts'!$T$34:$T$37,'Vent Sizing Charts'!Y$34:Y$37)+1,IF($R388=10,LOOKUP($S388,'Vent Sizing Charts'!$T$30:$T$33,'Vent Sizing Charts'!Y$30:Y$33)+1,IF($R388=8,LOOKUP($S388,'Vent Sizing Charts'!$T$26:$T$29,'Vent Sizing Charts'!Y$26:Y$29)+1,IF($R388=6,LOOKUP($S388,'Vent Sizing Charts'!$T$22:$T$25,'Vent Sizing Charts'!Y$22:Y$25)+1,IF($R388=5,LOOKUP($S388,'Vent Sizing Charts'!$T$18:$T$21,'Vent Sizing Charts'!Y$18:Y$21)+1,IF($R388=4,LOOKUP($S388,'Vent Sizing Charts'!$T$14:$T$17,'Vent Sizing Charts'!Y$14:Y$17)+1,IF($R388=3,LOOKUP($S388,'Vent Sizing Charts'!$T$10:$T$13,'Vent Sizing Charts'!Y$10:Y$13)+1,IF($R388=2,LOOKUP($S388,'Vent Sizing Charts'!$T$8:$T$9,'Vent Sizing Charts'!Y$8:Y$9)+1,IF($R388=1.5,LOOKUP($S388,'Vent Sizing Charts'!$T$7,'Vent Sizing Charts'!Y$7)+1,IF($R388=1.25,LOOKUP($S388,'Vent Sizing Charts'!$T$6,'Vent Sizing Charts'!Y$6)+1,"ERR")))))))))))</f>
        <v>ERR</v>
      </c>
      <c r="Y388" t="str">
        <f>IF($R388=15,LOOKUP($S388,'Vent Sizing Charts'!$T$38:$T$41,'Vent Sizing Charts'!Z$38:Z$41)+1,IF($R388=12,LOOKUP($S388,'Vent Sizing Charts'!$T$34:$T$37,'Vent Sizing Charts'!Z$34:Z$37)+1,IF($R388=10,LOOKUP($S388,'Vent Sizing Charts'!$T$30:$T$33,'Vent Sizing Charts'!Z$30:Z$33)+1,IF($R388=8,LOOKUP($S388,'Vent Sizing Charts'!$T$26:$T$29,'Vent Sizing Charts'!Z$26:Z$29)+1,IF($R388=6,LOOKUP($S388,'Vent Sizing Charts'!$T$22:$T$25,'Vent Sizing Charts'!Z$22:Z$25)+1,IF($R388=5,LOOKUP($S388,'Vent Sizing Charts'!$T$18:$T$21,'Vent Sizing Charts'!Z$18:Z$21)+1,IF($R388=4,LOOKUP($S388,'Vent Sizing Charts'!$T$14:$T$17,'Vent Sizing Charts'!Z$14:Z$17)+1,IF($R388=3,LOOKUP($S388,'Vent Sizing Charts'!$T$10:$T$13,'Vent Sizing Charts'!Z$10:Z$13)+1,IF($R388=2,LOOKUP($S388,'Vent Sizing Charts'!$T$8:$T$9,'Vent Sizing Charts'!Z$8:Z$9)+1,IF($R388=1.5,LOOKUP($S388,'Vent Sizing Charts'!$T$7,'Vent Sizing Charts'!Z$7)+1,IF($R388=1.25,LOOKUP($S388,'Vent Sizing Charts'!$T$6,'Vent Sizing Charts'!Z$6)+1,"ERR")))))))))))</f>
        <v>ERR</v>
      </c>
      <c r="Z388" t="str">
        <f>IF($R388=15,LOOKUP($S388,'Vent Sizing Charts'!$T$38:$T$41,'Vent Sizing Charts'!AA$38:AA$41)+1,IF($R388=12,LOOKUP($S388,'Vent Sizing Charts'!$T$34:$T$37,'Vent Sizing Charts'!AA$34:AA$37)+1,IF($R388=10,LOOKUP($S388,'Vent Sizing Charts'!$T$30:$T$33,'Vent Sizing Charts'!AA$30:AA$33)+1,IF($R388=8,LOOKUP($S388,'Vent Sizing Charts'!$T$26:$T$29,'Vent Sizing Charts'!AA$26:AA$29)+1,IF($R388=6,LOOKUP($S388,'Vent Sizing Charts'!$T$22:$T$25,'Vent Sizing Charts'!AA$22:AA$25)+1,IF($R388=5,LOOKUP($S388,'Vent Sizing Charts'!$T$18:$T$21,'Vent Sizing Charts'!AA$18:AA$21)+1,IF($R388=4,LOOKUP($S388,'Vent Sizing Charts'!$T$14:$T$17,'Vent Sizing Charts'!AA$14:AA$17)+1,IF($R388=3,LOOKUP($S388,'Vent Sizing Charts'!$T$10:$T$13,'Vent Sizing Charts'!AA$10:AA$13)+1,IF($R388=2,LOOKUP($S388,'Vent Sizing Charts'!$T$8:$T$9,'Vent Sizing Charts'!AA$8:AA$9)+1,IF($R388=1.5,LOOKUP($S388,'Vent Sizing Charts'!$T$7,'Vent Sizing Charts'!AA$7)+1,IF($R388=1.25,LOOKUP($S388,'Vent Sizing Charts'!$T$6,'Vent Sizing Charts'!AA$6)+1,"ERR")))))))))))</f>
        <v>ERR</v>
      </c>
      <c r="AA388" t="str">
        <f>IF($R388=15,LOOKUP($S388,'Vent Sizing Charts'!$T$38:$T$41,'Vent Sizing Charts'!AB$38:AB$41)+1,IF($R388=12,LOOKUP($S388,'Vent Sizing Charts'!$T$34:$T$37,'Vent Sizing Charts'!AB$34:AB$37)+1,IF($R388=10,LOOKUP($S388,'Vent Sizing Charts'!$T$30:$T$33,'Vent Sizing Charts'!AB$30:AB$33)+1,IF($R388=8,LOOKUP($S388,'Vent Sizing Charts'!$T$26:$T$29,'Vent Sizing Charts'!AB$26:AB$29)+1,IF($R388=6,LOOKUP($S388,'Vent Sizing Charts'!$T$22:$T$25,'Vent Sizing Charts'!AB$22:AB$25)+1,IF($R388=5,LOOKUP($S388,'Vent Sizing Charts'!$T$18:$T$21,'Vent Sizing Charts'!AB$18:AB$21)+1,IF($R388=4,LOOKUP($S388,'Vent Sizing Charts'!$T$14:$T$17,'Vent Sizing Charts'!AB$14:AB$17)+1,IF($R388=3,LOOKUP($S388,'Vent Sizing Charts'!$T$10:$T$13,'Vent Sizing Charts'!AB$10:AB$13)+1,IF($R388=2,LOOKUP($S388,'Vent Sizing Charts'!$T$8:$T$9,'Vent Sizing Charts'!AB$8:AB$9)+1,IF($R388=1.5,LOOKUP($S388,'Vent Sizing Charts'!$T$7,'Vent Sizing Charts'!AB$7)+1,IF($R388=1.25,LOOKUP($S388,'Vent Sizing Charts'!$T$6,'Vent Sizing Charts'!AB$6)+1,"ERR")))))))))))</f>
        <v>ERR</v>
      </c>
      <c r="AB388" t="str">
        <f>IF($R388=15,LOOKUP($S388,'Vent Sizing Charts'!$T$38:$T$41,'Vent Sizing Charts'!AC$38:AC$41)+1,IF($R388=12,LOOKUP($S388,'Vent Sizing Charts'!$T$34:$T$37,'Vent Sizing Charts'!AC$34:AC$37)+1,IF($R388=10,LOOKUP($S388,'Vent Sizing Charts'!$T$30:$T$33,'Vent Sizing Charts'!AC$30:AC$33)+1,IF($R388=8,LOOKUP($S388,'Vent Sizing Charts'!$T$26:$T$29,'Vent Sizing Charts'!AC$26:AC$29)+1,IF($R388=6,LOOKUP($S388,'Vent Sizing Charts'!$T$22:$T$25,'Vent Sizing Charts'!AC$22:AC$25)+1,IF($R388=5,LOOKUP($S388,'Vent Sizing Charts'!$T$18:$T$21,'Vent Sizing Charts'!AC$18:AC$21)+1,IF($R388=4,LOOKUP($S388,'Vent Sizing Charts'!$T$14:$T$17,'Vent Sizing Charts'!AC$14:AC$17)+1,IF($R388=3,LOOKUP($S388,'Vent Sizing Charts'!$T$10:$T$13,'Vent Sizing Charts'!AC$10:AC$13)+1,IF($R388=2,LOOKUP($S388,'Vent Sizing Charts'!$T$8:$T$9,'Vent Sizing Charts'!AC$8:AC$9)+1,IF($R388=1.5,LOOKUP($S388,'Vent Sizing Charts'!$T$7,'Vent Sizing Charts'!AC$7)+1,IF($R388=1.25,LOOKUP($S388,'Vent Sizing Charts'!$T$6,'Vent Sizing Charts'!AC$6)+1,"ERR")))))))))))</f>
        <v>ERR</v>
      </c>
      <c r="AC388" t="str">
        <f>IF($R388=15,LOOKUP($S388,'Vent Sizing Charts'!$T$38:$T$41,'Vent Sizing Charts'!AD$38:AD$41)+1,IF($R388=12,LOOKUP($S388,'Vent Sizing Charts'!$T$34:$T$37,'Vent Sizing Charts'!AD$34:AD$37)+1,IF($R388=10,LOOKUP($S388,'Vent Sizing Charts'!$T$30:$T$33,'Vent Sizing Charts'!AD$30:AD$33)+1,IF($R388=8,LOOKUP($S388,'Vent Sizing Charts'!$T$26:$T$29,'Vent Sizing Charts'!AD$26:AD$29)+1,IF($R388=6,LOOKUP($S388,'Vent Sizing Charts'!$T$22:$T$25,'Vent Sizing Charts'!AD$22:AD$25)+1,IF($R388=5,LOOKUP($S388,'Vent Sizing Charts'!$T$18:$T$21,'Vent Sizing Charts'!AD$18:AD$21)+1,IF($R388=4,LOOKUP($S388,'Vent Sizing Charts'!$T$14:$T$17,'Vent Sizing Charts'!AD$14:AD$17)+1,IF($R388=3,LOOKUP($S388,'Vent Sizing Charts'!$T$10:$T$13,'Vent Sizing Charts'!AD$10:AD$13)+1,IF($R388=2,LOOKUP($S388,'Vent Sizing Charts'!$T$8:$T$9,'Vent Sizing Charts'!AD$8:AD$9)+1,IF($R388=1.5,LOOKUP($S388,'Vent Sizing Charts'!$T$7,'Vent Sizing Charts'!AD$7)+1,IF($R388=1.25,LOOKUP($S388,'Vent Sizing Charts'!$T$6,'Vent Sizing Charts'!AD$6)+1,"ERR")))))))))))</f>
        <v>ERR</v>
      </c>
      <c r="AD388" t="str">
        <f>IF($R388=15,LOOKUP($S388,'Vent Sizing Charts'!$T$38:$T$41,'Vent Sizing Charts'!AE$38:AE$41)+1,IF($R388=12,LOOKUP($S388,'Vent Sizing Charts'!$T$34:$T$37,'Vent Sizing Charts'!AE$34:AE$37)+1,IF($R388=10,LOOKUP($S388,'Vent Sizing Charts'!$T$30:$T$33,'Vent Sizing Charts'!AE$30:AE$33)+1,IF($R388=8,LOOKUP($S388,'Vent Sizing Charts'!$T$26:$T$29,'Vent Sizing Charts'!AE$26:AE$29)+1,IF($R388=6,LOOKUP($S388,'Vent Sizing Charts'!$T$22:$T$25,'Vent Sizing Charts'!AE$22:AE$25)+1,IF($R388=5,LOOKUP($S388,'Vent Sizing Charts'!$T$18:$T$21,'Vent Sizing Charts'!AE$18:AE$21)+1,IF($R388=4,LOOKUP($S388,'Vent Sizing Charts'!$T$14:$T$17,'Vent Sizing Charts'!AE$14:AE$17)+1,IF($R388=3,LOOKUP($S388,'Vent Sizing Charts'!$T$10:$T$13,'Vent Sizing Charts'!AE$10:AE$13)+1,IF($R388=2,LOOKUP($S388,'Vent Sizing Charts'!$T$8:$T$9,'Vent Sizing Charts'!AE$8:AE$9)+1,IF($R388=1.5,LOOKUP($S388,'Vent Sizing Charts'!$T$7,'Vent Sizing Charts'!AE$7)+1,IF($R388=1.25,LOOKUP($S388,'Vent Sizing Charts'!$T$6,'Vent Sizing Charts'!AE$6)+1,"ERR")))))))))))</f>
        <v>ERR</v>
      </c>
      <c r="AE388" t="str">
        <f>IF($R388=15,LOOKUP($S388,'Vent Sizing Charts'!$T$38:$T$41,'Vent Sizing Charts'!U$38:U$41),IF($R388=12,LOOKUP($S388,'Vent Sizing Charts'!$T$34:$T$37,'Vent Sizing Charts'!U$34:U$37),IF($R388=10,LOOKUP($S388,'Vent Sizing Charts'!$T$30:$T$33,'Vent Sizing Charts'!U$30:U$33),IF($R388=8,LOOKUP($S388,'Vent Sizing Charts'!$T$26:$T$29,'Vent Sizing Charts'!U$26:U$29),IF($R388=6,LOOKUP($S388,'Vent Sizing Charts'!$T$22:$T$25,'Vent Sizing Charts'!U$22:U$25),IF($R388=5,LOOKUP($S388,'Vent Sizing Charts'!$T$18:$T$21,'Vent Sizing Charts'!U$18:U$21),IF($R388=4,LOOKUP($S388,'Vent Sizing Charts'!$T$14:$T$17,'Vent Sizing Charts'!U$14:U$17),IF($R388=3,LOOKUP($S388,'Vent Sizing Charts'!$T$10:$T$13,'Vent Sizing Charts'!U$10:U$13),IF($R388=2,LOOKUP($S388,'Vent Sizing Charts'!$T$8:$T$9,'Vent Sizing Charts'!U$8:U$9),IF($R388=1.5,LOOKUP($S388,'Vent Sizing Charts'!$T$7,'Vent Sizing Charts'!U$7),IF($R388=1.25,LOOKUP($S388,'Vent Sizing Charts'!$T$6,'Vent Sizing Charts'!U$6),"ERR")))))))))))</f>
        <v>ERR</v>
      </c>
    </row>
    <row r="389" spans="6:31" x14ac:dyDescent="0.25">
      <c r="F389" t="str">
        <f>IF('Vent Sizing'!M374="","",'Vent Sizing'!M374)</f>
        <v/>
      </c>
      <c r="G389">
        <v>0</v>
      </c>
      <c r="H389" t="e">
        <f>IF(LOOKUP($F389,'Vent Sizing Charts'!$F$5:$F$18,'Vent Sizing Charts'!G$5:G$18)+1&lt;0,0,LOOKUP($F389,'Vent Sizing Charts'!$F$5:$F$18,'Vent Sizing Charts'!G$5:G$18))</f>
        <v>#N/A</v>
      </c>
      <c r="I389" t="e">
        <f>IF(LOOKUP($F389,'Vent Sizing Charts'!$F$5:$F$18,'Vent Sizing Charts'!H$5:H$18)+1&lt;0,0,LOOKUP($F389,'Vent Sizing Charts'!$F$5:$F$18,'Vent Sizing Charts'!H$5:H$18))</f>
        <v>#N/A</v>
      </c>
      <c r="J389" t="e">
        <f>IF(LOOKUP($F389,'Vent Sizing Charts'!$F$5:$F$18,'Vent Sizing Charts'!I$5:I$18)+1&lt;0,0,LOOKUP($F389,'Vent Sizing Charts'!$F$5:$F$18,'Vent Sizing Charts'!I$5:I$18))</f>
        <v>#N/A</v>
      </c>
      <c r="K389" t="e">
        <f>IF(LOOKUP($F389,'Vent Sizing Charts'!$F$5:$F$18,'Vent Sizing Charts'!J$5:J$18)+1&lt;0,0,LOOKUP($F389,'Vent Sizing Charts'!$F$5:$F$18,'Vent Sizing Charts'!J$5:J$18))</f>
        <v>#N/A</v>
      </c>
      <c r="L389" t="e">
        <f>IF(LOOKUP($F389,'Vent Sizing Charts'!$F$5:$F$18,'Vent Sizing Charts'!K$5:K$18)+1&lt;0,0,LOOKUP($F389,'Vent Sizing Charts'!$F$5:$F$18,'Vent Sizing Charts'!K$5:K$18))</f>
        <v>#N/A</v>
      </c>
      <c r="M389" t="e">
        <f>IF(LOOKUP($F389,'Vent Sizing Charts'!$F$5:$F$18,'Vent Sizing Charts'!L$5:L$18)+1&lt;0,0,LOOKUP($F389,'Vent Sizing Charts'!$F$5:$F$18,'Vent Sizing Charts'!L$5:L$18))</f>
        <v>#N/A</v>
      </c>
      <c r="N389" t="e">
        <f>IF(LOOKUP($F389,'Vent Sizing Charts'!$F$5:$F$18,'Vent Sizing Charts'!M$5:M$18)+1&lt;0,0,LOOKUP($F389,'Vent Sizing Charts'!$F$5:$F$18,'Vent Sizing Charts'!M$5:M$18))</f>
        <v>#N/A</v>
      </c>
      <c r="O389" t="e">
        <f>IF(LOOKUP($F389,'Vent Sizing Charts'!$F$5:$F$18,'Vent Sizing Charts'!N$5:N$18)+1&lt;0,0,LOOKUP($F389,'Vent Sizing Charts'!$F$5:$F$18,'Vent Sizing Charts'!N$5:N$18))</f>
        <v>#N/A</v>
      </c>
      <c r="R389">
        <f>'Vent Sizing'!W294</f>
        <v>0</v>
      </c>
      <c r="S389">
        <f>ROUNDUP('Vent Sizing'!X294,0)</f>
        <v>0</v>
      </c>
      <c r="T389">
        <v>-9999999</v>
      </c>
      <c r="U389" t="str">
        <f>IF($R389=15,LOOKUP($S389,'Vent Sizing Charts'!$T$38:$T$41,'Vent Sizing Charts'!V$38:V$41)+1,IF($R389=12,LOOKUP($S389,'Vent Sizing Charts'!$T$34:$T$37,'Vent Sizing Charts'!V$34:V$37)+1,IF($R389=10,LOOKUP($S389,'Vent Sizing Charts'!$T$30:$T$33,'Vent Sizing Charts'!V$30:V$33)+1,IF($R389=8,LOOKUP($S389,'Vent Sizing Charts'!$T$26:$T$29,'Vent Sizing Charts'!V$26:V$29)+1,IF($R389=6,LOOKUP($S389,'Vent Sizing Charts'!$T$22:$T$25,'Vent Sizing Charts'!V$22:V$25)+1,IF($R389=5,LOOKUP($S389,'Vent Sizing Charts'!$T$18:$T$21,'Vent Sizing Charts'!V$18:V$21)+1,IF($R389=4,LOOKUP($S389,'Vent Sizing Charts'!$T$14:$T$17,'Vent Sizing Charts'!V$14:V$17)+1,IF($R389=3,LOOKUP($S389,'Vent Sizing Charts'!$T$10:$T$13,'Vent Sizing Charts'!V$10:V$13)+1,IF($R389=2,LOOKUP($S389,'Vent Sizing Charts'!$T$8:$T$9,'Vent Sizing Charts'!V$8:V$9)+1,IF($R389=1.5,LOOKUP($S389,'Vent Sizing Charts'!$T$7,'Vent Sizing Charts'!V$7)+1,IF($R389=1.25,LOOKUP($S389,'Vent Sizing Charts'!$T$6,'Vent Sizing Charts'!V$6)+1,"ERR")))))))))))</f>
        <v>ERR</v>
      </c>
      <c r="V389" t="str">
        <f>IF($R389=15,LOOKUP($S389,'Vent Sizing Charts'!$T$38:$T$41,'Vent Sizing Charts'!W$38:W$41)+1,IF($R389=12,LOOKUP($S389,'Vent Sizing Charts'!$T$34:$T$37,'Vent Sizing Charts'!W$34:W$37)+1,IF($R389=10,LOOKUP($S389,'Vent Sizing Charts'!$T$30:$T$33,'Vent Sizing Charts'!W$30:W$33)+1,IF($R389=8,LOOKUP($S389,'Vent Sizing Charts'!$T$26:$T$29,'Vent Sizing Charts'!W$26:W$29)+1,IF($R389=6,LOOKUP($S389,'Vent Sizing Charts'!$T$22:$T$25,'Vent Sizing Charts'!W$22:W$25)+1,IF($R389=5,LOOKUP($S389,'Vent Sizing Charts'!$T$18:$T$21,'Vent Sizing Charts'!W$18:W$21)+1,IF($R389=4,LOOKUP($S389,'Vent Sizing Charts'!$T$14:$T$17,'Vent Sizing Charts'!W$14:W$17)+1,IF($R389=3,LOOKUP($S389,'Vent Sizing Charts'!$T$10:$T$13,'Vent Sizing Charts'!W$10:W$13)+1,IF($R389=2,LOOKUP($S389,'Vent Sizing Charts'!$T$8:$T$9,'Vent Sizing Charts'!W$8:W$9)+1,IF($R389=1.5,LOOKUP($S389,'Vent Sizing Charts'!$T$7,'Vent Sizing Charts'!W$7)+1,IF($R389=1.25,LOOKUP($S389,'Vent Sizing Charts'!$T$6,'Vent Sizing Charts'!W$6)+1,"ERR")))))))))))</f>
        <v>ERR</v>
      </c>
      <c r="W389" t="str">
        <f>IF($R389=15,LOOKUP($S389,'Vent Sizing Charts'!$T$38:$T$41,'Vent Sizing Charts'!X$38:X$41)+1,IF($R389=12,LOOKUP($S389,'Vent Sizing Charts'!$T$34:$T$37,'Vent Sizing Charts'!X$34:X$37)+1,IF($R389=10,LOOKUP($S389,'Vent Sizing Charts'!$T$30:$T$33,'Vent Sizing Charts'!X$30:X$33)+1,IF($R389=8,LOOKUP($S389,'Vent Sizing Charts'!$T$26:$T$29,'Vent Sizing Charts'!X$26:X$29)+1,IF($R389=6,LOOKUP($S389,'Vent Sizing Charts'!$T$22:$T$25,'Vent Sizing Charts'!X$22:X$25)+1,IF($R389=5,LOOKUP($S389,'Vent Sizing Charts'!$T$18:$T$21,'Vent Sizing Charts'!X$18:X$21)+1,IF($R389=4,LOOKUP($S389,'Vent Sizing Charts'!$T$14:$T$17,'Vent Sizing Charts'!X$14:X$17)+1,IF($R389=3,LOOKUP($S389,'Vent Sizing Charts'!$T$10:$T$13,'Vent Sizing Charts'!X$10:X$13)+1,IF($R389=2,LOOKUP($S389,'Vent Sizing Charts'!$T$8:$T$9,'Vent Sizing Charts'!X$8:X$9)+1,IF($R389=1.5,LOOKUP($S389,'Vent Sizing Charts'!$T$7,'Vent Sizing Charts'!X$7)+1,IF($R389=1.25,LOOKUP($S389,'Vent Sizing Charts'!$T$6,'Vent Sizing Charts'!X$6)+1,"ERR")))))))))))</f>
        <v>ERR</v>
      </c>
      <c r="X389" t="str">
        <f>IF($R389=15,LOOKUP($S389,'Vent Sizing Charts'!$T$38:$T$41,'Vent Sizing Charts'!Y$38:Y$41)+1,IF($R389=12,LOOKUP($S389,'Vent Sizing Charts'!$T$34:$T$37,'Vent Sizing Charts'!Y$34:Y$37)+1,IF($R389=10,LOOKUP($S389,'Vent Sizing Charts'!$T$30:$T$33,'Vent Sizing Charts'!Y$30:Y$33)+1,IF($R389=8,LOOKUP($S389,'Vent Sizing Charts'!$T$26:$T$29,'Vent Sizing Charts'!Y$26:Y$29)+1,IF($R389=6,LOOKUP($S389,'Vent Sizing Charts'!$T$22:$T$25,'Vent Sizing Charts'!Y$22:Y$25)+1,IF($R389=5,LOOKUP($S389,'Vent Sizing Charts'!$T$18:$T$21,'Vent Sizing Charts'!Y$18:Y$21)+1,IF($R389=4,LOOKUP($S389,'Vent Sizing Charts'!$T$14:$T$17,'Vent Sizing Charts'!Y$14:Y$17)+1,IF($R389=3,LOOKUP($S389,'Vent Sizing Charts'!$T$10:$T$13,'Vent Sizing Charts'!Y$10:Y$13)+1,IF($R389=2,LOOKUP($S389,'Vent Sizing Charts'!$T$8:$T$9,'Vent Sizing Charts'!Y$8:Y$9)+1,IF($R389=1.5,LOOKUP($S389,'Vent Sizing Charts'!$T$7,'Vent Sizing Charts'!Y$7)+1,IF($R389=1.25,LOOKUP($S389,'Vent Sizing Charts'!$T$6,'Vent Sizing Charts'!Y$6)+1,"ERR")))))))))))</f>
        <v>ERR</v>
      </c>
      <c r="Y389" t="str">
        <f>IF($R389=15,LOOKUP($S389,'Vent Sizing Charts'!$T$38:$T$41,'Vent Sizing Charts'!Z$38:Z$41)+1,IF($R389=12,LOOKUP($S389,'Vent Sizing Charts'!$T$34:$T$37,'Vent Sizing Charts'!Z$34:Z$37)+1,IF($R389=10,LOOKUP($S389,'Vent Sizing Charts'!$T$30:$T$33,'Vent Sizing Charts'!Z$30:Z$33)+1,IF($R389=8,LOOKUP($S389,'Vent Sizing Charts'!$T$26:$T$29,'Vent Sizing Charts'!Z$26:Z$29)+1,IF($R389=6,LOOKUP($S389,'Vent Sizing Charts'!$T$22:$T$25,'Vent Sizing Charts'!Z$22:Z$25)+1,IF($R389=5,LOOKUP($S389,'Vent Sizing Charts'!$T$18:$T$21,'Vent Sizing Charts'!Z$18:Z$21)+1,IF($R389=4,LOOKUP($S389,'Vent Sizing Charts'!$T$14:$T$17,'Vent Sizing Charts'!Z$14:Z$17)+1,IF($R389=3,LOOKUP($S389,'Vent Sizing Charts'!$T$10:$T$13,'Vent Sizing Charts'!Z$10:Z$13)+1,IF($R389=2,LOOKUP($S389,'Vent Sizing Charts'!$T$8:$T$9,'Vent Sizing Charts'!Z$8:Z$9)+1,IF($R389=1.5,LOOKUP($S389,'Vent Sizing Charts'!$T$7,'Vent Sizing Charts'!Z$7)+1,IF($R389=1.25,LOOKUP($S389,'Vent Sizing Charts'!$T$6,'Vent Sizing Charts'!Z$6)+1,"ERR")))))))))))</f>
        <v>ERR</v>
      </c>
      <c r="Z389" t="str">
        <f>IF($R389=15,LOOKUP($S389,'Vent Sizing Charts'!$T$38:$T$41,'Vent Sizing Charts'!AA$38:AA$41)+1,IF($R389=12,LOOKUP($S389,'Vent Sizing Charts'!$T$34:$T$37,'Vent Sizing Charts'!AA$34:AA$37)+1,IF($R389=10,LOOKUP($S389,'Vent Sizing Charts'!$T$30:$T$33,'Vent Sizing Charts'!AA$30:AA$33)+1,IF($R389=8,LOOKUP($S389,'Vent Sizing Charts'!$T$26:$T$29,'Vent Sizing Charts'!AA$26:AA$29)+1,IF($R389=6,LOOKUP($S389,'Vent Sizing Charts'!$T$22:$T$25,'Vent Sizing Charts'!AA$22:AA$25)+1,IF($R389=5,LOOKUP($S389,'Vent Sizing Charts'!$T$18:$T$21,'Vent Sizing Charts'!AA$18:AA$21)+1,IF($R389=4,LOOKUP($S389,'Vent Sizing Charts'!$T$14:$T$17,'Vent Sizing Charts'!AA$14:AA$17)+1,IF($R389=3,LOOKUP($S389,'Vent Sizing Charts'!$T$10:$T$13,'Vent Sizing Charts'!AA$10:AA$13)+1,IF($R389=2,LOOKUP($S389,'Vent Sizing Charts'!$T$8:$T$9,'Vent Sizing Charts'!AA$8:AA$9)+1,IF($R389=1.5,LOOKUP($S389,'Vent Sizing Charts'!$T$7,'Vent Sizing Charts'!AA$7)+1,IF($R389=1.25,LOOKUP($S389,'Vent Sizing Charts'!$T$6,'Vent Sizing Charts'!AA$6)+1,"ERR")))))))))))</f>
        <v>ERR</v>
      </c>
      <c r="AA389" t="str">
        <f>IF($R389=15,LOOKUP($S389,'Vent Sizing Charts'!$T$38:$T$41,'Vent Sizing Charts'!AB$38:AB$41)+1,IF($R389=12,LOOKUP($S389,'Vent Sizing Charts'!$T$34:$T$37,'Vent Sizing Charts'!AB$34:AB$37)+1,IF($R389=10,LOOKUP($S389,'Vent Sizing Charts'!$T$30:$T$33,'Vent Sizing Charts'!AB$30:AB$33)+1,IF($R389=8,LOOKUP($S389,'Vent Sizing Charts'!$T$26:$T$29,'Vent Sizing Charts'!AB$26:AB$29)+1,IF($R389=6,LOOKUP($S389,'Vent Sizing Charts'!$T$22:$T$25,'Vent Sizing Charts'!AB$22:AB$25)+1,IF($R389=5,LOOKUP($S389,'Vent Sizing Charts'!$T$18:$T$21,'Vent Sizing Charts'!AB$18:AB$21)+1,IF($R389=4,LOOKUP($S389,'Vent Sizing Charts'!$T$14:$T$17,'Vent Sizing Charts'!AB$14:AB$17)+1,IF($R389=3,LOOKUP($S389,'Vent Sizing Charts'!$T$10:$T$13,'Vent Sizing Charts'!AB$10:AB$13)+1,IF($R389=2,LOOKUP($S389,'Vent Sizing Charts'!$T$8:$T$9,'Vent Sizing Charts'!AB$8:AB$9)+1,IF($R389=1.5,LOOKUP($S389,'Vent Sizing Charts'!$T$7,'Vent Sizing Charts'!AB$7)+1,IF($R389=1.25,LOOKUP($S389,'Vent Sizing Charts'!$T$6,'Vent Sizing Charts'!AB$6)+1,"ERR")))))))))))</f>
        <v>ERR</v>
      </c>
      <c r="AB389" t="str">
        <f>IF($R389=15,LOOKUP($S389,'Vent Sizing Charts'!$T$38:$T$41,'Vent Sizing Charts'!AC$38:AC$41)+1,IF($R389=12,LOOKUP($S389,'Vent Sizing Charts'!$T$34:$T$37,'Vent Sizing Charts'!AC$34:AC$37)+1,IF($R389=10,LOOKUP($S389,'Vent Sizing Charts'!$T$30:$T$33,'Vent Sizing Charts'!AC$30:AC$33)+1,IF($R389=8,LOOKUP($S389,'Vent Sizing Charts'!$T$26:$T$29,'Vent Sizing Charts'!AC$26:AC$29)+1,IF($R389=6,LOOKUP($S389,'Vent Sizing Charts'!$T$22:$T$25,'Vent Sizing Charts'!AC$22:AC$25)+1,IF($R389=5,LOOKUP($S389,'Vent Sizing Charts'!$T$18:$T$21,'Vent Sizing Charts'!AC$18:AC$21)+1,IF($R389=4,LOOKUP($S389,'Vent Sizing Charts'!$T$14:$T$17,'Vent Sizing Charts'!AC$14:AC$17)+1,IF($R389=3,LOOKUP($S389,'Vent Sizing Charts'!$T$10:$T$13,'Vent Sizing Charts'!AC$10:AC$13)+1,IF($R389=2,LOOKUP($S389,'Vent Sizing Charts'!$T$8:$T$9,'Vent Sizing Charts'!AC$8:AC$9)+1,IF($R389=1.5,LOOKUP($S389,'Vent Sizing Charts'!$T$7,'Vent Sizing Charts'!AC$7)+1,IF($R389=1.25,LOOKUP($S389,'Vent Sizing Charts'!$T$6,'Vent Sizing Charts'!AC$6)+1,"ERR")))))))))))</f>
        <v>ERR</v>
      </c>
      <c r="AC389" t="str">
        <f>IF($R389=15,LOOKUP($S389,'Vent Sizing Charts'!$T$38:$T$41,'Vent Sizing Charts'!AD$38:AD$41)+1,IF($R389=12,LOOKUP($S389,'Vent Sizing Charts'!$T$34:$T$37,'Vent Sizing Charts'!AD$34:AD$37)+1,IF($R389=10,LOOKUP($S389,'Vent Sizing Charts'!$T$30:$T$33,'Vent Sizing Charts'!AD$30:AD$33)+1,IF($R389=8,LOOKUP($S389,'Vent Sizing Charts'!$T$26:$T$29,'Vent Sizing Charts'!AD$26:AD$29)+1,IF($R389=6,LOOKUP($S389,'Vent Sizing Charts'!$T$22:$T$25,'Vent Sizing Charts'!AD$22:AD$25)+1,IF($R389=5,LOOKUP($S389,'Vent Sizing Charts'!$T$18:$T$21,'Vent Sizing Charts'!AD$18:AD$21)+1,IF($R389=4,LOOKUP($S389,'Vent Sizing Charts'!$T$14:$T$17,'Vent Sizing Charts'!AD$14:AD$17)+1,IF($R389=3,LOOKUP($S389,'Vent Sizing Charts'!$T$10:$T$13,'Vent Sizing Charts'!AD$10:AD$13)+1,IF($R389=2,LOOKUP($S389,'Vent Sizing Charts'!$T$8:$T$9,'Vent Sizing Charts'!AD$8:AD$9)+1,IF($R389=1.5,LOOKUP($S389,'Vent Sizing Charts'!$T$7,'Vent Sizing Charts'!AD$7)+1,IF($R389=1.25,LOOKUP($S389,'Vent Sizing Charts'!$T$6,'Vent Sizing Charts'!AD$6)+1,"ERR")))))))))))</f>
        <v>ERR</v>
      </c>
      <c r="AD389" t="str">
        <f>IF($R389=15,LOOKUP($S389,'Vent Sizing Charts'!$T$38:$T$41,'Vent Sizing Charts'!AE$38:AE$41)+1,IF($R389=12,LOOKUP($S389,'Vent Sizing Charts'!$T$34:$T$37,'Vent Sizing Charts'!AE$34:AE$37)+1,IF($R389=10,LOOKUP($S389,'Vent Sizing Charts'!$T$30:$T$33,'Vent Sizing Charts'!AE$30:AE$33)+1,IF($R389=8,LOOKUP($S389,'Vent Sizing Charts'!$T$26:$T$29,'Vent Sizing Charts'!AE$26:AE$29)+1,IF($R389=6,LOOKUP($S389,'Vent Sizing Charts'!$T$22:$T$25,'Vent Sizing Charts'!AE$22:AE$25)+1,IF($R389=5,LOOKUP($S389,'Vent Sizing Charts'!$T$18:$T$21,'Vent Sizing Charts'!AE$18:AE$21)+1,IF($R389=4,LOOKUP($S389,'Vent Sizing Charts'!$T$14:$T$17,'Vent Sizing Charts'!AE$14:AE$17)+1,IF($R389=3,LOOKUP($S389,'Vent Sizing Charts'!$T$10:$T$13,'Vent Sizing Charts'!AE$10:AE$13)+1,IF($R389=2,LOOKUP($S389,'Vent Sizing Charts'!$T$8:$T$9,'Vent Sizing Charts'!AE$8:AE$9)+1,IF($R389=1.5,LOOKUP($S389,'Vent Sizing Charts'!$T$7,'Vent Sizing Charts'!AE$7)+1,IF($R389=1.25,LOOKUP($S389,'Vent Sizing Charts'!$T$6,'Vent Sizing Charts'!AE$6)+1,"ERR")))))))))))</f>
        <v>ERR</v>
      </c>
      <c r="AE389" t="str">
        <f>IF($R389=15,LOOKUP($S389,'Vent Sizing Charts'!$T$38:$T$41,'Vent Sizing Charts'!U$38:U$41),IF($R389=12,LOOKUP($S389,'Vent Sizing Charts'!$T$34:$T$37,'Vent Sizing Charts'!U$34:U$37),IF($R389=10,LOOKUP($S389,'Vent Sizing Charts'!$T$30:$T$33,'Vent Sizing Charts'!U$30:U$33),IF($R389=8,LOOKUP($S389,'Vent Sizing Charts'!$T$26:$T$29,'Vent Sizing Charts'!U$26:U$29),IF($R389=6,LOOKUP($S389,'Vent Sizing Charts'!$T$22:$T$25,'Vent Sizing Charts'!U$22:U$25),IF($R389=5,LOOKUP($S389,'Vent Sizing Charts'!$T$18:$T$21,'Vent Sizing Charts'!U$18:U$21),IF($R389=4,LOOKUP($S389,'Vent Sizing Charts'!$T$14:$T$17,'Vent Sizing Charts'!U$14:U$17),IF($R389=3,LOOKUP($S389,'Vent Sizing Charts'!$T$10:$T$13,'Vent Sizing Charts'!U$10:U$13),IF($R389=2,LOOKUP($S389,'Vent Sizing Charts'!$T$8:$T$9,'Vent Sizing Charts'!U$8:U$9),IF($R389=1.5,LOOKUP($S389,'Vent Sizing Charts'!$T$7,'Vent Sizing Charts'!U$7),IF($R389=1.25,LOOKUP($S389,'Vent Sizing Charts'!$T$6,'Vent Sizing Charts'!U$6),"ERR")))))))))))</f>
        <v>ERR</v>
      </c>
    </row>
    <row r="390" spans="6:31" x14ac:dyDescent="0.25">
      <c r="F390" t="str">
        <f>IF('Vent Sizing'!M375="","",'Vent Sizing'!M375)</f>
        <v/>
      </c>
      <c r="G390">
        <v>0</v>
      </c>
      <c r="H390" t="e">
        <f>IF(LOOKUP($F390,'Vent Sizing Charts'!$F$5:$F$18,'Vent Sizing Charts'!G$5:G$18)+1&lt;0,0,LOOKUP($F390,'Vent Sizing Charts'!$F$5:$F$18,'Vent Sizing Charts'!G$5:G$18))</f>
        <v>#N/A</v>
      </c>
      <c r="I390" t="e">
        <f>IF(LOOKUP($F390,'Vent Sizing Charts'!$F$5:$F$18,'Vent Sizing Charts'!H$5:H$18)+1&lt;0,0,LOOKUP($F390,'Vent Sizing Charts'!$F$5:$F$18,'Vent Sizing Charts'!H$5:H$18))</f>
        <v>#N/A</v>
      </c>
      <c r="J390" t="e">
        <f>IF(LOOKUP($F390,'Vent Sizing Charts'!$F$5:$F$18,'Vent Sizing Charts'!I$5:I$18)+1&lt;0,0,LOOKUP($F390,'Vent Sizing Charts'!$F$5:$F$18,'Vent Sizing Charts'!I$5:I$18))</f>
        <v>#N/A</v>
      </c>
      <c r="K390" t="e">
        <f>IF(LOOKUP($F390,'Vent Sizing Charts'!$F$5:$F$18,'Vent Sizing Charts'!J$5:J$18)+1&lt;0,0,LOOKUP($F390,'Vent Sizing Charts'!$F$5:$F$18,'Vent Sizing Charts'!J$5:J$18))</f>
        <v>#N/A</v>
      </c>
      <c r="L390" t="e">
        <f>IF(LOOKUP($F390,'Vent Sizing Charts'!$F$5:$F$18,'Vent Sizing Charts'!K$5:K$18)+1&lt;0,0,LOOKUP($F390,'Vent Sizing Charts'!$F$5:$F$18,'Vent Sizing Charts'!K$5:K$18))</f>
        <v>#N/A</v>
      </c>
      <c r="M390" t="e">
        <f>IF(LOOKUP($F390,'Vent Sizing Charts'!$F$5:$F$18,'Vent Sizing Charts'!L$5:L$18)+1&lt;0,0,LOOKUP($F390,'Vent Sizing Charts'!$F$5:$F$18,'Vent Sizing Charts'!L$5:L$18))</f>
        <v>#N/A</v>
      </c>
      <c r="N390" t="e">
        <f>IF(LOOKUP($F390,'Vent Sizing Charts'!$F$5:$F$18,'Vent Sizing Charts'!M$5:M$18)+1&lt;0,0,LOOKUP($F390,'Vent Sizing Charts'!$F$5:$F$18,'Vent Sizing Charts'!M$5:M$18))</f>
        <v>#N/A</v>
      </c>
      <c r="O390" t="e">
        <f>IF(LOOKUP($F390,'Vent Sizing Charts'!$F$5:$F$18,'Vent Sizing Charts'!N$5:N$18)+1&lt;0,0,LOOKUP($F390,'Vent Sizing Charts'!$F$5:$F$18,'Vent Sizing Charts'!N$5:N$18))</f>
        <v>#N/A</v>
      </c>
      <c r="R390">
        <f>'Vent Sizing'!W295</f>
        <v>0</v>
      </c>
      <c r="S390">
        <f>ROUNDUP('Vent Sizing'!X295,0)</f>
        <v>0</v>
      </c>
      <c r="T390">
        <v>-9999999</v>
      </c>
      <c r="U390" t="str">
        <f>IF($R390=15,LOOKUP($S390,'Vent Sizing Charts'!$T$38:$T$41,'Vent Sizing Charts'!V$38:V$41)+1,IF($R390=12,LOOKUP($S390,'Vent Sizing Charts'!$T$34:$T$37,'Vent Sizing Charts'!V$34:V$37)+1,IF($R390=10,LOOKUP($S390,'Vent Sizing Charts'!$T$30:$T$33,'Vent Sizing Charts'!V$30:V$33)+1,IF($R390=8,LOOKUP($S390,'Vent Sizing Charts'!$T$26:$T$29,'Vent Sizing Charts'!V$26:V$29)+1,IF($R390=6,LOOKUP($S390,'Vent Sizing Charts'!$T$22:$T$25,'Vent Sizing Charts'!V$22:V$25)+1,IF($R390=5,LOOKUP($S390,'Vent Sizing Charts'!$T$18:$T$21,'Vent Sizing Charts'!V$18:V$21)+1,IF($R390=4,LOOKUP($S390,'Vent Sizing Charts'!$T$14:$T$17,'Vent Sizing Charts'!V$14:V$17)+1,IF($R390=3,LOOKUP($S390,'Vent Sizing Charts'!$T$10:$T$13,'Vent Sizing Charts'!V$10:V$13)+1,IF($R390=2,LOOKUP($S390,'Vent Sizing Charts'!$T$8:$T$9,'Vent Sizing Charts'!V$8:V$9)+1,IF($R390=1.5,LOOKUP($S390,'Vent Sizing Charts'!$T$7,'Vent Sizing Charts'!V$7)+1,IF($R390=1.25,LOOKUP($S390,'Vent Sizing Charts'!$T$6,'Vent Sizing Charts'!V$6)+1,"ERR")))))))))))</f>
        <v>ERR</v>
      </c>
      <c r="V390" t="str">
        <f>IF($R390=15,LOOKUP($S390,'Vent Sizing Charts'!$T$38:$T$41,'Vent Sizing Charts'!W$38:W$41)+1,IF($R390=12,LOOKUP($S390,'Vent Sizing Charts'!$T$34:$T$37,'Vent Sizing Charts'!W$34:W$37)+1,IF($R390=10,LOOKUP($S390,'Vent Sizing Charts'!$T$30:$T$33,'Vent Sizing Charts'!W$30:W$33)+1,IF($R390=8,LOOKUP($S390,'Vent Sizing Charts'!$T$26:$T$29,'Vent Sizing Charts'!W$26:W$29)+1,IF($R390=6,LOOKUP($S390,'Vent Sizing Charts'!$T$22:$T$25,'Vent Sizing Charts'!W$22:W$25)+1,IF($R390=5,LOOKUP($S390,'Vent Sizing Charts'!$T$18:$T$21,'Vent Sizing Charts'!W$18:W$21)+1,IF($R390=4,LOOKUP($S390,'Vent Sizing Charts'!$T$14:$T$17,'Vent Sizing Charts'!W$14:W$17)+1,IF($R390=3,LOOKUP($S390,'Vent Sizing Charts'!$T$10:$T$13,'Vent Sizing Charts'!W$10:W$13)+1,IF($R390=2,LOOKUP($S390,'Vent Sizing Charts'!$T$8:$T$9,'Vent Sizing Charts'!W$8:W$9)+1,IF($R390=1.5,LOOKUP($S390,'Vent Sizing Charts'!$T$7,'Vent Sizing Charts'!W$7)+1,IF($R390=1.25,LOOKUP($S390,'Vent Sizing Charts'!$T$6,'Vent Sizing Charts'!W$6)+1,"ERR")))))))))))</f>
        <v>ERR</v>
      </c>
      <c r="W390" t="str">
        <f>IF($R390=15,LOOKUP($S390,'Vent Sizing Charts'!$T$38:$T$41,'Vent Sizing Charts'!X$38:X$41)+1,IF($R390=12,LOOKUP($S390,'Vent Sizing Charts'!$T$34:$T$37,'Vent Sizing Charts'!X$34:X$37)+1,IF($R390=10,LOOKUP($S390,'Vent Sizing Charts'!$T$30:$T$33,'Vent Sizing Charts'!X$30:X$33)+1,IF($R390=8,LOOKUP($S390,'Vent Sizing Charts'!$T$26:$T$29,'Vent Sizing Charts'!X$26:X$29)+1,IF($R390=6,LOOKUP($S390,'Vent Sizing Charts'!$T$22:$T$25,'Vent Sizing Charts'!X$22:X$25)+1,IF($R390=5,LOOKUP($S390,'Vent Sizing Charts'!$T$18:$T$21,'Vent Sizing Charts'!X$18:X$21)+1,IF($R390=4,LOOKUP($S390,'Vent Sizing Charts'!$T$14:$T$17,'Vent Sizing Charts'!X$14:X$17)+1,IF($R390=3,LOOKUP($S390,'Vent Sizing Charts'!$T$10:$T$13,'Vent Sizing Charts'!X$10:X$13)+1,IF($R390=2,LOOKUP($S390,'Vent Sizing Charts'!$T$8:$T$9,'Vent Sizing Charts'!X$8:X$9)+1,IF($R390=1.5,LOOKUP($S390,'Vent Sizing Charts'!$T$7,'Vent Sizing Charts'!X$7)+1,IF($R390=1.25,LOOKUP($S390,'Vent Sizing Charts'!$T$6,'Vent Sizing Charts'!X$6)+1,"ERR")))))))))))</f>
        <v>ERR</v>
      </c>
      <c r="X390" t="str">
        <f>IF($R390=15,LOOKUP($S390,'Vent Sizing Charts'!$T$38:$T$41,'Vent Sizing Charts'!Y$38:Y$41)+1,IF($R390=12,LOOKUP($S390,'Vent Sizing Charts'!$T$34:$T$37,'Vent Sizing Charts'!Y$34:Y$37)+1,IF($R390=10,LOOKUP($S390,'Vent Sizing Charts'!$T$30:$T$33,'Vent Sizing Charts'!Y$30:Y$33)+1,IF($R390=8,LOOKUP($S390,'Vent Sizing Charts'!$T$26:$T$29,'Vent Sizing Charts'!Y$26:Y$29)+1,IF($R390=6,LOOKUP($S390,'Vent Sizing Charts'!$T$22:$T$25,'Vent Sizing Charts'!Y$22:Y$25)+1,IF($R390=5,LOOKUP($S390,'Vent Sizing Charts'!$T$18:$T$21,'Vent Sizing Charts'!Y$18:Y$21)+1,IF($R390=4,LOOKUP($S390,'Vent Sizing Charts'!$T$14:$T$17,'Vent Sizing Charts'!Y$14:Y$17)+1,IF($R390=3,LOOKUP($S390,'Vent Sizing Charts'!$T$10:$T$13,'Vent Sizing Charts'!Y$10:Y$13)+1,IF($R390=2,LOOKUP($S390,'Vent Sizing Charts'!$T$8:$T$9,'Vent Sizing Charts'!Y$8:Y$9)+1,IF($R390=1.5,LOOKUP($S390,'Vent Sizing Charts'!$T$7,'Vent Sizing Charts'!Y$7)+1,IF($R390=1.25,LOOKUP($S390,'Vent Sizing Charts'!$T$6,'Vent Sizing Charts'!Y$6)+1,"ERR")))))))))))</f>
        <v>ERR</v>
      </c>
      <c r="Y390" t="str">
        <f>IF($R390=15,LOOKUP($S390,'Vent Sizing Charts'!$T$38:$T$41,'Vent Sizing Charts'!Z$38:Z$41)+1,IF($R390=12,LOOKUP($S390,'Vent Sizing Charts'!$T$34:$T$37,'Vent Sizing Charts'!Z$34:Z$37)+1,IF($R390=10,LOOKUP($S390,'Vent Sizing Charts'!$T$30:$T$33,'Vent Sizing Charts'!Z$30:Z$33)+1,IF($R390=8,LOOKUP($S390,'Vent Sizing Charts'!$T$26:$T$29,'Vent Sizing Charts'!Z$26:Z$29)+1,IF($R390=6,LOOKUP($S390,'Vent Sizing Charts'!$T$22:$T$25,'Vent Sizing Charts'!Z$22:Z$25)+1,IF($R390=5,LOOKUP($S390,'Vent Sizing Charts'!$T$18:$T$21,'Vent Sizing Charts'!Z$18:Z$21)+1,IF($R390=4,LOOKUP($S390,'Vent Sizing Charts'!$T$14:$T$17,'Vent Sizing Charts'!Z$14:Z$17)+1,IF($R390=3,LOOKUP($S390,'Vent Sizing Charts'!$T$10:$T$13,'Vent Sizing Charts'!Z$10:Z$13)+1,IF($R390=2,LOOKUP($S390,'Vent Sizing Charts'!$T$8:$T$9,'Vent Sizing Charts'!Z$8:Z$9)+1,IF($R390=1.5,LOOKUP($S390,'Vent Sizing Charts'!$T$7,'Vent Sizing Charts'!Z$7)+1,IF($R390=1.25,LOOKUP($S390,'Vent Sizing Charts'!$T$6,'Vent Sizing Charts'!Z$6)+1,"ERR")))))))))))</f>
        <v>ERR</v>
      </c>
      <c r="Z390" t="str">
        <f>IF($R390=15,LOOKUP($S390,'Vent Sizing Charts'!$T$38:$T$41,'Vent Sizing Charts'!AA$38:AA$41)+1,IF($R390=12,LOOKUP($S390,'Vent Sizing Charts'!$T$34:$T$37,'Vent Sizing Charts'!AA$34:AA$37)+1,IF($R390=10,LOOKUP($S390,'Vent Sizing Charts'!$T$30:$T$33,'Vent Sizing Charts'!AA$30:AA$33)+1,IF($R390=8,LOOKUP($S390,'Vent Sizing Charts'!$T$26:$T$29,'Vent Sizing Charts'!AA$26:AA$29)+1,IF($R390=6,LOOKUP($S390,'Vent Sizing Charts'!$T$22:$T$25,'Vent Sizing Charts'!AA$22:AA$25)+1,IF($R390=5,LOOKUP($S390,'Vent Sizing Charts'!$T$18:$T$21,'Vent Sizing Charts'!AA$18:AA$21)+1,IF($R390=4,LOOKUP($S390,'Vent Sizing Charts'!$T$14:$T$17,'Vent Sizing Charts'!AA$14:AA$17)+1,IF($R390=3,LOOKUP($S390,'Vent Sizing Charts'!$T$10:$T$13,'Vent Sizing Charts'!AA$10:AA$13)+1,IF($R390=2,LOOKUP($S390,'Vent Sizing Charts'!$T$8:$T$9,'Vent Sizing Charts'!AA$8:AA$9)+1,IF($R390=1.5,LOOKUP($S390,'Vent Sizing Charts'!$T$7,'Vent Sizing Charts'!AA$7)+1,IF($R390=1.25,LOOKUP($S390,'Vent Sizing Charts'!$T$6,'Vent Sizing Charts'!AA$6)+1,"ERR")))))))))))</f>
        <v>ERR</v>
      </c>
      <c r="AA390" t="str">
        <f>IF($R390=15,LOOKUP($S390,'Vent Sizing Charts'!$T$38:$T$41,'Vent Sizing Charts'!AB$38:AB$41)+1,IF($R390=12,LOOKUP($S390,'Vent Sizing Charts'!$T$34:$T$37,'Vent Sizing Charts'!AB$34:AB$37)+1,IF($R390=10,LOOKUP($S390,'Vent Sizing Charts'!$T$30:$T$33,'Vent Sizing Charts'!AB$30:AB$33)+1,IF($R390=8,LOOKUP($S390,'Vent Sizing Charts'!$T$26:$T$29,'Vent Sizing Charts'!AB$26:AB$29)+1,IF($R390=6,LOOKUP($S390,'Vent Sizing Charts'!$T$22:$T$25,'Vent Sizing Charts'!AB$22:AB$25)+1,IF($R390=5,LOOKUP($S390,'Vent Sizing Charts'!$T$18:$T$21,'Vent Sizing Charts'!AB$18:AB$21)+1,IF($R390=4,LOOKUP($S390,'Vent Sizing Charts'!$T$14:$T$17,'Vent Sizing Charts'!AB$14:AB$17)+1,IF($R390=3,LOOKUP($S390,'Vent Sizing Charts'!$T$10:$T$13,'Vent Sizing Charts'!AB$10:AB$13)+1,IF($R390=2,LOOKUP($S390,'Vent Sizing Charts'!$T$8:$T$9,'Vent Sizing Charts'!AB$8:AB$9)+1,IF($R390=1.5,LOOKUP($S390,'Vent Sizing Charts'!$T$7,'Vent Sizing Charts'!AB$7)+1,IF($R390=1.25,LOOKUP($S390,'Vent Sizing Charts'!$T$6,'Vent Sizing Charts'!AB$6)+1,"ERR")))))))))))</f>
        <v>ERR</v>
      </c>
      <c r="AB390" t="str">
        <f>IF($R390=15,LOOKUP($S390,'Vent Sizing Charts'!$T$38:$T$41,'Vent Sizing Charts'!AC$38:AC$41)+1,IF($R390=12,LOOKUP($S390,'Vent Sizing Charts'!$T$34:$T$37,'Vent Sizing Charts'!AC$34:AC$37)+1,IF($R390=10,LOOKUP($S390,'Vent Sizing Charts'!$T$30:$T$33,'Vent Sizing Charts'!AC$30:AC$33)+1,IF($R390=8,LOOKUP($S390,'Vent Sizing Charts'!$T$26:$T$29,'Vent Sizing Charts'!AC$26:AC$29)+1,IF($R390=6,LOOKUP($S390,'Vent Sizing Charts'!$T$22:$T$25,'Vent Sizing Charts'!AC$22:AC$25)+1,IF($R390=5,LOOKUP($S390,'Vent Sizing Charts'!$T$18:$T$21,'Vent Sizing Charts'!AC$18:AC$21)+1,IF($R390=4,LOOKUP($S390,'Vent Sizing Charts'!$T$14:$T$17,'Vent Sizing Charts'!AC$14:AC$17)+1,IF($R390=3,LOOKUP($S390,'Vent Sizing Charts'!$T$10:$T$13,'Vent Sizing Charts'!AC$10:AC$13)+1,IF($R390=2,LOOKUP($S390,'Vent Sizing Charts'!$T$8:$T$9,'Vent Sizing Charts'!AC$8:AC$9)+1,IF($R390=1.5,LOOKUP($S390,'Vent Sizing Charts'!$T$7,'Vent Sizing Charts'!AC$7)+1,IF($R390=1.25,LOOKUP($S390,'Vent Sizing Charts'!$T$6,'Vent Sizing Charts'!AC$6)+1,"ERR")))))))))))</f>
        <v>ERR</v>
      </c>
      <c r="AC390" t="str">
        <f>IF($R390=15,LOOKUP($S390,'Vent Sizing Charts'!$T$38:$T$41,'Vent Sizing Charts'!AD$38:AD$41)+1,IF($R390=12,LOOKUP($S390,'Vent Sizing Charts'!$T$34:$T$37,'Vent Sizing Charts'!AD$34:AD$37)+1,IF($R390=10,LOOKUP($S390,'Vent Sizing Charts'!$T$30:$T$33,'Vent Sizing Charts'!AD$30:AD$33)+1,IF($R390=8,LOOKUP($S390,'Vent Sizing Charts'!$T$26:$T$29,'Vent Sizing Charts'!AD$26:AD$29)+1,IF($R390=6,LOOKUP($S390,'Vent Sizing Charts'!$T$22:$T$25,'Vent Sizing Charts'!AD$22:AD$25)+1,IF($R390=5,LOOKUP($S390,'Vent Sizing Charts'!$T$18:$T$21,'Vent Sizing Charts'!AD$18:AD$21)+1,IF($R390=4,LOOKUP($S390,'Vent Sizing Charts'!$T$14:$T$17,'Vent Sizing Charts'!AD$14:AD$17)+1,IF($R390=3,LOOKUP($S390,'Vent Sizing Charts'!$T$10:$T$13,'Vent Sizing Charts'!AD$10:AD$13)+1,IF($R390=2,LOOKUP($S390,'Vent Sizing Charts'!$T$8:$T$9,'Vent Sizing Charts'!AD$8:AD$9)+1,IF($R390=1.5,LOOKUP($S390,'Vent Sizing Charts'!$T$7,'Vent Sizing Charts'!AD$7)+1,IF($R390=1.25,LOOKUP($S390,'Vent Sizing Charts'!$T$6,'Vent Sizing Charts'!AD$6)+1,"ERR")))))))))))</f>
        <v>ERR</v>
      </c>
      <c r="AD390" t="str">
        <f>IF($R390=15,LOOKUP($S390,'Vent Sizing Charts'!$T$38:$T$41,'Vent Sizing Charts'!AE$38:AE$41)+1,IF($R390=12,LOOKUP($S390,'Vent Sizing Charts'!$T$34:$T$37,'Vent Sizing Charts'!AE$34:AE$37)+1,IF($R390=10,LOOKUP($S390,'Vent Sizing Charts'!$T$30:$T$33,'Vent Sizing Charts'!AE$30:AE$33)+1,IF($R390=8,LOOKUP($S390,'Vent Sizing Charts'!$T$26:$T$29,'Vent Sizing Charts'!AE$26:AE$29)+1,IF($R390=6,LOOKUP($S390,'Vent Sizing Charts'!$T$22:$T$25,'Vent Sizing Charts'!AE$22:AE$25)+1,IF($R390=5,LOOKUP($S390,'Vent Sizing Charts'!$T$18:$T$21,'Vent Sizing Charts'!AE$18:AE$21)+1,IF($R390=4,LOOKUP($S390,'Vent Sizing Charts'!$T$14:$T$17,'Vent Sizing Charts'!AE$14:AE$17)+1,IF($R390=3,LOOKUP($S390,'Vent Sizing Charts'!$T$10:$T$13,'Vent Sizing Charts'!AE$10:AE$13)+1,IF($R390=2,LOOKUP($S390,'Vent Sizing Charts'!$T$8:$T$9,'Vent Sizing Charts'!AE$8:AE$9)+1,IF($R390=1.5,LOOKUP($S390,'Vent Sizing Charts'!$T$7,'Vent Sizing Charts'!AE$7)+1,IF($R390=1.25,LOOKUP($S390,'Vent Sizing Charts'!$T$6,'Vent Sizing Charts'!AE$6)+1,"ERR")))))))))))</f>
        <v>ERR</v>
      </c>
      <c r="AE390" t="str">
        <f>IF($R390=15,LOOKUP($S390,'Vent Sizing Charts'!$T$38:$T$41,'Vent Sizing Charts'!U$38:U$41),IF($R390=12,LOOKUP($S390,'Vent Sizing Charts'!$T$34:$T$37,'Vent Sizing Charts'!U$34:U$37),IF($R390=10,LOOKUP($S390,'Vent Sizing Charts'!$T$30:$T$33,'Vent Sizing Charts'!U$30:U$33),IF($R390=8,LOOKUP($S390,'Vent Sizing Charts'!$T$26:$T$29,'Vent Sizing Charts'!U$26:U$29),IF($R390=6,LOOKUP($S390,'Vent Sizing Charts'!$T$22:$T$25,'Vent Sizing Charts'!U$22:U$25),IF($R390=5,LOOKUP($S390,'Vent Sizing Charts'!$T$18:$T$21,'Vent Sizing Charts'!U$18:U$21),IF($R390=4,LOOKUP($S390,'Vent Sizing Charts'!$T$14:$T$17,'Vent Sizing Charts'!U$14:U$17),IF($R390=3,LOOKUP($S390,'Vent Sizing Charts'!$T$10:$T$13,'Vent Sizing Charts'!U$10:U$13),IF($R390=2,LOOKUP($S390,'Vent Sizing Charts'!$T$8:$T$9,'Vent Sizing Charts'!U$8:U$9),IF($R390=1.5,LOOKUP($S390,'Vent Sizing Charts'!$T$7,'Vent Sizing Charts'!U$7),IF($R390=1.25,LOOKUP($S390,'Vent Sizing Charts'!$T$6,'Vent Sizing Charts'!U$6),"ERR")))))))))))</f>
        <v>ERR</v>
      </c>
    </row>
    <row r="391" spans="6:31" x14ac:dyDescent="0.25">
      <c r="F391" t="str">
        <f>IF('Vent Sizing'!M376="","",'Vent Sizing'!M376)</f>
        <v/>
      </c>
      <c r="G391">
        <v>0</v>
      </c>
      <c r="H391" t="e">
        <f>IF(LOOKUP($F391,'Vent Sizing Charts'!$F$5:$F$18,'Vent Sizing Charts'!G$5:G$18)+1&lt;0,0,LOOKUP($F391,'Vent Sizing Charts'!$F$5:$F$18,'Vent Sizing Charts'!G$5:G$18))</f>
        <v>#N/A</v>
      </c>
      <c r="I391" t="e">
        <f>IF(LOOKUP($F391,'Vent Sizing Charts'!$F$5:$F$18,'Vent Sizing Charts'!H$5:H$18)+1&lt;0,0,LOOKUP($F391,'Vent Sizing Charts'!$F$5:$F$18,'Vent Sizing Charts'!H$5:H$18))</f>
        <v>#N/A</v>
      </c>
      <c r="J391" t="e">
        <f>IF(LOOKUP($F391,'Vent Sizing Charts'!$F$5:$F$18,'Vent Sizing Charts'!I$5:I$18)+1&lt;0,0,LOOKUP($F391,'Vent Sizing Charts'!$F$5:$F$18,'Vent Sizing Charts'!I$5:I$18))</f>
        <v>#N/A</v>
      </c>
      <c r="K391" t="e">
        <f>IF(LOOKUP($F391,'Vent Sizing Charts'!$F$5:$F$18,'Vent Sizing Charts'!J$5:J$18)+1&lt;0,0,LOOKUP($F391,'Vent Sizing Charts'!$F$5:$F$18,'Vent Sizing Charts'!J$5:J$18))</f>
        <v>#N/A</v>
      </c>
      <c r="L391" t="e">
        <f>IF(LOOKUP($F391,'Vent Sizing Charts'!$F$5:$F$18,'Vent Sizing Charts'!K$5:K$18)+1&lt;0,0,LOOKUP($F391,'Vent Sizing Charts'!$F$5:$F$18,'Vent Sizing Charts'!K$5:K$18))</f>
        <v>#N/A</v>
      </c>
      <c r="M391" t="e">
        <f>IF(LOOKUP($F391,'Vent Sizing Charts'!$F$5:$F$18,'Vent Sizing Charts'!L$5:L$18)+1&lt;0,0,LOOKUP($F391,'Vent Sizing Charts'!$F$5:$F$18,'Vent Sizing Charts'!L$5:L$18))</f>
        <v>#N/A</v>
      </c>
      <c r="N391" t="e">
        <f>IF(LOOKUP($F391,'Vent Sizing Charts'!$F$5:$F$18,'Vent Sizing Charts'!M$5:M$18)+1&lt;0,0,LOOKUP($F391,'Vent Sizing Charts'!$F$5:$F$18,'Vent Sizing Charts'!M$5:M$18))</f>
        <v>#N/A</v>
      </c>
      <c r="O391" t="e">
        <f>IF(LOOKUP($F391,'Vent Sizing Charts'!$F$5:$F$18,'Vent Sizing Charts'!N$5:N$18)+1&lt;0,0,LOOKUP($F391,'Vent Sizing Charts'!$F$5:$F$18,'Vent Sizing Charts'!N$5:N$18))</f>
        <v>#N/A</v>
      </c>
      <c r="R391">
        <f>'Vent Sizing'!W296</f>
        <v>0</v>
      </c>
      <c r="S391">
        <f>ROUNDUP('Vent Sizing'!X296,0)</f>
        <v>0</v>
      </c>
      <c r="T391">
        <v>-9999999</v>
      </c>
      <c r="U391" t="str">
        <f>IF($R391=15,LOOKUP($S391,'Vent Sizing Charts'!$T$38:$T$41,'Vent Sizing Charts'!V$38:V$41)+1,IF($R391=12,LOOKUP($S391,'Vent Sizing Charts'!$T$34:$T$37,'Vent Sizing Charts'!V$34:V$37)+1,IF($R391=10,LOOKUP($S391,'Vent Sizing Charts'!$T$30:$T$33,'Vent Sizing Charts'!V$30:V$33)+1,IF($R391=8,LOOKUP($S391,'Vent Sizing Charts'!$T$26:$T$29,'Vent Sizing Charts'!V$26:V$29)+1,IF($R391=6,LOOKUP($S391,'Vent Sizing Charts'!$T$22:$T$25,'Vent Sizing Charts'!V$22:V$25)+1,IF($R391=5,LOOKUP($S391,'Vent Sizing Charts'!$T$18:$T$21,'Vent Sizing Charts'!V$18:V$21)+1,IF($R391=4,LOOKUP($S391,'Vent Sizing Charts'!$T$14:$T$17,'Vent Sizing Charts'!V$14:V$17)+1,IF($R391=3,LOOKUP($S391,'Vent Sizing Charts'!$T$10:$T$13,'Vent Sizing Charts'!V$10:V$13)+1,IF($R391=2,LOOKUP($S391,'Vent Sizing Charts'!$T$8:$T$9,'Vent Sizing Charts'!V$8:V$9)+1,IF($R391=1.5,LOOKUP($S391,'Vent Sizing Charts'!$T$7,'Vent Sizing Charts'!V$7)+1,IF($R391=1.25,LOOKUP($S391,'Vent Sizing Charts'!$T$6,'Vent Sizing Charts'!V$6)+1,"ERR")))))))))))</f>
        <v>ERR</v>
      </c>
      <c r="V391" t="str">
        <f>IF($R391=15,LOOKUP($S391,'Vent Sizing Charts'!$T$38:$T$41,'Vent Sizing Charts'!W$38:W$41)+1,IF($R391=12,LOOKUP($S391,'Vent Sizing Charts'!$T$34:$T$37,'Vent Sizing Charts'!W$34:W$37)+1,IF($R391=10,LOOKUP($S391,'Vent Sizing Charts'!$T$30:$T$33,'Vent Sizing Charts'!W$30:W$33)+1,IF($R391=8,LOOKUP($S391,'Vent Sizing Charts'!$T$26:$T$29,'Vent Sizing Charts'!W$26:W$29)+1,IF($R391=6,LOOKUP($S391,'Vent Sizing Charts'!$T$22:$T$25,'Vent Sizing Charts'!W$22:W$25)+1,IF($R391=5,LOOKUP($S391,'Vent Sizing Charts'!$T$18:$T$21,'Vent Sizing Charts'!W$18:W$21)+1,IF($R391=4,LOOKUP($S391,'Vent Sizing Charts'!$T$14:$T$17,'Vent Sizing Charts'!W$14:W$17)+1,IF($R391=3,LOOKUP($S391,'Vent Sizing Charts'!$T$10:$T$13,'Vent Sizing Charts'!W$10:W$13)+1,IF($R391=2,LOOKUP($S391,'Vent Sizing Charts'!$T$8:$T$9,'Vent Sizing Charts'!W$8:W$9)+1,IF($R391=1.5,LOOKUP($S391,'Vent Sizing Charts'!$T$7,'Vent Sizing Charts'!W$7)+1,IF($R391=1.25,LOOKUP($S391,'Vent Sizing Charts'!$T$6,'Vent Sizing Charts'!W$6)+1,"ERR")))))))))))</f>
        <v>ERR</v>
      </c>
      <c r="W391" t="str">
        <f>IF($R391=15,LOOKUP($S391,'Vent Sizing Charts'!$T$38:$T$41,'Vent Sizing Charts'!X$38:X$41)+1,IF($R391=12,LOOKUP($S391,'Vent Sizing Charts'!$T$34:$T$37,'Vent Sizing Charts'!X$34:X$37)+1,IF($R391=10,LOOKUP($S391,'Vent Sizing Charts'!$T$30:$T$33,'Vent Sizing Charts'!X$30:X$33)+1,IF($R391=8,LOOKUP($S391,'Vent Sizing Charts'!$T$26:$T$29,'Vent Sizing Charts'!X$26:X$29)+1,IF($R391=6,LOOKUP($S391,'Vent Sizing Charts'!$T$22:$T$25,'Vent Sizing Charts'!X$22:X$25)+1,IF($R391=5,LOOKUP($S391,'Vent Sizing Charts'!$T$18:$T$21,'Vent Sizing Charts'!X$18:X$21)+1,IF($R391=4,LOOKUP($S391,'Vent Sizing Charts'!$T$14:$T$17,'Vent Sizing Charts'!X$14:X$17)+1,IF($R391=3,LOOKUP($S391,'Vent Sizing Charts'!$T$10:$T$13,'Vent Sizing Charts'!X$10:X$13)+1,IF($R391=2,LOOKUP($S391,'Vent Sizing Charts'!$T$8:$T$9,'Vent Sizing Charts'!X$8:X$9)+1,IF($R391=1.5,LOOKUP($S391,'Vent Sizing Charts'!$T$7,'Vent Sizing Charts'!X$7)+1,IF($R391=1.25,LOOKUP($S391,'Vent Sizing Charts'!$T$6,'Vent Sizing Charts'!X$6)+1,"ERR")))))))))))</f>
        <v>ERR</v>
      </c>
      <c r="X391" t="str">
        <f>IF($R391=15,LOOKUP($S391,'Vent Sizing Charts'!$T$38:$T$41,'Vent Sizing Charts'!Y$38:Y$41)+1,IF($R391=12,LOOKUP($S391,'Vent Sizing Charts'!$T$34:$T$37,'Vent Sizing Charts'!Y$34:Y$37)+1,IF($R391=10,LOOKUP($S391,'Vent Sizing Charts'!$T$30:$T$33,'Vent Sizing Charts'!Y$30:Y$33)+1,IF($R391=8,LOOKUP($S391,'Vent Sizing Charts'!$T$26:$T$29,'Vent Sizing Charts'!Y$26:Y$29)+1,IF($R391=6,LOOKUP($S391,'Vent Sizing Charts'!$T$22:$T$25,'Vent Sizing Charts'!Y$22:Y$25)+1,IF($R391=5,LOOKUP($S391,'Vent Sizing Charts'!$T$18:$T$21,'Vent Sizing Charts'!Y$18:Y$21)+1,IF($R391=4,LOOKUP($S391,'Vent Sizing Charts'!$T$14:$T$17,'Vent Sizing Charts'!Y$14:Y$17)+1,IF($R391=3,LOOKUP($S391,'Vent Sizing Charts'!$T$10:$T$13,'Vent Sizing Charts'!Y$10:Y$13)+1,IF($R391=2,LOOKUP($S391,'Vent Sizing Charts'!$T$8:$T$9,'Vent Sizing Charts'!Y$8:Y$9)+1,IF($R391=1.5,LOOKUP($S391,'Vent Sizing Charts'!$T$7,'Vent Sizing Charts'!Y$7)+1,IF($R391=1.25,LOOKUP($S391,'Vent Sizing Charts'!$T$6,'Vent Sizing Charts'!Y$6)+1,"ERR")))))))))))</f>
        <v>ERR</v>
      </c>
      <c r="Y391" t="str">
        <f>IF($R391=15,LOOKUP($S391,'Vent Sizing Charts'!$T$38:$T$41,'Vent Sizing Charts'!Z$38:Z$41)+1,IF($R391=12,LOOKUP($S391,'Vent Sizing Charts'!$T$34:$T$37,'Vent Sizing Charts'!Z$34:Z$37)+1,IF($R391=10,LOOKUP($S391,'Vent Sizing Charts'!$T$30:$T$33,'Vent Sizing Charts'!Z$30:Z$33)+1,IF($R391=8,LOOKUP($S391,'Vent Sizing Charts'!$T$26:$T$29,'Vent Sizing Charts'!Z$26:Z$29)+1,IF($R391=6,LOOKUP($S391,'Vent Sizing Charts'!$T$22:$T$25,'Vent Sizing Charts'!Z$22:Z$25)+1,IF($R391=5,LOOKUP($S391,'Vent Sizing Charts'!$T$18:$T$21,'Vent Sizing Charts'!Z$18:Z$21)+1,IF($R391=4,LOOKUP($S391,'Vent Sizing Charts'!$T$14:$T$17,'Vent Sizing Charts'!Z$14:Z$17)+1,IF($R391=3,LOOKUP($S391,'Vent Sizing Charts'!$T$10:$T$13,'Vent Sizing Charts'!Z$10:Z$13)+1,IF($R391=2,LOOKUP($S391,'Vent Sizing Charts'!$T$8:$T$9,'Vent Sizing Charts'!Z$8:Z$9)+1,IF($R391=1.5,LOOKUP($S391,'Vent Sizing Charts'!$T$7,'Vent Sizing Charts'!Z$7)+1,IF($R391=1.25,LOOKUP($S391,'Vent Sizing Charts'!$T$6,'Vent Sizing Charts'!Z$6)+1,"ERR")))))))))))</f>
        <v>ERR</v>
      </c>
      <c r="Z391" t="str">
        <f>IF($R391=15,LOOKUP($S391,'Vent Sizing Charts'!$T$38:$T$41,'Vent Sizing Charts'!AA$38:AA$41)+1,IF($R391=12,LOOKUP($S391,'Vent Sizing Charts'!$T$34:$T$37,'Vent Sizing Charts'!AA$34:AA$37)+1,IF($R391=10,LOOKUP($S391,'Vent Sizing Charts'!$T$30:$T$33,'Vent Sizing Charts'!AA$30:AA$33)+1,IF($R391=8,LOOKUP($S391,'Vent Sizing Charts'!$T$26:$T$29,'Vent Sizing Charts'!AA$26:AA$29)+1,IF($R391=6,LOOKUP($S391,'Vent Sizing Charts'!$T$22:$T$25,'Vent Sizing Charts'!AA$22:AA$25)+1,IF($R391=5,LOOKUP($S391,'Vent Sizing Charts'!$T$18:$T$21,'Vent Sizing Charts'!AA$18:AA$21)+1,IF($R391=4,LOOKUP($S391,'Vent Sizing Charts'!$T$14:$T$17,'Vent Sizing Charts'!AA$14:AA$17)+1,IF($R391=3,LOOKUP($S391,'Vent Sizing Charts'!$T$10:$T$13,'Vent Sizing Charts'!AA$10:AA$13)+1,IF($R391=2,LOOKUP($S391,'Vent Sizing Charts'!$T$8:$T$9,'Vent Sizing Charts'!AA$8:AA$9)+1,IF($R391=1.5,LOOKUP($S391,'Vent Sizing Charts'!$T$7,'Vent Sizing Charts'!AA$7)+1,IF($R391=1.25,LOOKUP($S391,'Vent Sizing Charts'!$T$6,'Vent Sizing Charts'!AA$6)+1,"ERR")))))))))))</f>
        <v>ERR</v>
      </c>
      <c r="AA391" t="str">
        <f>IF($R391=15,LOOKUP($S391,'Vent Sizing Charts'!$T$38:$T$41,'Vent Sizing Charts'!AB$38:AB$41)+1,IF($R391=12,LOOKUP($S391,'Vent Sizing Charts'!$T$34:$T$37,'Vent Sizing Charts'!AB$34:AB$37)+1,IF($R391=10,LOOKUP($S391,'Vent Sizing Charts'!$T$30:$T$33,'Vent Sizing Charts'!AB$30:AB$33)+1,IF($R391=8,LOOKUP($S391,'Vent Sizing Charts'!$T$26:$T$29,'Vent Sizing Charts'!AB$26:AB$29)+1,IF($R391=6,LOOKUP($S391,'Vent Sizing Charts'!$T$22:$T$25,'Vent Sizing Charts'!AB$22:AB$25)+1,IF($R391=5,LOOKUP($S391,'Vent Sizing Charts'!$T$18:$T$21,'Vent Sizing Charts'!AB$18:AB$21)+1,IF($R391=4,LOOKUP($S391,'Vent Sizing Charts'!$T$14:$T$17,'Vent Sizing Charts'!AB$14:AB$17)+1,IF($R391=3,LOOKUP($S391,'Vent Sizing Charts'!$T$10:$T$13,'Vent Sizing Charts'!AB$10:AB$13)+1,IF($R391=2,LOOKUP($S391,'Vent Sizing Charts'!$T$8:$T$9,'Vent Sizing Charts'!AB$8:AB$9)+1,IF($R391=1.5,LOOKUP($S391,'Vent Sizing Charts'!$T$7,'Vent Sizing Charts'!AB$7)+1,IF($R391=1.25,LOOKUP($S391,'Vent Sizing Charts'!$T$6,'Vent Sizing Charts'!AB$6)+1,"ERR")))))))))))</f>
        <v>ERR</v>
      </c>
      <c r="AB391" t="str">
        <f>IF($R391=15,LOOKUP($S391,'Vent Sizing Charts'!$T$38:$T$41,'Vent Sizing Charts'!AC$38:AC$41)+1,IF($R391=12,LOOKUP($S391,'Vent Sizing Charts'!$T$34:$T$37,'Vent Sizing Charts'!AC$34:AC$37)+1,IF($R391=10,LOOKUP($S391,'Vent Sizing Charts'!$T$30:$T$33,'Vent Sizing Charts'!AC$30:AC$33)+1,IF($R391=8,LOOKUP($S391,'Vent Sizing Charts'!$T$26:$T$29,'Vent Sizing Charts'!AC$26:AC$29)+1,IF($R391=6,LOOKUP($S391,'Vent Sizing Charts'!$T$22:$T$25,'Vent Sizing Charts'!AC$22:AC$25)+1,IF($R391=5,LOOKUP($S391,'Vent Sizing Charts'!$T$18:$T$21,'Vent Sizing Charts'!AC$18:AC$21)+1,IF($R391=4,LOOKUP($S391,'Vent Sizing Charts'!$T$14:$T$17,'Vent Sizing Charts'!AC$14:AC$17)+1,IF($R391=3,LOOKUP($S391,'Vent Sizing Charts'!$T$10:$T$13,'Vent Sizing Charts'!AC$10:AC$13)+1,IF($R391=2,LOOKUP($S391,'Vent Sizing Charts'!$T$8:$T$9,'Vent Sizing Charts'!AC$8:AC$9)+1,IF($R391=1.5,LOOKUP($S391,'Vent Sizing Charts'!$T$7,'Vent Sizing Charts'!AC$7)+1,IF($R391=1.25,LOOKUP($S391,'Vent Sizing Charts'!$T$6,'Vent Sizing Charts'!AC$6)+1,"ERR")))))))))))</f>
        <v>ERR</v>
      </c>
      <c r="AC391" t="str">
        <f>IF($R391=15,LOOKUP($S391,'Vent Sizing Charts'!$T$38:$T$41,'Vent Sizing Charts'!AD$38:AD$41)+1,IF($R391=12,LOOKUP($S391,'Vent Sizing Charts'!$T$34:$T$37,'Vent Sizing Charts'!AD$34:AD$37)+1,IF($R391=10,LOOKUP($S391,'Vent Sizing Charts'!$T$30:$T$33,'Vent Sizing Charts'!AD$30:AD$33)+1,IF($R391=8,LOOKUP($S391,'Vent Sizing Charts'!$T$26:$T$29,'Vent Sizing Charts'!AD$26:AD$29)+1,IF($R391=6,LOOKUP($S391,'Vent Sizing Charts'!$T$22:$T$25,'Vent Sizing Charts'!AD$22:AD$25)+1,IF($R391=5,LOOKUP($S391,'Vent Sizing Charts'!$T$18:$T$21,'Vent Sizing Charts'!AD$18:AD$21)+1,IF($R391=4,LOOKUP($S391,'Vent Sizing Charts'!$T$14:$T$17,'Vent Sizing Charts'!AD$14:AD$17)+1,IF($R391=3,LOOKUP($S391,'Vent Sizing Charts'!$T$10:$T$13,'Vent Sizing Charts'!AD$10:AD$13)+1,IF($R391=2,LOOKUP($S391,'Vent Sizing Charts'!$T$8:$T$9,'Vent Sizing Charts'!AD$8:AD$9)+1,IF($R391=1.5,LOOKUP($S391,'Vent Sizing Charts'!$T$7,'Vent Sizing Charts'!AD$7)+1,IF($R391=1.25,LOOKUP($S391,'Vent Sizing Charts'!$T$6,'Vent Sizing Charts'!AD$6)+1,"ERR")))))))))))</f>
        <v>ERR</v>
      </c>
      <c r="AD391" t="str">
        <f>IF($R391=15,LOOKUP($S391,'Vent Sizing Charts'!$T$38:$T$41,'Vent Sizing Charts'!AE$38:AE$41)+1,IF($R391=12,LOOKUP($S391,'Vent Sizing Charts'!$T$34:$T$37,'Vent Sizing Charts'!AE$34:AE$37)+1,IF($R391=10,LOOKUP($S391,'Vent Sizing Charts'!$T$30:$T$33,'Vent Sizing Charts'!AE$30:AE$33)+1,IF($R391=8,LOOKUP($S391,'Vent Sizing Charts'!$T$26:$T$29,'Vent Sizing Charts'!AE$26:AE$29)+1,IF($R391=6,LOOKUP($S391,'Vent Sizing Charts'!$T$22:$T$25,'Vent Sizing Charts'!AE$22:AE$25)+1,IF($R391=5,LOOKUP($S391,'Vent Sizing Charts'!$T$18:$T$21,'Vent Sizing Charts'!AE$18:AE$21)+1,IF($R391=4,LOOKUP($S391,'Vent Sizing Charts'!$T$14:$T$17,'Vent Sizing Charts'!AE$14:AE$17)+1,IF($R391=3,LOOKUP($S391,'Vent Sizing Charts'!$T$10:$T$13,'Vent Sizing Charts'!AE$10:AE$13)+1,IF($R391=2,LOOKUP($S391,'Vent Sizing Charts'!$T$8:$T$9,'Vent Sizing Charts'!AE$8:AE$9)+1,IF($R391=1.5,LOOKUP($S391,'Vent Sizing Charts'!$T$7,'Vent Sizing Charts'!AE$7)+1,IF($R391=1.25,LOOKUP($S391,'Vent Sizing Charts'!$T$6,'Vent Sizing Charts'!AE$6)+1,"ERR")))))))))))</f>
        <v>ERR</v>
      </c>
      <c r="AE391" t="str">
        <f>IF($R391=15,LOOKUP($S391,'Vent Sizing Charts'!$T$38:$T$41,'Vent Sizing Charts'!U$38:U$41),IF($R391=12,LOOKUP($S391,'Vent Sizing Charts'!$T$34:$T$37,'Vent Sizing Charts'!U$34:U$37),IF($R391=10,LOOKUP($S391,'Vent Sizing Charts'!$T$30:$T$33,'Vent Sizing Charts'!U$30:U$33),IF($R391=8,LOOKUP($S391,'Vent Sizing Charts'!$T$26:$T$29,'Vent Sizing Charts'!U$26:U$29),IF($R391=6,LOOKUP($S391,'Vent Sizing Charts'!$T$22:$T$25,'Vent Sizing Charts'!U$22:U$25),IF($R391=5,LOOKUP($S391,'Vent Sizing Charts'!$T$18:$T$21,'Vent Sizing Charts'!U$18:U$21),IF($R391=4,LOOKUP($S391,'Vent Sizing Charts'!$T$14:$T$17,'Vent Sizing Charts'!U$14:U$17),IF($R391=3,LOOKUP($S391,'Vent Sizing Charts'!$T$10:$T$13,'Vent Sizing Charts'!U$10:U$13),IF($R391=2,LOOKUP($S391,'Vent Sizing Charts'!$T$8:$T$9,'Vent Sizing Charts'!U$8:U$9),IF($R391=1.5,LOOKUP($S391,'Vent Sizing Charts'!$T$7,'Vent Sizing Charts'!U$7),IF($R391=1.25,LOOKUP($S391,'Vent Sizing Charts'!$T$6,'Vent Sizing Charts'!U$6),"ERR")))))))))))</f>
        <v>ERR</v>
      </c>
    </row>
    <row r="392" spans="6:31" x14ac:dyDescent="0.25">
      <c r="F392" t="str">
        <f>IF('Vent Sizing'!M377="","",'Vent Sizing'!M377)</f>
        <v/>
      </c>
      <c r="G392">
        <v>0</v>
      </c>
      <c r="H392" t="e">
        <f>IF(LOOKUP($F392,'Vent Sizing Charts'!$F$5:$F$18,'Vent Sizing Charts'!G$5:G$18)+1&lt;0,0,LOOKUP($F392,'Vent Sizing Charts'!$F$5:$F$18,'Vent Sizing Charts'!G$5:G$18))</f>
        <v>#N/A</v>
      </c>
      <c r="I392" t="e">
        <f>IF(LOOKUP($F392,'Vent Sizing Charts'!$F$5:$F$18,'Vent Sizing Charts'!H$5:H$18)+1&lt;0,0,LOOKUP($F392,'Vent Sizing Charts'!$F$5:$F$18,'Vent Sizing Charts'!H$5:H$18))</f>
        <v>#N/A</v>
      </c>
      <c r="J392" t="e">
        <f>IF(LOOKUP($F392,'Vent Sizing Charts'!$F$5:$F$18,'Vent Sizing Charts'!I$5:I$18)+1&lt;0,0,LOOKUP($F392,'Vent Sizing Charts'!$F$5:$F$18,'Vent Sizing Charts'!I$5:I$18))</f>
        <v>#N/A</v>
      </c>
      <c r="K392" t="e">
        <f>IF(LOOKUP($F392,'Vent Sizing Charts'!$F$5:$F$18,'Vent Sizing Charts'!J$5:J$18)+1&lt;0,0,LOOKUP($F392,'Vent Sizing Charts'!$F$5:$F$18,'Vent Sizing Charts'!J$5:J$18))</f>
        <v>#N/A</v>
      </c>
      <c r="L392" t="e">
        <f>IF(LOOKUP($F392,'Vent Sizing Charts'!$F$5:$F$18,'Vent Sizing Charts'!K$5:K$18)+1&lt;0,0,LOOKUP($F392,'Vent Sizing Charts'!$F$5:$F$18,'Vent Sizing Charts'!K$5:K$18))</f>
        <v>#N/A</v>
      </c>
      <c r="M392" t="e">
        <f>IF(LOOKUP($F392,'Vent Sizing Charts'!$F$5:$F$18,'Vent Sizing Charts'!L$5:L$18)+1&lt;0,0,LOOKUP($F392,'Vent Sizing Charts'!$F$5:$F$18,'Vent Sizing Charts'!L$5:L$18))</f>
        <v>#N/A</v>
      </c>
      <c r="N392" t="e">
        <f>IF(LOOKUP($F392,'Vent Sizing Charts'!$F$5:$F$18,'Vent Sizing Charts'!M$5:M$18)+1&lt;0,0,LOOKUP($F392,'Vent Sizing Charts'!$F$5:$F$18,'Vent Sizing Charts'!M$5:M$18))</f>
        <v>#N/A</v>
      </c>
      <c r="O392" t="e">
        <f>IF(LOOKUP($F392,'Vent Sizing Charts'!$F$5:$F$18,'Vent Sizing Charts'!N$5:N$18)+1&lt;0,0,LOOKUP($F392,'Vent Sizing Charts'!$F$5:$F$18,'Vent Sizing Charts'!N$5:N$18))</f>
        <v>#N/A</v>
      </c>
      <c r="R392">
        <f>'Vent Sizing'!W297</f>
        <v>0</v>
      </c>
      <c r="S392">
        <f>ROUNDUP('Vent Sizing'!X297,0)</f>
        <v>0</v>
      </c>
      <c r="T392">
        <v>-9999999</v>
      </c>
      <c r="U392" t="str">
        <f>IF($R392=15,LOOKUP($S392,'Vent Sizing Charts'!$T$38:$T$41,'Vent Sizing Charts'!V$38:V$41)+1,IF($R392=12,LOOKUP($S392,'Vent Sizing Charts'!$T$34:$T$37,'Vent Sizing Charts'!V$34:V$37)+1,IF($R392=10,LOOKUP($S392,'Vent Sizing Charts'!$T$30:$T$33,'Vent Sizing Charts'!V$30:V$33)+1,IF($R392=8,LOOKUP($S392,'Vent Sizing Charts'!$T$26:$T$29,'Vent Sizing Charts'!V$26:V$29)+1,IF($R392=6,LOOKUP($S392,'Vent Sizing Charts'!$T$22:$T$25,'Vent Sizing Charts'!V$22:V$25)+1,IF($R392=5,LOOKUP($S392,'Vent Sizing Charts'!$T$18:$T$21,'Vent Sizing Charts'!V$18:V$21)+1,IF($R392=4,LOOKUP($S392,'Vent Sizing Charts'!$T$14:$T$17,'Vent Sizing Charts'!V$14:V$17)+1,IF($R392=3,LOOKUP($S392,'Vent Sizing Charts'!$T$10:$T$13,'Vent Sizing Charts'!V$10:V$13)+1,IF($R392=2,LOOKUP($S392,'Vent Sizing Charts'!$T$8:$T$9,'Vent Sizing Charts'!V$8:V$9)+1,IF($R392=1.5,LOOKUP($S392,'Vent Sizing Charts'!$T$7,'Vent Sizing Charts'!V$7)+1,IF($R392=1.25,LOOKUP($S392,'Vent Sizing Charts'!$T$6,'Vent Sizing Charts'!V$6)+1,"ERR")))))))))))</f>
        <v>ERR</v>
      </c>
      <c r="V392" t="str">
        <f>IF($R392=15,LOOKUP($S392,'Vent Sizing Charts'!$T$38:$T$41,'Vent Sizing Charts'!W$38:W$41)+1,IF($R392=12,LOOKUP($S392,'Vent Sizing Charts'!$T$34:$T$37,'Vent Sizing Charts'!W$34:W$37)+1,IF($R392=10,LOOKUP($S392,'Vent Sizing Charts'!$T$30:$T$33,'Vent Sizing Charts'!W$30:W$33)+1,IF($R392=8,LOOKUP($S392,'Vent Sizing Charts'!$T$26:$T$29,'Vent Sizing Charts'!W$26:W$29)+1,IF($R392=6,LOOKUP($S392,'Vent Sizing Charts'!$T$22:$T$25,'Vent Sizing Charts'!W$22:W$25)+1,IF($R392=5,LOOKUP($S392,'Vent Sizing Charts'!$T$18:$T$21,'Vent Sizing Charts'!W$18:W$21)+1,IF($R392=4,LOOKUP($S392,'Vent Sizing Charts'!$T$14:$T$17,'Vent Sizing Charts'!W$14:W$17)+1,IF($R392=3,LOOKUP($S392,'Vent Sizing Charts'!$T$10:$T$13,'Vent Sizing Charts'!W$10:W$13)+1,IF($R392=2,LOOKUP($S392,'Vent Sizing Charts'!$T$8:$T$9,'Vent Sizing Charts'!W$8:W$9)+1,IF($R392=1.5,LOOKUP($S392,'Vent Sizing Charts'!$T$7,'Vent Sizing Charts'!W$7)+1,IF($R392=1.25,LOOKUP($S392,'Vent Sizing Charts'!$T$6,'Vent Sizing Charts'!W$6)+1,"ERR")))))))))))</f>
        <v>ERR</v>
      </c>
      <c r="W392" t="str">
        <f>IF($R392=15,LOOKUP($S392,'Vent Sizing Charts'!$T$38:$T$41,'Vent Sizing Charts'!X$38:X$41)+1,IF($R392=12,LOOKUP($S392,'Vent Sizing Charts'!$T$34:$T$37,'Vent Sizing Charts'!X$34:X$37)+1,IF($R392=10,LOOKUP($S392,'Vent Sizing Charts'!$T$30:$T$33,'Vent Sizing Charts'!X$30:X$33)+1,IF($R392=8,LOOKUP($S392,'Vent Sizing Charts'!$T$26:$T$29,'Vent Sizing Charts'!X$26:X$29)+1,IF($R392=6,LOOKUP($S392,'Vent Sizing Charts'!$T$22:$T$25,'Vent Sizing Charts'!X$22:X$25)+1,IF($R392=5,LOOKUP($S392,'Vent Sizing Charts'!$T$18:$T$21,'Vent Sizing Charts'!X$18:X$21)+1,IF($R392=4,LOOKUP($S392,'Vent Sizing Charts'!$T$14:$T$17,'Vent Sizing Charts'!X$14:X$17)+1,IF($R392=3,LOOKUP($S392,'Vent Sizing Charts'!$T$10:$T$13,'Vent Sizing Charts'!X$10:X$13)+1,IF($R392=2,LOOKUP($S392,'Vent Sizing Charts'!$T$8:$T$9,'Vent Sizing Charts'!X$8:X$9)+1,IF($R392=1.5,LOOKUP($S392,'Vent Sizing Charts'!$T$7,'Vent Sizing Charts'!X$7)+1,IF($R392=1.25,LOOKUP($S392,'Vent Sizing Charts'!$T$6,'Vent Sizing Charts'!X$6)+1,"ERR")))))))))))</f>
        <v>ERR</v>
      </c>
      <c r="X392" t="str">
        <f>IF($R392=15,LOOKUP($S392,'Vent Sizing Charts'!$T$38:$T$41,'Vent Sizing Charts'!Y$38:Y$41)+1,IF($R392=12,LOOKUP($S392,'Vent Sizing Charts'!$T$34:$T$37,'Vent Sizing Charts'!Y$34:Y$37)+1,IF($R392=10,LOOKUP($S392,'Vent Sizing Charts'!$T$30:$T$33,'Vent Sizing Charts'!Y$30:Y$33)+1,IF($R392=8,LOOKUP($S392,'Vent Sizing Charts'!$T$26:$T$29,'Vent Sizing Charts'!Y$26:Y$29)+1,IF($R392=6,LOOKUP($S392,'Vent Sizing Charts'!$T$22:$T$25,'Vent Sizing Charts'!Y$22:Y$25)+1,IF($R392=5,LOOKUP($S392,'Vent Sizing Charts'!$T$18:$T$21,'Vent Sizing Charts'!Y$18:Y$21)+1,IF($R392=4,LOOKUP($S392,'Vent Sizing Charts'!$T$14:$T$17,'Vent Sizing Charts'!Y$14:Y$17)+1,IF($R392=3,LOOKUP($S392,'Vent Sizing Charts'!$T$10:$T$13,'Vent Sizing Charts'!Y$10:Y$13)+1,IF($R392=2,LOOKUP($S392,'Vent Sizing Charts'!$T$8:$T$9,'Vent Sizing Charts'!Y$8:Y$9)+1,IF($R392=1.5,LOOKUP($S392,'Vent Sizing Charts'!$T$7,'Vent Sizing Charts'!Y$7)+1,IF($R392=1.25,LOOKUP($S392,'Vent Sizing Charts'!$T$6,'Vent Sizing Charts'!Y$6)+1,"ERR")))))))))))</f>
        <v>ERR</v>
      </c>
      <c r="Y392" t="str">
        <f>IF($R392=15,LOOKUP($S392,'Vent Sizing Charts'!$T$38:$T$41,'Vent Sizing Charts'!Z$38:Z$41)+1,IF($R392=12,LOOKUP($S392,'Vent Sizing Charts'!$T$34:$T$37,'Vent Sizing Charts'!Z$34:Z$37)+1,IF($R392=10,LOOKUP($S392,'Vent Sizing Charts'!$T$30:$T$33,'Vent Sizing Charts'!Z$30:Z$33)+1,IF($R392=8,LOOKUP($S392,'Vent Sizing Charts'!$T$26:$T$29,'Vent Sizing Charts'!Z$26:Z$29)+1,IF($R392=6,LOOKUP($S392,'Vent Sizing Charts'!$T$22:$T$25,'Vent Sizing Charts'!Z$22:Z$25)+1,IF($R392=5,LOOKUP($S392,'Vent Sizing Charts'!$T$18:$T$21,'Vent Sizing Charts'!Z$18:Z$21)+1,IF($R392=4,LOOKUP($S392,'Vent Sizing Charts'!$T$14:$T$17,'Vent Sizing Charts'!Z$14:Z$17)+1,IF($R392=3,LOOKUP($S392,'Vent Sizing Charts'!$T$10:$T$13,'Vent Sizing Charts'!Z$10:Z$13)+1,IF($R392=2,LOOKUP($S392,'Vent Sizing Charts'!$T$8:$T$9,'Vent Sizing Charts'!Z$8:Z$9)+1,IF($R392=1.5,LOOKUP($S392,'Vent Sizing Charts'!$T$7,'Vent Sizing Charts'!Z$7)+1,IF($R392=1.25,LOOKUP($S392,'Vent Sizing Charts'!$T$6,'Vent Sizing Charts'!Z$6)+1,"ERR")))))))))))</f>
        <v>ERR</v>
      </c>
      <c r="Z392" t="str">
        <f>IF($R392=15,LOOKUP($S392,'Vent Sizing Charts'!$T$38:$T$41,'Vent Sizing Charts'!AA$38:AA$41)+1,IF($R392=12,LOOKUP($S392,'Vent Sizing Charts'!$T$34:$T$37,'Vent Sizing Charts'!AA$34:AA$37)+1,IF($R392=10,LOOKUP($S392,'Vent Sizing Charts'!$T$30:$T$33,'Vent Sizing Charts'!AA$30:AA$33)+1,IF($R392=8,LOOKUP($S392,'Vent Sizing Charts'!$T$26:$T$29,'Vent Sizing Charts'!AA$26:AA$29)+1,IF($R392=6,LOOKUP($S392,'Vent Sizing Charts'!$T$22:$T$25,'Vent Sizing Charts'!AA$22:AA$25)+1,IF($R392=5,LOOKUP($S392,'Vent Sizing Charts'!$T$18:$T$21,'Vent Sizing Charts'!AA$18:AA$21)+1,IF($R392=4,LOOKUP($S392,'Vent Sizing Charts'!$T$14:$T$17,'Vent Sizing Charts'!AA$14:AA$17)+1,IF($R392=3,LOOKUP($S392,'Vent Sizing Charts'!$T$10:$T$13,'Vent Sizing Charts'!AA$10:AA$13)+1,IF($R392=2,LOOKUP($S392,'Vent Sizing Charts'!$T$8:$T$9,'Vent Sizing Charts'!AA$8:AA$9)+1,IF($R392=1.5,LOOKUP($S392,'Vent Sizing Charts'!$T$7,'Vent Sizing Charts'!AA$7)+1,IF($R392=1.25,LOOKUP($S392,'Vent Sizing Charts'!$T$6,'Vent Sizing Charts'!AA$6)+1,"ERR")))))))))))</f>
        <v>ERR</v>
      </c>
      <c r="AA392" t="str">
        <f>IF($R392=15,LOOKUP($S392,'Vent Sizing Charts'!$T$38:$T$41,'Vent Sizing Charts'!AB$38:AB$41)+1,IF($R392=12,LOOKUP($S392,'Vent Sizing Charts'!$T$34:$T$37,'Vent Sizing Charts'!AB$34:AB$37)+1,IF($R392=10,LOOKUP($S392,'Vent Sizing Charts'!$T$30:$T$33,'Vent Sizing Charts'!AB$30:AB$33)+1,IF($R392=8,LOOKUP($S392,'Vent Sizing Charts'!$T$26:$T$29,'Vent Sizing Charts'!AB$26:AB$29)+1,IF($R392=6,LOOKUP($S392,'Vent Sizing Charts'!$T$22:$T$25,'Vent Sizing Charts'!AB$22:AB$25)+1,IF($R392=5,LOOKUP($S392,'Vent Sizing Charts'!$T$18:$T$21,'Vent Sizing Charts'!AB$18:AB$21)+1,IF($R392=4,LOOKUP($S392,'Vent Sizing Charts'!$T$14:$T$17,'Vent Sizing Charts'!AB$14:AB$17)+1,IF($R392=3,LOOKUP($S392,'Vent Sizing Charts'!$T$10:$T$13,'Vent Sizing Charts'!AB$10:AB$13)+1,IF($R392=2,LOOKUP($S392,'Vent Sizing Charts'!$T$8:$T$9,'Vent Sizing Charts'!AB$8:AB$9)+1,IF($R392=1.5,LOOKUP($S392,'Vent Sizing Charts'!$T$7,'Vent Sizing Charts'!AB$7)+1,IF($R392=1.25,LOOKUP($S392,'Vent Sizing Charts'!$T$6,'Vent Sizing Charts'!AB$6)+1,"ERR")))))))))))</f>
        <v>ERR</v>
      </c>
      <c r="AB392" t="str">
        <f>IF($R392=15,LOOKUP($S392,'Vent Sizing Charts'!$T$38:$T$41,'Vent Sizing Charts'!AC$38:AC$41)+1,IF($R392=12,LOOKUP($S392,'Vent Sizing Charts'!$T$34:$T$37,'Vent Sizing Charts'!AC$34:AC$37)+1,IF($R392=10,LOOKUP($S392,'Vent Sizing Charts'!$T$30:$T$33,'Vent Sizing Charts'!AC$30:AC$33)+1,IF($R392=8,LOOKUP($S392,'Vent Sizing Charts'!$T$26:$T$29,'Vent Sizing Charts'!AC$26:AC$29)+1,IF($R392=6,LOOKUP($S392,'Vent Sizing Charts'!$T$22:$T$25,'Vent Sizing Charts'!AC$22:AC$25)+1,IF($R392=5,LOOKUP($S392,'Vent Sizing Charts'!$T$18:$T$21,'Vent Sizing Charts'!AC$18:AC$21)+1,IF($R392=4,LOOKUP($S392,'Vent Sizing Charts'!$T$14:$T$17,'Vent Sizing Charts'!AC$14:AC$17)+1,IF($R392=3,LOOKUP($S392,'Vent Sizing Charts'!$T$10:$T$13,'Vent Sizing Charts'!AC$10:AC$13)+1,IF($R392=2,LOOKUP($S392,'Vent Sizing Charts'!$T$8:$T$9,'Vent Sizing Charts'!AC$8:AC$9)+1,IF($R392=1.5,LOOKUP($S392,'Vent Sizing Charts'!$T$7,'Vent Sizing Charts'!AC$7)+1,IF($R392=1.25,LOOKUP($S392,'Vent Sizing Charts'!$T$6,'Vent Sizing Charts'!AC$6)+1,"ERR")))))))))))</f>
        <v>ERR</v>
      </c>
      <c r="AC392" t="str">
        <f>IF($R392=15,LOOKUP($S392,'Vent Sizing Charts'!$T$38:$T$41,'Vent Sizing Charts'!AD$38:AD$41)+1,IF($R392=12,LOOKUP($S392,'Vent Sizing Charts'!$T$34:$T$37,'Vent Sizing Charts'!AD$34:AD$37)+1,IF($R392=10,LOOKUP($S392,'Vent Sizing Charts'!$T$30:$T$33,'Vent Sizing Charts'!AD$30:AD$33)+1,IF($R392=8,LOOKUP($S392,'Vent Sizing Charts'!$T$26:$T$29,'Vent Sizing Charts'!AD$26:AD$29)+1,IF($R392=6,LOOKUP($S392,'Vent Sizing Charts'!$T$22:$T$25,'Vent Sizing Charts'!AD$22:AD$25)+1,IF($R392=5,LOOKUP($S392,'Vent Sizing Charts'!$T$18:$T$21,'Vent Sizing Charts'!AD$18:AD$21)+1,IF($R392=4,LOOKUP($S392,'Vent Sizing Charts'!$T$14:$T$17,'Vent Sizing Charts'!AD$14:AD$17)+1,IF($R392=3,LOOKUP($S392,'Vent Sizing Charts'!$T$10:$T$13,'Vent Sizing Charts'!AD$10:AD$13)+1,IF($R392=2,LOOKUP($S392,'Vent Sizing Charts'!$T$8:$T$9,'Vent Sizing Charts'!AD$8:AD$9)+1,IF($R392=1.5,LOOKUP($S392,'Vent Sizing Charts'!$T$7,'Vent Sizing Charts'!AD$7)+1,IF($R392=1.25,LOOKUP($S392,'Vent Sizing Charts'!$T$6,'Vent Sizing Charts'!AD$6)+1,"ERR")))))))))))</f>
        <v>ERR</v>
      </c>
      <c r="AD392" t="str">
        <f>IF($R392=15,LOOKUP($S392,'Vent Sizing Charts'!$T$38:$T$41,'Vent Sizing Charts'!AE$38:AE$41)+1,IF($R392=12,LOOKUP($S392,'Vent Sizing Charts'!$T$34:$T$37,'Vent Sizing Charts'!AE$34:AE$37)+1,IF($R392=10,LOOKUP($S392,'Vent Sizing Charts'!$T$30:$T$33,'Vent Sizing Charts'!AE$30:AE$33)+1,IF($R392=8,LOOKUP($S392,'Vent Sizing Charts'!$T$26:$T$29,'Vent Sizing Charts'!AE$26:AE$29)+1,IF($R392=6,LOOKUP($S392,'Vent Sizing Charts'!$T$22:$T$25,'Vent Sizing Charts'!AE$22:AE$25)+1,IF($R392=5,LOOKUP($S392,'Vent Sizing Charts'!$T$18:$T$21,'Vent Sizing Charts'!AE$18:AE$21)+1,IF($R392=4,LOOKUP($S392,'Vent Sizing Charts'!$T$14:$T$17,'Vent Sizing Charts'!AE$14:AE$17)+1,IF($R392=3,LOOKUP($S392,'Vent Sizing Charts'!$T$10:$T$13,'Vent Sizing Charts'!AE$10:AE$13)+1,IF($R392=2,LOOKUP($S392,'Vent Sizing Charts'!$T$8:$T$9,'Vent Sizing Charts'!AE$8:AE$9)+1,IF($R392=1.5,LOOKUP($S392,'Vent Sizing Charts'!$T$7,'Vent Sizing Charts'!AE$7)+1,IF($R392=1.25,LOOKUP($S392,'Vent Sizing Charts'!$T$6,'Vent Sizing Charts'!AE$6)+1,"ERR")))))))))))</f>
        <v>ERR</v>
      </c>
      <c r="AE392" t="str">
        <f>IF($R392=15,LOOKUP($S392,'Vent Sizing Charts'!$T$38:$T$41,'Vent Sizing Charts'!U$38:U$41),IF($R392=12,LOOKUP($S392,'Vent Sizing Charts'!$T$34:$T$37,'Vent Sizing Charts'!U$34:U$37),IF($R392=10,LOOKUP($S392,'Vent Sizing Charts'!$T$30:$T$33,'Vent Sizing Charts'!U$30:U$33),IF($R392=8,LOOKUP($S392,'Vent Sizing Charts'!$T$26:$T$29,'Vent Sizing Charts'!U$26:U$29),IF($R392=6,LOOKUP($S392,'Vent Sizing Charts'!$T$22:$T$25,'Vent Sizing Charts'!U$22:U$25),IF($R392=5,LOOKUP($S392,'Vent Sizing Charts'!$T$18:$T$21,'Vent Sizing Charts'!U$18:U$21),IF($R392=4,LOOKUP($S392,'Vent Sizing Charts'!$T$14:$T$17,'Vent Sizing Charts'!U$14:U$17),IF($R392=3,LOOKUP($S392,'Vent Sizing Charts'!$T$10:$T$13,'Vent Sizing Charts'!U$10:U$13),IF($R392=2,LOOKUP($S392,'Vent Sizing Charts'!$T$8:$T$9,'Vent Sizing Charts'!U$8:U$9),IF($R392=1.5,LOOKUP($S392,'Vent Sizing Charts'!$T$7,'Vent Sizing Charts'!U$7),IF($R392=1.25,LOOKUP($S392,'Vent Sizing Charts'!$T$6,'Vent Sizing Charts'!U$6),"ERR")))))))))))</f>
        <v>ERR</v>
      </c>
    </row>
    <row r="393" spans="6:31" x14ac:dyDescent="0.25">
      <c r="F393" t="str">
        <f>IF('Vent Sizing'!M378="","",'Vent Sizing'!M378)</f>
        <v/>
      </c>
      <c r="G393">
        <v>0</v>
      </c>
      <c r="H393" t="e">
        <f>IF(LOOKUP($F393,'Vent Sizing Charts'!$F$5:$F$18,'Vent Sizing Charts'!G$5:G$18)+1&lt;0,0,LOOKUP($F393,'Vent Sizing Charts'!$F$5:$F$18,'Vent Sizing Charts'!G$5:G$18))</f>
        <v>#N/A</v>
      </c>
      <c r="I393" t="e">
        <f>IF(LOOKUP($F393,'Vent Sizing Charts'!$F$5:$F$18,'Vent Sizing Charts'!H$5:H$18)+1&lt;0,0,LOOKUP($F393,'Vent Sizing Charts'!$F$5:$F$18,'Vent Sizing Charts'!H$5:H$18))</f>
        <v>#N/A</v>
      </c>
      <c r="J393" t="e">
        <f>IF(LOOKUP($F393,'Vent Sizing Charts'!$F$5:$F$18,'Vent Sizing Charts'!I$5:I$18)+1&lt;0,0,LOOKUP($F393,'Vent Sizing Charts'!$F$5:$F$18,'Vent Sizing Charts'!I$5:I$18))</f>
        <v>#N/A</v>
      </c>
      <c r="K393" t="e">
        <f>IF(LOOKUP($F393,'Vent Sizing Charts'!$F$5:$F$18,'Vent Sizing Charts'!J$5:J$18)+1&lt;0,0,LOOKUP($F393,'Vent Sizing Charts'!$F$5:$F$18,'Vent Sizing Charts'!J$5:J$18))</f>
        <v>#N/A</v>
      </c>
      <c r="L393" t="e">
        <f>IF(LOOKUP($F393,'Vent Sizing Charts'!$F$5:$F$18,'Vent Sizing Charts'!K$5:K$18)+1&lt;0,0,LOOKUP($F393,'Vent Sizing Charts'!$F$5:$F$18,'Vent Sizing Charts'!K$5:K$18))</f>
        <v>#N/A</v>
      </c>
      <c r="M393" t="e">
        <f>IF(LOOKUP($F393,'Vent Sizing Charts'!$F$5:$F$18,'Vent Sizing Charts'!L$5:L$18)+1&lt;0,0,LOOKUP($F393,'Vent Sizing Charts'!$F$5:$F$18,'Vent Sizing Charts'!L$5:L$18))</f>
        <v>#N/A</v>
      </c>
      <c r="N393" t="e">
        <f>IF(LOOKUP($F393,'Vent Sizing Charts'!$F$5:$F$18,'Vent Sizing Charts'!M$5:M$18)+1&lt;0,0,LOOKUP($F393,'Vent Sizing Charts'!$F$5:$F$18,'Vent Sizing Charts'!M$5:M$18))</f>
        <v>#N/A</v>
      </c>
      <c r="O393" t="e">
        <f>IF(LOOKUP($F393,'Vent Sizing Charts'!$F$5:$F$18,'Vent Sizing Charts'!N$5:N$18)+1&lt;0,0,LOOKUP($F393,'Vent Sizing Charts'!$F$5:$F$18,'Vent Sizing Charts'!N$5:N$18))</f>
        <v>#N/A</v>
      </c>
      <c r="R393">
        <f>'Vent Sizing'!W298</f>
        <v>0</v>
      </c>
      <c r="S393">
        <f>ROUNDUP('Vent Sizing'!X298,0)</f>
        <v>0</v>
      </c>
      <c r="T393">
        <v>-9999999</v>
      </c>
      <c r="U393" t="str">
        <f>IF($R393=15,LOOKUP($S393,'Vent Sizing Charts'!$T$38:$T$41,'Vent Sizing Charts'!V$38:V$41)+1,IF($R393=12,LOOKUP($S393,'Vent Sizing Charts'!$T$34:$T$37,'Vent Sizing Charts'!V$34:V$37)+1,IF($R393=10,LOOKUP($S393,'Vent Sizing Charts'!$T$30:$T$33,'Vent Sizing Charts'!V$30:V$33)+1,IF($R393=8,LOOKUP($S393,'Vent Sizing Charts'!$T$26:$T$29,'Vent Sizing Charts'!V$26:V$29)+1,IF($R393=6,LOOKUP($S393,'Vent Sizing Charts'!$T$22:$T$25,'Vent Sizing Charts'!V$22:V$25)+1,IF($R393=5,LOOKUP($S393,'Vent Sizing Charts'!$T$18:$T$21,'Vent Sizing Charts'!V$18:V$21)+1,IF($R393=4,LOOKUP($S393,'Vent Sizing Charts'!$T$14:$T$17,'Vent Sizing Charts'!V$14:V$17)+1,IF($R393=3,LOOKUP($S393,'Vent Sizing Charts'!$T$10:$T$13,'Vent Sizing Charts'!V$10:V$13)+1,IF($R393=2,LOOKUP($S393,'Vent Sizing Charts'!$T$8:$T$9,'Vent Sizing Charts'!V$8:V$9)+1,IF($R393=1.5,LOOKUP($S393,'Vent Sizing Charts'!$T$7,'Vent Sizing Charts'!V$7)+1,IF($R393=1.25,LOOKUP($S393,'Vent Sizing Charts'!$T$6,'Vent Sizing Charts'!V$6)+1,"ERR")))))))))))</f>
        <v>ERR</v>
      </c>
      <c r="V393" t="str">
        <f>IF($R393=15,LOOKUP($S393,'Vent Sizing Charts'!$T$38:$T$41,'Vent Sizing Charts'!W$38:W$41)+1,IF($R393=12,LOOKUP($S393,'Vent Sizing Charts'!$T$34:$T$37,'Vent Sizing Charts'!W$34:W$37)+1,IF($R393=10,LOOKUP($S393,'Vent Sizing Charts'!$T$30:$T$33,'Vent Sizing Charts'!W$30:W$33)+1,IF($R393=8,LOOKUP($S393,'Vent Sizing Charts'!$T$26:$T$29,'Vent Sizing Charts'!W$26:W$29)+1,IF($R393=6,LOOKUP($S393,'Vent Sizing Charts'!$T$22:$T$25,'Vent Sizing Charts'!W$22:W$25)+1,IF($R393=5,LOOKUP($S393,'Vent Sizing Charts'!$T$18:$T$21,'Vent Sizing Charts'!W$18:W$21)+1,IF($R393=4,LOOKUP($S393,'Vent Sizing Charts'!$T$14:$T$17,'Vent Sizing Charts'!W$14:W$17)+1,IF($R393=3,LOOKUP($S393,'Vent Sizing Charts'!$T$10:$T$13,'Vent Sizing Charts'!W$10:W$13)+1,IF($R393=2,LOOKUP($S393,'Vent Sizing Charts'!$T$8:$T$9,'Vent Sizing Charts'!W$8:W$9)+1,IF($R393=1.5,LOOKUP($S393,'Vent Sizing Charts'!$T$7,'Vent Sizing Charts'!W$7)+1,IF($R393=1.25,LOOKUP($S393,'Vent Sizing Charts'!$T$6,'Vent Sizing Charts'!W$6)+1,"ERR")))))))))))</f>
        <v>ERR</v>
      </c>
      <c r="W393" t="str">
        <f>IF($R393=15,LOOKUP($S393,'Vent Sizing Charts'!$T$38:$T$41,'Vent Sizing Charts'!X$38:X$41)+1,IF($R393=12,LOOKUP($S393,'Vent Sizing Charts'!$T$34:$T$37,'Vent Sizing Charts'!X$34:X$37)+1,IF($R393=10,LOOKUP($S393,'Vent Sizing Charts'!$T$30:$T$33,'Vent Sizing Charts'!X$30:X$33)+1,IF($R393=8,LOOKUP($S393,'Vent Sizing Charts'!$T$26:$T$29,'Vent Sizing Charts'!X$26:X$29)+1,IF($R393=6,LOOKUP($S393,'Vent Sizing Charts'!$T$22:$T$25,'Vent Sizing Charts'!X$22:X$25)+1,IF($R393=5,LOOKUP($S393,'Vent Sizing Charts'!$T$18:$T$21,'Vent Sizing Charts'!X$18:X$21)+1,IF($R393=4,LOOKUP($S393,'Vent Sizing Charts'!$T$14:$T$17,'Vent Sizing Charts'!X$14:X$17)+1,IF($R393=3,LOOKUP($S393,'Vent Sizing Charts'!$T$10:$T$13,'Vent Sizing Charts'!X$10:X$13)+1,IF($R393=2,LOOKUP($S393,'Vent Sizing Charts'!$T$8:$T$9,'Vent Sizing Charts'!X$8:X$9)+1,IF($R393=1.5,LOOKUP($S393,'Vent Sizing Charts'!$T$7,'Vent Sizing Charts'!X$7)+1,IF($R393=1.25,LOOKUP($S393,'Vent Sizing Charts'!$T$6,'Vent Sizing Charts'!X$6)+1,"ERR")))))))))))</f>
        <v>ERR</v>
      </c>
      <c r="X393" t="str">
        <f>IF($R393=15,LOOKUP($S393,'Vent Sizing Charts'!$T$38:$T$41,'Vent Sizing Charts'!Y$38:Y$41)+1,IF($R393=12,LOOKUP($S393,'Vent Sizing Charts'!$T$34:$T$37,'Vent Sizing Charts'!Y$34:Y$37)+1,IF($R393=10,LOOKUP($S393,'Vent Sizing Charts'!$T$30:$T$33,'Vent Sizing Charts'!Y$30:Y$33)+1,IF($R393=8,LOOKUP($S393,'Vent Sizing Charts'!$T$26:$T$29,'Vent Sizing Charts'!Y$26:Y$29)+1,IF($R393=6,LOOKUP($S393,'Vent Sizing Charts'!$T$22:$T$25,'Vent Sizing Charts'!Y$22:Y$25)+1,IF($R393=5,LOOKUP($S393,'Vent Sizing Charts'!$T$18:$T$21,'Vent Sizing Charts'!Y$18:Y$21)+1,IF($R393=4,LOOKUP($S393,'Vent Sizing Charts'!$T$14:$T$17,'Vent Sizing Charts'!Y$14:Y$17)+1,IF($R393=3,LOOKUP($S393,'Vent Sizing Charts'!$T$10:$T$13,'Vent Sizing Charts'!Y$10:Y$13)+1,IF($R393=2,LOOKUP($S393,'Vent Sizing Charts'!$T$8:$T$9,'Vent Sizing Charts'!Y$8:Y$9)+1,IF($R393=1.5,LOOKUP($S393,'Vent Sizing Charts'!$T$7,'Vent Sizing Charts'!Y$7)+1,IF($R393=1.25,LOOKUP($S393,'Vent Sizing Charts'!$T$6,'Vent Sizing Charts'!Y$6)+1,"ERR")))))))))))</f>
        <v>ERR</v>
      </c>
      <c r="Y393" t="str">
        <f>IF($R393=15,LOOKUP($S393,'Vent Sizing Charts'!$T$38:$T$41,'Vent Sizing Charts'!Z$38:Z$41)+1,IF($R393=12,LOOKUP($S393,'Vent Sizing Charts'!$T$34:$T$37,'Vent Sizing Charts'!Z$34:Z$37)+1,IF($R393=10,LOOKUP($S393,'Vent Sizing Charts'!$T$30:$T$33,'Vent Sizing Charts'!Z$30:Z$33)+1,IF($R393=8,LOOKUP($S393,'Vent Sizing Charts'!$T$26:$T$29,'Vent Sizing Charts'!Z$26:Z$29)+1,IF($R393=6,LOOKUP($S393,'Vent Sizing Charts'!$T$22:$T$25,'Vent Sizing Charts'!Z$22:Z$25)+1,IF($R393=5,LOOKUP($S393,'Vent Sizing Charts'!$T$18:$T$21,'Vent Sizing Charts'!Z$18:Z$21)+1,IF($R393=4,LOOKUP($S393,'Vent Sizing Charts'!$T$14:$T$17,'Vent Sizing Charts'!Z$14:Z$17)+1,IF($R393=3,LOOKUP($S393,'Vent Sizing Charts'!$T$10:$T$13,'Vent Sizing Charts'!Z$10:Z$13)+1,IF($R393=2,LOOKUP($S393,'Vent Sizing Charts'!$T$8:$T$9,'Vent Sizing Charts'!Z$8:Z$9)+1,IF($R393=1.5,LOOKUP($S393,'Vent Sizing Charts'!$T$7,'Vent Sizing Charts'!Z$7)+1,IF($R393=1.25,LOOKUP($S393,'Vent Sizing Charts'!$T$6,'Vent Sizing Charts'!Z$6)+1,"ERR")))))))))))</f>
        <v>ERR</v>
      </c>
      <c r="Z393" t="str">
        <f>IF($R393=15,LOOKUP($S393,'Vent Sizing Charts'!$T$38:$T$41,'Vent Sizing Charts'!AA$38:AA$41)+1,IF($R393=12,LOOKUP($S393,'Vent Sizing Charts'!$T$34:$T$37,'Vent Sizing Charts'!AA$34:AA$37)+1,IF($R393=10,LOOKUP($S393,'Vent Sizing Charts'!$T$30:$T$33,'Vent Sizing Charts'!AA$30:AA$33)+1,IF($R393=8,LOOKUP($S393,'Vent Sizing Charts'!$T$26:$T$29,'Vent Sizing Charts'!AA$26:AA$29)+1,IF($R393=6,LOOKUP($S393,'Vent Sizing Charts'!$T$22:$T$25,'Vent Sizing Charts'!AA$22:AA$25)+1,IF($R393=5,LOOKUP($S393,'Vent Sizing Charts'!$T$18:$T$21,'Vent Sizing Charts'!AA$18:AA$21)+1,IF($R393=4,LOOKUP($S393,'Vent Sizing Charts'!$T$14:$T$17,'Vent Sizing Charts'!AA$14:AA$17)+1,IF($R393=3,LOOKUP($S393,'Vent Sizing Charts'!$T$10:$T$13,'Vent Sizing Charts'!AA$10:AA$13)+1,IF($R393=2,LOOKUP($S393,'Vent Sizing Charts'!$T$8:$T$9,'Vent Sizing Charts'!AA$8:AA$9)+1,IF($R393=1.5,LOOKUP($S393,'Vent Sizing Charts'!$T$7,'Vent Sizing Charts'!AA$7)+1,IF($R393=1.25,LOOKUP($S393,'Vent Sizing Charts'!$T$6,'Vent Sizing Charts'!AA$6)+1,"ERR")))))))))))</f>
        <v>ERR</v>
      </c>
      <c r="AA393" t="str">
        <f>IF($R393=15,LOOKUP($S393,'Vent Sizing Charts'!$T$38:$T$41,'Vent Sizing Charts'!AB$38:AB$41)+1,IF($R393=12,LOOKUP($S393,'Vent Sizing Charts'!$T$34:$T$37,'Vent Sizing Charts'!AB$34:AB$37)+1,IF($R393=10,LOOKUP($S393,'Vent Sizing Charts'!$T$30:$T$33,'Vent Sizing Charts'!AB$30:AB$33)+1,IF($R393=8,LOOKUP($S393,'Vent Sizing Charts'!$T$26:$T$29,'Vent Sizing Charts'!AB$26:AB$29)+1,IF($R393=6,LOOKUP($S393,'Vent Sizing Charts'!$T$22:$T$25,'Vent Sizing Charts'!AB$22:AB$25)+1,IF($R393=5,LOOKUP($S393,'Vent Sizing Charts'!$T$18:$T$21,'Vent Sizing Charts'!AB$18:AB$21)+1,IF($R393=4,LOOKUP($S393,'Vent Sizing Charts'!$T$14:$T$17,'Vent Sizing Charts'!AB$14:AB$17)+1,IF($R393=3,LOOKUP($S393,'Vent Sizing Charts'!$T$10:$T$13,'Vent Sizing Charts'!AB$10:AB$13)+1,IF($R393=2,LOOKUP($S393,'Vent Sizing Charts'!$T$8:$T$9,'Vent Sizing Charts'!AB$8:AB$9)+1,IF($R393=1.5,LOOKUP($S393,'Vent Sizing Charts'!$T$7,'Vent Sizing Charts'!AB$7)+1,IF($R393=1.25,LOOKUP($S393,'Vent Sizing Charts'!$T$6,'Vent Sizing Charts'!AB$6)+1,"ERR")))))))))))</f>
        <v>ERR</v>
      </c>
      <c r="AB393" t="str">
        <f>IF($R393=15,LOOKUP($S393,'Vent Sizing Charts'!$T$38:$T$41,'Vent Sizing Charts'!AC$38:AC$41)+1,IF($R393=12,LOOKUP($S393,'Vent Sizing Charts'!$T$34:$T$37,'Vent Sizing Charts'!AC$34:AC$37)+1,IF($R393=10,LOOKUP($S393,'Vent Sizing Charts'!$T$30:$T$33,'Vent Sizing Charts'!AC$30:AC$33)+1,IF($R393=8,LOOKUP($S393,'Vent Sizing Charts'!$T$26:$T$29,'Vent Sizing Charts'!AC$26:AC$29)+1,IF($R393=6,LOOKUP($S393,'Vent Sizing Charts'!$T$22:$T$25,'Vent Sizing Charts'!AC$22:AC$25)+1,IF($R393=5,LOOKUP($S393,'Vent Sizing Charts'!$T$18:$T$21,'Vent Sizing Charts'!AC$18:AC$21)+1,IF($R393=4,LOOKUP($S393,'Vent Sizing Charts'!$T$14:$T$17,'Vent Sizing Charts'!AC$14:AC$17)+1,IF($R393=3,LOOKUP($S393,'Vent Sizing Charts'!$T$10:$T$13,'Vent Sizing Charts'!AC$10:AC$13)+1,IF($R393=2,LOOKUP($S393,'Vent Sizing Charts'!$T$8:$T$9,'Vent Sizing Charts'!AC$8:AC$9)+1,IF($R393=1.5,LOOKUP($S393,'Vent Sizing Charts'!$T$7,'Vent Sizing Charts'!AC$7)+1,IF($R393=1.25,LOOKUP($S393,'Vent Sizing Charts'!$T$6,'Vent Sizing Charts'!AC$6)+1,"ERR")))))))))))</f>
        <v>ERR</v>
      </c>
      <c r="AC393" t="str">
        <f>IF($R393=15,LOOKUP($S393,'Vent Sizing Charts'!$T$38:$T$41,'Vent Sizing Charts'!AD$38:AD$41)+1,IF($R393=12,LOOKUP($S393,'Vent Sizing Charts'!$T$34:$T$37,'Vent Sizing Charts'!AD$34:AD$37)+1,IF($R393=10,LOOKUP($S393,'Vent Sizing Charts'!$T$30:$T$33,'Vent Sizing Charts'!AD$30:AD$33)+1,IF($R393=8,LOOKUP($S393,'Vent Sizing Charts'!$T$26:$T$29,'Vent Sizing Charts'!AD$26:AD$29)+1,IF($R393=6,LOOKUP($S393,'Vent Sizing Charts'!$T$22:$T$25,'Vent Sizing Charts'!AD$22:AD$25)+1,IF($R393=5,LOOKUP($S393,'Vent Sizing Charts'!$T$18:$T$21,'Vent Sizing Charts'!AD$18:AD$21)+1,IF($R393=4,LOOKUP($S393,'Vent Sizing Charts'!$T$14:$T$17,'Vent Sizing Charts'!AD$14:AD$17)+1,IF($R393=3,LOOKUP($S393,'Vent Sizing Charts'!$T$10:$T$13,'Vent Sizing Charts'!AD$10:AD$13)+1,IF($R393=2,LOOKUP($S393,'Vent Sizing Charts'!$T$8:$T$9,'Vent Sizing Charts'!AD$8:AD$9)+1,IF($R393=1.5,LOOKUP($S393,'Vent Sizing Charts'!$T$7,'Vent Sizing Charts'!AD$7)+1,IF($R393=1.25,LOOKUP($S393,'Vent Sizing Charts'!$T$6,'Vent Sizing Charts'!AD$6)+1,"ERR")))))))))))</f>
        <v>ERR</v>
      </c>
      <c r="AD393" t="str">
        <f>IF($R393=15,LOOKUP($S393,'Vent Sizing Charts'!$T$38:$T$41,'Vent Sizing Charts'!AE$38:AE$41)+1,IF($R393=12,LOOKUP($S393,'Vent Sizing Charts'!$T$34:$T$37,'Vent Sizing Charts'!AE$34:AE$37)+1,IF($R393=10,LOOKUP($S393,'Vent Sizing Charts'!$T$30:$T$33,'Vent Sizing Charts'!AE$30:AE$33)+1,IF($R393=8,LOOKUP($S393,'Vent Sizing Charts'!$T$26:$T$29,'Vent Sizing Charts'!AE$26:AE$29)+1,IF($R393=6,LOOKUP($S393,'Vent Sizing Charts'!$T$22:$T$25,'Vent Sizing Charts'!AE$22:AE$25)+1,IF($R393=5,LOOKUP($S393,'Vent Sizing Charts'!$T$18:$T$21,'Vent Sizing Charts'!AE$18:AE$21)+1,IF($R393=4,LOOKUP($S393,'Vent Sizing Charts'!$T$14:$T$17,'Vent Sizing Charts'!AE$14:AE$17)+1,IF($R393=3,LOOKUP($S393,'Vent Sizing Charts'!$T$10:$T$13,'Vent Sizing Charts'!AE$10:AE$13)+1,IF($R393=2,LOOKUP($S393,'Vent Sizing Charts'!$T$8:$T$9,'Vent Sizing Charts'!AE$8:AE$9)+1,IF($R393=1.5,LOOKUP($S393,'Vent Sizing Charts'!$T$7,'Vent Sizing Charts'!AE$7)+1,IF($R393=1.25,LOOKUP($S393,'Vent Sizing Charts'!$T$6,'Vent Sizing Charts'!AE$6)+1,"ERR")))))))))))</f>
        <v>ERR</v>
      </c>
      <c r="AE393" t="str">
        <f>IF($R393=15,LOOKUP($S393,'Vent Sizing Charts'!$T$38:$T$41,'Vent Sizing Charts'!U$38:U$41),IF($R393=12,LOOKUP($S393,'Vent Sizing Charts'!$T$34:$T$37,'Vent Sizing Charts'!U$34:U$37),IF($R393=10,LOOKUP($S393,'Vent Sizing Charts'!$T$30:$T$33,'Vent Sizing Charts'!U$30:U$33),IF($R393=8,LOOKUP($S393,'Vent Sizing Charts'!$T$26:$T$29,'Vent Sizing Charts'!U$26:U$29),IF($R393=6,LOOKUP($S393,'Vent Sizing Charts'!$T$22:$T$25,'Vent Sizing Charts'!U$22:U$25),IF($R393=5,LOOKUP($S393,'Vent Sizing Charts'!$T$18:$T$21,'Vent Sizing Charts'!U$18:U$21),IF($R393=4,LOOKUP($S393,'Vent Sizing Charts'!$T$14:$T$17,'Vent Sizing Charts'!U$14:U$17),IF($R393=3,LOOKUP($S393,'Vent Sizing Charts'!$T$10:$T$13,'Vent Sizing Charts'!U$10:U$13),IF($R393=2,LOOKUP($S393,'Vent Sizing Charts'!$T$8:$T$9,'Vent Sizing Charts'!U$8:U$9),IF($R393=1.5,LOOKUP($S393,'Vent Sizing Charts'!$T$7,'Vent Sizing Charts'!U$7),IF($R393=1.25,LOOKUP($S393,'Vent Sizing Charts'!$T$6,'Vent Sizing Charts'!U$6),"ERR")))))))))))</f>
        <v>ERR</v>
      </c>
    </row>
    <row r="394" spans="6:31" x14ac:dyDescent="0.25">
      <c r="F394" t="str">
        <f>IF('Vent Sizing'!M379="","",'Vent Sizing'!M379)</f>
        <v/>
      </c>
      <c r="G394">
        <v>0</v>
      </c>
      <c r="H394" t="e">
        <f>IF(LOOKUP($F394,'Vent Sizing Charts'!$F$5:$F$18,'Vent Sizing Charts'!G$5:G$18)+1&lt;0,0,LOOKUP($F394,'Vent Sizing Charts'!$F$5:$F$18,'Vent Sizing Charts'!G$5:G$18))</f>
        <v>#N/A</v>
      </c>
      <c r="I394" t="e">
        <f>IF(LOOKUP($F394,'Vent Sizing Charts'!$F$5:$F$18,'Vent Sizing Charts'!H$5:H$18)+1&lt;0,0,LOOKUP($F394,'Vent Sizing Charts'!$F$5:$F$18,'Vent Sizing Charts'!H$5:H$18))</f>
        <v>#N/A</v>
      </c>
      <c r="J394" t="e">
        <f>IF(LOOKUP($F394,'Vent Sizing Charts'!$F$5:$F$18,'Vent Sizing Charts'!I$5:I$18)+1&lt;0,0,LOOKUP($F394,'Vent Sizing Charts'!$F$5:$F$18,'Vent Sizing Charts'!I$5:I$18))</f>
        <v>#N/A</v>
      </c>
      <c r="K394" t="e">
        <f>IF(LOOKUP($F394,'Vent Sizing Charts'!$F$5:$F$18,'Vent Sizing Charts'!J$5:J$18)+1&lt;0,0,LOOKUP($F394,'Vent Sizing Charts'!$F$5:$F$18,'Vent Sizing Charts'!J$5:J$18))</f>
        <v>#N/A</v>
      </c>
      <c r="L394" t="e">
        <f>IF(LOOKUP($F394,'Vent Sizing Charts'!$F$5:$F$18,'Vent Sizing Charts'!K$5:K$18)+1&lt;0,0,LOOKUP($F394,'Vent Sizing Charts'!$F$5:$F$18,'Vent Sizing Charts'!K$5:K$18))</f>
        <v>#N/A</v>
      </c>
      <c r="M394" t="e">
        <f>IF(LOOKUP($F394,'Vent Sizing Charts'!$F$5:$F$18,'Vent Sizing Charts'!L$5:L$18)+1&lt;0,0,LOOKUP($F394,'Vent Sizing Charts'!$F$5:$F$18,'Vent Sizing Charts'!L$5:L$18))</f>
        <v>#N/A</v>
      </c>
      <c r="N394" t="e">
        <f>IF(LOOKUP($F394,'Vent Sizing Charts'!$F$5:$F$18,'Vent Sizing Charts'!M$5:M$18)+1&lt;0,0,LOOKUP($F394,'Vent Sizing Charts'!$F$5:$F$18,'Vent Sizing Charts'!M$5:M$18))</f>
        <v>#N/A</v>
      </c>
      <c r="O394" t="e">
        <f>IF(LOOKUP($F394,'Vent Sizing Charts'!$F$5:$F$18,'Vent Sizing Charts'!N$5:N$18)+1&lt;0,0,LOOKUP($F394,'Vent Sizing Charts'!$F$5:$F$18,'Vent Sizing Charts'!N$5:N$18))</f>
        <v>#N/A</v>
      </c>
      <c r="R394">
        <f>'Vent Sizing'!W299</f>
        <v>0</v>
      </c>
      <c r="S394">
        <f>ROUNDUP('Vent Sizing'!X299,0)</f>
        <v>0</v>
      </c>
      <c r="T394">
        <v>-9999999</v>
      </c>
      <c r="U394" t="str">
        <f>IF($R394=15,LOOKUP($S394,'Vent Sizing Charts'!$T$38:$T$41,'Vent Sizing Charts'!V$38:V$41)+1,IF($R394=12,LOOKUP($S394,'Vent Sizing Charts'!$T$34:$T$37,'Vent Sizing Charts'!V$34:V$37)+1,IF($R394=10,LOOKUP($S394,'Vent Sizing Charts'!$T$30:$T$33,'Vent Sizing Charts'!V$30:V$33)+1,IF($R394=8,LOOKUP($S394,'Vent Sizing Charts'!$T$26:$T$29,'Vent Sizing Charts'!V$26:V$29)+1,IF($R394=6,LOOKUP($S394,'Vent Sizing Charts'!$T$22:$T$25,'Vent Sizing Charts'!V$22:V$25)+1,IF($R394=5,LOOKUP($S394,'Vent Sizing Charts'!$T$18:$T$21,'Vent Sizing Charts'!V$18:V$21)+1,IF($R394=4,LOOKUP($S394,'Vent Sizing Charts'!$T$14:$T$17,'Vent Sizing Charts'!V$14:V$17)+1,IF($R394=3,LOOKUP($S394,'Vent Sizing Charts'!$T$10:$T$13,'Vent Sizing Charts'!V$10:V$13)+1,IF($R394=2,LOOKUP($S394,'Vent Sizing Charts'!$T$8:$T$9,'Vent Sizing Charts'!V$8:V$9)+1,IF($R394=1.5,LOOKUP($S394,'Vent Sizing Charts'!$T$7,'Vent Sizing Charts'!V$7)+1,IF($R394=1.25,LOOKUP($S394,'Vent Sizing Charts'!$T$6,'Vent Sizing Charts'!V$6)+1,"ERR")))))))))))</f>
        <v>ERR</v>
      </c>
      <c r="V394" t="str">
        <f>IF($R394=15,LOOKUP($S394,'Vent Sizing Charts'!$T$38:$T$41,'Vent Sizing Charts'!W$38:W$41)+1,IF($R394=12,LOOKUP($S394,'Vent Sizing Charts'!$T$34:$T$37,'Vent Sizing Charts'!W$34:W$37)+1,IF($R394=10,LOOKUP($S394,'Vent Sizing Charts'!$T$30:$T$33,'Vent Sizing Charts'!W$30:W$33)+1,IF($R394=8,LOOKUP($S394,'Vent Sizing Charts'!$T$26:$T$29,'Vent Sizing Charts'!W$26:W$29)+1,IF($R394=6,LOOKUP($S394,'Vent Sizing Charts'!$T$22:$T$25,'Vent Sizing Charts'!W$22:W$25)+1,IF($R394=5,LOOKUP($S394,'Vent Sizing Charts'!$T$18:$T$21,'Vent Sizing Charts'!W$18:W$21)+1,IF($R394=4,LOOKUP($S394,'Vent Sizing Charts'!$T$14:$T$17,'Vent Sizing Charts'!W$14:W$17)+1,IF($R394=3,LOOKUP($S394,'Vent Sizing Charts'!$T$10:$T$13,'Vent Sizing Charts'!W$10:W$13)+1,IF($R394=2,LOOKUP($S394,'Vent Sizing Charts'!$T$8:$T$9,'Vent Sizing Charts'!W$8:W$9)+1,IF($R394=1.5,LOOKUP($S394,'Vent Sizing Charts'!$T$7,'Vent Sizing Charts'!W$7)+1,IF($R394=1.25,LOOKUP($S394,'Vent Sizing Charts'!$T$6,'Vent Sizing Charts'!W$6)+1,"ERR")))))))))))</f>
        <v>ERR</v>
      </c>
      <c r="W394" t="str">
        <f>IF($R394=15,LOOKUP($S394,'Vent Sizing Charts'!$T$38:$T$41,'Vent Sizing Charts'!X$38:X$41)+1,IF($R394=12,LOOKUP($S394,'Vent Sizing Charts'!$T$34:$T$37,'Vent Sizing Charts'!X$34:X$37)+1,IF($R394=10,LOOKUP($S394,'Vent Sizing Charts'!$T$30:$T$33,'Vent Sizing Charts'!X$30:X$33)+1,IF($R394=8,LOOKUP($S394,'Vent Sizing Charts'!$T$26:$T$29,'Vent Sizing Charts'!X$26:X$29)+1,IF($R394=6,LOOKUP($S394,'Vent Sizing Charts'!$T$22:$T$25,'Vent Sizing Charts'!X$22:X$25)+1,IF($R394=5,LOOKUP($S394,'Vent Sizing Charts'!$T$18:$T$21,'Vent Sizing Charts'!X$18:X$21)+1,IF($R394=4,LOOKUP($S394,'Vent Sizing Charts'!$T$14:$T$17,'Vent Sizing Charts'!X$14:X$17)+1,IF($R394=3,LOOKUP($S394,'Vent Sizing Charts'!$T$10:$T$13,'Vent Sizing Charts'!X$10:X$13)+1,IF($R394=2,LOOKUP($S394,'Vent Sizing Charts'!$T$8:$T$9,'Vent Sizing Charts'!X$8:X$9)+1,IF($R394=1.5,LOOKUP($S394,'Vent Sizing Charts'!$T$7,'Vent Sizing Charts'!X$7)+1,IF($R394=1.25,LOOKUP($S394,'Vent Sizing Charts'!$T$6,'Vent Sizing Charts'!X$6)+1,"ERR")))))))))))</f>
        <v>ERR</v>
      </c>
      <c r="X394" t="str">
        <f>IF($R394=15,LOOKUP($S394,'Vent Sizing Charts'!$T$38:$T$41,'Vent Sizing Charts'!Y$38:Y$41)+1,IF($R394=12,LOOKUP($S394,'Vent Sizing Charts'!$T$34:$T$37,'Vent Sizing Charts'!Y$34:Y$37)+1,IF($R394=10,LOOKUP($S394,'Vent Sizing Charts'!$T$30:$T$33,'Vent Sizing Charts'!Y$30:Y$33)+1,IF($R394=8,LOOKUP($S394,'Vent Sizing Charts'!$T$26:$T$29,'Vent Sizing Charts'!Y$26:Y$29)+1,IF($R394=6,LOOKUP($S394,'Vent Sizing Charts'!$T$22:$T$25,'Vent Sizing Charts'!Y$22:Y$25)+1,IF($R394=5,LOOKUP($S394,'Vent Sizing Charts'!$T$18:$T$21,'Vent Sizing Charts'!Y$18:Y$21)+1,IF($R394=4,LOOKUP($S394,'Vent Sizing Charts'!$T$14:$T$17,'Vent Sizing Charts'!Y$14:Y$17)+1,IF($R394=3,LOOKUP($S394,'Vent Sizing Charts'!$T$10:$T$13,'Vent Sizing Charts'!Y$10:Y$13)+1,IF($R394=2,LOOKUP($S394,'Vent Sizing Charts'!$T$8:$T$9,'Vent Sizing Charts'!Y$8:Y$9)+1,IF($R394=1.5,LOOKUP($S394,'Vent Sizing Charts'!$T$7,'Vent Sizing Charts'!Y$7)+1,IF($R394=1.25,LOOKUP($S394,'Vent Sizing Charts'!$T$6,'Vent Sizing Charts'!Y$6)+1,"ERR")))))))))))</f>
        <v>ERR</v>
      </c>
      <c r="Y394" t="str">
        <f>IF($R394=15,LOOKUP($S394,'Vent Sizing Charts'!$T$38:$T$41,'Vent Sizing Charts'!Z$38:Z$41)+1,IF($R394=12,LOOKUP($S394,'Vent Sizing Charts'!$T$34:$T$37,'Vent Sizing Charts'!Z$34:Z$37)+1,IF($R394=10,LOOKUP($S394,'Vent Sizing Charts'!$T$30:$T$33,'Vent Sizing Charts'!Z$30:Z$33)+1,IF($R394=8,LOOKUP($S394,'Vent Sizing Charts'!$T$26:$T$29,'Vent Sizing Charts'!Z$26:Z$29)+1,IF($R394=6,LOOKUP($S394,'Vent Sizing Charts'!$T$22:$T$25,'Vent Sizing Charts'!Z$22:Z$25)+1,IF($R394=5,LOOKUP($S394,'Vent Sizing Charts'!$T$18:$T$21,'Vent Sizing Charts'!Z$18:Z$21)+1,IF($R394=4,LOOKUP($S394,'Vent Sizing Charts'!$T$14:$T$17,'Vent Sizing Charts'!Z$14:Z$17)+1,IF($R394=3,LOOKUP($S394,'Vent Sizing Charts'!$T$10:$T$13,'Vent Sizing Charts'!Z$10:Z$13)+1,IF($R394=2,LOOKUP($S394,'Vent Sizing Charts'!$T$8:$T$9,'Vent Sizing Charts'!Z$8:Z$9)+1,IF($R394=1.5,LOOKUP($S394,'Vent Sizing Charts'!$T$7,'Vent Sizing Charts'!Z$7)+1,IF($R394=1.25,LOOKUP($S394,'Vent Sizing Charts'!$T$6,'Vent Sizing Charts'!Z$6)+1,"ERR")))))))))))</f>
        <v>ERR</v>
      </c>
      <c r="Z394" t="str">
        <f>IF($R394=15,LOOKUP($S394,'Vent Sizing Charts'!$T$38:$T$41,'Vent Sizing Charts'!AA$38:AA$41)+1,IF($R394=12,LOOKUP($S394,'Vent Sizing Charts'!$T$34:$T$37,'Vent Sizing Charts'!AA$34:AA$37)+1,IF($R394=10,LOOKUP($S394,'Vent Sizing Charts'!$T$30:$T$33,'Vent Sizing Charts'!AA$30:AA$33)+1,IF($R394=8,LOOKUP($S394,'Vent Sizing Charts'!$T$26:$T$29,'Vent Sizing Charts'!AA$26:AA$29)+1,IF($R394=6,LOOKUP($S394,'Vent Sizing Charts'!$T$22:$T$25,'Vent Sizing Charts'!AA$22:AA$25)+1,IF($R394=5,LOOKUP($S394,'Vent Sizing Charts'!$T$18:$T$21,'Vent Sizing Charts'!AA$18:AA$21)+1,IF($R394=4,LOOKUP($S394,'Vent Sizing Charts'!$T$14:$T$17,'Vent Sizing Charts'!AA$14:AA$17)+1,IF($R394=3,LOOKUP($S394,'Vent Sizing Charts'!$T$10:$T$13,'Vent Sizing Charts'!AA$10:AA$13)+1,IF($R394=2,LOOKUP($S394,'Vent Sizing Charts'!$T$8:$T$9,'Vent Sizing Charts'!AA$8:AA$9)+1,IF($R394=1.5,LOOKUP($S394,'Vent Sizing Charts'!$T$7,'Vent Sizing Charts'!AA$7)+1,IF($R394=1.25,LOOKUP($S394,'Vent Sizing Charts'!$T$6,'Vent Sizing Charts'!AA$6)+1,"ERR")))))))))))</f>
        <v>ERR</v>
      </c>
      <c r="AA394" t="str">
        <f>IF($R394=15,LOOKUP($S394,'Vent Sizing Charts'!$T$38:$T$41,'Vent Sizing Charts'!AB$38:AB$41)+1,IF($R394=12,LOOKUP($S394,'Vent Sizing Charts'!$T$34:$T$37,'Vent Sizing Charts'!AB$34:AB$37)+1,IF($R394=10,LOOKUP($S394,'Vent Sizing Charts'!$T$30:$T$33,'Vent Sizing Charts'!AB$30:AB$33)+1,IF($R394=8,LOOKUP($S394,'Vent Sizing Charts'!$T$26:$T$29,'Vent Sizing Charts'!AB$26:AB$29)+1,IF($R394=6,LOOKUP($S394,'Vent Sizing Charts'!$T$22:$T$25,'Vent Sizing Charts'!AB$22:AB$25)+1,IF($R394=5,LOOKUP($S394,'Vent Sizing Charts'!$T$18:$T$21,'Vent Sizing Charts'!AB$18:AB$21)+1,IF($R394=4,LOOKUP($S394,'Vent Sizing Charts'!$T$14:$T$17,'Vent Sizing Charts'!AB$14:AB$17)+1,IF($R394=3,LOOKUP($S394,'Vent Sizing Charts'!$T$10:$T$13,'Vent Sizing Charts'!AB$10:AB$13)+1,IF($R394=2,LOOKUP($S394,'Vent Sizing Charts'!$T$8:$T$9,'Vent Sizing Charts'!AB$8:AB$9)+1,IF($R394=1.5,LOOKUP($S394,'Vent Sizing Charts'!$T$7,'Vent Sizing Charts'!AB$7)+1,IF($R394=1.25,LOOKUP($S394,'Vent Sizing Charts'!$T$6,'Vent Sizing Charts'!AB$6)+1,"ERR")))))))))))</f>
        <v>ERR</v>
      </c>
      <c r="AB394" t="str">
        <f>IF($R394=15,LOOKUP($S394,'Vent Sizing Charts'!$T$38:$T$41,'Vent Sizing Charts'!AC$38:AC$41)+1,IF($R394=12,LOOKUP($S394,'Vent Sizing Charts'!$T$34:$T$37,'Vent Sizing Charts'!AC$34:AC$37)+1,IF($R394=10,LOOKUP($S394,'Vent Sizing Charts'!$T$30:$T$33,'Vent Sizing Charts'!AC$30:AC$33)+1,IF($R394=8,LOOKUP($S394,'Vent Sizing Charts'!$T$26:$T$29,'Vent Sizing Charts'!AC$26:AC$29)+1,IF($R394=6,LOOKUP($S394,'Vent Sizing Charts'!$T$22:$T$25,'Vent Sizing Charts'!AC$22:AC$25)+1,IF($R394=5,LOOKUP($S394,'Vent Sizing Charts'!$T$18:$T$21,'Vent Sizing Charts'!AC$18:AC$21)+1,IF($R394=4,LOOKUP($S394,'Vent Sizing Charts'!$T$14:$T$17,'Vent Sizing Charts'!AC$14:AC$17)+1,IF($R394=3,LOOKUP($S394,'Vent Sizing Charts'!$T$10:$T$13,'Vent Sizing Charts'!AC$10:AC$13)+1,IF($R394=2,LOOKUP($S394,'Vent Sizing Charts'!$T$8:$T$9,'Vent Sizing Charts'!AC$8:AC$9)+1,IF($R394=1.5,LOOKUP($S394,'Vent Sizing Charts'!$T$7,'Vent Sizing Charts'!AC$7)+1,IF($R394=1.25,LOOKUP($S394,'Vent Sizing Charts'!$T$6,'Vent Sizing Charts'!AC$6)+1,"ERR")))))))))))</f>
        <v>ERR</v>
      </c>
      <c r="AC394" t="str">
        <f>IF($R394=15,LOOKUP($S394,'Vent Sizing Charts'!$T$38:$T$41,'Vent Sizing Charts'!AD$38:AD$41)+1,IF($R394=12,LOOKUP($S394,'Vent Sizing Charts'!$T$34:$T$37,'Vent Sizing Charts'!AD$34:AD$37)+1,IF($R394=10,LOOKUP($S394,'Vent Sizing Charts'!$T$30:$T$33,'Vent Sizing Charts'!AD$30:AD$33)+1,IF($R394=8,LOOKUP($S394,'Vent Sizing Charts'!$T$26:$T$29,'Vent Sizing Charts'!AD$26:AD$29)+1,IF($R394=6,LOOKUP($S394,'Vent Sizing Charts'!$T$22:$T$25,'Vent Sizing Charts'!AD$22:AD$25)+1,IF($R394=5,LOOKUP($S394,'Vent Sizing Charts'!$T$18:$T$21,'Vent Sizing Charts'!AD$18:AD$21)+1,IF($R394=4,LOOKUP($S394,'Vent Sizing Charts'!$T$14:$T$17,'Vent Sizing Charts'!AD$14:AD$17)+1,IF($R394=3,LOOKUP($S394,'Vent Sizing Charts'!$T$10:$T$13,'Vent Sizing Charts'!AD$10:AD$13)+1,IF($R394=2,LOOKUP($S394,'Vent Sizing Charts'!$T$8:$T$9,'Vent Sizing Charts'!AD$8:AD$9)+1,IF($R394=1.5,LOOKUP($S394,'Vent Sizing Charts'!$T$7,'Vent Sizing Charts'!AD$7)+1,IF($R394=1.25,LOOKUP($S394,'Vent Sizing Charts'!$T$6,'Vent Sizing Charts'!AD$6)+1,"ERR")))))))))))</f>
        <v>ERR</v>
      </c>
      <c r="AD394" t="str">
        <f>IF($R394=15,LOOKUP($S394,'Vent Sizing Charts'!$T$38:$T$41,'Vent Sizing Charts'!AE$38:AE$41)+1,IF($R394=12,LOOKUP($S394,'Vent Sizing Charts'!$T$34:$T$37,'Vent Sizing Charts'!AE$34:AE$37)+1,IF($R394=10,LOOKUP($S394,'Vent Sizing Charts'!$T$30:$T$33,'Vent Sizing Charts'!AE$30:AE$33)+1,IF($R394=8,LOOKUP($S394,'Vent Sizing Charts'!$T$26:$T$29,'Vent Sizing Charts'!AE$26:AE$29)+1,IF($R394=6,LOOKUP($S394,'Vent Sizing Charts'!$T$22:$T$25,'Vent Sizing Charts'!AE$22:AE$25)+1,IF($R394=5,LOOKUP($S394,'Vent Sizing Charts'!$T$18:$T$21,'Vent Sizing Charts'!AE$18:AE$21)+1,IF($R394=4,LOOKUP($S394,'Vent Sizing Charts'!$T$14:$T$17,'Vent Sizing Charts'!AE$14:AE$17)+1,IF($R394=3,LOOKUP($S394,'Vent Sizing Charts'!$T$10:$T$13,'Vent Sizing Charts'!AE$10:AE$13)+1,IF($R394=2,LOOKUP($S394,'Vent Sizing Charts'!$T$8:$T$9,'Vent Sizing Charts'!AE$8:AE$9)+1,IF($R394=1.5,LOOKUP($S394,'Vent Sizing Charts'!$T$7,'Vent Sizing Charts'!AE$7)+1,IF($R394=1.25,LOOKUP($S394,'Vent Sizing Charts'!$T$6,'Vent Sizing Charts'!AE$6)+1,"ERR")))))))))))</f>
        <v>ERR</v>
      </c>
      <c r="AE394" t="str">
        <f>IF($R394=15,LOOKUP($S394,'Vent Sizing Charts'!$T$38:$T$41,'Vent Sizing Charts'!U$38:U$41),IF($R394=12,LOOKUP($S394,'Vent Sizing Charts'!$T$34:$T$37,'Vent Sizing Charts'!U$34:U$37),IF($R394=10,LOOKUP($S394,'Vent Sizing Charts'!$T$30:$T$33,'Vent Sizing Charts'!U$30:U$33),IF($R394=8,LOOKUP($S394,'Vent Sizing Charts'!$T$26:$T$29,'Vent Sizing Charts'!U$26:U$29),IF($R394=6,LOOKUP($S394,'Vent Sizing Charts'!$T$22:$T$25,'Vent Sizing Charts'!U$22:U$25),IF($R394=5,LOOKUP($S394,'Vent Sizing Charts'!$T$18:$T$21,'Vent Sizing Charts'!U$18:U$21),IF($R394=4,LOOKUP($S394,'Vent Sizing Charts'!$T$14:$T$17,'Vent Sizing Charts'!U$14:U$17),IF($R394=3,LOOKUP($S394,'Vent Sizing Charts'!$T$10:$T$13,'Vent Sizing Charts'!U$10:U$13),IF($R394=2,LOOKUP($S394,'Vent Sizing Charts'!$T$8:$T$9,'Vent Sizing Charts'!U$8:U$9),IF($R394=1.5,LOOKUP($S394,'Vent Sizing Charts'!$T$7,'Vent Sizing Charts'!U$7),IF($R394=1.25,LOOKUP($S394,'Vent Sizing Charts'!$T$6,'Vent Sizing Charts'!U$6),"ERR")))))))))))</f>
        <v>ERR</v>
      </c>
    </row>
    <row r="395" spans="6:31" x14ac:dyDescent="0.25">
      <c r="F395" t="str">
        <f>IF('Vent Sizing'!M380="","",'Vent Sizing'!M380)</f>
        <v/>
      </c>
      <c r="G395">
        <v>0</v>
      </c>
      <c r="H395" t="e">
        <f>IF(LOOKUP($F395,'Vent Sizing Charts'!$F$5:$F$18,'Vent Sizing Charts'!G$5:G$18)+1&lt;0,0,LOOKUP($F395,'Vent Sizing Charts'!$F$5:$F$18,'Vent Sizing Charts'!G$5:G$18))</f>
        <v>#N/A</v>
      </c>
      <c r="I395" t="e">
        <f>IF(LOOKUP($F395,'Vent Sizing Charts'!$F$5:$F$18,'Vent Sizing Charts'!H$5:H$18)+1&lt;0,0,LOOKUP($F395,'Vent Sizing Charts'!$F$5:$F$18,'Vent Sizing Charts'!H$5:H$18))</f>
        <v>#N/A</v>
      </c>
      <c r="J395" t="e">
        <f>IF(LOOKUP($F395,'Vent Sizing Charts'!$F$5:$F$18,'Vent Sizing Charts'!I$5:I$18)+1&lt;0,0,LOOKUP($F395,'Vent Sizing Charts'!$F$5:$F$18,'Vent Sizing Charts'!I$5:I$18))</f>
        <v>#N/A</v>
      </c>
      <c r="K395" t="e">
        <f>IF(LOOKUP($F395,'Vent Sizing Charts'!$F$5:$F$18,'Vent Sizing Charts'!J$5:J$18)+1&lt;0,0,LOOKUP($F395,'Vent Sizing Charts'!$F$5:$F$18,'Vent Sizing Charts'!J$5:J$18))</f>
        <v>#N/A</v>
      </c>
      <c r="L395" t="e">
        <f>IF(LOOKUP($F395,'Vent Sizing Charts'!$F$5:$F$18,'Vent Sizing Charts'!K$5:K$18)+1&lt;0,0,LOOKUP($F395,'Vent Sizing Charts'!$F$5:$F$18,'Vent Sizing Charts'!K$5:K$18))</f>
        <v>#N/A</v>
      </c>
      <c r="M395" t="e">
        <f>IF(LOOKUP($F395,'Vent Sizing Charts'!$F$5:$F$18,'Vent Sizing Charts'!L$5:L$18)+1&lt;0,0,LOOKUP($F395,'Vent Sizing Charts'!$F$5:$F$18,'Vent Sizing Charts'!L$5:L$18))</f>
        <v>#N/A</v>
      </c>
      <c r="N395" t="e">
        <f>IF(LOOKUP($F395,'Vent Sizing Charts'!$F$5:$F$18,'Vent Sizing Charts'!M$5:M$18)+1&lt;0,0,LOOKUP($F395,'Vent Sizing Charts'!$F$5:$F$18,'Vent Sizing Charts'!M$5:M$18))</f>
        <v>#N/A</v>
      </c>
      <c r="O395" t="e">
        <f>IF(LOOKUP($F395,'Vent Sizing Charts'!$F$5:$F$18,'Vent Sizing Charts'!N$5:N$18)+1&lt;0,0,LOOKUP($F395,'Vent Sizing Charts'!$F$5:$F$18,'Vent Sizing Charts'!N$5:N$18))</f>
        <v>#N/A</v>
      </c>
      <c r="R395">
        <f>'Vent Sizing'!W300</f>
        <v>0</v>
      </c>
      <c r="S395">
        <f>ROUNDUP('Vent Sizing'!X300,0)</f>
        <v>0</v>
      </c>
      <c r="T395">
        <v>-9999999</v>
      </c>
      <c r="U395" t="str">
        <f>IF($R395=15,LOOKUP($S395,'Vent Sizing Charts'!$T$38:$T$41,'Vent Sizing Charts'!V$38:V$41)+1,IF($R395=12,LOOKUP($S395,'Vent Sizing Charts'!$T$34:$T$37,'Vent Sizing Charts'!V$34:V$37)+1,IF($R395=10,LOOKUP($S395,'Vent Sizing Charts'!$T$30:$T$33,'Vent Sizing Charts'!V$30:V$33)+1,IF($R395=8,LOOKUP($S395,'Vent Sizing Charts'!$T$26:$T$29,'Vent Sizing Charts'!V$26:V$29)+1,IF($R395=6,LOOKUP($S395,'Vent Sizing Charts'!$T$22:$T$25,'Vent Sizing Charts'!V$22:V$25)+1,IF($R395=5,LOOKUP($S395,'Vent Sizing Charts'!$T$18:$T$21,'Vent Sizing Charts'!V$18:V$21)+1,IF($R395=4,LOOKUP($S395,'Vent Sizing Charts'!$T$14:$T$17,'Vent Sizing Charts'!V$14:V$17)+1,IF($R395=3,LOOKUP($S395,'Vent Sizing Charts'!$T$10:$T$13,'Vent Sizing Charts'!V$10:V$13)+1,IF($R395=2,LOOKUP($S395,'Vent Sizing Charts'!$T$8:$T$9,'Vent Sizing Charts'!V$8:V$9)+1,IF($R395=1.5,LOOKUP($S395,'Vent Sizing Charts'!$T$7,'Vent Sizing Charts'!V$7)+1,IF($R395=1.25,LOOKUP($S395,'Vent Sizing Charts'!$T$6,'Vent Sizing Charts'!V$6)+1,"ERR")))))))))))</f>
        <v>ERR</v>
      </c>
      <c r="V395" t="str">
        <f>IF($R395=15,LOOKUP($S395,'Vent Sizing Charts'!$T$38:$T$41,'Vent Sizing Charts'!W$38:W$41)+1,IF($R395=12,LOOKUP($S395,'Vent Sizing Charts'!$T$34:$T$37,'Vent Sizing Charts'!W$34:W$37)+1,IF($R395=10,LOOKUP($S395,'Vent Sizing Charts'!$T$30:$T$33,'Vent Sizing Charts'!W$30:W$33)+1,IF($R395=8,LOOKUP($S395,'Vent Sizing Charts'!$T$26:$T$29,'Vent Sizing Charts'!W$26:W$29)+1,IF($R395=6,LOOKUP($S395,'Vent Sizing Charts'!$T$22:$T$25,'Vent Sizing Charts'!W$22:W$25)+1,IF($R395=5,LOOKUP($S395,'Vent Sizing Charts'!$T$18:$T$21,'Vent Sizing Charts'!W$18:W$21)+1,IF($R395=4,LOOKUP($S395,'Vent Sizing Charts'!$T$14:$T$17,'Vent Sizing Charts'!W$14:W$17)+1,IF($R395=3,LOOKUP($S395,'Vent Sizing Charts'!$T$10:$T$13,'Vent Sizing Charts'!W$10:W$13)+1,IF($R395=2,LOOKUP($S395,'Vent Sizing Charts'!$T$8:$T$9,'Vent Sizing Charts'!W$8:W$9)+1,IF($R395=1.5,LOOKUP($S395,'Vent Sizing Charts'!$T$7,'Vent Sizing Charts'!W$7)+1,IF($R395=1.25,LOOKUP($S395,'Vent Sizing Charts'!$T$6,'Vent Sizing Charts'!W$6)+1,"ERR")))))))))))</f>
        <v>ERR</v>
      </c>
      <c r="W395" t="str">
        <f>IF($R395=15,LOOKUP($S395,'Vent Sizing Charts'!$T$38:$T$41,'Vent Sizing Charts'!X$38:X$41)+1,IF($R395=12,LOOKUP($S395,'Vent Sizing Charts'!$T$34:$T$37,'Vent Sizing Charts'!X$34:X$37)+1,IF($R395=10,LOOKUP($S395,'Vent Sizing Charts'!$T$30:$T$33,'Vent Sizing Charts'!X$30:X$33)+1,IF($R395=8,LOOKUP($S395,'Vent Sizing Charts'!$T$26:$T$29,'Vent Sizing Charts'!X$26:X$29)+1,IF($R395=6,LOOKUP($S395,'Vent Sizing Charts'!$T$22:$T$25,'Vent Sizing Charts'!X$22:X$25)+1,IF($R395=5,LOOKUP($S395,'Vent Sizing Charts'!$T$18:$T$21,'Vent Sizing Charts'!X$18:X$21)+1,IF($R395=4,LOOKUP($S395,'Vent Sizing Charts'!$T$14:$T$17,'Vent Sizing Charts'!X$14:X$17)+1,IF($R395=3,LOOKUP($S395,'Vent Sizing Charts'!$T$10:$T$13,'Vent Sizing Charts'!X$10:X$13)+1,IF($R395=2,LOOKUP($S395,'Vent Sizing Charts'!$T$8:$T$9,'Vent Sizing Charts'!X$8:X$9)+1,IF($R395=1.5,LOOKUP($S395,'Vent Sizing Charts'!$T$7,'Vent Sizing Charts'!X$7)+1,IF($R395=1.25,LOOKUP($S395,'Vent Sizing Charts'!$T$6,'Vent Sizing Charts'!X$6)+1,"ERR")))))))))))</f>
        <v>ERR</v>
      </c>
      <c r="X395" t="str">
        <f>IF($R395=15,LOOKUP($S395,'Vent Sizing Charts'!$T$38:$T$41,'Vent Sizing Charts'!Y$38:Y$41)+1,IF($R395=12,LOOKUP($S395,'Vent Sizing Charts'!$T$34:$T$37,'Vent Sizing Charts'!Y$34:Y$37)+1,IF($R395=10,LOOKUP($S395,'Vent Sizing Charts'!$T$30:$T$33,'Vent Sizing Charts'!Y$30:Y$33)+1,IF($R395=8,LOOKUP($S395,'Vent Sizing Charts'!$T$26:$T$29,'Vent Sizing Charts'!Y$26:Y$29)+1,IF($R395=6,LOOKUP($S395,'Vent Sizing Charts'!$T$22:$T$25,'Vent Sizing Charts'!Y$22:Y$25)+1,IF($R395=5,LOOKUP($S395,'Vent Sizing Charts'!$T$18:$T$21,'Vent Sizing Charts'!Y$18:Y$21)+1,IF($R395=4,LOOKUP($S395,'Vent Sizing Charts'!$T$14:$T$17,'Vent Sizing Charts'!Y$14:Y$17)+1,IF($R395=3,LOOKUP($S395,'Vent Sizing Charts'!$T$10:$T$13,'Vent Sizing Charts'!Y$10:Y$13)+1,IF($R395=2,LOOKUP($S395,'Vent Sizing Charts'!$T$8:$T$9,'Vent Sizing Charts'!Y$8:Y$9)+1,IF($R395=1.5,LOOKUP($S395,'Vent Sizing Charts'!$T$7,'Vent Sizing Charts'!Y$7)+1,IF($R395=1.25,LOOKUP($S395,'Vent Sizing Charts'!$T$6,'Vent Sizing Charts'!Y$6)+1,"ERR")))))))))))</f>
        <v>ERR</v>
      </c>
      <c r="Y395" t="str">
        <f>IF($R395=15,LOOKUP($S395,'Vent Sizing Charts'!$T$38:$T$41,'Vent Sizing Charts'!Z$38:Z$41)+1,IF($R395=12,LOOKUP($S395,'Vent Sizing Charts'!$T$34:$T$37,'Vent Sizing Charts'!Z$34:Z$37)+1,IF($R395=10,LOOKUP($S395,'Vent Sizing Charts'!$T$30:$T$33,'Vent Sizing Charts'!Z$30:Z$33)+1,IF($R395=8,LOOKUP($S395,'Vent Sizing Charts'!$T$26:$T$29,'Vent Sizing Charts'!Z$26:Z$29)+1,IF($R395=6,LOOKUP($S395,'Vent Sizing Charts'!$T$22:$T$25,'Vent Sizing Charts'!Z$22:Z$25)+1,IF($R395=5,LOOKUP($S395,'Vent Sizing Charts'!$T$18:$T$21,'Vent Sizing Charts'!Z$18:Z$21)+1,IF($R395=4,LOOKUP($S395,'Vent Sizing Charts'!$T$14:$T$17,'Vent Sizing Charts'!Z$14:Z$17)+1,IF($R395=3,LOOKUP($S395,'Vent Sizing Charts'!$T$10:$T$13,'Vent Sizing Charts'!Z$10:Z$13)+1,IF($R395=2,LOOKUP($S395,'Vent Sizing Charts'!$T$8:$T$9,'Vent Sizing Charts'!Z$8:Z$9)+1,IF($R395=1.5,LOOKUP($S395,'Vent Sizing Charts'!$T$7,'Vent Sizing Charts'!Z$7)+1,IF($R395=1.25,LOOKUP($S395,'Vent Sizing Charts'!$T$6,'Vent Sizing Charts'!Z$6)+1,"ERR")))))))))))</f>
        <v>ERR</v>
      </c>
      <c r="Z395" t="str">
        <f>IF($R395=15,LOOKUP($S395,'Vent Sizing Charts'!$T$38:$T$41,'Vent Sizing Charts'!AA$38:AA$41)+1,IF($R395=12,LOOKUP($S395,'Vent Sizing Charts'!$T$34:$T$37,'Vent Sizing Charts'!AA$34:AA$37)+1,IF($R395=10,LOOKUP($S395,'Vent Sizing Charts'!$T$30:$T$33,'Vent Sizing Charts'!AA$30:AA$33)+1,IF($R395=8,LOOKUP($S395,'Vent Sizing Charts'!$T$26:$T$29,'Vent Sizing Charts'!AA$26:AA$29)+1,IF($R395=6,LOOKUP($S395,'Vent Sizing Charts'!$T$22:$T$25,'Vent Sizing Charts'!AA$22:AA$25)+1,IF($R395=5,LOOKUP($S395,'Vent Sizing Charts'!$T$18:$T$21,'Vent Sizing Charts'!AA$18:AA$21)+1,IF($R395=4,LOOKUP($S395,'Vent Sizing Charts'!$T$14:$T$17,'Vent Sizing Charts'!AA$14:AA$17)+1,IF($R395=3,LOOKUP($S395,'Vent Sizing Charts'!$T$10:$T$13,'Vent Sizing Charts'!AA$10:AA$13)+1,IF($R395=2,LOOKUP($S395,'Vent Sizing Charts'!$T$8:$T$9,'Vent Sizing Charts'!AA$8:AA$9)+1,IF($R395=1.5,LOOKUP($S395,'Vent Sizing Charts'!$T$7,'Vent Sizing Charts'!AA$7)+1,IF($R395=1.25,LOOKUP($S395,'Vent Sizing Charts'!$T$6,'Vent Sizing Charts'!AA$6)+1,"ERR")))))))))))</f>
        <v>ERR</v>
      </c>
      <c r="AA395" t="str">
        <f>IF($R395=15,LOOKUP($S395,'Vent Sizing Charts'!$T$38:$T$41,'Vent Sizing Charts'!AB$38:AB$41)+1,IF($R395=12,LOOKUP($S395,'Vent Sizing Charts'!$T$34:$T$37,'Vent Sizing Charts'!AB$34:AB$37)+1,IF($R395=10,LOOKUP($S395,'Vent Sizing Charts'!$T$30:$T$33,'Vent Sizing Charts'!AB$30:AB$33)+1,IF($R395=8,LOOKUP($S395,'Vent Sizing Charts'!$T$26:$T$29,'Vent Sizing Charts'!AB$26:AB$29)+1,IF($R395=6,LOOKUP($S395,'Vent Sizing Charts'!$T$22:$T$25,'Vent Sizing Charts'!AB$22:AB$25)+1,IF($R395=5,LOOKUP($S395,'Vent Sizing Charts'!$T$18:$T$21,'Vent Sizing Charts'!AB$18:AB$21)+1,IF($R395=4,LOOKUP($S395,'Vent Sizing Charts'!$T$14:$T$17,'Vent Sizing Charts'!AB$14:AB$17)+1,IF($R395=3,LOOKUP($S395,'Vent Sizing Charts'!$T$10:$T$13,'Vent Sizing Charts'!AB$10:AB$13)+1,IF($R395=2,LOOKUP($S395,'Vent Sizing Charts'!$T$8:$T$9,'Vent Sizing Charts'!AB$8:AB$9)+1,IF($R395=1.5,LOOKUP($S395,'Vent Sizing Charts'!$T$7,'Vent Sizing Charts'!AB$7)+1,IF($R395=1.25,LOOKUP($S395,'Vent Sizing Charts'!$T$6,'Vent Sizing Charts'!AB$6)+1,"ERR")))))))))))</f>
        <v>ERR</v>
      </c>
      <c r="AB395" t="str">
        <f>IF($R395=15,LOOKUP($S395,'Vent Sizing Charts'!$T$38:$T$41,'Vent Sizing Charts'!AC$38:AC$41)+1,IF($R395=12,LOOKUP($S395,'Vent Sizing Charts'!$T$34:$T$37,'Vent Sizing Charts'!AC$34:AC$37)+1,IF($R395=10,LOOKUP($S395,'Vent Sizing Charts'!$T$30:$T$33,'Vent Sizing Charts'!AC$30:AC$33)+1,IF($R395=8,LOOKUP($S395,'Vent Sizing Charts'!$T$26:$T$29,'Vent Sizing Charts'!AC$26:AC$29)+1,IF($R395=6,LOOKUP($S395,'Vent Sizing Charts'!$T$22:$T$25,'Vent Sizing Charts'!AC$22:AC$25)+1,IF($R395=5,LOOKUP($S395,'Vent Sizing Charts'!$T$18:$T$21,'Vent Sizing Charts'!AC$18:AC$21)+1,IF($R395=4,LOOKUP($S395,'Vent Sizing Charts'!$T$14:$T$17,'Vent Sizing Charts'!AC$14:AC$17)+1,IF($R395=3,LOOKUP($S395,'Vent Sizing Charts'!$T$10:$T$13,'Vent Sizing Charts'!AC$10:AC$13)+1,IF($R395=2,LOOKUP($S395,'Vent Sizing Charts'!$T$8:$T$9,'Vent Sizing Charts'!AC$8:AC$9)+1,IF($R395=1.5,LOOKUP($S395,'Vent Sizing Charts'!$T$7,'Vent Sizing Charts'!AC$7)+1,IF($R395=1.25,LOOKUP($S395,'Vent Sizing Charts'!$T$6,'Vent Sizing Charts'!AC$6)+1,"ERR")))))))))))</f>
        <v>ERR</v>
      </c>
      <c r="AC395" t="str">
        <f>IF($R395=15,LOOKUP($S395,'Vent Sizing Charts'!$T$38:$T$41,'Vent Sizing Charts'!AD$38:AD$41)+1,IF($R395=12,LOOKUP($S395,'Vent Sizing Charts'!$T$34:$T$37,'Vent Sizing Charts'!AD$34:AD$37)+1,IF($R395=10,LOOKUP($S395,'Vent Sizing Charts'!$T$30:$T$33,'Vent Sizing Charts'!AD$30:AD$33)+1,IF($R395=8,LOOKUP($S395,'Vent Sizing Charts'!$T$26:$T$29,'Vent Sizing Charts'!AD$26:AD$29)+1,IF($R395=6,LOOKUP($S395,'Vent Sizing Charts'!$T$22:$T$25,'Vent Sizing Charts'!AD$22:AD$25)+1,IF($R395=5,LOOKUP($S395,'Vent Sizing Charts'!$T$18:$T$21,'Vent Sizing Charts'!AD$18:AD$21)+1,IF($R395=4,LOOKUP($S395,'Vent Sizing Charts'!$T$14:$T$17,'Vent Sizing Charts'!AD$14:AD$17)+1,IF($R395=3,LOOKUP($S395,'Vent Sizing Charts'!$T$10:$T$13,'Vent Sizing Charts'!AD$10:AD$13)+1,IF($R395=2,LOOKUP($S395,'Vent Sizing Charts'!$T$8:$T$9,'Vent Sizing Charts'!AD$8:AD$9)+1,IF($R395=1.5,LOOKUP($S395,'Vent Sizing Charts'!$T$7,'Vent Sizing Charts'!AD$7)+1,IF($R395=1.25,LOOKUP($S395,'Vent Sizing Charts'!$T$6,'Vent Sizing Charts'!AD$6)+1,"ERR")))))))))))</f>
        <v>ERR</v>
      </c>
      <c r="AD395" t="str">
        <f>IF($R395=15,LOOKUP($S395,'Vent Sizing Charts'!$T$38:$T$41,'Vent Sizing Charts'!AE$38:AE$41)+1,IF($R395=12,LOOKUP($S395,'Vent Sizing Charts'!$T$34:$T$37,'Vent Sizing Charts'!AE$34:AE$37)+1,IF($R395=10,LOOKUP($S395,'Vent Sizing Charts'!$T$30:$T$33,'Vent Sizing Charts'!AE$30:AE$33)+1,IF($R395=8,LOOKUP($S395,'Vent Sizing Charts'!$T$26:$T$29,'Vent Sizing Charts'!AE$26:AE$29)+1,IF($R395=6,LOOKUP($S395,'Vent Sizing Charts'!$T$22:$T$25,'Vent Sizing Charts'!AE$22:AE$25)+1,IF($R395=5,LOOKUP($S395,'Vent Sizing Charts'!$T$18:$T$21,'Vent Sizing Charts'!AE$18:AE$21)+1,IF($R395=4,LOOKUP($S395,'Vent Sizing Charts'!$T$14:$T$17,'Vent Sizing Charts'!AE$14:AE$17)+1,IF($R395=3,LOOKUP($S395,'Vent Sizing Charts'!$T$10:$T$13,'Vent Sizing Charts'!AE$10:AE$13)+1,IF($R395=2,LOOKUP($S395,'Vent Sizing Charts'!$T$8:$T$9,'Vent Sizing Charts'!AE$8:AE$9)+1,IF($R395=1.5,LOOKUP($S395,'Vent Sizing Charts'!$T$7,'Vent Sizing Charts'!AE$7)+1,IF($R395=1.25,LOOKUP($S395,'Vent Sizing Charts'!$T$6,'Vent Sizing Charts'!AE$6)+1,"ERR")))))))))))</f>
        <v>ERR</v>
      </c>
      <c r="AE395" t="str">
        <f>IF($R395=15,LOOKUP($S395,'Vent Sizing Charts'!$T$38:$T$41,'Vent Sizing Charts'!U$38:U$41),IF($R395=12,LOOKUP($S395,'Vent Sizing Charts'!$T$34:$T$37,'Vent Sizing Charts'!U$34:U$37),IF($R395=10,LOOKUP($S395,'Vent Sizing Charts'!$T$30:$T$33,'Vent Sizing Charts'!U$30:U$33),IF($R395=8,LOOKUP($S395,'Vent Sizing Charts'!$T$26:$T$29,'Vent Sizing Charts'!U$26:U$29),IF($R395=6,LOOKUP($S395,'Vent Sizing Charts'!$T$22:$T$25,'Vent Sizing Charts'!U$22:U$25),IF($R395=5,LOOKUP($S395,'Vent Sizing Charts'!$T$18:$T$21,'Vent Sizing Charts'!U$18:U$21),IF($R395=4,LOOKUP($S395,'Vent Sizing Charts'!$T$14:$T$17,'Vent Sizing Charts'!U$14:U$17),IF($R395=3,LOOKUP($S395,'Vent Sizing Charts'!$T$10:$T$13,'Vent Sizing Charts'!U$10:U$13),IF($R395=2,LOOKUP($S395,'Vent Sizing Charts'!$T$8:$T$9,'Vent Sizing Charts'!U$8:U$9),IF($R395=1.5,LOOKUP($S395,'Vent Sizing Charts'!$T$7,'Vent Sizing Charts'!U$7),IF($R395=1.25,LOOKUP($S395,'Vent Sizing Charts'!$T$6,'Vent Sizing Charts'!U$6),"ERR")))))))))))</f>
        <v>ERR</v>
      </c>
    </row>
    <row r="396" spans="6:31" x14ac:dyDescent="0.25">
      <c r="F396" t="str">
        <f>IF('Vent Sizing'!M381="","",'Vent Sizing'!M381)</f>
        <v/>
      </c>
      <c r="G396">
        <v>0</v>
      </c>
      <c r="H396" t="e">
        <f>IF(LOOKUP($F396,'Vent Sizing Charts'!$F$5:$F$18,'Vent Sizing Charts'!G$5:G$18)+1&lt;0,0,LOOKUP($F396,'Vent Sizing Charts'!$F$5:$F$18,'Vent Sizing Charts'!G$5:G$18))</f>
        <v>#N/A</v>
      </c>
      <c r="I396" t="e">
        <f>IF(LOOKUP($F396,'Vent Sizing Charts'!$F$5:$F$18,'Vent Sizing Charts'!H$5:H$18)+1&lt;0,0,LOOKUP($F396,'Vent Sizing Charts'!$F$5:$F$18,'Vent Sizing Charts'!H$5:H$18))</f>
        <v>#N/A</v>
      </c>
      <c r="J396" t="e">
        <f>IF(LOOKUP($F396,'Vent Sizing Charts'!$F$5:$F$18,'Vent Sizing Charts'!I$5:I$18)+1&lt;0,0,LOOKUP($F396,'Vent Sizing Charts'!$F$5:$F$18,'Vent Sizing Charts'!I$5:I$18))</f>
        <v>#N/A</v>
      </c>
      <c r="K396" t="e">
        <f>IF(LOOKUP($F396,'Vent Sizing Charts'!$F$5:$F$18,'Vent Sizing Charts'!J$5:J$18)+1&lt;0,0,LOOKUP($F396,'Vent Sizing Charts'!$F$5:$F$18,'Vent Sizing Charts'!J$5:J$18))</f>
        <v>#N/A</v>
      </c>
      <c r="L396" t="e">
        <f>IF(LOOKUP($F396,'Vent Sizing Charts'!$F$5:$F$18,'Vent Sizing Charts'!K$5:K$18)+1&lt;0,0,LOOKUP($F396,'Vent Sizing Charts'!$F$5:$F$18,'Vent Sizing Charts'!K$5:K$18))</f>
        <v>#N/A</v>
      </c>
      <c r="M396" t="e">
        <f>IF(LOOKUP($F396,'Vent Sizing Charts'!$F$5:$F$18,'Vent Sizing Charts'!L$5:L$18)+1&lt;0,0,LOOKUP($F396,'Vent Sizing Charts'!$F$5:$F$18,'Vent Sizing Charts'!L$5:L$18))</f>
        <v>#N/A</v>
      </c>
      <c r="N396" t="e">
        <f>IF(LOOKUP($F396,'Vent Sizing Charts'!$F$5:$F$18,'Vent Sizing Charts'!M$5:M$18)+1&lt;0,0,LOOKUP($F396,'Vent Sizing Charts'!$F$5:$F$18,'Vent Sizing Charts'!M$5:M$18))</f>
        <v>#N/A</v>
      </c>
      <c r="O396" t="e">
        <f>IF(LOOKUP($F396,'Vent Sizing Charts'!$F$5:$F$18,'Vent Sizing Charts'!N$5:N$18)+1&lt;0,0,LOOKUP($F396,'Vent Sizing Charts'!$F$5:$F$18,'Vent Sizing Charts'!N$5:N$18))</f>
        <v>#N/A</v>
      </c>
      <c r="R396">
        <f>'Vent Sizing'!W301</f>
        <v>0</v>
      </c>
      <c r="S396">
        <f>ROUNDUP('Vent Sizing'!X301,0)</f>
        <v>0</v>
      </c>
      <c r="T396">
        <v>-9999999</v>
      </c>
      <c r="U396" t="str">
        <f>IF($R396=15,LOOKUP($S396,'Vent Sizing Charts'!$T$38:$T$41,'Vent Sizing Charts'!V$38:V$41)+1,IF($R396=12,LOOKUP($S396,'Vent Sizing Charts'!$T$34:$T$37,'Vent Sizing Charts'!V$34:V$37)+1,IF($R396=10,LOOKUP($S396,'Vent Sizing Charts'!$T$30:$T$33,'Vent Sizing Charts'!V$30:V$33)+1,IF($R396=8,LOOKUP($S396,'Vent Sizing Charts'!$T$26:$T$29,'Vent Sizing Charts'!V$26:V$29)+1,IF($R396=6,LOOKUP($S396,'Vent Sizing Charts'!$T$22:$T$25,'Vent Sizing Charts'!V$22:V$25)+1,IF($R396=5,LOOKUP($S396,'Vent Sizing Charts'!$T$18:$T$21,'Vent Sizing Charts'!V$18:V$21)+1,IF($R396=4,LOOKUP($S396,'Vent Sizing Charts'!$T$14:$T$17,'Vent Sizing Charts'!V$14:V$17)+1,IF($R396=3,LOOKUP($S396,'Vent Sizing Charts'!$T$10:$T$13,'Vent Sizing Charts'!V$10:V$13)+1,IF($R396=2,LOOKUP($S396,'Vent Sizing Charts'!$T$8:$T$9,'Vent Sizing Charts'!V$8:V$9)+1,IF($R396=1.5,LOOKUP($S396,'Vent Sizing Charts'!$T$7,'Vent Sizing Charts'!V$7)+1,IF($R396=1.25,LOOKUP($S396,'Vent Sizing Charts'!$T$6,'Vent Sizing Charts'!V$6)+1,"ERR")))))))))))</f>
        <v>ERR</v>
      </c>
      <c r="V396" t="str">
        <f>IF($R396=15,LOOKUP($S396,'Vent Sizing Charts'!$T$38:$T$41,'Vent Sizing Charts'!W$38:W$41)+1,IF($R396=12,LOOKUP($S396,'Vent Sizing Charts'!$T$34:$T$37,'Vent Sizing Charts'!W$34:W$37)+1,IF($R396=10,LOOKUP($S396,'Vent Sizing Charts'!$T$30:$T$33,'Vent Sizing Charts'!W$30:W$33)+1,IF($R396=8,LOOKUP($S396,'Vent Sizing Charts'!$T$26:$T$29,'Vent Sizing Charts'!W$26:W$29)+1,IF($R396=6,LOOKUP($S396,'Vent Sizing Charts'!$T$22:$T$25,'Vent Sizing Charts'!W$22:W$25)+1,IF($R396=5,LOOKUP($S396,'Vent Sizing Charts'!$T$18:$T$21,'Vent Sizing Charts'!W$18:W$21)+1,IF($R396=4,LOOKUP($S396,'Vent Sizing Charts'!$T$14:$T$17,'Vent Sizing Charts'!W$14:W$17)+1,IF($R396=3,LOOKUP($S396,'Vent Sizing Charts'!$T$10:$T$13,'Vent Sizing Charts'!W$10:W$13)+1,IF($R396=2,LOOKUP($S396,'Vent Sizing Charts'!$T$8:$T$9,'Vent Sizing Charts'!W$8:W$9)+1,IF($R396=1.5,LOOKUP($S396,'Vent Sizing Charts'!$T$7,'Vent Sizing Charts'!W$7)+1,IF($R396=1.25,LOOKUP($S396,'Vent Sizing Charts'!$T$6,'Vent Sizing Charts'!W$6)+1,"ERR")))))))))))</f>
        <v>ERR</v>
      </c>
      <c r="W396" t="str">
        <f>IF($R396=15,LOOKUP($S396,'Vent Sizing Charts'!$T$38:$T$41,'Vent Sizing Charts'!X$38:X$41)+1,IF($R396=12,LOOKUP($S396,'Vent Sizing Charts'!$T$34:$T$37,'Vent Sizing Charts'!X$34:X$37)+1,IF($R396=10,LOOKUP($S396,'Vent Sizing Charts'!$T$30:$T$33,'Vent Sizing Charts'!X$30:X$33)+1,IF($R396=8,LOOKUP($S396,'Vent Sizing Charts'!$T$26:$T$29,'Vent Sizing Charts'!X$26:X$29)+1,IF($R396=6,LOOKUP($S396,'Vent Sizing Charts'!$T$22:$T$25,'Vent Sizing Charts'!X$22:X$25)+1,IF($R396=5,LOOKUP($S396,'Vent Sizing Charts'!$T$18:$T$21,'Vent Sizing Charts'!X$18:X$21)+1,IF($R396=4,LOOKUP($S396,'Vent Sizing Charts'!$T$14:$T$17,'Vent Sizing Charts'!X$14:X$17)+1,IF($R396=3,LOOKUP($S396,'Vent Sizing Charts'!$T$10:$T$13,'Vent Sizing Charts'!X$10:X$13)+1,IF($R396=2,LOOKUP($S396,'Vent Sizing Charts'!$T$8:$T$9,'Vent Sizing Charts'!X$8:X$9)+1,IF($R396=1.5,LOOKUP($S396,'Vent Sizing Charts'!$T$7,'Vent Sizing Charts'!X$7)+1,IF($R396=1.25,LOOKUP($S396,'Vent Sizing Charts'!$T$6,'Vent Sizing Charts'!X$6)+1,"ERR")))))))))))</f>
        <v>ERR</v>
      </c>
      <c r="X396" t="str">
        <f>IF($R396=15,LOOKUP($S396,'Vent Sizing Charts'!$T$38:$T$41,'Vent Sizing Charts'!Y$38:Y$41)+1,IF($R396=12,LOOKUP($S396,'Vent Sizing Charts'!$T$34:$T$37,'Vent Sizing Charts'!Y$34:Y$37)+1,IF($R396=10,LOOKUP($S396,'Vent Sizing Charts'!$T$30:$T$33,'Vent Sizing Charts'!Y$30:Y$33)+1,IF($R396=8,LOOKUP($S396,'Vent Sizing Charts'!$T$26:$T$29,'Vent Sizing Charts'!Y$26:Y$29)+1,IF($R396=6,LOOKUP($S396,'Vent Sizing Charts'!$T$22:$T$25,'Vent Sizing Charts'!Y$22:Y$25)+1,IF($R396=5,LOOKUP($S396,'Vent Sizing Charts'!$T$18:$T$21,'Vent Sizing Charts'!Y$18:Y$21)+1,IF($R396=4,LOOKUP($S396,'Vent Sizing Charts'!$T$14:$T$17,'Vent Sizing Charts'!Y$14:Y$17)+1,IF($R396=3,LOOKUP($S396,'Vent Sizing Charts'!$T$10:$T$13,'Vent Sizing Charts'!Y$10:Y$13)+1,IF($R396=2,LOOKUP($S396,'Vent Sizing Charts'!$T$8:$T$9,'Vent Sizing Charts'!Y$8:Y$9)+1,IF($R396=1.5,LOOKUP($S396,'Vent Sizing Charts'!$T$7,'Vent Sizing Charts'!Y$7)+1,IF($R396=1.25,LOOKUP($S396,'Vent Sizing Charts'!$T$6,'Vent Sizing Charts'!Y$6)+1,"ERR")))))))))))</f>
        <v>ERR</v>
      </c>
      <c r="Y396" t="str">
        <f>IF($R396=15,LOOKUP($S396,'Vent Sizing Charts'!$T$38:$T$41,'Vent Sizing Charts'!Z$38:Z$41)+1,IF($R396=12,LOOKUP($S396,'Vent Sizing Charts'!$T$34:$T$37,'Vent Sizing Charts'!Z$34:Z$37)+1,IF($R396=10,LOOKUP($S396,'Vent Sizing Charts'!$T$30:$T$33,'Vent Sizing Charts'!Z$30:Z$33)+1,IF($R396=8,LOOKUP($S396,'Vent Sizing Charts'!$T$26:$T$29,'Vent Sizing Charts'!Z$26:Z$29)+1,IF($R396=6,LOOKUP($S396,'Vent Sizing Charts'!$T$22:$T$25,'Vent Sizing Charts'!Z$22:Z$25)+1,IF($R396=5,LOOKUP($S396,'Vent Sizing Charts'!$T$18:$T$21,'Vent Sizing Charts'!Z$18:Z$21)+1,IF($R396=4,LOOKUP($S396,'Vent Sizing Charts'!$T$14:$T$17,'Vent Sizing Charts'!Z$14:Z$17)+1,IF($R396=3,LOOKUP($S396,'Vent Sizing Charts'!$T$10:$T$13,'Vent Sizing Charts'!Z$10:Z$13)+1,IF($R396=2,LOOKUP($S396,'Vent Sizing Charts'!$T$8:$T$9,'Vent Sizing Charts'!Z$8:Z$9)+1,IF($R396=1.5,LOOKUP($S396,'Vent Sizing Charts'!$T$7,'Vent Sizing Charts'!Z$7)+1,IF($R396=1.25,LOOKUP($S396,'Vent Sizing Charts'!$T$6,'Vent Sizing Charts'!Z$6)+1,"ERR")))))))))))</f>
        <v>ERR</v>
      </c>
      <c r="Z396" t="str">
        <f>IF($R396=15,LOOKUP($S396,'Vent Sizing Charts'!$T$38:$T$41,'Vent Sizing Charts'!AA$38:AA$41)+1,IF($R396=12,LOOKUP($S396,'Vent Sizing Charts'!$T$34:$T$37,'Vent Sizing Charts'!AA$34:AA$37)+1,IF($R396=10,LOOKUP($S396,'Vent Sizing Charts'!$T$30:$T$33,'Vent Sizing Charts'!AA$30:AA$33)+1,IF($R396=8,LOOKUP($S396,'Vent Sizing Charts'!$T$26:$T$29,'Vent Sizing Charts'!AA$26:AA$29)+1,IF($R396=6,LOOKUP($S396,'Vent Sizing Charts'!$T$22:$T$25,'Vent Sizing Charts'!AA$22:AA$25)+1,IF($R396=5,LOOKUP($S396,'Vent Sizing Charts'!$T$18:$T$21,'Vent Sizing Charts'!AA$18:AA$21)+1,IF($R396=4,LOOKUP($S396,'Vent Sizing Charts'!$T$14:$T$17,'Vent Sizing Charts'!AA$14:AA$17)+1,IF($R396=3,LOOKUP($S396,'Vent Sizing Charts'!$T$10:$T$13,'Vent Sizing Charts'!AA$10:AA$13)+1,IF($R396=2,LOOKUP($S396,'Vent Sizing Charts'!$T$8:$T$9,'Vent Sizing Charts'!AA$8:AA$9)+1,IF($R396=1.5,LOOKUP($S396,'Vent Sizing Charts'!$T$7,'Vent Sizing Charts'!AA$7)+1,IF($R396=1.25,LOOKUP($S396,'Vent Sizing Charts'!$T$6,'Vent Sizing Charts'!AA$6)+1,"ERR")))))))))))</f>
        <v>ERR</v>
      </c>
      <c r="AA396" t="str">
        <f>IF($R396=15,LOOKUP($S396,'Vent Sizing Charts'!$T$38:$T$41,'Vent Sizing Charts'!AB$38:AB$41)+1,IF($R396=12,LOOKUP($S396,'Vent Sizing Charts'!$T$34:$T$37,'Vent Sizing Charts'!AB$34:AB$37)+1,IF($R396=10,LOOKUP($S396,'Vent Sizing Charts'!$T$30:$T$33,'Vent Sizing Charts'!AB$30:AB$33)+1,IF($R396=8,LOOKUP($S396,'Vent Sizing Charts'!$T$26:$T$29,'Vent Sizing Charts'!AB$26:AB$29)+1,IF($R396=6,LOOKUP($S396,'Vent Sizing Charts'!$T$22:$T$25,'Vent Sizing Charts'!AB$22:AB$25)+1,IF($R396=5,LOOKUP($S396,'Vent Sizing Charts'!$T$18:$T$21,'Vent Sizing Charts'!AB$18:AB$21)+1,IF($R396=4,LOOKUP($S396,'Vent Sizing Charts'!$T$14:$T$17,'Vent Sizing Charts'!AB$14:AB$17)+1,IF($R396=3,LOOKUP($S396,'Vent Sizing Charts'!$T$10:$T$13,'Vent Sizing Charts'!AB$10:AB$13)+1,IF($R396=2,LOOKUP($S396,'Vent Sizing Charts'!$T$8:$T$9,'Vent Sizing Charts'!AB$8:AB$9)+1,IF($R396=1.5,LOOKUP($S396,'Vent Sizing Charts'!$T$7,'Vent Sizing Charts'!AB$7)+1,IF($R396=1.25,LOOKUP($S396,'Vent Sizing Charts'!$T$6,'Vent Sizing Charts'!AB$6)+1,"ERR")))))))))))</f>
        <v>ERR</v>
      </c>
      <c r="AB396" t="str">
        <f>IF($R396=15,LOOKUP($S396,'Vent Sizing Charts'!$T$38:$T$41,'Vent Sizing Charts'!AC$38:AC$41)+1,IF($R396=12,LOOKUP($S396,'Vent Sizing Charts'!$T$34:$T$37,'Vent Sizing Charts'!AC$34:AC$37)+1,IF($R396=10,LOOKUP($S396,'Vent Sizing Charts'!$T$30:$T$33,'Vent Sizing Charts'!AC$30:AC$33)+1,IF($R396=8,LOOKUP($S396,'Vent Sizing Charts'!$T$26:$T$29,'Vent Sizing Charts'!AC$26:AC$29)+1,IF($R396=6,LOOKUP($S396,'Vent Sizing Charts'!$T$22:$T$25,'Vent Sizing Charts'!AC$22:AC$25)+1,IF($R396=5,LOOKUP($S396,'Vent Sizing Charts'!$T$18:$T$21,'Vent Sizing Charts'!AC$18:AC$21)+1,IF($R396=4,LOOKUP($S396,'Vent Sizing Charts'!$T$14:$T$17,'Vent Sizing Charts'!AC$14:AC$17)+1,IF($R396=3,LOOKUP($S396,'Vent Sizing Charts'!$T$10:$T$13,'Vent Sizing Charts'!AC$10:AC$13)+1,IF($R396=2,LOOKUP($S396,'Vent Sizing Charts'!$T$8:$T$9,'Vent Sizing Charts'!AC$8:AC$9)+1,IF($R396=1.5,LOOKUP($S396,'Vent Sizing Charts'!$T$7,'Vent Sizing Charts'!AC$7)+1,IF($R396=1.25,LOOKUP($S396,'Vent Sizing Charts'!$T$6,'Vent Sizing Charts'!AC$6)+1,"ERR")))))))))))</f>
        <v>ERR</v>
      </c>
      <c r="AC396" t="str">
        <f>IF($R396=15,LOOKUP($S396,'Vent Sizing Charts'!$T$38:$T$41,'Vent Sizing Charts'!AD$38:AD$41)+1,IF($R396=12,LOOKUP($S396,'Vent Sizing Charts'!$T$34:$T$37,'Vent Sizing Charts'!AD$34:AD$37)+1,IF($R396=10,LOOKUP($S396,'Vent Sizing Charts'!$T$30:$T$33,'Vent Sizing Charts'!AD$30:AD$33)+1,IF($R396=8,LOOKUP($S396,'Vent Sizing Charts'!$T$26:$T$29,'Vent Sizing Charts'!AD$26:AD$29)+1,IF($R396=6,LOOKUP($S396,'Vent Sizing Charts'!$T$22:$T$25,'Vent Sizing Charts'!AD$22:AD$25)+1,IF($R396=5,LOOKUP($S396,'Vent Sizing Charts'!$T$18:$T$21,'Vent Sizing Charts'!AD$18:AD$21)+1,IF($R396=4,LOOKUP($S396,'Vent Sizing Charts'!$T$14:$T$17,'Vent Sizing Charts'!AD$14:AD$17)+1,IF($R396=3,LOOKUP($S396,'Vent Sizing Charts'!$T$10:$T$13,'Vent Sizing Charts'!AD$10:AD$13)+1,IF($R396=2,LOOKUP($S396,'Vent Sizing Charts'!$T$8:$T$9,'Vent Sizing Charts'!AD$8:AD$9)+1,IF($R396=1.5,LOOKUP($S396,'Vent Sizing Charts'!$T$7,'Vent Sizing Charts'!AD$7)+1,IF($R396=1.25,LOOKUP($S396,'Vent Sizing Charts'!$T$6,'Vent Sizing Charts'!AD$6)+1,"ERR")))))))))))</f>
        <v>ERR</v>
      </c>
      <c r="AD396" t="str">
        <f>IF($R396=15,LOOKUP($S396,'Vent Sizing Charts'!$T$38:$T$41,'Vent Sizing Charts'!AE$38:AE$41)+1,IF($R396=12,LOOKUP($S396,'Vent Sizing Charts'!$T$34:$T$37,'Vent Sizing Charts'!AE$34:AE$37)+1,IF($R396=10,LOOKUP($S396,'Vent Sizing Charts'!$T$30:$T$33,'Vent Sizing Charts'!AE$30:AE$33)+1,IF($R396=8,LOOKUP($S396,'Vent Sizing Charts'!$T$26:$T$29,'Vent Sizing Charts'!AE$26:AE$29)+1,IF($R396=6,LOOKUP($S396,'Vent Sizing Charts'!$T$22:$T$25,'Vent Sizing Charts'!AE$22:AE$25)+1,IF($R396=5,LOOKUP($S396,'Vent Sizing Charts'!$T$18:$T$21,'Vent Sizing Charts'!AE$18:AE$21)+1,IF($R396=4,LOOKUP($S396,'Vent Sizing Charts'!$T$14:$T$17,'Vent Sizing Charts'!AE$14:AE$17)+1,IF($R396=3,LOOKUP($S396,'Vent Sizing Charts'!$T$10:$T$13,'Vent Sizing Charts'!AE$10:AE$13)+1,IF($R396=2,LOOKUP($S396,'Vent Sizing Charts'!$T$8:$T$9,'Vent Sizing Charts'!AE$8:AE$9)+1,IF($R396=1.5,LOOKUP($S396,'Vent Sizing Charts'!$T$7,'Vent Sizing Charts'!AE$7)+1,IF($R396=1.25,LOOKUP($S396,'Vent Sizing Charts'!$T$6,'Vent Sizing Charts'!AE$6)+1,"ERR")))))))))))</f>
        <v>ERR</v>
      </c>
      <c r="AE396" t="str">
        <f>IF($R396=15,LOOKUP($S396,'Vent Sizing Charts'!$T$38:$T$41,'Vent Sizing Charts'!U$38:U$41),IF($R396=12,LOOKUP($S396,'Vent Sizing Charts'!$T$34:$T$37,'Vent Sizing Charts'!U$34:U$37),IF($R396=10,LOOKUP($S396,'Vent Sizing Charts'!$T$30:$T$33,'Vent Sizing Charts'!U$30:U$33),IF($R396=8,LOOKUP($S396,'Vent Sizing Charts'!$T$26:$T$29,'Vent Sizing Charts'!U$26:U$29),IF($R396=6,LOOKUP($S396,'Vent Sizing Charts'!$T$22:$T$25,'Vent Sizing Charts'!U$22:U$25),IF($R396=5,LOOKUP($S396,'Vent Sizing Charts'!$T$18:$T$21,'Vent Sizing Charts'!U$18:U$21),IF($R396=4,LOOKUP($S396,'Vent Sizing Charts'!$T$14:$T$17,'Vent Sizing Charts'!U$14:U$17),IF($R396=3,LOOKUP($S396,'Vent Sizing Charts'!$T$10:$T$13,'Vent Sizing Charts'!U$10:U$13),IF($R396=2,LOOKUP($S396,'Vent Sizing Charts'!$T$8:$T$9,'Vent Sizing Charts'!U$8:U$9),IF($R396=1.5,LOOKUP($S396,'Vent Sizing Charts'!$T$7,'Vent Sizing Charts'!U$7),IF($R396=1.25,LOOKUP($S396,'Vent Sizing Charts'!$T$6,'Vent Sizing Charts'!U$6),"ERR")))))))))))</f>
        <v>ERR</v>
      </c>
    </row>
    <row r="397" spans="6:31" x14ac:dyDescent="0.25">
      <c r="F397" t="str">
        <f>IF('Vent Sizing'!M382="","",'Vent Sizing'!M382)</f>
        <v/>
      </c>
      <c r="G397">
        <v>0</v>
      </c>
      <c r="H397" t="e">
        <f>IF(LOOKUP($F397,'Vent Sizing Charts'!$F$5:$F$18,'Vent Sizing Charts'!G$5:G$18)+1&lt;0,0,LOOKUP($F397,'Vent Sizing Charts'!$F$5:$F$18,'Vent Sizing Charts'!G$5:G$18))</f>
        <v>#N/A</v>
      </c>
      <c r="I397" t="e">
        <f>IF(LOOKUP($F397,'Vent Sizing Charts'!$F$5:$F$18,'Vent Sizing Charts'!H$5:H$18)+1&lt;0,0,LOOKUP($F397,'Vent Sizing Charts'!$F$5:$F$18,'Vent Sizing Charts'!H$5:H$18))</f>
        <v>#N/A</v>
      </c>
      <c r="J397" t="e">
        <f>IF(LOOKUP($F397,'Vent Sizing Charts'!$F$5:$F$18,'Vent Sizing Charts'!I$5:I$18)+1&lt;0,0,LOOKUP($F397,'Vent Sizing Charts'!$F$5:$F$18,'Vent Sizing Charts'!I$5:I$18))</f>
        <v>#N/A</v>
      </c>
      <c r="K397" t="e">
        <f>IF(LOOKUP($F397,'Vent Sizing Charts'!$F$5:$F$18,'Vent Sizing Charts'!J$5:J$18)+1&lt;0,0,LOOKUP($F397,'Vent Sizing Charts'!$F$5:$F$18,'Vent Sizing Charts'!J$5:J$18))</f>
        <v>#N/A</v>
      </c>
      <c r="L397" t="e">
        <f>IF(LOOKUP($F397,'Vent Sizing Charts'!$F$5:$F$18,'Vent Sizing Charts'!K$5:K$18)+1&lt;0,0,LOOKUP($F397,'Vent Sizing Charts'!$F$5:$F$18,'Vent Sizing Charts'!K$5:K$18))</f>
        <v>#N/A</v>
      </c>
      <c r="M397" t="e">
        <f>IF(LOOKUP($F397,'Vent Sizing Charts'!$F$5:$F$18,'Vent Sizing Charts'!L$5:L$18)+1&lt;0,0,LOOKUP($F397,'Vent Sizing Charts'!$F$5:$F$18,'Vent Sizing Charts'!L$5:L$18))</f>
        <v>#N/A</v>
      </c>
      <c r="N397" t="e">
        <f>IF(LOOKUP($F397,'Vent Sizing Charts'!$F$5:$F$18,'Vent Sizing Charts'!M$5:M$18)+1&lt;0,0,LOOKUP($F397,'Vent Sizing Charts'!$F$5:$F$18,'Vent Sizing Charts'!M$5:M$18))</f>
        <v>#N/A</v>
      </c>
      <c r="O397" t="e">
        <f>IF(LOOKUP($F397,'Vent Sizing Charts'!$F$5:$F$18,'Vent Sizing Charts'!N$5:N$18)+1&lt;0,0,LOOKUP($F397,'Vent Sizing Charts'!$F$5:$F$18,'Vent Sizing Charts'!N$5:N$18))</f>
        <v>#N/A</v>
      </c>
      <c r="R397">
        <f>'Vent Sizing'!W302</f>
        <v>0</v>
      </c>
      <c r="S397">
        <f>ROUNDUP('Vent Sizing'!X302,0)</f>
        <v>0</v>
      </c>
      <c r="T397">
        <v>-9999999</v>
      </c>
      <c r="U397" t="str">
        <f>IF($R397=15,LOOKUP($S397,'Vent Sizing Charts'!$T$38:$T$41,'Vent Sizing Charts'!V$38:V$41)+1,IF($R397=12,LOOKUP($S397,'Vent Sizing Charts'!$T$34:$T$37,'Vent Sizing Charts'!V$34:V$37)+1,IF($R397=10,LOOKUP($S397,'Vent Sizing Charts'!$T$30:$T$33,'Vent Sizing Charts'!V$30:V$33)+1,IF($R397=8,LOOKUP($S397,'Vent Sizing Charts'!$T$26:$T$29,'Vent Sizing Charts'!V$26:V$29)+1,IF($R397=6,LOOKUP($S397,'Vent Sizing Charts'!$T$22:$T$25,'Vent Sizing Charts'!V$22:V$25)+1,IF($R397=5,LOOKUP($S397,'Vent Sizing Charts'!$T$18:$T$21,'Vent Sizing Charts'!V$18:V$21)+1,IF($R397=4,LOOKUP($S397,'Vent Sizing Charts'!$T$14:$T$17,'Vent Sizing Charts'!V$14:V$17)+1,IF($R397=3,LOOKUP($S397,'Vent Sizing Charts'!$T$10:$T$13,'Vent Sizing Charts'!V$10:V$13)+1,IF($R397=2,LOOKUP($S397,'Vent Sizing Charts'!$T$8:$T$9,'Vent Sizing Charts'!V$8:V$9)+1,IF($R397=1.5,LOOKUP($S397,'Vent Sizing Charts'!$T$7,'Vent Sizing Charts'!V$7)+1,IF($R397=1.25,LOOKUP($S397,'Vent Sizing Charts'!$T$6,'Vent Sizing Charts'!V$6)+1,"ERR")))))))))))</f>
        <v>ERR</v>
      </c>
      <c r="V397" t="str">
        <f>IF($R397=15,LOOKUP($S397,'Vent Sizing Charts'!$T$38:$T$41,'Vent Sizing Charts'!W$38:W$41)+1,IF($R397=12,LOOKUP($S397,'Vent Sizing Charts'!$T$34:$T$37,'Vent Sizing Charts'!W$34:W$37)+1,IF($R397=10,LOOKUP($S397,'Vent Sizing Charts'!$T$30:$T$33,'Vent Sizing Charts'!W$30:W$33)+1,IF($R397=8,LOOKUP($S397,'Vent Sizing Charts'!$T$26:$T$29,'Vent Sizing Charts'!W$26:W$29)+1,IF($R397=6,LOOKUP($S397,'Vent Sizing Charts'!$T$22:$T$25,'Vent Sizing Charts'!W$22:W$25)+1,IF($R397=5,LOOKUP($S397,'Vent Sizing Charts'!$T$18:$T$21,'Vent Sizing Charts'!W$18:W$21)+1,IF($R397=4,LOOKUP($S397,'Vent Sizing Charts'!$T$14:$T$17,'Vent Sizing Charts'!W$14:W$17)+1,IF($R397=3,LOOKUP($S397,'Vent Sizing Charts'!$T$10:$T$13,'Vent Sizing Charts'!W$10:W$13)+1,IF($R397=2,LOOKUP($S397,'Vent Sizing Charts'!$T$8:$T$9,'Vent Sizing Charts'!W$8:W$9)+1,IF($R397=1.5,LOOKUP($S397,'Vent Sizing Charts'!$T$7,'Vent Sizing Charts'!W$7)+1,IF($R397=1.25,LOOKUP($S397,'Vent Sizing Charts'!$T$6,'Vent Sizing Charts'!W$6)+1,"ERR")))))))))))</f>
        <v>ERR</v>
      </c>
      <c r="W397" t="str">
        <f>IF($R397=15,LOOKUP($S397,'Vent Sizing Charts'!$T$38:$T$41,'Vent Sizing Charts'!X$38:X$41)+1,IF($R397=12,LOOKUP($S397,'Vent Sizing Charts'!$T$34:$T$37,'Vent Sizing Charts'!X$34:X$37)+1,IF($R397=10,LOOKUP($S397,'Vent Sizing Charts'!$T$30:$T$33,'Vent Sizing Charts'!X$30:X$33)+1,IF($R397=8,LOOKUP($S397,'Vent Sizing Charts'!$T$26:$T$29,'Vent Sizing Charts'!X$26:X$29)+1,IF($R397=6,LOOKUP($S397,'Vent Sizing Charts'!$T$22:$T$25,'Vent Sizing Charts'!X$22:X$25)+1,IF($R397=5,LOOKUP($S397,'Vent Sizing Charts'!$T$18:$T$21,'Vent Sizing Charts'!X$18:X$21)+1,IF($R397=4,LOOKUP($S397,'Vent Sizing Charts'!$T$14:$T$17,'Vent Sizing Charts'!X$14:X$17)+1,IF($R397=3,LOOKUP($S397,'Vent Sizing Charts'!$T$10:$T$13,'Vent Sizing Charts'!X$10:X$13)+1,IF($R397=2,LOOKUP($S397,'Vent Sizing Charts'!$T$8:$T$9,'Vent Sizing Charts'!X$8:X$9)+1,IF($R397=1.5,LOOKUP($S397,'Vent Sizing Charts'!$T$7,'Vent Sizing Charts'!X$7)+1,IF($R397=1.25,LOOKUP($S397,'Vent Sizing Charts'!$T$6,'Vent Sizing Charts'!X$6)+1,"ERR")))))))))))</f>
        <v>ERR</v>
      </c>
      <c r="X397" t="str">
        <f>IF($R397=15,LOOKUP($S397,'Vent Sizing Charts'!$T$38:$T$41,'Vent Sizing Charts'!Y$38:Y$41)+1,IF($R397=12,LOOKUP($S397,'Vent Sizing Charts'!$T$34:$T$37,'Vent Sizing Charts'!Y$34:Y$37)+1,IF($R397=10,LOOKUP($S397,'Vent Sizing Charts'!$T$30:$T$33,'Vent Sizing Charts'!Y$30:Y$33)+1,IF($R397=8,LOOKUP($S397,'Vent Sizing Charts'!$T$26:$T$29,'Vent Sizing Charts'!Y$26:Y$29)+1,IF($R397=6,LOOKUP($S397,'Vent Sizing Charts'!$T$22:$T$25,'Vent Sizing Charts'!Y$22:Y$25)+1,IF($R397=5,LOOKUP($S397,'Vent Sizing Charts'!$T$18:$T$21,'Vent Sizing Charts'!Y$18:Y$21)+1,IF($R397=4,LOOKUP($S397,'Vent Sizing Charts'!$T$14:$T$17,'Vent Sizing Charts'!Y$14:Y$17)+1,IF($R397=3,LOOKUP($S397,'Vent Sizing Charts'!$T$10:$T$13,'Vent Sizing Charts'!Y$10:Y$13)+1,IF($R397=2,LOOKUP($S397,'Vent Sizing Charts'!$T$8:$T$9,'Vent Sizing Charts'!Y$8:Y$9)+1,IF($R397=1.5,LOOKUP($S397,'Vent Sizing Charts'!$T$7,'Vent Sizing Charts'!Y$7)+1,IF($R397=1.25,LOOKUP($S397,'Vent Sizing Charts'!$T$6,'Vent Sizing Charts'!Y$6)+1,"ERR")))))))))))</f>
        <v>ERR</v>
      </c>
      <c r="Y397" t="str">
        <f>IF($R397=15,LOOKUP($S397,'Vent Sizing Charts'!$T$38:$T$41,'Vent Sizing Charts'!Z$38:Z$41)+1,IF($R397=12,LOOKUP($S397,'Vent Sizing Charts'!$T$34:$T$37,'Vent Sizing Charts'!Z$34:Z$37)+1,IF($R397=10,LOOKUP($S397,'Vent Sizing Charts'!$T$30:$T$33,'Vent Sizing Charts'!Z$30:Z$33)+1,IF($R397=8,LOOKUP($S397,'Vent Sizing Charts'!$T$26:$T$29,'Vent Sizing Charts'!Z$26:Z$29)+1,IF($R397=6,LOOKUP($S397,'Vent Sizing Charts'!$T$22:$T$25,'Vent Sizing Charts'!Z$22:Z$25)+1,IF($R397=5,LOOKUP($S397,'Vent Sizing Charts'!$T$18:$T$21,'Vent Sizing Charts'!Z$18:Z$21)+1,IF($R397=4,LOOKUP($S397,'Vent Sizing Charts'!$T$14:$T$17,'Vent Sizing Charts'!Z$14:Z$17)+1,IF($R397=3,LOOKUP($S397,'Vent Sizing Charts'!$T$10:$T$13,'Vent Sizing Charts'!Z$10:Z$13)+1,IF($R397=2,LOOKUP($S397,'Vent Sizing Charts'!$T$8:$T$9,'Vent Sizing Charts'!Z$8:Z$9)+1,IF($R397=1.5,LOOKUP($S397,'Vent Sizing Charts'!$T$7,'Vent Sizing Charts'!Z$7)+1,IF($R397=1.25,LOOKUP($S397,'Vent Sizing Charts'!$T$6,'Vent Sizing Charts'!Z$6)+1,"ERR")))))))))))</f>
        <v>ERR</v>
      </c>
      <c r="Z397" t="str">
        <f>IF($R397=15,LOOKUP($S397,'Vent Sizing Charts'!$T$38:$T$41,'Vent Sizing Charts'!AA$38:AA$41)+1,IF($R397=12,LOOKUP($S397,'Vent Sizing Charts'!$T$34:$T$37,'Vent Sizing Charts'!AA$34:AA$37)+1,IF($R397=10,LOOKUP($S397,'Vent Sizing Charts'!$T$30:$T$33,'Vent Sizing Charts'!AA$30:AA$33)+1,IF($R397=8,LOOKUP($S397,'Vent Sizing Charts'!$T$26:$T$29,'Vent Sizing Charts'!AA$26:AA$29)+1,IF($R397=6,LOOKUP($S397,'Vent Sizing Charts'!$T$22:$T$25,'Vent Sizing Charts'!AA$22:AA$25)+1,IF($R397=5,LOOKUP($S397,'Vent Sizing Charts'!$T$18:$T$21,'Vent Sizing Charts'!AA$18:AA$21)+1,IF($R397=4,LOOKUP($S397,'Vent Sizing Charts'!$T$14:$T$17,'Vent Sizing Charts'!AA$14:AA$17)+1,IF($R397=3,LOOKUP($S397,'Vent Sizing Charts'!$T$10:$T$13,'Vent Sizing Charts'!AA$10:AA$13)+1,IF($R397=2,LOOKUP($S397,'Vent Sizing Charts'!$T$8:$T$9,'Vent Sizing Charts'!AA$8:AA$9)+1,IF($R397=1.5,LOOKUP($S397,'Vent Sizing Charts'!$T$7,'Vent Sizing Charts'!AA$7)+1,IF($R397=1.25,LOOKUP($S397,'Vent Sizing Charts'!$T$6,'Vent Sizing Charts'!AA$6)+1,"ERR")))))))))))</f>
        <v>ERR</v>
      </c>
      <c r="AA397" t="str">
        <f>IF($R397=15,LOOKUP($S397,'Vent Sizing Charts'!$T$38:$T$41,'Vent Sizing Charts'!AB$38:AB$41)+1,IF($R397=12,LOOKUP($S397,'Vent Sizing Charts'!$T$34:$T$37,'Vent Sizing Charts'!AB$34:AB$37)+1,IF($R397=10,LOOKUP($S397,'Vent Sizing Charts'!$T$30:$T$33,'Vent Sizing Charts'!AB$30:AB$33)+1,IF($R397=8,LOOKUP($S397,'Vent Sizing Charts'!$T$26:$T$29,'Vent Sizing Charts'!AB$26:AB$29)+1,IF($R397=6,LOOKUP($S397,'Vent Sizing Charts'!$T$22:$T$25,'Vent Sizing Charts'!AB$22:AB$25)+1,IF($R397=5,LOOKUP($S397,'Vent Sizing Charts'!$T$18:$T$21,'Vent Sizing Charts'!AB$18:AB$21)+1,IF($R397=4,LOOKUP($S397,'Vent Sizing Charts'!$T$14:$T$17,'Vent Sizing Charts'!AB$14:AB$17)+1,IF($R397=3,LOOKUP($S397,'Vent Sizing Charts'!$T$10:$T$13,'Vent Sizing Charts'!AB$10:AB$13)+1,IF($R397=2,LOOKUP($S397,'Vent Sizing Charts'!$T$8:$T$9,'Vent Sizing Charts'!AB$8:AB$9)+1,IF($R397=1.5,LOOKUP($S397,'Vent Sizing Charts'!$T$7,'Vent Sizing Charts'!AB$7)+1,IF($R397=1.25,LOOKUP($S397,'Vent Sizing Charts'!$T$6,'Vent Sizing Charts'!AB$6)+1,"ERR")))))))))))</f>
        <v>ERR</v>
      </c>
      <c r="AB397" t="str">
        <f>IF($R397=15,LOOKUP($S397,'Vent Sizing Charts'!$T$38:$T$41,'Vent Sizing Charts'!AC$38:AC$41)+1,IF($R397=12,LOOKUP($S397,'Vent Sizing Charts'!$T$34:$T$37,'Vent Sizing Charts'!AC$34:AC$37)+1,IF($R397=10,LOOKUP($S397,'Vent Sizing Charts'!$T$30:$T$33,'Vent Sizing Charts'!AC$30:AC$33)+1,IF($R397=8,LOOKUP($S397,'Vent Sizing Charts'!$T$26:$T$29,'Vent Sizing Charts'!AC$26:AC$29)+1,IF($R397=6,LOOKUP($S397,'Vent Sizing Charts'!$T$22:$T$25,'Vent Sizing Charts'!AC$22:AC$25)+1,IF($R397=5,LOOKUP($S397,'Vent Sizing Charts'!$T$18:$T$21,'Vent Sizing Charts'!AC$18:AC$21)+1,IF($R397=4,LOOKUP($S397,'Vent Sizing Charts'!$T$14:$T$17,'Vent Sizing Charts'!AC$14:AC$17)+1,IF($R397=3,LOOKUP($S397,'Vent Sizing Charts'!$T$10:$T$13,'Vent Sizing Charts'!AC$10:AC$13)+1,IF($R397=2,LOOKUP($S397,'Vent Sizing Charts'!$T$8:$T$9,'Vent Sizing Charts'!AC$8:AC$9)+1,IF($R397=1.5,LOOKUP($S397,'Vent Sizing Charts'!$T$7,'Vent Sizing Charts'!AC$7)+1,IF($R397=1.25,LOOKUP($S397,'Vent Sizing Charts'!$T$6,'Vent Sizing Charts'!AC$6)+1,"ERR")))))))))))</f>
        <v>ERR</v>
      </c>
      <c r="AC397" t="str">
        <f>IF($R397=15,LOOKUP($S397,'Vent Sizing Charts'!$T$38:$T$41,'Vent Sizing Charts'!AD$38:AD$41)+1,IF($R397=12,LOOKUP($S397,'Vent Sizing Charts'!$T$34:$T$37,'Vent Sizing Charts'!AD$34:AD$37)+1,IF($R397=10,LOOKUP($S397,'Vent Sizing Charts'!$T$30:$T$33,'Vent Sizing Charts'!AD$30:AD$33)+1,IF($R397=8,LOOKUP($S397,'Vent Sizing Charts'!$T$26:$T$29,'Vent Sizing Charts'!AD$26:AD$29)+1,IF($R397=6,LOOKUP($S397,'Vent Sizing Charts'!$T$22:$T$25,'Vent Sizing Charts'!AD$22:AD$25)+1,IF($R397=5,LOOKUP($S397,'Vent Sizing Charts'!$T$18:$T$21,'Vent Sizing Charts'!AD$18:AD$21)+1,IF($R397=4,LOOKUP($S397,'Vent Sizing Charts'!$T$14:$T$17,'Vent Sizing Charts'!AD$14:AD$17)+1,IF($R397=3,LOOKUP($S397,'Vent Sizing Charts'!$T$10:$T$13,'Vent Sizing Charts'!AD$10:AD$13)+1,IF($R397=2,LOOKUP($S397,'Vent Sizing Charts'!$T$8:$T$9,'Vent Sizing Charts'!AD$8:AD$9)+1,IF($R397=1.5,LOOKUP($S397,'Vent Sizing Charts'!$T$7,'Vent Sizing Charts'!AD$7)+1,IF($R397=1.25,LOOKUP($S397,'Vent Sizing Charts'!$T$6,'Vent Sizing Charts'!AD$6)+1,"ERR")))))))))))</f>
        <v>ERR</v>
      </c>
      <c r="AD397" t="str">
        <f>IF($R397=15,LOOKUP($S397,'Vent Sizing Charts'!$T$38:$T$41,'Vent Sizing Charts'!AE$38:AE$41)+1,IF($R397=12,LOOKUP($S397,'Vent Sizing Charts'!$T$34:$T$37,'Vent Sizing Charts'!AE$34:AE$37)+1,IF($R397=10,LOOKUP($S397,'Vent Sizing Charts'!$T$30:$T$33,'Vent Sizing Charts'!AE$30:AE$33)+1,IF($R397=8,LOOKUP($S397,'Vent Sizing Charts'!$T$26:$T$29,'Vent Sizing Charts'!AE$26:AE$29)+1,IF($R397=6,LOOKUP($S397,'Vent Sizing Charts'!$T$22:$T$25,'Vent Sizing Charts'!AE$22:AE$25)+1,IF($R397=5,LOOKUP($S397,'Vent Sizing Charts'!$T$18:$T$21,'Vent Sizing Charts'!AE$18:AE$21)+1,IF($R397=4,LOOKUP($S397,'Vent Sizing Charts'!$T$14:$T$17,'Vent Sizing Charts'!AE$14:AE$17)+1,IF($R397=3,LOOKUP($S397,'Vent Sizing Charts'!$T$10:$T$13,'Vent Sizing Charts'!AE$10:AE$13)+1,IF($R397=2,LOOKUP($S397,'Vent Sizing Charts'!$T$8:$T$9,'Vent Sizing Charts'!AE$8:AE$9)+1,IF($R397=1.5,LOOKUP($S397,'Vent Sizing Charts'!$T$7,'Vent Sizing Charts'!AE$7)+1,IF($R397=1.25,LOOKUP($S397,'Vent Sizing Charts'!$T$6,'Vent Sizing Charts'!AE$6)+1,"ERR")))))))))))</f>
        <v>ERR</v>
      </c>
      <c r="AE397" t="str">
        <f>IF($R397=15,LOOKUP($S397,'Vent Sizing Charts'!$T$38:$T$41,'Vent Sizing Charts'!U$38:U$41),IF($R397=12,LOOKUP($S397,'Vent Sizing Charts'!$T$34:$T$37,'Vent Sizing Charts'!U$34:U$37),IF($R397=10,LOOKUP($S397,'Vent Sizing Charts'!$T$30:$T$33,'Vent Sizing Charts'!U$30:U$33),IF($R397=8,LOOKUP($S397,'Vent Sizing Charts'!$T$26:$T$29,'Vent Sizing Charts'!U$26:U$29),IF($R397=6,LOOKUP($S397,'Vent Sizing Charts'!$T$22:$T$25,'Vent Sizing Charts'!U$22:U$25),IF($R397=5,LOOKUP($S397,'Vent Sizing Charts'!$T$18:$T$21,'Vent Sizing Charts'!U$18:U$21),IF($R397=4,LOOKUP($S397,'Vent Sizing Charts'!$T$14:$T$17,'Vent Sizing Charts'!U$14:U$17),IF($R397=3,LOOKUP($S397,'Vent Sizing Charts'!$T$10:$T$13,'Vent Sizing Charts'!U$10:U$13),IF($R397=2,LOOKUP($S397,'Vent Sizing Charts'!$T$8:$T$9,'Vent Sizing Charts'!U$8:U$9),IF($R397=1.5,LOOKUP($S397,'Vent Sizing Charts'!$T$7,'Vent Sizing Charts'!U$7),IF($R397=1.25,LOOKUP($S397,'Vent Sizing Charts'!$T$6,'Vent Sizing Charts'!U$6),"ERR")))))))))))</f>
        <v>ERR</v>
      </c>
    </row>
    <row r="398" spans="6:31" x14ac:dyDescent="0.25">
      <c r="F398" t="str">
        <f>IF('Vent Sizing'!M383="","",'Vent Sizing'!M383)</f>
        <v/>
      </c>
      <c r="G398">
        <v>0</v>
      </c>
      <c r="H398" t="e">
        <f>IF(LOOKUP($F398,'Vent Sizing Charts'!$F$5:$F$18,'Vent Sizing Charts'!G$5:G$18)+1&lt;0,0,LOOKUP($F398,'Vent Sizing Charts'!$F$5:$F$18,'Vent Sizing Charts'!G$5:G$18))</f>
        <v>#N/A</v>
      </c>
      <c r="I398" t="e">
        <f>IF(LOOKUP($F398,'Vent Sizing Charts'!$F$5:$F$18,'Vent Sizing Charts'!H$5:H$18)+1&lt;0,0,LOOKUP($F398,'Vent Sizing Charts'!$F$5:$F$18,'Vent Sizing Charts'!H$5:H$18))</f>
        <v>#N/A</v>
      </c>
      <c r="J398" t="e">
        <f>IF(LOOKUP($F398,'Vent Sizing Charts'!$F$5:$F$18,'Vent Sizing Charts'!I$5:I$18)+1&lt;0,0,LOOKUP($F398,'Vent Sizing Charts'!$F$5:$F$18,'Vent Sizing Charts'!I$5:I$18))</f>
        <v>#N/A</v>
      </c>
      <c r="K398" t="e">
        <f>IF(LOOKUP($F398,'Vent Sizing Charts'!$F$5:$F$18,'Vent Sizing Charts'!J$5:J$18)+1&lt;0,0,LOOKUP($F398,'Vent Sizing Charts'!$F$5:$F$18,'Vent Sizing Charts'!J$5:J$18))</f>
        <v>#N/A</v>
      </c>
      <c r="L398" t="e">
        <f>IF(LOOKUP($F398,'Vent Sizing Charts'!$F$5:$F$18,'Vent Sizing Charts'!K$5:K$18)+1&lt;0,0,LOOKUP($F398,'Vent Sizing Charts'!$F$5:$F$18,'Vent Sizing Charts'!K$5:K$18))</f>
        <v>#N/A</v>
      </c>
      <c r="M398" t="e">
        <f>IF(LOOKUP($F398,'Vent Sizing Charts'!$F$5:$F$18,'Vent Sizing Charts'!L$5:L$18)+1&lt;0,0,LOOKUP($F398,'Vent Sizing Charts'!$F$5:$F$18,'Vent Sizing Charts'!L$5:L$18))</f>
        <v>#N/A</v>
      </c>
      <c r="N398" t="e">
        <f>IF(LOOKUP($F398,'Vent Sizing Charts'!$F$5:$F$18,'Vent Sizing Charts'!M$5:M$18)+1&lt;0,0,LOOKUP($F398,'Vent Sizing Charts'!$F$5:$F$18,'Vent Sizing Charts'!M$5:M$18))</f>
        <v>#N/A</v>
      </c>
      <c r="O398" t="e">
        <f>IF(LOOKUP($F398,'Vent Sizing Charts'!$F$5:$F$18,'Vent Sizing Charts'!N$5:N$18)+1&lt;0,0,LOOKUP($F398,'Vent Sizing Charts'!$F$5:$F$18,'Vent Sizing Charts'!N$5:N$18))</f>
        <v>#N/A</v>
      </c>
      <c r="R398">
        <f>'Vent Sizing'!W303</f>
        <v>0</v>
      </c>
      <c r="S398">
        <f>ROUNDUP('Vent Sizing'!X303,0)</f>
        <v>0</v>
      </c>
      <c r="T398">
        <v>-9999999</v>
      </c>
      <c r="U398" t="str">
        <f>IF($R398=15,LOOKUP($S398,'Vent Sizing Charts'!$T$38:$T$41,'Vent Sizing Charts'!V$38:V$41)+1,IF($R398=12,LOOKUP($S398,'Vent Sizing Charts'!$T$34:$T$37,'Vent Sizing Charts'!V$34:V$37)+1,IF($R398=10,LOOKUP($S398,'Vent Sizing Charts'!$T$30:$T$33,'Vent Sizing Charts'!V$30:V$33)+1,IF($R398=8,LOOKUP($S398,'Vent Sizing Charts'!$T$26:$T$29,'Vent Sizing Charts'!V$26:V$29)+1,IF($R398=6,LOOKUP($S398,'Vent Sizing Charts'!$T$22:$T$25,'Vent Sizing Charts'!V$22:V$25)+1,IF($R398=5,LOOKUP($S398,'Vent Sizing Charts'!$T$18:$T$21,'Vent Sizing Charts'!V$18:V$21)+1,IF($R398=4,LOOKUP($S398,'Vent Sizing Charts'!$T$14:$T$17,'Vent Sizing Charts'!V$14:V$17)+1,IF($R398=3,LOOKUP($S398,'Vent Sizing Charts'!$T$10:$T$13,'Vent Sizing Charts'!V$10:V$13)+1,IF($R398=2,LOOKUP($S398,'Vent Sizing Charts'!$T$8:$T$9,'Vent Sizing Charts'!V$8:V$9)+1,IF($R398=1.5,LOOKUP($S398,'Vent Sizing Charts'!$T$7,'Vent Sizing Charts'!V$7)+1,IF($R398=1.25,LOOKUP($S398,'Vent Sizing Charts'!$T$6,'Vent Sizing Charts'!V$6)+1,"ERR")))))))))))</f>
        <v>ERR</v>
      </c>
      <c r="V398" t="str">
        <f>IF($R398=15,LOOKUP($S398,'Vent Sizing Charts'!$T$38:$T$41,'Vent Sizing Charts'!W$38:W$41)+1,IF($R398=12,LOOKUP($S398,'Vent Sizing Charts'!$T$34:$T$37,'Vent Sizing Charts'!W$34:W$37)+1,IF($R398=10,LOOKUP($S398,'Vent Sizing Charts'!$T$30:$T$33,'Vent Sizing Charts'!W$30:W$33)+1,IF($R398=8,LOOKUP($S398,'Vent Sizing Charts'!$T$26:$T$29,'Vent Sizing Charts'!W$26:W$29)+1,IF($R398=6,LOOKUP($S398,'Vent Sizing Charts'!$T$22:$T$25,'Vent Sizing Charts'!W$22:W$25)+1,IF($R398=5,LOOKUP($S398,'Vent Sizing Charts'!$T$18:$T$21,'Vent Sizing Charts'!W$18:W$21)+1,IF($R398=4,LOOKUP($S398,'Vent Sizing Charts'!$T$14:$T$17,'Vent Sizing Charts'!W$14:W$17)+1,IF($R398=3,LOOKUP($S398,'Vent Sizing Charts'!$T$10:$T$13,'Vent Sizing Charts'!W$10:W$13)+1,IF($R398=2,LOOKUP($S398,'Vent Sizing Charts'!$T$8:$T$9,'Vent Sizing Charts'!W$8:W$9)+1,IF($R398=1.5,LOOKUP($S398,'Vent Sizing Charts'!$T$7,'Vent Sizing Charts'!W$7)+1,IF($R398=1.25,LOOKUP($S398,'Vent Sizing Charts'!$T$6,'Vent Sizing Charts'!W$6)+1,"ERR")))))))))))</f>
        <v>ERR</v>
      </c>
      <c r="W398" t="str">
        <f>IF($R398=15,LOOKUP($S398,'Vent Sizing Charts'!$T$38:$T$41,'Vent Sizing Charts'!X$38:X$41)+1,IF($R398=12,LOOKUP($S398,'Vent Sizing Charts'!$T$34:$T$37,'Vent Sizing Charts'!X$34:X$37)+1,IF($R398=10,LOOKUP($S398,'Vent Sizing Charts'!$T$30:$T$33,'Vent Sizing Charts'!X$30:X$33)+1,IF($R398=8,LOOKUP($S398,'Vent Sizing Charts'!$T$26:$T$29,'Vent Sizing Charts'!X$26:X$29)+1,IF($R398=6,LOOKUP($S398,'Vent Sizing Charts'!$T$22:$T$25,'Vent Sizing Charts'!X$22:X$25)+1,IF($R398=5,LOOKUP($S398,'Vent Sizing Charts'!$T$18:$T$21,'Vent Sizing Charts'!X$18:X$21)+1,IF($R398=4,LOOKUP($S398,'Vent Sizing Charts'!$T$14:$T$17,'Vent Sizing Charts'!X$14:X$17)+1,IF($R398=3,LOOKUP($S398,'Vent Sizing Charts'!$T$10:$T$13,'Vent Sizing Charts'!X$10:X$13)+1,IF($R398=2,LOOKUP($S398,'Vent Sizing Charts'!$T$8:$T$9,'Vent Sizing Charts'!X$8:X$9)+1,IF($R398=1.5,LOOKUP($S398,'Vent Sizing Charts'!$T$7,'Vent Sizing Charts'!X$7)+1,IF($R398=1.25,LOOKUP($S398,'Vent Sizing Charts'!$T$6,'Vent Sizing Charts'!X$6)+1,"ERR")))))))))))</f>
        <v>ERR</v>
      </c>
      <c r="X398" t="str">
        <f>IF($R398=15,LOOKUP($S398,'Vent Sizing Charts'!$T$38:$T$41,'Vent Sizing Charts'!Y$38:Y$41)+1,IF($R398=12,LOOKUP($S398,'Vent Sizing Charts'!$T$34:$T$37,'Vent Sizing Charts'!Y$34:Y$37)+1,IF($R398=10,LOOKUP($S398,'Vent Sizing Charts'!$T$30:$T$33,'Vent Sizing Charts'!Y$30:Y$33)+1,IF($R398=8,LOOKUP($S398,'Vent Sizing Charts'!$T$26:$T$29,'Vent Sizing Charts'!Y$26:Y$29)+1,IF($R398=6,LOOKUP($S398,'Vent Sizing Charts'!$T$22:$T$25,'Vent Sizing Charts'!Y$22:Y$25)+1,IF($R398=5,LOOKUP($S398,'Vent Sizing Charts'!$T$18:$T$21,'Vent Sizing Charts'!Y$18:Y$21)+1,IF($R398=4,LOOKUP($S398,'Vent Sizing Charts'!$T$14:$T$17,'Vent Sizing Charts'!Y$14:Y$17)+1,IF($R398=3,LOOKUP($S398,'Vent Sizing Charts'!$T$10:$T$13,'Vent Sizing Charts'!Y$10:Y$13)+1,IF($R398=2,LOOKUP($S398,'Vent Sizing Charts'!$T$8:$T$9,'Vent Sizing Charts'!Y$8:Y$9)+1,IF($R398=1.5,LOOKUP($S398,'Vent Sizing Charts'!$T$7,'Vent Sizing Charts'!Y$7)+1,IF($R398=1.25,LOOKUP($S398,'Vent Sizing Charts'!$T$6,'Vent Sizing Charts'!Y$6)+1,"ERR")))))))))))</f>
        <v>ERR</v>
      </c>
      <c r="Y398" t="str">
        <f>IF($R398=15,LOOKUP($S398,'Vent Sizing Charts'!$T$38:$T$41,'Vent Sizing Charts'!Z$38:Z$41)+1,IF($R398=12,LOOKUP($S398,'Vent Sizing Charts'!$T$34:$T$37,'Vent Sizing Charts'!Z$34:Z$37)+1,IF($R398=10,LOOKUP($S398,'Vent Sizing Charts'!$T$30:$T$33,'Vent Sizing Charts'!Z$30:Z$33)+1,IF($R398=8,LOOKUP($S398,'Vent Sizing Charts'!$T$26:$T$29,'Vent Sizing Charts'!Z$26:Z$29)+1,IF($R398=6,LOOKUP($S398,'Vent Sizing Charts'!$T$22:$T$25,'Vent Sizing Charts'!Z$22:Z$25)+1,IF($R398=5,LOOKUP($S398,'Vent Sizing Charts'!$T$18:$T$21,'Vent Sizing Charts'!Z$18:Z$21)+1,IF($R398=4,LOOKUP($S398,'Vent Sizing Charts'!$T$14:$T$17,'Vent Sizing Charts'!Z$14:Z$17)+1,IF($R398=3,LOOKUP($S398,'Vent Sizing Charts'!$T$10:$T$13,'Vent Sizing Charts'!Z$10:Z$13)+1,IF($R398=2,LOOKUP($S398,'Vent Sizing Charts'!$T$8:$T$9,'Vent Sizing Charts'!Z$8:Z$9)+1,IF($R398=1.5,LOOKUP($S398,'Vent Sizing Charts'!$T$7,'Vent Sizing Charts'!Z$7)+1,IF($R398=1.25,LOOKUP($S398,'Vent Sizing Charts'!$T$6,'Vent Sizing Charts'!Z$6)+1,"ERR")))))))))))</f>
        <v>ERR</v>
      </c>
      <c r="Z398" t="str">
        <f>IF($R398=15,LOOKUP($S398,'Vent Sizing Charts'!$T$38:$T$41,'Vent Sizing Charts'!AA$38:AA$41)+1,IF($R398=12,LOOKUP($S398,'Vent Sizing Charts'!$T$34:$T$37,'Vent Sizing Charts'!AA$34:AA$37)+1,IF($R398=10,LOOKUP($S398,'Vent Sizing Charts'!$T$30:$T$33,'Vent Sizing Charts'!AA$30:AA$33)+1,IF($R398=8,LOOKUP($S398,'Vent Sizing Charts'!$T$26:$T$29,'Vent Sizing Charts'!AA$26:AA$29)+1,IF($R398=6,LOOKUP($S398,'Vent Sizing Charts'!$T$22:$T$25,'Vent Sizing Charts'!AA$22:AA$25)+1,IF($R398=5,LOOKUP($S398,'Vent Sizing Charts'!$T$18:$T$21,'Vent Sizing Charts'!AA$18:AA$21)+1,IF($R398=4,LOOKUP($S398,'Vent Sizing Charts'!$T$14:$T$17,'Vent Sizing Charts'!AA$14:AA$17)+1,IF($R398=3,LOOKUP($S398,'Vent Sizing Charts'!$T$10:$T$13,'Vent Sizing Charts'!AA$10:AA$13)+1,IF($R398=2,LOOKUP($S398,'Vent Sizing Charts'!$T$8:$T$9,'Vent Sizing Charts'!AA$8:AA$9)+1,IF($R398=1.5,LOOKUP($S398,'Vent Sizing Charts'!$T$7,'Vent Sizing Charts'!AA$7)+1,IF($R398=1.25,LOOKUP($S398,'Vent Sizing Charts'!$T$6,'Vent Sizing Charts'!AA$6)+1,"ERR")))))))))))</f>
        <v>ERR</v>
      </c>
      <c r="AA398" t="str">
        <f>IF($R398=15,LOOKUP($S398,'Vent Sizing Charts'!$T$38:$T$41,'Vent Sizing Charts'!AB$38:AB$41)+1,IF($R398=12,LOOKUP($S398,'Vent Sizing Charts'!$T$34:$T$37,'Vent Sizing Charts'!AB$34:AB$37)+1,IF($R398=10,LOOKUP($S398,'Vent Sizing Charts'!$T$30:$T$33,'Vent Sizing Charts'!AB$30:AB$33)+1,IF($R398=8,LOOKUP($S398,'Vent Sizing Charts'!$T$26:$T$29,'Vent Sizing Charts'!AB$26:AB$29)+1,IF($R398=6,LOOKUP($S398,'Vent Sizing Charts'!$T$22:$T$25,'Vent Sizing Charts'!AB$22:AB$25)+1,IF($R398=5,LOOKUP($S398,'Vent Sizing Charts'!$T$18:$T$21,'Vent Sizing Charts'!AB$18:AB$21)+1,IF($R398=4,LOOKUP($S398,'Vent Sizing Charts'!$T$14:$T$17,'Vent Sizing Charts'!AB$14:AB$17)+1,IF($R398=3,LOOKUP($S398,'Vent Sizing Charts'!$T$10:$T$13,'Vent Sizing Charts'!AB$10:AB$13)+1,IF($R398=2,LOOKUP($S398,'Vent Sizing Charts'!$T$8:$T$9,'Vent Sizing Charts'!AB$8:AB$9)+1,IF($R398=1.5,LOOKUP($S398,'Vent Sizing Charts'!$T$7,'Vent Sizing Charts'!AB$7)+1,IF($R398=1.25,LOOKUP($S398,'Vent Sizing Charts'!$T$6,'Vent Sizing Charts'!AB$6)+1,"ERR")))))))))))</f>
        <v>ERR</v>
      </c>
      <c r="AB398" t="str">
        <f>IF($R398=15,LOOKUP($S398,'Vent Sizing Charts'!$T$38:$T$41,'Vent Sizing Charts'!AC$38:AC$41)+1,IF($R398=12,LOOKUP($S398,'Vent Sizing Charts'!$T$34:$T$37,'Vent Sizing Charts'!AC$34:AC$37)+1,IF($R398=10,LOOKUP($S398,'Vent Sizing Charts'!$T$30:$T$33,'Vent Sizing Charts'!AC$30:AC$33)+1,IF($R398=8,LOOKUP($S398,'Vent Sizing Charts'!$T$26:$T$29,'Vent Sizing Charts'!AC$26:AC$29)+1,IF($R398=6,LOOKUP($S398,'Vent Sizing Charts'!$T$22:$T$25,'Vent Sizing Charts'!AC$22:AC$25)+1,IF($R398=5,LOOKUP($S398,'Vent Sizing Charts'!$T$18:$T$21,'Vent Sizing Charts'!AC$18:AC$21)+1,IF($R398=4,LOOKUP($S398,'Vent Sizing Charts'!$T$14:$T$17,'Vent Sizing Charts'!AC$14:AC$17)+1,IF($R398=3,LOOKUP($S398,'Vent Sizing Charts'!$T$10:$T$13,'Vent Sizing Charts'!AC$10:AC$13)+1,IF($R398=2,LOOKUP($S398,'Vent Sizing Charts'!$T$8:$T$9,'Vent Sizing Charts'!AC$8:AC$9)+1,IF($R398=1.5,LOOKUP($S398,'Vent Sizing Charts'!$T$7,'Vent Sizing Charts'!AC$7)+1,IF($R398=1.25,LOOKUP($S398,'Vent Sizing Charts'!$T$6,'Vent Sizing Charts'!AC$6)+1,"ERR")))))))))))</f>
        <v>ERR</v>
      </c>
      <c r="AC398" t="str">
        <f>IF($R398=15,LOOKUP($S398,'Vent Sizing Charts'!$T$38:$T$41,'Vent Sizing Charts'!AD$38:AD$41)+1,IF($R398=12,LOOKUP($S398,'Vent Sizing Charts'!$T$34:$T$37,'Vent Sizing Charts'!AD$34:AD$37)+1,IF($R398=10,LOOKUP($S398,'Vent Sizing Charts'!$T$30:$T$33,'Vent Sizing Charts'!AD$30:AD$33)+1,IF($R398=8,LOOKUP($S398,'Vent Sizing Charts'!$T$26:$T$29,'Vent Sizing Charts'!AD$26:AD$29)+1,IF($R398=6,LOOKUP($S398,'Vent Sizing Charts'!$T$22:$T$25,'Vent Sizing Charts'!AD$22:AD$25)+1,IF($R398=5,LOOKUP($S398,'Vent Sizing Charts'!$T$18:$T$21,'Vent Sizing Charts'!AD$18:AD$21)+1,IF($R398=4,LOOKUP($S398,'Vent Sizing Charts'!$T$14:$T$17,'Vent Sizing Charts'!AD$14:AD$17)+1,IF($R398=3,LOOKUP($S398,'Vent Sizing Charts'!$T$10:$T$13,'Vent Sizing Charts'!AD$10:AD$13)+1,IF($R398=2,LOOKUP($S398,'Vent Sizing Charts'!$T$8:$T$9,'Vent Sizing Charts'!AD$8:AD$9)+1,IF($R398=1.5,LOOKUP($S398,'Vent Sizing Charts'!$T$7,'Vent Sizing Charts'!AD$7)+1,IF($R398=1.25,LOOKUP($S398,'Vent Sizing Charts'!$T$6,'Vent Sizing Charts'!AD$6)+1,"ERR")))))))))))</f>
        <v>ERR</v>
      </c>
      <c r="AD398" t="str">
        <f>IF($R398=15,LOOKUP($S398,'Vent Sizing Charts'!$T$38:$T$41,'Vent Sizing Charts'!AE$38:AE$41)+1,IF($R398=12,LOOKUP($S398,'Vent Sizing Charts'!$T$34:$T$37,'Vent Sizing Charts'!AE$34:AE$37)+1,IF($R398=10,LOOKUP($S398,'Vent Sizing Charts'!$T$30:$T$33,'Vent Sizing Charts'!AE$30:AE$33)+1,IF($R398=8,LOOKUP($S398,'Vent Sizing Charts'!$T$26:$T$29,'Vent Sizing Charts'!AE$26:AE$29)+1,IF($R398=6,LOOKUP($S398,'Vent Sizing Charts'!$T$22:$T$25,'Vent Sizing Charts'!AE$22:AE$25)+1,IF($R398=5,LOOKUP($S398,'Vent Sizing Charts'!$T$18:$T$21,'Vent Sizing Charts'!AE$18:AE$21)+1,IF($R398=4,LOOKUP($S398,'Vent Sizing Charts'!$T$14:$T$17,'Vent Sizing Charts'!AE$14:AE$17)+1,IF($R398=3,LOOKUP($S398,'Vent Sizing Charts'!$T$10:$T$13,'Vent Sizing Charts'!AE$10:AE$13)+1,IF($R398=2,LOOKUP($S398,'Vent Sizing Charts'!$T$8:$T$9,'Vent Sizing Charts'!AE$8:AE$9)+1,IF($R398=1.5,LOOKUP($S398,'Vent Sizing Charts'!$T$7,'Vent Sizing Charts'!AE$7)+1,IF($R398=1.25,LOOKUP($S398,'Vent Sizing Charts'!$T$6,'Vent Sizing Charts'!AE$6)+1,"ERR")))))))))))</f>
        <v>ERR</v>
      </c>
      <c r="AE398" t="str">
        <f>IF($R398=15,LOOKUP($S398,'Vent Sizing Charts'!$T$38:$T$41,'Vent Sizing Charts'!U$38:U$41),IF($R398=12,LOOKUP($S398,'Vent Sizing Charts'!$T$34:$T$37,'Vent Sizing Charts'!U$34:U$37),IF($R398=10,LOOKUP($S398,'Vent Sizing Charts'!$T$30:$T$33,'Vent Sizing Charts'!U$30:U$33),IF($R398=8,LOOKUP($S398,'Vent Sizing Charts'!$T$26:$T$29,'Vent Sizing Charts'!U$26:U$29),IF($R398=6,LOOKUP($S398,'Vent Sizing Charts'!$T$22:$T$25,'Vent Sizing Charts'!U$22:U$25),IF($R398=5,LOOKUP($S398,'Vent Sizing Charts'!$T$18:$T$21,'Vent Sizing Charts'!U$18:U$21),IF($R398=4,LOOKUP($S398,'Vent Sizing Charts'!$T$14:$T$17,'Vent Sizing Charts'!U$14:U$17),IF($R398=3,LOOKUP($S398,'Vent Sizing Charts'!$T$10:$T$13,'Vent Sizing Charts'!U$10:U$13),IF($R398=2,LOOKUP($S398,'Vent Sizing Charts'!$T$8:$T$9,'Vent Sizing Charts'!U$8:U$9),IF($R398=1.5,LOOKUP($S398,'Vent Sizing Charts'!$T$7,'Vent Sizing Charts'!U$7),IF($R398=1.25,LOOKUP($S398,'Vent Sizing Charts'!$T$6,'Vent Sizing Charts'!U$6),"ERR")))))))))))</f>
        <v>ERR</v>
      </c>
    </row>
    <row r="399" spans="6:31" x14ac:dyDescent="0.25">
      <c r="F399" t="str">
        <f>IF('Vent Sizing'!M384="","",'Vent Sizing'!M384)</f>
        <v/>
      </c>
      <c r="G399">
        <v>0</v>
      </c>
      <c r="H399" t="e">
        <f>IF(LOOKUP($F399,'Vent Sizing Charts'!$F$5:$F$18,'Vent Sizing Charts'!G$5:G$18)+1&lt;0,0,LOOKUP($F399,'Vent Sizing Charts'!$F$5:$F$18,'Vent Sizing Charts'!G$5:G$18))</f>
        <v>#N/A</v>
      </c>
      <c r="I399" t="e">
        <f>IF(LOOKUP($F399,'Vent Sizing Charts'!$F$5:$F$18,'Vent Sizing Charts'!H$5:H$18)+1&lt;0,0,LOOKUP($F399,'Vent Sizing Charts'!$F$5:$F$18,'Vent Sizing Charts'!H$5:H$18))</f>
        <v>#N/A</v>
      </c>
      <c r="J399" t="e">
        <f>IF(LOOKUP($F399,'Vent Sizing Charts'!$F$5:$F$18,'Vent Sizing Charts'!I$5:I$18)+1&lt;0,0,LOOKUP($F399,'Vent Sizing Charts'!$F$5:$F$18,'Vent Sizing Charts'!I$5:I$18))</f>
        <v>#N/A</v>
      </c>
      <c r="K399" t="e">
        <f>IF(LOOKUP($F399,'Vent Sizing Charts'!$F$5:$F$18,'Vent Sizing Charts'!J$5:J$18)+1&lt;0,0,LOOKUP($F399,'Vent Sizing Charts'!$F$5:$F$18,'Vent Sizing Charts'!J$5:J$18))</f>
        <v>#N/A</v>
      </c>
      <c r="L399" t="e">
        <f>IF(LOOKUP($F399,'Vent Sizing Charts'!$F$5:$F$18,'Vent Sizing Charts'!K$5:K$18)+1&lt;0,0,LOOKUP($F399,'Vent Sizing Charts'!$F$5:$F$18,'Vent Sizing Charts'!K$5:K$18))</f>
        <v>#N/A</v>
      </c>
      <c r="M399" t="e">
        <f>IF(LOOKUP($F399,'Vent Sizing Charts'!$F$5:$F$18,'Vent Sizing Charts'!L$5:L$18)+1&lt;0,0,LOOKUP($F399,'Vent Sizing Charts'!$F$5:$F$18,'Vent Sizing Charts'!L$5:L$18))</f>
        <v>#N/A</v>
      </c>
      <c r="N399" t="e">
        <f>IF(LOOKUP($F399,'Vent Sizing Charts'!$F$5:$F$18,'Vent Sizing Charts'!M$5:M$18)+1&lt;0,0,LOOKUP($F399,'Vent Sizing Charts'!$F$5:$F$18,'Vent Sizing Charts'!M$5:M$18))</f>
        <v>#N/A</v>
      </c>
      <c r="O399" t="e">
        <f>IF(LOOKUP($F399,'Vent Sizing Charts'!$F$5:$F$18,'Vent Sizing Charts'!N$5:N$18)+1&lt;0,0,LOOKUP($F399,'Vent Sizing Charts'!$F$5:$F$18,'Vent Sizing Charts'!N$5:N$18))</f>
        <v>#N/A</v>
      </c>
      <c r="R399">
        <f>'Vent Sizing'!W304</f>
        <v>0</v>
      </c>
      <c r="S399">
        <f>ROUNDUP('Vent Sizing'!X304,0)</f>
        <v>0</v>
      </c>
      <c r="T399">
        <v>-9999999</v>
      </c>
      <c r="U399" t="str">
        <f>IF($R399=15,LOOKUP($S399,'Vent Sizing Charts'!$T$38:$T$41,'Vent Sizing Charts'!V$38:V$41)+1,IF($R399=12,LOOKUP($S399,'Vent Sizing Charts'!$T$34:$T$37,'Vent Sizing Charts'!V$34:V$37)+1,IF($R399=10,LOOKUP($S399,'Vent Sizing Charts'!$T$30:$T$33,'Vent Sizing Charts'!V$30:V$33)+1,IF($R399=8,LOOKUP($S399,'Vent Sizing Charts'!$T$26:$T$29,'Vent Sizing Charts'!V$26:V$29)+1,IF($R399=6,LOOKUP($S399,'Vent Sizing Charts'!$T$22:$T$25,'Vent Sizing Charts'!V$22:V$25)+1,IF($R399=5,LOOKUP($S399,'Vent Sizing Charts'!$T$18:$T$21,'Vent Sizing Charts'!V$18:V$21)+1,IF($R399=4,LOOKUP($S399,'Vent Sizing Charts'!$T$14:$T$17,'Vent Sizing Charts'!V$14:V$17)+1,IF($R399=3,LOOKUP($S399,'Vent Sizing Charts'!$T$10:$T$13,'Vent Sizing Charts'!V$10:V$13)+1,IF($R399=2,LOOKUP($S399,'Vent Sizing Charts'!$T$8:$T$9,'Vent Sizing Charts'!V$8:V$9)+1,IF($R399=1.5,LOOKUP($S399,'Vent Sizing Charts'!$T$7,'Vent Sizing Charts'!V$7)+1,IF($R399=1.25,LOOKUP($S399,'Vent Sizing Charts'!$T$6,'Vent Sizing Charts'!V$6)+1,"ERR")))))))))))</f>
        <v>ERR</v>
      </c>
      <c r="V399" t="str">
        <f>IF($R399=15,LOOKUP($S399,'Vent Sizing Charts'!$T$38:$T$41,'Vent Sizing Charts'!W$38:W$41)+1,IF($R399=12,LOOKUP($S399,'Vent Sizing Charts'!$T$34:$T$37,'Vent Sizing Charts'!W$34:W$37)+1,IF($R399=10,LOOKUP($S399,'Vent Sizing Charts'!$T$30:$T$33,'Vent Sizing Charts'!W$30:W$33)+1,IF($R399=8,LOOKUP($S399,'Vent Sizing Charts'!$T$26:$T$29,'Vent Sizing Charts'!W$26:W$29)+1,IF($R399=6,LOOKUP($S399,'Vent Sizing Charts'!$T$22:$T$25,'Vent Sizing Charts'!W$22:W$25)+1,IF($R399=5,LOOKUP($S399,'Vent Sizing Charts'!$T$18:$T$21,'Vent Sizing Charts'!W$18:W$21)+1,IF($R399=4,LOOKUP($S399,'Vent Sizing Charts'!$T$14:$T$17,'Vent Sizing Charts'!W$14:W$17)+1,IF($R399=3,LOOKUP($S399,'Vent Sizing Charts'!$T$10:$T$13,'Vent Sizing Charts'!W$10:W$13)+1,IF($R399=2,LOOKUP($S399,'Vent Sizing Charts'!$T$8:$T$9,'Vent Sizing Charts'!W$8:W$9)+1,IF($R399=1.5,LOOKUP($S399,'Vent Sizing Charts'!$T$7,'Vent Sizing Charts'!W$7)+1,IF($R399=1.25,LOOKUP($S399,'Vent Sizing Charts'!$T$6,'Vent Sizing Charts'!W$6)+1,"ERR")))))))))))</f>
        <v>ERR</v>
      </c>
      <c r="W399" t="str">
        <f>IF($R399=15,LOOKUP($S399,'Vent Sizing Charts'!$T$38:$T$41,'Vent Sizing Charts'!X$38:X$41)+1,IF($R399=12,LOOKUP($S399,'Vent Sizing Charts'!$T$34:$T$37,'Vent Sizing Charts'!X$34:X$37)+1,IF($R399=10,LOOKUP($S399,'Vent Sizing Charts'!$T$30:$T$33,'Vent Sizing Charts'!X$30:X$33)+1,IF($R399=8,LOOKUP($S399,'Vent Sizing Charts'!$T$26:$T$29,'Vent Sizing Charts'!X$26:X$29)+1,IF($R399=6,LOOKUP($S399,'Vent Sizing Charts'!$T$22:$T$25,'Vent Sizing Charts'!X$22:X$25)+1,IF($R399=5,LOOKUP($S399,'Vent Sizing Charts'!$T$18:$T$21,'Vent Sizing Charts'!X$18:X$21)+1,IF($R399=4,LOOKUP($S399,'Vent Sizing Charts'!$T$14:$T$17,'Vent Sizing Charts'!X$14:X$17)+1,IF($R399=3,LOOKUP($S399,'Vent Sizing Charts'!$T$10:$T$13,'Vent Sizing Charts'!X$10:X$13)+1,IF($R399=2,LOOKUP($S399,'Vent Sizing Charts'!$T$8:$T$9,'Vent Sizing Charts'!X$8:X$9)+1,IF($R399=1.5,LOOKUP($S399,'Vent Sizing Charts'!$T$7,'Vent Sizing Charts'!X$7)+1,IF($R399=1.25,LOOKUP($S399,'Vent Sizing Charts'!$T$6,'Vent Sizing Charts'!X$6)+1,"ERR")))))))))))</f>
        <v>ERR</v>
      </c>
      <c r="X399" t="str">
        <f>IF($R399=15,LOOKUP($S399,'Vent Sizing Charts'!$T$38:$T$41,'Vent Sizing Charts'!Y$38:Y$41)+1,IF($R399=12,LOOKUP($S399,'Vent Sizing Charts'!$T$34:$T$37,'Vent Sizing Charts'!Y$34:Y$37)+1,IF($R399=10,LOOKUP($S399,'Vent Sizing Charts'!$T$30:$T$33,'Vent Sizing Charts'!Y$30:Y$33)+1,IF($R399=8,LOOKUP($S399,'Vent Sizing Charts'!$T$26:$T$29,'Vent Sizing Charts'!Y$26:Y$29)+1,IF($R399=6,LOOKUP($S399,'Vent Sizing Charts'!$T$22:$T$25,'Vent Sizing Charts'!Y$22:Y$25)+1,IF($R399=5,LOOKUP($S399,'Vent Sizing Charts'!$T$18:$T$21,'Vent Sizing Charts'!Y$18:Y$21)+1,IF($R399=4,LOOKUP($S399,'Vent Sizing Charts'!$T$14:$T$17,'Vent Sizing Charts'!Y$14:Y$17)+1,IF($R399=3,LOOKUP($S399,'Vent Sizing Charts'!$T$10:$T$13,'Vent Sizing Charts'!Y$10:Y$13)+1,IF($R399=2,LOOKUP($S399,'Vent Sizing Charts'!$T$8:$T$9,'Vent Sizing Charts'!Y$8:Y$9)+1,IF($R399=1.5,LOOKUP($S399,'Vent Sizing Charts'!$T$7,'Vent Sizing Charts'!Y$7)+1,IF($R399=1.25,LOOKUP($S399,'Vent Sizing Charts'!$T$6,'Vent Sizing Charts'!Y$6)+1,"ERR")))))))))))</f>
        <v>ERR</v>
      </c>
      <c r="Y399" t="str">
        <f>IF($R399=15,LOOKUP($S399,'Vent Sizing Charts'!$T$38:$T$41,'Vent Sizing Charts'!Z$38:Z$41)+1,IF($R399=12,LOOKUP($S399,'Vent Sizing Charts'!$T$34:$T$37,'Vent Sizing Charts'!Z$34:Z$37)+1,IF($R399=10,LOOKUP($S399,'Vent Sizing Charts'!$T$30:$T$33,'Vent Sizing Charts'!Z$30:Z$33)+1,IF($R399=8,LOOKUP($S399,'Vent Sizing Charts'!$T$26:$T$29,'Vent Sizing Charts'!Z$26:Z$29)+1,IF($R399=6,LOOKUP($S399,'Vent Sizing Charts'!$T$22:$T$25,'Vent Sizing Charts'!Z$22:Z$25)+1,IF($R399=5,LOOKUP($S399,'Vent Sizing Charts'!$T$18:$T$21,'Vent Sizing Charts'!Z$18:Z$21)+1,IF($R399=4,LOOKUP($S399,'Vent Sizing Charts'!$T$14:$T$17,'Vent Sizing Charts'!Z$14:Z$17)+1,IF($R399=3,LOOKUP($S399,'Vent Sizing Charts'!$T$10:$T$13,'Vent Sizing Charts'!Z$10:Z$13)+1,IF($R399=2,LOOKUP($S399,'Vent Sizing Charts'!$T$8:$T$9,'Vent Sizing Charts'!Z$8:Z$9)+1,IF($R399=1.5,LOOKUP($S399,'Vent Sizing Charts'!$T$7,'Vent Sizing Charts'!Z$7)+1,IF($R399=1.25,LOOKUP($S399,'Vent Sizing Charts'!$T$6,'Vent Sizing Charts'!Z$6)+1,"ERR")))))))))))</f>
        <v>ERR</v>
      </c>
      <c r="Z399" t="str">
        <f>IF($R399=15,LOOKUP($S399,'Vent Sizing Charts'!$T$38:$T$41,'Vent Sizing Charts'!AA$38:AA$41)+1,IF($R399=12,LOOKUP($S399,'Vent Sizing Charts'!$T$34:$T$37,'Vent Sizing Charts'!AA$34:AA$37)+1,IF($R399=10,LOOKUP($S399,'Vent Sizing Charts'!$T$30:$T$33,'Vent Sizing Charts'!AA$30:AA$33)+1,IF($R399=8,LOOKUP($S399,'Vent Sizing Charts'!$T$26:$T$29,'Vent Sizing Charts'!AA$26:AA$29)+1,IF($R399=6,LOOKUP($S399,'Vent Sizing Charts'!$T$22:$T$25,'Vent Sizing Charts'!AA$22:AA$25)+1,IF($R399=5,LOOKUP($S399,'Vent Sizing Charts'!$T$18:$T$21,'Vent Sizing Charts'!AA$18:AA$21)+1,IF($R399=4,LOOKUP($S399,'Vent Sizing Charts'!$T$14:$T$17,'Vent Sizing Charts'!AA$14:AA$17)+1,IF($R399=3,LOOKUP($S399,'Vent Sizing Charts'!$T$10:$T$13,'Vent Sizing Charts'!AA$10:AA$13)+1,IF($R399=2,LOOKUP($S399,'Vent Sizing Charts'!$T$8:$T$9,'Vent Sizing Charts'!AA$8:AA$9)+1,IF($R399=1.5,LOOKUP($S399,'Vent Sizing Charts'!$T$7,'Vent Sizing Charts'!AA$7)+1,IF($R399=1.25,LOOKUP($S399,'Vent Sizing Charts'!$T$6,'Vent Sizing Charts'!AA$6)+1,"ERR")))))))))))</f>
        <v>ERR</v>
      </c>
      <c r="AA399" t="str">
        <f>IF($R399=15,LOOKUP($S399,'Vent Sizing Charts'!$T$38:$T$41,'Vent Sizing Charts'!AB$38:AB$41)+1,IF($R399=12,LOOKUP($S399,'Vent Sizing Charts'!$T$34:$T$37,'Vent Sizing Charts'!AB$34:AB$37)+1,IF($R399=10,LOOKUP($S399,'Vent Sizing Charts'!$T$30:$T$33,'Vent Sizing Charts'!AB$30:AB$33)+1,IF($R399=8,LOOKUP($S399,'Vent Sizing Charts'!$T$26:$T$29,'Vent Sizing Charts'!AB$26:AB$29)+1,IF($R399=6,LOOKUP($S399,'Vent Sizing Charts'!$T$22:$T$25,'Vent Sizing Charts'!AB$22:AB$25)+1,IF($R399=5,LOOKUP($S399,'Vent Sizing Charts'!$T$18:$T$21,'Vent Sizing Charts'!AB$18:AB$21)+1,IF($R399=4,LOOKUP($S399,'Vent Sizing Charts'!$T$14:$T$17,'Vent Sizing Charts'!AB$14:AB$17)+1,IF($R399=3,LOOKUP($S399,'Vent Sizing Charts'!$T$10:$T$13,'Vent Sizing Charts'!AB$10:AB$13)+1,IF($R399=2,LOOKUP($S399,'Vent Sizing Charts'!$T$8:$T$9,'Vent Sizing Charts'!AB$8:AB$9)+1,IF($R399=1.5,LOOKUP($S399,'Vent Sizing Charts'!$T$7,'Vent Sizing Charts'!AB$7)+1,IF($R399=1.25,LOOKUP($S399,'Vent Sizing Charts'!$T$6,'Vent Sizing Charts'!AB$6)+1,"ERR")))))))))))</f>
        <v>ERR</v>
      </c>
      <c r="AB399" t="str">
        <f>IF($R399=15,LOOKUP($S399,'Vent Sizing Charts'!$T$38:$T$41,'Vent Sizing Charts'!AC$38:AC$41)+1,IF($R399=12,LOOKUP($S399,'Vent Sizing Charts'!$T$34:$T$37,'Vent Sizing Charts'!AC$34:AC$37)+1,IF($R399=10,LOOKUP($S399,'Vent Sizing Charts'!$T$30:$T$33,'Vent Sizing Charts'!AC$30:AC$33)+1,IF($R399=8,LOOKUP($S399,'Vent Sizing Charts'!$T$26:$T$29,'Vent Sizing Charts'!AC$26:AC$29)+1,IF($R399=6,LOOKUP($S399,'Vent Sizing Charts'!$T$22:$T$25,'Vent Sizing Charts'!AC$22:AC$25)+1,IF($R399=5,LOOKUP($S399,'Vent Sizing Charts'!$T$18:$T$21,'Vent Sizing Charts'!AC$18:AC$21)+1,IF($R399=4,LOOKUP($S399,'Vent Sizing Charts'!$T$14:$T$17,'Vent Sizing Charts'!AC$14:AC$17)+1,IF($R399=3,LOOKUP($S399,'Vent Sizing Charts'!$T$10:$T$13,'Vent Sizing Charts'!AC$10:AC$13)+1,IF($R399=2,LOOKUP($S399,'Vent Sizing Charts'!$T$8:$T$9,'Vent Sizing Charts'!AC$8:AC$9)+1,IF($R399=1.5,LOOKUP($S399,'Vent Sizing Charts'!$T$7,'Vent Sizing Charts'!AC$7)+1,IF($R399=1.25,LOOKUP($S399,'Vent Sizing Charts'!$T$6,'Vent Sizing Charts'!AC$6)+1,"ERR")))))))))))</f>
        <v>ERR</v>
      </c>
      <c r="AC399" t="str">
        <f>IF($R399=15,LOOKUP($S399,'Vent Sizing Charts'!$T$38:$T$41,'Vent Sizing Charts'!AD$38:AD$41)+1,IF($R399=12,LOOKUP($S399,'Vent Sizing Charts'!$T$34:$T$37,'Vent Sizing Charts'!AD$34:AD$37)+1,IF($R399=10,LOOKUP($S399,'Vent Sizing Charts'!$T$30:$T$33,'Vent Sizing Charts'!AD$30:AD$33)+1,IF($R399=8,LOOKUP($S399,'Vent Sizing Charts'!$T$26:$T$29,'Vent Sizing Charts'!AD$26:AD$29)+1,IF($R399=6,LOOKUP($S399,'Vent Sizing Charts'!$T$22:$T$25,'Vent Sizing Charts'!AD$22:AD$25)+1,IF($R399=5,LOOKUP($S399,'Vent Sizing Charts'!$T$18:$T$21,'Vent Sizing Charts'!AD$18:AD$21)+1,IF($R399=4,LOOKUP($S399,'Vent Sizing Charts'!$T$14:$T$17,'Vent Sizing Charts'!AD$14:AD$17)+1,IF($R399=3,LOOKUP($S399,'Vent Sizing Charts'!$T$10:$T$13,'Vent Sizing Charts'!AD$10:AD$13)+1,IF($R399=2,LOOKUP($S399,'Vent Sizing Charts'!$T$8:$T$9,'Vent Sizing Charts'!AD$8:AD$9)+1,IF($R399=1.5,LOOKUP($S399,'Vent Sizing Charts'!$T$7,'Vent Sizing Charts'!AD$7)+1,IF($R399=1.25,LOOKUP($S399,'Vent Sizing Charts'!$T$6,'Vent Sizing Charts'!AD$6)+1,"ERR")))))))))))</f>
        <v>ERR</v>
      </c>
      <c r="AD399" t="str">
        <f>IF($R399=15,LOOKUP($S399,'Vent Sizing Charts'!$T$38:$T$41,'Vent Sizing Charts'!AE$38:AE$41)+1,IF($R399=12,LOOKUP($S399,'Vent Sizing Charts'!$T$34:$T$37,'Vent Sizing Charts'!AE$34:AE$37)+1,IF($R399=10,LOOKUP($S399,'Vent Sizing Charts'!$T$30:$T$33,'Vent Sizing Charts'!AE$30:AE$33)+1,IF($R399=8,LOOKUP($S399,'Vent Sizing Charts'!$T$26:$T$29,'Vent Sizing Charts'!AE$26:AE$29)+1,IF($R399=6,LOOKUP($S399,'Vent Sizing Charts'!$T$22:$T$25,'Vent Sizing Charts'!AE$22:AE$25)+1,IF($R399=5,LOOKUP($S399,'Vent Sizing Charts'!$T$18:$T$21,'Vent Sizing Charts'!AE$18:AE$21)+1,IF($R399=4,LOOKUP($S399,'Vent Sizing Charts'!$T$14:$T$17,'Vent Sizing Charts'!AE$14:AE$17)+1,IF($R399=3,LOOKUP($S399,'Vent Sizing Charts'!$T$10:$T$13,'Vent Sizing Charts'!AE$10:AE$13)+1,IF($R399=2,LOOKUP($S399,'Vent Sizing Charts'!$T$8:$T$9,'Vent Sizing Charts'!AE$8:AE$9)+1,IF($R399=1.5,LOOKUP($S399,'Vent Sizing Charts'!$T$7,'Vent Sizing Charts'!AE$7)+1,IF($R399=1.25,LOOKUP($S399,'Vent Sizing Charts'!$T$6,'Vent Sizing Charts'!AE$6)+1,"ERR")))))))))))</f>
        <v>ERR</v>
      </c>
      <c r="AE399" t="str">
        <f>IF($R399=15,LOOKUP($S399,'Vent Sizing Charts'!$T$38:$T$41,'Vent Sizing Charts'!U$38:U$41),IF($R399=12,LOOKUP($S399,'Vent Sizing Charts'!$T$34:$T$37,'Vent Sizing Charts'!U$34:U$37),IF($R399=10,LOOKUP($S399,'Vent Sizing Charts'!$T$30:$T$33,'Vent Sizing Charts'!U$30:U$33),IF($R399=8,LOOKUP($S399,'Vent Sizing Charts'!$T$26:$T$29,'Vent Sizing Charts'!U$26:U$29),IF($R399=6,LOOKUP($S399,'Vent Sizing Charts'!$T$22:$T$25,'Vent Sizing Charts'!U$22:U$25),IF($R399=5,LOOKUP($S399,'Vent Sizing Charts'!$T$18:$T$21,'Vent Sizing Charts'!U$18:U$21),IF($R399=4,LOOKUP($S399,'Vent Sizing Charts'!$T$14:$T$17,'Vent Sizing Charts'!U$14:U$17),IF($R399=3,LOOKUP($S399,'Vent Sizing Charts'!$T$10:$T$13,'Vent Sizing Charts'!U$10:U$13),IF($R399=2,LOOKUP($S399,'Vent Sizing Charts'!$T$8:$T$9,'Vent Sizing Charts'!U$8:U$9),IF($R399=1.5,LOOKUP($S399,'Vent Sizing Charts'!$T$7,'Vent Sizing Charts'!U$7),IF($R399=1.25,LOOKUP($S399,'Vent Sizing Charts'!$T$6,'Vent Sizing Charts'!U$6),"ERR")))))))))))</f>
        <v>ERR</v>
      </c>
    </row>
    <row r="400" spans="6:31" x14ac:dyDescent="0.25">
      <c r="F400" t="str">
        <f>IF('Vent Sizing'!M385="","",'Vent Sizing'!M385)</f>
        <v/>
      </c>
      <c r="G400">
        <v>0</v>
      </c>
      <c r="H400" t="e">
        <f>IF(LOOKUP($F400,'Vent Sizing Charts'!$F$5:$F$18,'Vent Sizing Charts'!G$5:G$18)+1&lt;0,0,LOOKUP($F400,'Vent Sizing Charts'!$F$5:$F$18,'Vent Sizing Charts'!G$5:G$18))</f>
        <v>#N/A</v>
      </c>
      <c r="I400" t="e">
        <f>IF(LOOKUP($F400,'Vent Sizing Charts'!$F$5:$F$18,'Vent Sizing Charts'!H$5:H$18)+1&lt;0,0,LOOKUP($F400,'Vent Sizing Charts'!$F$5:$F$18,'Vent Sizing Charts'!H$5:H$18))</f>
        <v>#N/A</v>
      </c>
      <c r="J400" t="e">
        <f>IF(LOOKUP($F400,'Vent Sizing Charts'!$F$5:$F$18,'Vent Sizing Charts'!I$5:I$18)+1&lt;0,0,LOOKUP($F400,'Vent Sizing Charts'!$F$5:$F$18,'Vent Sizing Charts'!I$5:I$18))</f>
        <v>#N/A</v>
      </c>
      <c r="K400" t="e">
        <f>IF(LOOKUP($F400,'Vent Sizing Charts'!$F$5:$F$18,'Vent Sizing Charts'!J$5:J$18)+1&lt;0,0,LOOKUP($F400,'Vent Sizing Charts'!$F$5:$F$18,'Vent Sizing Charts'!J$5:J$18))</f>
        <v>#N/A</v>
      </c>
      <c r="L400" t="e">
        <f>IF(LOOKUP($F400,'Vent Sizing Charts'!$F$5:$F$18,'Vent Sizing Charts'!K$5:K$18)+1&lt;0,0,LOOKUP($F400,'Vent Sizing Charts'!$F$5:$F$18,'Vent Sizing Charts'!K$5:K$18))</f>
        <v>#N/A</v>
      </c>
      <c r="M400" t="e">
        <f>IF(LOOKUP($F400,'Vent Sizing Charts'!$F$5:$F$18,'Vent Sizing Charts'!L$5:L$18)+1&lt;0,0,LOOKUP($F400,'Vent Sizing Charts'!$F$5:$F$18,'Vent Sizing Charts'!L$5:L$18))</f>
        <v>#N/A</v>
      </c>
      <c r="N400" t="e">
        <f>IF(LOOKUP($F400,'Vent Sizing Charts'!$F$5:$F$18,'Vent Sizing Charts'!M$5:M$18)+1&lt;0,0,LOOKUP($F400,'Vent Sizing Charts'!$F$5:$F$18,'Vent Sizing Charts'!M$5:M$18))</f>
        <v>#N/A</v>
      </c>
      <c r="O400" t="e">
        <f>IF(LOOKUP($F400,'Vent Sizing Charts'!$F$5:$F$18,'Vent Sizing Charts'!N$5:N$18)+1&lt;0,0,LOOKUP($F400,'Vent Sizing Charts'!$F$5:$F$18,'Vent Sizing Charts'!N$5:N$18))</f>
        <v>#N/A</v>
      </c>
      <c r="R400">
        <f>'Vent Sizing'!W305</f>
        <v>0</v>
      </c>
      <c r="S400">
        <f>ROUNDUP('Vent Sizing'!X305,0)</f>
        <v>0</v>
      </c>
      <c r="T400">
        <v>-9999999</v>
      </c>
      <c r="U400" t="str">
        <f>IF($R400=15,LOOKUP($S400,'Vent Sizing Charts'!$T$38:$T$41,'Vent Sizing Charts'!V$38:V$41)+1,IF($R400=12,LOOKUP($S400,'Vent Sizing Charts'!$T$34:$T$37,'Vent Sizing Charts'!V$34:V$37)+1,IF($R400=10,LOOKUP($S400,'Vent Sizing Charts'!$T$30:$T$33,'Vent Sizing Charts'!V$30:V$33)+1,IF($R400=8,LOOKUP($S400,'Vent Sizing Charts'!$T$26:$T$29,'Vent Sizing Charts'!V$26:V$29)+1,IF($R400=6,LOOKUP($S400,'Vent Sizing Charts'!$T$22:$T$25,'Vent Sizing Charts'!V$22:V$25)+1,IF($R400=5,LOOKUP($S400,'Vent Sizing Charts'!$T$18:$T$21,'Vent Sizing Charts'!V$18:V$21)+1,IF($R400=4,LOOKUP($S400,'Vent Sizing Charts'!$T$14:$T$17,'Vent Sizing Charts'!V$14:V$17)+1,IF($R400=3,LOOKUP($S400,'Vent Sizing Charts'!$T$10:$T$13,'Vent Sizing Charts'!V$10:V$13)+1,IF($R400=2,LOOKUP($S400,'Vent Sizing Charts'!$T$8:$T$9,'Vent Sizing Charts'!V$8:V$9)+1,IF($R400=1.5,LOOKUP($S400,'Vent Sizing Charts'!$T$7,'Vent Sizing Charts'!V$7)+1,IF($R400=1.25,LOOKUP($S400,'Vent Sizing Charts'!$T$6,'Vent Sizing Charts'!V$6)+1,"ERR")))))))))))</f>
        <v>ERR</v>
      </c>
      <c r="V400" t="str">
        <f>IF($R400=15,LOOKUP($S400,'Vent Sizing Charts'!$T$38:$T$41,'Vent Sizing Charts'!W$38:W$41)+1,IF($R400=12,LOOKUP($S400,'Vent Sizing Charts'!$T$34:$T$37,'Vent Sizing Charts'!W$34:W$37)+1,IF($R400=10,LOOKUP($S400,'Vent Sizing Charts'!$T$30:$T$33,'Vent Sizing Charts'!W$30:W$33)+1,IF($R400=8,LOOKUP($S400,'Vent Sizing Charts'!$T$26:$T$29,'Vent Sizing Charts'!W$26:W$29)+1,IF($R400=6,LOOKUP($S400,'Vent Sizing Charts'!$T$22:$T$25,'Vent Sizing Charts'!W$22:W$25)+1,IF($R400=5,LOOKUP($S400,'Vent Sizing Charts'!$T$18:$T$21,'Vent Sizing Charts'!W$18:W$21)+1,IF($R400=4,LOOKUP($S400,'Vent Sizing Charts'!$T$14:$T$17,'Vent Sizing Charts'!W$14:W$17)+1,IF($R400=3,LOOKUP($S400,'Vent Sizing Charts'!$T$10:$T$13,'Vent Sizing Charts'!W$10:W$13)+1,IF($R400=2,LOOKUP($S400,'Vent Sizing Charts'!$T$8:$T$9,'Vent Sizing Charts'!W$8:W$9)+1,IF($R400=1.5,LOOKUP($S400,'Vent Sizing Charts'!$T$7,'Vent Sizing Charts'!W$7)+1,IF($R400=1.25,LOOKUP($S400,'Vent Sizing Charts'!$T$6,'Vent Sizing Charts'!W$6)+1,"ERR")))))))))))</f>
        <v>ERR</v>
      </c>
      <c r="W400" t="str">
        <f>IF($R400=15,LOOKUP($S400,'Vent Sizing Charts'!$T$38:$T$41,'Vent Sizing Charts'!X$38:X$41)+1,IF($R400=12,LOOKUP($S400,'Vent Sizing Charts'!$T$34:$T$37,'Vent Sizing Charts'!X$34:X$37)+1,IF($R400=10,LOOKUP($S400,'Vent Sizing Charts'!$T$30:$T$33,'Vent Sizing Charts'!X$30:X$33)+1,IF($R400=8,LOOKUP($S400,'Vent Sizing Charts'!$T$26:$T$29,'Vent Sizing Charts'!X$26:X$29)+1,IF($R400=6,LOOKUP($S400,'Vent Sizing Charts'!$T$22:$T$25,'Vent Sizing Charts'!X$22:X$25)+1,IF($R400=5,LOOKUP($S400,'Vent Sizing Charts'!$T$18:$T$21,'Vent Sizing Charts'!X$18:X$21)+1,IF($R400=4,LOOKUP($S400,'Vent Sizing Charts'!$T$14:$T$17,'Vent Sizing Charts'!X$14:X$17)+1,IF($R400=3,LOOKUP($S400,'Vent Sizing Charts'!$T$10:$T$13,'Vent Sizing Charts'!X$10:X$13)+1,IF($R400=2,LOOKUP($S400,'Vent Sizing Charts'!$T$8:$T$9,'Vent Sizing Charts'!X$8:X$9)+1,IF($R400=1.5,LOOKUP($S400,'Vent Sizing Charts'!$T$7,'Vent Sizing Charts'!X$7)+1,IF($R400=1.25,LOOKUP($S400,'Vent Sizing Charts'!$T$6,'Vent Sizing Charts'!X$6)+1,"ERR")))))))))))</f>
        <v>ERR</v>
      </c>
      <c r="X400" t="str">
        <f>IF($R400=15,LOOKUP($S400,'Vent Sizing Charts'!$T$38:$T$41,'Vent Sizing Charts'!Y$38:Y$41)+1,IF($R400=12,LOOKUP($S400,'Vent Sizing Charts'!$T$34:$T$37,'Vent Sizing Charts'!Y$34:Y$37)+1,IF($R400=10,LOOKUP($S400,'Vent Sizing Charts'!$T$30:$T$33,'Vent Sizing Charts'!Y$30:Y$33)+1,IF($R400=8,LOOKUP($S400,'Vent Sizing Charts'!$T$26:$T$29,'Vent Sizing Charts'!Y$26:Y$29)+1,IF($R400=6,LOOKUP($S400,'Vent Sizing Charts'!$T$22:$T$25,'Vent Sizing Charts'!Y$22:Y$25)+1,IF($R400=5,LOOKUP($S400,'Vent Sizing Charts'!$T$18:$T$21,'Vent Sizing Charts'!Y$18:Y$21)+1,IF($R400=4,LOOKUP($S400,'Vent Sizing Charts'!$T$14:$T$17,'Vent Sizing Charts'!Y$14:Y$17)+1,IF($R400=3,LOOKUP($S400,'Vent Sizing Charts'!$T$10:$T$13,'Vent Sizing Charts'!Y$10:Y$13)+1,IF($R400=2,LOOKUP($S400,'Vent Sizing Charts'!$T$8:$T$9,'Vent Sizing Charts'!Y$8:Y$9)+1,IF($R400=1.5,LOOKUP($S400,'Vent Sizing Charts'!$T$7,'Vent Sizing Charts'!Y$7)+1,IF($R400=1.25,LOOKUP($S400,'Vent Sizing Charts'!$T$6,'Vent Sizing Charts'!Y$6)+1,"ERR")))))))))))</f>
        <v>ERR</v>
      </c>
      <c r="Y400" t="str">
        <f>IF($R400=15,LOOKUP($S400,'Vent Sizing Charts'!$T$38:$T$41,'Vent Sizing Charts'!Z$38:Z$41)+1,IF($R400=12,LOOKUP($S400,'Vent Sizing Charts'!$T$34:$T$37,'Vent Sizing Charts'!Z$34:Z$37)+1,IF($R400=10,LOOKUP($S400,'Vent Sizing Charts'!$T$30:$T$33,'Vent Sizing Charts'!Z$30:Z$33)+1,IF($R400=8,LOOKUP($S400,'Vent Sizing Charts'!$T$26:$T$29,'Vent Sizing Charts'!Z$26:Z$29)+1,IF($R400=6,LOOKUP($S400,'Vent Sizing Charts'!$T$22:$T$25,'Vent Sizing Charts'!Z$22:Z$25)+1,IF($R400=5,LOOKUP($S400,'Vent Sizing Charts'!$T$18:$T$21,'Vent Sizing Charts'!Z$18:Z$21)+1,IF($R400=4,LOOKUP($S400,'Vent Sizing Charts'!$T$14:$T$17,'Vent Sizing Charts'!Z$14:Z$17)+1,IF($R400=3,LOOKUP($S400,'Vent Sizing Charts'!$T$10:$T$13,'Vent Sizing Charts'!Z$10:Z$13)+1,IF($R400=2,LOOKUP($S400,'Vent Sizing Charts'!$T$8:$T$9,'Vent Sizing Charts'!Z$8:Z$9)+1,IF($R400=1.5,LOOKUP($S400,'Vent Sizing Charts'!$T$7,'Vent Sizing Charts'!Z$7)+1,IF($R400=1.25,LOOKUP($S400,'Vent Sizing Charts'!$T$6,'Vent Sizing Charts'!Z$6)+1,"ERR")))))))))))</f>
        <v>ERR</v>
      </c>
      <c r="Z400" t="str">
        <f>IF($R400=15,LOOKUP($S400,'Vent Sizing Charts'!$T$38:$T$41,'Vent Sizing Charts'!AA$38:AA$41)+1,IF($R400=12,LOOKUP($S400,'Vent Sizing Charts'!$T$34:$T$37,'Vent Sizing Charts'!AA$34:AA$37)+1,IF($R400=10,LOOKUP($S400,'Vent Sizing Charts'!$T$30:$T$33,'Vent Sizing Charts'!AA$30:AA$33)+1,IF($R400=8,LOOKUP($S400,'Vent Sizing Charts'!$T$26:$T$29,'Vent Sizing Charts'!AA$26:AA$29)+1,IF($R400=6,LOOKUP($S400,'Vent Sizing Charts'!$T$22:$T$25,'Vent Sizing Charts'!AA$22:AA$25)+1,IF($R400=5,LOOKUP($S400,'Vent Sizing Charts'!$T$18:$T$21,'Vent Sizing Charts'!AA$18:AA$21)+1,IF($R400=4,LOOKUP($S400,'Vent Sizing Charts'!$T$14:$T$17,'Vent Sizing Charts'!AA$14:AA$17)+1,IF($R400=3,LOOKUP($S400,'Vent Sizing Charts'!$T$10:$T$13,'Vent Sizing Charts'!AA$10:AA$13)+1,IF($R400=2,LOOKUP($S400,'Vent Sizing Charts'!$T$8:$T$9,'Vent Sizing Charts'!AA$8:AA$9)+1,IF($R400=1.5,LOOKUP($S400,'Vent Sizing Charts'!$T$7,'Vent Sizing Charts'!AA$7)+1,IF($R400=1.25,LOOKUP($S400,'Vent Sizing Charts'!$T$6,'Vent Sizing Charts'!AA$6)+1,"ERR")))))))))))</f>
        <v>ERR</v>
      </c>
      <c r="AA400" t="str">
        <f>IF($R400=15,LOOKUP($S400,'Vent Sizing Charts'!$T$38:$T$41,'Vent Sizing Charts'!AB$38:AB$41)+1,IF($R400=12,LOOKUP($S400,'Vent Sizing Charts'!$T$34:$T$37,'Vent Sizing Charts'!AB$34:AB$37)+1,IF($R400=10,LOOKUP($S400,'Vent Sizing Charts'!$T$30:$T$33,'Vent Sizing Charts'!AB$30:AB$33)+1,IF($R400=8,LOOKUP($S400,'Vent Sizing Charts'!$T$26:$T$29,'Vent Sizing Charts'!AB$26:AB$29)+1,IF($R400=6,LOOKUP($S400,'Vent Sizing Charts'!$T$22:$T$25,'Vent Sizing Charts'!AB$22:AB$25)+1,IF($R400=5,LOOKUP($S400,'Vent Sizing Charts'!$T$18:$T$21,'Vent Sizing Charts'!AB$18:AB$21)+1,IF($R400=4,LOOKUP($S400,'Vent Sizing Charts'!$T$14:$T$17,'Vent Sizing Charts'!AB$14:AB$17)+1,IF($R400=3,LOOKUP($S400,'Vent Sizing Charts'!$T$10:$T$13,'Vent Sizing Charts'!AB$10:AB$13)+1,IF($R400=2,LOOKUP($S400,'Vent Sizing Charts'!$T$8:$T$9,'Vent Sizing Charts'!AB$8:AB$9)+1,IF($R400=1.5,LOOKUP($S400,'Vent Sizing Charts'!$T$7,'Vent Sizing Charts'!AB$7)+1,IF($R400=1.25,LOOKUP($S400,'Vent Sizing Charts'!$T$6,'Vent Sizing Charts'!AB$6)+1,"ERR")))))))))))</f>
        <v>ERR</v>
      </c>
      <c r="AB400" t="str">
        <f>IF($R400=15,LOOKUP($S400,'Vent Sizing Charts'!$T$38:$T$41,'Vent Sizing Charts'!AC$38:AC$41)+1,IF($R400=12,LOOKUP($S400,'Vent Sizing Charts'!$T$34:$T$37,'Vent Sizing Charts'!AC$34:AC$37)+1,IF($R400=10,LOOKUP($S400,'Vent Sizing Charts'!$T$30:$T$33,'Vent Sizing Charts'!AC$30:AC$33)+1,IF($R400=8,LOOKUP($S400,'Vent Sizing Charts'!$T$26:$T$29,'Vent Sizing Charts'!AC$26:AC$29)+1,IF($R400=6,LOOKUP($S400,'Vent Sizing Charts'!$T$22:$T$25,'Vent Sizing Charts'!AC$22:AC$25)+1,IF($R400=5,LOOKUP($S400,'Vent Sizing Charts'!$T$18:$T$21,'Vent Sizing Charts'!AC$18:AC$21)+1,IF($R400=4,LOOKUP($S400,'Vent Sizing Charts'!$T$14:$T$17,'Vent Sizing Charts'!AC$14:AC$17)+1,IF($R400=3,LOOKUP($S400,'Vent Sizing Charts'!$T$10:$T$13,'Vent Sizing Charts'!AC$10:AC$13)+1,IF($R400=2,LOOKUP($S400,'Vent Sizing Charts'!$T$8:$T$9,'Vent Sizing Charts'!AC$8:AC$9)+1,IF($R400=1.5,LOOKUP($S400,'Vent Sizing Charts'!$T$7,'Vent Sizing Charts'!AC$7)+1,IF($R400=1.25,LOOKUP($S400,'Vent Sizing Charts'!$T$6,'Vent Sizing Charts'!AC$6)+1,"ERR")))))))))))</f>
        <v>ERR</v>
      </c>
      <c r="AC400" t="str">
        <f>IF($R400=15,LOOKUP($S400,'Vent Sizing Charts'!$T$38:$T$41,'Vent Sizing Charts'!AD$38:AD$41)+1,IF($R400=12,LOOKUP($S400,'Vent Sizing Charts'!$T$34:$T$37,'Vent Sizing Charts'!AD$34:AD$37)+1,IF($R400=10,LOOKUP($S400,'Vent Sizing Charts'!$T$30:$T$33,'Vent Sizing Charts'!AD$30:AD$33)+1,IF($R400=8,LOOKUP($S400,'Vent Sizing Charts'!$T$26:$T$29,'Vent Sizing Charts'!AD$26:AD$29)+1,IF($R400=6,LOOKUP($S400,'Vent Sizing Charts'!$T$22:$T$25,'Vent Sizing Charts'!AD$22:AD$25)+1,IF($R400=5,LOOKUP($S400,'Vent Sizing Charts'!$T$18:$T$21,'Vent Sizing Charts'!AD$18:AD$21)+1,IF($R400=4,LOOKUP($S400,'Vent Sizing Charts'!$T$14:$T$17,'Vent Sizing Charts'!AD$14:AD$17)+1,IF($R400=3,LOOKUP($S400,'Vent Sizing Charts'!$T$10:$T$13,'Vent Sizing Charts'!AD$10:AD$13)+1,IF($R400=2,LOOKUP($S400,'Vent Sizing Charts'!$T$8:$T$9,'Vent Sizing Charts'!AD$8:AD$9)+1,IF($R400=1.5,LOOKUP($S400,'Vent Sizing Charts'!$T$7,'Vent Sizing Charts'!AD$7)+1,IF($R400=1.25,LOOKUP($S400,'Vent Sizing Charts'!$T$6,'Vent Sizing Charts'!AD$6)+1,"ERR")))))))))))</f>
        <v>ERR</v>
      </c>
      <c r="AD400" t="str">
        <f>IF($R400=15,LOOKUP($S400,'Vent Sizing Charts'!$T$38:$T$41,'Vent Sizing Charts'!AE$38:AE$41)+1,IF($R400=12,LOOKUP($S400,'Vent Sizing Charts'!$T$34:$T$37,'Vent Sizing Charts'!AE$34:AE$37)+1,IF($R400=10,LOOKUP($S400,'Vent Sizing Charts'!$T$30:$T$33,'Vent Sizing Charts'!AE$30:AE$33)+1,IF($R400=8,LOOKUP($S400,'Vent Sizing Charts'!$T$26:$T$29,'Vent Sizing Charts'!AE$26:AE$29)+1,IF($R400=6,LOOKUP($S400,'Vent Sizing Charts'!$T$22:$T$25,'Vent Sizing Charts'!AE$22:AE$25)+1,IF($R400=5,LOOKUP($S400,'Vent Sizing Charts'!$T$18:$T$21,'Vent Sizing Charts'!AE$18:AE$21)+1,IF($R400=4,LOOKUP($S400,'Vent Sizing Charts'!$T$14:$T$17,'Vent Sizing Charts'!AE$14:AE$17)+1,IF($R400=3,LOOKUP($S400,'Vent Sizing Charts'!$T$10:$T$13,'Vent Sizing Charts'!AE$10:AE$13)+1,IF($R400=2,LOOKUP($S400,'Vent Sizing Charts'!$T$8:$T$9,'Vent Sizing Charts'!AE$8:AE$9)+1,IF($R400=1.5,LOOKUP($S400,'Vent Sizing Charts'!$T$7,'Vent Sizing Charts'!AE$7)+1,IF($R400=1.25,LOOKUP($S400,'Vent Sizing Charts'!$T$6,'Vent Sizing Charts'!AE$6)+1,"ERR")))))))))))</f>
        <v>ERR</v>
      </c>
      <c r="AE400" t="str">
        <f>IF($R400=15,LOOKUP($S400,'Vent Sizing Charts'!$T$38:$T$41,'Vent Sizing Charts'!U$38:U$41),IF($R400=12,LOOKUP($S400,'Vent Sizing Charts'!$T$34:$T$37,'Vent Sizing Charts'!U$34:U$37),IF($R400=10,LOOKUP($S400,'Vent Sizing Charts'!$T$30:$T$33,'Vent Sizing Charts'!U$30:U$33),IF($R400=8,LOOKUP($S400,'Vent Sizing Charts'!$T$26:$T$29,'Vent Sizing Charts'!U$26:U$29),IF($R400=6,LOOKUP($S400,'Vent Sizing Charts'!$T$22:$T$25,'Vent Sizing Charts'!U$22:U$25),IF($R400=5,LOOKUP($S400,'Vent Sizing Charts'!$T$18:$T$21,'Vent Sizing Charts'!U$18:U$21),IF($R400=4,LOOKUP($S400,'Vent Sizing Charts'!$T$14:$T$17,'Vent Sizing Charts'!U$14:U$17),IF($R400=3,LOOKUP($S400,'Vent Sizing Charts'!$T$10:$T$13,'Vent Sizing Charts'!U$10:U$13),IF($R400=2,LOOKUP($S400,'Vent Sizing Charts'!$T$8:$T$9,'Vent Sizing Charts'!U$8:U$9),IF($R400=1.5,LOOKUP($S400,'Vent Sizing Charts'!$T$7,'Vent Sizing Charts'!U$7),IF($R400=1.25,LOOKUP($S400,'Vent Sizing Charts'!$T$6,'Vent Sizing Charts'!U$6),"ERR")))))))))))</f>
        <v>ERR</v>
      </c>
    </row>
    <row r="401" spans="6:31" x14ac:dyDescent="0.25">
      <c r="F401" t="str">
        <f>IF('Vent Sizing'!M386="","",'Vent Sizing'!M386)</f>
        <v/>
      </c>
      <c r="G401">
        <v>0</v>
      </c>
      <c r="H401" t="e">
        <f>IF(LOOKUP($F401,'Vent Sizing Charts'!$F$5:$F$18,'Vent Sizing Charts'!G$5:G$18)+1&lt;0,0,LOOKUP($F401,'Vent Sizing Charts'!$F$5:$F$18,'Vent Sizing Charts'!G$5:G$18))</f>
        <v>#N/A</v>
      </c>
      <c r="I401" t="e">
        <f>IF(LOOKUP($F401,'Vent Sizing Charts'!$F$5:$F$18,'Vent Sizing Charts'!H$5:H$18)+1&lt;0,0,LOOKUP($F401,'Vent Sizing Charts'!$F$5:$F$18,'Vent Sizing Charts'!H$5:H$18))</f>
        <v>#N/A</v>
      </c>
      <c r="J401" t="e">
        <f>IF(LOOKUP($F401,'Vent Sizing Charts'!$F$5:$F$18,'Vent Sizing Charts'!I$5:I$18)+1&lt;0,0,LOOKUP($F401,'Vent Sizing Charts'!$F$5:$F$18,'Vent Sizing Charts'!I$5:I$18))</f>
        <v>#N/A</v>
      </c>
      <c r="K401" t="e">
        <f>IF(LOOKUP($F401,'Vent Sizing Charts'!$F$5:$F$18,'Vent Sizing Charts'!J$5:J$18)+1&lt;0,0,LOOKUP($F401,'Vent Sizing Charts'!$F$5:$F$18,'Vent Sizing Charts'!J$5:J$18))</f>
        <v>#N/A</v>
      </c>
      <c r="L401" t="e">
        <f>IF(LOOKUP($F401,'Vent Sizing Charts'!$F$5:$F$18,'Vent Sizing Charts'!K$5:K$18)+1&lt;0,0,LOOKUP($F401,'Vent Sizing Charts'!$F$5:$F$18,'Vent Sizing Charts'!K$5:K$18))</f>
        <v>#N/A</v>
      </c>
      <c r="M401" t="e">
        <f>IF(LOOKUP($F401,'Vent Sizing Charts'!$F$5:$F$18,'Vent Sizing Charts'!L$5:L$18)+1&lt;0,0,LOOKUP($F401,'Vent Sizing Charts'!$F$5:$F$18,'Vent Sizing Charts'!L$5:L$18))</f>
        <v>#N/A</v>
      </c>
      <c r="N401" t="e">
        <f>IF(LOOKUP($F401,'Vent Sizing Charts'!$F$5:$F$18,'Vent Sizing Charts'!M$5:M$18)+1&lt;0,0,LOOKUP($F401,'Vent Sizing Charts'!$F$5:$F$18,'Vent Sizing Charts'!M$5:M$18))</f>
        <v>#N/A</v>
      </c>
      <c r="O401" t="e">
        <f>IF(LOOKUP($F401,'Vent Sizing Charts'!$F$5:$F$18,'Vent Sizing Charts'!N$5:N$18)+1&lt;0,0,LOOKUP($F401,'Vent Sizing Charts'!$F$5:$F$18,'Vent Sizing Charts'!N$5:N$18))</f>
        <v>#N/A</v>
      </c>
      <c r="R401">
        <f>'Vent Sizing'!W306</f>
        <v>0</v>
      </c>
      <c r="S401">
        <f>ROUNDUP('Vent Sizing'!X306,0)</f>
        <v>0</v>
      </c>
      <c r="T401">
        <v>-9999999</v>
      </c>
      <c r="U401" t="str">
        <f>IF($R401=15,LOOKUP($S401,'Vent Sizing Charts'!$T$38:$T$41,'Vent Sizing Charts'!V$38:V$41)+1,IF($R401=12,LOOKUP($S401,'Vent Sizing Charts'!$T$34:$T$37,'Vent Sizing Charts'!V$34:V$37)+1,IF($R401=10,LOOKUP($S401,'Vent Sizing Charts'!$T$30:$T$33,'Vent Sizing Charts'!V$30:V$33)+1,IF($R401=8,LOOKUP($S401,'Vent Sizing Charts'!$T$26:$T$29,'Vent Sizing Charts'!V$26:V$29)+1,IF($R401=6,LOOKUP($S401,'Vent Sizing Charts'!$T$22:$T$25,'Vent Sizing Charts'!V$22:V$25)+1,IF($R401=5,LOOKUP($S401,'Vent Sizing Charts'!$T$18:$T$21,'Vent Sizing Charts'!V$18:V$21)+1,IF($R401=4,LOOKUP($S401,'Vent Sizing Charts'!$T$14:$T$17,'Vent Sizing Charts'!V$14:V$17)+1,IF($R401=3,LOOKUP($S401,'Vent Sizing Charts'!$T$10:$T$13,'Vent Sizing Charts'!V$10:V$13)+1,IF($R401=2,LOOKUP($S401,'Vent Sizing Charts'!$T$8:$T$9,'Vent Sizing Charts'!V$8:V$9)+1,IF($R401=1.5,LOOKUP($S401,'Vent Sizing Charts'!$T$7,'Vent Sizing Charts'!V$7)+1,IF($R401=1.25,LOOKUP($S401,'Vent Sizing Charts'!$T$6,'Vent Sizing Charts'!V$6)+1,"ERR")))))))))))</f>
        <v>ERR</v>
      </c>
      <c r="V401" t="str">
        <f>IF($R401=15,LOOKUP($S401,'Vent Sizing Charts'!$T$38:$T$41,'Vent Sizing Charts'!W$38:W$41)+1,IF($R401=12,LOOKUP($S401,'Vent Sizing Charts'!$T$34:$T$37,'Vent Sizing Charts'!W$34:W$37)+1,IF($R401=10,LOOKUP($S401,'Vent Sizing Charts'!$T$30:$T$33,'Vent Sizing Charts'!W$30:W$33)+1,IF($R401=8,LOOKUP($S401,'Vent Sizing Charts'!$T$26:$T$29,'Vent Sizing Charts'!W$26:W$29)+1,IF($R401=6,LOOKUP($S401,'Vent Sizing Charts'!$T$22:$T$25,'Vent Sizing Charts'!W$22:W$25)+1,IF($R401=5,LOOKUP($S401,'Vent Sizing Charts'!$T$18:$T$21,'Vent Sizing Charts'!W$18:W$21)+1,IF($R401=4,LOOKUP($S401,'Vent Sizing Charts'!$T$14:$T$17,'Vent Sizing Charts'!W$14:W$17)+1,IF($R401=3,LOOKUP($S401,'Vent Sizing Charts'!$T$10:$T$13,'Vent Sizing Charts'!W$10:W$13)+1,IF($R401=2,LOOKUP($S401,'Vent Sizing Charts'!$T$8:$T$9,'Vent Sizing Charts'!W$8:W$9)+1,IF($R401=1.5,LOOKUP($S401,'Vent Sizing Charts'!$T$7,'Vent Sizing Charts'!W$7)+1,IF($R401=1.25,LOOKUP($S401,'Vent Sizing Charts'!$T$6,'Vent Sizing Charts'!W$6)+1,"ERR")))))))))))</f>
        <v>ERR</v>
      </c>
      <c r="W401" t="str">
        <f>IF($R401=15,LOOKUP($S401,'Vent Sizing Charts'!$T$38:$T$41,'Vent Sizing Charts'!X$38:X$41)+1,IF($R401=12,LOOKUP($S401,'Vent Sizing Charts'!$T$34:$T$37,'Vent Sizing Charts'!X$34:X$37)+1,IF($R401=10,LOOKUP($S401,'Vent Sizing Charts'!$T$30:$T$33,'Vent Sizing Charts'!X$30:X$33)+1,IF($R401=8,LOOKUP($S401,'Vent Sizing Charts'!$T$26:$T$29,'Vent Sizing Charts'!X$26:X$29)+1,IF($R401=6,LOOKUP($S401,'Vent Sizing Charts'!$T$22:$T$25,'Vent Sizing Charts'!X$22:X$25)+1,IF($R401=5,LOOKUP($S401,'Vent Sizing Charts'!$T$18:$T$21,'Vent Sizing Charts'!X$18:X$21)+1,IF($R401=4,LOOKUP($S401,'Vent Sizing Charts'!$T$14:$T$17,'Vent Sizing Charts'!X$14:X$17)+1,IF($R401=3,LOOKUP($S401,'Vent Sizing Charts'!$T$10:$T$13,'Vent Sizing Charts'!X$10:X$13)+1,IF($R401=2,LOOKUP($S401,'Vent Sizing Charts'!$T$8:$T$9,'Vent Sizing Charts'!X$8:X$9)+1,IF($R401=1.5,LOOKUP($S401,'Vent Sizing Charts'!$T$7,'Vent Sizing Charts'!X$7)+1,IF($R401=1.25,LOOKUP($S401,'Vent Sizing Charts'!$T$6,'Vent Sizing Charts'!X$6)+1,"ERR")))))))))))</f>
        <v>ERR</v>
      </c>
      <c r="X401" t="str">
        <f>IF($R401=15,LOOKUP($S401,'Vent Sizing Charts'!$T$38:$T$41,'Vent Sizing Charts'!Y$38:Y$41)+1,IF($R401=12,LOOKUP($S401,'Vent Sizing Charts'!$T$34:$T$37,'Vent Sizing Charts'!Y$34:Y$37)+1,IF($R401=10,LOOKUP($S401,'Vent Sizing Charts'!$T$30:$T$33,'Vent Sizing Charts'!Y$30:Y$33)+1,IF($R401=8,LOOKUP($S401,'Vent Sizing Charts'!$T$26:$T$29,'Vent Sizing Charts'!Y$26:Y$29)+1,IF($R401=6,LOOKUP($S401,'Vent Sizing Charts'!$T$22:$T$25,'Vent Sizing Charts'!Y$22:Y$25)+1,IF($R401=5,LOOKUP($S401,'Vent Sizing Charts'!$T$18:$T$21,'Vent Sizing Charts'!Y$18:Y$21)+1,IF($R401=4,LOOKUP($S401,'Vent Sizing Charts'!$T$14:$T$17,'Vent Sizing Charts'!Y$14:Y$17)+1,IF($R401=3,LOOKUP($S401,'Vent Sizing Charts'!$T$10:$T$13,'Vent Sizing Charts'!Y$10:Y$13)+1,IF($R401=2,LOOKUP($S401,'Vent Sizing Charts'!$T$8:$T$9,'Vent Sizing Charts'!Y$8:Y$9)+1,IF($R401=1.5,LOOKUP($S401,'Vent Sizing Charts'!$T$7,'Vent Sizing Charts'!Y$7)+1,IF($R401=1.25,LOOKUP($S401,'Vent Sizing Charts'!$T$6,'Vent Sizing Charts'!Y$6)+1,"ERR")))))))))))</f>
        <v>ERR</v>
      </c>
      <c r="Y401" t="str">
        <f>IF($R401=15,LOOKUP($S401,'Vent Sizing Charts'!$T$38:$T$41,'Vent Sizing Charts'!Z$38:Z$41)+1,IF($R401=12,LOOKUP($S401,'Vent Sizing Charts'!$T$34:$T$37,'Vent Sizing Charts'!Z$34:Z$37)+1,IF($R401=10,LOOKUP($S401,'Vent Sizing Charts'!$T$30:$T$33,'Vent Sizing Charts'!Z$30:Z$33)+1,IF($R401=8,LOOKUP($S401,'Vent Sizing Charts'!$T$26:$T$29,'Vent Sizing Charts'!Z$26:Z$29)+1,IF($R401=6,LOOKUP($S401,'Vent Sizing Charts'!$T$22:$T$25,'Vent Sizing Charts'!Z$22:Z$25)+1,IF($R401=5,LOOKUP($S401,'Vent Sizing Charts'!$T$18:$T$21,'Vent Sizing Charts'!Z$18:Z$21)+1,IF($R401=4,LOOKUP($S401,'Vent Sizing Charts'!$T$14:$T$17,'Vent Sizing Charts'!Z$14:Z$17)+1,IF($R401=3,LOOKUP($S401,'Vent Sizing Charts'!$T$10:$T$13,'Vent Sizing Charts'!Z$10:Z$13)+1,IF($R401=2,LOOKUP($S401,'Vent Sizing Charts'!$T$8:$T$9,'Vent Sizing Charts'!Z$8:Z$9)+1,IF($R401=1.5,LOOKUP($S401,'Vent Sizing Charts'!$T$7,'Vent Sizing Charts'!Z$7)+1,IF($R401=1.25,LOOKUP($S401,'Vent Sizing Charts'!$T$6,'Vent Sizing Charts'!Z$6)+1,"ERR")))))))))))</f>
        <v>ERR</v>
      </c>
      <c r="Z401" t="str">
        <f>IF($R401=15,LOOKUP($S401,'Vent Sizing Charts'!$T$38:$T$41,'Vent Sizing Charts'!AA$38:AA$41)+1,IF($R401=12,LOOKUP($S401,'Vent Sizing Charts'!$T$34:$T$37,'Vent Sizing Charts'!AA$34:AA$37)+1,IF($R401=10,LOOKUP($S401,'Vent Sizing Charts'!$T$30:$T$33,'Vent Sizing Charts'!AA$30:AA$33)+1,IF($R401=8,LOOKUP($S401,'Vent Sizing Charts'!$T$26:$T$29,'Vent Sizing Charts'!AA$26:AA$29)+1,IF($R401=6,LOOKUP($S401,'Vent Sizing Charts'!$T$22:$T$25,'Vent Sizing Charts'!AA$22:AA$25)+1,IF($R401=5,LOOKUP($S401,'Vent Sizing Charts'!$T$18:$T$21,'Vent Sizing Charts'!AA$18:AA$21)+1,IF($R401=4,LOOKUP($S401,'Vent Sizing Charts'!$T$14:$T$17,'Vent Sizing Charts'!AA$14:AA$17)+1,IF($R401=3,LOOKUP($S401,'Vent Sizing Charts'!$T$10:$T$13,'Vent Sizing Charts'!AA$10:AA$13)+1,IF($R401=2,LOOKUP($S401,'Vent Sizing Charts'!$T$8:$T$9,'Vent Sizing Charts'!AA$8:AA$9)+1,IF($R401=1.5,LOOKUP($S401,'Vent Sizing Charts'!$T$7,'Vent Sizing Charts'!AA$7)+1,IF($R401=1.25,LOOKUP($S401,'Vent Sizing Charts'!$T$6,'Vent Sizing Charts'!AA$6)+1,"ERR")))))))))))</f>
        <v>ERR</v>
      </c>
      <c r="AA401" t="str">
        <f>IF($R401=15,LOOKUP($S401,'Vent Sizing Charts'!$T$38:$T$41,'Vent Sizing Charts'!AB$38:AB$41)+1,IF($R401=12,LOOKUP($S401,'Vent Sizing Charts'!$T$34:$T$37,'Vent Sizing Charts'!AB$34:AB$37)+1,IF($R401=10,LOOKUP($S401,'Vent Sizing Charts'!$T$30:$T$33,'Vent Sizing Charts'!AB$30:AB$33)+1,IF($R401=8,LOOKUP($S401,'Vent Sizing Charts'!$T$26:$T$29,'Vent Sizing Charts'!AB$26:AB$29)+1,IF($R401=6,LOOKUP($S401,'Vent Sizing Charts'!$T$22:$T$25,'Vent Sizing Charts'!AB$22:AB$25)+1,IF($R401=5,LOOKUP($S401,'Vent Sizing Charts'!$T$18:$T$21,'Vent Sizing Charts'!AB$18:AB$21)+1,IF($R401=4,LOOKUP($S401,'Vent Sizing Charts'!$T$14:$T$17,'Vent Sizing Charts'!AB$14:AB$17)+1,IF($R401=3,LOOKUP($S401,'Vent Sizing Charts'!$T$10:$T$13,'Vent Sizing Charts'!AB$10:AB$13)+1,IF($R401=2,LOOKUP($S401,'Vent Sizing Charts'!$T$8:$T$9,'Vent Sizing Charts'!AB$8:AB$9)+1,IF($R401=1.5,LOOKUP($S401,'Vent Sizing Charts'!$T$7,'Vent Sizing Charts'!AB$7)+1,IF($R401=1.25,LOOKUP($S401,'Vent Sizing Charts'!$T$6,'Vent Sizing Charts'!AB$6)+1,"ERR")))))))))))</f>
        <v>ERR</v>
      </c>
      <c r="AB401" t="str">
        <f>IF($R401=15,LOOKUP($S401,'Vent Sizing Charts'!$T$38:$T$41,'Vent Sizing Charts'!AC$38:AC$41)+1,IF($R401=12,LOOKUP($S401,'Vent Sizing Charts'!$T$34:$T$37,'Vent Sizing Charts'!AC$34:AC$37)+1,IF($R401=10,LOOKUP($S401,'Vent Sizing Charts'!$T$30:$T$33,'Vent Sizing Charts'!AC$30:AC$33)+1,IF($R401=8,LOOKUP($S401,'Vent Sizing Charts'!$T$26:$T$29,'Vent Sizing Charts'!AC$26:AC$29)+1,IF($R401=6,LOOKUP($S401,'Vent Sizing Charts'!$T$22:$T$25,'Vent Sizing Charts'!AC$22:AC$25)+1,IF($R401=5,LOOKUP($S401,'Vent Sizing Charts'!$T$18:$T$21,'Vent Sizing Charts'!AC$18:AC$21)+1,IF($R401=4,LOOKUP($S401,'Vent Sizing Charts'!$T$14:$T$17,'Vent Sizing Charts'!AC$14:AC$17)+1,IF($R401=3,LOOKUP($S401,'Vent Sizing Charts'!$T$10:$T$13,'Vent Sizing Charts'!AC$10:AC$13)+1,IF($R401=2,LOOKUP($S401,'Vent Sizing Charts'!$T$8:$T$9,'Vent Sizing Charts'!AC$8:AC$9)+1,IF($R401=1.5,LOOKUP($S401,'Vent Sizing Charts'!$T$7,'Vent Sizing Charts'!AC$7)+1,IF($R401=1.25,LOOKUP($S401,'Vent Sizing Charts'!$T$6,'Vent Sizing Charts'!AC$6)+1,"ERR")))))))))))</f>
        <v>ERR</v>
      </c>
      <c r="AC401" t="str">
        <f>IF($R401=15,LOOKUP($S401,'Vent Sizing Charts'!$T$38:$T$41,'Vent Sizing Charts'!AD$38:AD$41)+1,IF($R401=12,LOOKUP($S401,'Vent Sizing Charts'!$T$34:$T$37,'Vent Sizing Charts'!AD$34:AD$37)+1,IF($R401=10,LOOKUP($S401,'Vent Sizing Charts'!$T$30:$T$33,'Vent Sizing Charts'!AD$30:AD$33)+1,IF($R401=8,LOOKUP($S401,'Vent Sizing Charts'!$T$26:$T$29,'Vent Sizing Charts'!AD$26:AD$29)+1,IF($R401=6,LOOKUP($S401,'Vent Sizing Charts'!$T$22:$T$25,'Vent Sizing Charts'!AD$22:AD$25)+1,IF($R401=5,LOOKUP($S401,'Vent Sizing Charts'!$T$18:$T$21,'Vent Sizing Charts'!AD$18:AD$21)+1,IF($R401=4,LOOKUP($S401,'Vent Sizing Charts'!$T$14:$T$17,'Vent Sizing Charts'!AD$14:AD$17)+1,IF($R401=3,LOOKUP($S401,'Vent Sizing Charts'!$T$10:$T$13,'Vent Sizing Charts'!AD$10:AD$13)+1,IF($R401=2,LOOKUP($S401,'Vent Sizing Charts'!$T$8:$T$9,'Vent Sizing Charts'!AD$8:AD$9)+1,IF($R401=1.5,LOOKUP($S401,'Vent Sizing Charts'!$T$7,'Vent Sizing Charts'!AD$7)+1,IF($R401=1.25,LOOKUP($S401,'Vent Sizing Charts'!$T$6,'Vent Sizing Charts'!AD$6)+1,"ERR")))))))))))</f>
        <v>ERR</v>
      </c>
      <c r="AD401" t="str">
        <f>IF($R401=15,LOOKUP($S401,'Vent Sizing Charts'!$T$38:$T$41,'Vent Sizing Charts'!AE$38:AE$41)+1,IF($R401=12,LOOKUP($S401,'Vent Sizing Charts'!$T$34:$T$37,'Vent Sizing Charts'!AE$34:AE$37)+1,IF($R401=10,LOOKUP($S401,'Vent Sizing Charts'!$T$30:$T$33,'Vent Sizing Charts'!AE$30:AE$33)+1,IF($R401=8,LOOKUP($S401,'Vent Sizing Charts'!$T$26:$T$29,'Vent Sizing Charts'!AE$26:AE$29)+1,IF($R401=6,LOOKUP($S401,'Vent Sizing Charts'!$T$22:$T$25,'Vent Sizing Charts'!AE$22:AE$25)+1,IF($R401=5,LOOKUP($S401,'Vent Sizing Charts'!$T$18:$T$21,'Vent Sizing Charts'!AE$18:AE$21)+1,IF($R401=4,LOOKUP($S401,'Vent Sizing Charts'!$T$14:$T$17,'Vent Sizing Charts'!AE$14:AE$17)+1,IF($R401=3,LOOKUP($S401,'Vent Sizing Charts'!$T$10:$T$13,'Vent Sizing Charts'!AE$10:AE$13)+1,IF($R401=2,LOOKUP($S401,'Vent Sizing Charts'!$T$8:$T$9,'Vent Sizing Charts'!AE$8:AE$9)+1,IF($R401=1.5,LOOKUP($S401,'Vent Sizing Charts'!$T$7,'Vent Sizing Charts'!AE$7)+1,IF($R401=1.25,LOOKUP($S401,'Vent Sizing Charts'!$T$6,'Vent Sizing Charts'!AE$6)+1,"ERR")))))))))))</f>
        <v>ERR</v>
      </c>
      <c r="AE401" t="str">
        <f>IF($R401=15,LOOKUP($S401,'Vent Sizing Charts'!$T$38:$T$41,'Vent Sizing Charts'!U$38:U$41),IF($R401=12,LOOKUP($S401,'Vent Sizing Charts'!$T$34:$T$37,'Vent Sizing Charts'!U$34:U$37),IF($R401=10,LOOKUP($S401,'Vent Sizing Charts'!$T$30:$T$33,'Vent Sizing Charts'!U$30:U$33),IF($R401=8,LOOKUP($S401,'Vent Sizing Charts'!$T$26:$T$29,'Vent Sizing Charts'!U$26:U$29),IF($R401=6,LOOKUP($S401,'Vent Sizing Charts'!$T$22:$T$25,'Vent Sizing Charts'!U$22:U$25),IF($R401=5,LOOKUP($S401,'Vent Sizing Charts'!$T$18:$T$21,'Vent Sizing Charts'!U$18:U$21),IF($R401=4,LOOKUP($S401,'Vent Sizing Charts'!$T$14:$T$17,'Vent Sizing Charts'!U$14:U$17),IF($R401=3,LOOKUP($S401,'Vent Sizing Charts'!$T$10:$T$13,'Vent Sizing Charts'!U$10:U$13),IF($R401=2,LOOKUP($S401,'Vent Sizing Charts'!$T$8:$T$9,'Vent Sizing Charts'!U$8:U$9),IF($R401=1.5,LOOKUP($S401,'Vent Sizing Charts'!$T$7,'Vent Sizing Charts'!U$7),IF($R401=1.25,LOOKUP($S401,'Vent Sizing Charts'!$T$6,'Vent Sizing Charts'!U$6),"ERR")))))))))))</f>
        <v>ERR</v>
      </c>
    </row>
    <row r="402" spans="6:31" x14ac:dyDescent="0.25">
      <c r="F402" t="str">
        <f>IF('Vent Sizing'!M387="","",'Vent Sizing'!M387)</f>
        <v/>
      </c>
      <c r="G402">
        <v>0</v>
      </c>
      <c r="H402" t="e">
        <f>IF(LOOKUP($F402,'Vent Sizing Charts'!$F$5:$F$18,'Vent Sizing Charts'!G$5:G$18)+1&lt;0,0,LOOKUP($F402,'Vent Sizing Charts'!$F$5:$F$18,'Vent Sizing Charts'!G$5:G$18))</f>
        <v>#N/A</v>
      </c>
      <c r="I402" t="e">
        <f>IF(LOOKUP($F402,'Vent Sizing Charts'!$F$5:$F$18,'Vent Sizing Charts'!H$5:H$18)+1&lt;0,0,LOOKUP($F402,'Vent Sizing Charts'!$F$5:$F$18,'Vent Sizing Charts'!H$5:H$18))</f>
        <v>#N/A</v>
      </c>
      <c r="J402" t="e">
        <f>IF(LOOKUP($F402,'Vent Sizing Charts'!$F$5:$F$18,'Vent Sizing Charts'!I$5:I$18)+1&lt;0,0,LOOKUP($F402,'Vent Sizing Charts'!$F$5:$F$18,'Vent Sizing Charts'!I$5:I$18))</f>
        <v>#N/A</v>
      </c>
      <c r="K402" t="e">
        <f>IF(LOOKUP($F402,'Vent Sizing Charts'!$F$5:$F$18,'Vent Sizing Charts'!J$5:J$18)+1&lt;0,0,LOOKUP($F402,'Vent Sizing Charts'!$F$5:$F$18,'Vent Sizing Charts'!J$5:J$18))</f>
        <v>#N/A</v>
      </c>
      <c r="L402" t="e">
        <f>IF(LOOKUP($F402,'Vent Sizing Charts'!$F$5:$F$18,'Vent Sizing Charts'!K$5:K$18)+1&lt;0,0,LOOKUP($F402,'Vent Sizing Charts'!$F$5:$F$18,'Vent Sizing Charts'!K$5:K$18))</f>
        <v>#N/A</v>
      </c>
      <c r="M402" t="e">
        <f>IF(LOOKUP($F402,'Vent Sizing Charts'!$F$5:$F$18,'Vent Sizing Charts'!L$5:L$18)+1&lt;0,0,LOOKUP($F402,'Vent Sizing Charts'!$F$5:$F$18,'Vent Sizing Charts'!L$5:L$18))</f>
        <v>#N/A</v>
      </c>
      <c r="N402" t="e">
        <f>IF(LOOKUP($F402,'Vent Sizing Charts'!$F$5:$F$18,'Vent Sizing Charts'!M$5:M$18)+1&lt;0,0,LOOKUP($F402,'Vent Sizing Charts'!$F$5:$F$18,'Vent Sizing Charts'!M$5:M$18))</f>
        <v>#N/A</v>
      </c>
      <c r="O402" t="e">
        <f>IF(LOOKUP($F402,'Vent Sizing Charts'!$F$5:$F$18,'Vent Sizing Charts'!N$5:N$18)+1&lt;0,0,LOOKUP($F402,'Vent Sizing Charts'!$F$5:$F$18,'Vent Sizing Charts'!N$5:N$18))</f>
        <v>#N/A</v>
      </c>
      <c r="R402">
        <f>'Vent Sizing'!W307</f>
        <v>0</v>
      </c>
      <c r="S402">
        <f>ROUNDUP('Vent Sizing'!X307,0)</f>
        <v>0</v>
      </c>
      <c r="T402">
        <v>-9999999</v>
      </c>
      <c r="U402" t="str">
        <f>IF($R402=15,LOOKUP($S402,'Vent Sizing Charts'!$T$38:$T$41,'Vent Sizing Charts'!V$38:V$41)+1,IF($R402=12,LOOKUP($S402,'Vent Sizing Charts'!$T$34:$T$37,'Vent Sizing Charts'!V$34:V$37)+1,IF($R402=10,LOOKUP($S402,'Vent Sizing Charts'!$T$30:$T$33,'Vent Sizing Charts'!V$30:V$33)+1,IF($R402=8,LOOKUP($S402,'Vent Sizing Charts'!$T$26:$T$29,'Vent Sizing Charts'!V$26:V$29)+1,IF($R402=6,LOOKUP($S402,'Vent Sizing Charts'!$T$22:$T$25,'Vent Sizing Charts'!V$22:V$25)+1,IF($R402=5,LOOKUP($S402,'Vent Sizing Charts'!$T$18:$T$21,'Vent Sizing Charts'!V$18:V$21)+1,IF($R402=4,LOOKUP($S402,'Vent Sizing Charts'!$T$14:$T$17,'Vent Sizing Charts'!V$14:V$17)+1,IF($R402=3,LOOKUP($S402,'Vent Sizing Charts'!$T$10:$T$13,'Vent Sizing Charts'!V$10:V$13)+1,IF($R402=2,LOOKUP($S402,'Vent Sizing Charts'!$T$8:$T$9,'Vent Sizing Charts'!V$8:V$9)+1,IF($R402=1.5,LOOKUP($S402,'Vent Sizing Charts'!$T$7,'Vent Sizing Charts'!V$7)+1,IF($R402=1.25,LOOKUP($S402,'Vent Sizing Charts'!$T$6,'Vent Sizing Charts'!V$6)+1,"ERR")))))))))))</f>
        <v>ERR</v>
      </c>
      <c r="V402" t="str">
        <f>IF($R402=15,LOOKUP($S402,'Vent Sizing Charts'!$T$38:$T$41,'Vent Sizing Charts'!W$38:W$41)+1,IF($R402=12,LOOKUP($S402,'Vent Sizing Charts'!$T$34:$T$37,'Vent Sizing Charts'!W$34:W$37)+1,IF($R402=10,LOOKUP($S402,'Vent Sizing Charts'!$T$30:$T$33,'Vent Sizing Charts'!W$30:W$33)+1,IF($R402=8,LOOKUP($S402,'Vent Sizing Charts'!$T$26:$T$29,'Vent Sizing Charts'!W$26:W$29)+1,IF($R402=6,LOOKUP($S402,'Vent Sizing Charts'!$T$22:$T$25,'Vent Sizing Charts'!W$22:W$25)+1,IF($R402=5,LOOKUP($S402,'Vent Sizing Charts'!$T$18:$T$21,'Vent Sizing Charts'!W$18:W$21)+1,IF($R402=4,LOOKUP($S402,'Vent Sizing Charts'!$T$14:$T$17,'Vent Sizing Charts'!W$14:W$17)+1,IF($R402=3,LOOKUP($S402,'Vent Sizing Charts'!$T$10:$T$13,'Vent Sizing Charts'!W$10:W$13)+1,IF($R402=2,LOOKUP($S402,'Vent Sizing Charts'!$T$8:$T$9,'Vent Sizing Charts'!W$8:W$9)+1,IF($R402=1.5,LOOKUP($S402,'Vent Sizing Charts'!$T$7,'Vent Sizing Charts'!W$7)+1,IF($R402=1.25,LOOKUP($S402,'Vent Sizing Charts'!$T$6,'Vent Sizing Charts'!W$6)+1,"ERR")))))))))))</f>
        <v>ERR</v>
      </c>
      <c r="W402" t="str">
        <f>IF($R402=15,LOOKUP($S402,'Vent Sizing Charts'!$T$38:$T$41,'Vent Sizing Charts'!X$38:X$41)+1,IF($R402=12,LOOKUP($S402,'Vent Sizing Charts'!$T$34:$T$37,'Vent Sizing Charts'!X$34:X$37)+1,IF($R402=10,LOOKUP($S402,'Vent Sizing Charts'!$T$30:$T$33,'Vent Sizing Charts'!X$30:X$33)+1,IF($R402=8,LOOKUP($S402,'Vent Sizing Charts'!$T$26:$T$29,'Vent Sizing Charts'!X$26:X$29)+1,IF($R402=6,LOOKUP($S402,'Vent Sizing Charts'!$T$22:$T$25,'Vent Sizing Charts'!X$22:X$25)+1,IF($R402=5,LOOKUP($S402,'Vent Sizing Charts'!$T$18:$T$21,'Vent Sizing Charts'!X$18:X$21)+1,IF($R402=4,LOOKUP($S402,'Vent Sizing Charts'!$T$14:$T$17,'Vent Sizing Charts'!X$14:X$17)+1,IF($R402=3,LOOKUP($S402,'Vent Sizing Charts'!$T$10:$T$13,'Vent Sizing Charts'!X$10:X$13)+1,IF($R402=2,LOOKUP($S402,'Vent Sizing Charts'!$T$8:$T$9,'Vent Sizing Charts'!X$8:X$9)+1,IF($R402=1.5,LOOKUP($S402,'Vent Sizing Charts'!$T$7,'Vent Sizing Charts'!X$7)+1,IF($R402=1.25,LOOKUP($S402,'Vent Sizing Charts'!$T$6,'Vent Sizing Charts'!X$6)+1,"ERR")))))))))))</f>
        <v>ERR</v>
      </c>
      <c r="X402" t="str">
        <f>IF($R402=15,LOOKUP($S402,'Vent Sizing Charts'!$T$38:$T$41,'Vent Sizing Charts'!Y$38:Y$41)+1,IF($R402=12,LOOKUP($S402,'Vent Sizing Charts'!$T$34:$T$37,'Vent Sizing Charts'!Y$34:Y$37)+1,IF($R402=10,LOOKUP($S402,'Vent Sizing Charts'!$T$30:$T$33,'Vent Sizing Charts'!Y$30:Y$33)+1,IF($R402=8,LOOKUP($S402,'Vent Sizing Charts'!$T$26:$T$29,'Vent Sizing Charts'!Y$26:Y$29)+1,IF($R402=6,LOOKUP($S402,'Vent Sizing Charts'!$T$22:$T$25,'Vent Sizing Charts'!Y$22:Y$25)+1,IF($R402=5,LOOKUP($S402,'Vent Sizing Charts'!$T$18:$T$21,'Vent Sizing Charts'!Y$18:Y$21)+1,IF($R402=4,LOOKUP($S402,'Vent Sizing Charts'!$T$14:$T$17,'Vent Sizing Charts'!Y$14:Y$17)+1,IF($R402=3,LOOKUP($S402,'Vent Sizing Charts'!$T$10:$T$13,'Vent Sizing Charts'!Y$10:Y$13)+1,IF($R402=2,LOOKUP($S402,'Vent Sizing Charts'!$T$8:$T$9,'Vent Sizing Charts'!Y$8:Y$9)+1,IF($R402=1.5,LOOKUP($S402,'Vent Sizing Charts'!$T$7,'Vent Sizing Charts'!Y$7)+1,IF($R402=1.25,LOOKUP($S402,'Vent Sizing Charts'!$T$6,'Vent Sizing Charts'!Y$6)+1,"ERR")))))))))))</f>
        <v>ERR</v>
      </c>
      <c r="Y402" t="str">
        <f>IF($R402=15,LOOKUP($S402,'Vent Sizing Charts'!$T$38:$T$41,'Vent Sizing Charts'!Z$38:Z$41)+1,IF($R402=12,LOOKUP($S402,'Vent Sizing Charts'!$T$34:$T$37,'Vent Sizing Charts'!Z$34:Z$37)+1,IF($R402=10,LOOKUP($S402,'Vent Sizing Charts'!$T$30:$T$33,'Vent Sizing Charts'!Z$30:Z$33)+1,IF($R402=8,LOOKUP($S402,'Vent Sizing Charts'!$T$26:$T$29,'Vent Sizing Charts'!Z$26:Z$29)+1,IF($R402=6,LOOKUP($S402,'Vent Sizing Charts'!$T$22:$T$25,'Vent Sizing Charts'!Z$22:Z$25)+1,IF($R402=5,LOOKUP($S402,'Vent Sizing Charts'!$T$18:$T$21,'Vent Sizing Charts'!Z$18:Z$21)+1,IF($R402=4,LOOKUP($S402,'Vent Sizing Charts'!$T$14:$T$17,'Vent Sizing Charts'!Z$14:Z$17)+1,IF($R402=3,LOOKUP($S402,'Vent Sizing Charts'!$T$10:$T$13,'Vent Sizing Charts'!Z$10:Z$13)+1,IF($R402=2,LOOKUP($S402,'Vent Sizing Charts'!$T$8:$T$9,'Vent Sizing Charts'!Z$8:Z$9)+1,IF($R402=1.5,LOOKUP($S402,'Vent Sizing Charts'!$T$7,'Vent Sizing Charts'!Z$7)+1,IF($R402=1.25,LOOKUP($S402,'Vent Sizing Charts'!$T$6,'Vent Sizing Charts'!Z$6)+1,"ERR")))))))))))</f>
        <v>ERR</v>
      </c>
      <c r="Z402" t="str">
        <f>IF($R402=15,LOOKUP($S402,'Vent Sizing Charts'!$T$38:$T$41,'Vent Sizing Charts'!AA$38:AA$41)+1,IF($R402=12,LOOKUP($S402,'Vent Sizing Charts'!$T$34:$T$37,'Vent Sizing Charts'!AA$34:AA$37)+1,IF($R402=10,LOOKUP($S402,'Vent Sizing Charts'!$T$30:$T$33,'Vent Sizing Charts'!AA$30:AA$33)+1,IF($R402=8,LOOKUP($S402,'Vent Sizing Charts'!$T$26:$T$29,'Vent Sizing Charts'!AA$26:AA$29)+1,IF($R402=6,LOOKUP($S402,'Vent Sizing Charts'!$T$22:$T$25,'Vent Sizing Charts'!AA$22:AA$25)+1,IF($R402=5,LOOKUP($S402,'Vent Sizing Charts'!$T$18:$T$21,'Vent Sizing Charts'!AA$18:AA$21)+1,IF($R402=4,LOOKUP($S402,'Vent Sizing Charts'!$T$14:$T$17,'Vent Sizing Charts'!AA$14:AA$17)+1,IF($R402=3,LOOKUP($S402,'Vent Sizing Charts'!$T$10:$T$13,'Vent Sizing Charts'!AA$10:AA$13)+1,IF($R402=2,LOOKUP($S402,'Vent Sizing Charts'!$T$8:$T$9,'Vent Sizing Charts'!AA$8:AA$9)+1,IF($R402=1.5,LOOKUP($S402,'Vent Sizing Charts'!$T$7,'Vent Sizing Charts'!AA$7)+1,IF($R402=1.25,LOOKUP($S402,'Vent Sizing Charts'!$T$6,'Vent Sizing Charts'!AA$6)+1,"ERR")))))))))))</f>
        <v>ERR</v>
      </c>
      <c r="AA402" t="str">
        <f>IF($R402=15,LOOKUP($S402,'Vent Sizing Charts'!$T$38:$T$41,'Vent Sizing Charts'!AB$38:AB$41)+1,IF($R402=12,LOOKUP($S402,'Vent Sizing Charts'!$T$34:$T$37,'Vent Sizing Charts'!AB$34:AB$37)+1,IF($R402=10,LOOKUP($S402,'Vent Sizing Charts'!$T$30:$T$33,'Vent Sizing Charts'!AB$30:AB$33)+1,IF($R402=8,LOOKUP($S402,'Vent Sizing Charts'!$T$26:$T$29,'Vent Sizing Charts'!AB$26:AB$29)+1,IF($R402=6,LOOKUP($S402,'Vent Sizing Charts'!$T$22:$T$25,'Vent Sizing Charts'!AB$22:AB$25)+1,IF($R402=5,LOOKUP($S402,'Vent Sizing Charts'!$T$18:$T$21,'Vent Sizing Charts'!AB$18:AB$21)+1,IF($R402=4,LOOKUP($S402,'Vent Sizing Charts'!$T$14:$T$17,'Vent Sizing Charts'!AB$14:AB$17)+1,IF($R402=3,LOOKUP($S402,'Vent Sizing Charts'!$T$10:$T$13,'Vent Sizing Charts'!AB$10:AB$13)+1,IF($R402=2,LOOKUP($S402,'Vent Sizing Charts'!$T$8:$T$9,'Vent Sizing Charts'!AB$8:AB$9)+1,IF($R402=1.5,LOOKUP($S402,'Vent Sizing Charts'!$T$7,'Vent Sizing Charts'!AB$7)+1,IF($R402=1.25,LOOKUP($S402,'Vent Sizing Charts'!$T$6,'Vent Sizing Charts'!AB$6)+1,"ERR")))))))))))</f>
        <v>ERR</v>
      </c>
      <c r="AB402" t="str">
        <f>IF($R402=15,LOOKUP($S402,'Vent Sizing Charts'!$T$38:$T$41,'Vent Sizing Charts'!AC$38:AC$41)+1,IF($R402=12,LOOKUP($S402,'Vent Sizing Charts'!$T$34:$T$37,'Vent Sizing Charts'!AC$34:AC$37)+1,IF($R402=10,LOOKUP($S402,'Vent Sizing Charts'!$T$30:$T$33,'Vent Sizing Charts'!AC$30:AC$33)+1,IF($R402=8,LOOKUP($S402,'Vent Sizing Charts'!$T$26:$T$29,'Vent Sizing Charts'!AC$26:AC$29)+1,IF($R402=6,LOOKUP($S402,'Vent Sizing Charts'!$T$22:$T$25,'Vent Sizing Charts'!AC$22:AC$25)+1,IF($R402=5,LOOKUP($S402,'Vent Sizing Charts'!$T$18:$T$21,'Vent Sizing Charts'!AC$18:AC$21)+1,IF($R402=4,LOOKUP($S402,'Vent Sizing Charts'!$T$14:$T$17,'Vent Sizing Charts'!AC$14:AC$17)+1,IF($R402=3,LOOKUP($S402,'Vent Sizing Charts'!$T$10:$T$13,'Vent Sizing Charts'!AC$10:AC$13)+1,IF($R402=2,LOOKUP($S402,'Vent Sizing Charts'!$T$8:$T$9,'Vent Sizing Charts'!AC$8:AC$9)+1,IF($R402=1.5,LOOKUP($S402,'Vent Sizing Charts'!$T$7,'Vent Sizing Charts'!AC$7)+1,IF($R402=1.25,LOOKUP($S402,'Vent Sizing Charts'!$T$6,'Vent Sizing Charts'!AC$6)+1,"ERR")))))))))))</f>
        <v>ERR</v>
      </c>
      <c r="AC402" t="str">
        <f>IF($R402=15,LOOKUP($S402,'Vent Sizing Charts'!$T$38:$T$41,'Vent Sizing Charts'!AD$38:AD$41)+1,IF($R402=12,LOOKUP($S402,'Vent Sizing Charts'!$T$34:$T$37,'Vent Sizing Charts'!AD$34:AD$37)+1,IF($R402=10,LOOKUP($S402,'Vent Sizing Charts'!$T$30:$T$33,'Vent Sizing Charts'!AD$30:AD$33)+1,IF($R402=8,LOOKUP($S402,'Vent Sizing Charts'!$T$26:$T$29,'Vent Sizing Charts'!AD$26:AD$29)+1,IF($R402=6,LOOKUP($S402,'Vent Sizing Charts'!$T$22:$T$25,'Vent Sizing Charts'!AD$22:AD$25)+1,IF($R402=5,LOOKUP($S402,'Vent Sizing Charts'!$T$18:$T$21,'Vent Sizing Charts'!AD$18:AD$21)+1,IF($R402=4,LOOKUP($S402,'Vent Sizing Charts'!$T$14:$T$17,'Vent Sizing Charts'!AD$14:AD$17)+1,IF($R402=3,LOOKUP($S402,'Vent Sizing Charts'!$T$10:$T$13,'Vent Sizing Charts'!AD$10:AD$13)+1,IF($R402=2,LOOKUP($S402,'Vent Sizing Charts'!$T$8:$T$9,'Vent Sizing Charts'!AD$8:AD$9)+1,IF($R402=1.5,LOOKUP($S402,'Vent Sizing Charts'!$T$7,'Vent Sizing Charts'!AD$7)+1,IF($R402=1.25,LOOKUP($S402,'Vent Sizing Charts'!$T$6,'Vent Sizing Charts'!AD$6)+1,"ERR")))))))))))</f>
        <v>ERR</v>
      </c>
      <c r="AD402" t="str">
        <f>IF($R402=15,LOOKUP($S402,'Vent Sizing Charts'!$T$38:$T$41,'Vent Sizing Charts'!AE$38:AE$41)+1,IF($R402=12,LOOKUP($S402,'Vent Sizing Charts'!$T$34:$T$37,'Vent Sizing Charts'!AE$34:AE$37)+1,IF($R402=10,LOOKUP($S402,'Vent Sizing Charts'!$T$30:$T$33,'Vent Sizing Charts'!AE$30:AE$33)+1,IF($R402=8,LOOKUP($S402,'Vent Sizing Charts'!$T$26:$T$29,'Vent Sizing Charts'!AE$26:AE$29)+1,IF($R402=6,LOOKUP($S402,'Vent Sizing Charts'!$T$22:$T$25,'Vent Sizing Charts'!AE$22:AE$25)+1,IF($R402=5,LOOKUP($S402,'Vent Sizing Charts'!$T$18:$T$21,'Vent Sizing Charts'!AE$18:AE$21)+1,IF($R402=4,LOOKUP($S402,'Vent Sizing Charts'!$T$14:$T$17,'Vent Sizing Charts'!AE$14:AE$17)+1,IF($R402=3,LOOKUP($S402,'Vent Sizing Charts'!$T$10:$T$13,'Vent Sizing Charts'!AE$10:AE$13)+1,IF($R402=2,LOOKUP($S402,'Vent Sizing Charts'!$T$8:$T$9,'Vent Sizing Charts'!AE$8:AE$9)+1,IF($R402=1.5,LOOKUP($S402,'Vent Sizing Charts'!$T$7,'Vent Sizing Charts'!AE$7)+1,IF($R402=1.25,LOOKUP($S402,'Vent Sizing Charts'!$T$6,'Vent Sizing Charts'!AE$6)+1,"ERR")))))))))))</f>
        <v>ERR</v>
      </c>
      <c r="AE402" t="str">
        <f>IF($R402=15,LOOKUP($S402,'Vent Sizing Charts'!$T$38:$T$41,'Vent Sizing Charts'!U$38:U$41),IF($R402=12,LOOKUP($S402,'Vent Sizing Charts'!$T$34:$T$37,'Vent Sizing Charts'!U$34:U$37),IF($R402=10,LOOKUP($S402,'Vent Sizing Charts'!$T$30:$T$33,'Vent Sizing Charts'!U$30:U$33),IF($R402=8,LOOKUP($S402,'Vent Sizing Charts'!$T$26:$T$29,'Vent Sizing Charts'!U$26:U$29),IF($R402=6,LOOKUP($S402,'Vent Sizing Charts'!$T$22:$T$25,'Vent Sizing Charts'!U$22:U$25),IF($R402=5,LOOKUP($S402,'Vent Sizing Charts'!$T$18:$T$21,'Vent Sizing Charts'!U$18:U$21),IF($R402=4,LOOKUP($S402,'Vent Sizing Charts'!$T$14:$T$17,'Vent Sizing Charts'!U$14:U$17),IF($R402=3,LOOKUP($S402,'Vent Sizing Charts'!$T$10:$T$13,'Vent Sizing Charts'!U$10:U$13),IF($R402=2,LOOKUP($S402,'Vent Sizing Charts'!$T$8:$T$9,'Vent Sizing Charts'!U$8:U$9),IF($R402=1.5,LOOKUP($S402,'Vent Sizing Charts'!$T$7,'Vent Sizing Charts'!U$7),IF($R402=1.25,LOOKUP($S402,'Vent Sizing Charts'!$T$6,'Vent Sizing Charts'!U$6),"ERR")))))))))))</f>
        <v>ERR</v>
      </c>
    </row>
    <row r="403" spans="6:31" x14ac:dyDescent="0.25">
      <c r="F403" t="str">
        <f>IF('Vent Sizing'!M388="","",'Vent Sizing'!M388)</f>
        <v/>
      </c>
      <c r="G403">
        <v>0</v>
      </c>
      <c r="H403" t="e">
        <f>IF(LOOKUP($F403,'Vent Sizing Charts'!$F$5:$F$18,'Vent Sizing Charts'!G$5:G$18)+1&lt;0,0,LOOKUP($F403,'Vent Sizing Charts'!$F$5:$F$18,'Vent Sizing Charts'!G$5:G$18))</f>
        <v>#N/A</v>
      </c>
      <c r="I403" t="e">
        <f>IF(LOOKUP($F403,'Vent Sizing Charts'!$F$5:$F$18,'Vent Sizing Charts'!H$5:H$18)+1&lt;0,0,LOOKUP($F403,'Vent Sizing Charts'!$F$5:$F$18,'Vent Sizing Charts'!H$5:H$18))</f>
        <v>#N/A</v>
      </c>
      <c r="J403" t="e">
        <f>IF(LOOKUP($F403,'Vent Sizing Charts'!$F$5:$F$18,'Vent Sizing Charts'!I$5:I$18)+1&lt;0,0,LOOKUP($F403,'Vent Sizing Charts'!$F$5:$F$18,'Vent Sizing Charts'!I$5:I$18))</f>
        <v>#N/A</v>
      </c>
      <c r="K403" t="e">
        <f>IF(LOOKUP($F403,'Vent Sizing Charts'!$F$5:$F$18,'Vent Sizing Charts'!J$5:J$18)+1&lt;0,0,LOOKUP($F403,'Vent Sizing Charts'!$F$5:$F$18,'Vent Sizing Charts'!J$5:J$18))</f>
        <v>#N/A</v>
      </c>
      <c r="L403" t="e">
        <f>IF(LOOKUP($F403,'Vent Sizing Charts'!$F$5:$F$18,'Vent Sizing Charts'!K$5:K$18)+1&lt;0,0,LOOKUP($F403,'Vent Sizing Charts'!$F$5:$F$18,'Vent Sizing Charts'!K$5:K$18))</f>
        <v>#N/A</v>
      </c>
      <c r="M403" t="e">
        <f>IF(LOOKUP($F403,'Vent Sizing Charts'!$F$5:$F$18,'Vent Sizing Charts'!L$5:L$18)+1&lt;0,0,LOOKUP($F403,'Vent Sizing Charts'!$F$5:$F$18,'Vent Sizing Charts'!L$5:L$18))</f>
        <v>#N/A</v>
      </c>
      <c r="N403" t="e">
        <f>IF(LOOKUP($F403,'Vent Sizing Charts'!$F$5:$F$18,'Vent Sizing Charts'!M$5:M$18)+1&lt;0,0,LOOKUP($F403,'Vent Sizing Charts'!$F$5:$F$18,'Vent Sizing Charts'!M$5:M$18))</f>
        <v>#N/A</v>
      </c>
      <c r="O403" t="e">
        <f>IF(LOOKUP($F403,'Vent Sizing Charts'!$F$5:$F$18,'Vent Sizing Charts'!N$5:N$18)+1&lt;0,0,LOOKUP($F403,'Vent Sizing Charts'!$F$5:$F$18,'Vent Sizing Charts'!N$5:N$18))</f>
        <v>#N/A</v>
      </c>
      <c r="R403">
        <f>'Vent Sizing'!W308</f>
        <v>0</v>
      </c>
      <c r="S403">
        <f>ROUNDUP('Vent Sizing'!X308,0)</f>
        <v>0</v>
      </c>
      <c r="T403">
        <v>-9999999</v>
      </c>
      <c r="U403" t="str">
        <f>IF($R403=15,LOOKUP($S403,'Vent Sizing Charts'!$T$38:$T$41,'Vent Sizing Charts'!V$38:V$41)+1,IF($R403=12,LOOKUP($S403,'Vent Sizing Charts'!$T$34:$T$37,'Vent Sizing Charts'!V$34:V$37)+1,IF($R403=10,LOOKUP($S403,'Vent Sizing Charts'!$T$30:$T$33,'Vent Sizing Charts'!V$30:V$33)+1,IF($R403=8,LOOKUP($S403,'Vent Sizing Charts'!$T$26:$T$29,'Vent Sizing Charts'!V$26:V$29)+1,IF($R403=6,LOOKUP($S403,'Vent Sizing Charts'!$T$22:$T$25,'Vent Sizing Charts'!V$22:V$25)+1,IF($R403=5,LOOKUP($S403,'Vent Sizing Charts'!$T$18:$T$21,'Vent Sizing Charts'!V$18:V$21)+1,IF($R403=4,LOOKUP($S403,'Vent Sizing Charts'!$T$14:$T$17,'Vent Sizing Charts'!V$14:V$17)+1,IF($R403=3,LOOKUP($S403,'Vent Sizing Charts'!$T$10:$T$13,'Vent Sizing Charts'!V$10:V$13)+1,IF($R403=2,LOOKUP($S403,'Vent Sizing Charts'!$T$8:$T$9,'Vent Sizing Charts'!V$8:V$9)+1,IF($R403=1.5,LOOKUP($S403,'Vent Sizing Charts'!$T$7,'Vent Sizing Charts'!V$7)+1,IF($R403=1.25,LOOKUP($S403,'Vent Sizing Charts'!$T$6,'Vent Sizing Charts'!V$6)+1,"ERR")))))))))))</f>
        <v>ERR</v>
      </c>
      <c r="V403" t="str">
        <f>IF($R403=15,LOOKUP($S403,'Vent Sizing Charts'!$T$38:$T$41,'Vent Sizing Charts'!W$38:W$41)+1,IF($R403=12,LOOKUP($S403,'Vent Sizing Charts'!$T$34:$T$37,'Vent Sizing Charts'!W$34:W$37)+1,IF($R403=10,LOOKUP($S403,'Vent Sizing Charts'!$T$30:$T$33,'Vent Sizing Charts'!W$30:W$33)+1,IF($R403=8,LOOKUP($S403,'Vent Sizing Charts'!$T$26:$T$29,'Vent Sizing Charts'!W$26:W$29)+1,IF($R403=6,LOOKUP($S403,'Vent Sizing Charts'!$T$22:$T$25,'Vent Sizing Charts'!W$22:W$25)+1,IF($R403=5,LOOKUP($S403,'Vent Sizing Charts'!$T$18:$T$21,'Vent Sizing Charts'!W$18:W$21)+1,IF($R403=4,LOOKUP($S403,'Vent Sizing Charts'!$T$14:$T$17,'Vent Sizing Charts'!W$14:W$17)+1,IF($R403=3,LOOKUP($S403,'Vent Sizing Charts'!$T$10:$T$13,'Vent Sizing Charts'!W$10:W$13)+1,IF($R403=2,LOOKUP($S403,'Vent Sizing Charts'!$T$8:$T$9,'Vent Sizing Charts'!W$8:W$9)+1,IF($R403=1.5,LOOKUP($S403,'Vent Sizing Charts'!$T$7,'Vent Sizing Charts'!W$7)+1,IF($R403=1.25,LOOKUP($S403,'Vent Sizing Charts'!$T$6,'Vent Sizing Charts'!W$6)+1,"ERR")))))))))))</f>
        <v>ERR</v>
      </c>
      <c r="W403" t="str">
        <f>IF($R403=15,LOOKUP($S403,'Vent Sizing Charts'!$T$38:$T$41,'Vent Sizing Charts'!X$38:X$41)+1,IF($R403=12,LOOKUP($S403,'Vent Sizing Charts'!$T$34:$T$37,'Vent Sizing Charts'!X$34:X$37)+1,IF($R403=10,LOOKUP($S403,'Vent Sizing Charts'!$T$30:$T$33,'Vent Sizing Charts'!X$30:X$33)+1,IF($R403=8,LOOKUP($S403,'Vent Sizing Charts'!$T$26:$T$29,'Vent Sizing Charts'!X$26:X$29)+1,IF($R403=6,LOOKUP($S403,'Vent Sizing Charts'!$T$22:$T$25,'Vent Sizing Charts'!X$22:X$25)+1,IF($R403=5,LOOKUP($S403,'Vent Sizing Charts'!$T$18:$T$21,'Vent Sizing Charts'!X$18:X$21)+1,IF($R403=4,LOOKUP($S403,'Vent Sizing Charts'!$T$14:$T$17,'Vent Sizing Charts'!X$14:X$17)+1,IF($R403=3,LOOKUP($S403,'Vent Sizing Charts'!$T$10:$T$13,'Vent Sizing Charts'!X$10:X$13)+1,IF($R403=2,LOOKUP($S403,'Vent Sizing Charts'!$T$8:$T$9,'Vent Sizing Charts'!X$8:X$9)+1,IF($R403=1.5,LOOKUP($S403,'Vent Sizing Charts'!$T$7,'Vent Sizing Charts'!X$7)+1,IF($R403=1.25,LOOKUP($S403,'Vent Sizing Charts'!$T$6,'Vent Sizing Charts'!X$6)+1,"ERR")))))))))))</f>
        <v>ERR</v>
      </c>
      <c r="X403" t="str">
        <f>IF($R403=15,LOOKUP($S403,'Vent Sizing Charts'!$T$38:$T$41,'Vent Sizing Charts'!Y$38:Y$41)+1,IF($R403=12,LOOKUP($S403,'Vent Sizing Charts'!$T$34:$T$37,'Vent Sizing Charts'!Y$34:Y$37)+1,IF($R403=10,LOOKUP($S403,'Vent Sizing Charts'!$T$30:$T$33,'Vent Sizing Charts'!Y$30:Y$33)+1,IF($R403=8,LOOKUP($S403,'Vent Sizing Charts'!$T$26:$T$29,'Vent Sizing Charts'!Y$26:Y$29)+1,IF($R403=6,LOOKUP($S403,'Vent Sizing Charts'!$T$22:$T$25,'Vent Sizing Charts'!Y$22:Y$25)+1,IF($R403=5,LOOKUP($S403,'Vent Sizing Charts'!$T$18:$T$21,'Vent Sizing Charts'!Y$18:Y$21)+1,IF($R403=4,LOOKUP($S403,'Vent Sizing Charts'!$T$14:$T$17,'Vent Sizing Charts'!Y$14:Y$17)+1,IF($R403=3,LOOKUP($S403,'Vent Sizing Charts'!$T$10:$T$13,'Vent Sizing Charts'!Y$10:Y$13)+1,IF($R403=2,LOOKUP($S403,'Vent Sizing Charts'!$T$8:$T$9,'Vent Sizing Charts'!Y$8:Y$9)+1,IF($R403=1.5,LOOKUP($S403,'Vent Sizing Charts'!$T$7,'Vent Sizing Charts'!Y$7)+1,IF($R403=1.25,LOOKUP($S403,'Vent Sizing Charts'!$T$6,'Vent Sizing Charts'!Y$6)+1,"ERR")))))))))))</f>
        <v>ERR</v>
      </c>
      <c r="Y403" t="str">
        <f>IF($R403=15,LOOKUP($S403,'Vent Sizing Charts'!$T$38:$T$41,'Vent Sizing Charts'!Z$38:Z$41)+1,IF($R403=12,LOOKUP($S403,'Vent Sizing Charts'!$T$34:$T$37,'Vent Sizing Charts'!Z$34:Z$37)+1,IF($R403=10,LOOKUP($S403,'Vent Sizing Charts'!$T$30:$T$33,'Vent Sizing Charts'!Z$30:Z$33)+1,IF($R403=8,LOOKUP($S403,'Vent Sizing Charts'!$T$26:$T$29,'Vent Sizing Charts'!Z$26:Z$29)+1,IF($R403=6,LOOKUP($S403,'Vent Sizing Charts'!$T$22:$T$25,'Vent Sizing Charts'!Z$22:Z$25)+1,IF($R403=5,LOOKUP($S403,'Vent Sizing Charts'!$T$18:$T$21,'Vent Sizing Charts'!Z$18:Z$21)+1,IF($R403=4,LOOKUP($S403,'Vent Sizing Charts'!$T$14:$T$17,'Vent Sizing Charts'!Z$14:Z$17)+1,IF($R403=3,LOOKUP($S403,'Vent Sizing Charts'!$T$10:$T$13,'Vent Sizing Charts'!Z$10:Z$13)+1,IF($R403=2,LOOKUP($S403,'Vent Sizing Charts'!$T$8:$T$9,'Vent Sizing Charts'!Z$8:Z$9)+1,IF($R403=1.5,LOOKUP($S403,'Vent Sizing Charts'!$T$7,'Vent Sizing Charts'!Z$7)+1,IF($R403=1.25,LOOKUP($S403,'Vent Sizing Charts'!$T$6,'Vent Sizing Charts'!Z$6)+1,"ERR")))))))))))</f>
        <v>ERR</v>
      </c>
      <c r="Z403" t="str">
        <f>IF($R403=15,LOOKUP($S403,'Vent Sizing Charts'!$T$38:$T$41,'Vent Sizing Charts'!AA$38:AA$41)+1,IF($R403=12,LOOKUP($S403,'Vent Sizing Charts'!$T$34:$T$37,'Vent Sizing Charts'!AA$34:AA$37)+1,IF($R403=10,LOOKUP($S403,'Vent Sizing Charts'!$T$30:$T$33,'Vent Sizing Charts'!AA$30:AA$33)+1,IF($R403=8,LOOKUP($S403,'Vent Sizing Charts'!$T$26:$T$29,'Vent Sizing Charts'!AA$26:AA$29)+1,IF($R403=6,LOOKUP($S403,'Vent Sizing Charts'!$T$22:$T$25,'Vent Sizing Charts'!AA$22:AA$25)+1,IF($R403=5,LOOKUP($S403,'Vent Sizing Charts'!$T$18:$T$21,'Vent Sizing Charts'!AA$18:AA$21)+1,IF($R403=4,LOOKUP($S403,'Vent Sizing Charts'!$T$14:$T$17,'Vent Sizing Charts'!AA$14:AA$17)+1,IF($R403=3,LOOKUP($S403,'Vent Sizing Charts'!$T$10:$T$13,'Vent Sizing Charts'!AA$10:AA$13)+1,IF($R403=2,LOOKUP($S403,'Vent Sizing Charts'!$T$8:$T$9,'Vent Sizing Charts'!AA$8:AA$9)+1,IF($R403=1.5,LOOKUP($S403,'Vent Sizing Charts'!$T$7,'Vent Sizing Charts'!AA$7)+1,IF($R403=1.25,LOOKUP($S403,'Vent Sizing Charts'!$T$6,'Vent Sizing Charts'!AA$6)+1,"ERR")))))))))))</f>
        <v>ERR</v>
      </c>
      <c r="AA403" t="str">
        <f>IF($R403=15,LOOKUP($S403,'Vent Sizing Charts'!$T$38:$T$41,'Vent Sizing Charts'!AB$38:AB$41)+1,IF($R403=12,LOOKUP($S403,'Vent Sizing Charts'!$T$34:$T$37,'Vent Sizing Charts'!AB$34:AB$37)+1,IF($R403=10,LOOKUP($S403,'Vent Sizing Charts'!$T$30:$T$33,'Vent Sizing Charts'!AB$30:AB$33)+1,IF($R403=8,LOOKUP($S403,'Vent Sizing Charts'!$T$26:$T$29,'Vent Sizing Charts'!AB$26:AB$29)+1,IF($R403=6,LOOKUP($S403,'Vent Sizing Charts'!$T$22:$T$25,'Vent Sizing Charts'!AB$22:AB$25)+1,IF($R403=5,LOOKUP($S403,'Vent Sizing Charts'!$T$18:$T$21,'Vent Sizing Charts'!AB$18:AB$21)+1,IF($R403=4,LOOKUP($S403,'Vent Sizing Charts'!$T$14:$T$17,'Vent Sizing Charts'!AB$14:AB$17)+1,IF($R403=3,LOOKUP($S403,'Vent Sizing Charts'!$T$10:$T$13,'Vent Sizing Charts'!AB$10:AB$13)+1,IF($R403=2,LOOKUP($S403,'Vent Sizing Charts'!$T$8:$T$9,'Vent Sizing Charts'!AB$8:AB$9)+1,IF($R403=1.5,LOOKUP($S403,'Vent Sizing Charts'!$T$7,'Vent Sizing Charts'!AB$7)+1,IF($R403=1.25,LOOKUP($S403,'Vent Sizing Charts'!$T$6,'Vent Sizing Charts'!AB$6)+1,"ERR")))))))))))</f>
        <v>ERR</v>
      </c>
      <c r="AB403" t="str">
        <f>IF($R403=15,LOOKUP($S403,'Vent Sizing Charts'!$T$38:$T$41,'Vent Sizing Charts'!AC$38:AC$41)+1,IF($R403=12,LOOKUP($S403,'Vent Sizing Charts'!$T$34:$T$37,'Vent Sizing Charts'!AC$34:AC$37)+1,IF($R403=10,LOOKUP($S403,'Vent Sizing Charts'!$T$30:$T$33,'Vent Sizing Charts'!AC$30:AC$33)+1,IF($R403=8,LOOKUP($S403,'Vent Sizing Charts'!$T$26:$T$29,'Vent Sizing Charts'!AC$26:AC$29)+1,IF($R403=6,LOOKUP($S403,'Vent Sizing Charts'!$T$22:$T$25,'Vent Sizing Charts'!AC$22:AC$25)+1,IF($R403=5,LOOKUP($S403,'Vent Sizing Charts'!$T$18:$T$21,'Vent Sizing Charts'!AC$18:AC$21)+1,IF($R403=4,LOOKUP($S403,'Vent Sizing Charts'!$T$14:$T$17,'Vent Sizing Charts'!AC$14:AC$17)+1,IF($R403=3,LOOKUP($S403,'Vent Sizing Charts'!$T$10:$T$13,'Vent Sizing Charts'!AC$10:AC$13)+1,IF($R403=2,LOOKUP($S403,'Vent Sizing Charts'!$T$8:$T$9,'Vent Sizing Charts'!AC$8:AC$9)+1,IF($R403=1.5,LOOKUP($S403,'Vent Sizing Charts'!$T$7,'Vent Sizing Charts'!AC$7)+1,IF($R403=1.25,LOOKUP($S403,'Vent Sizing Charts'!$T$6,'Vent Sizing Charts'!AC$6)+1,"ERR")))))))))))</f>
        <v>ERR</v>
      </c>
      <c r="AC403" t="str">
        <f>IF($R403=15,LOOKUP($S403,'Vent Sizing Charts'!$T$38:$T$41,'Vent Sizing Charts'!AD$38:AD$41)+1,IF($R403=12,LOOKUP($S403,'Vent Sizing Charts'!$T$34:$T$37,'Vent Sizing Charts'!AD$34:AD$37)+1,IF($R403=10,LOOKUP($S403,'Vent Sizing Charts'!$T$30:$T$33,'Vent Sizing Charts'!AD$30:AD$33)+1,IF($R403=8,LOOKUP($S403,'Vent Sizing Charts'!$T$26:$T$29,'Vent Sizing Charts'!AD$26:AD$29)+1,IF($R403=6,LOOKUP($S403,'Vent Sizing Charts'!$T$22:$T$25,'Vent Sizing Charts'!AD$22:AD$25)+1,IF($R403=5,LOOKUP($S403,'Vent Sizing Charts'!$T$18:$T$21,'Vent Sizing Charts'!AD$18:AD$21)+1,IF($R403=4,LOOKUP($S403,'Vent Sizing Charts'!$T$14:$T$17,'Vent Sizing Charts'!AD$14:AD$17)+1,IF($R403=3,LOOKUP($S403,'Vent Sizing Charts'!$T$10:$T$13,'Vent Sizing Charts'!AD$10:AD$13)+1,IF($R403=2,LOOKUP($S403,'Vent Sizing Charts'!$T$8:$T$9,'Vent Sizing Charts'!AD$8:AD$9)+1,IF($R403=1.5,LOOKUP($S403,'Vent Sizing Charts'!$T$7,'Vent Sizing Charts'!AD$7)+1,IF($R403=1.25,LOOKUP($S403,'Vent Sizing Charts'!$T$6,'Vent Sizing Charts'!AD$6)+1,"ERR")))))))))))</f>
        <v>ERR</v>
      </c>
      <c r="AD403" t="str">
        <f>IF($R403=15,LOOKUP($S403,'Vent Sizing Charts'!$T$38:$T$41,'Vent Sizing Charts'!AE$38:AE$41)+1,IF($R403=12,LOOKUP($S403,'Vent Sizing Charts'!$T$34:$T$37,'Vent Sizing Charts'!AE$34:AE$37)+1,IF($R403=10,LOOKUP($S403,'Vent Sizing Charts'!$T$30:$T$33,'Vent Sizing Charts'!AE$30:AE$33)+1,IF($R403=8,LOOKUP($S403,'Vent Sizing Charts'!$T$26:$T$29,'Vent Sizing Charts'!AE$26:AE$29)+1,IF($R403=6,LOOKUP($S403,'Vent Sizing Charts'!$T$22:$T$25,'Vent Sizing Charts'!AE$22:AE$25)+1,IF($R403=5,LOOKUP($S403,'Vent Sizing Charts'!$T$18:$T$21,'Vent Sizing Charts'!AE$18:AE$21)+1,IF($R403=4,LOOKUP($S403,'Vent Sizing Charts'!$T$14:$T$17,'Vent Sizing Charts'!AE$14:AE$17)+1,IF($R403=3,LOOKUP($S403,'Vent Sizing Charts'!$T$10:$T$13,'Vent Sizing Charts'!AE$10:AE$13)+1,IF($R403=2,LOOKUP($S403,'Vent Sizing Charts'!$T$8:$T$9,'Vent Sizing Charts'!AE$8:AE$9)+1,IF($R403=1.5,LOOKUP($S403,'Vent Sizing Charts'!$T$7,'Vent Sizing Charts'!AE$7)+1,IF($R403=1.25,LOOKUP($S403,'Vent Sizing Charts'!$T$6,'Vent Sizing Charts'!AE$6)+1,"ERR")))))))))))</f>
        <v>ERR</v>
      </c>
      <c r="AE403" t="str">
        <f>IF($R403=15,LOOKUP($S403,'Vent Sizing Charts'!$T$38:$T$41,'Vent Sizing Charts'!U$38:U$41),IF($R403=12,LOOKUP($S403,'Vent Sizing Charts'!$T$34:$T$37,'Vent Sizing Charts'!U$34:U$37),IF($R403=10,LOOKUP($S403,'Vent Sizing Charts'!$T$30:$T$33,'Vent Sizing Charts'!U$30:U$33),IF($R403=8,LOOKUP($S403,'Vent Sizing Charts'!$T$26:$T$29,'Vent Sizing Charts'!U$26:U$29),IF($R403=6,LOOKUP($S403,'Vent Sizing Charts'!$T$22:$T$25,'Vent Sizing Charts'!U$22:U$25),IF($R403=5,LOOKUP($S403,'Vent Sizing Charts'!$T$18:$T$21,'Vent Sizing Charts'!U$18:U$21),IF($R403=4,LOOKUP($S403,'Vent Sizing Charts'!$T$14:$T$17,'Vent Sizing Charts'!U$14:U$17),IF($R403=3,LOOKUP($S403,'Vent Sizing Charts'!$T$10:$T$13,'Vent Sizing Charts'!U$10:U$13),IF($R403=2,LOOKUP($S403,'Vent Sizing Charts'!$T$8:$T$9,'Vent Sizing Charts'!U$8:U$9),IF($R403=1.5,LOOKUP($S403,'Vent Sizing Charts'!$T$7,'Vent Sizing Charts'!U$7),IF($R403=1.25,LOOKUP($S403,'Vent Sizing Charts'!$T$6,'Vent Sizing Charts'!U$6),"ERR")))))))))))</f>
        <v>ERR</v>
      </c>
    </row>
    <row r="404" spans="6:31" x14ac:dyDescent="0.25">
      <c r="F404" t="str">
        <f>IF('Vent Sizing'!M389="","",'Vent Sizing'!M389)</f>
        <v/>
      </c>
      <c r="G404">
        <v>0</v>
      </c>
      <c r="H404" t="e">
        <f>IF(LOOKUP($F404,'Vent Sizing Charts'!$F$5:$F$18,'Vent Sizing Charts'!G$5:G$18)+1&lt;0,0,LOOKUP($F404,'Vent Sizing Charts'!$F$5:$F$18,'Vent Sizing Charts'!G$5:G$18))</f>
        <v>#N/A</v>
      </c>
      <c r="I404" t="e">
        <f>IF(LOOKUP($F404,'Vent Sizing Charts'!$F$5:$F$18,'Vent Sizing Charts'!H$5:H$18)+1&lt;0,0,LOOKUP($F404,'Vent Sizing Charts'!$F$5:$F$18,'Vent Sizing Charts'!H$5:H$18))</f>
        <v>#N/A</v>
      </c>
      <c r="J404" t="e">
        <f>IF(LOOKUP($F404,'Vent Sizing Charts'!$F$5:$F$18,'Vent Sizing Charts'!I$5:I$18)+1&lt;0,0,LOOKUP($F404,'Vent Sizing Charts'!$F$5:$F$18,'Vent Sizing Charts'!I$5:I$18))</f>
        <v>#N/A</v>
      </c>
      <c r="K404" t="e">
        <f>IF(LOOKUP($F404,'Vent Sizing Charts'!$F$5:$F$18,'Vent Sizing Charts'!J$5:J$18)+1&lt;0,0,LOOKUP($F404,'Vent Sizing Charts'!$F$5:$F$18,'Vent Sizing Charts'!J$5:J$18))</f>
        <v>#N/A</v>
      </c>
      <c r="L404" t="e">
        <f>IF(LOOKUP($F404,'Vent Sizing Charts'!$F$5:$F$18,'Vent Sizing Charts'!K$5:K$18)+1&lt;0,0,LOOKUP($F404,'Vent Sizing Charts'!$F$5:$F$18,'Vent Sizing Charts'!K$5:K$18))</f>
        <v>#N/A</v>
      </c>
      <c r="M404" t="e">
        <f>IF(LOOKUP($F404,'Vent Sizing Charts'!$F$5:$F$18,'Vent Sizing Charts'!L$5:L$18)+1&lt;0,0,LOOKUP($F404,'Vent Sizing Charts'!$F$5:$F$18,'Vent Sizing Charts'!L$5:L$18))</f>
        <v>#N/A</v>
      </c>
      <c r="N404" t="e">
        <f>IF(LOOKUP($F404,'Vent Sizing Charts'!$F$5:$F$18,'Vent Sizing Charts'!M$5:M$18)+1&lt;0,0,LOOKUP($F404,'Vent Sizing Charts'!$F$5:$F$18,'Vent Sizing Charts'!M$5:M$18))</f>
        <v>#N/A</v>
      </c>
      <c r="O404" t="e">
        <f>IF(LOOKUP($F404,'Vent Sizing Charts'!$F$5:$F$18,'Vent Sizing Charts'!N$5:N$18)+1&lt;0,0,LOOKUP($F404,'Vent Sizing Charts'!$F$5:$F$18,'Vent Sizing Charts'!N$5:N$18))</f>
        <v>#N/A</v>
      </c>
      <c r="R404">
        <f>'Vent Sizing'!W309</f>
        <v>0</v>
      </c>
      <c r="S404">
        <f>ROUNDUP('Vent Sizing'!X309,0)</f>
        <v>0</v>
      </c>
      <c r="T404">
        <v>-9999999</v>
      </c>
      <c r="U404" t="str">
        <f>IF($R404=15,LOOKUP($S404,'Vent Sizing Charts'!$T$38:$T$41,'Vent Sizing Charts'!V$38:V$41)+1,IF($R404=12,LOOKUP($S404,'Vent Sizing Charts'!$T$34:$T$37,'Vent Sizing Charts'!V$34:V$37)+1,IF($R404=10,LOOKUP($S404,'Vent Sizing Charts'!$T$30:$T$33,'Vent Sizing Charts'!V$30:V$33)+1,IF($R404=8,LOOKUP($S404,'Vent Sizing Charts'!$T$26:$T$29,'Vent Sizing Charts'!V$26:V$29)+1,IF($R404=6,LOOKUP($S404,'Vent Sizing Charts'!$T$22:$T$25,'Vent Sizing Charts'!V$22:V$25)+1,IF($R404=5,LOOKUP($S404,'Vent Sizing Charts'!$T$18:$T$21,'Vent Sizing Charts'!V$18:V$21)+1,IF($R404=4,LOOKUP($S404,'Vent Sizing Charts'!$T$14:$T$17,'Vent Sizing Charts'!V$14:V$17)+1,IF($R404=3,LOOKUP($S404,'Vent Sizing Charts'!$T$10:$T$13,'Vent Sizing Charts'!V$10:V$13)+1,IF($R404=2,LOOKUP($S404,'Vent Sizing Charts'!$T$8:$T$9,'Vent Sizing Charts'!V$8:V$9)+1,IF($R404=1.5,LOOKUP($S404,'Vent Sizing Charts'!$T$7,'Vent Sizing Charts'!V$7)+1,IF($R404=1.25,LOOKUP($S404,'Vent Sizing Charts'!$T$6,'Vent Sizing Charts'!V$6)+1,"ERR")))))))))))</f>
        <v>ERR</v>
      </c>
      <c r="V404" t="str">
        <f>IF($R404=15,LOOKUP($S404,'Vent Sizing Charts'!$T$38:$T$41,'Vent Sizing Charts'!W$38:W$41)+1,IF($R404=12,LOOKUP($S404,'Vent Sizing Charts'!$T$34:$T$37,'Vent Sizing Charts'!W$34:W$37)+1,IF($R404=10,LOOKUP($S404,'Vent Sizing Charts'!$T$30:$T$33,'Vent Sizing Charts'!W$30:W$33)+1,IF($R404=8,LOOKUP($S404,'Vent Sizing Charts'!$T$26:$T$29,'Vent Sizing Charts'!W$26:W$29)+1,IF($R404=6,LOOKUP($S404,'Vent Sizing Charts'!$T$22:$T$25,'Vent Sizing Charts'!W$22:W$25)+1,IF($R404=5,LOOKUP($S404,'Vent Sizing Charts'!$T$18:$T$21,'Vent Sizing Charts'!W$18:W$21)+1,IF($R404=4,LOOKUP($S404,'Vent Sizing Charts'!$T$14:$T$17,'Vent Sizing Charts'!W$14:W$17)+1,IF($R404=3,LOOKUP($S404,'Vent Sizing Charts'!$T$10:$T$13,'Vent Sizing Charts'!W$10:W$13)+1,IF($R404=2,LOOKUP($S404,'Vent Sizing Charts'!$T$8:$T$9,'Vent Sizing Charts'!W$8:W$9)+1,IF($R404=1.5,LOOKUP($S404,'Vent Sizing Charts'!$T$7,'Vent Sizing Charts'!W$7)+1,IF($R404=1.25,LOOKUP($S404,'Vent Sizing Charts'!$T$6,'Vent Sizing Charts'!W$6)+1,"ERR")))))))))))</f>
        <v>ERR</v>
      </c>
      <c r="W404" t="str">
        <f>IF($R404=15,LOOKUP($S404,'Vent Sizing Charts'!$T$38:$T$41,'Vent Sizing Charts'!X$38:X$41)+1,IF($R404=12,LOOKUP($S404,'Vent Sizing Charts'!$T$34:$T$37,'Vent Sizing Charts'!X$34:X$37)+1,IF($R404=10,LOOKUP($S404,'Vent Sizing Charts'!$T$30:$T$33,'Vent Sizing Charts'!X$30:X$33)+1,IF($R404=8,LOOKUP($S404,'Vent Sizing Charts'!$T$26:$T$29,'Vent Sizing Charts'!X$26:X$29)+1,IF($R404=6,LOOKUP($S404,'Vent Sizing Charts'!$T$22:$T$25,'Vent Sizing Charts'!X$22:X$25)+1,IF($R404=5,LOOKUP($S404,'Vent Sizing Charts'!$T$18:$T$21,'Vent Sizing Charts'!X$18:X$21)+1,IF($R404=4,LOOKUP($S404,'Vent Sizing Charts'!$T$14:$T$17,'Vent Sizing Charts'!X$14:X$17)+1,IF($R404=3,LOOKUP($S404,'Vent Sizing Charts'!$T$10:$T$13,'Vent Sizing Charts'!X$10:X$13)+1,IF($R404=2,LOOKUP($S404,'Vent Sizing Charts'!$T$8:$T$9,'Vent Sizing Charts'!X$8:X$9)+1,IF($R404=1.5,LOOKUP($S404,'Vent Sizing Charts'!$T$7,'Vent Sizing Charts'!X$7)+1,IF($R404=1.25,LOOKUP($S404,'Vent Sizing Charts'!$T$6,'Vent Sizing Charts'!X$6)+1,"ERR")))))))))))</f>
        <v>ERR</v>
      </c>
      <c r="X404" t="str">
        <f>IF($R404=15,LOOKUP($S404,'Vent Sizing Charts'!$T$38:$T$41,'Vent Sizing Charts'!Y$38:Y$41)+1,IF($R404=12,LOOKUP($S404,'Vent Sizing Charts'!$T$34:$T$37,'Vent Sizing Charts'!Y$34:Y$37)+1,IF($R404=10,LOOKUP($S404,'Vent Sizing Charts'!$T$30:$T$33,'Vent Sizing Charts'!Y$30:Y$33)+1,IF($R404=8,LOOKUP($S404,'Vent Sizing Charts'!$T$26:$T$29,'Vent Sizing Charts'!Y$26:Y$29)+1,IF($R404=6,LOOKUP($S404,'Vent Sizing Charts'!$T$22:$T$25,'Vent Sizing Charts'!Y$22:Y$25)+1,IF($R404=5,LOOKUP($S404,'Vent Sizing Charts'!$T$18:$T$21,'Vent Sizing Charts'!Y$18:Y$21)+1,IF($R404=4,LOOKUP($S404,'Vent Sizing Charts'!$T$14:$T$17,'Vent Sizing Charts'!Y$14:Y$17)+1,IF($R404=3,LOOKUP($S404,'Vent Sizing Charts'!$T$10:$T$13,'Vent Sizing Charts'!Y$10:Y$13)+1,IF($R404=2,LOOKUP($S404,'Vent Sizing Charts'!$T$8:$T$9,'Vent Sizing Charts'!Y$8:Y$9)+1,IF($R404=1.5,LOOKUP($S404,'Vent Sizing Charts'!$T$7,'Vent Sizing Charts'!Y$7)+1,IF($R404=1.25,LOOKUP($S404,'Vent Sizing Charts'!$T$6,'Vent Sizing Charts'!Y$6)+1,"ERR")))))))))))</f>
        <v>ERR</v>
      </c>
      <c r="Y404" t="str">
        <f>IF($R404=15,LOOKUP($S404,'Vent Sizing Charts'!$T$38:$T$41,'Vent Sizing Charts'!Z$38:Z$41)+1,IF($R404=12,LOOKUP($S404,'Vent Sizing Charts'!$T$34:$T$37,'Vent Sizing Charts'!Z$34:Z$37)+1,IF($R404=10,LOOKUP($S404,'Vent Sizing Charts'!$T$30:$T$33,'Vent Sizing Charts'!Z$30:Z$33)+1,IF($R404=8,LOOKUP($S404,'Vent Sizing Charts'!$T$26:$T$29,'Vent Sizing Charts'!Z$26:Z$29)+1,IF($R404=6,LOOKUP($S404,'Vent Sizing Charts'!$T$22:$T$25,'Vent Sizing Charts'!Z$22:Z$25)+1,IF($R404=5,LOOKUP($S404,'Vent Sizing Charts'!$T$18:$T$21,'Vent Sizing Charts'!Z$18:Z$21)+1,IF($R404=4,LOOKUP($S404,'Vent Sizing Charts'!$T$14:$T$17,'Vent Sizing Charts'!Z$14:Z$17)+1,IF($R404=3,LOOKUP($S404,'Vent Sizing Charts'!$T$10:$T$13,'Vent Sizing Charts'!Z$10:Z$13)+1,IF($R404=2,LOOKUP($S404,'Vent Sizing Charts'!$T$8:$T$9,'Vent Sizing Charts'!Z$8:Z$9)+1,IF($R404=1.5,LOOKUP($S404,'Vent Sizing Charts'!$T$7,'Vent Sizing Charts'!Z$7)+1,IF($R404=1.25,LOOKUP($S404,'Vent Sizing Charts'!$T$6,'Vent Sizing Charts'!Z$6)+1,"ERR")))))))))))</f>
        <v>ERR</v>
      </c>
      <c r="Z404" t="str">
        <f>IF($R404=15,LOOKUP($S404,'Vent Sizing Charts'!$T$38:$T$41,'Vent Sizing Charts'!AA$38:AA$41)+1,IF($R404=12,LOOKUP($S404,'Vent Sizing Charts'!$T$34:$T$37,'Vent Sizing Charts'!AA$34:AA$37)+1,IF($R404=10,LOOKUP($S404,'Vent Sizing Charts'!$T$30:$T$33,'Vent Sizing Charts'!AA$30:AA$33)+1,IF($R404=8,LOOKUP($S404,'Vent Sizing Charts'!$T$26:$T$29,'Vent Sizing Charts'!AA$26:AA$29)+1,IF($R404=6,LOOKUP($S404,'Vent Sizing Charts'!$T$22:$T$25,'Vent Sizing Charts'!AA$22:AA$25)+1,IF($R404=5,LOOKUP($S404,'Vent Sizing Charts'!$T$18:$T$21,'Vent Sizing Charts'!AA$18:AA$21)+1,IF($R404=4,LOOKUP($S404,'Vent Sizing Charts'!$T$14:$T$17,'Vent Sizing Charts'!AA$14:AA$17)+1,IF($R404=3,LOOKUP($S404,'Vent Sizing Charts'!$T$10:$T$13,'Vent Sizing Charts'!AA$10:AA$13)+1,IF($R404=2,LOOKUP($S404,'Vent Sizing Charts'!$T$8:$T$9,'Vent Sizing Charts'!AA$8:AA$9)+1,IF($R404=1.5,LOOKUP($S404,'Vent Sizing Charts'!$T$7,'Vent Sizing Charts'!AA$7)+1,IF($R404=1.25,LOOKUP($S404,'Vent Sizing Charts'!$T$6,'Vent Sizing Charts'!AA$6)+1,"ERR")))))))))))</f>
        <v>ERR</v>
      </c>
      <c r="AA404" t="str">
        <f>IF($R404=15,LOOKUP($S404,'Vent Sizing Charts'!$T$38:$T$41,'Vent Sizing Charts'!AB$38:AB$41)+1,IF($R404=12,LOOKUP($S404,'Vent Sizing Charts'!$T$34:$T$37,'Vent Sizing Charts'!AB$34:AB$37)+1,IF($R404=10,LOOKUP($S404,'Vent Sizing Charts'!$T$30:$T$33,'Vent Sizing Charts'!AB$30:AB$33)+1,IF($R404=8,LOOKUP($S404,'Vent Sizing Charts'!$T$26:$T$29,'Vent Sizing Charts'!AB$26:AB$29)+1,IF($R404=6,LOOKUP($S404,'Vent Sizing Charts'!$T$22:$T$25,'Vent Sizing Charts'!AB$22:AB$25)+1,IF($R404=5,LOOKUP($S404,'Vent Sizing Charts'!$T$18:$T$21,'Vent Sizing Charts'!AB$18:AB$21)+1,IF($R404=4,LOOKUP($S404,'Vent Sizing Charts'!$T$14:$T$17,'Vent Sizing Charts'!AB$14:AB$17)+1,IF($R404=3,LOOKUP($S404,'Vent Sizing Charts'!$T$10:$T$13,'Vent Sizing Charts'!AB$10:AB$13)+1,IF($R404=2,LOOKUP($S404,'Vent Sizing Charts'!$T$8:$T$9,'Vent Sizing Charts'!AB$8:AB$9)+1,IF($R404=1.5,LOOKUP($S404,'Vent Sizing Charts'!$T$7,'Vent Sizing Charts'!AB$7)+1,IF($R404=1.25,LOOKUP($S404,'Vent Sizing Charts'!$T$6,'Vent Sizing Charts'!AB$6)+1,"ERR")))))))))))</f>
        <v>ERR</v>
      </c>
      <c r="AB404" t="str">
        <f>IF($R404=15,LOOKUP($S404,'Vent Sizing Charts'!$T$38:$T$41,'Vent Sizing Charts'!AC$38:AC$41)+1,IF($R404=12,LOOKUP($S404,'Vent Sizing Charts'!$T$34:$T$37,'Vent Sizing Charts'!AC$34:AC$37)+1,IF($R404=10,LOOKUP($S404,'Vent Sizing Charts'!$T$30:$T$33,'Vent Sizing Charts'!AC$30:AC$33)+1,IF($R404=8,LOOKUP($S404,'Vent Sizing Charts'!$T$26:$T$29,'Vent Sizing Charts'!AC$26:AC$29)+1,IF($R404=6,LOOKUP($S404,'Vent Sizing Charts'!$T$22:$T$25,'Vent Sizing Charts'!AC$22:AC$25)+1,IF($R404=5,LOOKUP($S404,'Vent Sizing Charts'!$T$18:$T$21,'Vent Sizing Charts'!AC$18:AC$21)+1,IF($R404=4,LOOKUP($S404,'Vent Sizing Charts'!$T$14:$T$17,'Vent Sizing Charts'!AC$14:AC$17)+1,IF($R404=3,LOOKUP($S404,'Vent Sizing Charts'!$T$10:$T$13,'Vent Sizing Charts'!AC$10:AC$13)+1,IF($R404=2,LOOKUP($S404,'Vent Sizing Charts'!$T$8:$T$9,'Vent Sizing Charts'!AC$8:AC$9)+1,IF($R404=1.5,LOOKUP($S404,'Vent Sizing Charts'!$T$7,'Vent Sizing Charts'!AC$7)+1,IF($R404=1.25,LOOKUP($S404,'Vent Sizing Charts'!$T$6,'Vent Sizing Charts'!AC$6)+1,"ERR")))))))))))</f>
        <v>ERR</v>
      </c>
      <c r="AC404" t="str">
        <f>IF($R404=15,LOOKUP($S404,'Vent Sizing Charts'!$T$38:$T$41,'Vent Sizing Charts'!AD$38:AD$41)+1,IF($R404=12,LOOKUP($S404,'Vent Sizing Charts'!$T$34:$T$37,'Vent Sizing Charts'!AD$34:AD$37)+1,IF($R404=10,LOOKUP($S404,'Vent Sizing Charts'!$T$30:$T$33,'Vent Sizing Charts'!AD$30:AD$33)+1,IF($R404=8,LOOKUP($S404,'Vent Sizing Charts'!$T$26:$T$29,'Vent Sizing Charts'!AD$26:AD$29)+1,IF($R404=6,LOOKUP($S404,'Vent Sizing Charts'!$T$22:$T$25,'Vent Sizing Charts'!AD$22:AD$25)+1,IF($R404=5,LOOKUP($S404,'Vent Sizing Charts'!$T$18:$T$21,'Vent Sizing Charts'!AD$18:AD$21)+1,IF($R404=4,LOOKUP($S404,'Vent Sizing Charts'!$T$14:$T$17,'Vent Sizing Charts'!AD$14:AD$17)+1,IF($R404=3,LOOKUP($S404,'Vent Sizing Charts'!$T$10:$T$13,'Vent Sizing Charts'!AD$10:AD$13)+1,IF($R404=2,LOOKUP($S404,'Vent Sizing Charts'!$T$8:$T$9,'Vent Sizing Charts'!AD$8:AD$9)+1,IF($R404=1.5,LOOKUP($S404,'Vent Sizing Charts'!$T$7,'Vent Sizing Charts'!AD$7)+1,IF($R404=1.25,LOOKUP($S404,'Vent Sizing Charts'!$T$6,'Vent Sizing Charts'!AD$6)+1,"ERR")))))))))))</f>
        <v>ERR</v>
      </c>
      <c r="AD404" t="str">
        <f>IF($R404=15,LOOKUP($S404,'Vent Sizing Charts'!$T$38:$T$41,'Vent Sizing Charts'!AE$38:AE$41)+1,IF($R404=12,LOOKUP($S404,'Vent Sizing Charts'!$T$34:$T$37,'Vent Sizing Charts'!AE$34:AE$37)+1,IF($R404=10,LOOKUP($S404,'Vent Sizing Charts'!$T$30:$T$33,'Vent Sizing Charts'!AE$30:AE$33)+1,IF($R404=8,LOOKUP($S404,'Vent Sizing Charts'!$T$26:$T$29,'Vent Sizing Charts'!AE$26:AE$29)+1,IF($R404=6,LOOKUP($S404,'Vent Sizing Charts'!$T$22:$T$25,'Vent Sizing Charts'!AE$22:AE$25)+1,IF($R404=5,LOOKUP($S404,'Vent Sizing Charts'!$T$18:$T$21,'Vent Sizing Charts'!AE$18:AE$21)+1,IF($R404=4,LOOKUP($S404,'Vent Sizing Charts'!$T$14:$T$17,'Vent Sizing Charts'!AE$14:AE$17)+1,IF($R404=3,LOOKUP($S404,'Vent Sizing Charts'!$T$10:$T$13,'Vent Sizing Charts'!AE$10:AE$13)+1,IF($R404=2,LOOKUP($S404,'Vent Sizing Charts'!$T$8:$T$9,'Vent Sizing Charts'!AE$8:AE$9)+1,IF($R404=1.5,LOOKUP($S404,'Vent Sizing Charts'!$T$7,'Vent Sizing Charts'!AE$7)+1,IF($R404=1.25,LOOKUP($S404,'Vent Sizing Charts'!$T$6,'Vent Sizing Charts'!AE$6)+1,"ERR")))))))))))</f>
        <v>ERR</v>
      </c>
      <c r="AE404" t="str">
        <f>IF($R404=15,LOOKUP($S404,'Vent Sizing Charts'!$T$38:$T$41,'Vent Sizing Charts'!U$38:U$41),IF($R404=12,LOOKUP($S404,'Vent Sizing Charts'!$T$34:$T$37,'Vent Sizing Charts'!U$34:U$37),IF($R404=10,LOOKUP($S404,'Vent Sizing Charts'!$T$30:$T$33,'Vent Sizing Charts'!U$30:U$33),IF($R404=8,LOOKUP($S404,'Vent Sizing Charts'!$T$26:$T$29,'Vent Sizing Charts'!U$26:U$29),IF($R404=6,LOOKUP($S404,'Vent Sizing Charts'!$T$22:$T$25,'Vent Sizing Charts'!U$22:U$25),IF($R404=5,LOOKUP($S404,'Vent Sizing Charts'!$T$18:$T$21,'Vent Sizing Charts'!U$18:U$21),IF($R404=4,LOOKUP($S404,'Vent Sizing Charts'!$T$14:$T$17,'Vent Sizing Charts'!U$14:U$17),IF($R404=3,LOOKUP($S404,'Vent Sizing Charts'!$T$10:$T$13,'Vent Sizing Charts'!U$10:U$13),IF($R404=2,LOOKUP($S404,'Vent Sizing Charts'!$T$8:$T$9,'Vent Sizing Charts'!U$8:U$9),IF($R404=1.5,LOOKUP($S404,'Vent Sizing Charts'!$T$7,'Vent Sizing Charts'!U$7),IF($R404=1.25,LOOKUP($S404,'Vent Sizing Charts'!$T$6,'Vent Sizing Charts'!U$6),"ERR")))))))))))</f>
        <v>ERR</v>
      </c>
    </row>
    <row r="405" spans="6:31" x14ac:dyDescent="0.25">
      <c r="F405" t="str">
        <f>IF('Vent Sizing'!M390="","",'Vent Sizing'!M390)</f>
        <v/>
      </c>
      <c r="G405">
        <v>0</v>
      </c>
      <c r="H405" t="e">
        <f>IF(LOOKUP($F405,'Vent Sizing Charts'!$F$5:$F$18,'Vent Sizing Charts'!G$5:G$18)+1&lt;0,0,LOOKUP($F405,'Vent Sizing Charts'!$F$5:$F$18,'Vent Sizing Charts'!G$5:G$18))</f>
        <v>#N/A</v>
      </c>
      <c r="I405" t="e">
        <f>IF(LOOKUP($F405,'Vent Sizing Charts'!$F$5:$F$18,'Vent Sizing Charts'!H$5:H$18)+1&lt;0,0,LOOKUP($F405,'Vent Sizing Charts'!$F$5:$F$18,'Vent Sizing Charts'!H$5:H$18))</f>
        <v>#N/A</v>
      </c>
      <c r="J405" t="e">
        <f>IF(LOOKUP($F405,'Vent Sizing Charts'!$F$5:$F$18,'Vent Sizing Charts'!I$5:I$18)+1&lt;0,0,LOOKUP($F405,'Vent Sizing Charts'!$F$5:$F$18,'Vent Sizing Charts'!I$5:I$18))</f>
        <v>#N/A</v>
      </c>
      <c r="K405" t="e">
        <f>IF(LOOKUP($F405,'Vent Sizing Charts'!$F$5:$F$18,'Vent Sizing Charts'!J$5:J$18)+1&lt;0,0,LOOKUP($F405,'Vent Sizing Charts'!$F$5:$F$18,'Vent Sizing Charts'!J$5:J$18))</f>
        <v>#N/A</v>
      </c>
      <c r="L405" t="e">
        <f>IF(LOOKUP($F405,'Vent Sizing Charts'!$F$5:$F$18,'Vent Sizing Charts'!K$5:K$18)+1&lt;0,0,LOOKUP($F405,'Vent Sizing Charts'!$F$5:$F$18,'Vent Sizing Charts'!K$5:K$18))</f>
        <v>#N/A</v>
      </c>
      <c r="M405" t="e">
        <f>IF(LOOKUP($F405,'Vent Sizing Charts'!$F$5:$F$18,'Vent Sizing Charts'!L$5:L$18)+1&lt;0,0,LOOKUP($F405,'Vent Sizing Charts'!$F$5:$F$18,'Vent Sizing Charts'!L$5:L$18))</f>
        <v>#N/A</v>
      </c>
      <c r="N405" t="e">
        <f>IF(LOOKUP($F405,'Vent Sizing Charts'!$F$5:$F$18,'Vent Sizing Charts'!M$5:M$18)+1&lt;0,0,LOOKUP($F405,'Vent Sizing Charts'!$F$5:$F$18,'Vent Sizing Charts'!M$5:M$18))</f>
        <v>#N/A</v>
      </c>
      <c r="O405" t="e">
        <f>IF(LOOKUP($F405,'Vent Sizing Charts'!$F$5:$F$18,'Vent Sizing Charts'!N$5:N$18)+1&lt;0,0,LOOKUP($F405,'Vent Sizing Charts'!$F$5:$F$18,'Vent Sizing Charts'!N$5:N$18))</f>
        <v>#N/A</v>
      </c>
      <c r="R405">
        <f>'Vent Sizing'!W310</f>
        <v>0</v>
      </c>
      <c r="S405">
        <f>ROUNDUP('Vent Sizing'!X310,0)</f>
        <v>0</v>
      </c>
      <c r="T405">
        <v>-9999999</v>
      </c>
      <c r="U405" t="str">
        <f>IF($R405=15,LOOKUP($S405,'Vent Sizing Charts'!$T$38:$T$41,'Vent Sizing Charts'!V$38:V$41)+1,IF($R405=12,LOOKUP($S405,'Vent Sizing Charts'!$T$34:$T$37,'Vent Sizing Charts'!V$34:V$37)+1,IF($R405=10,LOOKUP($S405,'Vent Sizing Charts'!$T$30:$T$33,'Vent Sizing Charts'!V$30:V$33)+1,IF($R405=8,LOOKUP($S405,'Vent Sizing Charts'!$T$26:$T$29,'Vent Sizing Charts'!V$26:V$29)+1,IF($R405=6,LOOKUP($S405,'Vent Sizing Charts'!$T$22:$T$25,'Vent Sizing Charts'!V$22:V$25)+1,IF($R405=5,LOOKUP($S405,'Vent Sizing Charts'!$T$18:$T$21,'Vent Sizing Charts'!V$18:V$21)+1,IF($R405=4,LOOKUP($S405,'Vent Sizing Charts'!$T$14:$T$17,'Vent Sizing Charts'!V$14:V$17)+1,IF($R405=3,LOOKUP($S405,'Vent Sizing Charts'!$T$10:$T$13,'Vent Sizing Charts'!V$10:V$13)+1,IF($R405=2,LOOKUP($S405,'Vent Sizing Charts'!$T$8:$T$9,'Vent Sizing Charts'!V$8:V$9)+1,IF($R405=1.5,LOOKUP($S405,'Vent Sizing Charts'!$T$7,'Vent Sizing Charts'!V$7)+1,IF($R405=1.25,LOOKUP($S405,'Vent Sizing Charts'!$T$6,'Vent Sizing Charts'!V$6)+1,"ERR")))))))))))</f>
        <v>ERR</v>
      </c>
      <c r="V405" t="str">
        <f>IF($R405=15,LOOKUP($S405,'Vent Sizing Charts'!$T$38:$T$41,'Vent Sizing Charts'!W$38:W$41)+1,IF($R405=12,LOOKUP($S405,'Vent Sizing Charts'!$T$34:$T$37,'Vent Sizing Charts'!W$34:W$37)+1,IF($R405=10,LOOKUP($S405,'Vent Sizing Charts'!$T$30:$T$33,'Vent Sizing Charts'!W$30:W$33)+1,IF($R405=8,LOOKUP($S405,'Vent Sizing Charts'!$T$26:$T$29,'Vent Sizing Charts'!W$26:W$29)+1,IF($R405=6,LOOKUP($S405,'Vent Sizing Charts'!$T$22:$T$25,'Vent Sizing Charts'!W$22:W$25)+1,IF($R405=5,LOOKUP($S405,'Vent Sizing Charts'!$T$18:$T$21,'Vent Sizing Charts'!W$18:W$21)+1,IF($R405=4,LOOKUP($S405,'Vent Sizing Charts'!$T$14:$T$17,'Vent Sizing Charts'!W$14:W$17)+1,IF($R405=3,LOOKUP($S405,'Vent Sizing Charts'!$T$10:$T$13,'Vent Sizing Charts'!W$10:W$13)+1,IF($R405=2,LOOKUP($S405,'Vent Sizing Charts'!$T$8:$T$9,'Vent Sizing Charts'!W$8:W$9)+1,IF($R405=1.5,LOOKUP($S405,'Vent Sizing Charts'!$T$7,'Vent Sizing Charts'!W$7)+1,IF($R405=1.25,LOOKUP($S405,'Vent Sizing Charts'!$T$6,'Vent Sizing Charts'!W$6)+1,"ERR")))))))))))</f>
        <v>ERR</v>
      </c>
      <c r="W405" t="str">
        <f>IF($R405=15,LOOKUP($S405,'Vent Sizing Charts'!$T$38:$T$41,'Vent Sizing Charts'!X$38:X$41)+1,IF($R405=12,LOOKUP($S405,'Vent Sizing Charts'!$T$34:$T$37,'Vent Sizing Charts'!X$34:X$37)+1,IF($R405=10,LOOKUP($S405,'Vent Sizing Charts'!$T$30:$T$33,'Vent Sizing Charts'!X$30:X$33)+1,IF($R405=8,LOOKUP($S405,'Vent Sizing Charts'!$T$26:$T$29,'Vent Sizing Charts'!X$26:X$29)+1,IF($R405=6,LOOKUP($S405,'Vent Sizing Charts'!$T$22:$T$25,'Vent Sizing Charts'!X$22:X$25)+1,IF($R405=5,LOOKUP($S405,'Vent Sizing Charts'!$T$18:$T$21,'Vent Sizing Charts'!X$18:X$21)+1,IF($R405=4,LOOKUP($S405,'Vent Sizing Charts'!$T$14:$T$17,'Vent Sizing Charts'!X$14:X$17)+1,IF($R405=3,LOOKUP($S405,'Vent Sizing Charts'!$T$10:$T$13,'Vent Sizing Charts'!X$10:X$13)+1,IF($R405=2,LOOKUP($S405,'Vent Sizing Charts'!$T$8:$T$9,'Vent Sizing Charts'!X$8:X$9)+1,IF($R405=1.5,LOOKUP($S405,'Vent Sizing Charts'!$T$7,'Vent Sizing Charts'!X$7)+1,IF($R405=1.25,LOOKUP($S405,'Vent Sizing Charts'!$T$6,'Vent Sizing Charts'!X$6)+1,"ERR")))))))))))</f>
        <v>ERR</v>
      </c>
      <c r="X405" t="str">
        <f>IF($R405=15,LOOKUP($S405,'Vent Sizing Charts'!$T$38:$T$41,'Vent Sizing Charts'!Y$38:Y$41)+1,IF($R405=12,LOOKUP($S405,'Vent Sizing Charts'!$T$34:$T$37,'Vent Sizing Charts'!Y$34:Y$37)+1,IF($R405=10,LOOKUP($S405,'Vent Sizing Charts'!$T$30:$T$33,'Vent Sizing Charts'!Y$30:Y$33)+1,IF($R405=8,LOOKUP($S405,'Vent Sizing Charts'!$T$26:$T$29,'Vent Sizing Charts'!Y$26:Y$29)+1,IF($R405=6,LOOKUP($S405,'Vent Sizing Charts'!$T$22:$T$25,'Vent Sizing Charts'!Y$22:Y$25)+1,IF($R405=5,LOOKUP($S405,'Vent Sizing Charts'!$T$18:$T$21,'Vent Sizing Charts'!Y$18:Y$21)+1,IF($R405=4,LOOKUP($S405,'Vent Sizing Charts'!$T$14:$T$17,'Vent Sizing Charts'!Y$14:Y$17)+1,IF($R405=3,LOOKUP($S405,'Vent Sizing Charts'!$T$10:$T$13,'Vent Sizing Charts'!Y$10:Y$13)+1,IF($R405=2,LOOKUP($S405,'Vent Sizing Charts'!$T$8:$T$9,'Vent Sizing Charts'!Y$8:Y$9)+1,IF($R405=1.5,LOOKUP($S405,'Vent Sizing Charts'!$T$7,'Vent Sizing Charts'!Y$7)+1,IF($R405=1.25,LOOKUP($S405,'Vent Sizing Charts'!$T$6,'Vent Sizing Charts'!Y$6)+1,"ERR")))))))))))</f>
        <v>ERR</v>
      </c>
      <c r="Y405" t="str">
        <f>IF($R405=15,LOOKUP($S405,'Vent Sizing Charts'!$T$38:$T$41,'Vent Sizing Charts'!Z$38:Z$41)+1,IF($R405=12,LOOKUP($S405,'Vent Sizing Charts'!$T$34:$T$37,'Vent Sizing Charts'!Z$34:Z$37)+1,IF($R405=10,LOOKUP($S405,'Vent Sizing Charts'!$T$30:$T$33,'Vent Sizing Charts'!Z$30:Z$33)+1,IF($R405=8,LOOKUP($S405,'Vent Sizing Charts'!$T$26:$T$29,'Vent Sizing Charts'!Z$26:Z$29)+1,IF($R405=6,LOOKUP($S405,'Vent Sizing Charts'!$T$22:$T$25,'Vent Sizing Charts'!Z$22:Z$25)+1,IF($R405=5,LOOKUP($S405,'Vent Sizing Charts'!$T$18:$T$21,'Vent Sizing Charts'!Z$18:Z$21)+1,IF($R405=4,LOOKUP($S405,'Vent Sizing Charts'!$T$14:$T$17,'Vent Sizing Charts'!Z$14:Z$17)+1,IF($R405=3,LOOKUP($S405,'Vent Sizing Charts'!$T$10:$T$13,'Vent Sizing Charts'!Z$10:Z$13)+1,IF($R405=2,LOOKUP($S405,'Vent Sizing Charts'!$T$8:$T$9,'Vent Sizing Charts'!Z$8:Z$9)+1,IF($R405=1.5,LOOKUP($S405,'Vent Sizing Charts'!$T$7,'Vent Sizing Charts'!Z$7)+1,IF($R405=1.25,LOOKUP($S405,'Vent Sizing Charts'!$T$6,'Vent Sizing Charts'!Z$6)+1,"ERR")))))))))))</f>
        <v>ERR</v>
      </c>
      <c r="Z405" t="str">
        <f>IF($R405=15,LOOKUP($S405,'Vent Sizing Charts'!$T$38:$T$41,'Vent Sizing Charts'!AA$38:AA$41)+1,IF($R405=12,LOOKUP($S405,'Vent Sizing Charts'!$T$34:$T$37,'Vent Sizing Charts'!AA$34:AA$37)+1,IF($R405=10,LOOKUP($S405,'Vent Sizing Charts'!$T$30:$T$33,'Vent Sizing Charts'!AA$30:AA$33)+1,IF($R405=8,LOOKUP($S405,'Vent Sizing Charts'!$T$26:$T$29,'Vent Sizing Charts'!AA$26:AA$29)+1,IF($R405=6,LOOKUP($S405,'Vent Sizing Charts'!$T$22:$T$25,'Vent Sizing Charts'!AA$22:AA$25)+1,IF($R405=5,LOOKUP($S405,'Vent Sizing Charts'!$T$18:$T$21,'Vent Sizing Charts'!AA$18:AA$21)+1,IF($R405=4,LOOKUP($S405,'Vent Sizing Charts'!$T$14:$T$17,'Vent Sizing Charts'!AA$14:AA$17)+1,IF($R405=3,LOOKUP($S405,'Vent Sizing Charts'!$T$10:$T$13,'Vent Sizing Charts'!AA$10:AA$13)+1,IF($R405=2,LOOKUP($S405,'Vent Sizing Charts'!$T$8:$T$9,'Vent Sizing Charts'!AA$8:AA$9)+1,IF($R405=1.5,LOOKUP($S405,'Vent Sizing Charts'!$T$7,'Vent Sizing Charts'!AA$7)+1,IF($R405=1.25,LOOKUP($S405,'Vent Sizing Charts'!$T$6,'Vent Sizing Charts'!AA$6)+1,"ERR")))))))))))</f>
        <v>ERR</v>
      </c>
      <c r="AA405" t="str">
        <f>IF($R405=15,LOOKUP($S405,'Vent Sizing Charts'!$T$38:$T$41,'Vent Sizing Charts'!AB$38:AB$41)+1,IF($R405=12,LOOKUP($S405,'Vent Sizing Charts'!$T$34:$T$37,'Vent Sizing Charts'!AB$34:AB$37)+1,IF($R405=10,LOOKUP($S405,'Vent Sizing Charts'!$T$30:$T$33,'Vent Sizing Charts'!AB$30:AB$33)+1,IF($R405=8,LOOKUP($S405,'Vent Sizing Charts'!$T$26:$T$29,'Vent Sizing Charts'!AB$26:AB$29)+1,IF($R405=6,LOOKUP($S405,'Vent Sizing Charts'!$T$22:$T$25,'Vent Sizing Charts'!AB$22:AB$25)+1,IF($R405=5,LOOKUP($S405,'Vent Sizing Charts'!$T$18:$T$21,'Vent Sizing Charts'!AB$18:AB$21)+1,IF($R405=4,LOOKUP($S405,'Vent Sizing Charts'!$T$14:$T$17,'Vent Sizing Charts'!AB$14:AB$17)+1,IF($R405=3,LOOKUP($S405,'Vent Sizing Charts'!$T$10:$T$13,'Vent Sizing Charts'!AB$10:AB$13)+1,IF($R405=2,LOOKUP($S405,'Vent Sizing Charts'!$T$8:$T$9,'Vent Sizing Charts'!AB$8:AB$9)+1,IF($R405=1.5,LOOKUP($S405,'Vent Sizing Charts'!$T$7,'Vent Sizing Charts'!AB$7)+1,IF($R405=1.25,LOOKUP($S405,'Vent Sizing Charts'!$T$6,'Vent Sizing Charts'!AB$6)+1,"ERR")))))))))))</f>
        <v>ERR</v>
      </c>
      <c r="AB405" t="str">
        <f>IF($R405=15,LOOKUP($S405,'Vent Sizing Charts'!$T$38:$T$41,'Vent Sizing Charts'!AC$38:AC$41)+1,IF($R405=12,LOOKUP($S405,'Vent Sizing Charts'!$T$34:$T$37,'Vent Sizing Charts'!AC$34:AC$37)+1,IF($R405=10,LOOKUP($S405,'Vent Sizing Charts'!$T$30:$T$33,'Vent Sizing Charts'!AC$30:AC$33)+1,IF($R405=8,LOOKUP($S405,'Vent Sizing Charts'!$T$26:$T$29,'Vent Sizing Charts'!AC$26:AC$29)+1,IF($R405=6,LOOKUP($S405,'Vent Sizing Charts'!$T$22:$T$25,'Vent Sizing Charts'!AC$22:AC$25)+1,IF($R405=5,LOOKUP($S405,'Vent Sizing Charts'!$T$18:$T$21,'Vent Sizing Charts'!AC$18:AC$21)+1,IF($R405=4,LOOKUP($S405,'Vent Sizing Charts'!$T$14:$T$17,'Vent Sizing Charts'!AC$14:AC$17)+1,IF($R405=3,LOOKUP($S405,'Vent Sizing Charts'!$T$10:$T$13,'Vent Sizing Charts'!AC$10:AC$13)+1,IF($R405=2,LOOKUP($S405,'Vent Sizing Charts'!$T$8:$T$9,'Vent Sizing Charts'!AC$8:AC$9)+1,IF($R405=1.5,LOOKUP($S405,'Vent Sizing Charts'!$T$7,'Vent Sizing Charts'!AC$7)+1,IF($R405=1.25,LOOKUP($S405,'Vent Sizing Charts'!$T$6,'Vent Sizing Charts'!AC$6)+1,"ERR")))))))))))</f>
        <v>ERR</v>
      </c>
      <c r="AC405" t="str">
        <f>IF($R405=15,LOOKUP($S405,'Vent Sizing Charts'!$T$38:$T$41,'Vent Sizing Charts'!AD$38:AD$41)+1,IF($R405=12,LOOKUP($S405,'Vent Sizing Charts'!$T$34:$T$37,'Vent Sizing Charts'!AD$34:AD$37)+1,IF($R405=10,LOOKUP($S405,'Vent Sizing Charts'!$T$30:$T$33,'Vent Sizing Charts'!AD$30:AD$33)+1,IF($R405=8,LOOKUP($S405,'Vent Sizing Charts'!$T$26:$T$29,'Vent Sizing Charts'!AD$26:AD$29)+1,IF($R405=6,LOOKUP($S405,'Vent Sizing Charts'!$T$22:$T$25,'Vent Sizing Charts'!AD$22:AD$25)+1,IF($R405=5,LOOKUP($S405,'Vent Sizing Charts'!$T$18:$T$21,'Vent Sizing Charts'!AD$18:AD$21)+1,IF($R405=4,LOOKUP($S405,'Vent Sizing Charts'!$T$14:$T$17,'Vent Sizing Charts'!AD$14:AD$17)+1,IF($R405=3,LOOKUP($S405,'Vent Sizing Charts'!$T$10:$T$13,'Vent Sizing Charts'!AD$10:AD$13)+1,IF($R405=2,LOOKUP($S405,'Vent Sizing Charts'!$T$8:$T$9,'Vent Sizing Charts'!AD$8:AD$9)+1,IF($R405=1.5,LOOKUP($S405,'Vent Sizing Charts'!$T$7,'Vent Sizing Charts'!AD$7)+1,IF($R405=1.25,LOOKUP($S405,'Vent Sizing Charts'!$T$6,'Vent Sizing Charts'!AD$6)+1,"ERR")))))))))))</f>
        <v>ERR</v>
      </c>
      <c r="AD405" t="str">
        <f>IF($R405=15,LOOKUP($S405,'Vent Sizing Charts'!$T$38:$T$41,'Vent Sizing Charts'!AE$38:AE$41)+1,IF($R405=12,LOOKUP($S405,'Vent Sizing Charts'!$T$34:$T$37,'Vent Sizing Charts'!AE$34:AE$37)+1,IF($R405=10,LOOKUP($S405,'Vent Sizing Charts'!$T$30:$T$33,'Vent Sizing Charts'!AE$30:AE$33)+1,IF($R405=8,LOOKUP($S405,'Vent Sizing Charts'!$T$26:$T$29,'Vent Sizing Charts'!AE$26:AE$29)+1,IF($R405=6,LOOKUP($S405,'Vent Sizing Charts'!$T$22:$T$25,'Vent Sizing Charts'!AE$22:AE$25)+1,IF($R405=5,LOOKUP($S405,'Vent Sizing Charts'!$T$18:$T$21,'Vent Sizing Charts'!AE$18:AE$21)+1,IF($R405=4,LOOKUP($S405,'Vent Sizing Charts'!$T$14:$T$17,'Vent Sizing Charts'!AE$14:AE$17)+1,IF($R405=3,LOOKUP($S405,'Vent Sizing Charts'!$T$10:$T$13,'Vent Sizing Charts'!AE$10:AE$13)+1,IF($R405=2,LOOKUP($S405,'Vent Sizing Charts'!$T$8:$T$9,'Vent Sizing Charts'!AE$8:AE$9)+1,IF($R405=1.5,LOOKUP($S405,'Vent Sizing Charts'!$T$7,'Vent Sizing Charts'!AE$7)+1,IF($R405=1.25,LOOKUP($S405,'Vent Sizing Charts'!$T$6,'Vent Sizing Charts'!AE$6)+1,"ERR")))))))))))</f>
        <v>ERR</v>
      </c>
      <c r="AE405" t="str">
        <f>IF($R405=15,LOOKUP($S405,'Vent Sizing Charts'!$T$38:$T$41,'Vent Sizing Charts'!U$38:U$41),IF($R405=12,LOOKUP($S405,'Vent Sizing Charts'!$T$34:$T$37,'Vent Sizing Charts'!U$34:U$37),IF($R405=10,LOOKUP($S405,'Vent Sizing Charts'!$T$30:$T$33,'Vent Sizing Charts'!U$30:U$33),IF($R405=8,LOOKUP($S405,'Vent Sizing Charts'!$T$26:$T$29,'Vent Sizing Charts'!U$26:U$29),IF($R405=6,LOOKUP($S405,'Vent Sizing Charts'!$T$22:$T$25,'Vent Sizing Charts'!U$22:U$25),IF($R405=5,LOOKUP($S405,'Vent Sizing Charts'!$T$18:$T$21,'Vent Sizing Charts'!U$18:U$21),IF($R405=4,LOOKUP($S405,'Vent Sizing Charts'!$T$14:$T$17,'Vent Sizing Charts'!U$14:U$17),IF($R405=3,LOOKUP($S405,'Vent Sizing Charts'!$T$10:$T$13,'Vent Sizing Charts'!U$10:U$13),IF($R405=2,LOOKUP($S405,'Vent Sizing Charts'!$T$8:$T$9,'Vent Sizing Charts'!U$8:U$9),IF($R405=1.5,LOOKUP($S405,'Vent Sizing Charts'!$T$7,'Vent Sizing Charts'!U$7),IF($R405=1.25,LOOKUP($S405,'Vent Sizing Charts'!$T$6,'Vent Sizing Charts'!U$6),"ERR")))))))))))</f>
        <v>ERR</v>
      </c>
    </row>
    <row r="406" spans="6:31" x14ac:dyDescent="0.25">
      <c r="F406" t="str">
        <f>IF('Vent Sizing'!M391="","",'Vent Sizing'!M391)</f>
        <v/>
      </c>
      <c r="G406">
        <v>0</v>
      </c>
      <c r="H406" t="e">
        <f>IF(LOOKUP($F406,'Vent Sizing Charts'!$F$5:$F$18,'Vent Sizing Charts'!G$5:G$18)+1&lt;0,0,LOOKUP($F406,'Vent Sizing Charts'!$F$5:$F$18,'Vent Sizing Charts'!G$5:G$18))</f>
        <v>#N/A</v>
      </c>
      <c r="I406" t="e">
        <f>IF(LOOKUP($F406,'Vent Sizing Charts'!$F$5:$F$18,'Vent Sizing Charts'!H$5:H$18)+1&lt;0,0,LOOKUP($F406,'Vent Sizing Charts'!$F$5:$F$18,'Vent Sizing Charts'!H$5:H$18))</f>
        <v>#N/A</v>
      </c>
      <c r="J406" t="e">
        <f>IF(LOOKUP($F406,'Vent Sizing Charts'!$F$5:$F$18,'Vent Sizing Charts'!I$5:I$18)+1&lt;0,0,LOOKUP($F406,'Vent Sizing Charts'!$F$5:$F$18,'Vent Sizing Charts'!I$5:I$18))</f>
        <v>#N/A</v>
      </c>
      <c r="K406" t="e">
        <f>IF(LOOKUP($F406,'Vent Sizing Charts'!$F$5:$F$18,'Vent Sizing Charts'!J$5:J$18)+1&lt;0,0,LOOKUP($F406,'Vent Sizing Charts'!$F$5:$F$18,'Vent Sizing Charts'!J$5:J$18))</f>
        <v>#N/A</v>
      </c>
      <c r="L406" t="e">
        <f>IF(LOOKUP($F406,'Vent Sizing Charts'!$F$5:$F$18,'Vent Sizing Charts'!K$5:K$18)+1&lt;0,0,LOOKUP($F406,'Vent Sizing Charts'!$F$5:$F$18,'Vent Sizing Charts'!K$5:K$18))</f>
        <v>#N/A</v>
      </c>
      <c r="M406" t="e">
        <f>IF(LOOKUP($F406,'Vent Sizing Charts'!$F$5:$F$18,'Vent Sizing Charts'!L$5:L$18)+1&lt;0,0,LOOKUP($F406,'Vent Sizing Charts'!$F$5:$F$18,'Vent Sizing Charts'!L$5:L$18))</f>
        <v>#N/A</v>
      </c>
      <c r="N406" t="e">
        <f>IF(LOOKUP($F406,'Vent Sizing Charts'!$F$5:$F$18,'Vent Sizing Charts'!M$5:M$18)+1&lt;0,0,LOOKUP($F406,'Vent Sizing Charts'!$F$5:$F$18,'Vent Sizing Charts'!M$5:M$18))</f>
        <v>#N/A</v>
      </c>
      <c r="O406" t="e">
        <f>IF(LOOKUP($F406,'Vent Sizing Charts'!$F$5:$F$18,'Vent Sizing Charts'!N$5:N$18)+1&lt;0,0,LOOKUP($F406,'Vent Sizing Charts'!$F$5:$F$18,'Vent Sizing Charts'!N$5:N$18))</f>
        <v>#N/A</v>
      </c>
      <c r="R406">
        <f>'Vent Sizing'!W311</f>
        <v>0</v>
      </c>
      <c r="S406">
        <f>ROUNDUP('Vent Sizing'!X311,0)</f>
        <v>0</v>
      </c>
      <c r="T406">
        <v>-9999999</v>
      </c>
      <c r="U406" t="str">
        <f>IF($R406=15,LOOKUP($S406,'Vent Sizing Charts'!$T$38:$T$41,'Vent Sizing Charts'!V$38:V$41)+1,IF($R406=12,LOOKUP($S406,'Vent Sizing Charts'!$T$34:$T$37,'Vent Sizing Charts'!V$34:V$37)+1,IF($R406=10,LOOKUP($S406,'Vent Sizing Charts'!$T$30:$T$33,'Vent Sizing Charts'!V$30:V$33)+1,IF($R406=8,LOOKUP($S406,'Vent Sizing Charts'!$T$26:$T$29,'Vent Sizing Charts'!V$26:V$29)+1,IF($R406=6,LOOKUP($S406,'Vent Sizing Charts'!$T$22:$T$25,'Vent Sizing Charts'!V$22:V$25)+1,IF($R406=5,LOOKUP($S406,'Vent Sizing Charts'!$T$18:$T$21,'Vent Sizing Charts'!V$18:V$21)+1,IF($R406=4,LOOKUP($S406,'Vent Sizing Charts'!$T$14:$T$17,'Vent Sizing Charts'!V$14:V$17)+1,IF($R406=3,LOOKUP($S406,'Vent Sizing Charts'!$T$10:$T$13,'Vent Sizing Charts'!V$10:V$13)+1,IF($R406=2,LOOKUP($S406,'Vent Sizing Charts'!$T$8:$T$9,'Vent Sizing Charts'!V$8:V$9)+1,IF($R406=1.5,LOOKUP($S406,'Vent Sizing Charts'!$T$7,'Vent Sizing Charts'!V$7)+1,IF($R406=1.25,LOOKUP($S406,'Vent Sizing Charts'!$T$6,'Vent Sizing Charts'!V$6)+1,"ERR")))))))))))</f>
        <v>ERR</v>
      </c>
      <c r="V406" t="str">
        <f>IF($R406=15,LOOKUP($S406,'Vent Sizing Charts'!$T$38:$T$41,'Vent Sizing Charts'!W$38:W$41)+1,IF($R406=12,LOOKUP($S406,'Vent Sizing Charts'!$T$34:$T$37,'Vent Sizing Charts'!W$34:W$37)+1,IF($R406=10,LOOKUP($S406,'Vent Sizing Charts'!$T$30:$T$33,'Vent Sizing Charts'!W$30:W$33)+1,IF($R406=8,LOOKUP($S406,'Vent Sizing Charts'!$T$26:$T$29,'Vent Sizing Charts'!W$26:W$29)+1,IF($R406=6,LOOKUP($S406,'Vent Sizing Charts'!$T$22:$T$25,'Vent Sizing Charts'!W$22:W$25)+1,IF($R406=5,LOOKUP($S406,'Vent Sizing Charts'!$T$18:$T$21,'Vent Sizing Charts'!W$18:W$21)+1,IF($R406=4,LOOKUP($S406,'Vent Sizing Charts'!$T$14:$T$17,'Vent Sizing Charts'!W$14:W$17)+1,IF($R406=3,LOOKUP($S406,'Vent Sizing Charts'!$T$10:$T$13,'Vent Sizing Charts'!W$10:W$13)+1,IF($R406=2,LOOKUP($S406,'Vent Sizing Charts'!$T$8:$T$9,'Vent Sizing Charts'!W$8:W$9)+1,IF($R406=1.5,LOOKUP($S406,'Vent Sizing Charts'!$T$7,'Vent Sizing Charts'!W$7)+1,IF($R406=1.25,LOOKUP($S406,'Vent Sizing Charts'!$T$6,'Vent Sizing Charts'!W$6)+1,"ERR")))))))))))</f>
        <v>ERR</v>
      </c>
      <c r="W406" t="str">
        <f>IF($R406=15,LOOKUP($S406,'Vent Sizing Charts'!$T$38:$T$41,'Vent Sizing Charts'!X$38:X$41)+1,IF($R406=12,LOOKUP($S406,'Vent Sizing Charts'!$T$34:$T$37,'Vent Sizing Charts'!X$34:X$37)+1,IF($R406=10,LOOKUP($S406,'Vent Sizing Charts'!$T$30:$T$33,'Vent Sizing Charts'!X$30:X$33)+1,IF($R406=8,LOOKUP($S406,'Vent Sizing Charts'!$T$26:$T$29,'Vent Sizing Charts'!X$26:X$29)+1,IF($R406=6,LOOKUP($S406,'Vent Sizing Charts'!$T$22:$T$25,'Vent Sizing Charts'!X$22:X$25)+1,IF($R406=5,LOOKUP($S406,'Vent Sizing Charts'!$T$18:$T$21,'Vent Sizing Charts'!X$18:X$21)+1,IF($R406=4,LOOKUP($S406,'Vent Sizing Charts'!$T$14:$T$17,'Vent Sizing Charts'!X$14:X$17)+1,IF($R406=3,LOOKUP($S406,'Vent Sizing Charts'!$T$10:$T$13,'Vent Sizing Charts'!X$10:X$13)+1,IF($R406=2,LOOKUP($S406,'Vent Sizing Charts'!$T$8:$T$9,'Vent Sizing Charts'!X$8:X$9)+1,IF($R406=1.5,LOOKUP($S406,'Vent Sizing Charts'!$T$7,'Vent Sizing Charts'!X$7)+1,IF($R406=1.25,LOOKUP($S406,'Vent Sizing Charts'!$T$6,'Vent Sizing Charts'!X$6)+1,"ERR")))))))))))</f>
        <v>ERR</v>
      </c>
      <c r="X406" t="str">
        <f>IF($R406=15,LOOKUP($S406,'Vent Sizing Charts'!$T$38:$T$41,'Vent Sizing Charts'!Y$38:Y$41)+1,IF($R406=12,LOOKUP($S406,'Vent Sizing Charts'!$T$34:$T$37,'Vent Sizing Charts'!Y$34:Y$37)+1,IF($R406=10,LOOKUP($S406,'Vent Sizing Charts'!$T$30:$T$33,'Vent Sizing Charts'!Y$30:Y$33)+1,IF($R406=8,LOOKUP($S406,'Vent Sizing Charts'!$T$26:$T$29,'Vent Sizing Charts'!Y$26:Y$29)+1,IF($R406=6,LOOKUP($S406,'Vent Sizing Charts'!$T$22:$T$25,'Vent Sizing Charts'!Y$22:Y$25)+1,IF($R406=5,LOOKUP($S406,'Vent Sizing Charts'!$T$18:$T$21,'Vent Sizing Charts'!Y$18:Y$21)+1,IF($R406=4,LOOKUP($S406,'Vent Sizing Charts'!$T$14:$T$17,'Vent Sizing Charts'!Y$14:Y$17)+1,IF($R406=3,LOOKUP($S406,'Vent Sizing Charts'!$T$10:$T$13,'Vent Sizing Charts'!Y$10:Y$13)+1,IF($R406=2,LOOKUP($S406,'Vent Sizing Charts'!$T$8:$T$9,'Vent Sizing Charts'!Y$8:Y$9)+1,IF($R406=1.5,LOOKUP($S406,'Vent Sizing Charts'!$T$7,'Vent Sizing Charts'!Y$7)+1,IF($R406=1.25,LOOKUP($S406,'Vent Sizing Charts'!$T$6,'Vent Sizing Charts'!Y$6)+1,"ERR")))))))))))</f>
        <v>ERR</v>
      </c>
      <c r="Y406" t="str">
        <f>IF($R406=15,LOOKUP($S406,'Vent Sizing Charts'!$T$38:$T$41,'Vent Sizing Charts'!Z$38:Z$41)+1,IF($R406=12,LOOKUP($S406,'Vent Sizing Charts'!$T$34:$T$37,'Vent Sizing Charts'!Z$34:Z$37)+1,IF($R406=10,LOOKUP($S406,'Vent Sizing Charts'!$T$30:$T$33,'Vent Sizing Charts'!Z$30:Z$33)+1,IF($R406=8,LOOKUP($S406,'Vent Sizing Charts'!$T$26:$T$29,'Vent Sizing Charts'!Z$26:Z$29)+1,IF($R406=6,LOOKUP($S406,'Vent Sizing Charts'!$T$22:$T$25,'Vent Sizing Charts'!Z$22:Z$25)+1,IF($R406=5,LOOKUP($S406,'Vent Sizing Charts'!$T$18:$T$21,'Vent Sizing Charts'!Z$18:Z$21)+1,IF($R406=4,LOOKUP($S406,'Vent Sizing Charts'!$T$14:$T$17,'Vent Sizing Charts'!Z$14:Z$17)+1,IF($R406=3,LOOKUP($S406,'Vent Sizing Charts'!$T$10:$T$13,'Vent Sizing Charts'!Z$10:Z$13)+1,IF($R406=2,LOOKUP($S406,'Vent Sizing Charts'!$T$8:$T$9,'Vent Sizing Charts'!Z$8:Z$9)+1,IF($R406=1.5,LOOKUP($S406,'Vent Sizing Charts'!$T$7,'Vent Sizing Charts'!Z$7)+1,IF($R406=1.25,LOOKUP($S406,'Vent Sizing Charts'!$T$6,'Vent Sizing Charts'!Z$6)+1,"ERR")))))))))))</f>
        <v>ERR</v>
      </c>
      <c r="Z406" t="str">
        <f>IF($R406=15,LOOKUP($S406,'Vent Sizing Charts'!$T$38:$T$41,'Vent Sizing Charts'!AA$38:AA$41)+1,IF($R406=12,LOOKUP($S406,'Vent Sizing Charts'!$T$34:$T$37,'Vent Sizing Charts'!AA$34:AA$37)+1,IF($R406=10,LOOKUP($S406,'Vent Sizing Charts'!$T$30:$T$33,'Vent Sizing Charts'!AA$30:AA$33)+1,IF($R406=8,LOOKUP($S406,'Vent Sizing Charts'!$T$26:$T$29,'Vent Sizing Charts'!AA$26:AA$29)+1,IF($R406=6,LOOKUP($S406,'Vent Sizing Charts'!$T$22:$T$25,'Vent Sizing Charts'!AA$22:AA$25)+1,IF($R406=5,LOOKUP($S406,'Vent Sizing Charts'!$T$18:$T$21,'Vent Sizing Charts'!AA$18:AA$21)+1,IF($R406=4,LOOKUP($S406,'Vent Sizing Charts'!$T$14:$T$17,'Vent Sizing Charts'!AA$14:AA$17)+1,IF($R406=3,LOOKUP($S406,'Vent Sizing Charts'!$T$10:$T$13,'Vent Sizing Charts'!AA$10:AA$13)+1,IF($R406=2,LOOKUP($S406,'Vent Sizing Charts'!$T$8:$T$9,'Vent Sizing Charts'!AA$8:AA$9)+1,IF($R406=1.5,LOOKUP($S406,'Vent Sizing Charts'!$T$7,'Vent Sizing Charts'!AA$7)+1,IF($R406=1.25,LOOKUP($S406,'Vent Sizing Charts'!$T$6,'Vent Sizing Charts'!AA$6)+1,"ERR")))))))))))</f>
        <v>ERR</v>
      </c>
      <c r="AA406" t="str">
        <f>IF($R406=15,LOOKUP($S406,'Vent Sizing Charts'!$T$38:$T$41,'Vent Sizing Charts'!AB$38:AB$41)+1,IF($R406=12,LOOKUP($S406,'Vent Sizing Charts'!$T$34:$T$37,'Vent Sizing Charts'!AB$34:AB$37)+1,IF($R406=10,LOOKUP($S406,'Vent Sizing Charts'!$T$30:$T$33,'Vent Sizing Charts'!AB$30:AB$33)+1,IF($R406=8,LOOKUP($S406,'Vent Sizing Charts'!$T$26:$T$29,'Vent Sizing Charts'!AB$26:AB$29)+1,IF($R406=6,LOOKUP($S406,'Vent Sizing Charts'!$T$22:$T$25,'Vent Sizing Charts'!AB$22:AB$25)+1,IF($R406=5,LOOKUP($S406,'Vent Sizing Charts'!$T$18:$T$21,'Vent Sizing Charts'!AB$18:AB$21)+1,IF($R406=4,LOOKUP($S406,'Vent Sizing Charts'!$T$14:$T$17,'Vent Sizing Charts'!AB$14:AB$17)+1,IF($R406=3,LOOKUP($S406,'Vent Sizing Charts'!$T$10:$T$13,'Vent Sizing Charts'!AB$10:AB$13)+1,IF($R406=2,LOOKUP($S406,'Vent Sizing Charts'!$T$8:$T$9,'Vent Sizing Charts'!AB$8:AB$9)+1,IF($R406=1.5,LOOKUP($S406,'Vent Sizing Charts'!$T$7,'Vent Sizing Charts'!AB$7)+1,IF($R406=1.25,LOOKUP($S406,'Vent Sizing Charts'!$T$6,'Vent Sizing Charts'!AB$6)+1,"ERR")))))))))))</f>
        <v>ERR</v>
      </c>
      <c r="AB406" t="str">
        <f>IF($R406=15,LOOKUP($S406,'Vent Sizing Charts'!$T$38:$T$41,'Vent Sizing Charts'!AC$38:AC$41)+1,IF($R406=12,LOOKUP($S406,'Vent Sizing Charts'!$T$34:$T$37,'Vent Sizing Charts'!AC$34:AC$37)+1,IF($R406=10,LOOKUP($S406,'Vent Sizing Charts'!$T$30:$T$33,'Vent Sizing Charts'!AC$30:AC$33)+1,IF($R406=8,LOOKUP($S406,'Vent Sizing Charts'!$T$26:$T$29,'Vent Sizing Charts'!AC$26:AC$29)+1,IF($R406=6,LOOKUP($S406,'Vent Sizing Charts'!$T$22:$T$25,'Vent Sizing Charts'!AC$22:AC$25)+1,IF($R406=5,LOOKUP($S406,'Vent Sizing Charts'!$T$18:$T$21,'Vent Sizing Charts'!AC$18:AC$21)+1,IF($R406=4,LOOKUP($S406,'Vent Sizing Charts'!$T$14:$T$17,'Vent Sizing Charts'!AC$14:AC$17)+1,IF($R406=3,LOOKUP($S406,'Vent Sizing Charts'!$T$10:$T$13,'Vent Sizing Charts'!AC$10:AC$13)+1,IF($R406=2,LOOKUP($S406,'Vent Sizing Charts'!$T$8:$T$9,'Vent Sizing Charts'!AC$8:AC$9)+1,IF($R406=1.5,LOOKUP($S406,'Vent Sizing Charts'!$T$7,'Vent Sizing Charts'!AC$7)+1,IF($R406=1.25,LOOKUP($S406,'Vent Sizing Charts'!$T$6,'Vent Sizing Charts'!AC$6)+1,"ERR")))))))))))</f>
        <v>ERR</v>
      </c>
      <c r="AC406" t="str">
        <f>IF($R406=15,LOOKUP($S406,'Vent Sizing Charts'!$T$38:$T$41,'Vent Sizing Charts'!AD$38:AD$41)+1,IF($R406=12,LOOKUP($S406,'Vent Sizing Charts'!$T$34:$T$37,'Vent Sizing Charts'!AD$34:AD$37)+1,IF($R406=10,LOOKUP($S406,'Vent Sizing Charts'!$T$30:$T$33,'Vent Sizing Charts'!AD$30:AD$33)+1,IF($R406=8,LOOKUP($S406,'Vent Sizing Charts'!$T$26:$T$29,'Vent Sizing Charts'!AD$26:AD$29)+1,IF($R406=6,LOOKUP($S406,'Vent Sizing Charts'!$T$22:$T$25,'Vent Sizing Charts'!AD$22:AD$25)+1,IF($R406=5,LOOKUP($S406,'Vent Sizing Charts'!$T$18:$T$21,'Vent Sizing Charts'!AD$18:AD$21)+1,IF($R406=4,LOOKUP($S406,'Vent Sizing Charts'!$T$14:$T$17,'Vent Sizing Charts'!AD$14:AD$17)+1,IF($R406=3,LOOKUP($S406,'Vent Sizing Charts'!$T$10:$T$13,'Vent Sizing Charts'!AD$10:AD$13)+1,IF($R406=2,LOOKUP($S406,'Vent Sizing Charts'!$T$8:$T$9,'Vent Sizing Charts'!AD$8:AD$9)+1,IF($R406=1.5,LOOKUP($S406,'Vent Sizing Charts'!$T$7,'Vent Sizing Charts'!AD$7)+1,IF($R406=1.25,LOOKUP($S406,'Vent Sizing Charts'!$T$6,'Vent Sizing Charts'!AD$6)+1,"ERR")))))))))))</f>
        <v>ERR</v>
      </c>
      <c r="AD406" t="str">
        <f>IF($R406=15,LOOKUP($S406,'Vent Sizing Charts'!$T$38:$T$41,'Vent Sizing Charts'!AE$38:AE$41)+1,IF($R406=12,LOOKUP($S406,'Vent Sizing Charts'!$T$34:$T$37,'Vent Sizing Charts'!AE$34:AE$37)+1,IF($R406=10,LOOKUP($S406,'Vent Sizing Charts'!$T$30:$T$33,'Vent Sizing Charts'!AE$30:AE$33)+1,IF($R406=8,LOOKUP($S406,'Vent Sizing Charts'!$T$26:$T$29,'Vent Sizing Charts'!AE$26:AE$29)+1,IF($R406=6,LOOKUP($S406,'Vent Sizing Charts'!$T$22:$T$25,'Vent Sizing Charts'!AE$22:AE$25)+1,IF($R406=5,LOOKUP($S406,'Vent Sizing Charts'!$T$18:$T$21,'Vent Sizing Charts'!AE$18:AE$21)+1,IF($R406=4,LOOKUP($S406,'Vent Sizing Charts'!$T$14:$T$17,'Vent Sizing Charts'!AE$14:AE$17)+1,IF($R406=3,LOOKUP($S406,'Vent Sizing Charts'!$T$10:$T$13,'Vent Sizing Charts'!AE$10:AE$13)+1,IF($R406=2,LOOKUP($S406,'Vent Sizing Charts'!$T$8:$T$9,'Vent Sizing Charts'!AE$8:AE$9)+1,IF($R406=1.5,LOOKUP($S406,'Vent Sizing Charts'!$T$7,'Vent Sizing Charts'!AE$7)+1,IF($R406=1.25,LOOKUP($S406,'Vent Sizing Charts'!$T$6,'Vent Sizing Charts'!AE$6)+1,"ERR")))))))))))</f>
        <v>ERR</v>
      </c>
      <c r="AE406" t="str">
        <f>IF($R406=15,LOOKUP($S406,'Vent Sizing Charts'!$T$38:$T$41,'Vent Sizing Charts'!U$38:U$41),IF($R406=12,LOOKUP($S406,'Vent Sizing Charts'!$T$34:$T$37,'Vent Sizing Charts'!U$34:U$37),IF($R406=10,LOOKUP($S406,'Vent Sizing Charts'!$T$30:$T$33,'Vent Sizing Charts'!U$30:U$33),IF($R406=8,LOOKUP($S406,'Vent Sizing Charts'!$T$26:$T$29,'Vent Sizing Charts'!U$26:U$29),IF($R406=6,LOOKUP($S406,'Vent Sizing Charts'!$T$22:$T$25,'Vent Sizing Charts'!U$22:U$25),IF($R406=5,LOOKUP($S406,'Vent Sizing Charts'!$T$18:$T$21,'Vent Sizing Charts'!U$18:U$21),IF($R406=4,LOOKUP($S406,'Vent Sizing Charts'!$T$14:$T$17,'Vent Sizing Charts'!U$14:U$17),IF($R406=3,LOOKUP($S406,'Vent Sizing Charts'!$T$10:$T$13,'Vent Sizing Charts'!U$10:U$13),IF($R406=2,LOOKUP($S406,'Vent Sizing Charts'!$T$8:$T$9,'Vent Sizing Charts'!U$8:U$9),IF($R406=1.5,LOOKUP($S406,'Vent Sizing Charts'!$T$7,'Vent Sizing Charts'!U$7),IF($R406=1.25,LOOKUP($S406,'Vent Sizing Charts'!$T$6,'Vent Sizing Charts'!U$6),"ERR")))))))))))</f>
        <v>ERR</v>
      </c>
    </row>
    <row r="407" spans="6:31" x14ac:dyDescent="0.25">
      <c r="F407" t="str">
        <f>IF('Vent Sizing'!M392="","",'Vent Sizing'!M392)</f>
        <v/>
      </c>
      <c r="G407">
        <v>0</v>
      </c>
      <c r="H407" t="e">
        <f>IF(LOOKUP($F407,'Vent Sizing Charts'!$F$5:$F$18,'Vent Sizing Charts'!G$5:G$18)+1&lt;0,0,LOOKUP($F407,'Vent Sizing Charts'!$F$5:$F$18,'Vent Sizing Charts'!G$5:G$18))</f>
        <v>#N/A</v>
      </c>
      <c r="I407" t="e">
        <f>IF(LOOKUP($F407,'Vent Sizing Charts'!$F$5:$F$18,'Vent Sizing Charts'!H$5:H$18)+1&lt;0,0,LOOKUP($F407,'Vent Sizing Charts'!$F$5:$F$18,'Vent Sizing Charts'!H$5:H$18))</f>
        <v>#N/A</v>
      </c>
      <c r="J407" t="e">
        <f>IF(LOOKUP($F407,'Vent Sizing Charts'!$F$5:$F$18,'Vent Sizing Charts'!I$5:I$18)+1&lt;0,0,LOOKUP($F407,'Vent Sizing Charts'!$F$5:$F$18,'Vent Sizing Charts'!I$5:I$18))</f>
        <v>#N/A</v>
      </c>
      <c r="K407" t="e">
        <f>IF(LOOKUP($F407,'Vent Sizing Charts'!$F$5:$F$18,'Vent Sizing Charts'!J$5:J$18)+1&lt;0,0,LOOKUP($F407,'Vent Sizing Charts'!$F$5:$F$18,'Vent Sizing Charts'!J$5:J$18))</f>
        <v>#N/A</v>
      </c>
      <c r="L407" t="e">
        <f>IF(LOOKUP($F407,'Vent Sizing Charts'!$F$5:$F$18,'Vent Sizing Charts'!K$5:K$18)+1&lt;0,0,LOOKUP($F407,'Vent Sizing Charts'!$F$5:$F$18,'Vent Sizing Charts'!K$5:K$18))</f>
        <v>#N/A</v>
      </c>
      <c r="M407" t="e">
        <f>IF(LOOKUP($F407,'Vent Sizing Charts'!$F$5:$F$18,'Vent Sizing Charts'!L$5:L$18)+1&lt;0,0,LOOKUP($F407,'Vent Sizing Charts'!$F$5:$F$18,'Vent Sizing Charts'!L$5:L$18))</f>
        <v>#N/A</v>
      </c>
      <c r="N407" t="e">
        <f>IF(LOOKUP($F407,'Vent Sizing Charts'!$F$5:$F$18,'Vent Sizing Charts'!M$5:M$18)+1&lt;0,0,LOOKUP($F407,'Vent Sizing Charts'!$F$5:$F$18,'Vent Sizing Charts'!M$5:M$18))</f>
        <v>#N/A</v>
      </c>
      <c r="O407" t="e">
        <f>IF(LOOKUP($F407,'Vent Sizing Charts'!$F$5:$F$18,'Vent Sizing Charts'!N$5:N$18)+1&lt;0,0,LOOKUP($F407,'Vent Sizing Charts'!$F$5:$F$18,'Vent Sizing Charts'!N$5:N$18))</f>
        <v>#N/A</v>
      </c>
      <c r="R407">
        <f>'Vent Sizing'!W312</f>
        <v>0</v>
      </c>
      <c r="S407">
        <f>ROUNDUP('Vent Sizing'!X312,0)</f>
        <v>0</v>
      </c>
      <c r="T407">
        <v>-9999999</v>
      </c>
      <c r="U407" t="str">
        <f>IF($R407=15,LOOKUP($S407,'Vent Sizing Charts'!$T$38:$T$41,'Vent Sizing Charts'!V$38:V$41)+1,IF($R407=12,LOOKUP($S407,'Vent Sizing Charts'!$T$34:$T$37,'Vent Sizing Charts'!V$34:V$37)+1,IF($R407=10,LOOKUP($S407,'Vent Sizing Charts'!$T$30:$T$33,'Vent Sizing Charts'!V$30:V$33)+1,IF($R407=8,LOOKUP($S407,'Vent Sizing Charts'!$T$26:$T$29,'Vent Sizing Charts'!V$26:V$29)+1,IF($R407=6,LOOKUP($S407,'Vent Sizing Charts'!$T$22:$T$25,'Vent Sizing Charts'!V$22:V$25)+1,IF($R407=5,LOOKUP($S407,'Vent Sizing Charts'!$T$18:$T$21,'Vent Sizing Charts'!V$18:V$21)+1,IF($R407=4,LOOKUP($S407,'Vent Sizing Charts'!$T$14:$T$17,'Vent Sizing Charts'!V$14:V$17)+1,IF($R407=3,LOOKUP($S407,'Vent Sizing Charts'!$T$10:$T$13,'Vent Sizing Charts'!V$10:V$13)+1,IF($R407=2,LOOKUP($S407,'Vent Sizing Charts'!$T$8:$T$9,'Vent Sizing Charts'!V$8:V$9)+1,IF($R407=1.5,LOOKUP($S407,'Vent Sizing Charts'!$T$7,'Vent Sizing Charts'!V$7)+1,IF($R407=1.25,LOOKUP($S407,'Vent Sizing Charts'!$T$6,'Vent Sizing Charts'!V$6)+1,"ERR")))))))))))</f>
        <v>ERR</v>
      </c>
      <c r="V407" t="str">
        <f>IF($R407=15,LOOKUP($S407,'Vent Sizing Charts'!$T$38:$T$41,'Vent Sizing Charts'!W$38:W$41)+1,IF($R407=12,LOOKUP($S407,'Vent Sizing Charts'!$T$34:$T$37,'Vent Sizing Charts'!W$34:W$37)+1,IF($R407=10,LOOKUP($S407,'Vent Sizing Charts'!$T$30:$T$33,'Vent Sizing Charts'!W$30:W$33)+1,IF($R407=8,LOOKUP($S407,'Vent Sizing Charts'!$T$26:$T$29,'Vent Sizing Charts'!W$26:W$29)+1,IF($R407=6,LOOKUP($S407,'Vent Sizing Charts'!$T$22:$T$25,'Vent Sizing Charts'!W$22:W$25)+1,IF($R407=5,LOOKUP($S407,'Vent Sizing Charts'!$T$18:$T$21,'Vent Sizing Charts'!W$18:W$21)+1,IF($R407=4,LOOKUP($S407,'Vent Sizing Charts'!$T$14:$T$17,'Vent Sizing Charts'!W$14:W$17)+1,IF($R407=3,LOOKUP($S407,'Vent Sizing Charts'!$T$10:$T$13,'Vent Sizing Charts'!W$10:W$13)+1,IF($R407=2,LOOKUP($S407,'Vent Sizing Charts'!$T$8:$T$9,'Vent Sizing Charts'!W$8:W$9)+1,IF($R407=1.5,LOOKUP($S407,'Vent Sizing Charts'!$T$7,'Vent Sizing Charts'!W$7)+1,IF($R407=1.25,LOOKUP($S407,'Vent Sizing Charts'!$T$6,'Vent Sizing Charts'!W$6)+1,"ERR")))))))))))</f>
        <v>ERR</v>
      </c>
      <c r="W407" t="str">
        <f>IF($R407=15,LOOKUP($S407,'Vent Sizing Charts'!$T$38:$T$41,'Vent Sizing Charts'!X$38:X$41)+1,IF($R407=12,LOOKUP($S407,'Vent Sizing Charts'!$T$34:$T$37,'Vent Sizing Charts'!X$34:X$37)+1,IF($R407=10,LOOKUP($S407,'Vent Sizing Charts'!$T$30:$T$33,'Vent Sizing Charts'!X$30:X$33)+1,IF($R407=8,LOOKUP($S407,'Vent Sizing Charts'!$T$26:$T$29,'Vent Sizing Charts'!X$26:X$29)+1,IF($R407=6,LOOKUP($S407,'Vent Sizing Charts'!$T$22:$T$25,'Vent Sizing Charts'!X$22:X$25)+1,IF($R407=5,LOOKUP($S407,'Vent Sizing Charts'!$T$18:$T$21,'Vent Sizing Charts'!X$18:X$21)+1,IF($R407=4,LOOKUP($S407,'Vent Sizing Charts'!$T$14:$T$17,'Vent Sizing Charts'!X$14:X$17)+1,IF($R407=3,LOOKUP($S407,'Vent Sizing Charts'!$T$10:$T$13,'Vent Sizing Charts'!X$10:X$13)+1,IF($R407=2,LOOKUP($S407,'Vent Sizing Charts'!$T$8:$T$9,'Vent Sizing Charts'!X$8:X$9)+1,IF($R407=1.5,LOOKUP($S407,'Vent Sizing Charts'!$T$7,'Vent Sizing Charts'!X$7)+1,IF($R407=1.25,LOOKUP($S407,'Vent Sizing Charts'!$T$6,'Vent Sizing Charts'!X$6)+1,"ERR")))))))))))</f>
        <v>ERR</v>
      </c>
      <c r="X407" t="str">
        <f>IF($R407=15,LOOKUP($S407,'Vent Sizing Charts'!$T$38:$T$41,'Vent Sizing Charts'!Y$38:Y$41)+1,IF($R407=12,LOOKUP($S407,'Vent Sizing Charts'!$T$34:$T$37,'Vent Sizing Charts'!Y$34:Y$37)+1,IF($R407=10,LOOKUP($S407,'Vent Sizing Charts'!$T$30:$T$33,'Vent Sizing Charts'!Y$30:Y$33)+1,IF($R407=8,LOOKUP($S407,'Vent Sizing Charts'!$T$26:$T$29,'Vent Sizing Charts'!Y$26:Y$29)+1,IF($R407=6,LOOKUP($S407,'Vent Sizing Charts'!$T$22:$T$25,'Vent Sizing Charts'!Y$22:Y$25)+1,IF($R407=5,LOOKUP($S407,'Vent Sizing Charts'!$T$18:$T$21,'Vent Sizing Charts'!Y$18:Y$21)+1,IF($R407=4,LOOKUP($S407,'Vent Sizing Charts'!$T$14:$T$17,'Vent Sizing Charts'!Y$14:Y$17)+1,IF($R407=3,LOOKUP($S407,'Vent Sizing Charts'!$T$10:$T$13,'Vent Sizing Charts'!Y$10:Y$13)+1,IF($R407=2,LOOKUP($S407,'Vent Sizing Charts'!$T$8:$T$9,'Vent Sizing Charts'!Y$8:Y$9)+1,IF($R407=1.5,LOOKUP($S407,'Vent Sizing Charts'!$T$7,'Vent Sizing Charts'!Y$7)+1,IF($R407=1.25,LOOKUP($S407,'Vent Sizing Charts'!$T$6,'Vent Sizing Charts'!Y$6)+1,"ERR")))))))))))</f>
        <v>ERR</v>
      </c>
      <c r="Y407" t="str">
        <f>IF($R407=15,LOOKUP($S407,'Vent Sizing Charts'!$T$38:$T$41,'Vent Sizing Charts'!Z$38:Z$41)+1,IF($R407=12,LOOKUP($S407,'Vent Sizing Charts'!$T$34:$T$37,'Vent Sizing Charts'!Z$34:Z$37)+1,IF($R407=10,LOOKUP($S407,'Vent Sizing Charts'!$T$30:$T$33,'Vent Sizing Charts'!Z$30:Z$33)+1,IF($R407=8,LOOKUP($S407,'Vent Sizing Charts'!$T$26:$T$29,'Vent Sizing Charts'!Z$26:Z$29)+1,IF($R407=6,LOOKUP($S407,'Vent Sizing Charts'!$T$22:$T$25,'Vent Sizing Charts'!Z$22:Z$25)+1,IF($R407=5,LOOKUP($S407,'Vent Sizing Charts'!$T$18:$T$21,'Vent Sizing Charts'!Z$18:Z$21)+1,IF($R407=4,LOOKUP($S407,'Vent Sizing Charts'!$T$14:$T$17,'Vent Sizing Charts'!Z$14:Z$17)+1,IF($R407=3,LOOKUP($S407,'Vent Sizing Charts'!$T$10:$T$13,'Vent Sizing Charts'!Z$10:Z$13)+1,IF($R407=2,LOOKUP($S407,'Vent Sizing Charts'!$T$8:$T$9,'Vent Sizing Charts'!Z$8:Z$9)+1,IF($R407=1.5,LOOKUP($S407,'Vent Sizing Charts'!$T$7,'Vent Sizing Charts'!Z$7)+1,IF($R407=1.25,LOOKUP($S407,'Vent Sizing Charts'!$T$6,'Vent Sizing Charts'!Z$6)+1,"ERR")))))))))))</f>
        <v>ERR</v>
      </c>
      <c r="Z407" t="str">
        <f>IF($R407=15,LOOKUP($S407,'Vent Sizing Charts'!$T$38:$T$41,'Vent Sizing Charts'!AA$38:AA$41)+1,IF($R407=12,LOOKUP($S407,'Vent Sizing Charts'!$T$34:$T$37,'Vent Sizing Charts'!AA$34:AA$37)+1,IF($R407=10,LOOKUP($S407,'Vent Sizing Charts'!$T$30:$T$33,'Vent Sizing Charts'!AA$30:AA$33)+1,IF($R407=8,LOOKUP($S407,'Vent Sizing Charts'!$T$26:$T$29,'Vent Sizing Charts'!AA$26:AA$29)+1,IF($R407=6,LOOKUP($S407,'Vent Sizing Charts'!$T$22:$T$25,'Vent Sizing Charts'!AA$22:AA$25)+1,IF($R407=5,LOOKUP($S407,'Vent Sizing Charts'!$T$18:$T$21,'Vent Sizing Charts'!AA$18:AA$21)+1,IF($R407=4,LOOKUP($S407,'Vent Sizing Charts'!$T$14:$T$17,'Vent Sizing Charts'!AA$14:AA$17)+1,IF($R407=3,LOOKUP($S407,'Vent Sizing Charts'!$T$10:$T$13,'Vent Sizing Charts'!AA$10:AA$13)+1,IF($R407=2,LOOKUP($S407,'Vent Sizing Charts'!$T$8:$T$9,'Vent Sizing Charts'!AA$8:AA$9)+1,IF($R407=1.5,LOOKUP($S407,'Vent Sizing Charts'!$T$7,'Vent Sizing Charts'!AA$7)+1,IF($R407=1.25,LOOKUP($S407,'Vent Sizing Charts'!$T$6,'Vent Sizing Charts'!AA$6)+1,"ERR")))))))))))</f>
        <v>ERR</v>
      </c>
      <c r="AA407" t="str">
        <f>IF($R407=15,LOOKUP($S407,'Vent Sizing Charts'!$T$38:$T$41,'Vent Sizing Charts'!AB$38:AB$41)+1,IF($R407=12,LOOKUP($S407,'Vent Sizing Charts'!$T$34:$T$37,'Vent Sizing Charts'!AB$34:AB$37)+1,IF($R407=10,LOOKUP($S407,'Vent Sizing Charts'!$T$30:$T$33,'Vent Sizing Charts'!AB$30:AB$33)+1,IF($R407=8,LOOKUP($S407,'Vent Sizing Charts'!$T$26:$T$29,'Vent Sizing Charts'!AB$26:AB$29)+1,IF($R407=6,LOOKUP($S407,'Vent Sizing Charts'!$T$22:$T$25,'Vent Sizing Charts'!AB$22:AB$25)+1,IF($R407=5,LOOKUP($S407,'Vent Sizing Charts'!$T$18:$T$21,'Vent Sizing Charts'!AB$18:AB$21)+1,IF($R407=4,LOOKUP($S407,'Vent Sizing Charts'!$T$14:$T$17,'Vent Sizing Charts'!AB$14:AB$17)+1,IF($R407=3,LOOKUP($S407,'Vent Sizing Charts'!$T$10:$T$13,'Vent Sizing Charts'!AB$10:AB$13)+1,IF($R407=2,LOOKUP($S407,'Vent Sizing Charts'!$T$8:$T$9,'Vent Sizing Charts'!AB$8:AB$9)+1,IF($R407=1.5,LOOKUP($S407,'Vent Sizing Charts'!$T$7,'Vent Sizing Charts'!AB$7)+1,IF($R407=1.25,LOOKUP($S407,'Vent Sizing Charts'!$T$6,'Vent Sizing Charts'!AB$6)+1,"ERR")))))))))))</f>
        <v>ERR</v>
      </c>
      <c r="AB407" t="str">
        <f>IF($R407=15,LOOKUP($S407,'Vent Sizing Charts'!$T$38:$T$41,'Vent Sizing Charts'!AC$38:AC$41)+1,IF($R407=12,LOOKUP($S407,'Vent Sizing Charts'!$T$34:$T$37,'Vent Sizing Charts'!AC$34:AC$37)+1,IF($R407=10,LOOKUP($S407,'Vent Sizing Charts'!$T$30:$T$33,'Vent Sizing Charts'!AC$30:AC$33)+1,IF($R407=8,LOOKUP($S407,'Vent Sizing Charts'!$T$26:$T$29,'Vent Sizing Charts'!AC$26:AC$29)+1,IF($R407=6,LOOKUP($S407,'Vent Sizing Charts'!$T$22:$T$25,'Vent Sizing Charts'!AC$22:AC$25)+1,IF($R407=5,LOOKUP($S407,'Vent Sizing Charts'!$T$18:$T$21,'Vent Sizing Charts'!AC$18:AC$21)+1,IF($R407=4,LOOKUP($S407,'Vent Sizing Charts'!$T$14:$T$17,'Vent Sizing Charts'!AC$14:AC$17)+1,IF($R407=3,LOOKUP($S407,'Vent Sizing Charts'!$T$10:$T$13,'Vent Sizing Charts'!AC$10:AC$13)+1,IF($R407=2,LOOKUP($S407,'Vent Sizing Charts'!$T$8:$T$9,'Vent Sizing Charts'!AC$8:AC$9)+1,IF($R407=1.5,LOOKUP($S407,'Vent Sizing Charts'!$T$7,'Vent Sizing Charts'!AC$7)+1,IF($R407=1.25,LOOKUP($S407,'Vent Sizing Charts'!$T$6,'Vent Sizing Charts'!AC$6)+1,"ERR")))))))))))</f>
        <v>ERR</v>
      </c>
      <c r="AC407" t="str">
        <f>IF($R407=15,LOOKUP($S407,'Vent Sizing Charts'!$T$38:$T$41,'Vent Sizing Charts'!AD$38:AD$41)+1,IF($R407=12,LOOKUP($S407,'Vent Sizing Charts'!$T$34:$T$37,'Vent Sizing Charts'!AD$34:AD$37)+1,IF($R407=10,LOOKUP($S407,'Vent Sizing Charts'!$T$30:$T$33,'Vent Sizing Charts'!AD$30:AD$33)+1,IF($R407=8,LOOKUP($S407,'Vent Sizing Charts'!$T$26:$T$29,'Vent Sizing Charts'!AD$26:AD$29)+1,IF($R407=6,LOOKUP($S407,'Vent Sizing Charts'!$T$22:$T$25,'Vent Sizing Charts'!AD$22:AD$25)+1,IF($R407=5,LOOKUP($S407,'Vent Sizing Charts'!$T$18:$T$21,'Vent Sizing Charts'!AD$18:AD$21)+1,IF($R407=4,LOOKUP($S407,'Vent Sizing Charts'!$T$14:$T$17,'Vent Sizing Charts'!AD$14:AD$17)+1,IF($R407=3,LOOKUP($S407,'Vent Sizing Charts'!$T$10:$T$13,'Vent Sizing Charts'!AD$10:AD$13)+1,IF($R407=2,LOOKUP($S407,'Vent Sizing Charts'!$T$8:$T$9,'Vent Sizing Charts'!AD$8:AD$9)+1,IF($R407=1.5,LOOKUP($S407,'Vent Sizing Charts'!$T$7,'Vent Sizing Charts'!AD$7)+1,IF($R407=1.25,LOOKUP($S407,'Vent Sizing Charts'!$T$6,'Vent Sizing Charts'!AD$6)+1,"ERR")))))))))))</f>
        <v>ERR</v>
      </c>
      <c r="AD407" t="str">
        <f>IF($R407=15,LOOKUP($S407,'Vent Sizing Charts'!$T$38:$T$41,'Vent Sizing Charts'!AE$38:AE$41)+1,IF($R407=12,LOOKUP($S407,'Vent Sizing Charts'!$T$34:$T$37,'Vent Sizing Charts'!AE$34:AE$37)+1,IF($R407=10,LOOKUP($S407,'Vent Sizing Charts'!$T$30:$T$33,'Vent Sizing Charts'!AE$30:AE$33)+1,IF($R407=8,LOOKUP($S407,'Vent Sizing Charts'!$T$26:$T$29,'Vent Sizing Charts'!AE$26:AE$29)+1,IF($R407=6,LOOKUP($S407,'Vent Sizing Charts'!$T$22:$T$25,'Vent Sizing Charts'!AE$22:AE$25)+1,IF($R407=5,LOOKUP($S407,'Vent Sizing Charts'!$T$18:$T$21,'Vent Sizing Charts'!AE$18:AE$21)+1,IF($R407=4,LOOKUP($S407,'Vent Sizing Charts'!$T$14:$T$17,'Vent Sizing Charts'!AE$14:AE$17)+1,IF($R407=3,LOOKUP($S407,'Vent Sizing Charts'!$T$10:$T$13,'Vent Sizing Charts'!AE$10:AE$13)+1,IF($R407=2,LOOKUP($S407,'Vent Sizing Charts'!$T$8:$T$9,'Vent Sizing Charts'!AE$8:AE$9)+1,IF($R407=1.5,LOOKUP($S407,'Vent Sizing Charts'!$T$7,'Vent Sizing Charts'!AE$7)+1,IF($R407=1.25,LOOKUP($S407,'Vent Sizing Charts'!$T$6,'Vent Sizing Charts'!AE$6)+1,"ERR")))))))))))</f>
        <v>ERR</v>
      </c>
      <c r="AE407" t="str">
        <f>IF($R407=15,LOOKUP($S407,'Vent Sizing Charts'!$T$38:$T$41,'Vent Sizing Charts'!U$38:U$41),IF($R407=12,LOOKUP($S407,'Vent Sizing Charts'!$T$34:$T$37,'Vent Sizing Charts'!U$34:U$37),IF($R407=10,LOOKUP($S407,'Vent Sizing Charts'!$T$30:$T$33,'Vent Sizing Charts'!U$30:U$33),IF($R407=8,LOOKUP($S407,'Vent Sizing Charts'!$T$26:$T$29,'Vent Sizing Charts'!U$26:U$29),IF($R407=6,LOOKUP($S407,'Vent Sizing Charts'!$T$22:$T$25,'Vent Sizing Charts'!U$22:U$25),IF($R407=5,LOOKUP($S407,'Vent Sizing Charts'!$T$18:$T$21,'Vent Sizing Charts'!U$18:U$21),IF($R407=4,LOOKUP($S407,'Vent Sizing Charts'!$T$14:$T$17,'Vent Sizing Charts'!U$14:U$17),IF($R407=3,LOOKUP($S407,'Vent Sizing Charts'!$T$10:$T$13,'Vent Sizing Charts'!U$10:U$13),IF($R407=2,LOOKUP($S407,'Vent Sizing Charts'!$T$8:$T$9,'Vent Sizing Charts'!U$8:U$9),IF($R407=1.5,LOOKUP($S407,'Vent Sizing Charts'!$T$7,'Vent Sizing Charts'!U$7),IF($R407=1.25,LOOKUP($S407,'Vent Sizing Charts'!$T$6,'Vent Sizing Charts'!U$6),"ERR")))))))))))</f>
        <v>ERR</v>
      </c>
    </row>
    <row r="408" spans="6:31" x14ac:dyDescent="0.25">
      <c r="F408" t="str">
        <f>IF('Vent Sizing'!M393="","",'Vent Sizing'!M393)</f>
        <v/>
      </c>
      <c r="G408">
        <v>0</v>
      </c>
      <c r="H408" t="e">
        <f>IF(LOOKUP($F408,'Vent Sizing Charts'!$F$5:$F$18,'Vent Sizing Charts'!G$5:G$18)+1&lt;0,0,LOOKUP($F408,'Vent Sizing Charts'!$F$5:$F$18,'Vent Sizing Charts'!G$5:G$18))</f>
        <v>#N/A</v>
      </c>
      <c r="I408" t="e">
        <f>IF(LOOKUP($F408,'Vent Sizing Charts'!$F$5:$F$18,'Vent Sizing Charts'!H$5:H$18)+1&lt;0,0,LOOKUP($F408,'Vent Sizing Charts'!$F$5:$F$18,'Vent Sizing Charts'!H$5:H$18))</f>
        <v>#N/A</v>
      </c>
      <c r="J408" t="e">
        <f>IF(LOOKUP($F408,'Vent Sizing Charts'!$F$5:$F$18,'Vent Sizing Charts'!I$5:I$18)+1&lt;0,0,LOOKUP($F408,'Vent Sizing Charts'!$F$5:$F$18,'Vent Sizing Charts'!I$5:I$18))</f>
        <v>#N/A</v>
      </c>
      <c r="K408" t="e">
        <f>IF(LOOKUP($F408,'Vent Sizing Charts'!$F$5:$F$18,'Vent Sizing Charts'!J$5:J$18)+1&lt;0,0,LOOKUP($F408,'Vent Sizing Charts'!$F$5:$F$18,'Vent Sizing Charts'!J$5:J$18))</f>
        <v>#N/A</v>
      </c>
      <c r="L408" t="e">
        <f>IF(LOOKUP($F408,'Vent Sizing Charts'!$F$5:$F$18,'Vent Sizing Charts'!K$5:K$18)+1&lt;0,0,LOOKUP($F408,'Vent Sizing Charts'!$F$5:$F$18,'Vent Sizing Charts'!K$5:K$18))</f>
        <v>#N/A</v>
      </c>
      <c r="M408" t="e">
        <f>IF(LOOKUP($F408,'Vent Sizing Charts'!$F$5:$F$18,'Vent Sizing Charts'!L$5:L$18)+1&lt;0,0,LOOKUP($F408,'Vent Sizing Charts'!$F$5:$F$18,'Vent Sizing Charts'!L$5:L$18))</f>
        <v>#N/A</v>
      </c>
      <c r="N408" t="e">
        <f>IF(LOOKUP($F408,'Vent Sizing Charts'!$F$5:$F$18,'Vent Sizing Charts'!M$5:M$18)+1&lt;0,0,LOOKUP($F408,'Vent Sizing Charts'!$F$5:$F$18,'Vent Sizing Charts'!M$5:M$18))</f>
        <v>#N/A</v>
      </c>
      <c r="O408" t="e">
        <f>IF(LOOKUP($F408,'Vent Sizing Charts'!$F$5:$F$18,'Vent Sizing Charts'!N$5:N$18)+1&lt;0,0,LOOKUP($F408,'Vent Sizing Charts'!$F$5:$F$18,'Vent Sizing Charts'!N$5:N$18))</f>
        <v>#N/A</v>
      </c>
      <c r="R408">
        <f>'Vent Sizing'!W313</f>
        <v>0</v>
      </c>
      <c r="S408">
        <f>ROUNDUP('Vent Sizing'!X313,0)</f>
        <v>0</v>
      </c>
      <c r="T408">
        <v>-9999999</v>
      </c>
      <c r="U408" t="str">
        <f>IF($R408=15,LOOKUP($S408,'Vent Sizing Charts'!$T$38:$T$41,'Vent Sizing Charts'!V$38:V$41)+1,IF($R408=12,LOOKUP($S408,'Vent Sizing Charts'!$T$34:$T$37,'Vent Sizing Charts'!V$34:V$37)+1,IF($R408=10,LOOKUP($S408,'Vent Sizing Charts'!$T$30:$T$33,'Vent Sizing Charts'!V$30:V$33)+1,IF($R408=8,LOOKUP($S408,'Vent Sizing Charts'!$T$26:$T$29,'Vent Sizing Charts'!V$26:V$29)+1,IF($R408=6,LOOKUP($S408,'Vent Sizing Charts'!$T$22:$T$25,'Vent Sizing Charts'!V$22:V$25)+1,IF($R408=5,LOOKUP($S408,'Vent Sizing Charts'!$T$18:$T$21,'Vent Sizing Charts'!V$18:V$21)+1,IF($R408=4,LOOKUP($S408,'Vent Sizing Charts'!$T$14:$T$17,'Vent Sizing Charts'!V$14:V$17)+1,IF($R408=3,LOOKUP($S408,'Vent Sizing Charts'!$T$10:$T$13,'Vent Sizing Charts'!V$10:V$13)+1,IF($R408=2,LOOKUP($S408,'Vent Sizing Charts'!$T$8:$T$9,'Vent Sizing Charts'!V$8:V$9)+1,IF($R408=1.5,LOOKUP($S408,'Vent Sizing Charts'!$T$7,'Vent Sizing Charts'!V$7)+1,IF($R408=1.25,LOOKUP($S408,'Vent Sizing Charts'!$T$6,'Vent Sizing Charts'!V$6)+1,"ERR")))))))))))</f>
        <v>ERR</v>
      </c>
      <c r="V408" t="str">
        <f>IF($R408=15,LOOKUP($S408,'Vent Sizing Charts'!$T$38:$T$41,'Vent Sizing Charts'!W$38:W$41)+1,IF($R408=12,LOOKUP($S408,'Vent Sizing Charts'!$T$34:$T$37,'Vent Sizing Charts'!W$34:W$37)+1,IF($R408=10,LOOKUP($S408,'Vent Sizing Charts'!$T$30:$T$33,'Vent Sizing Charts'!W$30:W$33)+1,IF($R408=8,LOOKUP($S408,'Vent Sizing Charts'!$T$26:$T$29,'Vent Sizing Charts'!W$26:W$29)+1,IF($R408=6,LOOKUP($S408,'Vent Sizing Charts'!$T$22:$T$25,'Vent Sizing Charts'!W$22:W$25)+1,IF($R408=5,LOOKUP($S408,'Vent Sizing Charts'!$T$18:$T$21,'Vent Sizing Charts'!W$18:W$21)+1,IF($R408=4,LOOKUP($S408,'Vent Sizing Charts'!$T$14:$T$17,'Vent Sizing Charts'!W$14:W$17)+1,IF($R408=3,LOOKUP($S408,'Vent Sizing Charts'!$T$10:$T$13,'Vent Sizing Charts'!W$10:W$13)+1,IF($R408=2,LOOKUP($S408,'Vent Sizing Charts'!$T$8:$T$9,'Vent Sizing Charts'!W$8:W$9)+1,IF($R408=1.5,LOOKUP($S408,'Vent Sizing Charts'!$T$7,'Vent Sizing Charts'!W$7)+1,IF($R408=1.25,LOOKUP($S408,'Vent Sizing Charts'!$T$6,'Vent Sizing Charts'!W$6)+1,"ERR")))))))))))</f>
        <v>ERR</v>
      </c>
      <c r="W408" t="str">
        <f>IF($R408=15,LOOKUP($S408,'Vent Sizing Charts'!$T$38:$T$41,'Vent Sizing Charts'!X$38:X$41)+1,IF($R408=12,LOOKUP($S408,'Vent Sizing Charts'!$T$34:$T$37,'Vent Sizing Charts'!X$34:X$37)+1,IF($R408=10,LOOKUP($S408,'Vent Sizing Charts'!$T$30:$T$33,'Vent Sizing Charts'!X$30:X$33)+1,IF($R408=8,LOOKUP($S408,'Vent Sizing Charts'!$T$26:$T$29,'Vent Sizing Charts'!X$26:X$29)+1,IF($R408=6,LOOKUP($S408,'Vent Sizing Charts'!$T$22:$T$25,'Vent Sizing Charts'!X$22:X$25)+1,IF($R408=5,LOOKUP($S408,'Vent Sizing Charts'!$T$18:$T$21,'Vent Sizing Charts'!X$18:X$21)+1,IF($R408=4,LOOKUP($S408,'Vent Sizing Charts'!$T$14:$T$17,'Vent Sizing Charts'!X$14:X$17)+1,IF($R408=3,LOOKUP($S408,'Vent Sizing Charts'!$T$10:$T$13,'Vent Sizing Charts'!X$10:X$13)+1,IF($R408=2,LOOKUP($S408,'Vent Sizing Charts'!$T$8:$T$9,'Vent Sizing Charts'!X$8:X$9)+1,IF($R408=1.5,LOOKUP($S408,'Vent Sizing Charts'!$T$7,'Vent Sizing Charts'!X$7)+1,IF($R408=1.25,LOOKUP($S408,'Vent Sizing Charts'!$T$6,'Vent Sizing Charts'!X$6)+1,"ERR")))))))))))</f>
        <v>ERR</v>
      </c>
      <c r="X408" t="str">
        <f>IF($R408=15,LOOKUP($S408,'Vent Sizing Charts'!$T$38:$T$41,'Vent Sizing Charts'!Y$38:Y$41)+1,IF($R408=12,LOOKUP($S408,'Vent Sizing Charts'!$T$34:$T$37,'Vent Sizing Charts'!Y$34:Y$37)+1,IF($R408=10,LOOKUP($S408,'Vent Sizing Charts'!$T$30:$T$33,'Vent Sizing Charts'!Y$30:Y$33)+1,IF($R408=8,LOOKUP($S408,'Vent Sizing Charts'!$T$26:$T$29,'Vent Sizing Charts'!Y$26:Y$29)+1,IF($R408=6,LOOKUP($S408,'Vent Sizing Charts'!$T$22:$T$25,'Vent Sizing Charts'!Y$22:Y$25)+1,IF($R408=5,LOOKUP($S408,'Vent Sizing Charts'!$T$18:$T$21,'Vent Sizing Charts'!Y$18:Y$21)+1,IF($R408=4,LOOKUP($S408,'Vent Sizing Charts'!$T$14:$T$17,'Vent Sizing Charts'!Y$14:Y$17)+1,IF($R408=3,LOOKUP($S408,'Vent Sizing Charts'!$T$10:$T$13,'Vent Sizing Charts'!Y$10:Y$13)+1,IF($R408=2,LOOKUP($S408,'Vent Sizing Charts'!$T$8:$T$9,'Vent Sizing Charts'!Y$8:Y$9)+1,IF($R408=1.5,LOOKUP($S408,'Vent Sizing Charts'!$T$7,'Vent Sizing Charts'!Y$7)+1,IF($R408=1.25,LOOKUP($S408,'Vent Sizing Charts'!$T$6,'Vent Sizing Charts'!Y$6)+1,"ERR")))))))))))</f>
        <v>ERR</v>
      </c>
      <c r="Y408" t="str">
        <f>IF($R408=15,LOOKUP($S408,'Vent Sizing Charts'!$T$38:$T$41,'Vent Sizing Charts'!Z$38:Z$41)+1,IF($R408=12,LOOKUP($S408,'Vent Sizing Charts'!$T$34:$T$37,'Vent Sizing Charts'!Z$34:Z$37)+1,IF($R408=10,LOOKUP($S408,'Vent Sizing Charts'!$T$30:$T$33,'Vent Sizing Charts'!Z$30:Z$33)+1,IF($R408=8,LOOKUP($S408,'Vent Sizing Charts'!$T$26:$T$29,'Vent Sizing Charts'!Z$26:Z$29)+1,IF($R408=6,LOOKUP($S408,'Vent Sizing Charts'!$T$22:$T$25,'Vent Sizing Charts'!Z$22:Z$25)+1,IF($R408=5,LOOKUP($S408,'Vent Sizing Charts'!$T$18:$T$21,'Vent Sizing Charts'!Z$18:Z$21)+1,IF($R408=4,LOOKUP($S408,'Vent Sizing Charts'!$T$14:$T$17,'Vent Sizing Charts'!Z$14:Z$17)+1,IF($R408=3,LOOKUP($S408,'Vent Sizing Charts'!$T$10:$T$13,'Vent Sizing Charts'!Z$10:Z$13)+1,IF($R408=2,LOOKUP($S408,'Vent Sizing Charts'!$T$8:$T$9,'Vent Sizing Charts'!Z$8:Z$9)+1,IF($R408=1.5,LOOKUP($S408,'Vent Sizing Charts'!$T$7,'Vent Sizing Charts'!Z$7)+1,IF($R408=1.25,LOOKUP($S408,'Vent Sizing Charts'!$T$6,'Vent Sizing Charts'!Z$6)+1,"ERR")))))))))))</f>
        <v>ERR</v>
      </c>
      <c r="Z408" t="str">
        <f>IF($R408=15,LOOKUP($S408,'Vent Sizing Charts'!$T$38:$T$41,'Vent Sizing Charts'!AA$38:AA$41)+1,IF($R408=12,LOOKUP($S408,'Vent Sizing Charts'!$T$34:$T$37,'Vent Sizing Charts'!AA$34:AA$37)+1,IF($R408=10,LOOKUP($S408,'Vent Sizing Charts'!$T$30:$T$33,'Vent Sizing Charts'!AA$30:AA$33)+1,IF($R408=8,LOOKUP($S408,'Vent Sizing Charts'!$T$26:$T$29,'Vent Sizing Charts'!AA$26:AA$29)+1,IF($R408=6,LOOKUP($S408,'Vent Sizing Charts'!$T$22:$T$25,'Vent Sizing Charts'!AA$22:AA$25)+1,IF($R408=5,LOOKUP($S408,'Vent Sizing Charts'!$T$18:$T$21,'Vent Sizing Charts'!AA$18:AA$21)+1,IF($R408=4,LOOKUP($S408,'Vent Sizing Charts'!$T$14:$T$17,'Vent Sizing Charts'!AA$14:AA$17)+1,IF($R408=3,LOOKUP($S408,'Vent Sizing Charts'!$T$10:$T$13,'Vent Sizing Charts'!AA$10:AA$13)+1,IF($R408=2,LOOKUP($S408,'Vent Sizing Charts'!$T$8:$T$9,'Vent Sizing Charts'!AA$8:AA$9)+1,IF($R408=1.5,LOOKUP($S408,'Vent Sizing Charts'!$T$7,'Vent Sizing Charts'!AA$7)+1,IF($R408=1.25,LOOKUP($S408,'Vent Sizing Charts'!$T$6,'Vent Sizing Charts'!AA$6)+1,"ERR")))))))))))</f>
        <v>ERR</v>
      </c>
      <c r="AA408" t="str">
        <f>IF($R408=15,LOOKUP($S408,'Vent Sizing Charts'!$T$38:$T$41,'Vent Sizing Charts'!AB$38:AB$41)+1,IF($R408=12,LOOKUP($S408,'Vent Sizing Charts'!$T$34:$T$37,'Vent Sizing Charts'!AB$34:AB$37)+1,IF($R408=10,LOOKUP($S408,'Vent Sizing Charts'!$T$30:$T$33,'Vent Sizing Charts'!AB$30:AB$33)+1,IF($R408=8,LOOKUP($S408,'Vent Sizing Charts'!$T$26:$T$29,'Vent Sizing Charts'!AB$26:AB$29)+1,IF($R408=6,LOOKUP($S408,'Vent Sizing Charts'!$T$22:$T$25,'Vent Sizing Charts'!AB$22:AB$25)+1,IF($R408=5,LOOKUP($S408,'Vent Sizing Charts'!$T$18:$T$21,'Vent Sizing Charts'!AB$18:AB$21)+1,IF($R408=4,LOOKUP($S408,'Vent Sizing Charts'!$T$14:$T$17,'Vent Sizing Charts'!AB$14:AB$17)+1,IF($R408=3,LOOKUP($S408,'Vent Sizing Charts'!$T$10:$T$13,'Vent Sizing Charts'!AB$10:AB$13)+1,IF($R408=2,LOOKUP($S408,'Vent Sizing Charts'!$T$8:$T$9,'Vent Sizing Charts'!AB$8:AB$9)+1,IF($R408=1.5,LOOKUP($S408,'Vent Sizing Charts'!$T$7,'Vent Sizing Charts'!AB$7)+1,IF($R408=1.25,LOOKUP($S408,'Vent Sizing Charts'!$T$6,'Vent Sizing Charts'!AB$6)+1,"ERR")))))))))))</f>
        <v>ERR</v>
      </c>
      <c r="AB408" t="str">
        <f>IF($R408=15,LOOKUP($S408,'Vent Sizing Charts'!$T$38:$T$41,'Vent Sizing Charts'!AC$38:AC$41)+1,IF($R408=12,LOOKUP($S408,'Vent Sizing Charts'!$T$34:$T$37,'Vent Sizing Charts'!AC$34:AC$37)+1,IF($R408=10,LOOKUP($S408,'Vent Sizing Charts'!$T$30:$T$33,'Vent Sizing Charts'!AC$30:AC$33)+1,IF($R408=8,LOOKUP($S408,'Vent Sizing Charts'!$T$26:$T$29,'Vent Sizing Charts'!AC$26:AC$29)+1,IF($R408=6,LOOKUP($S408,'Vent Sizing Charts'!$T$22:$T$25,'Vent Sizing Charts'!AC$22:AC$25)+1,IF($R408=5,LOOKUP($S408,'Vent Sizing Charts'!$T$18:$T$21,'Vent Sizing Charts'!AC$18:AC$21)+1,IF($R408=4,LOOKUP($S408,'Vent Sizing Charts'!$T$14:$T$17,'Vent Sizing Charts'!AC$14:AC$17)+1,IF($R408=3,LOOKUP($S408,'Vent Sizing Charts'!$T$10:$T$13,'Vent Sizing Charts'!AC$10:AC$13)+1,IF($R408=2,LOOKUP($S408,'Vent Sizing Charts'!$T$8:$T$9,'Vent Sizing Charts'!AC$8:AC$9)+1,IF($R408=1.5,LOOKUP($S408,'Vent Sizing Charts'!$T$7,'Vent Sizing Charts'!AC$7)+1,IF($R408=1.25,LOOKUP($S408,'Vent Sizing Charts'!$T$6,'Vent Sizing Charts'!AC$6)+1,"ERR")))))))))))</f>
        <v>ERR</v>
      </c>
      <c r="AC408" t="str">
        <f>IF($R408=15,LOOKUP($S408,'Vent Sizing Charts'!$T$38:$T$41,'Vent Sizing Charts'!AD$38:AD$41)+1,IF($R408=12,LOOKUP($S408,'Vent Sizing Charts'!$T$34:$T$37,'Vent Sizing Charts'!AD$34:AD$37)+1,IF($R408=10,LOOKUP($S408,'Vent Sizing Charts'!$T$30:$T$33,'Vent Sizing Charts'!AD$30:AD$33)+1,IF($R408=8,LOOKUP($S408,'Vent Sizing Charts'!$T$26:$T$29,'Vent Sizing Charts'!AD$26:AD$29)+1,IF($R408=6,LOOKUP($S408,'Vent Sizing Charts'!$T$22:$T$25,'Vent Sizing Charts'!AD$22:AD$25)+1,IF($R408=5,LOOKUP($S408,'Vent Sizing Charts'!$T$18:$T$21,'Vent Sizing Charts'!AD$18:AD$21)+1,IF($R408=4,LOOKUP($S408,'Vent Sizing Charts'!$T$14:$T$17,'Vent Sizing Charts'!AD$14:AD$17)+1,IF($R408=3,LOOKUP($S408,'Vent Sizing Charts'!$T$10:$T$13,'Vent Sizing Charts'!AD$10:AD$13)+1,IF($R408=2,LOOKUP($S408,'Vent Sizing Charts'!$T$8:$T$9,'Vent Sizing Charts'!AD$8:AD$9)+1,IF($R408=1.5,LOOKUP($S408,'Vent Sizing Charts'!$T$7,'Vent Sizing Charts'!AD$7)+1,IF($R408=1.25,LOOKUP($S408,'Vent Sizing Charts'!$T$6,'Vent Sizing Charts'!AD$6)+1,"ERR")))))))))))</f>
        <v>ERR</v>
      </c>
      <c r="AD408" t="str">
        <f>IF($R408=15,LOOKUP($S408,'Vent Sizing Charts'!$T$38:$T$41,'Vent Sizing Charts'!AE$38:AE$41)+1,IF($R408=12,LOOKUP($S408,'Vent Sizing Charts'!$T$34:$T$37,'Vent Sizing Charts'!AE$34:AE$37)+1,IF($R408=10,LOOKUP($S408,'Vent Sizing Charts'!$T$30:$T$33,'Vent Sizing Charts'!AE$30:AE$33)+1,IF($R408=8,LOOKUP($S408,'Vent Sizing Charts'!$T$26:$T$29,'Vent Sizing Charts'!AE$26:AE$29)+1,IF($R408=6,LOOKUP($S408,'Vent Sizing Charts'!$T$22:$T$25,'Vent Sizing Charts'!AE$22:AE$25)+1,IF($R408=5,LOOKUP($S408,'Vent Sizing Charts'!$T$18:$T$21,'Vent Sizing Charts'!AE$18:AE$21)+1,IF($R408=4,LOOKUP($S408,'Vent Sizing Charts'!$T$14:$T$17,'Vent Sizing Charts'!AE$14:AE$17)+1,IF($R408=3,LOOKUP($S408,'Vent Sizing Charts'!$T$10:$T$13,'Vent Sizing Charts'!AE$10:AE$13)+1,IF($R408=2,LOOKUP($S408,'Vent Sizing Charts'!$T$8:$T$9,'Vent Sizing Charts'!AE$8:AE$9)+1,IF($R408=1.5,LOOKUP($S408,'Vent Sizing Charts'!$T$7,'Vent Sizing Charts'!AE$7)+1,IF($R408=1.25,LOOKUP($S408,'Vent Sizing Charts'!$T$6,'Vent Sizing Charts'!AE$6)+1,"ERR")))))))))))</f>
        <v>ERR</v>
      </c>
      <c r="AE408" t="str">
        <f>IF($R408=15,LOOKUP($S408,'Vent Sizing Charts'!$T$38:$T$41,'Vent Sizing Charts'!U$38:U$41),IF($R408=12,LOOKUP($S408,'Vent Sizing Charts'!$T$34:$T$37,'Vent Sizing Charts'!U$34:U$37),IF($R408=10,LOOKUP($S408,'Vent Sizing Charts'!$T$30:$T$33,'Vent Sizing Charts'!U$30:U$33),IF($R408=8,LOOKUP($S408,'Vent Sizing Charts'!$T$26:$T$29,'Vent Sizing Charts'!U$26:U$29),IF($R408=6,LOOKUP($S408,'Vent Sizing Charts'!$T$22:$T$25,'Vent Sizing Charts'!U$22:U$25),IF($R408=5,LOOKUP($S408,'Vent Sizing Charts'!$T$18:$T$21,'Vent Sizing Charts'!U$18:U$21),IF($R408=4,LOOKUP($S408,'Vent Sizing Charts'!$T$14:$T$17,'Vent Sizing Charts'!U$14:U$17),IF($R408=3,LOOKUP($S408,'Vent Sizing Charts'!$T$10:$T$13,'Vent Sizing Charts'!U$10:U$13),IF($R408=2,LOOKUP($S408,'Vent Sizing Charts'!$T$8:$T$9,'Vent Sizing Charts'!U$8:U$9),IF($R408=1.5,LOOKUP($S408,'Vent Sizing Charts'!$T$7,'Vent Sizing Charts'!U$7),IF($R408=1.25,LOOKUP($S408,'Vent Sizing Charts'!$T$6,'Vent Sizing Charts'!U$6),"ERR")))))))))))</f>
        <v>ERR</v>
      </c>
    </row>
    <row r="409" spans="6:31" x14ac:dyDescent="0.25">
      <c r="F409" t="str">
        <f>IF('Vent Sizing'!M394="","",'Vent Sizing'!M394)</f>
        <v/>
      </c>
      <c r="G409">
        <v>0</v>
      </c>
      <c r="H409" t="e">
        <f>IF(LOOKUP($F409,'Vent Sizing Charts'!$F$5:$F$18,'Vent Sizing Charts'!G$5:G$18)+1&lt;0,0,LOOKUP($F409,'Vent Sizing Charts'!$F$5:$F$18,'Vent Sizing Charts'!G$5:G$18))</f>
        <v>#N/A</v>
      </c>
      <c r="I409" t="e">
        <f>IF(LOOKUP($F409,'Vent Sizing Charts'!$F$5:$F$18,'Vent Sizing Charts'!H$5:H$18)+1&lt;0,0,LOOKUP($F409,'Vent Sizing Charts'!$F$5:$F$18,'Vent Sizing Charts'!H$5:H$18))</f>
        <v>#N/A</v>
      </c>
      <c r="J409" t="e">
        <f>IF(LOOKUP($F409,'Vent Sizing Charts'!$F$5:$F$18,'Vent Sizing Charts'!I$5:I$18)+1&lt;0,0,LOOKUP($F409,'Vent Sizing Charts'!$F$5:$F$18,'Vent Sizing Charts'!I$5:I$18))</f>
        <v>#N/A</v>
      </c>
      <c r="K409" t="e">
        <f>IF(LOOKUP($F409,'Vent Sizing Charts'!$F$5:$F$18,'Vent Sizing Charts'!J$5:J$18)+1&lt;0,0,LOOKUP($F409,'Vent Sizing Charts'!$F$5:$F$18,'Vent Sizing Charts'!J$5:J$18))</f>
        <v>#N/A</v>
      </c>
      <c r="L409" t="e">
        <f>IF(LOOKUP($F409,'Vent Sizing Charts'!$F$5:$F$18,'Vent Sizing Charts'!K$5:K$18)+1&lt;0,0,LOOKUP($F409,'Vent Sizing Charts'!$F$5:$F$18,'Vent Sizing Charts'!K$5:K$18))</f>
        <v>#N/A</v>
      </c>
      <c r="M409" t="e">
        <f>IF(LOOKUP($F409,'Vent Sizing Charts'!$F$5:$F$18,'Vent Sizing Charts'!L$5:L$18)+1&lt;0,0,LOOKUP($F409,'Vent Sizing Charts'!$F$5:$F$18,'Vent Sizing Charts'!L$5:L$18))</f>
        <v>#N/A</v>
      </c>
      <c r="N409" t="e">
        <f>IF(LOOKUP($F409,'Vent Sizing Charts'!$F$5:$F$18,'Vent Sizing Charts'!M$5:M$18)+1&lt;0,0,LOOKUP($F409,'Vent Sizing Charts'!$F$5:$F$18,'Vent Sizing Charts'!M$5:M$18))</f>
        <v>#N/A</v>
      </c>
      <c r="O409" t="e">
        <f>IF(LOOKUP($F409,'Vent Sizing Charts'!$F$5:$F$18,'Vent Sizing Charts'!N$5:N$18)+1&lt;0,0,LOOKUP($F409,'Vent Sizing Charts'!$F$5:$F$18,'Vent Sizing Charts'!N$5:N$18))</f>
        <v>#N/A</v>
      </c>
      <c r="R409">
        <f>'Vent Sizing'!W314</f>
        <v>0</v>
      </c>
      <c r="S409">
        <f>ROUNDUP('Vent Sizing'!X314,0)</f>
        <v>0</v>
      </c>
      <c r="T409">
        <v>-9999999</v>
      </c>
      <c r="U409" t="str">
        <f>IF($R409=15,LOOKUP($S409,'Vent Sizing Charts'!$T$38:$T$41,'Vent Sizing Charts'!V$38:V$41)+1,IF($R409=12,LOOKUP($S409,'Vent Sizing Charts'!$T$34:$T$37,'Vent Sizing Charts'!V$34:V$37)+1,IF($R409=10,LOOKUP($S409,'Vent Sizing Charts'!$T$30:$T$33,'Vent Sizing Charts'!V$30:V$33)+1,IF($R409=8,LOOKUP($S409,'Vent Sizing Charts'!$T$26:$T$29,'Vent Sizing Charts'!V$26:V$29)+1,IF($R409=6,LOOKUP($S409,'Vent Sizing Charts'!$T$22:$T$25,'Vent Sizing Charts'!V$22:V$25)+1,IF($R409=5,LOOKUP($S409,'Vent Sizing Charts'!$T$18:$T$21,'Vent Sizing Charts'!V$18:V$21)+1,IF($R409=4,LOOKUP($S409,'Vent Sizing Charts'!$T$14:$T$17,'Vent Sizing Charts'!V$14:V$17)+1,IF($R409=3,LOOKUP($S409,'Vent Sizing Charts'!$T$10:$T$13,'Vent Sizing Charts'!V$10:V$13)+1,IF($R409=2,LOOKUP($S409,'Vent Sizing Charts'!$T$8:$T$9,'Vent Sizing Charts'!V$8:V$9)+1,IF($R409=1.5,LOOKUP($S409,'Vent Sizing Charts'!$T$7,'Vent Sizing Charts'!V$7)+1,IF($R409=1.25,LOOKUP($S409,'Vent Sizing Charts'!$T$6,'Vent Sizing Charts'!V$6)+1,"ERR")))))))))))</f>
        <v>ERR</v>
      </c>
      <c r="V409" t="str">
        <f>IF($R409=15,LOOKUP($S409,'Vent Sizing Charts'!$T$38:$T$41,'Vent Sizing Charts'!W$38:W$41)+1,IF($R409=12,LOOKUP($S409,'Vent Sizing Charts'!$T$34:$T$37,'Vent Sizing Charts'!W$34:W$37)+1,IF($R409=10,LOOKUP($S409,'Vent Sizing Charts'!$T$30:$T$33,'Vent Sizing Charts'!W$30:W$33)+1,IF($R409=8,LOOKUP($S409,'Vent Sizing Charts'!$T$26:$T$29,'Vent Sizing Charts'!W$26:W$29)+1,IF($R409=6,LOOKUP($S409,'Vent Sizing Charts'!$T$22:$T$25,'Vent Sizing Charts'!W$22:W$25)+1,IF($R409=5,LOOKUP($S409,'Vent Sizing Charts'!$T$18:$T$21,'Vent Sizing Charts'!W$18:W$21)+1,IF($R409=4,LOOKUP($S409,'Vent Sizing Charts'!$T$14:$T$17,'Vent Sizing Charts'!W$14:W$17)+1,IF($R409=3,LOOKUP($S409,'Vent Sizing Charts'!$T$10:$T$13,'Vent Sizing Charts'!W$10:W$13)+1,IF($R409=2,LOOKUP($S409,'Vent Sizing Charts'!$T$8:$T$9,'Vent Sizing Charts'!W$8:W$9)+1,IF($R409=1.5,LOOKUP($S409,'Vent Sizing Charts'!$T$7,'Vent Sizing Charts'!W$7)+1,IF($R409=1.25,LOOKUP($S409,'Vent Sizing Charts'!$T$6,'Vent Sizing Charts'!W$6)+1,"ERR")))))))))))</f>
        <v>ERR</v>
      </c>
      <c r="W409" t="str">
        <f>IF($R409=15,LOOKUP($S409,'Vent Sizing Charts'!$T$38:$T$41,'Vent Sizing Charts'!X$38:X$41)+1,IF($R409=12,LOOKUP($S409,'Vent Sizing Charts'!$T$34:$T$37,'Vent Sizing Charts'!X$34:X$37)+1,IF($R409=10,LOOKUP($S409,'Vent Sizing Charts'!$T$30:$T$33,'Vent Sizing Charts'!X$30:X$33)+1,IF($R409=8,LOOKUP($S409,'Vent Sizing Charts'!$T$26:$T$29,'Vent Sizing Charts'!X$26:X$29)+1,IF($R409=6,LOOKUP($S409,'Vent Sizing Charts'!$T$22:$T$25,'Vent Sizing Charts'!X$22:X$25)+1,IF($R409=5,LOOKUP($S409,'Vent Sizing Charts'!$T$18:$T$21,'Vent Sizing Charts'!X$18:X$21)+1,IF($R409=4,LOOKUP($S409,'Vent Sizing Charts'!$T$14:$T$17,'Vent Sizing Charts'!X$14:X$17)+1,IF($R409=3,LOOKUP($S409,'Vent Sizing Charts'!$T$10:$T$13,'Vent Sizing Charts'!X$10:X$13)+1,IF($R409=2,LOOKUP($S409,'Vent Sizing Charts'!$T$8:$T$9,'Vent Sizing Charts'!X$8:X$9)+1,IF($R409=1.5,LOOKUP($S409,'Vent Sizing Charts'!$T$7,'Vent Sizing Charts'!X$7)+1,IF($R409=1.25,LOOKUP($S409,'Vent Sizing Charts'!$T$6,'Vent Sizing Charts'!X$6)+1,"ERR")))))))))))</f>
        <v>ERR</v>
      </c>
      <c r="X409" t="str">
        <f>IF($R409=15,LOOKUP($S409,'Vent Sizing Charts'!$T$38:$T$41,'Vent Sizing Charts'!Y$38:Y$41)+1,IF($R409=12,LOOKUP($S409,'Vent Sizing Charts'!$T$34:$T$37,'Vent Sizing Charts'!Y$34:Y$37)+1,IF($R409=10,LOOKUP($S409,'Vent Sizing Charts'!$T$30:$T$33,'Vent Sizing Charts'!Y$30:Y$33)+1,IF($R409=8,LOOKUP($S409,'Vent Sizing Charts'!$T$26:$T$29,'Vent Sizing Charts'!Y$26:Y$29)+1,IF($R409=6,LOOKUP($S409,'Vent Sizing Charts'!$T$22:$T$25,'Vent Sizing Charts'!Y$22:Y$25)+1,IF($R409=5,LOOKUP($S409,'Vent Sizing Charts'!$T$18:$T$21,'Vent Sizing Charts'!Y$18:Y$21)+1,IF($R409=4,LOOKUP($S409,'Vent Sizing Charts'!$T$14:$T$17,'Vent Sizing Charts'!Y$14:Y$17)+1,IF($R409=3,LOOKUP($S409,'Vent Sizing Charts'!$T$10:$T$13,'Vent Sizing Charts'!Y$10:Y$13)+1,IF($R409=2,LOOKUP($S409,'Vent Sizing Charts'!$T$8:$T$9,'Vent Sizing Charts'!Y$8:Y$9)+1,IF($R409=1.5,LOOKUP($S409,'Vent Sizing Charts'!$T$7,'Vent Sizing Charts'!Y$7)+1,IF($R409=1.25,LOOKUP($S409,'Vent Sizing Charts'!$T$6,'Vent Sizing Charts'!Y$6)+1,"ERR")))))))))))</f>
        <v>ERR</v>
      </c>
      <c r="Y409" t="str">
        <f>IF($R409=15,LOOKUP($S409,'Vent Sizing Charts'!$T$38:$T$41,'Vent Sizing Charts'!Z$38:Z$41)+1,IF($R409=12,LOOKUP($S409,'Vent Sizing Charts'!$T$34:$T$37,'Vent Sizing Charts'!Z$34:Z$37)+1,IF($R409=10,LOOKUP($S409,'Vent Sizing Charts'!$T$30:$T$33,'Vent Sizing Charts'!Z$30:Z$33)+1,IF($R409=8,LOOKUP($S409,'Vent Sizing Charts'!$T$26:$T$29,'Vent Sizing Charts'!Z$26:Z$29)+1,IF($R409=6,LOOKUP($S409,'Vent Sizing Charts'!$T$22:$T$25,'Vent Sizing Charts'!Z$22:Z$25)+1,IF($R409=5,LOOKUP($S409,'Vent Sizing Charts'!$T$18:$T$21,'Vent Sizing Charts'!Z$18:Z$21)+1,IF($R409=4,LOOKUP($S409,'Vent Sizing Charts'!$T$14:$T$17,'Vent Sizing Charts'!Z$14:Z$17)+1,IF($R409=3,LOOKUP($S409,'Vent Sizing Charts'!$T$10:$T$13,'Vent Sizing Charts'!Z$10:Z$13)+1,IF($R409=2,LOOKUP($S409,'Vent Sizing Charts'!$T$8:$T$9,'Vent Sizing Charts'!Z$8:Z$9)+1,IF($R409=1.5,LOOKUP($S409,'Vent Sizing Charts'!$T$7,'Vent Sizing Charts'!Z$7)+1,IF($R409=1.25,LOOKUP($S409,'Vent Sizing Charts'!$T$6,'Vent Sizing Charts'!Z$6)+1,"ERR")))))))))))</f>
        <v>ERR</v>
      </c>
      <c r="Z409" t="str">
        <f>IF($R409=15,LOOKUP($S409,'Vent Sizing Charts'!$T$38:$T$41,'Vent Sizing Charts'!AA$38:AA$41)+1,IF($R409=12,LOOKUP($S409,'Vent Sizing Charts'!$T$34:$T$37,'Vent Sizing Charts'!AA$34:AA$37)+1,IF($R409=10,LOOKUP($S409,'Vent Sizing Charts'!$T$30:$T$33,'Vent Sizing Charts'!AA$30:AA$33)+1,IF($R409=8,LOOKUP($S409,'Vent Sizing Charts'!$T$26:$T$29,'Vent Sizing Charts'!AA$26:AA$29)+1,IF($R409=6,LOOKUP($S409,'Vent Sizing Charts'!$T$22:$T$25,'Vent Sizing Charts'!AA$22:AA$25)+1,IF($R409=5,LOOKUP($S409,'Vent Sizing Charts'!$T$18:$T$21,'Vent Sizing Charts'!AA$18:AA$21)+1,IF($R409=4,LOOKUP($S409,'Vent Sizing Charts'!$T$14:$T$17,'Vent Sizing Charts'!AA$14:AA$17)+1,IF($R409=3,LOOKUP($S409,'Vent Sizing Charts'!$T$10:$T$13,'Vent Sizing Charts'!AA$10:AA$13)+1,IF($R409=2,LOOKUP($S409,'Vent Sizing Charts'!$T$8:$T$9,'Vent Sizing Charts'!AA$8:AA$9)+1,IF($R409=1.5,LOOKUP($S409,'Vent Sizing Charts'!$T$7,'Vent Sizing Charts'!AA$7)+1,IF($R409=1.25,LOOKUP($S409,'Vent Sizing Charts'!$T$6,'Vent Sizing Charts'!AA$6)+1,"ERR")))))))))))</f>
        <v>ERR</v>
      </c>
      <c r="AA409" t="str">
        <f>IF($R409=15,LOOKUP($S409,'Vent Sizing Charts'!$T$38:$T$41,'Vent Sizing Charts'!AB$38:AB$41)+1,IF($R409=12,LOOKUP($S409,'Vent Sizing Charts'!$T$34:$T$37,'Vent Sizing Charts'!AB$34:AB$37)+1,IF($R409=10,LOOKUP($S409,'Vent Sizing Charts'!$T$30:$T$33,'Vent Sizing Charts'!AB$30:AB$33)+1,IF($R409=8,LOOKUP($S409,'Vent Sizing Charts'!$T$26:$T$29,'Vent Sizing Charts'!AB$26:AB$29)+1,IF($R409=6,LOOKUP($S409,'Vent Sizing Charts'!$T$22:$T$25,'Vent Sizing Charts'!AB$22:AB$25)+1,IF($R409=5,LOOKUP($S409,'Vent Sizing Charts'!$T$18:$T$21,'Vent Sizing Charts'!AB$18:AB$21)+1,IF($R409=4,LOOKUP($S409,'Vent Sizing Charts'!$T$14:$T$17,'Vent Sizing Charts'!AB$14:AB$17)+1,IF($R409=3,LOOKUP($S409,'Vent Sizing Charts'!$T$10:$T$13,'Vent Sizing Charts'!AB$10:AB$13)+1,IF($R409=2,LOOKUP($S409,'Vent Sizing Charts'!$T$8:$T$9,'Vent Sizing Charts'!AB$8:AB$9)+1,IF($R409=1.5,LOOKUP($S409,'Vent Sizing Charts'!$T$7,'Vent Sizing Charts'!AB$7)+1,IF($R409=1.25,LOOKUP($S409,'Vent Sizing Charts'!$T$6,'Vent Sizing Charts'!AB$6)+1,"ERR")))))))))))</f>
        <v>ERR</v>
      </c>
      <c r="AB409" t="str">
        <f>IF($R409=15,LOOKUP($S409,'Vent Sizing Charts'!$T$38:$T$41,'Vent Sizing Charts'!AC$38:AC$41)+1,IF($R409=12,LOOKUP($S409,'Vent Sizing Charts'!$T$34:$T$37,'Vent Sizing Charts'!AC$34:AC$37)+1,IF($R409=10,LOOKUP($S409,'Vent Sizing Charts'!$T$30:$T$33,'Vent Sizing Charts'!AC$30:AC$33)+1,IF($R409=8,LOOKUP($S409,'Vent Sizing Charts'!$T$26:$T$29,'Vent Sizing Charts'!AC$26:AC$29)+1,IF($R409=6,LOOKUP($S409,'Vent Sizing Charts'!$T$22:$T$25,'Vent Sizing Charts'!AC$22:AC$25)+1,IF($R409=5,LOOKUP($S409,'Vent Sizing Charts'!$T$18:$T$21,'Vent Sizing Charts'!AC$18:AC$21)+1,IF($R409=4,LOOKUP($S409,'Vent Sizing Charts'!$T$14:$T$17,'Vent Sizing Charts'!AC$14:AC$17)+1,IF($R409=3,LOOKUP($S409,'Vent Sizing Charts'!$T$10:$T$13,'Vent Sizing Charts'!AC$10:AC$13)+1,IF($R409=2,LOOKUP($S409,'Vent Sizing Charts'!$T$8:$T$9,'Vent Sizing Charts'!AC$8:AC$9)+1,IF($R409=1.5,LOOKUP($S409,'Vent Sizing Charts'!$T$7,'Vent Sizing Charts'!AC$7)+1,IF($R409=1.25,LOOKUP($S409,'Vent Sizing Charts'!$T$6,'Vent Sizing Charts'!AC$6)+1,"ERR")))))))))))</f>
        <v>ERR</v>
      </c>
      <c r="AC409" t="str">
        <f>IF($R409=15,LOOKUP($S409,'Vent Sizing Charts'!$T$38:$T$41,'Vent Sizing Charts'!AD$38:AD$41)+1,IF($R409=12,LOOKUP($S409,'Vent Sizing Charts'!$T$34:$T$37,'Vent Sizing Charts'!AD$34:AD$37)+1,IF($R409=10,LOOKUP($S409,'Vent Sizing Charts'!$T$30:$T$33,'Vent Sizing Charts'!AD$30:AD$33)+1,IF($R409=8,LOOKUP($S409,'Vent Sizing Charts'!$T$26:$T$29,'Vent Sizing Charts'!AD$26:AD$29)+1,IF($R409=6,LOOKUP($S409,'Vent Sizing Charts'!$T$22:$T$25,'Vent Sizing Charts'!AD$22:AD$25)+1,IF($R409=5,LOOKUP($S409,'Vent Sizing Charts'!$T$18:$T$21,'Vent Sizing Charts'!AD$18:AD$21)+1,IF($R409=4,LOOKUP($S409,'Vent Sizing Charts'!$T$14:$T$17,'Vent Sizing Charts'!AD$14:AD$17)+1,IF($R409=3,LOOKUP($S409,'Vent Sizing Charts'!$T$10:$T$13,'Vent Sizing Charts'!AD$10:AD$13)+1,IF($R409=2,LOOKUP($S409,'Vent Sizing Charts'!$T$8:$T$9,'Vent Sizing Charts'!AD$8:AD$9)+1,IF($R409=1.5,LOOKUP($S409,'Vent Sizing Charts'!$T$7,'Vent Sizing Charts'!AD$7)+1,IF($R409=1.25,LOOKUP($S409,'Vent Sizing Charts'!$T$6,'Vent Sizing Charts'!AD$6)+1,"ERR")))))))))))</f>
        <v>ERR</v>
      </c>
      <c r="AD409" t="str">
        <f>IF($R409=15,LOOKUP($S409,'Vent Sizing Charts'!$T$38:$T$41,'Vent Sizing Charts'!AE$38:AE$41)+1,IF($R409=12,LOOKUP($S409,'Vent Sizing Charts'!$T$34:$T$37,'Vent Sizing Charts'!AE$34:AE$37)+1,IF($R409=10,LOOKUP($S409,'Vent Sizing Charts'!$T$30:$T$33,'Vent Sizing Charts'!AE$30:AE$33)+1,IF($R409=8,LOOKUP($S409,'Vent Sizing Charts'!$T$26:$T$29,'Vent Sizing Charts'!AE$26:AE$29)+1,IF($R409=6,LOOKUP($S409,'Vent Sizing Charts'!$T$22:$T$25,'Vent Sizing Charts'!AE$22:AE$25)+1,IF($R409=5,LOOKUP($S409,'Vent Sizing Charts'!$T$18:$T$21,'Vent Sizing Charts'!AE$18:AE$21)+1,IF($R409=4,LOOKUP($S409,'Vent Sizing Charts'!$T$14:$T$17,'Vent Sizing Charts'!AE$14:AE$17)+1,IF($R409=3,LOOKUP($S409,'Vent Sizing Charts'!$T$10:$T$13,'Vent Sizing Charts'!AE$10:AE$13)+1,IF($R409=2,LOOKUP($S409,'Vent Sizing Charts'!$T$8:$T$9,'Vent Sizing Charts'!AE$8:AE$9)+1,IF($R409=1.5,LOOKUP($S409,'Vent Sizing Charts'!$T$7,'Vent Sizing Charts'!AE$7)+1,IF($R409=1.25,LOOKUP($S409,'Vent Sizing Charts'!$T$6,'Vent Sizing Charts'!AE$6)+1,"ERR")))))))))))</f>
        <v>ERR</v>
      </c>
      <c r="AE409" t="str">
        <f>IF($R409=15,LOOKUP($S409,'Vent Sizing Charts'!$T$38:$T$41,'Vent Sizing Charts'!U$38:U$41),IF($R409=12,LOOKUP($S409,'Vent Sizing Charts'!$T$34:$T$37,'Vent Sizing Charts'!U$34:U$37),IF($R409=10,LOOKUP($S409,'Vent Sizing Charts'!$T$30:$T$33,'Vent Sizing Charts'!U$30:U$33),IF($R409=8,LOOKUP($S409,'Vent Sizing Charts'!$T$26:$T$29,'Vent Sizing Charts'!U$26:U$29),IF($R409=6,LOOKUP($S409,'Vent Sizing Charts'!$T$22:$T$25,'Vent Sizing Charts'!U$22:U$25),IF($R409=5,LOOKUP($S409,'Vent Sizing Charts'!$T$18:$T$21,'Vent Sizing Charts'!U$18:U$21),IF($R409=4,LOOKUP($S409,'Vent Sizing Charts'!$T$14:$T$17,'Vent Sizing Charts'!U$14:U$17),IF($R409=3,LOOKUP($S409,'Vent Sizing Charts'!$T$10:$T$13,'Vent Sizing Charts'!U$10:U$13),IF($R409=2,LOOKUP($S409,'Vent Sizing Charts'!$T$8:$T$9,'Vent Sizing Charts'!U$8:U$9),IF($R409=1.5,LOOKUP($S409,'Vent Sizing Charts'!$T$7,'Vent Sizing Charts'!U$7),IF($R409=1.25,LOOKUP($S409,'Vent Sizing Charts'!$T$6,'Vent Sizing Charts'!U$6),"ERR")))))))))))</f>
        <v>ERR</v>
      </c>
    </row>
    <row r="410" spans="6:31" x14ac:dyDescent="0.25">
      <c r="F410" t="str">
        <f>IF('Vent Sizing'!M395="","",'Vent Sizing'!M395)</f>
        <v/>
      </c>
      <c r="G410">
        <v>0</v>
      </c>
      <c r="H410" t="e">
        <f>IF(LOOKUP($F410,'Vent Sizing Charts'!$F$5:$F$18,'Vent Sizing Charts'!G$5:G$18)+1&lt;0,0,LOOKUP($F410,'Vent Sizing Charts'!$F$5:$F$18,'Vent Sizing Charts'!G$5:G$18))</f>
        <v>#N/A</v>
      </c>
      <c r="I410" t="e">
        <f>IF(LOOKUP($F410,'Vent Sizing Charts'!$F$5:$F$18,'Vent Sizing Charts'!H$5:H$18)+1&lt;0,0,LOOKUP($F410,'Vent Sizing Charts'!$F$5:$F$18,'Vent Sizing Charts'!H$5:H$18))</f>
        <v>#N/A</v>
      </c>
      <c r="J410" t="e">
        <f>IF(LOOKUP($F410,'Vent Sizing Charts'!$F$5:$F$18,'Vent Sizing Charts'!I$5:I$18)+1&lt;0,0,LOOKUP($F410,'Vent Sizing Charts'!$F$5:$F$18,'Vent Sizing Charts'!I$5:I$18))</f>
        <v>#N/A</v>
      </c>
      <c r="K410" t="e">
        <f>IF(LOOKUP($F410,'Vent Sizing Charts'!$F$5:$F$18,'Vent Sizing Charts'!J$5:J$18)+1&lt;0,0,LOOKUP($F410,'Vent Sizing Charts'!$F$5:$F$18,'Vent Sizing Charts'!J$5:J$18))</f>
        <v>#N/A</v>
      </c>
      <c r="L410" t="e">
        <f>IF(LOOKUP($F410,'Vent Sizing Charts'!$F$5:$F$18,'Vent Sizing Charts'!K$5:K$18)+1&lt;0,0,LOOKUP($F410,'Vent Sizing Charts'!$F$5:$F$18,'Vent Sizing Charts'!K$5:K$18))</f>
        <v>#N/A</v>
      </c>
      <c r="M410" t="e">
        <f>IF(LOOKUP($F410,'Vent Sizing Charts'!$F$5:$F$18,'Vent Sizing Charts'!L$5:L$18)+1&lt;0,0,LOOKUP($F410,'Vent Sizing Charts'!$F$5:$F$18,'Vent Sizing Charts'!L$5:L$18))</f>
        <v>#N/A</v>
      </c>
      <c r="N410" t="e">
        <f>IF(LOOKUP($F410,'Vent Sizing Charts'!$F$5:$F$18,'Vent Sizing Charts'!M$5:M$18)+1&lt;0,0,LOOKUP($F410,'Vent Sizing Charts'!$F$5:$F$18,'Vent Sizing Charts'!M$5:M$18))</f>
        <v>#N/A</v>
      </c>
      <c r="O410" t="e">
        <f>IF(LOOKUP($F410,'Vent Sizing Charts'!$F$5:$F$18,'Vent Sizing Charts'!N$5:N$18)+1&lt;0,0,LOOKUP($F410,'Vent Sizing Charts'!$F$5:$F$18,'Vent Sizing Charts'!N$5:N$18))</f>
        <v>#N/A</v>
      </c>
      <c r="R410">
        <f>'Vent Sizing'!W315</f>
        <v>0</v>
      </c>
      <c r="S410">
        <f>ROUNDUP('Vent Sizing'!X315,0)</f>
        <v>0</v>
      </c>
      <c r="T410">
        <v>-9999999</v>
      </c>
      <c r="U410" t="str">
        <f>IF($R410=15,LOOKUP($S410,'Vent Sizing Charts'!$T$38:$T$41,'Vent Sizing Charts'!V$38:V$41)+1,IF($R410=12,LOOKUP($S410,'Vent Sizing Charts'!$T$34:$T$37,'Vent Sizing Charts'!V$34:V$37)+1,IF($R410=10,LOOKUP($S410,'Vent Sizing Charts'!$T$30:$T$33,'Vent Sizing Charts'!V$30:V$33)+1,IF($R410=8,LOOKUP($S410,'Vent Sizing Charts'!$T$26:$T$29,'Vent Sizing Charts'!V$26:V$29)+1,IF($R410=6,LOOKUP($S410,'Vent Sizing Charts'!$T$22:$T$25,'Vent Sizing Charts'!V$22:V$25)+1,IF($R410=5,LOOKUP($S410,'Vent Sizing Charts'!$T$18:$T$21,'Vent Sizing Charts'!V$18:V$21)+1,IF($R410=4,LOOKUP($S410,'Vent Sizing Charts'!$T$14:$T$17,'Vent Sizing Charts'!V$14:V$17)+1,IF($R410=3,LOOKUP($S410,'Vent Sizing Charts'!$T$10:$T$13,'Vent Sizing Charts'!V$10:V$13)+1,IF($R410=2,LOOKUP($S410,'Vent Sizing Charts'!$T$8:$T$9,'Vent Sizing Charts'!V$8:V$9)+1,IF($R410=1.5,LOOKUP($S410,'Vent Sizing Charts'!$T$7,'Vent Sizing Charts'!V$7)+1,IF($R410=1.25,LOOKUP($S410,'Vent Sizing Charts'!$T$6,'Vent Sizing Charts'!V$6)+1,"ERR")))))))))))</f>
        <v>ERR</v>
      </c>
      <c r="V410" t="str">
        <f>IF($R410=15,LOOKUP($S410,'Vent Sizing Charts'!$T$38:$T$41,'Vent Sizing Charts'!W$38:W$41)+1,IF($R410=12,LOOKUP($S410,'Vent Sizing Charts'!$T$34:$T$37,'Vent Sizing Charts'!W$34:W$37)+1,IF($R410=10,LOOKUP($S410,'Vent Sizing Charts'!$T$30:$T$33,'Vent Sizing Charts'!W$30:W$33)+1,IF($R410=8,LOOKUP($S410,'Vent Sizing Charts'!$T$26:$T$29,'Vent Sizing Charts'!W$26:W$29)+1,IF($R410=6,LOOKUP($S410,'Vent Sizing Charts'!$T$22:$T$25,'Vent Sizing Charts'!W$22:W$25)+1,IF($R410=5,LOOKUP($S410,'Vent Sizing Charts'!$T$18:$T$21,'Vent Sizing Charts'!W$18:W$21)+1,IF($R410=4,LOOKUP($S410,'Vent Sizing Charts'!$T$14:$T$17,'Vent Sizing Charts'!W$14:W$17)+1,IF($R410=3,LOOKUP($S410,'Vent Sizing Charts'!$T$10:$T$13,'Vent Sizing Charts'!W$10:W$13)+1,IF($R410=2,LOOKUP($S410,'Vent Sizing Charts'!$T$8:$T$9,'Vent Sizing Charts'!W$8:W$9)+1,IF($R410=1.5,LOOKUP($S410,'Vent Sizing Charts'!$T$7,'Vent Sizing Charts'!W$7)+1,IF($R410=1.25,LOOKUP($S410,'Vent Sizing Charts'!$T$6,'Vent Sizing Charts'!W$6)+1,"ERR")))))))))))</f>
        <v>ERR</v>
      </c>
      <c r="W410" t="str">
        <f>IF($R410=15,LOOKUP($S410,'Vent Sizing Charts'!$T$38:$T$41,'Vent Sizing Charts'!X$38:X$41)+1,IF($R410=12,LOOKUP($S410,'Vent Sizing Charts'!$T$34:$T$37,'Vent Sizing Charts'!X$34:X$37)+1,IF($R410=10,LOOKUP($S410,'Vent Sizing Charts'!$T$30:$T$33,'Vent Sizing Charts'!X$30:X$33)+1,IF($R410=8,LOOKUP($S410,'Vent Sizing Charts'!$T$26:$T$29,'Vent Sizing Charts'!X$26:X$29)+1,IF($R410=6,LOOKUP($S410,'Vent Sizing Charts'!$T$22:$T$25,'Vent Sizing Charts'!X$22:X$25)+1,IF($R410=5,LOOKUP($S410,'Vent Sizing Charts'!$T$18:$T$21,'Vent Sizing Charts'!X$18:X$21)+1,IF($R410=4,LOOKUP($S410,'Vent Sizing Charts'!$T$14:$T$17,'Vent Sizing Charts'!X$14:X$17)+1,IF($R410=3,LOOKUP($S410,'Vent Sizing Charts'!$T$10:$T$13,'Vent Sizing Charts'!X$10:X$13)+1,IF($R410=2,LOOKUP($S410,'Vent Sizing Charts'!$T$8:$T$9,'Vent Sizing Charts'!X$8:X$9)+1,IF($R410=1.5,LOOKUP($S410,'Vent Sizing Charts'!$T$7,'Vent Sizing Charts'!X$7)+1,IF($R410=1.25,LOOKUP($S410,'Vent Sizing Charts'!$T$6,'Vent Sizing Charts'!X$6)+1,"ERR")))))))))))</f>
        <v>ERR</v>
      </c>
      <c r="X410" t="str">
        <f>IF($R410=15,LOOKUP($S410,'Vent Sizing Charts'!$T$38:$T$41,'Vent Sizing Charts'!Y$38:Y$41)+1,IF($R410=12,LOOKUP($S410,'Vent Sizing Charts'!$T$34:$T$37,'Vent Sizing Charts'!Y$34:Y$37)+1,IF($R410=10,LOOKUP($S410,'Vent Sizing Charts'!$T$30:$T$33,'Vent Sizing Charts'!Y$30:Y$33)+1,IF($R410=8,LOOKUP($S410,'Vent Sizing Charts'!$T$26:$T$29,'Vent Sizing Charts'!Y$26:Y$29)+1,IF($R410=6,LOOKUP($S410,'Vent Sizing Charts'!$T$22:$T$25,'Vent Sizing Charts'!Y$22:Y$25)+1,IF($R410=5,LOOKUP($S410,'Vent Sizing Charts'!$T$18:$T$21,'Vent Sizing Charts'!Y$18:Y$21)+1,IF($R410=4,LOOKUP($S410,'Vent Sizing Charts'!$T$14:$T$17,'Vent Sizing Charts'!Y$14:Y$17)+1,IF($R410=3,LOOKUP($S410,'Vent Sizing Charts'!$T$10:$T$13,'Vent Sizing Charts'!Y$10:Y$13)+1,IF($R410=2,LOOKUP($S410,'Vent Sizing Charts'!$T$8:$T$9,'Vent Sizing Charts'!Y$8:Y$9)+1,IF($R410=1.5,LOOKUP($S410,'Vent Sizing Charts'!$T$7,'Vent Sizing Charts'!Y$7)+1,IF($R410=1.25,LOOKUP($S410,'Vent Sizing Charts'!$T$6,'Vent Sizing Charts'!Y$6)+1,"ERR")))))))))))</f>
        <v>ERR</v>
      </c>
      <c r="Y410" t="str">
        <f>IF($R410=15,LOOKUP($S410,'Vent Sizing Charts'!$T$38:$T$41,'Vent Sizing Charts'!Z$38:Z$41)+1,IF($R410=12,LOOKUP($S410,'Vent Sizing Charts'!$T$34:$T$37,'Vent Sizing Charts'!Z$34:Z$37)+1,IF($R410=10,LOOKUP($S410,'Vent Sizing Charts'!$T$30:$T$33,'Vent Sizing Charts'!Z$30:Z$33)+1,IF($R410=8,LOOKUP($S410,'Vent Sizing Charts'!$T$26:$T$29,'Vent Sizing Charts'!Z$26:Z$29)+1,IF($R410=6,LOOKUP($S410,'Vent Sizing Charts'!$T$22:$T$25,'Vent Sizing Charts'!Z$22:Z$25)+1,IF($R410=5,LOOKUP($S410,'Vent Sizing Charts'!$T$18:$T$21,'Vent Sizing Charts'!Z$18:Z$21)+1,IF($R410=4,LOOKUP($S410,'Vent Sizing Charts'!$T$14:$T$17,'Vent Sizing Charts'!Z$14:Z$17)+1,IF($R410=3,LOOKUP($S410,'Vent Sizing Charts'!$T$10:$T$13,'Vent Sizing Charts'!Z$10:Z$13)+1,IF($R410=2,LOOKUP($S410,'Vent Sizing Charts'!$T$8:$T$9,'Vent Sizing Charts'!Z$8:Z$9)+1,IF($R410=1.5,LOOKUP($S410,'Vent Sizing Charts'!$T$7,'Vent Sizing Charts'!Z$7)+1,IF($R410=1.25,LOOKUP($S410,'Vent Sizing Charts'!$T$6,'Vent Sizing Charts'!Z$6)+1,"ERR")))))))))))</f>
        <v>ERR</v>
      </c>
      <c r="Z410" t="str">
        <f>IF($R410=15,LOOKUP($S410,'Vent Sizing Charts'!$T$38:$T$41,'Vent Sizing Charts'!AA$38:AA$41)+1,IF($R410=12,LOOKUP($S410,'Vent Sizing Charts'!$T$34:$T$37,'Vent Sizing Charts'!AA$34:AA$37)+1,IF($R410=10,LOOKUP($S410,'Vent Sizing Charts'!$T$30:$T$33,'Vent Sizing Charts'!AA$30:AA$33)+1,IF($R410=8,LOOKUP($S410,'Vent Sizing Charts'!$T$26:$T$29,'Vent Sizing Charts'!AA$26:AA$29)+1,IF($R410=6,LOOKUP($S410,'Vent Sizing Charts'!$T$22:$T$25,'Vent Sizing Charts'!AA$22:AA$25)+1,IF($R410=5,LOOKUP($S410,'Vent Sizing Charts'!$T$18:$T$21,'Vent Sizing Charts'!AA$18:AA$21)+1,IF($R410=4,LOOKUP($S410,'Vent Sizing Charts'!$T$14:$T$17,'Vent Sizing Charts'!AA$14:AA$17)+1,IF($R410=3,LOOKUP($S410,'Vent Sizing Charts'!$T$10:$T$13,'Vent Sizing Charts'!AA$10:AA$13)+1,IF($R410=2,LOOKUP($S410,'Vent Sizing Charts'!$T$8:$T$9,'Vent Sizing Charts'!AA$8:AA$9)+1,IF($R410=1.5,LOOKUP($S410,'Vent Sizing Charts'!$T$7,'Vent Sizing Charts'!AA$7)+1,IF($R410=1.25,LOOKUP($S410,'Vent Sizing Charts'!$T$6,'Vent Sizing Charts'!AA$6)+1,"ERR")))))))))))</f>
        <v>ERR</v>
      </c>
      <c r="AA410" t="str">
        <f>IF($R410=15,LOOKUP($S410,'Vent Sizing Charts'!$T$38:$T$41,'Vent Sizing Charts'!AB$38:AB$41)+1,IF($R410=12,LOOKUP($S410,'Vent Sizing Charts'!$T$34:$T$37,'Vent Sizing Charts'!AB$34:AB$37)+1,IF($R410=10,LOOKUP($S410,'Vent Sizing Charts'!$T$30:$T$33,'Vent Sizing Charts'!AB$30:AB$33)+1,IF($R410=8,LOOKUP($S410,'Vent Sizing Charts'!$T$26:$T$29,'Vent Sizing Charts'!AB$26:AB$29)+1,IF($R410=6,LOOKUP($S410,'Vent Sizing Charts'!$T$22:$T$25,'Vent Sizing Charts'!AB$22:AB$25)+1,IF($R410=5,LOOKUP($S410,'Vent Sizing Charts'!$T$18:$T$21,'Vent Sizing Charts'!AB$18:AB$21)+1,IF($R410=4,LOOKUP($S410,'Vent Sizing Charts'!$T$14:$T$17,'Vent Sizing Charts'!AB$14:AB$17)+1,IF($R410=3,LOOKUP($S410,'Vent Sizing Charts'!$T$10:$T$13,'Vent Sizing Charts'!AB$10:AB$13)+1,IF($R410=2,LOOKUP($S410,'Vent Sizing Charts'!$T$8:$T$9,'Vent Sizing Charts'!AB$8:AB$9)+1,IF($R410=1.5,LOOKUP($S410,'Vent Sizing Charts'!$T$7,'Vent Sizing Charts'!AB$7)+1,IF($R410=1.25,LOOKUP($S410,'Vent Sizing Charts'!$T$6,'Vent Sizing Charts'!AB$6)+1,"ERR")))))))))))</f>
        <v>ERR</v>
      </c>
      <c r="AB410" t="str">
        <f>IF($R410=15,LOOKUP($S410,'Vent Sizing Charts'!$T$38:$T$41,'Vent Sizing Charts'!AC$38:AC$41)+1,IF($R410=12,LOOKUP($S410,'Vent Sizing Charts'!$T$34:$T$37,'Vent Sizing Charts'!AC$34:AC$37)+1,IF($R410=10,LOOKUP($S410,'Vent Sizing Charts'!$T$30:$T$33,'Vent Sizing Charts'!AC$30:AC$33)+1,IF($R410=8,LOOKUP($S410,'Vent Sizing Charts'!$T$26:$T$29,'Vent Sizing Charts'!AC$26:AC$29)+1,IF($R410=6,LOOKUP($S410,'Vent Sizing Charts'!$T$22:$T$25,'Vent Sizing Charts'!AC$22:AC$25)+1,IF($R410=5,LOOKUP($S410,'Vent Sizing Charts'!$T$18:$T$21,'Vent Sizing Charts'!AC$18:AC$21)+1,IF($R410=4,LOOKUP($S410,'Vent Sizing Charts'!$T$14:$T$17,'Vent Sizing Charts'!AC$14:AC$17)+1,IF($R410=3,LOOKUP($S410,'Vent Sizing Charts'!$T$10:$T$13,'Vent Sizing Charts'!AC$10:AC$13)+1,IF($R410=2,LOOKUP($S410,'Vent Sizing Charts'!$T$8:$T$9,'Vent Sizing Charts'!AC$8:AC$9)+1,IF($R410=1.5,LOOKUP($S410,'Vent Sizing Charts'!$T$7,'Vent Sizing Charts'!AC$7)+1,IF($R410=1.25,LOOKUP($S410,'Vent Sizing Charts'!$T$6,'Vent Sizing Charts'!AC$6)+1,"ERR")))))))))))</f>
        <v>ERR</v>
      </c>
      <c r="AC410" t="str">
        <f>IF($R410=15,LOOKUP($S410,'Vent Sizing Charts'!$T$38:$T$41,'Vent Sizing Charts'!AD$38:AD$41)+1,IF($R410=12,LOOKUP($S410,'Vent Sizing Charts'!$T$34:$T$37,'Vent Sizing Charts'!AD$34:AD$37)+1,IF($R410=10,LOOKUP($S410,'Vent Sizing Charts'!$T$30:$T$33,'Vent Sizing Charts'!AD$30:AD$33)+1,IF($R410=8,LOOKUP($S410,'Vent Sizing Charts'!$T$26:$T$29,'Vent Sizing Charts'!AD$26:AD$29)+1,IF($R410=6,LOOKUP($S410,'Vent Sizing Charts'!$T$22:$T$25,'Vent Sizing Charts'!AD$22:AD$25)+1,IF($R410=5,LOOKUP($S410,'Vent Sizing Charts'!$T$18:$T$21,'Vent Sizing Charts'!AD$18:AD$21)+1,IF($R410=4,LOOKUP($S410,'Vent Sizing Charts'!$T$14:$T$17,'Vent Sizing Charts'!AD$14:AD$17)+1,IF($R410=3,LOOKUP($S410,'Vent Sizing Charts'!$T$10:$T$13,'Vent Sizing Charts'!AD$10:AD$13)+1,IF($R410=2,LOOKUP($S410,'Vent Sizing Charts'!$T$8:$T$9,'Vent Sizing Charts'!AD$8:AD$9)+1,IF($R410=1.5,LOOKUP($S410,'Vent Sizing Charts'!$T$7,'Vent Sizing Charts'!AD$7)+1,IF($R410=1.25,LOOKUP($S410,'Vent Sizing Charts'!$T$6,'Vent Sizing Charts'!AD$6)+1,"ERR")))))))))))</f>
        <v>ERR</v>
      </c>
      <c r="AD410" t="str">
        <f>IF($R410=15,LOOKUP($S410,'Vent Sizing Charts'!$T$38:$T$41,'Vent Sizing Charts'!AE$38:AE$41)+1,IF($R410=12,LOOKUP($S410,'Vent Sizing Charts'!$T$34:$T$37,'Vent Sizing Charts'!AE$34:AE$37)+1,IF($R410=10,LOOKUP($S410,'Vent Sizing Charts'!$T$30:$T$33,'Vent Sizing Charts'!AE$30:AE$33)+1,IF($R410=8,LOOKUP($S410,'Vent Sizing Charts'!$T$26:$T$29,'Vent Sizing Charts'!AE$26:AE$29)+1,IF($R410=6,LOOKUP($S410,'Vent Sizing Charts'!$T$22:$T$25,'Vent Sizing Charts'!AE$22:AE$25)+1,IF($R410=5,LOOKUP($S410,'Vent Sizing Charts'!$T$18:$T$21,'Vent Sizing Charts'!AE$18:AE$21)+1,IF($R410=4,LOOKUP($S410,'Vent Sizing Charts'!$T$14:$T$17,'Vent Sizing Charts'!AE$14:AE$17)+1,IF($R410=3,LOOKUP($S410,'Vent Sizing Charts'!$T$10:$T$13,'Vent Sizing Charts'!AE$10:AE$13)+1,IF($R410=2,LOOKUP($S410,'Vent Sizing Charts'!$T$8:$T$9,'Vent Sizing Charts'!AE$8:AE$9)+1,IF($R410=1.5,LOOKUP($S410,'Vent Sizing Charts'!$T$7,'Vent Sizing Charts'!AE$7)+1,IF($R410=1.25,LOOKUP($S410,'Vent Sizing Charts'!$T$6,'Vent Sizing Charts'!AE$6)+1,"ERR")))))))))))</f>
        <v>ERR</v>
      </c>
      <c r="AE410" t="str">
        <f>IF($R410=15,LOOKUP($S410,'Vent Sizing Charts'!$T$38:$T$41,'Vent Sizing Charts'!U$38:U$41),IF($R410=12,LOOKUP($S410,'Vent Sizing Charts'!$T$34:$T$37,'Vent Sizing Charts'!U$34:U$37),IF($R410=10,LOOKUP($S410,'Vent Sizing Charts'!$T$30:$T$33,'Vent Sizing Charts'!U$30:U$33),IF($R410=8,LOOKUP($S410,'Vent Sizing Charts'!$T$26:$T$29,'Vent Sizing Charts'!U$26:U$29),IF($R410=6,LOOKUP($S410,'Vent Sizing Charts'!$T$22:$T$25,'Vent Sizing Charts'!U$22:U$25),IF($R410=5,LOOKUP($S410,'Vent Sizing Charts'!$T$18:$T$21,'Vent Sizing Charts'!U$18:U$21),IF($R410=4,LOOKUP($S410,'Vent Sizing Charts'!$T$14:$T$17,'Vent Sizing Charts'!U$14:U$17),IF($R410=3,LOOKUP($S410,'Vent Sizing Charts'!$T$10:$T$13,'Vent Sizing Charts'!U$10:U$13),IF($R410=2,LOOKUP($S410,'Vent Sizing Charts'!$T$8:$T$9,'Vent Sizing Charts'!U$8:U$9),IF($R410=1.5,LOOKUP($S410,'Vent Sizing Charts'!$T$7,'Vent Sizing Charts'!U$7),IF($R410=1.25,LOOKUP($S410,'Vent Sizing Charts'!$T$6,'Vent Sizing Charts'!U$6),"ERR")))))))))))</f>
        <v>ERR</v>
      </c>
    </row>
    <row r="411" spans="6:31" x14ac:dyDescent="0.25">
      <c r="F411" t="str">
        <f>IF('Vent Sizing'!M396="","",'Vent Sizing'!M396)</f>
        <v/>
      </c>
      <c r="G411">
        <v>0</v>
      </c>
      <c r="H411" t="e">
        <f>IF(LOOKUP($F411,'Vent Sizing Charts'!$F$5:$F$18,'Vent Sizing Charts'!G$5:G$18)+1&lt;0,0,LOOKUP($F411,'Vent Sizing Charts'!$F$5:$F$18,'Vent Sizing Charts'!G$5:G$18))</f>
        <v>#N/A</v>
      </c>
      <c r="I411" t="e">
        <f>IF(LOOKUP($F411,'Vent Sizing Charts'!$F$5:$F$18,'Vent Sizing Charts'!H$5:H$18)+1&lt;0,0,LOOKUP($F411,'Vent Sizing Charts'!$F$5:$F$18,'Vent Sizing Charts'!H$5:H$18))</f>
        <v>#N/A</v>
      </c>
      <c r="J411" t="e">
        <f>IF(LOOKUP($F411,'Vent Sizing Charts'!$F$5:$F$18,'Vent Sizing Charts'!I$5:I$18)+1&lt;0,0,LOOKUP($F411,'Vent Sizing Charts'!$F$5:$F$18,'Vent Sizing Charts'!I$5:I$18))</f>
        <v>#N/A</v>
      </c>
      <c r="K411" t="e">
        <f>IF(LOOKUP($F411,'Vent Sizing Charts'!$F$5:$F$18,'Vent Sizing Charts'!J$5:J$18)+1&lt;0,0,LOOKUP($F411,'Vent Sizing Charts'!$F$5:$F$18,'Vent Sizing Charts'!J$5:J$18))</f>
        <v>#N/A</v>
      </c>
      <c r="L411" t="e">
        <f>IF(LOOKUP($F411,'Vent Sizing Charts'!$F$5:$F$18,'Vent Sizing Charts'!K$5:K$18)+1&lt;0,0,LOOKUP($F411,'Vent Sizing Charts'!$F$5:$F$18,'Vent Sizing Charts'!K$5:K$18))</f>
        <v>#N/A</v>
      </c>
      <c r="M411" t="e">
        <f>IF(LOOKUP($F411,'Vent Sizing Charts'!$F$5:$F$18,'Vent Sizing Charts'!L$5:L$18)+1&lt;0,0,LOOKUP($F411,'Vent Sizing Charts'!$F$5:$F$18,'Vent Sizing Charts'!L$5:L$18))</f>
        <v>#N/A</v>
      </c>
      <c r="N411" t="e">
        <f>IF(LOOKUP($F411,'Vent Sizing Charts'!$F$5:$F$18,'Vent Sizing Charts'!M$5:M$18)+1&lt;0,0,LOOKUP($F411,'Vent Sizing Charts'!$F$5:$F$18,'Vent Sizing Charts'!M$5:M$18))</f>
        <v>#N/A</v>
      </c>
      <c r="O411" t="e">
        <f>IF(LOOKUP($F411,'Vent Sizing Charts'!$F$5:$F$18,'Vent Sizing Charts'!N$5:N$18)+1&lt;0,0,LOOKUP($F411,'Vent Sizing Charts'!$F$5:$F$18,'Vent Sizing Charts'!N$5:N$18))</f>
        <v>#N/A</v>
      </c>
      <c r="R411">
        <f>'Vent Sizing'!W316</f>
        <v>0</v>
      </c>
      <c r="S411">
        <f>ROUNDUP('Vent Sizing'!X316,0)</f>
        <v>0</v>
      </c>
      <c r="T411">
        <v>-9999999</v>
      </c>
      <c r="U411" t="str">
        <f>IF($R411=15,LOOKUP($S411,'Vent Sizing Charts'!$T$38:$T$41,'Vent Sizing Charts'!V$38:V$41)+1,IF($R411=12,LOOKUP($S411,'Vent Sizing Charts'!$T$34:$T$37,'Vent Sizing Charts'!V$34:V$37)+1,IF($R411=10,LOOKUP($S411,'Vent Sizing Charts'!$T$30:$T$33,'Vent Sizing Charts'!V$30:V$33)+1,IF($R411=8,LOOKUP($S411,'Vent Sizing Charts'!$T$26:$T$29,'Vent Sizing Charts'!V$26:V$29)+1,IF($R411=6,LOOKUP($S411,'Vent Sizing Charts'!$T$22:$T$25,'Vent Sizing Charts'!V$22:V$25)+1,IF($R411=5,LOOKUP($S411,'Vent Sizing Charts'!$T$18:$T$21,'Vent Sizing Charts'!V$18:V$21)+1,IF($R411=4,LOOKUP($S411,'Vent Sizing Charts'!$T$14:$T$17,'Vent Sizing Charts'!V$14:V$17)+1,IF($R411=3,LOOKUP($S411,'Vent Sizing Charts'!$T$10:$T$13,'Vent Sizing Charts'!V$10:V$13)+1,IF($R411=2,LOOKUP($S411,'Vent Sizing Charts'!$T$8:$T$9,'Vent Sizing Charts'!V$8:V$9)+1,IF($R411=1.5,LOOKUP($S411,'Vent Sizing Charts'!$T$7,'Vent Sizing Charts'!V$7)+1,IF($R411=1.25,LOOKUP($S411,'Vent Sizing Charts'!$T$6,'Vent Sizing Charts'!V$6)+1,"ERR")))))))))))</f>
        <v>ERR</v>
      </c>
      <c r="V411" t="str">
        <f>IF($R411=15,LOOKUP($S411,'Vent Sizing Charts'!$T$38:$T$41,'Vent Sizing Charts'!W$38:W$41)+1,IF($R411=12,LOOKUP($S411,'Vent Sizing Charts'!$T$34:$T$37,'Vent Sizing Charts'!W$34:W$37)+1,IF($R411=10,LOOKUP($S411,'Vent Sizing Charts'!$T$30:$T$33,'Vent Sizing Charts'!W$30:W$33)+1,IF($R411=8,LOOKUP($S411,'Vent Sizing Charts'!$T$26:$T$29,'Vent Sizing Charts'!W$26:W$29)+1,IF($R411=6,LOOKUP($S411,'Vent Sizing Charts'!$T$22:$T$25,'Vent Sizing Charts'!W$22:W$25)+1,IF($R411=5,LOOKUP($S411,'Vent Sizing Charts'!$T$18:$T$21,'Vent Sizing Charts'!W$18:W$21)+1,IF($R411=4,LOOKUP($S411,'Vent Sizing Charts'!$T$14:$T$17,'Vent Sizing Charts'!W$14:W$17)+1,IF($R411=3,LOOKUP($S411,'Vent Sizing Charts'!$T$10:$T$13,'Vent Sizing Charts'!W$10:W$13)+1,IF($R411=2,LOOKUP($S411,'Vent Sizing Charts'!$T$8:$T$9,'Vent Sizing Charts'!W$8:W$9)+1,IF($R411=1.5,LOOKUP($S411,'Vent Sizing Charts'!$T$7,'Vent Sizing Charts'!W$7)+1,IF($R411=1.25,LOOKUP($S411,'Vent Sizing Charts'!$T$6,'Vent Sizing Charts'!W$6)+1,"ERR")))))))))))</f>
        <v>ERR</v>
      </c>
      <c r="W411" t="str">
        <f>IF($R411=15,LOOKUP($S411,'Vent Sizing Charts'!$T$38:$T$41,'Vent Sizing Charts'!X$38:X$41)+1,IF($R411=12,LOOKUP($S411,'Vent Sizing Charts'!$T$34:$T$37,'Vent Sizing Charts'!X$34:X$37)+1,IF($R411=10,LOOKUP($S411,'Vent Sizing Charts'!$T$30:$T$33,'Vent Sizing Charts'!X$30:X$33)+1,IF($R411=8,LOOKUP($S411,'Vent Sizing Charts'!$T$26:$T$29,'Vent Sizing Charts'!X$26:X$29)+1,IF($R411=6,LOOKUP($S411,'Vent Sizing Charts'!$T$22:$T$25,'Vent Sizing Charts'!X$22:X$25)+1,IF($R411=5,LOOKUP($S411,'Vent Sizing Charts'!$T$18:$T$21,'Vent Sizing Charts'!X$18:X$21)+1,IF($R411=4,LOOKUP($S411,'Vent Sizing Charts'!$T$14:$T$17,'Vent Sizing Charts'!X$14:X$17)+1,IF($R411=3,LOOKUP($S411,'Vent Sizing Charts'!$T$10:$T$13,'Vent Sizing Charts'!X$10:X$13)+1,IF($R411=2,LOOKUP($S411,'Vent Sizing Charts'!$T$8:$T$9,'Vent Sizing Charts'!X$8:X$9)+1,IF($R411=1.5,LOOKUP($S411,'Vent Sizing Charts'!$T$7,'Vent Sizing Charts'!X$7)+1,IF($R411=1.25,LOOKUP($S411,'Vent Sizing Charts'!$T$6,'Vent Sizing Charts'!X$6)+1,"ERR")))))))))))</f>
        <v>ERR</v>
      </c>
      <c r="X411" t="str">
        <f>IF($R411=15,LOOKUP($S411,'Vent Sizing Charts'!$T$38:$T$41,'Vent Sizing Charts'!Y$38:Y$41)+1,IF($R411=12,LOOKUP($S411,'Vent Sizing Charts'!$T$34:$T$37,'Vent Sizing Charts'!Y$34:Y$37)+1,IF($R411=10,LOOKUP($S411,'Vent Sizing Charts'!$T$30:$T$33,'Vent Sizing Charts'!Y$30:Y$33)+1,IF($R411=8,LOOKUP($S411,'Vent Sizing Charts'!$T$26:$T$29,'Vent Sizing Charts'!Y$26:Y$29)+1,IF($R411=6,LOOKUP($S411,'Vent Sizing Charts'!$T$22:$T$25,'Vent Sizing Charts'!Y$22:Y$25)+1,IF($R411=5,LOOKUP($S411,'Vent Sizing Charts'!$T$18:$T$21,'Vent Sizing Charts'!Y$18:Y$21)+1,IF($R411=4,LOOKUP($S411,'Vent Sizing Charts'!$T$14:$T$17,'Vent Sizing Charts'!Y$14:Y$17)+1,IF($R411=3,LOOKUP($S411,'Vent Sizing Charts'!$T$10:$T$13,'Vent Sizing Charts'!Y$10:Y$13)+1,IF($R411=2,LOOKUP($S411,'Vent Sizing Charts'!$T$8:$T$9,'Vent Sizing Charts'!Y$8:Y$9)+1,IF($R411=1.5,LOOKUP($S411,'Vent Sizing Charts'!$T$7,'Vent Sizing Charts'!Y$7)+1,IF($R411=1.25,LOOKUP($S411,'Vent Sizing Charts'!$T$6,'Vent Sizing Charts'!Y$6)+1,"ERR")))))))))))</f>
        <v>ERR</v>
      </c>
      <c r="Y411" t="str">
        <f>IF($R411=15,LOOKUP($S411,'Vent Sizing Charts'!$T$38:$T$41,'Vent Sizing Charts'!Z$38:Z$41)+1,IF($R411=12,LOOKUP($S411,'Vent Sizing Charts'!$T$34:$T$37,'Vent Sizing Charts'!Z$34:Z$37)+1,IF($R411=10,LOOKUP($S411,'Vent Sizing Charts'!$T$30:$T$33,'Vent Sizing Charts'!Z$30:Z$33)+1,IF($R411=8,LOOKUP($S411,'Vent Sizing Charts'!$T$26:$T$29,'Vent Sizing Charts'!Z$26:Z$29)+1,IF($R411=6,LOOKUP($S411,'Vent Sizing Charts'!$T$22:$T$25,'Vent Sizing Charts'!Z$22:Z$25)+1,IF($R411=5,LOOKUP($S411,'Vent Sizing Charts'!$T$18:$T$21,'Vent Sizing Charts'!Z$18:Z$21)+1,IF($R411=4,LOOKUP($S411,'Vent Sizing Charts'!$T$14:$T$17,'Vent Sizing Charts'!Z$14:Z$17)+1,IF($R411=3,LOOKUP($S411,'Vent Sizing Charts'!$T$10:$T$13,'Vent Sizing Charts'!Z$10:Z$13)+1,IF($R411=2,LOOKUP($S411,'Vent Sizing Charts'!$T$8:$T$9,'Vent Sizing Charts'!Z$8:Z$9)+1,IF($R411=1.5,LOOKUP($S411,'Vent Sizing Charts'!$T$7,'Vent Sizing Charts'!Z$7)+1,IF($R411=1.25,LOOKUP($S411,'Vent Sizing Charts'!$T$6,'Vent Sizing Charts'!Z$6)+1,"ERR")))))))))))</f>
        <v>ERR</v>
      </c>
      <c r="Z411" t="str">
        <f>IF($R411=15,LOOKUP($S411,'Vent Sizing Charts'!$T$38:$T$41,'Vent Sizing Charts'!AA$38:AA$41)+1,IF($R411=12,LOOKUP($S411,'Vent Sizing Charts'!$T$34:$T$37,'Vent Sizing Charts'!AA$34:AA$37)+1,IF($R411=10,LOOKUP($S411,'Vent Sizing Charts'!$T$30:$T$33,'Vent Sizing Charts'!AA$30:AA$33)+1,IF($R411=8,LOOKUP($S411,'Vent Sizing Charts'!$T$26:$T$29,'Vent Sizing Charts'!AA$26:AA$29)+1,IF($R411=6,LOOKUP($S411,'Vent Sizing Charts'!$T$22:$T$25,'Vent Sizing Charts'!AA$22:AA$25)+1,IF($R411=5,LOOKUP($S411,'Vent Sizing Charts'!$T$18:$T$21,'Vent Sizing Charts'!AA$18:AA$21)+1,IF($R411=4,LOOKUP($S411,'Vent Sizing Charts'!$T$14:$T$17,'Vent Sizing Charts'!AA$14:AA$17)+1,IF($R411=3,LOOKUP($S411,'Vent Sizing Charts'!$T$10:$T$13,'Vent Sizing Charts'!AA$10:AA$13)+1,IF($R411=2,LOOKUP($S411,'Vent Sizing Charts'!$T$8:$T$9,'Vent Sizing Charts'!AA$8:AA$9)+1,IF($R411=1.5,LOOKUP($S411,'Vent Sizing Charts'!$T$7,'Vent Sizing Charts'!AA$7)+1,IF($R411=1.25,LOOKUP($S411,'Vent Sizing Charts'!$T$6,'Vent Sizing Charts'!AA$6)+1,"ERR")))))))))))</f>
        <v>ERR</v>
      </c>
      <c r="AA411" t="str">
        <f>IF($R411=15,LOOKUP($S411,'Vent Sizing Charts'!$T$38:$T$41,'Vent Sizing Charts'!AB$38:AB$41)+1,IF($R411=12,LOOKUP($S411,'Vent Sizing Charts'!$T$34:$T$37,'Vent Sizing Charts'!AB$34:AB$37)+1,IF($R411=10,LOOKUP($S411,'Vent Sizing Charts'!$T$30:$T$33,'Vent Sizing Charts'!AB$30:AB$33)+1,IF($R411=8,LOOKUP($S411,'Vent Sizing Charts'!$T$26:$T$29,'Vent Sizing Charts'!AB$26:AB$29)+1,IF($R411=6,LOOKUP($S411,'Vent Sizing Charts'!$T$22:$T$25,'Vent Sizing Charts'!AB$22:AB$25)+1,IF($R411=5,LOOKUP($S411,'Vent Sizing Charts'!$T$18:$T$21,'Vent Sizing Charts'!AB$18:AB$21)+1,IF($R411=4,LOOKUP($S411,'Vent Sizing Charts'!$T$14:$T$17,'Vent Sizing Charts'!AB$14:AB$17)+1,IF($R411=3,LOOKUP($S411,'Vent Sizing Charts'!$T$10:$T$13,'Vent Sizing Charts'!AB$10:AB$13)+1,IF($R411=2,LOOKUP($S411,'Vent Sizing Charts'!$T$8:$T$9,'Vent Sizing Charts'!AB$8:AB$9)+1,IF($R411=1.5,LOOKUP($S411,'Vent Sizing Charts'!$T$7,'Vent Sizing Charts'!AB$7)+1,IF($R411=1.25,LOOKUP($S411,'Vent Sizing Charts'!$T$6,'Vent Sizing Charts'!AB$6)+1,"ERR")))))))))))</f>
        <v>ERR</v>
      </c>
      <c r="AB411" t="str">
        <f>IF($R411=15,LOOKUP($S411,'Vent Sizing Charts'!$T$38:$T$41,'Vent Sizing Charts'!AC$38:AC$41)+1,IF($R411=12,LOOKUP($S411,'Vent Sizing Charts'!$T$34:$T$37,'Vent Sizing Charts'!AC$34:AC$37)+1,IF($R411=10,LOOKUP($S411,'Vent Sizing Charts'!$T$30:$T$33,'Vent Sizing Charts'!AC$30:AC$33)+1,IF($R411=8,LOOKUP($S411,'Vent Sizing Charts'!$T$26:$T$29,'Vent Sizing Charts'!AC$26:AC$29)+1,IF($R411=6,LOOKUP($S411,'Vent Sizing Charts'!$T$22:$T$25,'Vent Sizing Charts'!AC$22:AC$25)+1,IF($R411=5,LOOKUP($S411,'Vent Sizing Charts'!$T$18:$T$21,'Vent Sizing Charts'!AC$18:AC$21)+1,IF($R411=4,LOOKUP($S411,'Vent Sizing Charts'!$T$14:$T$17,'Vent Sizing Charts'!AC$14:AC$17)+1,IF($R411=3,LOOKUP($S411,'Vent Sizing Charts'!$T$10:$T$13,'Vent Sizing Charts'!AC$10:AC$13)+1,IF($R411=2,LOOKUP($S411,'Vent Sizing Charts'!$T$8:$T$9,'Vent Sizing Charts'!AC$8:AC$9)+1,IF($R411=1.5,LOOKUP($S411,'Vent Sizing Charts'!$T$7,'Vent Sizing Charts'!AC$7)+1,IF($R411=1.25,LOOKUP($S411,'Vent Sizing Charts'!$T$6,'Vent Sizing Charts'!AC$6)+1,"ERR")))))))))))</f>
        <v>ERR</v>
      </c>
      <c r="AC411" t="str">
        <f>IF($R411=15,LOOKUP($S411,'Vent Sizing Charts'!$T$38:$T$41,'Vent Sizing Charts'!AD$38:AD$41)+1,IF($R411=12,LOOKUP($S411,'Vent Sizing Charts'!$T$34:$T$37,'Vent Sizing Charts'!AD$34:AD$37)+1,IF($R411=10,LOOKUP($S411,'Vent Sizing Charts'!$T$30:$T$33,'Vent Sizing Charts'!AD$30:AD$33)+1,IF($R411=8,LOOKUP($S411,'Vent Sizing Charts'!$T$26:$T$29,'Vent Sizing Charts'!AD$26:AD$29)+1,IF($R411=6,LOOKUP($S411,'Vent Sizing Charts'!$T$22:$T$25,'Vent Sizing Charts'!AD$22:AD$25)+1,IF($R411=5,LOOKUP($S411,'Vent Sizing Charts'!$T$18:$T$21,'Vent Sizing Charts'!AD$18:AD$21)+1,IF($R411=4,LOOKUP($S411,'Vent Sizing Charts'!$T$14:$T$17,'Vent Sizing Charts'!AD$14:AD$17)+1,IF($R411=3,LOOKUP($S411,'Vent Sizing Charts'!$T$10:$T$13,'Vent Sizing Charts'!AD$10:AD$13)+1,IF($R411=2,LOOKUP($S411,'Vent Sizing Charts'!$T$8:$T$9,'Vent Sizing Charts'!AD$8:AD$9)+1,IF($R411=1.5,LOOKUP($S411,'Vent Sizing Charts'!$T$7,'Vent Sizing Charts'!AD$7)+1,IF($R411=1.25,LOOKUP($S411,'Vent Sizing Charts'!$T$6,'Vent Sizing Charts'!AD$6)+1,"ERR")))))))))))</f>
        <v>ERR</v>
      </c>
      <c r="AD411" t="str">
        <f>IF($R411=15,LOOKUP($S411,'Vent Sizing Charts'!$T$38:$T$41,'Vent Sizing Charts'!AE$38:AE$41)+1,IF($R411=12,LOOKUP($S411,'Vent Sizing Charts'!$T$34:$T$37,'Vent Sizing Charts'!AE$34:AE$37)+1,IF($R411=10,LOOKUP($S411,'Vent Sizing Charts'!$T$30:$T$33,'Vent Sizing Charts'!AE$30:AE$33)+1,IF($R411=8,LOOKUP($S411,'Vent Sizing Charts'!$T$26:$T$29,'Vent Sizing Charts'!AE$26:AE$29)+1,IF($R411=6,LOOKUP($S411,'Vent Sizing Charts'!$T$22:$T$25,'Vent Sizing Charts'!AE$22:AE$25)+1,IF($R411=5,LOOKUP($S411,'Vent Sizing Charts'!$T$18:$T$21,'Vent Sizing Charts'!AE$18:AE$21)+1,IF($R411=4,LOOKUP($S411,'Vent Sizing Charts'!$T$14:$T$17,'Vent Sizing Charts'!AE$14:AE$17)+1,IF($R411=3,LOOKUP($S411,'Vent Sizing Charts'!$T$10:$T$13,'Vent Sizing Charts'!AE$10:AE$13)+1,IF($R411=2,LOOKUP($S411,'Vent Sizing Charts'!$T$8:$T$9,'Vent Sizing Charts'!AE$8:AE$9)+1,IF($R411=1.5,LOOKUP($S411,'Vent Sizing Charts'!$T$7,'Vent Sizing Charts'!AE$7)+1,IF($R411=1.25,LOOKUP($S411,'Vent Sizing Charts'!$T$6,'Vent Sizing Charts'!AE$6)+1,"ERR")))))))))))</f>
        <v>ERR</v>
      </c>
      <c r="AE411" t="str">
        <f>IF($R411=15,LOOKUP($S411,'Vent Sizing Charts'!$T$38:$T$41,'Vent Sizing Charts'!U$38:U$41),IF($R411=12,LOOKUP($S411,'Vent Sizing Charts'!$T$34:$T$37,'Vent Sizing Charts'!U$34:U$37),IF($R411=10,LOOKUP($S411,'Vent Sizing Charts'!$T$30:$T$33,'Vent Sizing Charts'!U$30:U$33),IF($R411=8,LOOKUP($S411,'Vent Sizing Charts'!$T$26:$T$29,'Vent Sizing Charts'!U$26:U$29),IF($R411=6,LOOKUP($S411,'Vent Sizing Charts'!$T$22:$T$25,'Vent Sizing Charts'!U$22:U$25),IF($R411=5,LOOKUP($S411,'Vent Sizing Charts'!$T$18:$T$21,'Vent Sizing Charts'!U$18:U$21),IF($R411=4,LOOKUP($S411,'Vent Sizing Charts'!$T$14:$T$17,'Vent Sizing Charts'!U$14:U$17),IF($R411=3,LOOKUP($S411,'Vent Sizing Charts'!$T$10:$T$13,'Vent Sizing Charts'!U$10:U$13),IF($R411=2,LOOKUP($S411,'Vent Sizing Charts'!$T$8:$T$9,'Vent Sizing Charts'!U$8:U$9),IF($R411=1.5,LOOKUP($S411,'Vent Sizing Charts'!$T$7,'Vent Sizing Charts'!U$7),IF($R411=1.25,LOOKUP($S411,'Vent Sizing Charts'!$T$6,'Vent Sizing Charts'!U$6),"ERR")))))))))))</f>
        <v>ERR</v>
      </c>
    </row>
    <row r="412" spans="6:31" x14ac:dyDescent="0.25">
      <c r="F412" t="str">
        <f>IF('Vent Sizing'!M397="","",'Vent Sizing'!M397)</f>
        <v/>
      </c>
      <c r="G412">
        <v>0</v>
      </c>
      <c r="H412" t="e">
        <f>IF(LOOKUP($F412,'Vent Sizing Charts'!$F$5:$F$18,'Vent Sizing Charts'!G$5:G$18)+1&lt;0,0,LOOKUP($F412,'Vent Sizing Charts'!$F$5:$F$18,'Vent Sizing Charts'!G$5:G$18))</f>
        <v>#N/A</v>
      </c>
      <c r="I412" t="e">
        <f>IF(LOOKUP($F412,'Vent Sizing Charts'!$F$5:$F$18,'Vent Sizing Charts'!H$5:H$18)+1&lt;0,0,LOOKUP($F412,'Vent Sizing Charts'!$F$5:$F$18,'Vent Sizing Charts'!H$5:H$18))</f>
        <v>#N/A</v>
      </c>
      <c r="J412" t="e">
        <f>IF(LOOKUP($F412,'Vent Sizing Charts'!$F$5:$F$18,'Vent Sizing Charts'!I$5:I$18)+1&lt;0,0,LOOKUP($F412,'Vent Sizing Charts'!$F$5:$F$18,'Vent Sizing Charts'!I$5:I$18))</f>
        <v>#N/A</v>
      </c>
      <c r="K412" t="e">
        <f>IF(LOOKUP($F412,'Vent Sizing Charts'!$F$5:$F$18,'Vent Sizing Charts'!J$5:J$18)+1&lt;0,0,LOOKUP($F412,'Vent Sizing Charts'!$F$5:$F$18,'Vent Sizing Charts'!J$5:J$18))</f>
        <v>#N/A</v>
      </c>
      <c r="L412" t="e">
        <f>IF(LOOKUP($F412,'Vent Sizing Charts'!$F$5:$F$18,'Vent Sizing Charts'!K$5:K$18)+1&lt;0,0,LOOKUP($F412,'Vent Sizing Charts'!$F$5:$F$18,'Vent Sizing Charts'!K$5:K$18))</f>
        <v>#N/A</v>
      </c>
      <c r="M412" t="e">
        <f>IF(LOOKUP($F412,'Vent Sizing Charts'!$F$5:$F$18,'Vent Sizing Charts'!L$5:L$18)+1&lt;0,0,LOOKUP($F412,'Vent Sizing Charts'!$F$5:$F$18,'Vent Sizing Charts'!L$5:L$18))</f>
        <v>#N/A</v>
      </c>
      <c r="N412" t="e">
        <f>IF(LOOKUP($F412,'Vent Sizing Charts'!$F$5:$F$18,'Vent Sizing Charts'!M$5:M$18)+1&lt;0,0,LOOKUP($F412,'Vent Sizing Charts'!$F$5:$F$18,'Vent Sizing Charts'!M$5:M$18))</f>
        <v>#N/A</v>
      </c>
      <c r="O412" t="e">
        <f>IF(LOOKUP($F412,'Vent Sizing Charts'!$F$5:$F$18,'Vent Sizing Charts'!N$5:N$18)+1&lt;0,0,LOOKUP($F412,'Vent Sizing Charts'!$F$5:$F$18,'Vent Sizing Charts'!N$5:N$18))</f>
        <v>#N/A</v>
      </c>
      <c r="R412">
        <f>'Vent Sizing'!W317</f>
        <v>0</v>
      </c>
      <c r="S412">
        <f>ROUNDUP('Vent Sizing'!X317,0)</f>
        <v>0</v>
      </c>
      <c r="T412">
        <v>-9999999</v>
      </c>
      <c r="U412" t="str">
        <f>IF($R412=15,LOOKUP($S412,'Vent Sizing Charts'!$T$38:$T$41,'Vent Sizing Charts'!V$38:V$41)+1,IF($R412=12,LOOKUP($S412,'Vent Sizing Charts'!$T$34:$T$37,'Vent Sizing Charts'!V$34:V$37)+1,IF($R412=10,LOOKUP($S412,'Vent Sizing Charts'!$T$30:$T$33,'Vent Sizing Charts'!V$30:V$33)+1,IF($R412=8,LOOKUP($S412,'Vent Sizing Charts'!$T$26:$T$29,'Vent Sizing Charts'!V$26:V$29)+1,IF($R412=6,LOOKUP($S412,'Vent Sizing Charts'!$T$22:$T$25,'Vent Sizing Charts'!V$22:V$25)+1,IF($R412=5,LOOKUP($S412,'Vent Sizing Charts'!$T$18:$T$21,'Vent Sizing Charts'!V$18:V$21)+1,IF($R412=4,LOOKUP($S412,'Vent Sizing Charts'!$T$14:$T$17,'Vent Sizing Charts'!V$14:V$17)+1,IF($R412=3,LOOKUP($S412,'Vent Sizing Charts'!$T$10:$T$13,'Vent Sizing Charts'!V$10:V$13)+1,IF($R412=2,LOOKUP($S412,'Vent Sizing Charts'!$T$8:$T$9,'Vent Sizing Charts'!V$8:V$9)+1,IF($R412=1.5,LOOKUP($S412,'Vent Sizing Charts'!$T$7,'Vent Sizing Charts'!V$7)+1,IF($R412=1.25,LOOKUP($S412,'Vent Sizing Charts'!$T$6,'Vent Sizing Charts'!V$6)+1,"ERR")))))))))))</f>
        <v>ERR</v>
      </c>
      <c r="V412" t="str">
        <f>IF($R412=15,LOOKUP($S412,'Vent Sizing Charts'!$T$38:$T$41,'Vent Sizing Charts'!W$38:W$41)+1,IF($R412=12,LOOKUP($S412,'Vent Sizing Charts'!$T$34:$T$37,'Vent Sizing Charts'!W$34:W$37)+1,IF($R412=10,LOOKUP($S412,'Vent Sizing Charts'!$T$30:$T$33,'Vent Sizing Charts'!W$30:W$33)+1,IF($R412=8,LOOKUP($S412,'Vent Sizing Charts'!$T$26:$T$29,'Vent Sizing Charts'!W$26:W$29)+1,IF($R412=6,LOOKUP($S412,'Vent Sizing Charts'!$T$22:$T$25,'Vent Sizing Charts'!W$22:W$25)+1,IF($R412=5,LOOKUP($S412,'Vent Sizing Charts'!$T$18:$T$21,'Vent Sizing Charts'!W$18:W$21)+1,IF($R412=4,LOOKUP($S412,'Vent Sizing Charts'!$T$14:$T$17,'Vent Sizing Charts'!W$14:W$17)+1,IF($R412=3,LOOKUP($S412,'Vent Sizing Charts'!$T$10:$T$13,'Vent Sizing Charts'!W$10:W$13)+1,IF($R412=2,LOOKUP($S412,'Vent Sizing Charts'!$T$8:$T$9,'Vent Sizing Charts'!W$8:W$9)+1,IF($R412=1.5,LOOKUP($S412,'Vent Sizing Charts'!$T$7,'Vent Sizing Charts'!W$7)+1,IF($R412=1.25,LOOKUP($S412,'Vent Sizing Charts'!$T$6,'Vent Sizing Charts'!W$6)+1,"ERR")))))))))))</f>
        <v>ERR</v>
      </c>
      <c r="W412" t="str">
        <f>IF($R412=15,LOOKUP($S412,'Vent Sizing Charts'!$T$38:$T$41,'Vent Sizing Charts'!X$38:X$41)+1,IF($R412=12,LOOKUP($S412,'Vent Sizing Charts'!$T$34:$T$37,'Vent Sizing Charts'!X$34:X$37)+1,IF($R412=10,LOOKUP($S412,'Vent Sizing Charts'!$T$30:$T$33,'Vent Sizing Charts'!X$30:X$33)+1,IF($R412=8,LOOKUP($S412,'Vent Sizing Charts'!$T$26:$T$29,'Vent Sizing Charts'!X$26:X$29)+1,IF($R412=6,LOOKUP($S412,'Vent Sizing Charts'!$T$22:$T$25,'Vent Sizing Charts'!X$22:X$25)+1,IF($R412=5,LOOKUP($S412,'Vent Sizing Charts'!$T$18:$T$21,'Vent Sizing Charts'!X$18:X$21)+1,IF($R412=4,LOOKUP($S412,'Vent Sizing Charts'!$T$14:$T$17,'Vent Sizing Charts'!X$14:X$17)+1,IF($R412=3,LOOKUP($S412,'Vent Sizing Charts'!$T$10:$T$13,'Vent Sizing Charts'!X$10:X$13)+1,IF($R412=2,LOOKUP($S412,'Vent Sizing Charts'!$T$8:$T$9,'Vent Sizing Charts'!X$8:X$9)+1,IF($R412=1.5,LOOKUP($S412,'Vent Sizing Charts'!$T$7,'Vent Sizing Charts'!X$7)+1,IF($R412=1.25,LOOKUP($S412,'Vent Sizing Charts'!$T$6,'Vent Sizing Charts'!X$6)+1,"ERR")))))))))))</f>
        <v>ERR</v>
      </c>
      <c r="X412" t="str">
        <f>IF($R412=15,LOOKUP($S412,'Vent Sizing Charts'!$T$38:$T$41,'Vent Sizing Charts'!Y$38:Y$41)+1,IF($R412=12,LOOKUP($S412,'Vent Sizing Charts'!$T$34:$T$37,'Vent Sizing Charts'!Y$34:Y$37)+1,IF($R412=10,LOOKUP($S412,'Vent Sizing Charts'!$T$30:$T$33,'Vent Sizing Charts'!Y$30:Y$33)+1,IF($R412=8,LOOKUP($S412,'Vent Sizing Charts'!$T$26:$T$29,'Vent Sizing Charts'!Y$26:Y$29)+1,IF($R412=6,LOOKUP($S412,'Vent Sizing Charts'!$T$22:$T$25,'Vent Sizing Charts'!Y$22:Y$25)+1,IF($R412=5,LOOKUP($S412,'Vent Sizing Charts'!$T$18:$T$21,'Vent Sizing Charts'!Y$18:Y$21)+1,IF($R412=4,LOOKUP($S412,'Vent Sizing Charts'!$T$14:$T$17,'Vent Sizing Charts'!Y$14:Y$17)+1,IF($R412=3,LOOKUP($S412,'Vent Sizing Charts'!$T$10:$T$13,'Vent Sizing Charts'!Y$10:Y$13)+1,IF($R412=2,LOOKUP($S412,'Vent Sizing Charts'!$T$8:$T$9,'Vent Sizing Charts'!Y$8:Y$9)+1,IF($R412=1.5,LOOKUP($S412,'Vent Sizing Charts'!$T$7,'Vent Sizing Charts'!Y$7)+1,IF($R412=1.25,LOOKUP($S412,'Vent Sizing Charts'!$T$6,'Vent Sizing Charts'!Y$6)+1,"ERR")))))))))))</f>
        <v>ERR</v>
      </c>
      <c r="Y412" t="str">
        <f>IF($R412=15,LOOKUP($S412,'Vent Sizing Charts'!$T$38:$T$41,'Vent Sizing Charts'!Z$38:Z$41)+1,IF($R412=12,LOOKUP($S412,'Vent Sizing Charts'!$T$34:$T$37,'Vent Sizing Charts'!Z$34:Z$37)+1,IF($R412=10,LOOKUP($S412,'Vent Sizing Charts'!$T$30:$T$33,'Vent Sizing Charts'!Z$30:Z$33)+1,IF($R412=8,LOOKUP($S412,'Vent Sizing Charts'!$T$26:$T$29,'Vent Sizing Charts'!Z$26:Z$29)+1,IF($R412=6,LOOKUP($S412,'Vent Sizing Charts'!$T$22:$T$25,'Vent Sizing Charts'!Z$22:Z$25)+1,IF($R412=5,LOOKUP($S412,'Vent Sizing Charts'!$T$18:$T$21,'Vent Sizing Charts'!Z$18:Z$21)+1,IF($R412=4,LOOKUP($S412,'Vent Sizing Charts'!$T$14:$T$17,'Vent Sizing Charts'!Z$14:Z$17)+1,IF($R412=3,LOOKUP($S412,'Vent Sizing Charts'!$T$10:$T$13,'Vent Sizing Charts'!Z$10:Z$13)+1,IF($R412=2,LOOKUP($S412,'Vent Sizing Charts'!$T$8:$T$9,'Vent Sizing Charts'!Z$8:Z$9)+1,IF($R412=1.5,LOOKUP($S412,'Vent Sizing Charts'!$T$7,'Vent Sizing Charts'!Z$7)+1,IF($R412=1.25,LOOKUP($S412,'Vent Sizing Charts'!$T$6,'Vent Sizing Charts'!Z$6)+1,"ERR")))))))))))</f>
        <v>ERR</v>
      </c>
      <c r="Z412" t="str">
        <f>IF($R412=15,LOOKUP($S412,'Vent Sizing Charts'!$T$38:$T$41,'Vent Sizing Charts'!AA$38:AA$41)+1,IF($R412=12,LOOKUP($S412,'Vent Sizing Charts'!$T$34:$T$37,'Vent Sizing Charts'!AA$34:AA$37)+1,IF($R412=10,LOOKUP($S412,'Vent Sizing Charts'!$T$30:$T$33,'Vent Sizing Charts'!AA$30:AA$33)+1,IF($R412=8,LOOKUP($S412,'Vent Sizing Charts'!$T$26:$T$29,'Vent Sizing Charts'!AA$26:AA$29)+1,IF($R412=6,LOOKUP($S412,'Vent Sizing Charts'!$T$22:$T$25,'Vent Sizing Charts'!AA$22:AA$25)+1,IF($R412=5,LOOKUP($S412,'Vent Sizing Charts'!$T$18:$T$21,'Vent Sizing Charts'!AA$18:AA$21)+1,IF($R412=4,LOOKUP($S412,'Vent Sizing Charts'!$T$14:$T$17,'Vent Sizing Charts'!AA$14:AA$17)+1,IF($R412=3,LOOKUP($S412,'Vent Sizing Charts'!$T$10:$T$13,'Vent Sizing Charts'!AA$10:AA$13)+1,IF($R412=2,LOOKUP($S412,'Vent Sizing Charts'!$T$8:$T$9,'Vent Sizing Charts'!AA$8:AA$9)+1,IF($R412=1.5,LOOKUP($S412,'Vent Sizing Charts'!$T$7,'Vent Sizing Charts'!AA$7)+1,IF($R412=1.25,LOOKUP($S412,'Vent Sizing Charts'!$T$6,'Vent Sizing Charts'!AA$6)+1,"ERR")))))))))))</f>
        <v>ERR</v>
      </c>
      <c r="AA412" t="str">
        <f>IF($R412=15,LOOKUP($S412,'Vent Sizing Charts'!$T$38:$T$41,'Vent Sizing Charts'!AB$38:AB$41)+1,IF($R412=12,LOOKUP($S412,'Vent Sizing Charts'!$T$34:$T$37,'Vent Sizing Charts'!AB$34:AB$37)+1,IF($R412=10,LOOKUP($S412,'Vent Sizing Charts'!$T$30:$T$33,'Vent Sizing Charts'!AB$30:AB$33)+1,IF($R412=8,LOOKUP($S412,'Vent Sizing Charts'!$T$26:$T$29,'Vent Sizing Charts'!AB$26:AB$29)+1,IF($R412=6,LOOKUP($S412,'Vent Sizing Charts'!$T$22:$T$25,'Vent Sizing Charts'!AB$22:AB$25)+1,IF($R412=5,LOOKUP($S412,'Vent Sizing Charts'!$T$18:$T$21,'Vent Sizing Charts'!AB$18:AB$21)+1,IF($R412=4,LOOKUP($S412,'Vent Sizing Charts'!$T$14:$T$17,'Vent Sizing Charts'!AB$14:AB$17)+1,IF($R412=3,LOOKUP($S412,'Vent Sizing Charts'!$T$10:$T$13,'Vent Sizing Charts'!AB$10:AB$13)+1,IF($R412=2,LOOKUP($S412,'Vent Sizing Charts'!$T$8:$T$9,'Vent Sizing Charts'!AB$8:AB$9)+1,IF($R412=1.5,LOOKUP($S412,'Vent Sizing Charts'!$T$7,'Vent Sizing Charts'!AB$7)+1,IF($R412=1.25,LOOKUP($S412,'Vent Sizing Charts'!$T$6,'Vent Sizing Charts'!AB$6)+1,"ERR")))))))))))</f>
        <v>ERR</v>
      </c>
      <c r="AB412" t="str">
        <f>IF($R412=15,LOOKUP($S412,'Vent Sizing Charts'!$T$38:$T$41,'Vent Sizing Charts'!AC$38:AC$41)+1,IF($R412=12,LOOKUP($S412,'Vent Sizing Charts'!$T$34:$T$37,'Vent Sizing Charts'!AC$34:AC$37)+1,IF($R412=10,LOOKUP($S412,'Vent Sizing Charts'!$T$30:$T$33,'Vent Sizing Charts'!AC$30:AC$33)+1,IF($R412=8,LOOKUP($S412,'Vent Sizing Charts'!$T$26:$T$29,'Vent Sizing Charts'!AC$26:AC$29)+1,IF($R412=6,LOOKUP($S412,'Vent Sizing Charts'!$T$22:$T$25,'Vent Sizing Charts'!AC$22:AC$25)+1,IF($R412=5,LOOKUP($S412,'Vent Sizing Charts'!$T$18:$T$21,'Vent Sizing Charts'!AC$18:AC$21)+1,IF($R412=4,LOOKUP($S412,'Vent Sizing Charts'!$T$14:$T$17,'Vent Sizing Charts'!AC$14:AC$17)+1,IF($R412=3,LOOKUP($S412,'Vent Sizing Charts'!$T$10:$T$13,'Vent Sizing Charts'!AC$10:AC$13)+1,IF($R412=2,LOOKUP($S412,'Vent Sizing Charts'!$T$8:$T$9,'Vent Sizing Charts'!AC$8:AC$9)+1,IF($R412=1.5,LOOKUP($S412,'Vent Sizing Charts'!$T$7,'Vent Sizing Charts'!AC$7)+1,IF($R412=1.25,LOOKUP($S412,'Vent Sizing Charts'!$T$6,'Vent Sizing Charts'!AC$6)+1,"ERR")))))))))))</f>
        <v>ERR</v>
      </c>
      <c r="AC412" t="str">
        <f>IF($R412=15,LOOKUP($S412,'Vent Sizing Charts'!$T$38:$T$41,'Vent Sizing Charts'!AD$38:AD$41)+1,IF($R412=12,LOOKUP($S412,'Vent Sizing Charts'!$T$34:$T$37,'Vent Sizing Charts'!AD$34:AD$37)+1,IF($R412=10,LOOKUP($S412,'Vent Sizing Charts'!$T$30:$T$33,'Vent Sizing Charts'!AD$30:AD$33)+1,IF($R412=8,LOOKUP($S412,'Vent Sizing Charts'!$T$26:$T$29,'Vent Sizing Charts'!AD$26:AD$29)+1,IF($R412=6,LOOKUP($S412,'Vent Sizing Charts'!$T$22:$T$25,'Vent Sizing Charts'!AD$22:AD$25)+1,IF($R412=5,LOOKUP($S412,'Vent Sizing Charts'!$T$18:$T$21,'Vent Sizing Charts'!AD$18:AD$21)+1,IF($R412=4,LOOKUP($S412,'Vent Sizing Charts'!$T$14:$T$17,'Vent Sizing Charts'!AD$14:AD$17)+1,IF($R412=3,LOOKUP($S412,'Vent Sizing Charts'!$T$10:$T$13,'Vent Sizing Charts'!AD$10:AD$13)+1,IF($R412=2,LOOKUP($S412,'Vent Sizing Charts'!$T$8:$T$9,'Vent Sizing Charts'!AD$8:AD$9)+1,IF($R412=1.5,LOOKUP($S412,'Vent Sizing Charts'!$T$7,'Vent Sizing Charts'!AD$7)+1,IF($R412=1.25,LOOKUP($S412,'Vent Sizing Charts'!$T$6,'Vent Sizing Charts'!AD$6)+1,"ERR")))))))))))</f>
        <v>ERR</v>
      </c>
      <c r="AD412" t="str">
        <f>IF($R412=15,LOOKUP($S412,'Vent Sizing Charts'!$T$38:$T$41,'Vent Sizing Charts'!AE$38:AE$41)+1,IF($R412=12,LOOKUP($S412,'Vent Sizing Charts'!$T$34:$T$37,'Vent Sizing Charts'!AE$34:AE$37)+1,IF($R412=10,LOOKUP($S412,'Vent Sizing Charts'!$T$30:$T$33,'Vent Sizing Charts'!AE$30:AE$33)+1,IF($R412=8,LOOKUP($S412,'Vent Sizing Charts'!$T$26:$T$29,'Vent Sizing Charts'!AE$26:AE$29)+1,IF($R412=6,LOOKUP($S412,'Vent Sizing Charts'!$T$22:$T$25,'Vent Sizing Charts'!AE$22:AE$25)+1,IF($R412=5,LOOKUP($S412,'Vent Sizing Charts'!$T$18:$T$21,'Vent Sizing Charts'!AE$18:AE$21)+1,IF($R412=4,LOOKUP($S412,'Vent Sizing Charts'!$T$14:$T$17,'Vent Sizing Charts'!AE$14:AE$17)+1,IF($R412=3,LOOKUP($S412,'Vent Sizing Charts'!$T$10:$T$13,'Vent Sizing Charts'!AE$10:AE$13)+1,IF($R412=2,LOOKUP($S412,'Vent Sizing Charts'!$T$8:$T$9,'Vent Sizing Charts'!AE$8:AE$9)+1,IF($R412=1.5,LOOKUP($S412,'Vent Sizing Charts'!$T$7,'Vent Sizing Charts'!AE$7)+1,IF($R412=1.25,LOOKUP($S412,'Vent Sizing Charts'!$T$6,'Vent Sizing Charts'!AE$6)+1,"ERR")))))))))))</f>
        <v>ERR</v>
      </c>
      <c r="AE412" t="str">
        <f>IF($R412=15,LOOKUP($S412,'Vent Sizing Charts'!$T$38:$T$41,'Vent Sizing Charts'!U$38:U$41),IF($R412=12,LOOKUP($S412,'Vent Sizing Charts'!$T$34:$T$37,'Vent Sizing Charts'!U$34:U$37),IF($R412=10,LOOKUP($S412,'Vent Sizing Charts'!$T$30:$T$33,'Vent Sizing Charts'!U$30:U$33),IF($R412=8,LOOKUP($S412,'Vent Sizing Charts'!$T$26:$T$29,'Vent Sizing Charts'!U$26:U$29),IF($R412=6,LOOKUP($S412,'Vent Sizing Charts'!$T$22:$T$25,'Vent Sizing Charts'!U$22:U$25),IF($R412=5,LOOKUP($S412,'Vent Sizing Charts'!$T$18:$T$21,'Vent Sizing Charts'!U$18:U$21),IF($R412=4,LOOKUP($S412,'Vent Sizing Charts'!$T$14:$T$17,'Vent Sizing Charts'!U$14:U$17),IF($R412=3,LOOKUP($S412,'Vent Sizing Charts'!$T$10:$T$13,'Vent Sizing Charts'!U$10:U$13),IF($R412=2,LOOKUP($S412,'Vent Sizing Charts'!$T$8:$T$9,'Vent Sizing Charts'!U$8:U$9),IF($R412=1.5,LOOKUP($S412,'Vent Sizing Charts'!$T$7,'Vent Sizing Charts'!U$7),IF($R412=1.25,LOOKUP($S412,'Vent Sizing Charts'!$T$6,'Vent Sizing Charts'!U$6),"ERR")))))))))))</f>
        <v>ERR</v>
      </c>
    </row>
    <row r="413" spans="6:31" x14ac:dyDescent="0.25">
      <c r="F413" t="str">
        <f>IF('Vent Sizing'!M398="","",'Vent Sizing'!M398)</f>
        <v/>
      </c>
      <c r="G413">
        <v>0</v>
      </c>
      <c r="H413" t="e">
        <f>IF(LOOKUP($F413,'Vent Sizing Charts'!$F$5:$F$18,'Vent Sizing Charts'!G$5:G$18)+1&lt;0,0,LOOKUP($F413,'Vent Sizing Charts'!$F$5:$F$18,'Vent Sizing Charts'!G$5:G$18))</f>
        <v>#N/A</v>
      </c>
      <c r="I413" t="e">
        <f>IF(LOOKUP($F413,'Vent Sizing Charts'!$F$5:$F$18,'Vent Sizing Charts'!H$5:H$18)+1&lt;0,0,LOOKUP($F413,'Vent Sizing Charts'!$F$5:$F$18,'Vent Sizing Charts'!H$5:H$18))</f>
        <v>#N/A</v>
      </c>
      <c r="J413" t="e">
        <f>IF(LOOKUP($F413,'Vent Sizing Charts'!$F$5:$F$18,'Vent Sizing Charts'!I$5:I$18)+1&lt;0,0,LOOKUP($F413,'Vent Sizing Charts'!$F$5:$F$18,'Vent Sizing Charts'!I$5:I$18))</f>
        <v>#N/A</v>
      </c>
      <c r="K413" t="e">
        <f>IF(LOOKUP($F413,'Vent Sizing Charts'!$F$5:$F$18,'Vent Sizing Charts'!J$5:J$18)+1&lt;0,0,LOOKUP($F413,'Vent Sizing Charts'!$F$5:$F$18,'Vent Sizing Charts'!J$5:J$18))</f>
        <v>#N/A</v>
      </c>
      <c r="L413" t="e">
        <f>IF(LOOKUP($F413,'Vent Sizing Charts'!$F$5:$F$18,'Vent Sizing Charts'!K$5:K$18)+1&lt;0,0,LOOKUP($F413,'Vent Sizing Charts'!$F$5:$F$18,'Vent Sizing Charts'!K$5:K$18))</f>
        <v>#N/A</v>
      </c>
      <c r="M413" t="e">
        <f>IF(LOOKUP($F413,'Vent Sizing Charts'!$F$5:$F$18,'Vent Sizing Charts'!L$5:L$18)+1&lt;0,0,LOOKUP($F413,'Vent Sizing Charts'!$F$5:$F$18,'Vent Sizing Charts'!L$5:L$18))</f>
        <v>#N/A</v>
      </c>
      <c r="N413" t="e">
        <f>IF(LOOKUP($F413,'Vent Sizing Charts'!$F$5:$F$18,'Vent Sizing Charts'!M$5:M$18)+1&lt;0,0,LOOKUP($F413,'Vent Sizing Charts'!$F$5:$F$18,'Vent Sizing Charts'!M$5:M$18))</f>
        <v>#N/A</v>
      </c>
      <c r="O413" t="e">
        <f>IF(LOOKUP($F413,'Vent Sizing Charts'!$F$5:$F$18,'Vent Sizing Charts'!N$5:N$18)+1&lt;0,0,LOOKUP($F413,'Vent Sizing Charts'!$F$5:$F$18,'Vent Sizing Charts'!N$5:N$18))</f>
        <v>#N/A</v>
      </c>
      <c r="R413">
        <f>'Vent Sizing'!W318</f>
        <v>0</v>
      </c>
      <c r="S413">
        <f>ROUNDUP('Vent Sizing'!X318,0)</f>
        <v>0</v>
      </c>
      <c r="T413">
        <v>-9999999</v>
      </c>
      <c r="U413" t="str">
        <f>IF($R413=15,LOOKUP($S413,'Vent Sizing Charts'!$T$38:$T$41,'Vent Sizing Charts'!V$38:V$41)+1,IF($R413=12,LOOKUP($S413,'Vent Sizing Charts'!$T$34:$T$37,'Vent Sizing Charts'!V$34:V$37)+1,IF($R413=10,LOOKUP($S413,'Vent Sizing Charts'!$T$30:$T$33,'Vent Sizing Charts'!V$30:V$33)+1,IF($R413=8,LOOKUP($S413,'Vent Sizing Charts'!$T$26:$T$29,'Vent Sizing Charts'!V$26:V$29)+1,IF($R413=6,LOOKUP($S413,'Vent Sizing Charts'!$T$22:$T$25,'Vent Sizing Charts'!V$22:V$25)+1,IF($R413=5,LOOKUP($S413,'Vent Sizing Charts'!$T$18:$T$21,'Vent Sizing Charts'!V$18:V$21)+1,IF($R413=4,LOOKUP($S413,'Vent Sizing Charts'!$T$14:$T$17,'Vent Sizing Charts'!V$14:V$17)+1,IF($R413=3,LOOKUP($S413,'Vent Sizing Charts'!$T$10:$T$13,'Vent Sizing Charts'!V$10:V$13)+1,IF($R413=2,LOOKUP($S413,'Vent Sizing Charts'!$T$8:$T$9,'Vent Sizing Charts'!V$8:V$9)+1,IF($R413=1.5,LOOKUP($S413,'Vent Sizing Charts'!$T$7,'Vent Sizing Charts'!V$7)+1,IF($R413=1.25,LOOKUP($S413,'Vent Sizing Charts'!$T$6,'Vent Sizing Charts'!V$6)+1,"ERR")))))))))))</f>
        <v>ERR</v>
      </c>
      <c r="V413" t="str">
        <f>IF($R413=15,LOOKUP($S413,'Vent Sizing Charts'!$T$38:$T$41,'Vent Sizing Charts'!W$38:W$41)+1,IF($R413=12,LOOKUP($S413,'Vent Sizing Charts'!$T$34:$T$37,'Vent Sizing Charts'!W$34:W$37)+1,IF($R413=10,LOOKUP($S413,'Vent Sizing Charts'!$T$30:$T$33,'Vent Sizing Charts'!W$30:W$33)+1,IF($R413=8,LOOKUP($S413,'Vent Sizing Charts'!$T$26:$T$29,'Vent Sizing Charts'!W$26:W$29)+1,IF($R413=6,LOOKUP($S413,'Vent Sizing Charts'!$T$22:$T$25,'Vent Sizing Charts'!W$22:W$25)+1,IF($R413=5,LOOKUP($S413,'Vent Sizing Charts'!$T$18:$T$21,'Vent Sizing Charts'!W$18:W$21)+1,IF($R413=4,LOOKUP($S413,'Vent Sizing Charts'!$T$14:$T$17,'Vent Sizing Charts'!W$14:W$17)+1,IF($R413=3,LOOKUP($S413,'Vent Sizing Charts'!$T$10:$T$13,'Vent Sizing Charts'!W$10:W$13)+1,IF($R413=2,LOOKUP($S413,'Vent Sizing Charts'!$T$8:$T$9,'Vent Sizing Charts'!W$8:W$9)+1,IF($R413=1.5,LOOKUP($S413,'Vent Sizing Charts'!$T$7,'Vent Sizing Charts'!W$7)+1,IF($R413=1.25,LOOKUP($S413,'Vent Sizing Charts'!$T$6,'Vent Sizing Charts'!W$6)+1,"ERR")))))))))))</f>
        <v>ERR</v>
      </c>
      <c r="W413" t="str">
        <f>IF($R413=15,LOOKUP($S413,'Vent Sizing Charts'!$T$38:$T$41,'Vent Sizing Charts'!X$38:X$41)+1,IF($R413=12,LOOKUP($S413,'Vent Sizing Charts'!$T$34:$T$37,'Vent Sizing Charts'!X$34:X$37)+1,IF($R413=10,LOOKUP($S413,'Vent Sizing Charts'!$T$30:$T$33,'Vent Sizing Charts'!X$30:X$33)+1,IF($R413=8,LOOKUP($S413,'Vent Sizing Charts'!$T$26:$T$29,'Vent Sizing Charts'!X$26:X$29)+1,IF($R413=6,LOOKUP($S413,'Vent Sizing Charts'!$T$22:$T$25,'Vent Sizing Charts'!X$22:X$25)+1,IF($R413=5,LOOKUP($S413,'Vent Sizing Charts'!$T$18:$T$21,'Vent Sizing Charts'!X$18:X$21)+1,IF($R413=4,LOOKUP($S413,'Vent Sizing Charts'!$T$14:$T$17,'Vent Sizing Charts'!X$14:X$17)+1,IF($R413=3,LOOKUP($S413,'Vent Sizing Charts'!$T$10:$T$13,'Vent Sizing Charts'!X$10:X$13)+1,IF($R413=2,LOOKUP($S413,'Vent Sizing Charts'!$T$8:$T$9,'Vent Sizing Charts'!X$8:X$9)+1,IF($R413=1.5,LOOKUP($S413,'Vent Sizing Charts'!$T$7,'Vent Sizing Charts'!X$7)+1,IF($R413=1.25,LOOKUP($S413,'Vent Sizing Charts'!$T$6,'Vent Sizing Charts'!X$6)+1,"ERR")))))))))))</f>
        <v>ERR</v>
      </c>
      <c r="X413" t="str">
        <f>IF($R413=15,LOOKUP($S413,'Vent Sizing Charts'!$T$38:$T$41,'Vent Sizing Charts'!Y$38:Y$41)+1,IF($R413=12,LOOKUP($S413,'Vent Sizing Charts'!$T$34:$T$37,'Vent Sizing Charts'!Y$34:Y$37)+1,IF($R413=10,LOOKUP($S413,'Vent Sizing Charts'!$T$30:$T$33,'Vent Sizing Charts'!Y$30:Y$33)+1,IF($R413=8,LOOKUP($S413,'Vent Sizing Charts'!$T$26:$T$29,'Vent Sizing Charts'!Y$26:Y$29)+1,IF($R413=6,LOOKUP($S413,'Vent Sizing Charts'!$T$22:$T$25,'Vent Sizing Charts'!Y$22:Y$25)+1,IF($R413=5,LOOKUP($S413,'Vent Sizing Charts'!$T$18:$T$21,'Vent Sizing Charts'!Y$18:Y$21)+1,IF($R413=4,LOOKUP($S413,'Vent Sizing Charts'!$T$14:$T$17,'Vent Sizing Charts'!Y$14:Y$17)+1,IF($R413=3,LOOKUP($S413,'Vent Sizing Charts'!$T$10:$T$13,'Vent Sizing Charts'!Y$10:Y$13)+1,IF($R413=2,LOOKUP($S413,'Vent Sizing Charts'!$T$8:$T$9,'Vent Sizing Charts'!Y$8:Y$9)+1,IF($R413=1.5,LOOKUP($S413,'Vent Sizing Charts'!$T$7,'Vent Sizing Charts'!Y$7)+1,IF($R413=1.25,LOOKUP($S413,'Vent Sizing Charts'!$T$6,'Vent Sizing Charts'!Y$6)+1,"ERR")))))))))))</f>
        <v>ERR</v>
      </c>
      <c r="Y413" t="str">
        <f>IF($R413=15,LOOKUP($S413,'Vent Sizing Charts'!$T$38:$T$41,'Vent Sizing Charts'!Z$38:Z$41)+1,IF($R413=12,LOOKUP($S413,'Vent Sizing Charts'!$T$34:$T$37,'Vent Sizing Charts'!Z$34:Z$37)+1,IF($R413=10,LOOKUP($S413,'Vent Sizing Charts'!$T$30:$T$33,'Vent Sizing Charts'!Z$30:Z$33)+1,IF($R413=8,LOOKUP($S413,'Vent Sizing Charts'!$T$26:$T$29,'Vent Sizing Charts'!Z$26:Z$29)+1,IF($R413=6,LOOKUP($S413,'Vent Sizing Charts'!$T$22:$T$25,'Vent Sizing Charts'!Z$22:Z$25)+1,IF($R413=5,LOOKUP($S413,'Vent Sizing Charts'!$T$18:$T$21,'Vent Sizing Charts'!Z$18:Z$21)+1,IF($R413=4,LOOKUP($S413,'Vent Sizing Charts'!$T$14:$T$17,'Vent Sizing Charts'!Z$14:Z$17)+1,IF($R413=3,LOOKUP($S413,'Vent Sizing Charts'!$T$10:$T$13,'Vent Sizing Charts'!Z$10:Z$13)+1,IF($R413=2,LOOKUP($S413,'Vent Sizing Charts'!$T$8:$T$9,'Vent Sizing Charts'!Z$8:Z$9)+1,IF($R413=1.5,LOOKUP($S413,'Vent Sizing Charts'!$T$7,'Vent Sizing Charts'!Z$7)+1,IF($R413=1.25,LOOKUP($S413,'Vent Sizing Charts'!$T$6,'Vent Sizing Charts'!Z$6)+1,"ERR")))))))))))</f>
        <v>ERR</v>
      </c>
      <c r="Z413" t="str">
        <f>IF($R413=15,LOOKUP($S413,'Vent Sizing Charts'!$T$38:$T$41,'Vent Sizing Charts'!AA$38:AA$41)+1,IF($R413=12,LOOKUP($S413,'Vent Sizing Charts'!$T$34:$T$37,'Vent Sizing Charts'!AA$34:AA$37)+1,IF($R413=10,LOOKUP($S413,'Vent Sizing Charts'!$T$30:$T$33,'Vent Sizing Charts'!AA$30:AA$33)+1,IF($R413=8,LOOKUP($S413,'Vent Sizing Charts'!$T$26:$T$29,'Vent Sizing Charts'!AA$26:AA$29)+1,IF($R413=6,LOOKUP($S413,'Vent Sizing Charts'!$T$22:$T$25,'Vent Sizing Charts'!AA$22:AA$25)+1,IF($R413=5,LOOKUP($S413,'Vent Sizing Charts'!$T$18:$T$21,'Vent Sizing Charts'!AA$18:AA$21)+1,IF($R413=4,LOOKUP($S413,'Vent Sizing Charts'!$T$14:$T$17,'Vent Sizing Charts'!AA$14:AA$17)+1,IF($R413=3,LOOKUP($S413,'Vent Sizing Charts'!$T$10:$T$13,'Vent Sizing Charts'!AA$10:AA$13)+1,IF($R413=2,LOOKUP($S413,'Vent Sizing Charts'!$T$8:$T$9,'Vent Sizing Charts'!AA$8:AA$9)+1,IF($R413=1.5,LOOKUP($S413,'Vent Sizing Charts'!$T$7,'Vent Sizing Charts'!AA$7)+1,IF($R413=1.25,LOOKUP($S413,'Vent Sizing Charts'!$T$6,'Vent Sizing Charts'!AA$6)+1,"ERR")))))))))))</f>
        <v>ERR</v>
      </c>
      <c r="AA413" t="str">
        <f>IF($R413=15,LOOKUP($S413,'Vent Sizing Charts'!$T$38:$T$41,'Vent Sizing Charts'!AB$38:AB$41)+1,IF($R413=12,LOOKUP($S413,'Vent Sizing Charts'!$T$34:$T$37,'Vent Sizing Charts'!AB$34:AB$37)+1,IF($R413=10,LOOKUP($S413,'Vent Sizing Charts'!$T$30:$T$33,'Vent Sizing Charts'!AB$30:AB$33)+1,IF($R413=8,LOOKUP($S413,'Vent Sizing Charts'!$T$26:$T$29,'Vent Sizing Charts'!AB$26:AB$29)+1,IF($R413=6,LOOKUP($S413,'Vent Sizing Charts'!$T$22:$T$25,'Vent Sizing Charts'!AB$22:AB$25)+1,IF($R413=5,LOOKUP($S413,'Vent Sizing Charts'!$T$18:$T$21,'Vent Sizing Charts'!AB$18:AB$21)+1,IF($R413=4,LOOKUP($S413,'Vent Sizing Charts'!$T$14:$T$17,'Vent Sizing Charts'!AB$14:AB$17)+1,IF($R413=3,LOOKUP($S413,'Vent Sizing Charts'!$T$10:$T$13,'Vent Sizing Charts'!AB$10:AB$13)+1,IF($R413=2,LOOKUP($S413,'Vent Sizing Charts'!$T$8:$T$9,'Vent Sizing Charts'!AB$8:AB$9)+1,IF($R413=1.5,LOOKUP($S413,'Vent Sizing Charts'!$T$7,'Vent Sizing Charts'!AB$7)+1,IF($R413=1.25,LOOKUP($S413,'Vent Sizing Charts'!$T$6,'Vent Sizing Charts'!AB$6)+1,"ERR")))))))))))</f>
        <v>ERR</v>
      </c>
      <c r="AB413" t="str">
        <f>IF($R413=15,LOOKUP($S413,'Vent Sizing Charts'!$T$38:$T$41,'Vent Sizing Charts'!AC$38:AC$41)+1,IF($R413=12,LOOKUP($S413,'Vent Sizing Charts'!$T$34:$T$37,'Vent Sizing Charts'!AC$34:AC$37)+1,IF($R413=10,LOOKUP($S413,'Vent Sizing Charts'!$T$30:$T$33,'Vent Sizing Charts'!AC$30:AC$33)+1,IF($R413=8,LOOKUP($S413,'Vent Sizing Charts'!$T$26:$T$29,'Vent Sizing Charts'!AC$26:AC$29)+1,IF($R413=6,LOOKUP($S413,'Vent Sizing Charts'!$T$22:$T$25,'Vent Sizing Charts'!AC$22:AC$25)+1,IF($R413=5,LOOKUP($S413,'Vent Sizing Charts'!$T$18:$T$21,'Vent Sizing Charts'!AC$18:AC$21)+1,IF($R413=4,LOOKUP($S413,'Vent Sizing Charts'!$T$14:$T$17,'Vent Sizing Charts'!AC$14:AC$17)+1,IF($R413=3,LOOKUP($S413,'Vent Sizing Charts'!$T$10:$T$13,'Vent Sizing Charts'!AC$10:AC$13)+1,IF($R413=2,LOOKUP($S413,'Vent Sizing Charts'!$T$8:$T$9,'Vent Sizing Charts'!AC$8:AC$9)+1,IF($R413=1.5,LOOKUP($S413,'Vent Sizing Charts'!$T$7,'Vent Sizing Charts'!AC$7)+1,IF($R413=1.25,LOOKUP($S413,'Vent Sizing Charts'!$T$6,'Vent Sizing Charts'!AC$6)+1,"ERR")))))))))))</f>
        <v>ERR</v>
      </c>
      <c r="AC413" t="str">
        <f>IF($R413=15,LOOKUP($S413,'Vent Sizing Charts'!$T$38:$T$41,'Vent Sizing Charts'!AD$38:AD$41)+1,IF($R413=12,LOOKUP($S413,'Vent Sizing Charts'!$T$34:$T$37,'Vent Sizing Charts'!AD$34:AD$37)+1,IF($R413=10,LOOKUP($S413,'Vent Sizing Charts'!$T$30:$T$33,'Vent Sizing Charts'!AD$30:AD$33)+1,IF($R413=8,LOOKUP($S413,'Vent Sizing Charts'!$T$26:$T$29,'Vent Sizing Charts'!AD$26:AD$29)+1,IF($R413=6,LOOKUP($S413,'Vent Sizing Charts'!$T$22:$T$25,'Vent Sizing Charts'!AD$22:AD$25)+1,IF($R413=5,LOOKUP($S413,'Vent Sizing Charts'!$T$18:$T$21,'Vent Sizing Charts'!AD$18:AD$21)+1,IF($R413=4,LOOKUP($S413,'Vent Sizing Charts'!$T$14:$T$17,'Vent Sizing Charts'!AD$14:AD$17)+1,IF($R413=3,LOOKUP($S413,'Vent Sizing Charts'!$T$10:$T$13,'Vent Sizing Charts'!AD$10:AD$13)+1,IF($R413=2,LOOKUP($S413,'Vent Sizing Charts'!$T$8:$T$9,'Vent Sizing Charts'!AD$8:AD$9)+1,IF($R413=1.5,LOOKUP($S413,'Vent Sizing Charts'!$T$7,'Vent Sizing Charts'!AD$7)+1,IF($R413=1.25,LOOKUP($S413,'Vent Sizing Charts'!$T$6,'Vent Sizing Charts'!AD$6)+1,"ERR")))))))))))</f>
        <v>ERR</v>
      </c>
      <c r="AD413" t="str">
        <f>IF($R413=15,LOOKUP($S413,'Vent Sizing Charts'!$T$38:$T$41,'Vent Sizing Charts'!AE$38:AE$41)+1,IF($R413=12,LOOKUP($S413,'Vent Sizing Charts'!$T$34:$T$37,'Vent Sizing Charts'!AE$34:AE$37)+1,IF($R413=10,LOOKUP($S413,'Vent Sizing Charts'!$T$30:$T$33,'Vent Sizing Charts'!AE$30:AE$33)+1,IF($R413=8,LOOKUP($S413,'Vent Sizing Charts'!$T$26:$T$29,'Vent Sizing Charts'!AE$26:AE$29)+1,IF($R413=6,LOOKUP($S413,'Vent Sizing Charts'!$T$22:$T$25,'Vent Sizing Charts'!AE$22:AE$25)+1,IF($R413=5,LOOKUP($S413,'Vent Sizing Charts'!$T$18:$T$21,'Vent Sizing Charts'!AE$18:AE$21)+1,IF($R413=4,LOOKUP($S413,'Vent Sizing Charts'!$T$14:$T$17,'Vent Sizing Charts'!AE$14:AE$17)+1,IF($R413=3,LOOKUP($S413,'Vent Sizing Charts'!$T$10:$T$13,'Vent Sizing Charts'!AE$10:AE$13)+1,IF($R413=2,LOOKUP($S413,'Vent Sizing Charts'!$T$8:$T$9,'Vent Sizing Charts'!AE$8:AE$9)+1,IF($R413=1.5,LOOKUP($S413,'Vent Sizing Charts'!$T$7,'Vent Sizing Charts'!AE$7)+1,IF($R413=1.25,LOOKUP($S413,'Vent Sizing Charts'!$T$6,'Vent Sizing Charts'!AE$6)+1,"ERR")))))))))))</f>
        <v>ERR</v>
      </c>
      <c r="AE413" t="str">
        <f>IF($R413=15,LOOKUP($S413,'Vent Sizing Charts'!$T$38:$T$41,'Vent Sizing Charts'!U$38:U$41),IF($R413=12,LOOKUP($S413,'Vent Sizing Charts'!$T$34:$T$37,'Vent Sizing Charts'!U$34:U$37),IF($R413=10,LOOKUP($S413,'Vent Sizing Charts'!$T$30:$T$33,'Vent Sizing Charts'!U$30:U$33),IF($R413=8,LOOKUP($S413,'Vent Sizing Charts'!$T$26:$T$29,'Vent Sizing Charts'!U$26:U$29),IF($R413=6,LOOKUP($S413,'Vent Sizing Charts'!$T$22:$T$25,'Vent Sizing Charts'!U$22:U$25),IF($R413=5,LOOKUP($S413,'Vent Sizing Charts'!$T$18:$T$21,'Vent Sizing Charts'!U$18:U$21),IF($R413=4,LOOKUP($S413,'Vent Sizing Charts'!$T$14:$T$17,'Vent Sizing Charts'!U$14:U$17),IF($R413=3,LOOKUP($S413,'Vent Sizing Charts'!$T$10:$T$13,'Vent Sizing Charts'!U$10:U$13),IF($R413=2,LOOKUP($S413,'Vent Sizing Charts'!$T$8:$T$9,'Vent Sizing Charts'!U$8:U$9),IF($R413=1.5,LOOKUP($S413,'Vent Sizing Charts'!$T$7,'Vent Sizing Charts'!U$7),IF($R413=1.25,LOOKUP($S413,'Vent Sizing Charts'!$T$6,'Vent Sizing Charts'!U$6),"ERR")))))))))))</f>
        <v>ERR</v>
      </c>
    </row>
    <row r="414" spans="6:31" x14ac:dyDescent="0.25">
      <c r="F414" t="str">
        <f>IF('Vent Sizing'!M399="","",'Vent Sizing'!M399)</f>
        <v/>
      </c>
      <c r="G414">
        <v>0</v>
      </c>
      <c r="H414" t="e">
        <f>IF(LOOKUP($F414,'Vent Sizing Charts'!$F$5:$F$18,'Vent Sizing Charts'!G$5:G$18)+1&lt;0,0,LOOKUP($F414,'Vent Sizing Charts'!$F$5:$F$18,'Vent Sizing Charts'!G$5:G$18))</f>
        <v>#N/A</v>
      </c>
      <c r="I414" t="e">
        <f>IF(LOOKUP($F414,'Vent Sizing Charts'!$F$5:$F$18,'Vent Sizing Charts'!H$5:H$18)+1&lt;0,0,LOOKUP($F414,'Vent Sizing Charts'!$F$5:$F$18,'Vent Sizing Charts'!H$5:H$18))</f>
        <v>#N/A</v>
      </c>
      <c r="J414" t="e">
        <f>IF(LOOKUP($F414,'Vent Sizing Charts'!$F$5:$F$18,'Vent Sizing Charts'!I$5:I$18)+1&lt;0,0,LOOKUP($F414,'Vent Sizing Charts'!$F$5:$F$18,'Vent Sizing Charts'!I$5:I$18))</f>
        <v>#N/A</v>
      </c>
      <c r="K414" t="e">
        <f>IF(LOOKUP($F414,'Vent Sizing Charts'!$F$5:$F$18,'Vent Sizing Charts'!J$5:J$18)+1&lt;0,0,LOOKUP($F414,'Vent Sizing Charts'!$F$5:$F$18,'Vent Sizing Charts'!J$5:J$18))</f>
        <v>#N/A</v>
      </c>
      <c r="L414" t="e">
        <f>IF(LOOKUP($F414,'Vent Sizing Charts'!$F$5:$F$18,'Vent Sizing Charts'!K$5:K$18)+1&lt;0,0,LOOKUP($F414,'Vent Sizing Charts'!$F$5:$F$18,'Vent Sizing Charts'!K$5:K$18))</f>
        <v>#N/A</v>
      </c>
      <c r="M414" t="e">
        <f>IF(LOOKUP($F414,'Vent Sizing Charts'!$F$5:$F$18,'Vent Sizing Charts'!L$5:L$18)+1&lt;0,0,LOOKUP($F414,'Vent Sizing Charts'!$F$5:$F$18,'Vent Sizing Charts'!L$5:L$18))</f>
        <v>#N/A</v>
      </c>
      <c r="N414" t="e">
        <f>IF(LOOKUP($F414,'Vent Sizing Charts'!$F$5:$F$18,'Vent Sizing Charts'!M$5:M$18)+1&lt;0,0,LOOKUP($F414,'Vent Sizing Charts'!$F$5:$F$18,'Vent Sizing Charts'!M$5:M$18))</f>
        <v>#N/A</v>
      </c>
      <c r="O414" t="e">
        <f>IF(LOOKUP($F414,'Vent Sizing Charts'!$F$5:$F$18,'Vent Sizing Charts'!N$5:N$18)+1&lt;0,0,LOOKUP($F414,'Vent Sizing Charts'!$F$5:$F$18,'Vent Sizing Charts'!N$5:N$18))</f>
        <v>#N/A</v>
      </c>
      <c r="R414">
        <f>'Vent Sizing'!W319</f>
        <v>0</v>
      </c>
      <c r="S414">
        <f>ROUNDUP('Vent Sizing'!X319,0)</f>
        <v>0</v>
      </c>
      <c r="T414">
        <v>-9999999</v>
      </c>
      <c r="U414" t="str">
        <f>IF($R414=15,LOOKUP($S414,'Vent Sizing Charts'!$T$38:$T$41,'Vent Sizing Charts'!V$38:V$41)+1,IF($R414=12,LOOKUP($S414,'Vent Sizing Charts'!$T$34:$T$37,'Vent Sizing Charts'!V$34:V$37)+1,IF($R414=10,LOOKUP($S414,'Vent Sizing Charts'!$T$30:$T$33,'Vent Sizing Charts'!V$30:V$33)+1,IF($R414=8,LOOKUP($S414,'Vent Sizing Charts'!$T$26:$T$29,'Vent Sizing Charts'!V$26:V$29)+1,IF($R414=6,LOOKUP($S414,'Vent Sizing Charts'!$T$22:$T$25,'Vent Sizing Charts'!V$22:V$25)+1,IF($R414=5,LOOKUP($S414,'Vent Sizing Charts'!$T$18:$T$21,'Vent Sizing Charts'!V$18:V$21)+1,IF($R414=4,LOOKUP($S414,'Vent Sizing Charts'!$T$14:$T$17,'Vent Sizing Charts'!V$14:V$17)+1,IF($R414=3,LOOKUP($S414,'Vent Sizing Charts'!$T$10:$T$13,'Vent Sizing Charts'!V$10:V$13)+1,IF($R414=2,LOOKUP($S414,'Vent Sizing Charts'!$T$8:$T$9,'Vent Sizing Charts'!V$8:V$9)+1,IF($R414=1.5,LOOKUP($S414,'Vent Sizing Charts'!$T$7,'Vent Sizing Charts'!V$7)+1,IF($R414=1.25,LOOKUP($S414,'Vent Sizing Charts'!$T$6,'Vent Sizing Charts'!V$6)+1,"ERR")))))))))))</f>
        <v>ERR</v>
      </c>
      <c r="V414" t="str">
        <f>IF($R414=15,LOOKUP($S414,'Vent Sizing Charts'!$T$38:$T$41,'Vent Sizing Charts'!W$38:W$41)+1,IF($R414=12,LOOKUP($S414,'Vent Sizing Charts'!$T$34:$T$37,'Vent Sizing Charts'!W$34:W$37)+1,IF($R414=10,LOOKUP($S414,'Vent Sizing Charts'!$T$30:$T$33,'Vent Sizing Charts'!W$30:W$33)+1,IF($R414=8,LOOKUP($S414,'Vent Sizing Charts'!$T$26:$T$29,'Vent Sizing Charts'!W$26:W$29)+1,IF($R414=6,LOOKUP($S414,'Vent Sizing Charts'!$T$22:$T$25,'Vent Sizing Charts'!W$22:W$25)+1,IF($R414=5,LOOKUP($S414,'Vent Sizing Charts'!$T$18:$T$21,'Vent Sizing Charts'!W$18:W$21)+1,IF($R414=4,LOOKUP($S414,'Vent Sizing Charts'!$T$14:$T$17,'Vent Sizing Charts'!W$14:W$17)+1,IF($R414=3,LOOKUP($S414,'Vent Sizing Charts'!$T$10:$T$13,'Vent Sizing Charts'!W$10:W$13)+1,IF($R414=2,LOOKUP($S414,'Vent Sizing Charts'!$T$8:$T$9,'Vent Sizing Charts'!W$8:W$9)+1,IF($R414=1.5,LOOKUP($S414,'Vent Sizing Charts'!$T$7,'Vent Sizing Charts'!W$7)+1,IF($R414=1.25,LOOKUP($S414,'Vent Sizing Charts'!$T$6,'Vent Sizing Charts'!W$6)+1,"ERR")))))))))))</f>
        <v>ERR</v>
      </c>
      <c r="W414" t="str">
        <f>IF($R414=15,LOOKUP($S414,'Vent Sizing Charts'!$T$38:$T$41,'Vent Sizing Charts'!X$38:X$41)+1,IF($R414=12,LOOKUP($S414,'Vent Sizing Charts'!$T$34:$T$37,'Vent Sizing Charts'!X$34:X$37)+1,IF($R414=10,LOOKUP($S414,'Vent Sizing Charts'!$T$30:$T$33,'Vent Sizing Charts'!X$30:X$33)+1,IF($R414=8,LOOKUP($S414,'Vent Sizing Charts'!$T$26:$T$29,'Vent Sizing Charts'!X$26:X$29)+1,IF($R414=6,LOOKUP($S414,'Vent Sizing Charts'!$T$22:$T$25,'Vent Sizing Charts'!X$22:X$25)+1,IF($R414=5,LOOKUP($S414,'Vent Sizing Charts'!$T$18:$T$21,'Vent Sizing Charts'!X$18:X$21)+1,IF($R414=4,LOOKUP($S414,'Vent Sizing Charts'!$T$14:$T$17,'Vent Sizing Charts'!X$14:X$17)+1,IF($R414=3,LOOKUP($S414,'Vent Sizing Charts'!$T$10:$T$13,'Vent Sizing Charts'!X$10:X$13)+1,IF($R414=2,LOOKUP($S414,'Vent Sizing Charts'!$T$8:$T$9,'Vent Sizing Charts'!X$8:X$9)+1,IF($R414=1.5,LOOKUP($S414,'Vent Sizing Charts'!$T$7,'Vent Sizing Charts'!X$7)+1,IF($R414=1.25,LOOKUP($S414,'Vent Sizing Charts'!$T$6,'Vent Sizing Charts'!X$6)+1,"ERR")))))))))))</f>
        <v>ERR</v>
      </c>
      <c r="X414" t="str">
        <f>IF($R414=15,LOOKUP($S414,'Vent Sizing Charts'!$T$38:$T$41,'Vent Sizing Charts'!Y$38:Y$41)+1,IF($R414=12,LOOKUP($S414,'Vent Sizing Charts'!$T$34:$T$37,'Vent Sizing Charts'!Y$34:Y$37)+1,IF($R414=10,LOOKUP($S414,'Vent Sizing Charts'!$T$30:$T$33,'Vent Sizing Charts'!Y$30:Y$33)+1,IF($R414=8,LOOKUP($S414,'Vent Sizing Charts'!$T$26:$T$29,'Vent Sizing Charts'!Y$26:Y$29)+1,IF($R414=6,LOOKUP($S414,'Vent Sizing Charts'!$T$22:$T$25,'Vent Sizing Charts'!Y$22:Y$25)+1,IF($R414=5,LOOKUP($S414,'Vent Sizing Charts'!$T$18:$T$21,'Vent Sizing Charts'!Y$18:Y$21)+1,IF($R414=4,LOOKUP($S414,'Vent Sizing Charts'!$T$14:$T$17,'Vent Sizing Charts'!Y$14:Y$17)+1,IF($R414=3,LOOKUP($S414,'Vent Sizing Charts'!$T$10:$T$13,'Vent Sizing Charts'!Y$10:Y$13)+1,IF($R414=2,LOOKUP($S414,'Vent Sizing Charts'!$T$8:$T$9,'Vent Sizing Charts'!Y$8:Y$9)+1,IF($R414=1.5,LOOKUP($S414,'Vent Sizing Charts'!$T$7,'Vent Sizing Charts'!Y$7)+1,IF($R414=1.25,LOOKUP($S414,'Vent Sizing Charts'!$T$6,'Vent Sizing Charts'!Y$6)+1,"ERR")))))))))))</f>
        <v>ERR</v>
      </c>
      <c r="Y414" t="str">
        <f>IF($R414=15,LOOKUP($S414,'Vent Sizing Charts'!$T$38:$T$41,'Vent Sizing Charts'!Z$38:Z$41)+1,IF($R414=12,LOOKUP($S414,'Vent Sizing Charts'!$T$34:$T$37,'Vent Sizing Charts'!Z$34:Z$37)+1,IF($R414=10,LOOKUP($S414,'Vent Sizing Charts'!$T$30:$T$33,'Vent Sizing Charts'!Z$30:Z$33)+1,IF($R414=8,LOOKUP($S414,'Vent Sizing Charts'!$T$26:$T$29,'Vent Sizing Charts'!Z$26:Z$29)+1,IF($R414=6,LOOKUP($S414,'Vent Sizing Charts'!$T$22:$T$25,'Vent Sizing Charts'!Z$22:Z$25)+1,IF($R414=5,LOOKUP($S414,'Vent Sizing Charts'!$T$18:$T$21,'Vent Sizing Charts'!Z$18:Z$21)+1,IF($R414=4,LOOKUP($S414,'Vent Sizing Charts'!$T$14:$T$17,'Vent Sizing Charts'!Z$14:Z$17)+1,IF($R414=3,LOOKUP($S414,'Vent Sizing Charts'!$T$10:$T$13,'Vent Sizing Charts'!Z$10:Z$13)+1,IF($R414=2,LOOKUP($S414,'Vent Sizing Charts'!$T$8:$T$9,'Vent Sizing Charts'!Z$8:Z$9)+1,IF($R414=1.5,LOOKUP($S414,'Vent Sizing Charts'!$T$7,'Vent Sizing Charts'!Z$7)+1,IF($R414=1.25,LOOKUP($S414,'Vent Sizing Charts'!$T$6,'Vent Sizing Charts'!Z$6)+1,"ERR")))))))))))</f>
        <v>ERR</v>
      </c>
      <c r="Z414" t="str">
        <f>IF($R414=15,LOOKUP($S414,'Vent Sizing Charts'!$T$38:$T$41,'Vent Sizing Charts'!AA$38:AA$41)+1,IF($R414=12,LOOKUP($S414,'Vent Sizing Charts'!$T$34:$T$37,'Vent Sizing Charts'!AA$34:AA$37)+1,IF($R414=10,LOOKUP($S414,'Vent Sizing Charts'!$T$30:$T$33,'Vent Sizing Charts'!AA$30:AA$33)+1,IF($R414=8,LOOKUP($S414,'Vent Sizing Charts'!$T$26:$T$29,'Vent Sizing Charts'!AA$26:AA$29)+1,IF($R414=6,LOOKUP($S414,'Vent Sizing Charts'!$T$22:$T$25,'Vent Sizing Charts'!AA$22:AA$25)+1,IF($R414=5,LOOKUP($S414,'Vent Sizing Charts'!$T$18:$T$21,'Vent Sizing Charts'!AA$18:AA$21)+1,IF($R414=4,LOOKUP($S414,'Vent Sizing Charts'!$T$14:$T$17,'Vent Sizing Charts'!AA$14:AA$17)+1,IF($R414=3,LOOKUP($S414,'Vent Sizing Charts'!$T$10:$T$13,'Vent Sizing Charts'!AA$10:AA$13)+1,IF($R414=2,LOOKUP($S414,'Vent Sizing Charts'!$T$8:$T$9,'Vent Sizing Charts'!AA$8:AA$9)+1,IF($R414=1.5,LOOKUP($S414,'Vent Sizing Charts'!$T$7,'Vent Sizing Charts'!AA$7)+1,IF($R414=1.25,LOOKUP($S414,'Vent Sizing Charts'!$T$6,'Vent Sizing Charts'!AA$6)+1,"ERR")))))))))))</f>
        <v>ERR</v>
      </c>
      <c r="AA414" t="str">
        <f>IF($R414=15,LOOKUP($S414,'Vent Sizing Charts'!$T$38:$T$41,'Vent Sizing Charts'!AB$38:AB$41)+1,IF($R414=12,LOOKUP($S414,'Vent Sizing Charts'!$T$34:$T$37,'Vent Sizing Charts'!AB$34:AB$37)+1,IF($R414=10,LOOKUP($S414,'Vent Sizing Charts'!$T$30:$T$33,'Vent Sizing Charts'!AB$30:AB$33)+1,IF($R414=8,LOOKUP($S414,'Vent Sizing Charts'!$T$26:$T$29,'Vent Sizing Charts'!AB$26:AB$29)+1,IF($R414=6,LOOKUP($S414,'Vent Sizing Charts'!$T$22:$T$25,'Vent Sizing Charts'!AB$22:AB$25)+1,IF($R414=5,LOOKUP($S414,'Vent Sizing Charts'!$T$18:$T$21,'Vent Sizing Charts'!AB$18:AB$21)+1,IF($R414=4,LOOKUP($S414,'Vent Sizing Charts'!$T$14:$T$17,'Vent Sizing Charts'!AB$14:AB$17)+1,IF($R414=3,LOOKUP($S414,'Vent Sizing Charts'!$T$10:$T$13,'Vent Sizing Charts'!AB$10:AB$13)+1,IF($R414=2,LOOKUP($S414,'Vent Sizing Charts'!$T$8:$T$9,'Vent Sizing Charts'!AB$8:AB$9)+1,IF($R414=1.5,LOOKUP($S414,'Vent Sizing Charts'!$T$7,'Vent Sizing Charts'!AB$7)+1,IF($R414=1.25,LOOKUP($S414,'Vent Sizing Charts'!$T$6,'Vent Sizing Charts'!AB$6)+1,"ERR")))))))))))</f>
        <v>ERR</v>
      </c>
      <c r="AB414" t="str">
        <f>IF($R414=15,LOOKUP($S414,'Vent Sizing Charts'!$T$38:$T$41,'Vent Sizing Charts'!AC$38:AC$41)+1,IF($R414=12,LOOKUP($S414,'Vent Sizing Charts'!$T$34:$T$37,'Vent Sizing Charts'!AC$34:AC$37)+1,IF($R414=10,LOOKUP($S414,'Vent Sizing Charts'!$T$30:$T$33,'Vent Sizing Charts'!AC$30:AC$33)+1,IF($R414=8,LOOKUP($S414,'Vent Sizing Charts'!$T$26:$T$29,'Vent Sizing Charts'!AC$26:AC$29)+1,IF($R414=6,LOOKUP($S414,'Vent Sizing Charts'!$T$22:$T$25,'Vent Sizing Charts'!AC$22:AC$25)+1,IF($R414=5,LOOKUP($S414,'Vent Sizing Charts'!$T$18:$T$21,'Vent Sizing Charts'!AC$18:AC$21)+1,IF($R414=4,LOOKUP($S414,'Vent Sizing Charts'!$T$14:$T$17,'Vent Sizing Charts'!AC$14:AC$17)+1,IF($R414=3,LOOKUP($S414,'Vent Sizing Charts'!$T$10:$T$13,'Vent Sizing Charts'!AC$10:AC$13)+1,IF($R414=2,LOOKUP($S414,'Vent Sizing Charts'!$T$8:$T$9,'Vent Sizing Charts'!AC$8:AC$9)+1,IF($R414=1.5,LOOKUP($S414,'Vent Sizing Charts'!$T$7,'Vent Sizing Charts'!AC$7)+1,IF($R414=1.25,LOOKUP($S414,'Vent Sizing Charts'!$T$6,'Vent Sizing Charts'!AC$6)+1,"ERR")))))))))))</f>
        <v>ERR</v>
      </c>
      <c r="AC414" t="str">
        <f>IF($R414=15,LOOKUP($S414,'Vent Sizing Charts'!$T$38:$T$41,'Vent Sizing Charts'!AD$38:AD$41)+1,IF($R414=12,LOOKUP($S414,'Vent Sizing Charts'!$T$34:$T$37,'Vent Sizing Charts'!AD$34:AD$37)+1,IF($R414=10,LOOKUP($S414,'Vent Sizing Charts'!$T$30:$T$33,'Vent Sizing Charts'!AD$30:AD$33)+1,IF($R414=8,LOOKUP($S414,'Vent Sizing Charts'!$T$26:$T$29,'Vent Sizing Charts'!AD$26:AD$29)+1,IF($R414=6,LOOKUP($S414,'Vent Sizing Charts'!$T$22:$T$25,'Vent Sizing Charts'!AD$22:AD$25)+1,IF($R414=5,LOOKUP($S414,'Vent Sizing Charts'!$T$18:$T$21,'Vent Sizing Charts'!AD$18:AD$21)+1,IF($R414=4,LOOKUP($S414,'Vent Sizing Charts'!$T$14:$T$17,'Vent Sizing Charts'!AD$14:AD$17)+1,IF($R414=3,LOOKUP($S414,'Vent Sizing Charts'!$T$10:$T$13,'Vent Sizing Charts'!AD$10:AD$13)+1,IF($R414=2,LOOKUP($S414,'Vent Sizing Charts'!$T$8:$T$9,'Vent Sizing Charts'!AD$8:AD$9)+1,IF($R414=1.5,LOOKUP($S414,'Vent Sizing Charts'!$T$7,'Vent Sizing Charts'!AD$7)+1,IF($R414=1.25,LOOKUP($S414,'Vent Sizing Charts'!$T$6,'Vent Sizing Charts'!AD$6)+1,"ERR")))))))))))</f>
        <v>ERR</v>
      </c>
      <c r="AD414" t="str">
        <f>IF($R414=15,LOOKUP($S414,'Vent Sizing Charts'!$T$38:$T$41,'Vent Sizing Charts'!AE$38:AE$41)+1,IF($R414=12,LOOKUP($S414,'Vent Sizing Charts'!$T$34:$T$37,'Vent Sizing Charts'!AE$34:AE$37)+1,IF($R414=10,LOOKUP($S414,'Vent Sizing Charts'!$T$30:$T$33,'Vent Sizing Charts'!AE$30:AE$33)+1,IF($R414=8,LOOKUP($S414,'Vent Sizing Charts'!$T$26:$T$29,'Vent Sizing Charts'!AE$26:AE$29)+1,IF($R414=6,LOOKUP($S414,'Vent Sizing Charts'!$T$22:$T$25,'Vent Sizing Charts'!AE$22:AE$25)+1,IF($R414=5,LOOKUP($S414,'Vent Sizing Charts'!$T$18:$T$21,'Vent Sizing Charts'!AE$18:AE$21)+1,IF($R414=4,LOOKUP($S414,'Vent Sizing Charts'!$T$14:$T$17,'Vent Sizing Charts'!AE$14:AE$17)+1,IF($R414=3,LOOKUP($S414,'Vent Sizing Charts'!$T$10:$T$13,'Vent Sizing Charts'!AE$10:AE$13)+1,IF($R414=2,LOOKUP($S414,'Vent Sizing Charts'!$T$8:$T$9,'Vent Sizing Charts'!AE$8:AE$9)+1,IF($R414=1.5,LOOKUP($S414,'Vent Sizing Charts'!$T$7,'Vent Sizing Charts'!AE$7)+1,IF($R414=1.25,LOOKUP($S414,'Vent Sizing Charts'!$T$6,'Vent Sizing Charts'!AE$6)+1,"ERR")))))))))))</f>
        <v>ERR</v>
      </c>
      <c r="AE414" t="str">
        <f>IF($R414=15,LOOKUP($S414,'Vent Sizing Charts'!$T$38:$T$41,'Vent Sizing Charts'!U$38:U$41),IF($R414=12,LOOKUP($S414,'Vent Sizing Charts'!$T$34:$T$37,'Vent Sizing Charts'!U$34:U$37),IF($R414=10,LOOKUP($S414,'Vent Sizing Charts'!$T$30:$T$33,'Vent Sizing Charts'!U$30:U$33),IF($R414=8,LOOKUP($S414,'Vent Sizing Charts'!$T$26:$T$29,'Vent Sizing Charts'!U$26:U$29),IF($R414=6,LOOKUP($S414,'Vent Sizing Charts'!$T$22:$T$25,'Vent Sizing Charts'!U$22:U$25),IF($R414=5,LOOKUP($S414,'Vent Sizing Charts'!$T$18:$T$21,'Vent Sizing Charts'!U$18:U$21),IF($R414=4,LOOKUP($S414,'Vent Sizing Charts'!$T$14:$T$17,'Vent Sizing Charts'!U$14:U$17),IF($R414=3,LOOKUP($S414,'Vent Sizing Charts'!$T$10:$T$13,'Vent Sizing Charts'!U$10:U$13),IF($R414=2,LOOKUP($S414,'Vent Sizing Charts'!$T$8:$T$9,'Vent Sizing Charts'!U$8:U$9),IF($R414=1.5,LOOKUP($S414,'Vent Sizing Charts'!$T$7,'Vent Sizing Charts'!U$7),IF($R414=1.25,LOOKUP($S414,'Vent Sizing Charts'!$T$6,'Vent Sizing Charts'!U$6),"ERR")))))))))))</f>
        <v>ERR</v>
      </c>
    </row>
    <row r="415" spans="6:31" x14ac:dyDescent="0.25">
      <c r="F415" t="str">
        <f>IF('Vent Sizing'!M400="","",'Vent Sizing'!M400)</f>
        <v/>
      </c>
      <c r="G415">
        <v>0</v>
      </c>
      <c r="H415" t="e">
        <f>IF(LOOKUP($F415,'Vent Sizing Charts'!$F$5:$F$18,'Vent Sizing Charts'!G$5:G$18)+1&lt;0,0,LOOKUP($F415,'Vent Sizing Charts'!$F$5:$F$18,'Vent Sizing Charts'!G$5:G$18))</f>
        <v>#N/A</v>
      </c>
      <c r="I415" t="e">
        <f>IF(LOOKUP($F415,'Vent Sizing Charts'!$F$5:$F$18,'Vent Sizing Charts'!H$5:H$18)+1&lt;0,0,LOOKUP($F415,'Vent Sizing Charts'!$F$5:$F$18,'Vent Sizing Charts'!H$5:H$18))</f>
        <v>#N/A</v>
      </c>
      <c r="J415" t="e">
        <f>IF(LOOKUP($F415,'Vent Sizing Charts'!$F$5:$F$18,'Vent Sizing Charts'!I$5:I$18)+1&lt;0,0,LOOKUP($F415,'Vent Sizing Charts'!$F$5:$F$18,'Vent Sizing Charts'!I$5:I$18))</f>
        <v>#N/A</v>
      </c>
      <c r="K415" t="e">
        <f>IF(LOOKUP($F415,'Vent Sizing Charts'!$F$5:$F$18,'Vent Sizing Charts'!J$5:J$18)+1&lt;0,0,LOOKUP($F415,'Vent Sizing Charts'!$F$5:$F$18,'Vent Sizing Charts'!J$5:J$18))</f>
        <v>#N/A</v>
      </c>
      <c r="L415" t="e">
        <f>IF(LOOKUP($F415,'Vent Sizing Charts'!$F$5:$F$18,'Vent Sizing Charts'!K$5:K$18)+1&lt;0,0,LOOKUP($F415,'Vent Sizing Charts'!$F$5:$F$18,'Vent Sizing Charts'!K$5:K$18))</f>
        <v>#N/A</v>
      </c>
      <c r="M415" t="e">
        <f>IF(LOOKUP($F415,'Vent Sizing Charts'!$F$5:$F$18,'Vent Sizing Charts'!L$5:L$18)+1&lt;0,0,LOOKUP($F415,'Vent Sizing Charts'!$F$5:$F$18,'Vent Sizing Charts'!L$5:L$18))</f>
        <v>#N/A</v>
      </c>
      <c r="N415" t="e">
        <f>IF(LOOKUP($F415,'Vent Sizing Charts'!$F$5:$F$18,'Vent Sizing Charts'!M$5:M$18)+1&lt;0,0,LOOKUP($F415,'Vent Sizing Charts'!$F$5:$F$18,'Vent Sizing Charts'!M$5:M$18))</f>
        <v>#N/A</v>
      </c>
      <c r="O415" t="e">
        <f>IF(LOOKUP($F415,'Vent Sizing Charts'!$F$5:$F$18,'Vent Sizing Charts'!N$5:N$18)+1&lt;0,0,LOOKUP($F415,'Vent Sizing Charts'!$F$5:$F$18,'Vent Sizing Charts'!N$5:N$18))</f>
        <v>#N/A</v>
      </c>
    </row>
    <row r="416" spans="6:31" x14ac:dyDescent="0.25">
      <c r="F416" t="str">
        <f>IF('Vent Sizing'!M401="","",'Vent Sizing'!M401)</f>
        <v/>
      </c>
      <c r="G416">
        <v>0</v>
      </c>
      <c r="H416" t="e">
        <f>IF(LOOKUP($F416,'Vent Sizing Charts'!$F$5:$F$18,'Vent Sizing Charts'!G$5:G$18)+1&lt;0,0,LOOKUP($F416,'Vent Sizing Charts'!$F$5:$F$18,'Vent Sizing Charts'!G$5:G$18))</f>
        <v>#N/A</v>
      </c>
      <c r="I416" t="e">
        <f>IF(LOOKUP($F416,'Vent Sizing Charts'!$F$5:$F$18,'Vent Sizing Charts'!H$5:H$18)+1&lt;0,0,LOOKUP($F416,'Vent Sizing Charts'!$F$5:$F$18,'Vent Sizing Charts'!H$5:H$18))</f>
        <v>#N/A</v>
      </c>
      <c r="J416" t="e">
        <f>IF(LOOKUP($F416,'Vent Sizing Charts'!$F$5:$F$18,'Vent Sizing Charts'!I$5:I$18)+1&lt;0,0,LOOKUP($F416,'Vent Sizing Charts'!$F$5:$F$18,'Vent Sizing Charts'!I$5:I$18))</f>
        <v>#N/A</v>
      </c>
      <c r="K416" t="e">
        <f>IF(LOOKUP($F416,'Vent Sizing Charts'!$F$5:$F$18,'Vent Sizing Charts'!J$5:J$18)+1&lt;0,0,LOOKUP($F416,'Vent Sizing Charts'!$F$5:$F$18,'Vent Sizing Charts'!J$5:J$18))</f>
        <v>#N/A</v>
      </c>
      <c r="L416" t="e">
        <f>IF(LOOKUP($F416,'Vent Sizing Charts'!$F$5:$F$18,'Vent Sizing Charts'!K$5:K$18)+1&lt;0,0,LOOKUP($F416,'Vent Sizing Charts'!$F$5:$F$18,'Vent Sizing Charts'!K$5:K$18))</f>
        <v>#N/A</v>
      </c>
      <c r="M416" t="e">
        <f>IF(LOOKUP($F416,'Vent Sizing Charts'!$F$5:$F$18,'Vent Sizing Charts'!L$5:L$18)+1&lt;0,0,LOOKUP($F416,'Vent Sizing Charts'!$F$5:$F$18,'Vent Sizing Charts'!L$5:L$18))</f>
        <v>#N/A</v>
      </c>
      <c r="N416" t="e">
        <f>IF(LOOKUP($F416,'Vent Sizing Charts'!$F$5:$F$18,'Vent Sizing Charts'!M$5:M$18)+1&lt;0,0,LOOKUP($F416,'Vent Sizing Charts'!$F$5:$F$18,'Vent Sizing Charts'!M$5:M$18))</f>
        <v>#N/A</v>
      </c>
      <c r="O416" t="e">
        <f>IF(LOOKUP($F416,'Vent Sizing Charts'!$F$5:$F$18,'Vent Sizing Charts'!N$5:N$18)+1&lt;0,0,LOOKUP($F416,'Vent Sizing Charts'!$F$5:$F$18,'Vent Sizing Charts'!N$5:N$18))</f>
        <v>#N/A</v>
      </c>
    </row>
    <row r="417" spans="6:15" x14ac:dyDescent="0.25">
      <c r="F417" t="str">
        <f>IF('Vent Sizing'!M402="","",'Vent Sizing'!M402)</f>
        <v/>
      </c>
      <c r="G417">
        <v>0</v>
      </c>
      <c r="H417" t="e">
        <f>IF(LOOKUP($F417,'Vent Sizing Charts'!$F$5:$F$18,'Vent Sizing Charts'!G$5:G$18)+1&lt;0,0,LOOKUP($F417,'Vent Sizing Charts'!$F$5:$F$18,'Vent Sizing Charts'!G$5:G$18))</f>
        <v>#N/A</v>
      </c>
      <c r="I417" t="e">
        <f>IF(LOOKUP($F417,'Vent Sizing Charts'!$F$5:$F$18,'Vent Sizing Charts'!H$5:H$18)+1&lt;0,0,LOOKUP($F417,'Vent Sizing Charts'!$F$5:$F$18,'Vent Sizing Charts'!H$5:H$18))</f>
        <v>#N/A</v>
      </c>
      <c r="J417" t="e">
        <f>IF(LOOKUP($F417,'Vent Sizing Charts'!$F$5:$F$18,'Vent Sizing Charts'!I$5:I$18)+1&lt;0,0,LOOKUP($F417,'Vent Sizing Charts'!$F$5:$F$18,'Vent Sizing Charts'!I$5:I$18))</f>
        <v>#N/A</v>
      </c>
      <c r="K417" t="e">
        <f>IF(LOOKUP($F417,'Vent Sizing Charts'!$F$5:$F$18,'Vent Sizing Charts'!J$5:J$18)+1&lt;0,0,LOOKUP($F417,'Vent Sizing Charts'!$F$5:$F$18,'Vent Sizing Charts'!J$5:J$18))</f>
        <v>#N/A</v>
      </c>
      <c r="L417" t="e">
        <f>IF(LOOKUP($F417,'Vent Sizing Charts'!$F$5:$F$18,'Vent Sizing Charts'!K$5:K$18)+1&lt;0,0,LOOKUP($F417,'Vent Sizing Charts'!$F$5:$F$18,'Vent Sizing Charts'!K$5:K$18))</f>
        <v>#N/A</v>
      </c>
      <c r="M417" t="e">
        <f>IF(LOOKUP($F417,'Vent Sizing Charts'!$F$5:$F$18,'Vent Sizing Charts'!L$5:L$18)+1&lt;0,0,LOOKUP($F417,'Vent Sizing Charts'!$F$5:$F$18,'Vent Sizing Charts'!L$5:L$18))</f>
        <v>#N/A</v>
      </c>
      <c r="N417" t="e">
        <f>IF(LOOKUP($F417,'Vent Sizing Charts'!$F$5:$F$18,'Vent Sizing Charts'!M$5:M$18)+1&lt;0,0,LOOKUP($F417,'Vent Sizing Charts'!$F$5:$F$18,'Vent Sizing Charts'!M$5:M$18))</f>
        <v>#N/A</v>
      </c>
      <c r="O417" t="e">
        <f>IF(LOOKUP($F417,'Vent Sizing Charts'!$F$5:$F$18,'Vent Sizing Charts'!N$5:N$18)+1&lt;0,0,LOOKUP($F417,'Vent Sizing Charts'!$F$5:$F$18,'Vent Sizing Charts'!N$5:N$18))</f>
        <v>#N/A</v>
      </c>
    </row>
    <row r="418" spans="6:15" x14ac:dyDescent="0.25">
      <c r="F418" t="str">
        <f>IF('Vent Sizing'!M403="","",'Vent Sizing'!M403)</f>
        <v/>
      </c>
      <c r="G418">
        <v>0</v>
      </c>
      <c r="H418" t="e">
        <f>IF(LOOKUP($F418,'Vent Sizing Charts'!$F$5:$F$18,'Vent Sizing Charts'!G$5:G$18)+1&lt;0,0,LOOKUP($F418,'Vent Sizing Charts'!$F$5:$F$18,'Vent Sizing Charts'!G$5:G$18))</f>
        <v>#N/A</v>
      </c>
      <c r="I418" t="e">
        <f>IF(LOOKUP($F418,'Vent Sizing Charts'!$F$5:$F$18,'Vent Sizing Charts'!H$5:H$18)+1&lt;0,0,LOOKUP($F418,'Vent Sizing Charts'!$F$5:$F$18,'Vent Sizing Charts'!H$5:H$18))</f>
        <v>#N/A</v>
      </c>
      <c r="J418" t="e">
        <f>IF(LOOKUP($F418,'Vent Sizing Charts'!$F$5:$F$18,'Vent Sizing Charts'!I$5:I$18)+1&lt;0,0,LOOKUP($F418,'Vent Sizing Charts'!$F$5:$F$18,'Vent Sizing Charts'!I$5:I$18))</f>
        <v>#N/A</v>
      </c>
      <c r="K418" t="e">
        <f>IF(LOOKUP($F418,'Vent Sizing Charts'!$F$5:$F$18,'Vent Sizing Charts'!J$5:J$18)+1&lt;0,0,LOOKUP($F418,'Vent Sizing Charts'!$F$5:$F$18,'Vent Sizing Charts'!J$5:J$18))</f>
        <v>#N/A</v>
      </c>
      <c r="L418" t="e">
        <f>IF(LOOKUP($F418,'Vent Sizing Charts'!$F$5:$F$18,'Vent Sizing Charts'!K$5:K$18)+1&lt;0,0,LOOKUP($F418,'Vent Sizing Charts'!$F$5:$F$18,'Vent Sizing Charts'!K$5:K$18))</f>
        <v>#N/A</v>
      </c>
      <c r="M418" t="e">
        <f>IF(LOOKUP($F418,'Vent Sizing Charts'!$F$5:$F$18,'Vent Sizing Charts'!L$5:L$18)+1&lt;0,0,LOOKUP($F418,'Vent Sizing Charts'!$F$5:$F$18,'Vent Sizing Charts'!L$5:L$18))</f>
        <v>#N/A</v>
      </c>
      <c r="N418" t="e">
        <f>IF(LOOKUP($F418,'Vent Sizing Charts'!$F$5:$F$18,'Vent Sizing Charts'!M$5:M$18)+1&lt;0,0,LOOKUP($F418,'Vent Sizing Charts'!$F$5:$F$18,'Vent Sizing Charts'!M$5:M$18))</f>
        <v>#N/A</v>
      </c>
      <c r="O418" t="e">
        <f>IF(LOOKUP($F418,'Vent Sizing Charts'!$F$5:$F$18,'Vent Sizing Charts'!N$5:N$18)+1&lt;0,0,LOOKUP($F418,'Vent Sizing Charts'!$F$5:$F$18,'Vent Sizing Charts'!N$5:N$18))</f>
        <v>#N/A</v>
      </c>
    </row>
    <row r="419" spans="6:15" x14ac:dyDescent="0.25">
      <c r="F419" t="str">
        <f>IF('Vent Sizing'!M404="","",'Vent Sizing'!M404)</f>
        <v/>
      </c>
      <c r="G419">
        <v>0</v>
      </c>
      <c r="H419" t="e">
        <f>IF(LOOKUP($F419,'Vent Sizing Charts'!$F$5:$F$18,'Vent Sizing Charts'!G$5:G$18)+1&lt;0,0,LOOKUP($F419,'Vent Sizing Charts'!$F$5:$F$18,'Vent Sizing Charts'!G$5:G$18))</f>
        <v>#N/A</v>
      </c>
      <c r="I419" t="e">
        <f>IF(LOOKUP($F419,'Vent Sizing Charts'!$F$5:$F$18,'Vent Sizing Charts'!H$5:H$18)+1&lt;0,0,LOOKUP($F419,'Vent Sizing Charts'!$F$5:$F$18,'Vent Sizing Charts'!H$5:H$18))</f>
        <v>#N/A</v>
      </c>
      <c r="J419" t="e">
        <f>IF(LOOKUP($F419,'Vent Sizing Charts'!$F$5:$F$18,'Vent Sizing Charts'!I$5:I$18)+1&lt;0,0,LOOKUP($F419,'Vent Sizing Charts'!$F$5:$F$18,'Vent Sizing Charts'!I$5:I$18))</f>
        <v>#N/A</v>
      </c>
      <c r="K419" t="e">
        <f>IF(LOOKUP($F419,'Vent Sizing Charts'!$F$5:$F$18,'Vent Sizing Charts'!J$5:J$18)+1&lt;0,0,LOOKUP($F419,'Vent Sizing Charts'!$F$5:$F$18,'Vent Sizing Charts'!J$5:J$18))</f>
        <v>#N/A</v>
      </c>
      <c r="L419" t="e">
        <f>IF(LOOKUP($F419,'Vent Sizing Charts'!$F$5:$F$18,'Vent Sizing Charts'!K$5:K$18)+1&lt;0,0,LOOKUP($F419,'Vent Sizing Charts'!$F$5:$F$18,'Vent Sizing Charts'!K$5:K$18))</f>
        <v>#N/A</v>
      </c>
      <c r="M419" t="e">
        <f>IF(LOOKUP($F419,'Vent Sizing Charts'!$F$5:$F$18,'Vent Sizing Charts'!L$5:L$18)+1&lt;0,0,LOOKUP($F419,'Vent Sizing Charts'!$F$5:$F$18,'Vent Sizing Charts'!L$5:L$18))</f>
        <v>#N/A</v>
      </c>
      <c r="N419" t="e">
        <f>IF(LOOKUP($F419,'Vent Sizing Charts'!$F$5:$F$18,'Vent Sizing Charts'!M$5:M$18)+1&lt;0,0,LOOKUP($F419,'Vent Sizing Charts'!$F$5:$F$18,'Vent Sizing Charts'!M$5:M$18))</f>
        <v>#N/A</v>
      </c>
      <c r="O419" t="e">
        <f>IF(LOOKUP($F419,'Vent Sizing Charts'!$F$5:$F$18,'Vent Sizing Charts'!N$5:N$18)+1&lt;0,0,LOOKUP($F419,'Vent Sizing Charts'!$F$5:$F$18,'Vent Sizing Charts'!N$5:N$18))</f>
        <v>#N/A</v>
      </c>
    </row>
    <row r="420" spans="6:15" x14ac:dyDescent="0.25">
      <c r="F420" t="str">
        <f>IF('Vent Sizing'!M405="","",'Vent Sizing'!M405)</f>
        <v/>
      </c>
      <c r="G420">
        <v>0</v>
      </c>
      <c r="H420" t="e">
        <f>IF(LOOKUP($F420,'Vent Sizing Charts'!$F$5:$F$18,'Vent Sizing Charts'!G$5:G$18)+1&lt;0,0,LOOKUP($F420,'Vent Sizing Charts'!$F$5:$F$18,'Vent Sizing Charts'!G$5:G$18))</f>
        <v>#N/A</v>
      </c>
      <c r="I420" t="e">
        <f>IF(LOOKUP($F420,'Vent Sizing Charts'!$F$5:$F$18,'Vent Sizing Charts'!H$5:H$18)+1&lt;0,0,LOOKUP($F420,'Vent Sizing Charts'!$F$5:$F$18,'Vent Sizing Charts'!H$5:H$18))</f>
        <v>#N/A</v>
      </c>
      <c r="J420" t="e">
        <f>IF(LOOKUP($F420,'Vent Sizing Charts'!$F$5:$F$18,'Vent Sizing Charts'!I$5:I$18)+1&lt;0,0,LOOKUP($F420,'Vent Sizing Charts'!$F$5:$F$18,'Vent Sizing Charts'!I$5:I$18))</f>
        <v>#N/A</v>
      </c>
      <c r="K420" t="e">
        <f>IF(LOOKUP($F420,'Vent Sizing Charts'!$F$5:$F$18,'Vent Sizing Charts'!J$5:J$18)+1&lt;0,0,LOOKUP($F420,'Vent Sizing Charts'!$F$5:$F$18,'Vent Sizing Charts'!J$5:J$18))</f>
        <v>#N/A</v>
      </c>
      <c r="L420" t="e">
        <f>IF(LOOKUP($F420,'Vent Sizing Charts'!$F$5:$F$18,'Vent Sizing Charts'!K$5:K$18)+1&lt;0,0,LOOKUP($F420,'Vent Sizing Charts'!$F$5:$F$18,'Vent Sizing Charts'!K$5:K$18))</f>
        <v>#N/A</v>
      </c>
      <c r="M420" t="e">
        <f>IF(LOOKUP($F420,'Vent Sizing Charts'!$F$5:$F$18,'Vent Sizing Charts'!L$5:L$18)+1&lt;0,0,LOOKUP($F420,'Vent Sizing Charts'!$F$5:$F$18,'Vent Sizing Charts'!L$5:L$18))</f>
        <v>#N/A</v>
      </c>
      <c r="N420" t="e">
        <f>IF(LOOKUP($F420,'Vent Sizing Charts'!$F$5:$F$18,'Vent Sizing Charts'!M$5:M$18)+1&lt;0,0,LOOKUP($F420,'Vent Sizing Charts'!$F$5:$F$18,'Vent Sizing Charts'!M$5:M$18))</f>
        <v>#N/A</v>
      </c>
      <c r="O420" t="e">
        <f>IF(LOOKUP($F420,'Vent Sizing Charts'!$F$5:$F$18,'Vent Sizing Charts'!N$5:N$18)+1&lt;0,0,LOOKUP($F420,'Vent Sizing Charts'!$F$5:$F$18,'Vent Sizing Charts'!N$5:N$18))</f>
        <v>#N/A</v>
      </c>
    </row>
    <row r="421" spans="6:15" x14ac:dyDescent="0.25">
      <c r="F421" t="str">
        <f>IF('Vent Sizing'!M406="","",'Vent Sizing'!M406)</f>
        <v/>
      </c>
      <c r="G421">
        <v>0</v>
      </c>
      <c r="H421" t="e">
        <f>IF(LOOKUP($F421,'Vent Sizing Charts'!$F$5:$F$18,'Vent Sizing Charts'!G$5:G$18)+1&lt;0,0,LOOKUP($F421,'Vent Sizing Charts'!$F$5:$F$18,'Vent Sizing Charts'!G$5:G$18))</f>
        <v>#N/A</v>
      </c>
      <c r="I421" t="e">
        <f>IF(LOOKUP($F421,'Vent Sizing Charts'!$F$5:$F$18,'Vent Sizing Charts'!H$5:H$18)+1&lt;0,0,LOOKUP($F421,'Vent Sizing Charts'!$F$5:$F$18,'Vent Sizing Charts'!H$5:H$18))</f>
        <v>#N/A</v>
      </c>
      <c r="J421" t="e">
        <f>IF(LOOKUP($F421,'Vent Sizing Charts'!$F$5:$F$18,'Vent Sizing Charts'!I$5:I$18)+1&lt;0,0,LOOKUP($F421,'Vent Sizing Charts'!$F$5:$F$18,'Vent Sizing Charts'!I$5:I$18))</f>
        <v>#N/A</v>
      </c>
      <c r="K421" t="e">
        <f>IF(LOOKUP($F421,'Vent Sizing Charts'!$F$5:$F$18,'Vent Sizing Charts'!J$5:J$18)+1&lt;0,0,LOOKUP($F421,'Vent Sizing Charts'!$F$5:$F$18,'Vent Sizing Charts'!J$5:J$18))</f>
        <v>#N/A</v>
      </c>
      <c r="L421" t="e">
        <f>IF(LOOKUP($F421,'Vent Sizing Charts'!$F$5:$F$18,'Vent Sizing Charts'!K$5:K$18)+1&lt;0,0,LOOKUP($F421,'Vent Sizing Charts'!$F$5:$F$18,'Vent Sizing Charts'!K$5:K$18))</f>
        <v>#N/A</v>
      </c>
      <c r="M421" t="e">
        <f>IF(LOOKUP($F421,'Vent Sizing Charts'!$F$5:$F$18,'Vent Sizing Charts'!L$5:L$18)+1&lt;0,0,LOOKUP($F421,'Vent Sizing Charts'!$F$5:$F$18,'Vent Sizing Charts'!L$5:L$18))</f>
        <v>#N/A</v>
      </c>
      <c r="N421" t="e">
        <f>IF(LOOKUP($F421,'Vent Sizing Charts'!$F$5:$F$18,'Vent Sizing Charts'!M$5:M$18)+1&lt;0,0,LOOKUP($F421,'Vent Sizing Charts'!$F$5:$F$18,'Vent Sizing Charts'!M$5:M$18))</f>
        <v>#N/A</v>
      </c>
      <c r="O421" t="e">
        <f>IF(LOOKUP($F421,'Vent Sizing Charts'!$F$5:$F$18,'Vent Sizing Charts'!N$5:N$18)+1&lt;0,0,LOOKUP($F421,'Vent Sizing Charts'!$F$5:$F$18,'Vent Sizing Charts'!N$5:N$18))</f>
        <v>#N/A</v>
      </c>
    </row>
    <row r="422" spans="6:15" x14ac:dyDescent="0.25">
      <c r="F422" t="str">
        <f>IF('Vent Sizing'!M407="","",'Vent Sizing'!M407)</f>
        <v/>
      </c>
      <c r="G422">
        <v>0</v>
      </c>
      <c r="H422" t="e">
        <f>IF(LOOKUP($F422,'Vent Sizing Charts'!$F$5:$F$18,'Vent Sizing Charts'!G$5:G$18)+1&lt;0,0,LOOKUP($F422,'Vent Sizing Charts'!$F$5:$F$18,'Vent Sizing Charts'!G$5:G$18))</f>
        <v>#N/A</v>
      </c>
      <c r="I422" t="e">
        <f>IF(LOOKUP($F422,'Vent Sizing Charts'!$F$5:$F$18,'Vent Sizing Charts'!H$5:H$18)+1&lt;0,0,LOOKUP($F422,'Vent Sizing Charts'!$F$5:$F$18,'Vent Sizing Charts'!H$5:H$18))</f>
        <v>#N/A</v>
      </c>
      <c r="J422" t="e">
        <f>IF(LOOKUP($F422,'Vent Sizing Charts'!$F$5:$F$18,'Vent Sizing Charts'!I$5:I$18)+1&lt;0,0,LOOKUP($F422,'Vent Sizing Charts'!$F$5:$F$18,'Vent Sizing Charts'!I$5:I$18))</f>
        <v>#N/A</v>
      </c>
      <c r="K422" t="e">
        <f>IF(LOOKUP($F422,'Vent Sizing Charts'!$F$5:$F$18,'Vent Sizing Charts'!J$5:J$18)+1&lt;0,0,LOOKUP($F422,'Vent Sizing Charts'!$F$5:$F$18,'Vent Sizing Charts'!J$5:J$18))</f>
        <v>#N/A</v>
      </c>
      <c r="L422" t="e">
        <f>IF(LOOKUP($F422,'Vent Sizing Charts'!$F$5:$F$18,'Vent Sizing Charts'!K$5:K$18)+1&lt;0,0,LOOKUP($F422,'Vent Sizing Charts'!$F$5:$F$18,'Vent Sizing Charts'!K$5:K$18))</f>
        <v>#N/A</v>
      </c>
      <c r="M422" t="e">
        <f>IF(LOOKUP($F422,'Vent Sizing Charts'!$F$5:$F$18,'Vent Sizing Charts'!L$5:L$18)+1&lt;0,0,LOOKUP($F422,'Vent Sizing Charts'!$F$5:$F$18,'Vent Sizing Charts'!L$5:L$18))</f>
        <v>#N/A</v>
      </c>
      <c r="N422" t="e">
        <f>IF(LOOKUP($F422,'Vent Sizing Charts'!$F$5:$F$18,'Vent Sizing Charts'!M$5:M$18)+1&lt;0,0,LOOKUP($F422,'Vent Sizing Charts'!$F$5:$F$18,'Vent Sizing Charts'!M$5:M$18))</f>
        <v>#N/A</v>
      </c>
      <c r="O422" t="e">
        <f>IF(LOOKUP($F422,'Vent Sizing Charts'!$F$5:$F$18,'Vent Sizing Charts'!N$5:N$18)+1&lt;0,0,LOOKUP($F422,'Vent Sizing Charts'!$F$5:$F$18,'Vent Sizing Charts'!N$5:N$18))</f>
        <v>#N/A</v>
      </c>
    </row>
    <row r="423" spans="6:15" x14ac:dyDescent="0.25">
      <c r="F423" t="str">
        <f>IF('Vent Sizing'!M408="","",'Vent Sizing'!M408)</f>
        <v/>
      </c>
      <c r="G423">
        <v>0</v>
      </c>
      <c r="H423" t="e">
        <f>IF(LOOKUP($F423,'Vent Sizing Charts'!$F$5:$F$18,'Vent Sizing Charts'!G$5:G$18)+1&lt;0,0,LOOKUP($F423,'Vent Sizing Charts'!$F$5:$F$18,'Vent Sizing Charts'!G$5:G$18))</f>
        <v>#N/A</v>
      </c>
      <c r="I423" t="e">
        <f>IF(LOOKUP($F423,'Vent Sizing Charts'!$F$5:$F$18,'Vent Sizing Charts'!H$5:H$18)+1&lt;0,0,LOOKUP($F423,'Vent Sizing Charts'!$F$5:$F$18,'Vent Sizing Charts'!H$5:H$18))</f>
        <v>#N/A</v>
      </c>
      <c r="J423" t="e">
        <f>IF(LOOKUP($F423,'Vent Sizing Charts'!$F$5:$F$18,'Vent Sizing Charts'!I$5:I$18)+1&lt;0,0,LOOKUP($F423,'Vent Sizing Charts'!$F$5:$F$18,'Vent Sizing Charts'!I$5:I$18))</f>
        <v>#N/A</v>
      </c>
      <c r="K423" t="e">
        <f>IF(LOOKUP($F423,'Vent Sizing Charts'!$F$5:$F$18,'Vent Sizing Charts'!J$5:J$18)+1&lt;0,0,LOOKUP($F423,'Vent Sizing Charts'!$F$5:$F$18,'Vent Sizing Charts'!J$5:J$18))</f>
        <v>#N/A</v>
      </c>
      <c r="L423" t="e">
        <f>IF(LOOKUP($F423,'Vent Sizing Charts'!$F$5:$F$18,'Vent Sizing Charts'!K$5:K$18)+1&lt;0,0,LOOKUP($F423,'Vent Sizing Charts'!$F$5:$F$18,'Vent Sizing Charts'!K$5:K$18))</f>
        <v>#N/A</v>
      </c>
      <c r="M423" t="e">
        <f>IF(LOOKUP($F423,'Vent Sizing Charts'!$F$5:$F$18,'Vent Sizing Charts'!L$5:L$18)+1&lt;0,0,LOOKUP($F423,'Vent Sizing Charts'!$F$5:$F$18,'Vent Sizing Charts'!L$5:L$18))</f>
        <v>#N/A</v>
      </c>
      <c r="N423" t="e">
        <f>IF(LOOKUP($F423,'Vent Sizing Charts'!$F$5:$F$18,'Vent Sizing Charts'!M$5:M$18)+1&lt;0,0,LOOKUP($F423,'Vent Sizing Charts'!$F$5:$F$18,'Vent Sizing Charts'!M$5:M$18))</f>
        <v>#N/A</v>
      </c>
      <c r="O423" t="e">
        <f>IF(LOOKUP($F423,'Vent Sizing Charts'!$F$5:$F$18,'Vent Sizing Charts'!N$5:N$18)+1&lt;0,0,LOOKUP($F423,'Vent Sizing Charts'!$F$5:$F$18,'Vent Sizing Charts'!N$5:N$18))</f>
        <v>#N/A</v>
      </c>
    </row>
    <row r="424" spans="6:15" x14ac:dyDescent="0.25">
      <c r="F424" t="str">
        <f>IF('Vent Sizing'!M409="","",'Vent Sizing'!M409)</f>
        <v/>
      </c>
      <c r="G424">
        <v>0</v>
      </c>
      <c r="H424" t="e">
        <f>IF(LOOKUP($F424,'Vent Sizing Charts'!$F$5:$F$18,'Vent Sizing Charts'!G$5:G$18)+1&lt;0,0,LOOKUP($F424,'Vent Sizing Charts'!$F$5:$F$18,'Vent Sizing Charts'!G$5:G$18))</f>
        <v>#N/A</v>
      </c>
      <c r="I424" t="e">
        <f>IF(LOOKUP($F424,'Vent Sizing Charts'!$F$5:$F$18,'Vent Sizing Charts'!H$5:H$18)+1&lt;0,0,LOOKUP($F424,'Vent Sizing Charts'!$F$5:$F$18,'Vent Sizing Charts'!H$5:H$18))</f>
        <v>#N/A</v>
      </c>
      <c r="J424" t="e">
        <f>IF(LOOKUP($F424,'Vent Sizing Charts'!$F$5:$F$18,'Vent Sizing Charts'!I$5:I$18)+1&lt;0,0,LOOKUP($F424,'Vent Sizing Charts'!$F$5:$F$18,'Vent Sizing Charts'!I$5:I$18))</f>
        <v>#N/A</v>
      </c>
      <c r="K424" t="e">
        <f>IF(LOOKUP($F424,'Vent Sizing Charts'!$F$5:$F$18,'Vent Sizing Charts'!J$5:J$18)+1&lt;0,0,LOOKUP($F424,'Vent Sizing Charts'!$F$5:$F$18,'Vent Sizing Charts'!J$5:J$18))</f>
        <v>#N/A</v>
      </c>
      <c r="L424" t="e">
        <f>IF(LOOKUP($F424,'Vent Sizing Charts'!$F$5:$F$18,'Vent Sizing Charts'!K$5:K$18)+1&lt;0,0,LOOKUP($F424,'Vent Sizing Charts'!$F$5:$F$18,'Vent Sizing Charts'!K$5:K$18))</f>
        <v>#N/A</v>
      </c>
      <c r="M424" t="e">
        <f>IF(LOOKUP($F424,'Vent Sizing Charts'!$F$5:$F$18,'Vent Sizing Charts'!L$5:L$18)+1&lt;0,0,LOOKUP($F424,'Vent Sizing Charts'!$F$5:$F$18,'Vent Sizing Charts'!L$5:L$18))</f>
        <v>#N/A</v>
      </c>
      <c r="N424" t="e">
        <f>IF(LOOKUP($F424,'Vent Sizing Charts'!$F$5:$F$18,'Vent Sizing Charts'!M$5:M$18)+1&lt;0,0,LOOKUP($F424,'Vent Sizing Charts'!$F$5:$F$18,'Vent Sizing Charts'!M$5:M$18))</f>
        <v>#N/A</v>
      </c>
      <c r="O424" t="e">
        <f>IF(LOOKUP($F424,'Vent Sizing Charts'!$F$5:$F$18,'Vent Sizing Charts'!N$5:N$18)+1&lt;0,0,LOOKUP($F424,'Vent Sizing Charts'!$F$5:$F$18,'Vent Sizing Charts'!N$5:N$18))</f>
        <v>#N/A</v>
      </c>
    </row>
    <row r="425" spans="6:15" x14ac:dyDescent="0.25">
      <c r="F425" t="str">
        <f>IF('Vent Sizing'!M410="","",'Vent Sizing'!M410)</f>
        <v/>
      </c>
      <c r="G425">
        <v>0</v>
      </c>
      <c r="H425" t="e">
        <f>IF(LOOKUP($F425,'Vent Sizing Charts'!$F$5:$F$18,'Vent Sizing Charts'!G$5:G$18)+1&lt;0,0,LOOKUP($F425,'Vent Sizing Charts'!$F$5:$F$18,'Vent Sizing Charts'!G$5:G$18))</f>
        <v>#N/A</v>
      </c>
      <c r="I425" t="e">
        <f>IF(LOOKUP($F425,'Vent Sizing Charts'!$F$5:$F$18,'Vent Sizing Charts'!H$5:H$18)+1&lt;0,0,LOOKUP($F425,'Vent Sizing Charts'!$F$5:$F$18,'Vent Sizing Charts'!H$5:H$18))</f>
        <v>#N/A</v>
      </c>
      <c r="J425" t="e">
        <f>IF(LOOKUP($F425,'Vent Sizing Charts'!$F$5:$F$18,'Vent Sizing Charts'!I$5:I$18)+1&lt;0,0,LOOKUP($F425,'Vent Sizing Charts'!$F$5:$F$18,'Vent Sizing Charts'!I$5:I$18))</f>
        <v>#N/A</v>
      </c>
      <c r="K425" t="e">
        <f>IF(LOOKUP($F425,'Vent Sizing Charts'!$F$5:$F$18,'Vent Sizing Charts'!J$5:J$18)+1&lt;0,0,LOOKUP($F425,'Vent Sizing Charts'!$F$5:$F$18,'Vent Sizing Charts'!J$5:J$18))</f>
        <v>#N/A</v>
      </c>
      <c r="L425" t="e">
        <f>IF(LOOKUP($F425,'Vent Sizing Charts'!$F$5:$F$18,'Vent Sizing Charts'!K$5:K$18)+1&lt;0,0,LOOKUP($F425,'Vent Sizing Charts'!$F$5:$F$18,'Vent Sizing Charts'!K$5:K$18))</f>
        <v>#N/A</v>
      </c>
      <c r="M425" t="e">
        <f>IF(LOOKUP($F425,'Vent Sizing Charts'!$F$5:$F$18,'Vent Sizing Charts'!L$5:L$18)+1&lt;0,0,LOOKUP($F425,'Vent Sizing Charts'!$F$5:$F$18,'Vent Sizing Charts'!L$5:L$18))</f>
        <v>#N/A</v>
      </c>
      <c r="N425" t="e">
        <f>IF(LOOKUP($F425,'Vent Sizing Charts'!$F$5:$F$18,'Vent Sizing Charts'!M$5:M$18)+1&lt;0,0,LOOKUP($F425,'Vent Sizing Charts'!$F$5:$F$18,'Vent Sizing Charts'!M$5:M$18))</f>
        <v>#N/A</v>
      </c>
      <c r="O425" t="e">
        <f>IF(LOOKUP($F425,'Vent Sizing Charts'!$F$5:$F$18,'Vent Sizing Charts'!N$5:N$18)+1&lt;0,0,LOOKUP($F425,'Vent Sizing Charts'!$F$5:$F$18,'Vent Sizing Charts'!N$5:N$18))</f>
        <v>#N/A</v>
      </c>
    </row>
    <row r="426" spans="6:15" x14ac:dyDescent="0.25">
      <c r="F426" t="str">
        <f>IF('Vent Sizing'!M411="","",'Vent Sizing'!M411)</f>
        <v/>
      </c>
      <c r="G426">
        <v>0</v>
      </c>
      <c r="H426" t="e">
        <f>IF(LOOKUP($F426,'Vent Sizing Charts'!$F$5:$F$18,'Vent Sizing Charts'!G$5:G$18)+1&lt;0,0,LOOKUP($F426,'Vent Sizing Charts'!$F$5:$F$18,'Vent Sizing Charts'!G$5:G$18))</f>
        <v>#N/A</v>
      </c>
      <c r="I426" t="e">
        <f>IF(LOOKUP($F426,'Vent Sizing Charts'!$F$5:$F$18,'Vent Sizing Charts'!H$5:H$18)+1&lt;0,0,LOOKUP($F426,'Vent Sizing Charts'!$F$5:$F$18,'Vent Sizing Charts'!H$5:H$18))</f>
        <v>#N/A</v>
      </c>
      <c r="J426" t="e">
        <f>IF(LOOKUP($F426,'Vent Sizing Charts'!$F$5:$F$18,'Vent Sizing Charts'!I$5:I$18)+1&lt;0,0,LOOKUP($F426,'Vent Sizing Charts'!$F$5:$F$18,'Vent Sizing Charts'!I$5:I$18))</f>
        <v>#N/A</v>
      </c>
      <c r="K426" t="e">
        <f>IF(LOOKUP($F426,'Vent Sizing Charts'!$F$5:$F$18,'Vent Sizing Charts'!J$5:J$18)+1&lt;0,0,LOOKUP($F426,'Vent Sizing Charts'!$F$5:$F$18,'Vent Sizing Charts'!J$5:J$18))</f>
        <v>#N/A</v>
      </c>
      <c r="L426" t="e">
        <f>IF(LOOKUP($F426,'Vent Sizing Charts'!$F$5:$F$18,'Vent Sizing Charts'!K$5:K$18)+1&lt;0,0,LOOKUP($F426,'Vent Sizing Charts'!$F$5:$F$18,'Vent Sizing Charts'!K$5:K$18))</f>
        <v>#N/A</v>
      </c>
      <c r="M426" t="e">
        <f>IF(LOOKUP($F426,'Vent Sizing Charts'!$F$5:$F$18,'Vent Sizing Charts'!L$5:L$18)+1&lt;0,0,LOOKUP($F426,'Vent Sizing Charts'!$F$5:$F$18,'Vent Sizing Charts'!L$5:L$18))</f>
        <v>#N/A</v>
      </c>
      <c r="N426" t="e">
        <f>IF(LOOKUP($F426,'Vent Sizing Charts'!$F$5:$F$18,'Vent Sizing Charts'!M$5:M$18)+1&lt;0,0,LOOKUP($F426,'Vent Sizing Charts'!$F$5:$F$18,'Vent Sizing Charts'!M$5:M$18))</f>
        <v>#N/A</v>
      </c>
      <c r="O426" t="e">
        <f>IF(LOOKUP($F426,'Vent Sizing Charts'!$F$5:$F$18,'Vent Sizing Charts'!N$5:N$18)+1&lt;0,0,LOOKUP($F426,'Vent Sizing Charts'!$F$5:$F$18,'Vent Sizing Charts'!N$5:N$18))</f>
        <v>#N/A</v>
      </c>
    </row>
    <row r="427" spans="6:15" x14ac:dyDescent="0.25">
      <c r="F427" t="str">
        <f>IF('Vent Sizing'!M412="","",'Vent Sizing'!M412)</f>
        <v/>
      </c>
      <c r="G427">
        <v>0</v>
      </c>
      <c r="H427" t="e">
        <f>IF(LOOKUP($F427,'Vent Sizing Charts'!$F$5:$F$18,'Vent Sizing Charts'!G$5:G$18)+1&lt;0,0,LOOKUP($F427,'Vent Sizing Charts'!$F$5:$F$18,'Vent Sizing Charts'!G$5:G$18))</f>
        <v>#N/A</v>
      </c>
      <c r="I427" t="e">
        <f>IF(LOOKUP($F427,'Vent Sizing Charts'!$F$5:$F$18,'Vent Sizing Charts'!H$5:H$18)+1&lt;0,0,LOOKUP($F427,'Vent Sizing Charts'!$F$5:$F$18,'Vent Sizing Charts'!H$5:H$18))</f>
        <v>#N/A</v>
      </c>
      <c r="J427" t="e">
        <f>IF(LOOKUP($F427,'Vent Sizing Charts'!$F$5:$F$18,'Vent Sizing Charts'!I$5:I$18)+1&lt;0,0,LOOKUP($F427,'Vent Sizing Charts'!$F$5:$F$18,'Vent Sizing Charts'!I$5:I$18))</f>
        <v>#N/A</v>
      </c>
      <c r="K427" t="e">
        <f>IF(LOOKUP($F427,'Vent Sizing Charts'!$F$5:$F$18,'Vent Sizing Charts'!J$5:J$18)+1&lt;0,0,LOOKUP($F427,'Vent Sizing Charts'!$F$5:$F$18,'Vent Sizing Charts'!J$5:J$18))</f>
        <v>#N/A</v>
      </c>
      <c r="L427" t="e">
        <f>IF(LOOKUP($F427,'Vent Sizing Charts'!$F$5:$F$18,'Vent Sizing Charts'!K$5:K$18)+1&lt;0,0,LOOKUP($F427,'Vent Sizing Charts'!$F$5:$F$18,'Vent Sizing Charts'!K$5:K$18))</f>
        <v>#N/A</v>
      </c>
      <c r="M427" t="e">
        <f>IF(LOOKUP($F427,'Vent Sizing Charts'!$F$5:$F$18,'Vent Sizing Charts'!L$5:L$18)+1&lt;0,0,LOOKUP($F427,'Vent Sizing Charts'!$F$5:$F$18,'Vent Sizing Charts'!L$5:L$18))</f>
        <v>#N/A</v>
      </c>
      <c r="N427" t="e">
        <f>IF(LOOKUP($F427,'Vent Sizing Charts'!$F$5:$F$18,'Vent Sizing Charts'!M$5:M$18)+1&lt;0,0,LOOKUP($F427,'Vent Sizing Charts'!$F$5:$F$18,'Vent Sizing Charts'!M$5:M$18))</f>
        <v>#N/A</v>
      </c>
      <c r="O427" t="e">
        <f>IF(LOOKUP($F427,'Vent Sizing Charts'!$F$5:$F$18,'Vent Sizing Charts'!N$5:N$18)+1&lt;0,0,LOOKUP($F427,'Vent Sizing Charts'!$F$5:$F$18,'Vent Sizing Charts'!N$5:N$18))</f>
        <v>#N/A</v>
      </c>
    </row>
    <row r="428" spans="6:15" x14ac:dyDescent="0.25">
      <c r="F428" t="str">
        <f>IF('Vent Sizing'!M413="","",'Vent Sizing'!M413)</f>
        <v/>
      </c>
      <c r="G428">
        <v>0</v>
      </c>
      <c r="H428" t="e">
        <f>IF(LOOKUP($F428,'Vent Sizing Charts'!$F$5:$F$18,'Vent Sizing Charts'!G$5:G$18)+1&lt;0,0,LOOKUP($F428,'Vent Sizing Charts'!$F$5:$F$18,'Vent Sizing Charts'!G$5:G$18))</f>
        <v>#N/A</v>
      </c>
      <c r="I428" t="e">
        <f>IF(LOOKUP($F428,'Vent Sizing Charts'!$F$5:$F$18,'Vent Sizing Charts'!H$5:H$18)+1&lt;0,0,LOOKUP($F428,'Vent Sizing Charts'!$F$5:$F$18,'Vent Sizing Charts'!H$5:H$18))</f>
        <v>#N/A</v>
      </c>
      <c r="J428" t="e">
        <f>IF(LOOKUP($F428,'Vent Sizing Charts'!$F$5:$F$18,'Vent Sizing Charts'!I$5:I$18)+1&lt;0,0,LOOKUP($F428,'Vent Sizing Charts'!$F$5:$F$18,'Vent Sizing Charts'!I$5:I$18))</f>
        <v>#N/A</v>
      </c>
      <c r="K428" t="e">
        <f>IF(LOOKUP($F428,'Vent Sizing Charts'!$F$5:$F$18,'Vent Sizing Charts'!J$5:J$18)+1&lt;0,0,LOOKUP($F428,'Vent Sizing Charts'!$F$5:$F$18,'Vent Sizing Charts'!J$5:J$18))</f>
        <v>#N/A</v>
      </c>
      <c r="L428" t="e">
        <f>IF(LOOKUP($F428,'Vent Sizing Charts'!$F$5:$F$18,'Vent Sizing Charts'!K$5:K$18)+1&lt;0,0,LOOKUP($F428,'Vent Sizing Charts'!$F$5:$F$18,'Vent Sizing Charts'!K$5:K$18))</f>
        <v>#N/A</v>
      </c>
      <c r="M428" t="e">
        <f>IF(LOOKUP($F428,'Vent Sizing Charts'!$F$5:$F$18,'Vent Sizing Charts'!L$5:L$18)+1&lt;0,0,LOOKUP($F428,'Vent Sizing Charts'!$F$5:$F$18,'Vent Sizing Charts'!L$5:L$18))</f>
        <v>#N/A</v>
      </c>
      <c r="N428" t="e">
        <f>IF(LOOKUP($F428,'Vent Sizing Charts'!$F$5:$F$18,'Vent Sizing Charts'!M$5:M$18)+1&lt;0,0,LOOKUP($F428,'Vent Sizing Charts'!$F$5:$F$18,'Vent Sizing Charts'!M$5:M$18))</f>
        <v>#N/A</v>
      </c>
      <c r="O428" t="e">
        <f>IF(LOOKUP($F428,'Vent Sizing Charts'!$F$5:$F$18,'Vent Sizing Charts'!N$5:N$18)+1&lt;0,0,LOOKUP($F428,'Vent Sizing Charts'!$F$5:$F$18,'Vent Sizing Charts'!N$5:N$18))</f>
        <v>#N/A</v>
      </c>
    </row>
    <row r="429" spans="6:15" x14ac:dyDescent="0.25">
      <c r="F429" t="str">
        <f>IF('Vent Sizing'!M414="","",'Vent Sizing'!M414)</f>
        <v/>
      </c>
      <c r="G429">
        <v>0</v>
      </c>
      <c r="H429" t="e">
        <f>IF(LOOKUP($F429,'Vent Sizing Charts'!$F$5:$F$18,'Vent Sizing Charts'!G$5:G$18)+1&lt;0,0,LOOKUP($F429,'Vent Sizing Charts'!$F$5:$F$18,'Vent Sizing Charts'!G$5:G$18))</f>
        <v>#N/A</v>
      </c>
      <c r="I429" t="e">
        <f>IF(LOOKUP($F429,'Vent Sizing Charts'!$F$5:$F$18,'Vent Sizing Charts'!H$5:H$18)+1&lt;0,0,LOOKUP($F429,'Vent Sizing Charts'!$F$5:$F$18,'Vent Sizing Charts'!H$5:H$18))</f>
        <v>#N/A</v>
      </c>
      <c r="J429" t="e">
        <f>IF(LOOKUP($F429,'Vent Sizing Charts'!$F$5:$F$18,'Vent Sizing Charts'!I$5:I$18)+1&lt;0,0,LOOKUP($F429,'Vent Sizing Charts'!$F$5:$F$18,'Vent Sizing Charts'!I$5:I$18))</f>
        <v>#N/A</v>
      </c>
      <c r="K429" t="e">
        <f>IF(LOOKUP($F429,'Vent Sizing Charts'!$F$5:$F$18,'Vent Sizing Charts'!J$5:J$18)+1&lt;0,0,LOOKUP($F429,'Vent Sizing Charts'!$F$5:$F$18,'Vent Sizing Charts'!J$5:J$18))</f>
        <v>#N/A</v>
      </c>
      <c r="L429" t="e">
        <f>IF(LOOKUP($F429,'Vent Sizing Charts'!$F$5:$F$18,'Vent Sizing Charts'!K$5:K$18)+1&lt;0,0,LOOKUP($F429,'Vent Sizing Charts'!$F$5:$F$18,'Vent Sizing Charts'!K$5:K$18))</f>
        <v>#N/A</v>
      </c>
      <c r="M429" t="e">
        <f>IF(LOOKUP($F429,'Vent Sizing Charts'!$F$5:$F$18,'Vent Sizing Charts'!L$5:L$18)+1&lt;0,0,LOOKUP($F429,'Vent Sizing Charts'!$F$5:$F$18,'Vent Sizing Charts'!L$5:L$18))</f>
        <v>#N/A</v>
      </c>
      <c r="N429" t="e">
        <f>IF(LOOKUP($F429,'Vent Sizing Charts'!$F$5:$F$18,'Vent Sizing Charts'!M$5:M$18)+1&lt;0,0,LOOKUP($F429,'Vent Sizing Charts'!$F$5:$F$18,'Vent Sizing Charts'!M$5:M$18))</f>
        <v>#N/A</v>
      </c>
      <c r="O429" t="e">
        <f>IF(LOOKUP($F429,'Vent Sizing Charts'!$F$5:$F$18,'Vent Sizing Charts'!N$5:N$18)+1&lt;0,0,LOOKUP($F429,'Vent Sizing Charts'!$F$5:$F$18,'Vent Sizing Charts'!N$5:N$18))</f>
        <v>#N/A</v>
      </c>
    </row>
    <row r="430" spans="6:15" x14ac:dyDescent="0.25">
      <c r="F430" t="str">
        <f>IF('Vent Sizing'!M415="","",'Vent Sizing'!M415)</f>
        <v/>
      </c>
      <c r="G430">
        <v>0</v>
      </c>
      <c r="H430" t="e">
        <f>IF(LOOKUP($F430,'Vent Sizing Charts'!$F$5:$F$18,'Vent Sizing Charts'!G$5:G$18)+1&lt;0,0,LOOKUP($F430,'Vent Sizing Charts'!$F$5:$F$18,'Vent Sizing Charts'!G$5:G$18))</f>
        <v>#N/A</v>
      </c>
      <c r="I430" t="e">
        <f>IF(LOOKUP($F430,'Vent Sizing Charts'!$F$5:$F$18,'Vent Sizing Charts'!H$5:H$18)+1&lt;0,0,LOOKUP($F430,'Vent Sizing Charts'!$F$5:$F$18,'Vent Sizing Charts'!H$5:H$18))</f>
        <v>#N/A</v>
      </c>
      <c r="J430" t="e">
        <f>IF(LOOKUP($F430,'Vent Sizing Charts'!$F$5:$F$18,'Vent Sizing Charts'!I$5:I$18)+1&lt;0,0,LOOKUP($F430,'Vent Sizing Charts'!$F$5:$F$18,'Vent Sizing Charts'!I$5:I$18))</f>
        <v>#N/A</v>
      </c>
      <c r="K430" t="e">
        <f>IF(LOOKUP($F430,'Vent Sizing Charts'!$F$5:$F$18,'Vent Sizing Charts'!J$5:J$18)+1&lt;0,0,LOOKUP($F430,'Vent Sizing Charts'!$F$5:$F$18,'Vent Sizing Charts'!J$5:J$18))</f>
        <v>#N/A</v>
      </c>
      <c r="L430" t="e">
        <f>IF(LOOKUP($F430,'Vent Sizing Charts'!$F$5:$F$18,'Vent Sizing Charts'!K$5:K$18)+1&lt;0,0,LOOKUP($F430,'Vent Sizing Charts'!$F$5:$F$18,'Vent Sizing Charts'!K$5:K$18))</f>
        <v>#N/A</v>
      </c>
      <c r="M430" t="e">
        <f>IF(LOOKUP($F430,'Vent Sizing Charts'!$F$5:$F$18,'Vent Sizing Charts'!L$5:L$18)+1&lt;0,0,LOOKUP($F430,'Vent Sizing Charts'!$F$5:$F$18,'Vent Sizing Charts'!L$5:L$18))</f>
        <v>#N/A</v>
      </c>
      <c r="N430" t="e">
        <f>IF(LOOKUP($F430,'Vent Sizing Charts'!$F$5:$F$18,'Vent Sizing Charts'!M$5:M$18)+1&lt;0,0,LOOKUP($F430,'Vent Sizing Charts'!$F$5:$F$18,'Vent Sizing Charts'!M$5:M$18))</f>
        <v>#N/A</v>
      </c>
      <c r="O430" t="e">
        <f>IF(LOOKUP($F430,'Vent Sizing Charts'!$F$5:$F$18,'Vent Sizing Charts'!N$5:N$18)+1&lt;0,0,LOOKUP($F430,'Vent Sizing Charts'!$F$5:$F$18,'Vent Sizing Charts'!N$5:N$18))</f>
        <v>#N/A</v>
      </c>
    </row>
    <row r="431" spans="6:15" x14ac:dyDescent="0.25">
      <c r="F431" t="str">
        <f>IF('Vent Sizing'!M416="","",'Vent Sizing'!M416)</f>
        <v/>
      </c>
      <c r="G431">
        <v>0</v>
      </c>
      <c r="H431" t="e">
        <f>IF(LOOKUP($F431,'Vent Sizing Charts'!$F$5:$F$18,'Vent Sizing Charts'!G$5:G$18)+1&lt;0,0,LOOKUP($F431,'Vent Sizing Charts'!$F$5:$F$18,'Vent Sizing Charts'!G$5:G$18))</f>
        <v>#N/A</v>
      </c>
      <c r="I431" t="e">
        <f>IF(LOOKUP($F431,'Vent Sizing Charts'!$F$5:$F$18,'Vent Sizing Charts'!H$5:H$18)+1&lt;0,0,LOOKUP($F431,'Vent Sizing Charts'!$F$5:$F$18,'Vent Sizing Charts'!H$5:H$18))</f>
        <v>#N/A</v>
      </c>
      <c r="J431" t="e">
        <f>IF(LOOKUP($F431,'Vent Sizing Charts'!$F$5:$F$18,'Vent Sizing Charts'!I$5:I$18)+1&lt;0,0,LOOKUP($F431,'Vent Sizing Charts'!$F$5:$F$18,'Vent Sizing Charts'!I$5:I$18))</f>
        <v>#N/A</v>
      </c>
      <c r="K431" t="e">
        <f>IF(LOOKUP($F431,'Vent Sizing Charts'!$F$5:$F$18,'Vent Sizing Charts'!J$5:J$18)+1&lt;0,0,LOOKUP($F431,'Vent Sizing Charts'!$F$5:$F$18,'Vent Sizing Charts'!J$5:J$18))</f>
        <v>#N/A</v>
      </c>
      <c r="L431" t="e">
        <f>IF(LOOKUP($F431,'Vent Sizing Charts'!$F$5:$F$18,'Vent Sizing Charts'!K$5:K$18)+1&lt;0,0,LOOKUP($F431,'Vent Sizing Charts'!$F$5:$F$18,'Vent Sizing Charts'!K$5:K$18))</f>
        <v>#N/A</v>
      </c>
      <c r="M431" t="e">
        <f>IF(LOOKUP($F431,'Vent Sizing Charts'!$F$5:$F$18,'Vent Sizing Charts'!L$5:L$18)+1&lt;0,0,LOOKUP($F431,'Vent Sizing Charts'!$F$5:$F$18,'Vent Sizing Charts'!L$5:L$18))</f>
        <v>#N/A</v>
      </c>
      <c r="N431" t="e">
        <f>IF(LOOKUP($F431,'Vent Sizing Charts'!$F$5:$F$18,'Vent Sizing Charts'!M$5:M$18)+1&lt;0,0,LOOKUP($F431,'Vent Sizing Charts'!$F$5:$F$18,'Vent Sizing Charts'!M$5:M$18))</f>
        <v>#N/A</v>
      </c>
      <c r="O431" t="e">
        <f>IF(LOOKUP($F431,'Vent Sizing Charts'!$F$5:$F$18,'Vent Sizing Charts'!N$5:N$18)+1&lt;0,0,LOOKUP($F431,'Vent Sizing Charts'!$F$5:$F$18,'Vent Sizing Charts'!N$5:N$18))</f>
        <v>#N/A</v>
      </c>
    </row>
    <row r="432" spans="6:15" x14ac:dyDescent="0.25">
      <c r="F432" t="str">
        <f>IF('Vent Sizing'!M417="","",'Vent Sizing'!M417)</f>
        <v/>
      </c>
      <c r="G432">
        <v>0</v>
      </c>
      <c r="H432" t="e">
        <f>IF(LOOKUP($F432,'Vent Sizing Charts'!$F$5:$F$18,'Vent Sizing Charts'!G$5:G$18)+1&lt;0,0,LOOKUP($F432,'Vent Sizing Charts'!$F$5:$F$18,'Vent Sizing Charts'!G$5:G$18))</f>
        <v>#N/A</v>
      </c>
      <c r="I432" t="e">
        <f>IF(LOOKUP($F432,'Vent Sizing Charts'!$F$5:$F$18,'Vent Sizing Charts'!H$5:H$18)+1&lt;0,0,LOOKUP($F432,'Vent Sizing Charts'!$F$5:$F$18,'Vent Sizing Charts'!H$5:H$18))</f>
        <v>#N/A</v>
      </c>
      <c r="J432" t="e">
        <f>IF(LOOKUP($F432,'Vent Sizing Charts'!$F$5:$F$18,'Vent Sizing Charts'!I$5:I$18)+1&lt;0,0,LOOKUP($F432,'Vent Sizing Charts'!$F$5:$F$18,'Vent Sizing Charts'!I$5:I$18))</f>
        <v>#N/A</v>
      </c>
      <c r="K432" t="e">
        <f>IF(LOOKUP($F432,'Vent Sizing Charts'!$F$5:$F$18,'Vent Sizing Charts'!J$5:J$18)+1&lt;0,0,LOOKUP($F432,'Vent Sizing Charts'!$F$5:$F$18,'Vent Sizing Charts'!J$5:J$18))</f>
        <v>#N/A</v>
      </c>
      <c r="L432" t="e">
        <f>IF(LOOKUP($F432,'Vent Sizing Charts'!$F$5:$F$18,'Vent Sizing Charts'!K$5:K$18)+1&lt;0,0,LOOKUP($F432,'Vent Sizing Charts'!$F$5:$F$18,'Vent Sizing Charts'!K$5:K$18))</f>
        <v>#N/A</v>
      </c>
      <c r="M432" t="e">
        <f>IF(LOOKUP($F432,'Vent Sizing Charts'!$F$5:$F$18,'Vent Sizing Charts'!L$5:L$18)+1&lt;0,0,LOOKUP($F432,'Vent Sizing Charts'!$F$5:$F$18,'Vent Sizing Charts'!L$5:L$18))</f>
        <v>#N/A</v>
      </c>
      <c r="N432" t="e">
        <f>IF(LOOKUP($F432,'Vent Sizing Charts'!$F$5:$F$18,'Vent Sizing Charts'!M$5:M$18)+1&lt;0,0,LOOKUP($F432,'Vent Sizing Charts'!$F$5:$F$18,'Vent Sizing Charts'!M$5:M$18))</f>
        <v>#N/A</v>
      </c>
      <c r="O432" t="e">
        <f>IF(LOOKUP($F432,'Vent Sizing Charts'!$F$5:$F$18,'Vent Sizing Charts'!N$5:N$18)+1&lt;0,0,LOOKUP($F432,'Vent Sizing Charts'!$F$5:$F$18,'Vent Sizing Charts'!N$5:N$18))</f>
        <v>#N/A</v>
      </c>
    </row>
    <row r="433" spans="6:15" x14ac:dyDescent="0.25">
      <c r="F433" t="str">
        <f>IF('Vent Sizing'!M418="","",'Vent Sizing'!M418)</f>
        <v/>
      </c>
      <c r="G433">
        <v>0</v>
      </c>
      <c r="H433" t="e">
        <f>IF(LOOKUP($F433,'Vent Sizing Charts'!$F$5:$F$18,'Vent Sizing Charts'!G$5:G$18)+1&lt;0,0,LOOKUP($F433,'Vent Sizing Charts'!$F$5:$F$18,'Vent Sizing Charts'!G$5:G$18))</f>
        <v>#N/A</v>
      </c>
      <c r="I433" t="e">
        <f>IF(LOOKUP($F433,'Vent Sizing Charts'!$F$5:$F$18,'Vent Sizing Charts'!H$5:H$18)+1&lt;0,0,LOOKUP($F433,'Vent Sizing Charts'!$F$5:$F$18,'Vent Sizing Charts'!H$5:H$18))</f>
        <v>#N/A</v>
      </c>
      <c r="J433" t="e">
        <f>IF(LOOKUP($F433,'Vent Sizing Charts'!$F$5:$F$18,'Vent Sizing Charts'!I$5:I$18)+1&lt;0,0,LOOKUP($F433,'Vent Sizing Charts'!$F$5:$F$18,'Vent Sizing Charts'!I$5:I$18))</f>
        <v>#N/A</v>
      </c>
      <c r="K433" t="e">
        <f>IF(LOOKUP($F433,'Vent Sizing Charts'!$F$5:$F$18,'Vent Sizing Charts'!J$5:J$18)+1&lt;0,0,LOOKUP($F433,'Vent Sizing Charts'!$F$5:$F$18,'Vent Sizing Charts'!J$5:J$18))</f>
        <v>#N/A</v>
      </c>
      <c r="L433" t="e">
        <f>IF(LOOKUP($F433,'Vent Sizing Charts'!$F$5:$F$18,'Vent Sizing Charts'!K$5:K$18)+1&lt;0,0,LOOKUP($F433,'Vent Sizing Charts'!$F$5:$F$18,'Vent Sizing Charts'!K$5:K$18))</f>
        <v>#N/A</v>
      </c>
      <c r="M433" t="e">
        <f>IF(LOOKUP($F433,'Vent Sizing Charts'!$F$5:$F$18,'Vent Sizing Charts'!L$5:L$18)+1&lt;0,0,LOOKUP($F433,'Vent Sizing Charts'!$F$5:$F$18,'Vent Sizing Charts'!L$5:L$18))</f>
        <v>#N/A</v>
      </c>
      <c r="N433" t="e">
        <f>IF(LOOKUP($F433,'Vent Sizing Charts'!$F$5:$F$18,'Vent Sizing Charts'!M$5:M$18)+1&lt;0,0,LOOKUP($F433,'Vent Sizing Charts'!$F$5:$F$18,'Vent Sizing Charts'!M$5:M$18))</f>
        <v>#N/A</v>
      </c>
      <c r="O433" t="e">
        <f>IF(LOOKUP($F433,'Vent Sizing Charts'!$F$5:$F$18,'Vent Sizing Charts'!N$5:N$18)+1&lt;0,0,LOOKUP($F433,'Vent Sizing Charts'!$F$5:$F$18,'Vent Sizing Charts'!N$5:N$18))</f>
        <v>#N/A</v>
      </c>
    </row>
    <row r="434" spans="6:15" x14ac:dyDescent="0.25">
      <c r="F434" t="str">
        <f>IF('Vent Sizing'!M419="","",'Vent Sizing'!M419)</f>
        <v/>
      </c>
      <c r="G434">
        <v>0</v>
      </c>
      <c r="H434" t="e">
        <f>IF(LOOKUP($F434,'Vent Sizing Charts'!$F$5:$F$18,'Vent Sizing Charts'!G$5:G$18)+1&lt;0,0,LOOKUP($F434,'Vent Sizing Charts'!$F$5:$F$18,'Vent Sizing Charts'!G$5:G$18))</f>
        <v>#N/A</v>
      </c>
      <c r="I434" t="e">
        <f>IF(LOOKUP($F434,'Vent Sizing Charts'!$F$5:$F$18,'Vent Sizing Charts'!H$5:H$18)+1&lt;0,0,LOOKUP($F434,'Vent Sizing Charts'!$F$5:$F$18,'Vent Sizing Charts'!H$5:H$18))</f>
        <v>#N/A</v>
      </c>
      <c r="J434" t="e">
        <f>IF(LOOKUP($F434,'Vent Sizing Charts'!$F$5:$F$18,'Vent Sizing Charts'!I$5:I$18)+1&lt;0,0,LOOKUP($F434,'Vent Sizing Charts'!$F$5:$F$18,'Vent Sizing Charts'!I$5:I$18))</f>
        <v>#N/A</v>
      </c>
      <c r="K434" t="e">
        <f>IF(LOOKUP($F434,'Vent Sizing Charts'!$F$5:$F$18,'Vent Sizing Charts'!J$5:J$18)+1&lt;0,0,LOOKUP($F434,'Vent Sizing Charts'!$F$5:$F$18,'Vent Sizing Charts'!J$5:J$18))</f>
        <v>#N/A</v>
      </c>
      <c r="L434" t="e">
        <f>IF(LOOKUP($F434,'Vent Sizing Charts'!$F$5:$F$18,'Vent Sizing Charts'!K$5:K$18)+1&lt;0,0,LOOKUP($F434,'Vent Sizing Charts'!$F$5:$F$18,'Vent Sizing Charts'!K$5:K$18))</f>
        <v>#N/A</v>
      </c>
      <c r="M434" t="e">
        <f>IF(LOOKUP($F434,'Vent Sizing Charts'!$F$5:$F$18,'Vent Sizing Charts'!L$5:L$18)+1&lt;0,0,LOOKUP($F434,'Vent Sizing Charts'!$F$5:$F$18,'Vent Sizing Charts'!L$5:L$18))</f>
        <v>#N/A</v>
      </c>
      <c r="N434" t="e">
        <f>IF(LOOKUP($F434,'Vent Sizing Charts'!$F$5:$F$18,'Vent Sizing Charts'!M$5:M$18)+1&lt;0,0,LOOKUP($F434,'Vent Sizing Charts'!$F$5:$F$18,'Vent Sizing Charts'!M$5:M$18))</f>
        <v>#N/A</v>
      </c>
      <c r="O434" t="e">
        <f>IF(LOOKUP($F434,'Vent Sizing Charts'!$F$5:$F$18,'Vent Sizing Charts'!N$5:N$18)+1&lt;0,0,LOOKUP($F434,'Vent Sizing Charts'!$F$5:$F$18,'Vent Sizing Charts'!N$5:N$18))</f>
        <v>#N/A</v>
      </c>
    </row>
    <row r="435" spans="6:15" x14ac:dyDescent="0.25">
      <c r="F435" t="str">
        <f>IF('Vent Sizing'!M420="","",'Vent Sizing'!M420)</f>
        <v/>
      </c>
      <c r="G435">
        <v>0</v>
      </c>
      <c r="H435" t="e">
        <f>IF(LOOKUP($F435,'Vent Sizing Charts'!$F$5:$F$18,'Vent Sizing Charts'!G$5:G$18)+1&lt;0,0,LOOKUP($F435,'Vent Sizing Charts'!$F$5:$F$18,'Vent Sizing Charts'!G$5:G$18))</f>
        <v>#N/A</v>
      </c>
      <c r="I435" t="e">
        <f>IF(LOOKUP($F435,'Vent Sizing Charts'!$F$5:$F$18,'Vent Sizing Charts'!H$5:H$18)+1&lt;0,0,LOOKUP($F435,'Vent Sizing Charts'!$F$5:$F$18,'Vent Sizing Charts'!H$5:H$18))</f>
        <v>#N/A</v>
      </c>
      <c r="J435" t="e">
        <f>IF(LOOKUP($F435,'Vent Sizing Charts'!$F$5:$F$18,'Vent Sizing Charts'!I$5:I$18)+1&lt;0,0,LOOKUP($F435,'Vent Sizing Charts'!$F$5:$F$18,'Vent Sizing Charts'!I$5:I$18))</f>
        <v>#N/A</v>
      </c>
      <c r="K435" t="e">
        <f>IF(LOOKUP($F435,'Vent Sizing Charts'!$F$5:$F$18,'Vent Sizing Charts'!J$5:J$18)+1&lt;0,0,LOOKUP($F435,'Vent Sizing Charts'!$F$5:$F$18,'Vent Sizing Charts'!J$5:J$18))</f>
        <v>#N/A</v>
      </c>
      <c r="L435" t="e">
        <f>IF(LOOKUP($F435,'Vent Sizing Charts'!$F$5:$F$18,'Vent Sizing Charts'!K$5:K$18)+1&lt;0,0,LOOKUP($F435,'Vent Sizing Charts'!$F$5:$F$18,'Vent Sizing Charts'!K$5:K$18))</f>
        <v>#N/A</v>
      </c>
      <c r="M435" t="e">
        <f>IF(LOOKUP($F435,'Vent Sizing Charts'!$F$5:$F$18,'Vent Sizing Charts'!L$5:L$18)+1&lt;0,0,LOOKUP($F435,'Vent Sizing Charts'!$F$5:$F$18,'Vent Sizing Charts'!L$5:L$18))</f>
        <v>#N/A</v>
      </c>
      <c r="N435" t="e">
        <f>IF(LOOKUP($F435,'Vent Sizing Charts'!$F$5:$F$18,'Vent Sizing Charts'!M$5:M$18)+1&lt;0,0,LOOKUP($F435,'Vent Sizing Charts'!$F$5:$F$18,'Vent Sizing Charts'!M$5:M$18))</f>
        <v>#N/A</v>
      </c>
      <c r="O435" t="e">
        <f>IF(LOOKUP($F435,'Vent Sizing Charts'!$F$5:$F$18,'Vent Sizing Charts'!N$5:N$18)+1&lt;0,0,LOOKUP($F435,'Vent Sizing Charts'!$F$5:$F$18,'Vent Sizing Charts'!N$5:N$18))</f>
        <v>#N/A</v>
      </c>
    </row>
    <row r="436" spans="6:15" x14ac:dyDescent="0.25">
      <c r="F436" t="str">
        <f>IF('Vent Sizing'!M421="","",'Vent Sizing'!M421)</f>
        <v/>
      </c>
      <c r="G436">
        <v>0</v>
      </c>
      <c r="H436" t="e">
        <f>IF(LOOKUP($F436,'Vent Sizing Charts'!$F$5:$F$18,'Vent Sizing Charts'!G$5:G$18)+1&lt;0,0,LOOKUP($F436,'Vent Sizing Charts'!$F$5:$F$18,'Vent Sizing Charts'!G$5:G$18))</f>
        <v>#N/A</v>
      </c>
      <c r="I436" t="e">
        <f>IF(LOOKUP($F436,'Vent Sizing Charts'!$F$5:$F$18,'Vent Sizing Charts'!H$5:H$18)+1&lt;0,0,LOOKUP($F436,'Vent Sizing Charts'!$F$5:$F$18,'Vent Sizing Charts'!H$5:H$18))</f>
        <v>#N/A</v>
      </c>
      <c r="J436" t="e">
        <f>IF(LOOKUP($F436,'Vent Sizing Charts'!$F$5:$F$18,'Vent Sizing Charts'!I$5:I$18)+1&lt;0,0,LOOKUP($F436,'Vent Sizing Charts'!$F$5:$F$18,'Vent Sizing Charts'!I$5:I$18))</f>
        <v>#N/A</v>
      </c>
      <c r="K436" t="e">
        <f>IF(LOOKUP($F436,'Vent Sizing Charts'!$F$5:$F$18,'Vent Sizing Charts'!J$5:J$18)+1&lt;0,0,LOOKUP($F436,'Vent Sizing Charts'!$F$5:$F$18,'Vent Sizing Charts'!J$5:J$18))</f>
        <v>#N/A</v>
      </c>
      <c r="L436" t="e">
        <f>IF(LOOKUP($F436,'Vent Sizing Charts'!$F$5:$F$18,'Vent Sizing Charts'!K$5:K$18)+1&lt;0,0,LOOKUP($F436,'Vent Sizing Charts'!$F$5:$F$18,'Vent Sizing Charts'!K$5:K$18))</f>
        <v>#N/A</v>
      </c>
      <c r="M436" t="e">
        <f>IF(LOOKUP($F436,'Vent Sizing Charts'!$F$5:$F$18,'Vent Sizing Charts'!L$5:L$18)+1&lt;0,0,LOOKUP($F436,'Vent Sizing Charts'!$F$5:$F$18,'Vent Sizing Charts'!L$5:L$18))</f>
        <v>#N/A</v>
      </c>
      <c r="N436" t="e">
        <f>IF(LOOKUP($F436,'Vent Sizing Charts'!$F$5:$F$18,'Vent Sizing Charts'!M$5:M$18)+1&lt;0,0,LOOKUP($F436,'Vent Sizing Charts'!$F$5:$F$18,'Vent Sizing Charts'!M$5:M$18))</f>
        <v>#N/A</v>
      </c>
      <c r="O436" t="e">
        <f>IF(LOOKUP($F436,'Vent Sizing Charts'!$F$5:$F$18,'Vent Sizing Charts'!N$5:N$18)+1&lt;0,0,LOOKUP($F436,'Vent Sizing Charts'!$F$5:$F$18,'Vent Sizing Charts'!N$5:N$18))</f>
        <v>#N/A</v>
      </c>
    </row>
    <row r="437" spans="6:15" x14ac:dyDescent="0.25">
      <c r="F437" t="str">
        <f>IF('Vent Sizing'!M422="","",'Vent Sizing'!M422)</f>
        <v/>
      </c>
      <c r="G437">
        <v>0</v>
      </c>
      <c r="H437" t="e">
        <f>IF(LOOKUP($F437,'Vent Sizing Charts'!$F$5:$F$18,'Vent Sizing Charts'!G$5:G$18)+1&lt;0,0,LOOKUP($F437,'Vent Sizing Charts'!$F$5:$F$18,'Vent Sizing Charts'!G$5:G$18))</f>
        <v>#N/A</v>
      </c>
      <c r="I437" t="e">
        <f>IF(LOOKUP($F437,'Vent Sizing Charts'!$F$5:$F$18,'Vent Sizing Charts'!H$5:H$18)+1&lt;0,0,LOOKUP($F437,'Vent Sizing Charts'!$F$5:$F$18,'Vent Sizing Charts'!H$5:H$18))</f>
        <v>#N/A</v>
      </c>
      <c r="J437" t="e">
        <f>IF(LOOKUP($F437,'Vent Sizing Charts'!$F$5:$F$18,'Vent Sizing Charts'!I$5:I$18)+1&lt;0,0,LOOKUP($F437,'Vent Sizing Charts'!$F$5:$F$18,'Vent Sizing Charts'!I$5:I$18))</f>
        <v>#N/A</v>
      </c>
      <c r="K437" t="e">
        <f>IF(LOOKUP($F437,'Vent Sizing Charts'!$F$5:$F$18,'Vent Sizing Charts'!J$5:J$18)+1&lt;0,0,LOOKUP($F437,'Vent Sizing Charts'!$F$5:$F$18,'Vent Sizing Charts'!J$5:J$18))</f>
        <v>#N/A</v>
      </c>
      <c r="L437" t="e">
        <f>IF(LOOKUP($F437,'Vent Sizing Charts'!$F$5:$F$18,'Vent Sizing Charts'!K$5:K$18)+1&lt;0,0,LOOKUP($F437,'Vent Sizing Charts'!$F$5:$F$18,'Vent Sizing Charts'!K$5:K$18))</f>
        <v>#N/A</v>
      </c>
      <c r="M437" t="e">
        <f>IF(LOOKUP($F437,'Vent Sizing Charts'!$F$5:$F$18,'Vent Sizing Charts'!L$5:L$18)+1&lt;0,0,LOOKUP($F437,'Vent Sizing Charts'!$F$5:$F$18,'Vent Sizing Charts'!L$5:L$18))</f>
        <v>#N/A</v>
      </c>
      <c r="N437" t="e">
        <f>IF(LOOKUP($F437,'Vent Sizing Charts'!$F$5:$F$18,'Vent Sizing Charts'!M$5:M$18)+1&lt;0,0,LOOKUP($F437,'Vent Sizing Charts'!$F$5:$F$18,'Vent Sizing Charts'!M$5:M$18))</f>
        <v>#N/A</v>
      </c>
      <c r="O437" t="e">
        <f>IF(LOOKUP($F437,'Vent Sizing Charts'!$F$5:$F$18,'Vent Sizing Charts'!N$5:N$18)+1&lt;0,0,LOOKUP($F437,'Vent Sizing Charts'!$F$5:$F$18,'Vent Sizing Charts'!N$5:N$18))</f>
        <v>#N/A</v>
      </c>
    </row>
    <row r="438" spans="6:15" x14ac:dyDescent="0.25">
      <c r="F438" t="str">
        <f>IF('Vent Sizing'!M423="","",'Vent Sizing'!M423)</f>
        <v/>
      </c>
      <c r="G438">
        <v>0</v>
      </c>
      <c r="H438" t="e">
        <f>IF(LOOKUP($F438,'Vent Sizing Charts'!$F$5:$F$18,'Vent Sizing Charts'!G$5:G$18)+1&lt;0,0,LOOKUP($F438,'Vent Sizing Charts'!$F$5:$F$18,'Vent Sizing Charts'!G$5:G$18))</f>
        <v>#N/A</v>
      </c>
      <c r="I438" t="e">
        <f>IF(LOOKUP($F438,'Vent Sizing Charts'!$F$5:$F$18,'Vent Sizing Charts'!H$5:H$18)+1&lt;0,0,LOOKUP($F438,'Vent Sizing Charts'!$F$5:$F$18,'Vent Sizing Charts'!H$5:H$18))</f>
        <v>#N/A</v>
      </c>
      <c r="J438" t="e">
        <f>IF(LOOKUP($F438,'Vent Sizing Charts'!$F$5:$F$18,'Vent Sizing Charts'!I$5:I$18)+1&lt;0,0,LOOKUP($F438,'Vent Sizing Charts'!$F$5:$F$18,'Vent Sizing Charts'!I$5:I$18))</f>
        <v>#N/A</v>
      </c>
      <c r="K438" t="e">
        <f>IF(LOOKUP($F438,'Vent Sizing Charts'!$F$5:$F$18,'Vent Sizing Charts'!J$5:J$18)+1&lt;0,0,LOOKUP($F438,'Vent Sizing Charts'!$F$5:$F$18,'Vent Sizing Charts'!J$5:J$18))</f>
        <v>#N/A</v>
      </c>
      <c r="L438" t="e">
        <f>IF(LOOKUP($F438,'Vent Sizing Charts'!$F$5:$F$18,'Vent Sizing Charts'!K$5:K$18)+1&lt;0,0,LOOKUP($F438,'Vent Sizing Charts'!$F$5:$F$18,'Vent Sizing Charts'!K$5:K$18))</f>
        <v>#N/A</v>
      </c>
      <c r="M438" t="e">
        <f>IF(LOOKUP($F438,'Vent Sizing Charts'!$F$5:$F$18,'Vent Sizing Charts'!L$5:L$18)+1&lt;0,0,LOOKUP($F438,'Vent Sizing Charts'!$F$5:$F$18,'Vent Sizing Charts'!L$5:L$18))</f>
        <v>#N/A</v>
      </c>
      <c r="N438" t="e">
        <f>IF(LOOKUP($F438,'Vent Sizing Charts'!$F$5:$F$18,'Vent Sizing Charts'!M$5:M$18)+1&lt;0,0,LOOKUP($F438,'Vent Sizing Charts'!$F$5:$F$18,'Vent Sizing Charts'!M$5:M$18))</f>
        <v>#N/A</v>
      </c>
      <c r="O438" t="e">
        <f>IF(LOOKUP($F438,'Vent Sizing Charts'!$F$5:$F$18,'Vent Sizing Charts'!N$5:N$18)+1&lt;0,0,LOOKUP($F438,'Vent Sizing Charts'!$F$5:$F$18,'Vent Sizing Charts'!N$5:N$18))</f>
        <v>#N/A</v>
      </c>
    </row>
    <row r="439" spans="6:15" x14ac:dyDescent="0.25">
      <c r="F439" t="str">
        <f>IF('Vent Sizing'!M424="","",'Vent Sizing'!M424)</f>
        <v/>
      </c>
      <c r="G439">
        <v>0</v>
      </c>
      <c r="H439" t="e">
        <f>IF(LOOKUP($F439,'Vent Sizing Charts'!$F$5:$F$18,'Vent Sizing Charts'!G$5:G$18)+1&lt;0,0,LOOKUP($F439,'Vent Sizing Charts'!$F$5:$F$18,'Vent Sizing Charts'!G$5:G$18))</f>
        <v>#N/A</v>
      </c>
      <c r="I439" t="e">
        <f>IF(LOOKUP($F439,'Vent Sizing Charts'!$F$5:$F$18,'Vent Sizing Charts'!H$5:H$18)+1&lt;0,0,LOOKUP($F439,'Vent Sizing Charts'!$F$5:$F$18,'Vent Sizing Charts'!H$5:H$18))</f>
        <v>#N/A</v>
      </c>
      <c r="J439" t="e">
        <f>IF(LOOKUP($F439,'Vent Sizing Charts'!$F$5:$F$18,'Vent Sizing Charts'!I$5:I$18)+1&lt;0,0,LOOKUP($F439,'Vent Sizing Charts'!$F$5:$F$18,'Vent Sizing Charts'!I$5:I$18))</f>
        <v>#N/A</v>
      </c>
      <c r="K439" t="e">
        <f>IF(LOOKUP($F439,'Vent Sizing Charts'!$F$5:$F$18,'Vent Sizing Charts'!J$5:J$18)+1&lt;0,0,LOOKUP($F439,'Vent Sizing Charts'!$F$5:$F$18,'Vent Sizing Charts'!J$5:J$18))</f>
        <v>#N/A</v>
      </c>
      <c r="L439" t="e">
        <f>IF(LOOKUP($F439,'Vent Sizing Charts'!$F$5:$F$18,'Vent Sizing Charts'!K$5:K$18)+1&lt;0,0,LOOKUP($F439,'Vent Sizing Charts'!$F$5:$F$18,'Vent Sizing Charts'!K$5:K$18))</f>
        <v>#N/A</v>
      </c>
      <c r="M439" t="e">
        <f>IF(LOOKUP($F439,'Vent Sizing Charts'!$F$5:$F$18,'Vent Sizing Charts'!L$5:L$18)+1&lt;0,0,LOOKUP($F439,'Vent Sizing Charts'!$F$5:$F$18,'Vent Sizing Charts'!L$5:L$18))</f>
        <v>#N/A</v>
      </c>
      <c r="N439" t="e">
        <f>IF(LOOKUP($F439,'Vent Sizing Charts'!$F$5:$F$18,'Vent Sizing Charts'!M$5:M$18)+1&lt;0,0,LOOKUP($F439,'Vent Sizing Charts'!$F$5:$F$18,'Vent Sizing Charts'!M$5:M$18))</f>
        <v>#N/A</v>
      </c>
      <c r="O439" t="e">
        <f>IF(LOOKUP($F439,'Vent Sizing Charts'!$F$5:$F$18,'Vent Sizing Charts'!N$5:N$18)+1&lt;0,0,LOOKUP($F439,'Vent Sizing Charts'!$F$5:$F$18,'Vent Sizing Charts'!N$5:N$18))</f>
        <v>#N/A</v>
      </c>
    </row>
    <row r="440" spans="6:15" x14ac:dyDescent="0.25">
      <c r="F440" t="str">
        <f>IF('Vent Sizing'!M425="","",'Vent Sizing'!M425)</f>
        <v/>
      </c>
      <c r="G440">
        <v>0</v>
      </c>
      <c r="H440" t="e">
        <f>IF(LOOKUP($F440,'Vent Sizing Charts'!$F$5:$F$18,'Vent Sizing Charts'!G$5:G$18)+1&lt;0,0,LOOKUP($F440,'Vent Sizing Charts'!$F$5:$F$18,'Vent Sizing Charts'!G$5:G$18))</f>
        <v>#N/A</v>
      </c>
      <c r="I440" t="e">
        <f>IF(LOOKUP($F440,'Vent Sizing Charts'!$F$5:$F$18,'Vent Sizing Charts'!H$5:H$18)+1&lt;0,0,LOOKUP($F440,'Vent Sizing Charts'!$F$5:$F$18,'Vent Sizing Charts'!H$5:H$18))</f>
        <v>#N/A</v>
      </c>
      <c r="J440" t="e">
        <f>IF(LOOKUP($F440,'Vent Sizing Charts'!$F$5:$F$18,'Vent Sizing Charts'!I$5:I$18)+1&lt;0,0,LOOKUP($F440,'Vent Sizing Charts'!$F$5:$F$18,'Vent Sizing Charts'!I$5:I$18))</f>
        <v>#N/A</v>
      </c>
      <c r="K440" t="e">
        <f>IF(LOOKUP($F440,'Vent Sizing Charts'!$F$5:$F$18,'Vent Sizing Charts'!J$5:J$18)+1&lt;0,0,LOOKUP($F440,'Vent Sizing Charts'!$F$5:$F$18,'Vent Sizing Charts'!J$5:J$18))</f>
        <v>#N/A</v>
      </c>
      <c r="L440" t="e">
        <f>IF(LOOKUP($F440,'Vent Sizing Charts'!$F$5:$F$18,'Vent Sizing Charts'!K$5:K$18)+1&lt;0,0,LOOKUP($F440,'Vent Sizing Charts'!$F$5:$F$18,'Vent Sizing Charts'!K$5:K$18))</f>
        <v>#N/A</v>
      </c>
      <c r="M440" t="e">
        <f>IF(LOOKUP($F440,'Vent Sizing Charts'!$F$5:$F$18,'Vent Sizing Charts'!L$5:L$18)+1&lt;0,0,LOOKUP($F440,'Vent Sizing Charts'!$F$5:$F$18,'Vent Sizing Charts'!L$5:L$18))</f>
        <v>#N/A</v>
      </c>
      <c r="N440" t="e">
        <f>IF(LOOKUP($F440,'Vent Sizing Charts'!$F$5:$F$18,'Vent Sizing Charts'!M$5:M$18)+1&lt;0,0,LOOKUP($F440,'Vent Sizing Charts'!$F$5:$F$18,'Vent Sizing Charts'!M$5:M$18))</f>
        <v>#N/A</v>
      </c>
      <c r="O440" t="e">
        <f>IF(LOOKUP($F440,'Vent Sizing Charts'!$F$5:$F$18,'Vent Sizing Charts'!N$5:N$18)+1&lt;0,0,LOOKUP($F440,'Vent Sizing Charts'!$F$5:$F$18,'Vent Sizing Charts'!N$5:N$18))</f>
        <v>#N/A</v>
      </c>
    </row>
    <row r="441" spans="6:15" x14ac:dyDescent="0.25">
      <c r="F441" t="str">
        <f>IF('Vent Sizing'!M426="","",'Vent Sizing'!M426)</f>
        <v/>
      </c>
      <c r="G441">
        <v>0</v>
      </c>
      <c r="H441" t="e">
        <f>IF(LOOKUP($F441,'Vent Sizing Charts'!$F$5:$F$18,'Vent Sizing Charts'!G$5:G$18)+1&lt;0,0,LOOKUP($F441,'Vent Sizing Charts'!$F$5:$F$18,'Vent Sizing Charts'!G$5:G$18))</f>
        <v>#N/A</v>
      </c>
      <c r="I441" t="e">
        <f>IF(LOOKUP($F441,'Vent Sizing Charts'!$F$5:$F$18,'Vent Sizing Charts'!H$5:H$18)+1&lt;0,0,LOOKUP($F441,'Vent Sizing Charts'!$F$5:$F$18,'Vent Sizing Charts'!H$5:H$18))</f>
        <v>#N/A</v>
      </c>
      <c r="J441" t="e">
        <f>IF(LOOKUP($F441,'Vent Sizing Charts'!$F$5:$F$18,'Vent Sizing Charts'!I$5:I$18)+1&lt;0,0,LOOKUP($F441,'Vent Sizing Charts'!$F$5:$F$18,'Vent Sizing Charts'!I$5:I$18))</f>
        <v>#N/A</v>
      </c>
      <c r="K441" t="e">
        <f>IF(LOOKUP($F441,'Vent Sizing Charts'!$F$5:$F$18,'Vent Sizing Charts'!J$5:J$18)+1&lt;0,0,LOOKUP($F441,'Vent Sizing Charts'!$F$5:$F$18,'Vent Sizing Charts'!J$5:J$18))</f>
        <v>#N/A</v>
      </c>
      <c r="L441" t="e">
        <f>IF(LOOKUP($F441,'Vent Sizing Charts'!$F$5:$F$18,'Vent Sizing Charts'!K$5:K$18)+1&lt;0,0,LOOKUP($F441,'Vent Sizing Charts'!$F$5:$F$18,'Vent Sizing Charts'!K$5:K$18))</f>
        <v>#N/A</v>
      </c>
      <c r="M441" t="e">
        <f>IF(LOOKUP($F441,'Vent Sizing Charts'!$F$5:$F$18,'Vent Sizing Charts'!L$5:L$18)+1&lt;0,0,LOOKUP($F441,'Vent Sizing Charts'!$F$5:$F$18,'Vent Sizing Charts'!L$5:L$18))</f>
        <v>#N/A</v>
      </c>
      <c r="N441" t="e">
        <f>IF(LOOKUP($F441,'Vent Sizing Charts'!$F$5:$F$18,'Vent Sizing Charts'!M$5:M$18)+1&lt;0,0,LOOKUP($F441,'Vent Sizing Charts'!$F$5:$F$18,'Vent Sizing Charts'!M$5:M$18))</f>
        <v>#N/A</v>
      </c>
      <c r="O441" t="e">
        <f>IF(LOOKUP($F441,'Vent Sizing Charts'!$F$5:$F$18,'Vent Sizing Charts'!N$5:N$18)+1&lt;0,0,LOOKUP($F441,'Vent Sizing Charts'!$F$5:$F$18,'Vent Sizing Charts'!N$5:N$18))</f>
        <v>#N/A</v>
      </c>
    </row>
    <row r="442" spans="6:15" x14ac:dyDescent="0.25">
      <c r="F442" t="str">
        <f>IF('Vent Sizing'!M427="","",'Vent Sizing'!M427)</f>
        <v/>
      </c>
      <c r="G442">
        <v>0</v>
      </c>
      <c r="H442" t="e">
        <f>IF(LOOKUP($F442,'Vent Sizing Charts'!$F$5:$F$18,'Vent Sizing Charts'!G$5:G$18)+1&lt;0,0,LOOKUP($F442,'Vent Sizing Charts'!$F$5:$F$18,'Vent Sizing Charts'!G$5:G$18))</f>
        <v>#N/A</v>
      </c>
      <c r="I442" t="e">
        <f>IF(LOOKUP($F442,'Vent Sizing Charts'!$F$5:$F$18,'Vent Sizing Charts'!H$5:H$18)+1&lt;0,0,LOOKUP($F442,'Vent Sizing Charts'!$F$5:$F$18,'Vent Sizing Charts'!H$5:H$18))</f>
        <v>#N/A</v>
      </c>
      <c r="J442" t="e">
        <f>IF(LOOKUP($F442,'Vent Sizing Charts'!$F$5:$F$18,'Vent Sizing Charts'!I$5:I$18)+1&lt;0,0,LOOKUP($F442,'Vent Sizing Charts'!$F$5:$F$18,'Vent Sizing Charts'!I$5:I$18))</f>
        <v>#N/A</v>
      </c>
      <c r="K442" t="e">
        <f>IF(LOOKUP($F442,'Vent Sizing Charts'!$F$5:$F$18,'Vent Sizing Charts'!J$5:J$18)+1&lt;0,0,LOOKUP($F442,'Vent Sizing Charts'!$F$5:$F$18,'Vent Sizing Charts'!J$5:J$18))</f>
        <v>#N/A</v>
      </c>
      <c r="L442" t="e">
        <f>IF(LOOKUP($F442,'Vent Sizing Charts'!$F$5:$F$18,'Vent Sizing Charts'!K$5:K$18)+1&lt;0,0,LOOKUP($F442,'Vent Sizing Charts'!$F$5:$F$18,'Vent Sizing Charts'!K$5:K$18))</f>
        <v>#N/A</v>
      </c>
      <c r="M442" t="e">
        <f>IF(LOOKUP($F442,'Vent Sizing Charts'!$F$5:$F$18,'Vent Sizing Charts'!L$5:L$18)+1&lt;0,0,LOOKUP($F442,'Vent Sizing Charts'!$F$5:$F$18,'Vent Sizing Charts'!L$5:L$18))</f>
        <v>#N/A</v>
      </c>
      <c r="N442" t="e">
        <f>IF(LOOKUP($F442,'Vent Sizing Charts'!$F$5:$F$18,'Vent Sizing Charts'!M$5:M$18)+1&lt;0,0,LOOKUP($F442,'Vent Sizing Charts'!$F$5:$F$18,'Vent Sizing Charts'!M$5:M$18))</f>
        <v>#N/A</v>
      </c>
      <c r="O442" t="e">
        <f>IF(LOOKUP($F442,'Vent Sizing Charts'!$F$5:$F$18,'Vent Sizing Charts'!N$5:N$18)+1&lt;0,0,LOOKUP($F442,'Vent Sizing Charts'!$F$5:$F$18,'Vent Sizing Charts'!N$5:N$18))</f>
        <v>#N/A</v>
      </c>
    </row>
    <row r="443" spans="6:15" x14ac:dyDescent="0.25">
      <c r="F443" t="str">
        <f>IF('Vent Sizing'!M428="","",'Vent Sizing'!M428)</f>
        <v/>
      </c>
      <c r="G443">
        <v>0</v>
      </c>
      <c r="H443" t="e">
        <f>IF(LOOKUP($F443,'Vent Sizing Charts'!$F$5:$F$18,'Vent Sizing Charts'!G$5:G$18)+1&lt;0,0,LOOKUP($F443,'Vent Sizing Charts'!$F$5:$F$18,'Vent Sizing Charts'!G$5:G$18))</f>
        <v>#N/A</v>
      </c>
      <c r="I443" t="e">
        <f>IF(LOOKUP($F443,'Vent Sizing Charts'!$F$5:$F$18,'Vent Sizing Charts'!H$5:H$18)+1&lt;0,0,LOOKUP($F443,'Vent Sizing Charts'!$F$5:$F$18,'Vent Sizing Charts'!H$5:H$18))</f>
        <v>#N/A</v>
      </c>
      <c r="J443" t="e">
        <f>IF(LOOKUP($F443,'Vent Sizing Charts'!$F$5:$F$18,'Vent Sizing Charts'!I$5:I$18)+1&lt;0,0,LOOKUP($F443,'Vent Sizing Charts'!$F$5:$F$18,'Vent Sizing Charts'!I$5:I$18))</f>
        <v>#N/A</v>
      </c>
      <c r="K443" t="e">
        <f>IF(LOOKUP($F443,'Vent Sizing Charts'!$F$5:$F$18,'Vent Sizing Charts'!J$5:J$18)+1&lt;0,0,LOOKUP($F443,'Vent Sizing Charts'!$F$5:$F$18,'Vent Sizing Charts'!J$5:J$18))</f>
        <v>#N/A</v>
      </c>
      <c r="L443" t="e">
        <f>IF(LOOKUP($F443,'Vent Sizing Charts'!$F$5:$F$18,'Vent Sizing Charts'!K$5:K$18)+1&lt;0,0,LOOKUP($F443,'Vent Sizing Charts'!$F$5:$F$18,'Vent Sizing Charts'!K$5:K$18))</f>
        <v>#N/A</v>
      </c>
      <c r="M443" t="e">
        <f>IF(LOOKUP($F443,'Vent Sizing Charts'!$F$5:$F$18,'Vent Sizing Charts'!L$5:L$18)+1&lt;0,0,LOOKUP($F443,'Vent Sizing Charts'!$F$5:$F$18,'Vent Sizing Charts'!L$5:L$18))</f>
        <v>#N/A</v>
      </c>
      <c r="N443" t="e">
        <f>IF(LOOKUP($F443,'Vent Sizing Charts'!$F$5:$F$18,'Vent Sizing Charts'!M$5:M$18)+1&lt;0,0,LOOKUP($F443,'Vent Sizing Charts'!$F$5:$F$18,'Vent Sizing Charts'!M$5:M$18))</f>
        <v>#N/A</v>
      </c>
      <c r="O443" t="e">
        <f>IF(LOOKUP($F443,'Vent Sizing Charts'!$F$5:$F$18,'Vent Sizing Charts'!N$5:N$18)+1&lt;0,0,LOOKUP($F443,'Vent Sizing Charts'!$F$5:$F$18,'Vent Sizing Charts'!N$5:N$18))</f>
        <v>#N/A</v>
      </c>
    </row>
    <row r="444" spans="6:15" x14ac:dyDescent="0.25">
      <c r="F444" t="str">
        <f>IF('Vent Sizing'!M429="","",'Vent Sizing'!M429)</f>
        <v/>
      </c>
      <c r="G444">
        <v>0</v>
      </c>
      <c r="H444" t="e">
        <f>IF(LOOKUP($F444,'Vent Sizing Charts'!$F$5:$F$18,'Vent Sizing Charts'!G$5:G$18)+1&lt;0,0,LOOKUP($F444,'Vent Sizing Charts'!$F$5:$F$18,'Vent Sizing Charts'!G$5:G$18))</f>
        <v>#N/A</v>
      </c>
      <c r="I444" t="e">
        <f>IF(LOOKUP($F444,'Vent Sizing Charts'!$F$5:$F$18,'Vent Sizing Charts'!H$5:H$18)+1&lt;0,0,LOOKUP($F444,'Vent Sizing Charts'!$F$5:$F$18,'Vent Sizing Charts'!H$5:H$18))</f>
        <v>#N/A</v>
      </c>
      <c r="J444" t="e">
        <f>IF(LOOKUP($F444,'Vent Sizing Charts'!$F$5:$F$18,'Vent Sizing Charts'!I$5:I$18)+1&lt;0,0,LOOKUP($F444,'Vent Sizing Charts'!$F$5:$F$18,'Vent Sizing Charts'!I$5:I$18))</f>
        <v>#N/A</v>
      </c>
      <c r="K444" t="e">
        <f>IF(LOOKUP($F444,'Vent Sizing Charts'!$F$5:$F$18,'Vent Sizing Charts'!J$5:J$18)+1&lt;0,0,LOOKUP($F444,'Vent Sizing Charts'!$F$5:$F$18,'Vent Sizing Charts'!J$5:J$18))</f>
        <v>#N/A</v>
      </c>
      <c r="L444" t="e">
        <f>IF(LOOKUP($F444,'Vent Sizing Charts'!$F$5:$F$18,'Vent Sizing Charts'!K$5:K$18)+1&lt;0,0,LOOKUP($F444,'Vent Sizing Charts'!$F$5:$F$18,'Vent Sizing Charts'!K$5:K$18))</f>
        <v>#N/A</v>
      </c>
      <c r="M444" t="e">
        <f>IF(LOOKUP($F444,'Vent Sizing Charts'!$F$5:$F$18,'Vent Sizing Charts'!L$5:L$18)+1&lt;0,0,LOOKUP($F444,'Vent Sizing Charts'!$F$5:$F$18,'Vent Sizing Charts'!L$5:L$18))</f>
        <v>#N/A</v>
      </c>
      <c r="N444" t="e">
        <f>IF(LOOKUP($F444,'Vent Sizing Charts'!$F$5:$F$18,'Vent Sizing Charts'!M$5:M$18)+1&lt;0,0,LOOKUP($F444,'Vent Sizing Charts'!$F$5:$F$18,'Vent Sizing Charts'!M$5:M$18))</f>
        <v>#N/A</v>
      </c>
      <c r="O444" t="e">
        <f>IF(LOOKUP($F444,'Vent Sizing Charts'!$F$5:$F$18,'Vent Sizing Charts'!N$5:N$18)+1&lt;0,0,LOOKUP($F444,'Vent Sizing Charts'!$F$5:$F$18,'Vent Sizing Charts'!N$5:N$18))</f>
        <v>#N/A</v>
      </c>
    </row>
    <row r="445" spans="6:15" x14ac:dyDescent="0.25">
      <c r="F445" t="str">
        <f>IF('Vent Sizing'!M430="","",'Vent Sizing'!M430)</f>
        <v/>
      </c>
      <c r="G445">
        <v>0</v>
      </c>
      <c r="H445" t="e">
        <f>IF(LOOKUP($F445,'Vent Sizing Charts'!$F$5:$F$18,'Vent Sizing Charts'!G$5:G$18)+1&lt;0,0,LOOKUP($F445,'Vent Sizing Charts'!$F$5:$F$18,'Vent Sizing Charts'!G$5:G$18))</f>
        <v>#N/A</v>
      </c>
      <c r="I445" t="e">
        <f>IF(LOOKUP($F445,'Vent Sizing Charts'!$F$5:$F$18,'Vent Sizing Charts'!H$5:H$18)+1&lt;0,0,LOOKUP($F445,'Vent Sizing Charts'!$F$5:$F$18,'Vent Sizing Charts'!H$5:H$18))</f>
        <v>#N/A</v>
      </c>
      <c r="J445" t="e">
        <f>IF(LOOKUP($F445,'Vent Sizing Charts'!$F$5:$F$18,'Vent Sizing Charts'!I$5:I$18)+1&lt;0,0,LOOKUP($F445,'Vent Sizing Charts'!$F$5:$F$18,'Vent Sizing Charts'!I$5:I$18))</f>
        <v>#N/A</v>
      </c>
      <c r="K445" t="e">
        <f>IF(LOOKUP($F445,'Vent Sizing Charts'!$F$5:$F$18,'Vent Sizing Charts'!J$5:J$18)+1&lt;0,0,LOOKUP($F445,'Vent Sizing Charts'!$F$5:$F$18,'Vent Sizing Charts'!J$5:J$18))</f>
        <v>#N/A</v>
      </c>
      <c r="L445" t="e">
        <f>IF(LOOKUP($F445,'Vent Sizing Charts'!$F$5:$F$18,'Vent Sizing Charts'!K$5:K$18)+1&lt;0,0,LOOKUP($F445,'Vent Sizing Charts'!$F$5:$F$18,'Vent Sizing Charts'!K$5:K$18))</f>
        <v>#N/A</v>
      </c>
      <c r="M445" t="e">
        <f>IF(LOOKUP($F445,'Vent Sizing Charts'!$F$5:$F$18,'Vent Sizing Charts'!L$5:L$18)+1&lt;0,0,LOOKUP($F445,'Vent Sizing Charts'!$F$5:$F$18,'Vent Sizing Charts'!L$5:L$18))</f>
        <v>#N/A</v>
      </c>
      <c r="N445" t="e">
        <f>IF(LOOKUP($F445,'Vent Sizing Charts'!$F$5:$F$18,'Vent Sizing Charts'!M$5:M$18)+1&lt;0,0,LOOKUP($F445,'Vent Sizing Charts'!$F$5:$F$18,'Vent Sizing Charts'!M$5:M$18))</f>
        <v>#N/A</v>
      </c>
      <c r="O445" t="e">
        <f>IF(LOOKUP($F445,'Vent Sizing Charts'!$F$5:$F$18,'Vent Sizing Charts'!N$5:N$18)+1&lt;0,0,LOOKUP($F445,'Vent Sizing Charts'!$F$5:$F$18,'Vent Sizing Charts'!N$5:N$18))</f>
        <v>#N/A</v>
      </c>
    </row>
    <row r="446" spans="6:15" x14ac:dyDescent="0.25">
      <c r="F446" t="str">
        <f>IF('Vent Sizing'!M431="","",'Vent Sizing'!M431)</f>
        <v/>
      </c>
      <c r="G446">
        <v>0</v>
      </c>
      <c r="H446" t="e">
        <f>IF(LOOKUP($F446,'Vent Sizing Charts'!$F$5:$F$18,'Vent Sizing Charts'!G$5:G$18)+1&lt;0,0,LOOKUP($F446,'Vent Sizing Charts'!$F$5:$F$18,'Vent Sizing Charts'!G$5:G$18))</f>
        <v>#N/A</v>
      </c>
      <c r="I446" t="e">
        <f>IF(LOOKUP($F446,'Vent Sizing Charts'!$F$5:$F$18,'Vent Sizing Charts'!H$5:H$18)+1&lt;0,0,LOOKUP($F446,'Vent Sizing Charts'!$F$5:$F$18,'Vent Sizing Charts'!H$5:H$18))</f>
        <v>#N/A</v>
      </c>
      <c r="J446" t="e">
        <f>IF(LOOKUP($F446,'Vent Sizing Charts'!$F$5:$F$18,'Vent Sizing Charts'!I$5:I$18)+1&lt;0,0,LOOKUP($F446,'Vent Sizing Charts'!$F$5:$F$18,'Vent Sizing Charts'!I$5:I$18))</f>
        <v>#N/A</v>
      </c>
      <c r="K446" t="e">
        <f>IF(LOOKUP($F446,'Vent Sizing Charts'!$F$5:$F$18,'Vent Sizing Charts'!J$5:J$18)+1&lt;0,0,LOOKUP($F446,'Vent Sizing Charts'!$F$5:$F$18,'Vent Sizing Charts'!J$5:J$18))</f>
        <v>#N/A</v>
      </c>
      <c r="L446" t="e">
        <f>IF(LOOKUP($F446,'Vent Sizing Charts'!$F$5:$F$18,'Vent Sizing Charts'!K$5:K$18)+1&lt;0,0,LOOKUP($F446,'Vent Sizing Charts'!$F$5:$F$18,'Vent Sizing Charts'!K$5:K$18))</f>
        <v>#N/A</v>
      </c>
      <c r="M446" t="e">
        <f>IF(LOOKUP($F446,'Vent Sizing Charts'!$F$5:$F$18,'Vent Sizing Charts'!L$5:L$18)+1&lt;0,0,LOOKUP($F446,'Vent Sizing Charts'!$F$5:$F$18,'Vent Sizing Charts'!L$5:L$18))</f>
        <v>#N/A</v>
      </c>
      <c r="N446" t="e">
        <f>IF(LOOKUP($F446,'Vent Sizing Charts'!$F$5:$F$18,'Vent Sizing Charts'!M$5:M$18)+1&lt;0,0,LOOKUP($F446,'Vent Sizing Charts'!$F$5:$F$18,'Vent Sizing Charts'!M$5:M$18))</f>
        <v>#N/A</v>
      </c>
      <c r="O446" t="e">
        <f>IF(LOOKUP($F446,'Vent Sizing Charts'!$F$5:$F$18,'Vent Sizing Charts'!N$5:N$18)+1&lt;0,0,LOOKUP($F446,'Vent Sizing Charts'!$F$5:$F$18,'Vent Sizing Charts'!N$5:N$18))</f>
        <v>#N/A</v>
      </c>
    </row>
    <row r="447" spans="6:15" x14ac:dyDescent="0.25">
      <c r="F447" t="str">
        <f>IF('Vent Sizing'!M432="","",'Vent Sizing'!M432)</f>
        <v/>
      </c>
      <c r="G447">
        <v>0</v>
      </c>
      <c r="H447" t="e">
        <f>IF(LOOKUP($F447,'Vent Sizing Charts'!$F$5:$F$18,'Vent Sizing Charts'!G$5:G$18)+1&lt;0,0,LOOKUP($F447,'Vent Sizing Charts'!$F$5:$F$18,'Vent Sizing Charts'!G$5:G$18))</f>
        <v>#N/A</v>
      </c>
      <c r="I447" t="e">
        <f>IF(LOOKUP($F447,'Vent Sizing Charts'!$F$5:$F$18,'Vent Sizing Charts'!H$5:H$18)+1&lt;0,0,LOOKUP($F447,'Vent Sizing Charts'!$F$5:$F$18,'Vent Sizing Charts'!H$5:H$18))</f>
        <v>#N/A</v>
      </c>
      <c r="J447" t="e">
        <f>IF(LOOKUP($F447,'Vent Sizing Charts'!$F$5:$F$18,'Vent Sizing Charts'!I$5:I$18)+1&lt;0,0,LOOKUP($F447,'Vent Sizing Charts'!$F$5:$F$18,'Vent Sizing Charts'!I$5:I$18))</f>
        <v>#N/A</v>
      </c>
      <c r="K447" t="e">
        <f>IF(LOOKUP($F447,'Vent Sizing Charts'!$F$5:$F$18,'Vent Sizing Charts'!J$5:J$18)+1&lt;0,0,LOOKUP($F447,'Vent Sizing Charts'!$F$5:$F$18,'Vent Sizing Charts'!J$5:J$18))</f>
        <v>#N/A</v>
      </c>
      <c r="L447" t="e">
        <f>IF(LOOKUP($F447,'Vent Sizing Charts'!$F$5:$F$18,'Vent Sizing Charts'!K$5:K$18)+1&lt;0,0,LOOKUP($F447,'Vent Sizing Charts'!$F$5:$F$18,'Vent Sizing Charts'!K$5:K$18))</f>
        <v>#N/A</v>
      </c>
      <c r="M447" t="e">
        <f>IF(LOOKUP($F447,'Vent Sizing Charts'!$F$5:$F$18,'Vent Sizing Charts'!L$5:L$18)+1&lt;0,0,LOOKUP($F447,'Vent Sizing Charts'!$F$5:$F$18,'Vent Sizing Charts'!L$5:L$18))</f>
        <v>#N/A</v>
      </c>
      <c r="N447" t="e">
        <f>IF(LOOKUP($F447,'Vent Sizing Charts'!$F$5:$F$18,'Vent Sizing Charts'!M$5:M$18)+1&lt;0,0,LOOKUP($F447,'Vent Sizing Charts'!$F$5:$F$18,'Vent Sizing Charts'!M$5:M$18))</f>
        <v>#N/A</v>
      </c>
      <c r="O447" t="e">
        <f>IF(LOOKUP($F447,'Vent Sizing Charts'!$F$5:$F$18,'Vent Sizing Charts'!N$5:N$18)+1&lt;0,0,LOOKUP($F447,'Vent Sizing Charts'!$F$5:$F$18,'Vent Sizing Charts'!N$5:N$18))</f>
        <v>#N/A</v>
      </c>
    </row>
    <row r="448" spans="6:15" x14ac:dyDescent="0.25">
      <c r="F448" t="str">
        <f>IF('Vent Sizing'!M433="","",'Vent Sizing'!M433)</f>
        <v/>
      </c>
      <c r="G448">
        <v>0</v>
      </c>
      <c r="H448" t="e">
        <f>IF(LOOKUP($F448,'Vent Sizing Charts'!$F$5:$F$18,'Vent Sizing Charts'!G$5:G$18)+1&lt;0,0,LOOKUP($F448,'Vent Sizing Charts'!$F$5:$F$18,'Vent Sizing Charts'!G$5:G$18))</f>
        <v>#N/A</v>
      </c>
      <c r="I448" t="e">
        <f>IF(LOOKUP($F448,'Vent Sizing Charts'!$F$5:$F$18,'Vent Sizing Charts'!H$5:H$18)+1&lt;0,0,LOOKUP($F448,'Vent Sizing Charts'!$F$5:$F$18,'Vent Sizing Charts'!H$5:H$18))</f>
        <v>#N/A</v>
      </c>
      <c r="J448" t="e">
        <f>IF(LOOKUP($F448,'Vent Sizing Charts'!$F$5:$F$18,'Vent Sizing Charts'!I$5:I$18)+1&lt;0,0,LOOKUP($F448,'Vent Sizing Charts'!$F$5:$F$18,'Vent Sizing Charts'!I$5:I$18))</f>
        <v>#N/A</v>
      </c>
      <c r="K448" t="e">
        <f>IF(LOOKUP($F448,'Vent Sizing Charts'!$F$5:$F$18,'Vent Sizing Charts'!J$5:J$18)+1&lt;0,0,LOOKUP($F448,'Vent Sizing Charts'!$F$5:$F$18,'Vent Sizing Charts'!J$5:J$18))</f>
        <v>#N/A</v>
      </c>
      <c r="L448" t="e">
        <f>IF(LOOKUP($F448,'Vent Sizing Charts'!$F$5:$F$18,'Vent Sizing Charts'!K$5:K$18)+1&lt;0,0,LOOKUP($F448,'Vent Sizing Charts'!$F$5:$F$18,'Vent Sizing Charts'!K$5:K$18))</f>
        <v>#N/A</v>
      </c>
      <c r="M448" t="e">
        <f>IF(LOOKUP($F448,'Vent Sizing Charts'!$F$5:$F$18,'Vent Sizing Charts'!L$5:L$18)+1&lt;0,0,LOOKUP($F448,'Vent Sizing Charts'!$F$5:$F$18,'Vent Sizing Charts'!L$5:L$18))</f>
        <v>#N/A</v>
      </c>
      <c r="N448" t="e">
        <f>IF(LOOKUP($F448,'Vent Sizing Charts'!$F$5:$F$18,'Vent Sizing Charts'!M$5:M$18)+1&lt;0,0,LOOKUP($F448,'Vent Sizing Charts'!$F$5:$F$18,'Vent Sizing Charts'!M$5:M$18))</f>
        <v>#N/A</v>
      </c>
      <c r="O448" t="e">
        <f>IF(LOOKUP($F448,'Vent Sizing Charts'!$F$5:$F$18,'Vent Sizing Charts'!N$5:N$18)+1&lt;0,0,LOOKUP($F448,'Vent Sizing Charts'!$F$5:$F$18,'Vent Sizing Charts'!N$5:N$18))</f>
        <v>#N/A</v>
      </c>
    </row>
    <row r="449" spans="6:15" x14ac:dyDescent="0.25">
      <c r="F449" t="str">
        <f>IF('Vent Sizing'!M434="","",'Vent Sizing'!M434)</f>
        <v/>
      </c>
      <c r="G449">
        <v>0</v>
      </c>
      <c r="H449" t="e">
        <f>IF(LOOKUP($F449,'Vent Sizing Charts'!$F$5:$F$18,'Vent Sizing Charts'!G$5:G$18)+1&lt;0,0,LOOKUP($F449,'Vent Sizing Charts'!$F$5:$F$18,'Vent Sizing Charts'!G$5:G$18))</f>
        <v>#N/A</v>
      </c>
      <c r="I449" t="e">
        <f>IF(LOOKUP($F449,'Vent Sizing Charts'!$F$5:$F$18,'Vent Sizing Charts'!H$5:H$18)+1&lt;0,0,LOOKUP($F449,'Vent Sizing Charts'!$F$5:$F$18,'Vent Sizing Charts'!H$5:H$18))</f>
        <v>#N/A</v>
      </c>
      <c r="J449" t="e">
        <f>IF(LOOKUP($F449,'Vent Sizing Charts'!$F$5:$F$18,'Vent Sizing Charts'!I$5:I$18)+1&lt;0,0,LOOKUP($F449,'Vent Sizing Charts'!$F$5:$F$18,'Vent Sizing Charts'!I$5:I$18))</f>
        <v>#N/A</v>
      </c>
      <c r="K449" t="e">
        <f>IF(LOOKUP($F449,'Vent Sizing Charts'!$F$5:$F$18,'Vent Sizing Charts'!J$5:J$18)+1&lt;0,0,LOOKUP($F449,'Vent Sizing Charts'!$F$5:$F$18,'Vent Sizing Charts'!J$5:J$18))</f>
        <v>#N/A</v>
      </c>
      <c r="L449" t="e">
        <f>IF(LOOKUP($F449,'Vent Sizing Charts'!$F$5:$F$18,'Vent Sizing Charts'!K$5:K$18)+1&lt;0,0,LOOKUP($F449,'Vent Sizing Charts'!$F$5:$F$18,'Vent Sizing Charts'!K$5:K$18))</f>
        <v>#N/A</v>
      </c>
      <c r="M449" t="e">
        <f>IF(LOOKUP($F449,'Vent Sizing Charts'!$F$5:$F$18,'Vent Sizing Charts'!L$5:L$18)+1&lt;0,0,LOOKUP($F449,'Vent Sizing Charts'!$F$5:$F$18,'Vent Sizing Charts'!L$5:L$18))</f>
        <v>#N/A</v>
      </c>
      <c r="N449" t="e">
        <f>IF(LOOKUP($F449,'Vent Sizing Charts'!$F$5:$F$18,'Vent Sizing Charts'!M$5:M$18)+1&lt;0,0,LOOKUP($F449,'Vent Sizing Charts'!$F$5:$F$18,'Vent Sizing Charts'!M$5:M$18))</f>
        <v>#N/A</v>
      </c>
      <c r="O449" t="e">
        <f>IF(LOOKUP($F449,'Vent Sizing Charts'!$F$5:$F$18,'Vent Sizing Charts'!N$5:N$18)+1&lt;0,0,LOOKUP($F449,'Vent Sizing Charts'!$F$5:$F$18,'Vent Sizing Charts'!N$5:N$18))</f>
        <v>#N/A</v>
      </c>
    </row>
    <row r="450" spans="6:15" x14ac:dyDescent="0.25">
      <c r="F450" t="str">
        <f>IF('Vent Sizing'!M435="","",'Vent Sizing'!M435)</f>
        <v/>
      </c>
      <c r="G450">
        <v>0</v>
      </c>
      <c r="H450" t="e">
        <f>IF(LOOKUP($F450,'Vent Sizing Charts'!$F$5:$F$18,'Vent Sizing Charts'!G$5:G$18)+1&lt;0,0,LOOKUP($F450,'Vent Sizing Charts'!$F$5:$F$18,'Vent Sizing Charts'!G$5:G$18))</f>
        <v>#N/A</v>
      </c>
      <c r="I450" t="e">
        <f>IF(LOOKUP($F450,'Vent Sizing Charts'!$F$5:$F$18,'Vent Sizing Charts'!H$5:H$18)+1&lt;0,0,LOOKUP($F450,'Vent Sizing Charts'!$F$5:$F$18,'Vent Sizing Charts'!H$5:H$18))</f>
        <v>#N/A</v>
      </c>
      <c r="J450" t="e">
        <f>IF(LOOKUP($F450,'Vent Sizing Charts'!$F$5:$F$18,'Vent Sizing Charts'!I$5:I$18)+1&lt;0,0,LOOKUP($F450,'Vent Sizing Charts'!$F$5:$F$18,'Vent Sizing Charts'!I$5:I$18))</f>
        <v>#N/A</v>
      </c>
      <c r="K450" t="e">
        <f>IF(LOOKUP($F450,'Vent Sizing Charts'!$F$5:$F$18,'Vent Sizing Charts'!J$5:J$18)+1&lt;0,0,LOOKUP($F450,'Vent Sizing Charts'!$F$5:$F$18,'Vent Sizing Charts'!J$5:J$18))</f>
        <v>#N/A</v>
      </c>
      <c r="L450" t="e">
        <f>IF(LOOKUP($F450,'Vent Sizing Charts'!$F$5:$F$18,'Vent Sizing Charts'!K$5:K$18)+1&lt;0,0,LOOKUP($F450,'Vent Sizing Charts'!$F$5:$F$18,'Vent Sizing Charts'!K$5:K$18))</f>
        <v>#N/A</v>
      </c>
      <c r="M450" t="e">
        <f>IF(LOOKUP($F450,'Vent Sizing Charts'!$F$5:$F$18,'Vent Sizing Charts'!L$5:L$18)+1&lt;0,0,LOOKUP($F450,'Vent Sizing Charts'!$F$5:$F$18,'Vent Sizing Charts'!L$5:L$18))</f>
        <v>#N/A</v>
      </c>
      <c r="N450" t="e">
        <f>IF(LOOKUP($F450,'Vent Sizing Charts'!$F$5:$F$18,'Vent Sizing Charts'!M$5:M$18)+1&lt;0,0,LOOKUP($F450,'Vent Sizing Charts'!$F$5:$F$18,'Vent Sizing Charts'!M$5:M$18))</f>
        <v>#N/A</v>
      </c>
      <c r="O450" t="e">
        <f>IF(LOOKUP($F450,'Vent Sizing Charts'!$F$5:$F$18,'Vent Sizing Charts'!N$5:N$18)+1&lt;0,0,LOOKUP($F450,'Vent Sizing Charts'!$F$5:$F$18,'Vent Sizing Charts'!N$5:N$18))</f>
        <v>#N/A</v>
      </c>
    </row>
    <row r="451" spans="6:15" x14ac:dyDescent="0.25">
      <c r="F451" t="str">
        <f>IF('Vent Sizing'!M436="","",'Vent Sizing'!M436)</f>
        <v/>
      </c>
      <c r="G451">
        <v>0</v>
      </c>
      <c r="H451" t="e">
        <f>IF(LOOKUP($F451,'Vent Sizing Charts'!$F$5:$F$18,'Vent Sizing Charts'!G$5:G$18)+1&lt;0,0,LOOKUP($F451,'Vent Sizing Charts'!$F$5:$F$18,'Vent Sizing Charts'!G$5:G$18))</f>
        <v>#N/A</v>
      </c>
      <c r="I451" t="e">
        <f>IF(LOOKUP($F451,'Vent Sizing Charts'!$F$5:$F$18,'Vent Sizing Charts'!H$5:H$18)+1&lt;0,0,LOOKUP($F451,'Vent Sizing Charts'!$F$5:$F$18,'Vent Sizing Charts'!H$5:H$18))</f>
        <v>#N/A</v>
      </c>
      <c r="J451" t="e">
        <f>IF(LOOKUP($F451,'Vent Sizing Charts'!$F$5:$F$18,'Vent Sizing Charts'!I$5:I$18)+1&lt;0,0,LOOKUP($F451,'Vent Sizing Charts'!$F$5:$F$18,'Vent Sizing Charts'!I$5:I$18))</f>
        <v>#N/A</v>
      </c>
      <c r="K451" t="e">
        <f>IF(LOOKUP($F451,'Vent Sizing Charts'!$F$5:$F$18,'Vent Sizing Charts'!J$5:J$18)+1&lt;0,0,LOOKUP($F451,'Vent Sizing Charts'!$F$5:$F$18,'Vent Sizing Charts'!J$5:J$18))</f>
        <v>#N/A</v>
      </c>
      <c r="L451" t="e">
        <f>IF(LOOKUP($F451,'Vent Sizing Charts'!$F$5:$F$18,'Vent Sizing Charts'!K$5:K$18)+1&lt;0,0,LOOKUP($F451,'Vent Sizing Charts'!$F$5:$F$18,'Vent Sizing Charts'!K$5:K$18))</f>
        <v>#N/A</v>
      </c>
      <c r="M451" t="e">
        <f>IF(LOOKUP($F451,'Vent Sizing Charts'!$F$5:$F$18,'Vent Sizing Charts'!L$5:L$18)+1&lt;0,0,LOOKUP($F451,'Vent Sizing Charts'!$F$5:$F$18,'Vent Sizing Charts'!L$5:L$18))</f>
        <v>#N/A</v>
      </c>
      <c r="N451" t="e">
        <f>IF(LOOKUP($F451,'Vent Sizing Charts'!$F$5:$F$18,'Vent Sizing Charts'!M$5:M$18)+1&lt;0,0,LOOKUP($F451,'Vent Sizing Charts'!$F$5:$F$18,'Vent Sizing Charts'!M$5:M$18))</f>
        <v>#N/A</v>
      </c>
      <c r="O451" t="e">
        <f>IF(LOOKUP($F451,'Vent Sizing Charts'!$F$5:$F$18,'Vent Sizing Charts'!N$5:N$18)+1&lt;0,0,LOOKUP($F451,'Vent Sizing Charts'!$F$5:$F$18,'Vent Sizing Charts'!N$5:N$18))</f>
        <v>#N/A</v>
      </c>
    </row>
    <row r="452" spans="6:15" x14ac:dyDescent="0.25">
      <c r="F452" t="str">
        <f>IF('Vent Sizing'!M437="","",'Vent Sizing'!M437)</f>
        <v/>
      </c>
      <c r="G452">
        <v>0</v>
      </c>
      <c r="H452" t="e">
        <f>IF(LOOKUP($F452,'Vent Sizing Charts'!$F$5:$F$18,'Vent Sizing Charts'!G$5:G$18)+1&lt;0,0,LOOKUP($F452,'Vent Sizing Charts'!$F$5:$F$18,'Vent Sizing Charts'!G$5:G$18))</f>
        <v>#N/A</v>
      </c>
      <c r="I452" t="e">
        <f>IF(LOOKUP($F452,'Vent Sizing Charts'!$F$5:$F$18,'Vent Sizing Charts'!H$5:H$18)+1&lt;0,0,LOOKUP($F452,'Vent Sizing Charts'!$F$5:$F$18,'Vent Sizing Charts'!H$5:H$18))</f>
        <v>#N/A</v>
      </c>
      <c r="J452" t="e">
        <f>IF(LOOKUP($F452,'Vent Sizing Charts'!$F$5:$F$18,'Vent Sizing Charts'!I$5:I$18)+1&lt;0,0,LOOKUP($F452,'Vent Sizing Charts'!$F$5:$F$18,'Vent Sizing Charts'!I$5:I$18))</f>
        <v>#N/A</v>
      </c>
      <c r="K452" t="e">
        <f>IF(LOOKUP($F452,'Vent Sizing Charts'!$F$5:$F$18,'Vent Sizing Charts'!J$5:J$18)+1&lt;0,0,LOOKUP($F452,'Vent Sizing Charts'!$F$5:$F$18,'Vent Sizing Charts'!J$5:J$18))</f>
        <v>#N/A</v>
      </c>
      <c r="L452" t="e">
        <f>IF(LOOKUP($F452,'Vent Sizing Charts'!$F$5:$F$18,'Vent Sizing Charts'!K$5:K$18)+1&lt;0,0,LOOKUP($F452,'Vent Sizing Charts'!$F$5:$F$18,'Vent Sizing Charts'!K$5:K$18))</f>
        <v>#N/A</v>
      </c>
      <c r="M452" t="e">
        <f>IF(LOOKUP($F452,'Vent Sizing Charts'!$F$5:$F$18,'Vent Sizing Charts'!L$5:L$18)+1&lt;0,0,LOOKUP($F452,'Vent Sizing Charts'!$F$5:$F$18,'Vent Sizing Charts'!L$5:L$18))</f>
        <v>#N/A</v>
      </c>
      <c r="N452" t="e">
        <f>IF(LOOKUP($F452,'Vent Sizing Charts'!$F$5:$F$18,'Vent Sizing Charts'!M$5:M$18)+1&lt;0,0,LOOKUP($F452,'Vent Sizing Charts'!$F$5:$F$18,'Vent Sizing Charts'!M$5:M$18))</f>
        <v>#N/A</v>
      </c>
      <c r="O452" t="e">
        <f>IF(LOOKUP($F452,'Vent Sizing Charts'!$F$5:$F$18,'Vent Sizing Charts'!N$5:N$18)+1&lt;0,0,LOOKUP($F452,'Vent Sizing Charts'!$F$5:$F$18,'Vent Sizing Charts'!N$5:N$18))</f>
        <v>#N/A</v>
      </c>
    </row>
    <row r="453" spans="6:15" x14ac:dyDescent="0.25">
      <c r="F453" t="str">
        <f>IF('Vent Sizing'!M438="","",'Vent Sizing'!M438)</f>
        <v/>
      </c>
      <c r="G453">
        <v>0</v>
      </c>
      <c r="H453" t="e">
        <f>IF(LOOKUP($F453,'Vent Sizing Charts'!$F$5:$F$18,'Vent Sizing Charts'!G$5:G$18)+1&lt;0,0,LOOKUP($F453,'Vent Sizing Charts'!$F$5:$F$18,'Vent Sizing Charts'!G$5:G$18))</f>
        <v>#N/A</v>
      </c>
      <c r="I453" t="e">
        <f>IF(LOOKUP($F453,'Vent Sizing Charts'!$F$5:$F$18,'Vent Sizing Charts'!H$5:H$18)+1&lt;0,0,LOOKUP($F453,'Vent Sizing Charts'!$F$5:$F$18,'Vent Sizing Charts'!H$5:H$18))</f>
        <v>#N/A</v>
      </c>
      <c r="J453" t="e">
        <f>IF(LOOKUP($F453,'Vent Sizing Charts'!$F$5:$F$18,'Vent Sizing Charts'!I$5:I$18)+1&lt;0,0,LOOKUP($F453,'Vent Sizing Charts'!$F$5:$F$18,'Vent Sizing Charts'!I$5:I$18))</f>
        <v>#N/A</v>
      </c>
      <c r="K453" t="e">
        <f>IF(LOOKUP($F453,'Vent Sizing Charts'!$F$5:$F$18,'Vent Sizing Charts'!J$5:J$18)+1&lt;0,0,LOOKUP($F453,'Vent Sizing Charts'!$F$5:$F$18,'Vent Sizing Charts'!J$5:J$18))</f>
        <v>#N/A</v>
      </c>
      <c r="L453" t="e">
        <f>IF(LOOKUP($F453,'Vent Sizing Charts'!$F$5:$F$18,'Vent Sizing Charts'!K$5:K$18)+1&lt;0,0,LOOKUP($F453,'Vent Sizing Charts'!$F$5:$F$18,'Vent Sizing Charts'!K$5:K$18))</f>
        <v>#N/A</v>
      </c>
      <c r="M453" t="e">
        <f>IF(LOOKUP($F453,'Vent Sizing Charts'!$F$5:$F$18,'Vent Sizing Charts'!L$5:L$18)+1&lt;0,0,LOOKUP($F453,'Vent Sizing Charts'!$F$5:$F$18,'Vent Sizing Charts'!L$5:L$18))</f>
        <v>#N/A</v>
      </c>
      <c r="N453" t="e">
        <f>IF(LOOKUP($F453,'Vent Sizing Charts'!$F$5:$F$18,'Vent Sizing Charts'!M$5:M$18)+1&lt;0,0,LOOKUP($F453,'Vent Sizing Charts'!$F$5:$F$18,'Vent Sizing Charts'!M$5:M$18))</f>
        <v>#N/A</v>
      </c>
      <c r="O453" t="e">
        <f>IF(LOOKUP($F453,'Vent Sizing Charts'!$F$5:$F$18,'Vent Sizing Charts'!N$5:N$18)+1&lt;0,0,LOOKUP($F453,'Vent Sizing Charts'!$F$5:$F$18,'Vent Sizing Charts'!N$5:N$18))</f>
        <v>#N/A</v>
      </c>
    </row>
    <row r="454" spans="6:15" x14ac:dyDescent="0.25">
      <c r="F454" t="str">
        <f>IF('Vent Sizing'!M439="","",'Vent Sizing'!M439)</f>
        <v/>
      </c>
      <c r="G454">
        <v>0</v>
      </c>
      <c r="H454" t="e">
        <f>IF(LOOKUP($F454,'Vent Sizing Charts'!$F$5:$F$18,'Vent Sizing Charts'!G$5:G$18)+1&lt;0,0,LOOKUP($F454,'Vent Sizing Charts'!$F$5:$F$18,'Vent Sizing Charts'!G$5:G$18))</f>
        <v>#N/A</v>
      </c>
      <c r="I454" t="e">
        <f>IF(LOOKUP($F454,'Vent Sizing Charts'!$F$5:$F$18,'Vent Sizing Charts'!H$5:H$18)+1&lt;0,0,LOOKUP($F454,'Vent Sizing Charts'!$F$5:$F$18,'Vent Sizing Charts'!H$5:H$18))</f>
        <v>#N/A</v>
      </c>
      <c r="J454" t="e">
        <f>IF(LOOKUP($F454,'Vent Sizing Charts'!$F$5:$F$18,'Vent Sizing Charts'!I$5:I$18)+1&lt;0,0,LOOKUP($F454,'Vent Sizing Charts'!$F$5:$F$18,'Vent Sizing Charts'!I$5:I$18))</f>
        <v>#N/A</v>
      </c>
      <c r="K454" t="e">
        <f>IF(LOOKUP($F454,'Vent Sizing Charts'!$F$5:$F$18,'Vent Sizing Charts'!J$5:J$18)+1&lt;0,0,LOOKUP($F454,'Vent Sizing Charts'!$F$5:$F$18,'Vent Sizing Charts'!J$5:J$18))</f>
        <v>#N/A</v>
      </c>
      <c r="L454" t="e">
        <f>IF(LOOKUP($F454,'Vent Sizing Charts'!$F$5:$F$18,'Vent Sizing Charts'!K$5:K$18)+1&lt;0,0,LOOKUP($F454,'Vent Sizing Charts'!$F$5:$F$18,'Vent Sizing Charts'!K$5:K$18))</f>
        <v>#N/A</v>
      </c>
      <c r="M454" t="e">
        <f>IF(LOOKUP($F454,'Vent Sizing Charts'!$F$5:$F$18,'Vent Sizing Charts'!L$5:L$18)+1&lt;0,0,LOOKUP($F454,'Vent Sizing Charts'!$F$5:$F$18,'Vent Sizing Charts'!L$5:L$18))</f>
        <v>#N/A</v>
      </c>
      <c r="N454" t="e">
        <f>IF(LOOKUP($F454,'Vent Sizing Charts'!$F$5:$F$18,'Vent Sizing Charts'!M$5:M$18)+1&lt;0,0,LOOKUP($F454,'Vent Sizing Charts'!$F$5:$F$18,'Vent Sizing Charts'!M$5:M$18))</f>
        <v>#N/A</v>
      </c>
      <c r="O454" t="e">
        <f>IF(LOOKUP($F454,'Vent Sizing Charts'!$F$5:$F$18,'Vent Sizing Charts'!N$5:N$18)+1&lt;0,0,LOOKUP($F454,'Vent Sizing Charts'!$F$5:$F$18,'Vent Sizing Charts'!N$5:N$18))</f>
        <v>#N/A</v>
      </c>
    </row>
    <row r="455" spans="6:15" x14ac:dyDescent="0.25">
      <c r="F455" t="str">
        <f>IF('Vent Sizing'!M440="","",'Vent Sizing'!M440)</f>
        <v/>
      </c>
      <c r="G455">
        <v>0</v>
      </c>
      <c r="H455" t="e">
        <f>IF(LOOKUP($F455,'Vent Sizing Charts'!$F$5:$F$18,'Vent Sizing Charts'!G$5:G$18)+1&lt;0,0,LOOKUP($F455,'Vent Sizing Charts'!$F$5:$F$18,'Vent Sizing Charts'!G$5:G$18))</f>
        <v>#N/A</v>
      </c>
      <c r="I455" t="e">
        <f>IF(LOOKUP($F455,'Vent Sizing Charts'!$F$5:$F$18,'Vent Sizing Charts'!H$5:H$18)+1&lt;0,0,LOOKUP($F455,'Vent Sizing Charts'!$F$5:$F$18,'Vent Sizing Charts'!H$5:H$18))</f>
        <v>#N/A</v>
      </c>
      <c r="J455" t="e">
        <f>IF(LOOKUP($F455,'Vent Sizing Charts'!$F$5:$F$18,'Vent Sizing Charts'!I$5:I$18)+1&lt;0,0,LOOKUP($F455,'Vent Sizing Charts'!$F$5:$F$18,'Vent Sizing Charts'!I$5:I$18))</f>
        <v>#N/A</v>
      </c>
      <c r="K455" t="e">
        <f>IF(LOOKUP($F455,'Vent Sizing Charts'!$F$5:$F$18,'Vent Sizing Charts'!J$5:J$18)+1&lt;0,0,LOOKUP($F455,'Vent Sizing Charts'!$F$5:$F$18,'Vent Sizing Charts'!J$5:J$18))</f>
        <v>#N/A</v>
      </c>
      <c r="L455" t="e">
        <f>IF(LOOKUP($F455,'Vent Sizing Charts'!$F$5:$F$18,'Vent Sizing Charts'!K$5:K$18)+1&lt;0,0,LOOKUP($F455,'Vent Sizing Charts'!$F$5:$F$18,'Vent Sizing Charts'!K$5:K$18))</f>
        <v>#N/A</v>
      </c>
      <c r="M455" t="e">
        <f>IF(LOOKUP($F455,'Vent Sizing Charts'!$F$5:$F$18,'Vent Sizing Charts'!L$5:L$18)+1&lt;0,0,LOOKUP($F455,'Vent Sizing Charts'!$F$5:$F$18,'Vent Sizing Charts'!L$5:L$18))</f>
        <v>#N/A</v>
      </c>
      <c r="N455" t="e">
        <f>IF(LOOKUP($F455,'Vent Sizing Charts'!$F$5:$F$18,'Vent Sizing Charts'!M$5:M$18)+1&lt;0,0,LOOKUP($F455,'Vent Sizing Charts'!$F$5:$F$18,'Vent Sizing Charts'!M$5:M$18))</f>
        <v>#N/A</v>
      </c>
      <c r="O455" t="e">
        <f>IF(LOOKUP($F455,'Vent Sizing Charts'!$F$5:$F$18,'Vent Sizing Charts'!N$5:N$18)+1&lt;0,0,LOOKUP($F455,'Vent Sizing Charts'!$F$5:$F$18,'Vent Sizing Charts'!N$5:N$18))</f>
        <v>#N/A</v>
      </c>
    </row>
    <row r="456" spans="6:15" x14ac:dyDescent="0.25">
      <c r="F456" t="str">
        <f>IF('Vent Sizing'!M441="","",'Vent Sizing'!M441)</f>
        <v/>
      </c>
      <c r="G456">
        <v>0</v>
      </c>
      <c r="H456" t="e">
        <f>IF(LOOKUP($F456,'Vent Sizing Charts'!$F$5:$F$18,'Vent Sizing Charts'!G$5:G$18)+1&lt;0,0,LOOKUP($F456,'Vent Sizing Charts'!$F$5:$F$18,'Vent Sizing Charts'!G$5:G$18))</f>
        <v>#N/A</v>
      </c>
      <c r="I456" t="e">
        <f>IF(LOOKUP($F456,'Vent Sizing Charts'!$F$5:$F$18,'Vent Sizing Charts'!H$5:H$18)+1&lt;0,0,LOOKUP($F456,'Vent Sizing Charts'!$F$5:$F$18,'Vent Sizing Charts'!H$5:H$18))</f>
        <v>#N/A</v>
      </c>
      <c r="J456" t="e">
        <f>IF(LOOKUP($F456,'Vent Sizing Charts'!$F$5:$F$18,'Vent Sizing Charts'!I$5:I$18)+1&lt;0,0,LOOKUP($F456,'Vent Sizing Charts'!$F$5:$F$18,'Vent Sizing Charts'!I$5:I$18))</f>
        <v>#N/A</v>
      </c>
      <c r="K456" t="e">
        <f>IF(LOOKUP($F456,'Vent Sizing Charts'!$F$5:$F$18,'Vent Sizing Charts'!J$5:J$18)+1&lt;0,0,LOOKUP($F456,'Vent Sizing Charts'!$F$5:$F$18,'Vent Sizing Charts'!J$5:J$18))</f>
        <v>#N/A</v>
      </c>
      <c r="L456" t="e">
        <f>IF(LOOKUP($F456,'Vent Sizing Charts'!$F$5:$F$18,'Vent Sizing Charts'!K$5:K$18)+1&lt;0,0,LOOKUP($F456,'Vent Sizing Charts'!$F$5:$F$18,'Vent Sizing Charts'!K$5:K$18))</f>
        <v>#N/A</v>
      </c>
      <c r="M456" t="e">
        <f>IF(LOOKUP($F456,'Vent Sizing Charts'!$F$5:$F$18,'Vent Sizing Charts'!L$5:L$18)+1&lt;0,0,LOOKUP($F456,'Vent Sizing Charts'!$F$5:$F$18,'Vent Sizing Charts'!L$5:L$18))</f>
        <v>#N/A</v>
      </c>
      <c r="N456" t="e">
        <f>IF(LOOKUP($F456,'Vent Sizing Charts'!$F$5:$F$18,'Vent Sizing Charts'!M$5:M$18)+1&lt;0,0,LOOKUP($F456,'Vent Sizing Charts'!$F$5:$F$18,'Vent Sizing Charts'!M$5:M$18))</f>
        <v>#N/A</v>
      </c>
      <c r="O456" t="e">
        <f>IF(LOOKUP($F456,'Vent Sizing Charts'!$F$5:$F$18,'Vent Sizing Charts'!N$5:N$18)+1&lt;0,0,LOOKUP($F456,'Vent Sizing Charts'!$F$5:$F$18,'Vent Sizing Charts'!N$5:N$18))</f>
        <v>#N/A</v>
      </c>
    </row>
    <row r="457" spans="6:15" x14ac:dyDescent="0.25">
      <c r="F457" t="str">
        <f>IF('Vent Sizing'!M442="","",'Vent Sizing'!M442)</f>
        <v/>
      </c>
      <c r="G457">
        <v>0</v>
      </c>
      <c r="H457" t="e">
        <f>IF(LOOKUP($F457,'Vent Sizing Charts'!$F$5:$F$18,'Vent Sizing Charts'!G$5:G$18)+1&lt;0,0,LOOKUP($F457,'Vent Sizing Charts'!$F$5:$F$18,'Vent Sizing Charts'!G$5:G$18))</f>
        <v>#N/A</v>
      </c>
      <c r="I457" t="e">
        <f>IF(LOOKUP($F457,'Vent Sizing Charts'!$F$5:$F$18,'Vent Sizing Charts'!H$5:H$18)+1&lt;0,0,LOOKUP($F457,'Vent Sizing Charts'!$F$5:$F$18,'Vent Sizing Charts'!H$5:H$18))</f>
        <v>#N/A</v>
      </c>
      <c r="J457" t="e">
        <f>IF(LOOKUP($F457,'Vent Sizing Charts'!$F$5:$F$18,'Vent Sizing Charts'!I$5:I$18)+1&lt;0,0,LOOKUP($F457,'Vent Sizing Charts'!$F$5:$F$18,'Vent Sizing Charts'!I$5:I$18))</f>
        <v>#N/A</v>
      </c>
      <c r="K457" t="e">
        <f>IF(LOOKUP($F457,'Vent Sizing Charts'!$F$5:$F$18,'Vent Sizing Charts'!J$5:J$18)+1&lt;0,0,LOOKUP($F457,'Vent Sizing Charts'!$F$5:$F$18,'Vent Sizing Charts'!J$5:J$18))</f>
        <v>#N/A</v>
      </c>
      <c r="L457" t="e">
        <f>IF(LOOKUP($F457,'Vent Sizing Charts'!$F$5:$F$18,'Vent Sizing Charts'!K$5:K$18)+1&lt;0,0,LOOKUP($F457,'Vent Sizing Charts'!$F$5:$F$18,'Vent Sizing Charts'!K$5:K$18))</f>
        <v>#N/A</v>
      </c>
      <c r="M457" t="e">
        <f>IF(LOOKUP($F457,'Vent Sizing Charts'!$F$5:$F$18,'Vent Sizing Charts'!L$5:L$18)+1&lt;0,0,LOOKUP($F457,'Vent Sizing Charts'!$F$5:$F$18,'Vent Sizing Charts'!L$5:L$18))</f>
        <v>#N/A</v>
      </c>
      <c r="N457" t="e">
        <f>IF(LOOKUP($F457,'Vent Sizing Charts'!$F$5:$F$18,'Vent Sizing Charts'!M$5:M$18)+1&lt;0,0,LOOKUP($F457,'Vent Sizing Charts'!$F$5:$F$18,'Vent Sizing Charts'!M$5:M$18))</f>
        <v>#N/A</v>
      </c>
      <c r="O457" t="e">
        <f>IF(LOOKUP($F457,'Vent Sizing Charts'!$F$5:$F$18,'Vent Sizing Charts'!N$5:N$18)+1&lt;0,0,LOOKUP($F457,'Vent Sizing Charts'!$F$5:$F$18,'Vent Sizing Charts'!N$5:N$18))</f>
        <v>#N/A</v>
      </c>
    </row>
    <row r="458" spans="6:15" x14ac:dyDescent="0.25">
      <c r="F458" t="str">
        <f>IF('Vent Sizing'!M443="","",'Vent Sizing'!M443)</f>
        <v/>
      </c>
      <c r="G458">
        <v>0</v>
      </c>
      <c r="H458" t="e">
        <f>IF(LOOKUP($F458,'Vent Sizing Charts'!$F$5:$F$18,'Vent Sizing Charts'!G$5:G$18)+1&lt;0,0,LOOKUP($F458,'Vent Sizing Charts'!$F$5:$F$18,'Vent Sizing Charts'!G$5:G$18))</f>
        <v>#N/A</v>
      </c>
      <c r="I458" t="e">
        <f>IF(LOOKUP($F458,'Vent Sizing Charts'!$F$5:$F$18,'Vent Sizing Charts'!H$5:H$18)+1&lt;0,0,LOOKUP($F458,'Vent Sizing Charts'!$F$5:$F$18,'Vent Sizing Charts'!H$5:H$18))</f>
        <v>#N/A</v>
      </c>
      <c r="J458" t="e">
        <f>IF(LOOKUP($F458,'Vent Sizing Charts'!$F$5:$F$18,'Vent Sizing Charts'!I$5:I$18)+1&lt;0,0,LOOKUP($F458,'Vent Sizing Charts'!$F$5:$F$18,'Vent Sizing Charts'!I$5:I$18))</f>
        <v>#N/A</v>
      </c>
      <c r="K458" t="e">
        <f>IF(LOOKUP($F458,'Vent Sizing Charts'!$F$5:$F$18,'Vent Sizing Charts'!J$5:J$18)+1&lt;0,0,LOOKUP($F458,'Vent Sizing Charts'!$F$5:$F$18,'Vent Sizing Charts'!J$5:J$18))</f>
        <v>#N/A</v>
      </c>
      <c r="L458" t="e">
        <f>IF(LOOKUP($F458,'Vent Sizing Charts'!$F$5:$F$18,'Vent Sizing Charts'!K$5:K$18)+1&lt;0,0,LOOKUP($F458,'Vent Sizing Charts'!$F$5:$F$18,'Vent Sizing Charts'!K$5:K$18))</f>
        <v>#N/A</v>
      </c>
      <c r="M458" t="e">
        <f>IF(LOOKUP($F458,'Vent Sizing Charts'!$F$5:$F$18,'Vent Sizing Charts'!L$5:L$18)+1&lt;0,0,LOOKUP($F458,'Vent Sizing Charts'!$F$5:$F$18,'Vent Sizing Charts'!L$5:L$18))</f>
        <v>#N/A</v>
      </c>
      <c r="N458" t="e">
        <f>IF(LOOKUP($F458,'Vent Sizing Charts'!$F$5:$F$18,'Vent Sizing Charts'!M$5:M$18)+1&lt;0,0,LOOKUP($F458,'Vent Sizing Charts'!$F$5:$F$18,'Vent Sizing Charts'!M$5:M$18))</f>
        <v>#N/A</v>
      </c>
      <c r="O458" t="e">
        <f>IF(LOOKUP($F458,'Vent Sizing Charts'!$F$5:$F$18,'Vent Sizing Charts'!N$5:N$18)+1&lt;0,0,LOOKUP($F458,'Vent Sizing Charts'!$F$5:$F$18,'Vent Sizing Charts'!N$5:N$18))</f>
        <v>#N/A</v>
      </c>
    </row>
    <row r="459" spans="6:15" x14ac:dyDescent="0.25">
      <c r="F459" t="str">
        <f>IF('Vent Sizing'!M444="","",'Vent Sizing'!M444)</f>
        <v/>
      </c>
      <c r="G459">
        <v>0</v>
      </c>
      <c r="H459" t="e">
        <f>IF(LOOKUP($F459,'Vent Sizing Charts'!$F$5:$F$18,'Vent Sizing Charts'!G$5:G$18)+1&lt;0,0,LOOKUP($F459,'Vent Sizing Charts'!$F$5:$F$18,'Vent Sizing Charts'!G$5:G$18))</f>
        <v>#N/A</v>
      </c>
      <c r="I459" t="e">
        <f>IF(LOOKUP($F459,'Vent Sizing Charts'!$F$5:$F$18,'Vent Sizing Charts'!H$5:H$18)+1&lt;0,0,LOOKUP($F459,'Vent Sizing Charts'!$F$5:$F$18,'Vent Sizing Charts'!H$5:H$18))</f>
        <v>#N/A</v>
      </c>
      <c r="J459" t="e">
        <f>IF(LOOKUP($F459,'Vent Sizing Charts'!$F$5:$F$18,'Vent Sizing Charts'!I$5:I$18)+1&lt;0,0,LOOKUP($F459,'Vent Sizing Charts'!$F$5:$F$18,'Vent Sizing Charts'!I$5:I$18))</f>
        <v>#N/A</v>
      </c>
      <c r="K459" t="e">
        <f>IF(LOOKUP($F459,'Vent Sizing Charts'!$F$5:$F$18,'Vent Sizing Charts'!J$5:J$18)+1&lt;0,0,LOOKUP($F459,'Vent Sizing Charts'!$F$5:$F$18,'Vent Sizing Charts'!J$5:J$18))</f>
        <v>#N/A</v>
      </c>
      <c r="L459" t="e">
        <f>IF(LOOKUP($F459,'Vent Sizing Charts'!$F$5:$F$18,'Vent Sizing Charts'!K$5:K$18)+1&lt;0,0,LOOKUP($F459,'Vent Sizing Charts'!$F$5:$F$18,'Vent Sizing Charts'!K$5:K$18))</f>
        <v>#N/A</v>
      </c>
      <c r="M459" t="e">
        <f>IF(LOOKUP($F459,'Vent Sizing Charts'!$F$5:$F$18,'Vent Sizing Charts'!L$5:L$18)+1&lt;0,0,LOOKUP($F459,'Vent Sizing Charts'!$F$5:$F$18,'Vent Sizing Charts'!L$5:L$18))</f>
        <v>#N/A</v>
      </c>
      <c r="N459" t="e">
        <f>IF(LOOKUP($F459,'Vent Sizing Charts'!$F$5:$F$18,'Vent Sizing Charts'!M$5:M$18)+1&lt;0,0,LOOKUP($F459,'Vent Sizing Charts'!$F$5:$F$18,'Vent Sizing Charts'!M$5:M$18))</f>
        <v>#N/A</v>
      </c>
      <c r="O459" t="e">
        <f>IF(LOOKUP($F459,'Vent Sizing Charts'!$F$5:$F$18,'Vent Sizing Charts'!N$5:N$18)+1&lt;0,0,LOOKUP($F459,'Vent Sizing Charts'!$F$5:$F$18,'Vent Sizing Charts'!N$5:N$18))</f>
        <v>#N/A</v>
      </c>
    </row>
    <row r="460" spans="6:15" x14ac:dyDescent="0.25">
      <c r="F460" t="str">
        <f>IF('Vent Sizing'!M445="","",'Vent Sizing'!M445)</f>
        <v/>
      </c>
      <c r="G460">
        <v>0</v>
      </c>
      <c r="H460" t="e">
        <f>IF(LOOKUP($F460,'Vent Sizing Charts'!$F$5:$F$18,'Vent Sizing Charts'!G$5:G$18)+1&lt;0,0,LOOKUP($F460,'Vent Sizing Charts'!$F$5:$F$18,'Vent Sizing Charts'!G$5:G$18))</f>
        <v>#N/A</v>
      </c>
      <c r="I460" t="e">
        <f>IF(LOOKUP($F460,'Vent Sizing Charts'!$F$5:$F$18,'Vent Sizing Charts'!H$5:H$18)+1&lt;0,0,LOOKUP($F460,'Vent Sizing Charts'!$F$5:$F$18,'Vent Sizing Charts'!H$5:H$18))</f>
        <v>#N/A</v>
      </c>
      <c r="J460" t="e">
        <f>IF(LOOKUP($F460,'Vent Sizing Charts'!$F$5:$F$18,'Vent Sizing Charts'!I$5:I$18)+1&lt;0,0,LOOKUP($F460,'Vent Sizing Charts'!$F$5:$F$18,'Vent Sizing Charts'!I$5:I$18))</f>
        <v>#N/A</v>
      </c>
      <c r="K460" t="e">
        <f>IF(LOOKUP($F460,'Vent Sizing Charts'!$F$5:$F$18,'Vent Sizing Charts'!J$5:J$18)+1&lt;0,0,LOOKUP($F460,'Vent Sizing Charts'!$F$5:$F$18,'Vent Sizing Charts'!J$5:J$18))</f>
        <v>#N/A</v>
      </c>
      <c r="L460" t="e">
        <f>IF(LOOKUP($F460,'Vent Sizing Charts'!$F$5:$F$18,'Vent Sizing Charts'!K$5:K$18)+1&lt;0,0,LOOKUP($F460,'Vent Sizing Charts'!$F$5:$F$18,'Vent Sizing Charts'!K$5:K$18))</f>
        <v>#N/A</v>
      </c>
      <c r="M460" t="e">
        <f>IF(LOOKUP($F460,'Vent Sizing Charts'!$F$5:$F$18,'Vent Sizing Charts'!L$5:L$18)+1&lt;0,0,LOOKUP($F460,'Vent Sizing Charts'!$F$5:$F$18,'Vent Sizing Charts'!L$5:L$18))</f>
        <v>#N/A</v>
      </c>
      <c r="N460" t="e">
        <f>IF(LOOKUP($F460,'Vent Sizing Charts'!$F$5:$F$18,'Vent Sizing Charts'!M$5:M$18)+1&lt;0,0,LOOKUP($F460,'Vent Sizing Charts'!$F$5:$F$18,'Vent Sizing Charts'!M$5:M$18))</f>
        <v>#N/A</v>
      </c>
      <c r="O460" t="e">
        <f>IF(LOOKUP($F460,'Vent Sizing Charts'!$F$5:$F$18,'Vent Sizing Charts'!N$5:N$18)+1&lt;0,0,LOOKUP($F460,'Vent Sizing Charts'!$F$5:$F$18,'Vent Sizing Charts'!N$5:N$18))</f>
        <v>#N/A</v>
      </c>
    </row>
    <row r="461" spans="6:15" x14ac:dyDescent="0.25">
      <c r="F461" t="str">
        <f>IF('Vent Sizing'!M446="","",'Vent Sizing'!M446)</f>
        <v/>
      </c>
      <c r="G461">
        <v>0</v>
      </c>
      <c r="H461" t="e">
        <f>IF(LOOKUP($F461,'Vent Sizing Charts'!$F$5:$F$18,'Vent Sizing Charts'!G$5:G$18)+1&lt;0,0,LOOKUP($F461,'Vent Sizing Charts'!$F$5:$F$18,'Vent Sizing Charts'!G$5:G$18))</f>
        <v>#N/A</v>
      </c>
      <c r="I461" t="e">
        <f>IF(LOOKUP($F461,'Vent Sizing Charts'!$F$5:$F$18,'Vent Sizing Charts'!H$5:H$18)+1&lt;0,0,LOOKUP($F461,'Vent Sizing Charts'!$F$5:$F$18,'Vent Sizing Charts'!H$5:H$18))</f>
        <v>#N/A</v>
      </c>
      <c r="J461" t="e">
        <f>IF(LOOKUP($F461,'Vent Sizing Charts'!$F$5:$F$18,'Vent Sizing Charts'!I$5:I$18)+1&lt;0,0,LOOKUP($F461,'Vent Sizing Charts'!$F$5:$F$18,'Vent Sizing Charts'!I$5:I$18))</f>
        <v>#N/A</v>
      </c>
      <c r="K461" t="e">
        <f>IF(LOOKUP($F461,'Vent Sizing Charts'!$F$5:$F$18,'Vent Sizing Charts'!J$5:J$18)+1&lt;0,0,LOOKUP($F461,'Vent Sizing Charts'!$F$5:$F$18,'Vent Sizing Charts'!J$5:J$18))</f>
        <v>#N/A</v>
      </c>
      <c r="L461" t="e">
        <f>IF(LOOKUP($F461,'Vent Sizing Charts'!$F$5:$F$18,'Vent Sizing Charts'!K$5:K$18)+1&lt;0,0,LOOKUP($F461,'Vent Sizing Charts'!$F$5:$F$18,'Vent Sizing Charts'!K$5:K$18))</f>
        <v>#N/A</v>
      </c>
      <c r="M461" t="e">
        <f>IF(LOOKUP($F461,'Vent Sizing Charts'!$F$5:$F$18,'Vent Sizing Charts'!L$5:L$18)+1&lt;0,0,LOOKUP($F461,'Vent Sizing Charts'!$F$5:$F$18,'Vent Sizing Charts'!L$5:L$18))</f>
        <v>#N/A</v>
      </c>
      <c r="N461" t="e">
        <f>IF(LOOKUP($F461,'Vent Sizing Charts'!$F$5:$F$18,'Vent Sizing Charts'!M$5:M$18)+1&lt;0,0,LOOKUP($F461,'Vent Sizing Charts'!$F$5:$F$18,'Vent Sizing Charts'!M$5:M$18))</f>
        <v>#N/A</v>
      </c>
      <c r="O461" t="e">
        <f>IF(LOOKUP($F461,'Vent Sizing Charts'!$F$5:$F$18,'Vent Sizing Charts'!N$5:N$18)+1&lt;0,0,LOOKUP($F461,'Vent Sizing Charts'!$F$5:$F$18,'Vent Sizing Charts'!N$5:N$18))</f>
        <v>#N/A</v>
      </c>
    </row>
    <row r="462" spans="6:15" x14ac:dyDescent="0.25">
      <c r="F462" t="str">
        <f>IF('Vent Sizing'!M447="","",'Vent Sizing'!M447)</f>
        <v/>
      </c>
      <c r="G462">
        <v>0</v>
      </c>
      <c r="H462" t="e">
        <f>IF(LOOKUP($F462,'Vent Sizing Charts'!$F$5:$F$18,'Vent Sizing Charts'!G$5:G$18)+1&lt;0,0,LOOKUP($F462,'Vent Sizing Charts'!$F$5:$F$18,'Vent Sizing Charts'!G$5:G$18))</f>
        <v>#N/A</v>
      </c>
      <c r="I462" t="e">
        <f>IF(LOOKUP($F462,'Vent Sizing Charts'!$F$5:$F$18,'Vent Sizing Charts'!H$5:H$18)+1&lt;0,0,LOOKUP($F462,'Vent Sizing Charts'!$F$5:$F$18,'Vent Sizing Charts'!H$5:H$18))</f>
        <v>#N/A</v>
      </c>
      <c r="J462" t="e">
        <f>IF(LOOKUP($F462,'Vent Sizing Charts'!$F$5:$F$18,'Vent Sizing Charts'!I$5:I$18)+1&lt;0,0,LOOKUP($F462,'Vent Sizing Charts'!$F$5:$F$18,'Vent Sizing Charts'!I$5:I$18))</f>
        <v>#N/A</v>
      </c>
      <c r="K462" t="e">
        <f>IF(LOOKUP($F462,'Vent Sizing Charts'!$F$5:$F$18,'Vent Sizing Charts'!J$5:J$18)+1&lt;0,0,LOOKUP($F462,'Vent Sizing Charts'!$F$5:$F$18,'Vent Sizing Charts'!J$5:J$18))</f>
        <v>#N/A</v>
      </c>
      <c r="L462" t="e">
        <f>IF(LOOKUP($F462,'Vent Sizing Charts'!$F$5:$F$18,'Vent Sizing Charts'!K$5:K$18)+1&lt;0,0,LOOKUP($F462,'Vent Sizing Charts'!$F$5:$F$18,'Vent Sizing Charts'!K$5:K$18))</f>
        <v>#N/A</v>
      </c>
      <c r="M462" t="e">
        <f>IF(LOOKUP($F462,'Vent Sizing Charts'!$F$5:$F$18,'Vent Sizing Charts'!L$5:L$18)+1&lt;0,0,LOOKUP($F462,'Vent Sizing Charts'!$F$5:$F$18,'Vent Sizing Charts'!L$5:L$18))</f>
        <v>#N/A</v>
      </c>
      <c r="N462" t="e">
        <f>IF(LOOKUP($F462,'Vent Sizing Charts'!$F$5:$F$18,'Vent Sizing Charts'!M$5:M$18)+1&lt;0,0,LOOKUP($F462,'Vent Sizing Charts'!$F$5:$F$18,'Vent Sizing Charts'!M$5:M$18))</f>
        <v>#N/A</v>
      </c>
      <c r="O462" t="e">
        <f>IF(LOOKUP($F462,'Vent Sizing Charts'!$F$5:$F$18,'Vent Sizing Charts'!N$5:N$18)+1&lt;0,0,LOOKUP($F462,'Vent Sizing Charts'!$F$5:$F$18,'Vent Sizing Charts'!N$5:N$18))</f>
        <v>#N/A</v>
      </c>
    </row>
    <row r="463" spans="6:15" x14ac:dyDescent="0.25">
      <c r="F463" t="str">
        <f>IF('Vent Sizing'!M448="","",'Vent Sizing'!M448)</f>
        <v/>
      </c>
      <c r="G463">
        <v>0</v>
      </c>
      <c r="H463" t="e">
        <f>IF(LOOKUP($F463,'Vent Sizing Charts'!$F$5:$F$18,'Vent Sizing Charts'!G$5:G$18)+1&lt;0,0,LOOKUP($F463,'Vent Sizing Charts'!$F$5:$F$18,'Vent Sizing Charts'!G$5:G$18))</f>
        <v>#N/A</v>
      </c>
      <c r="I463" t="e">
        <f>IF(LOOKUP($F463,'Vent Sizing Charts'!$F$5:$F$18,'Vent Sizing Charts'!H$5:H$18)+1&lt;0,0,LOOKUP($F463,'Vent Sizing Charts'!$F$5:$F$18,'Vent Sizing Charts'!H$5:H$18))</f>
        <v>#N/A</v>
      </c>
      <c r="J463" t="e">
        <f>IF(LOOKUP($F463,'Vent Sizing Charts'!$F$5:$F$18,'Vent Sizing Charts'!I$5:I$18)+1&lt;0,0,LOOKUP($F463,'Vent Sizing Charts'!$F$5:$F$18,'Vent Sizing Charts'!I$5:I$18))</f>
        <v>#N/A</v>
      </c>
      <c r="K463" t="e">
        <f>IF(LOOKUP($F463,'Vent Sizing Charts'!$F$5:$F$18,'Vent Sizing Charts'!J$5:J$18)+1&lt;0,0,LOOKUP($F463,'Vent Sizing Charts'!$F$5:$F$18,'Vent Sizing Charts'!J$5:J$18))</f>
        <v>#N/A</v>
      </c>
      <c r="L463" t="e">
        <f>IF(LOOKUP($F463,'Vent Sizing Charts'!$F$5:$F$18,'Vent Sizing Charts'!K$5:K$18)+1&lt;0,0,LOOKUP($F463,'Vent Sizing Charts'!$F$5:$F$18,'Vent Sizing Charts'!K$5:K$18))</f>
        <v>#N/A</v>
      </c>
      <c r="M463" t="e">
        <f>IF(LOOKUP($F463,'Vent Sizing Charts'!$F$5:$F$18,'Vent Sizing Charts'!L$5:L$18)+1&lt;0,0,LOOKUP($F463,'Vent Sizing Charts'!$F$5:$F$18,'Vent Sizing Charts'!L$5:L$18))</f>
        <v>#N/A</v>
      </c>
      <c r="N463" t="e">
        <f>IF(LOOKUP($F463,'Vent Sizing Charts'!$F$5:$F$18,'Vent Sizing Charts'!M$5:M$18)+1&lt;0,0,LOOKUP($F463,'Vent Sizing Charts'!$F$5:$F$18,'Vent Sizing Charts'!M$5:M$18))</f>
        <v>#N/A</v>
      </c>
      <c r="O463" t="e">
        <f>IF(LOOKUP($F463,'Vent Sizing Charts'!$F$5:$F$18,'Vent Sizing Charts'!N$5:N$18)+1&lt;0,0,LOOKUP($F463,'Vent Sizing Charts'!$F$5:$F$18,'Vent Sizing Charts'!N$5:N$18))</f>
        <v>#N/A</v>
      </c>
    </row>
    <row r="464" spans="6:15" x14ac:dyDescent="0.25">
      <c r="F464" t="str">
        <f>IF('Vent Sizing'!M449="","",'Vent Sizing'!M449)</f>
        <v/>
      </c>
      <c r="G464">
        <v>0</v>
      </c>
      <c r="H464" t="e">
        <f>IF(LOOKUP($F464,'Vent Sizing Charts'!$F$5:$F$18,'Vent Sizing Charts'!G$5:G$18)+1&lt;0,0,LOOKUP($F464,'Vent Sizing Charts'!$F$5:$F$18,'Vent Sizing Charts'!G$5:G$18))</f>
        <v>#N/A</v>
      </c>
      <c r="I464" t="e">
        <f>IF(LOOKUP($F464,'Vent Sizing Charts'!$F$5:$F$18,'Vent Sizing Charts'!H$5:H$18)+1&lt;0,0,LOOKUP($F464,'Vent Sizing Charts'!$F$5:$F$18,'Vent Sizing Charts'!H$5:H$18))</f>
        <v>#N/A</v>
      </c>
      <c r="J464" t="e">
        <f>IF(LOOKUP($F464,'Vent Sizing Charts'!$F$5:$F$18,'Vent Sizing Charts'!I$5:I$18)+1&lt;0,0,LOOKUP($F464,'Vent Sizing Charts'!$F$5:$F$18,'Vent Sizing Charts'!I$5:I$18))</f>
        <v>#N/A</v>
      </c>
      <c r="K464" t="e">
        <f>IF(LOOKUP($F464,'Vent Sizing Charts'!$F$5:$F$18,'Vent Sizing Charts'!J$5:J$18)+1&lt;0,0,LOOKUP($F464,'Vent Sizing Charts'!$F$5:$F$18,'Vent Sizing Charts'!J$5:J$18))</f>
        <v>#N/A</v>
      </c>
      <c r="L464" t="e">
        <f>IF(LOOKUP($F464,'Vent Sizing Charts'!$F$5:$F$18,'Vent Sizing Charts'!K$5:K$18)+1&lt;0,0,LOOKUP($F464,'Vent Sizing Charts'!$F$5:$F$18,'Vent Sizing Charts'!K$5:K$18))</f>
        <v>#N/A</v>
      </c>
      <c r="M464" t="e">
        <f>IF(LOOKUP($F464,'Vent Sizing Charts'!$F$5:$F$18,'Vent Sizing Charts'!L$5:L$18)+1&lt;0,0,LOOKUP($F464,'Vent Sizing Charts'!$F$5:$F$18,'Vent Sizing Charts'!L$5:L$18))</f>
        <v>#N/A</v>
      </c>
      <c r="N464" t="e">
        <f>IF(LOOKUP($F464,'Vent Sizing Charts'!$F$5:$F$18,'Vent Sizing Charts'!M$5:M$18)+1&lt;0,0,LOOKUP($F464,'Vent Sizing Charts'!$F$5:$F$18,'Vent Sizing Charts'!M$5:M$18))</f>
        <v>#N/A</v>
      </c>
      <c r="O464" t="e">
        <f>IF(LOOKUP($F464,'Vent Sizing Charts'!$F$5:$F$18,'Vent Sizing Charts'!N$5:N$18)+1&lt;0,0,LOOKUP($F464,'Vent Sizing Charts'!$F$5:$F$18,'Vent Sizing Charts'!N$5:N$18))</f>
        <v>#N/A</v>
      </c>
    </row>
    <row r="465" spans="6:15" x14ac:dyDescent="0.25">
      <c r="F465" t="str">
        <f>IF('Vent Sizing'!M450="","",'Vent Sizing'!M450)</f>
        <v/>
      </c>
      <c r="G465">
        <v>0</v>
      </c>
      <c r="H465" t="e">
        <f>IF(LOOKUP($F465,'Vent Sizing Charts'!$F$5:$F$18,'Vent Sizing Charts'!G$5:G$18)+1&lt;0,0,LOOKUP($F465,'Vent Sizing Charts'!$F$5:$F$18,'Vent Sizing Charts'!G$5:G$18))</f>
        <v>#N/A</v>
      </c>
      <c r="I465" t="e">
        <f>IF(LOOKUP($F465,'Vent Sizing Charts'!$F$5:$F$18,'Vent Sizing Charts'!H$5:H$18)+1&lt;0,0,LOOKUP($F465,'Vent Sizing Charts'!$F$5:$F$18,'Vent Sizing Charts'!H$5:H$18))</f>
        <v>#N/A</v>
      </c>
      <c r="J465" t="e">
        <f>IF(LOOKUP($F465,'Vent Sizing Charts'!$F$5:$F$18,'Vent Sizing Charts'!I$5:I$18)+1&lt;0,0,LOOKUP($F465,'Vent Sizing Charts'!$F$5:$F$18,'Vent Sizing Charts'!I$5:I$18))</f>
        <v>#N/A</v>
      </c>
      <c r="K465" t="e">
        <f>IF(LOOKUP($F465,'Vent Sizing Charts'!$F$5:$F$18,'Vent Sizing Charts'!J$5:J$18)+1&lt;0,0,LOOKUP($F465,'Vent Sizing Charts'!$F$5:$F$18,'Vent Sizing Charts'!J$5:J$18))</f>
        <v>#N/A</v>
      </c>
      <c r="L465" t="e">
        <f>IF(LOOKUP($F465,'Vent Sizing Charts'!$F$5:$F$18,'Vent Sizing Charts'!K$5:K$18)+1&lt;0,0,LOOKUP($F465,'Vent Sizing Charts'!$F$5:$F$18,'Vent Sizing Charts'!K$5:K$18))</f>
        <v>#N/A</v>
      </c>
      <c r="M465" t="e">
        <f>IF(LOOKUP($F465,'Vent Sizing Charts'!$F$5:$F$18,'Vent Sizing Charts'!L$5:L$18)+1&lt;0,0,LOOKUP($F465,'Vent Sizing Charts'!$F$5:$F$18,'Vent Sizing Charts'!L$5:L$18))</f>
        <v>#N/A</v>
      </c>
      <c r="N465" t="e">
        <f>IF(LOOKUP($F465,'Vent Sizing Charts'!$F$5:$F$18,'Vent Sizing Charts'!M$5:M$18)+1&lt;0,0,LOOKUP($F465,'Vent Sizing Charts'!$F$5:$F$18,'Vent Sizing Charts'!M$5:M$18))</f>
        <v>#N/A</v>
      </c>
      <c r="O465" t="e">
        <f>IF(LOOKUP($F465,'Vent Sizing Charts'!$F$5:$F$18,'Vent Sizing Charts'!N$5:N$18)+1&lt;0,0,LOOKUP($F465,'Vent Sizing Charts'!$F$5:$F$18,'Vent Sizing Charts'!N$5:N$18))</f>
        <v>#N/A</v>
      </c>
    </row>
    <row r="466" spans="6:15" x14ac:dyDescent="0.25">
      <c r="F466" t="str">
        <f>IF('Vent Sizing'!M451="","",'Vent Sizing'!M451)</f>
        <v/>
      </c>
      <c r="G466">
        <v>0</v>
      </c>
      <c r="H466" t="e">
        <f>IF(LOOKUP($F466,'Vent Sizing Charts'!$F$5:$F$18,'Vent Sizing Charts'!G$5:G$18)+1&lt;0,0,LOOKUP($F466,'Vent Sizing Charts'!$F$5:$F$18,'Vent Sizing Charts'!G$5:G$18))</f>
        <v>#N/A</v>
      </c>
      <c r="I466" t="e">
        <f>IF(LOOKUP($F466,'Vent Sizing Charts'!$F$5:$F$18,'Vent Sizing Charts'!H$5:H$18)+1&lt;0,0,LOOKUP($F466,'Vent Sizing Charts'!$F$5:$F$18,'Vent Sizing Charts'!H$5:H$18))</f>
        <v>#N/A</v>
      </c>
      <c r="J466" t="e">
        <f>IF(LOOKUP($F466,'Vent Sizing Charts'!$F$5:$F$18,'Vent Sizing Charts'!I$5:I$18)+1&lt;0,0,LOOKUP($F466,'Vent Sizing Charts'!$F$5:$F$18,'Vent Sizing Charts'!I$5:I$18))</f>
        <v>#N/A</v>
      </c>
      <c r="K466" t="e">
        <f>IF(LOOKUP($F466,'Vent Sizing Charts'!$F$5:$F$18,'Vent Sizing Charts'!J$5:J$18)+1&lt;0,0,LOOKUP($F466,'Vent Sizing Charts'!$F$5:$F$18,'Vent Sizing Charts'!J$5:J$18))</f>
        <v>#N/A</v>
      </c>
      <c r="L466" t="e">
        <f>IF(LOOKUP($F466,'Vent Sizing Charts'!$F$5:$F$18,'Vent Sizing Charts'!K$5:K$18)+1&lt;0,0,LOOKUP($F466,'Vent Sizing Charts'!$F$5:$F$18,'Vent Sizing Charts'!K$5:K$18))</f>
        <v>#N/A</v>
      </c>
      <c r="M466" t="e">
        <f>IF(LOOKUP($F466,'Vent Sizing Charts'!$F$5:$F$18,'Vent Sizing Charts'!L$5:L$18)+1&lt;0,0,LOOKUP($F466,'Vent Sizing Charts'!$F$5:$F$18,'Vent Sizing Charts'!L$5:L$18))</f>
        <v>#N/A</v>
      </c>
      <c r="N466" t="e">
        <f>IF(LOOKUP($F466,'Vent Sizing Charts'!$F$5:$F$18,'Vent Sizing Charts'!M$5:M$18)+1&lt;0,0,LOOKUP($F466,'Vent Sizing Charts'!$F$5:$F$18,'Vent Sizing Charts'!M$5:M$18))</f>
        <v>#N/A</v>
      </c>
      <c r="O466" t="e">
        <f>IF(LOOKUP($F466,'Vent Sizing Charts'!$F$5:$F$18,'Vent Sizing Charts'!N$5:N$18)+1&lt;0,0,LOOKUP($F466,'Vent Sizing Charts'!$F$5:$F$18,'Vent Sizing Charts'!N$5:N$18))</f>
        <v>#N/A</v>
      </c>
    </row>
    <row r="467" spans="6:15" x14ac:dyDescent="0.25">
      <c r="F467" t="str">
        <f>IF('Vent Sizing'!M452="","",'Vent Sizing'!M452)</f>
        <v/>
      </c>
      <c r="G467">
        <v>0</v>
      </c>
      <c r="H467" t="e">
        <f>IF(LOOKUP($F467,'Vent Sizing Charts'!$F$5:$F$18,'Vent Sizing Charts'!G$5:G$18)+1&lt;0,0,LOOKUP($F467,'Vent Sizing Charts'!$F$5:$F$18,'Vent Sizing Charts'!G$5:G$18))</f>
        <v>#N/A</v>
      </c>
      <c r="I467" t="e">
        <f>IF(LOOKUP($F467,'Vent Sizing Charts'!$F$5:$F$18,'Vent Sizing Charts'!H$5:H$18)+1&lt;0,0,LOOKUP($F467,'Vent Sizing Charts'!$F$5:$F$18,'Vent Sizing Charts'!H$5:H$18))</f>
        <v>#N/A</v>
      </c>
      <c r="J467" t="e">
        <f>IF(LOOKUP($F467,'Vent Sizing Charts'!$F$5:$F$18,'Vent Sizing Charts'!I$5:I$18)+1&lt;0,0,LOOKUP($F467,'Vent Sizing Charts'!$F$5:$F$18,'Vent Sizing Charts'!I$5:I$18))</f>
        <v>#N/A</v>
      </c>
      <c r="K467" t="e">
        <f>IF(LOOKUP($F467,'Vent Sizing Charts'!$F$5:$F$18,'Vent Sizing Charts'!J$5:J$18)+1&lt;0,0,LOOKUP($F467,'Vent Sizing Charts'!$F$5:$F$18,'Vent Sizing Charts'!J$5:J$18))</f>
        <v>#N/A</v>
      </c>
      <c r="L467" t="e">
        <f>IF(LOOKUP($F467,'Vent Sizing Charts'!$F$5:$F$18,'Vent Sizing Charts'!K$5:K$18)+1&lt;0,0,LOOKUP($F467,'Vent Sizing Charts'!$F$5:$F$18,'Vent Sizing Charts'!K$5:K$18))</f>
        <v>#N/A</v>
      </c>
      <c r="M467" t="e">
        <f>IF(LOOKUP($F467,'Vent Sizing Charts'!$F$5:$F$18,'Vent Sizing Charts'!L$5:L$18)+1&lt;0,0,LOOKUP($F467,'Vent Sizing Charts'!$F$5:$F$18,'Vent Sizing Charts'!L$5:L$18))</f>
        <v>#N/A</v>
      </c>
      <c r="N467" t="e">
        <f>IF(LOOKUP($F467,'Vent Sizing Charts'!$F$5:$F$18,'Vent Sizing Charts'!M$5:M$18)+1&lt;0,0,LOOKUP($F467,'Vent Sizing Charts'!$F$5:$F$18,'Vent Sizing Charts'!M$5:M$18))</f>
        <v>#N/A</v>
      </c>
      <c r="O467" t="e">
        <f>IF(LOOKUP($F467,'Vent Sizing Charts'!$F$5:$F$18,'Vent Sizing Charts'!N$5:N$18)+1&lt;0,0,LOOKUP($F467,'Vent Sizing Charts'!$F$5:$F$18,'Vent Sizing Charts'!N$5:N$18))</f>
        <v>#N/A</v>
      </c>
    </row>
    <row r="468" spans="6:15" x14ac:dyDescent="0.25">
      <c r="F468" t="str">
        <f>IF('Vent Sizing'!M453="","",'Vent Sizing'!M453)</f>
        <v/>
      </c>
      <c r="G468">
        <v>0</v>
      </c>
      <c r="H468" t="e">
        <f>IF(LOOKUP($F468,'Vent Sizing Charts'!$F$5:$F$18,'Vent Sizing Charts'!G$5:G$18)+1&lt;0,0,LOOKUP($F468,'Vent Sizing Charts'!$F$5:$F$18,'Vent Sizing Charts'!G$5:G$18))</f>
        <v>#N/A</v>
      </c>
      <c r="I468" t="e">
        <f>IF(LOOKUP($F468,'Vent Sizing Charts'!$F$5:$F$18,'Vent Sizing Charts'!H$5:H$18)+1&lt;0,0,LOOKUP($F468,'Vent Sizing Charts'!$F$5:$F$18,'Vent Sizing Charts'!H$5:H$18))</f>
        <v>#N/A</v>
      </c>
      <c r="J468" t="e">
        <f>IF(LOOKUP($F468,'Vent Sizing Charts'!$F$5:$F$18,'Vent Sizing Charts'!I$5:I$18)+1&lt;0,0,LOOKUP($F468,'Vent Sizing Charts'!$F$5:$F$18,'Vent Sizing Charts'!I$5:I$18))</f>
        <v>#N/A</v>
      </c>
      <c r="K468" t="e">
        <f>IF(LOOKUP($F468,'Vent Sizing Charts'!$F$5:$F$18,'Vent Sizing Charts'!J$5:J$18)+1&lt;0,0,LOOKUP($F468,'Vent Sizing Charts'!$F$5:$F$18,'Vent Sizing Charts'!J$5:J$18))</f>
        <v>#N/A</v>
      </c>
      <c r="L468" t="e">
        <f>IF(LOOKUP($F468,'Vent Sizing Charts'!$F$5:$F$18,'Vent Sizing Charts'!K$5:K$18)+1&lt;0,0,LOOKUP($F468,'Vent Sizing Charts'!$F$5:$F$18,'Vent Sizing Charts'!K$5:K$18))</f>
        <v>#N/A</v>
      </c>
      <c r="M468" t="e">
        <f>IF(LOOKUP($F468,'Vent Sizing Charts'!$F$5:$F$18,'Vent Sizing Charts'!L$5:L$18)+1&lt;0,0,LOOKUP($F468,'Vent Sizing Charts'!$F$5:$F$18,'Vent Sizing Charts'!L$5:L$18))</f>
        <v>#N/A</v>
      </c>
      <c r="N468" t="e">
        <f>IF(LOOKUP($F468,'Vent Sizing Charts'!$F$5:$F$18,'Vent Sizing Charts'!M$5:M$18)+1&lt;0,0,LOOKUP($F468,'Vent Sizing Charts'!$F$5:$F$18,'Vent Sizing Charts'!M$5:M$18))</f>
        <v>#N/A</v>
      </c>
      <c r="O468" t="e">
        <f>IF(LOOKUP($F468,'Vent Sizing Charts'!$F$5:$F$18,'Vent Sizing Charts'!N$5:N$18)+1&lt;0,0,LOOKUP($F468,'Vent Sizing Charts'!$F$5:$F$18,'Vent Sizing Charts'!N$5:N$18))</f>
        <v>#N/A</v>
      </c>
    </row>
    <row r="469" spans="6:15" x14ac:dyDescent="0.25">
      <c r="F469" t="str">
        <f>IF('Vent Sizing'!M454="","",'Vent Sizing'!M454)</f>
        <v/>
      </c>
      <c r="G469">
        <v>0</v>
      </c>
      <c r="H469" t="e">
        <f>IF(LOOKUP($F469,'Vent Sizing Charts'!$F$5:$F$18,'Vent Sizing Charts'!G$5:G$18)+1&lt;0,0,LOOKUP($F469,'Vent Sizing Charts'!$F$5:$F$18,'Vent Sizing Charts'!G$5:G$18))</f>
        <v>#N/A</v>
      </c>
      <c r="I469" t="e">
        <f>IF(LOOKUP($F469,'Vent Sizing Charts'!$F$5:$F$18,'Vent Sizing Charts'!H$5:H$18)+1&lt;0,0,LOOKUP($F469,'Vent Sizing Charts'!$F$5:$F$18,'Vent Sizing Charts'!H$5:H$18))</f>
        <v>#N/A</v>
      </c>
      <c r="J469" t="e">
        <f>IF(LOOKUP($F469,'Vent Sizing Charts'!$F$5:$F$18,'Vent Sizing Charts'!I$5:I$18)+1&lt;0,0,LOOKUP($F469,'Vent Sizing Charts'!$F$5:$F$18,'Vent Sizing Charts'!I$5:I$18))</f>
        <v>#N/A</v>
      </c>
      <c r="K469" t="e">
        <f>IF(LOOKUP($F469,'Vent Sizing Charts'!$F$5:$F$18,'Vent Sizing Charts'!J$5:J$18)+1&lt;0,0,LOOKUP($F469,'Vent Sizing Charts'!$F$5:$F$18,'Vent Sizing Charts'!J$5:J$18))</f>
        <v>#N/A</v>
      </c>
      <c r="L469" t="e">
        <f>IF(LOOKUP($F469,'Vent Sizing Charts'!$F$5:$F$18,'Vent Sizing Charts'!K$5:K$18)+1&lt;0,0,LOOKUP($F469,'Vent Sizing Charts'!$F$5:$F$18,'Vent Sizing Charts'!K$5:K$18))</f>
        <v>#N/A</v>
      </c>
      <c r="M469" t="e">
        <f>IF(LOOKUP($F469,'Vent Sizing Charts'!$F$5:$F$18,'Vent Sizing Charts'!L$5:L$18)+1&lt;0,0,LOOKUP($F469,'Vent Sizing Charts'!$F$5:$F$18,'Vent Sizing Charts'!L$5:L$18))</f>
        <v>#N/A</v>
      </c>
      <c r="N469" t="e">
        <f>IF(LOOKUP($F469,'Vent Sizing Charts'!$F$5:$F$18,'Vent Sizing Charts'!M$5:M$18)+1&lt;0,0,LOOKUP($F469,'Vent Sizing Charts'!$F$5:$F$18,'Vent Sizing Charts'!M$5:M$18))</f>
        <v>#N/A</v>
      </c>
      <c r="O469" t="e">
        <f>IF(LOOKUP($F469,'Vent Sizing Charts'!$F$5:$F$18,'Vent Sizing Charts'!N$5:N$18)+1&lt;0,0,LOOKUP($F469,'Vent Sizing Charts'!$F$5:$F$18,'Vent Sizing Charts'!N$5:N$18))</f>
        <v>#N/A</v>
      </c>
    </row>
    <row r="470" spans="6:15" x14ac:dyDescent="0.25">
      <c r="F470" t="str">
        <f>IF('Vent Sizing'!M455="","",'Vent Sizing'!M455)</f>
        <v/>
      </c>
      <c r="G470">
        <v>0</v>
      </c>
      <c r="H470" t="e">
        <f>IF(LOOKUP($F470,'Vent Sizing Charts'!$F$5:$F$18,'Vent Sizing Charts'!G$5:G$18)+1&lt;0,0,LOOKUP($F470,'Vent Sizing Charts'!$F$5:$F$18,'Vent Sizing Charts'!G$5:G$18))</f>
        <v>#N/A</v>
      </c>
      <c r="I470" t="e">
        <f>IF(LOOKUP($F470,'Vent Sizing Charts'!$F$5:$F$18,'Vent Sizing Charts'!H$5:H$18)+1&lt;0,0,LOOKUP($F470,'Vent Sizing Charts'!$F$5:$F$18,'Vent Sizing Charts'!H$5:H$18))</f>
        <v>#N/A</v>
      </c>
      <c r="J470" t="e">
        <f>IF(LOOKUP($F470,'Vent Sizing Charts'!$F$5:$F$18,'Vent Sizing Charts'!I$5:I$18)+1&lt;0,0,LOOKUP($F470,'Vent Sizing Charts'!$F$5:$F$18,'Vent Sizing Charts'!I$5:I$18))</f>
        <v>#N/A</v>
      </c>
      <c r="K470" t="e">
        <f>IF(LOOKUP($F470,'Vent Sizing Charts'!$F$5:$F$18,'Vent Sizing Charts'!J$5:J$18)+1&lt;0,0,LOOKUP($F470,'Vent Sizing Charts'!$F$5:$F$18,'Vent Sizing Charts'!J$5:J$18))</f>
        <v>#N/A</v>
      </c>
      <c r="L470" t="e">
        <f>IF(LOOKUP($F470,'Vent Sizing Charts'!$F$5:$F$18,'Vent Sizing Charts'!K$5:K$18)+1&lt;0,0,LOOKUP($F470,'Vent Sizing Charts'!$F$5:$F$18,'Vent Sizing Charts'!K$5:K$18))</f>
        <v>#N/A</v>
      </c>
      <c r="M470" t="e">
        <f>IF(LOOKUP($F470,'Vent Sizing Charts'!$F$5:$F$18,'Vent Sizing Charts'!L$5:L$18)+1&lt;0,0,LOOKUP($F470,'Vent Sizing Charts'!$F$5:$F$18,'Vent Sizing Charts'!L$5:L$18))</f>
        <v>#N/A</v>
      </c>
      <c r="N470" t="e">
        <f>IF(LOOKUP($F470,'Vent Sizing Charts'!$F$5:$F$18,'Vent Sizing Charts'!M$5:M$18)+1&lt;0,0,LOOKUP($F470,'Vent Sizing Charts'!$F$5:$F$18,'Vent Sizing Charts'!M$5:M$18))</f>
        <v>#N/A</v>
      </c>
      <c r="O470" t="e">
        <f>IF(LOOKUP($F470,'Vent Sizing Charts'!$F$5:$F$18,'Vent Sizing Charts'!N$5:N$18)+1&lt;0,0,LOOKUP($F470,'Vent Sizing Charts'!$F$5:$F$18,'Vent Sizing Charts'!N$5:N$18))</f>
        <v>#N/A</v>
      </c>
    </row>
    <row r="471" spans="6:15" x14ac:dyDescent="0.25">
      <c r="F471" t="str">
        <f>IF('Vent Sizing'!M456="","",'Vent Sizing'!M456)</f>
        <v/>
      </c>
      <c r="G471">
        <v>0</v>
      </c>
      <c r="H471" t="e">
        <f>IF(LOOKUP($F471,'Vent Sizing Charts'!$F$5:$F$18,'Vent Sizing Charts'!G$5:G$18)+1&lt;0,0,LOOKUP($F471,'Vent Sizing Charts'!$F$5:$F$18,'Vent Sizing Charts'!G$5:G$18))</f>
        <v>#N/A</v>
      </c>
      <c r="I471" t="e">
        <f>IF(LOOKUP($F471,'Vent Sizing Charts'!$F$5:$F$18,'Vent Sizing Charts'!H$5:H$18)+1&lt;0,0,LOOKUP($F471,'Vent Sizing Charts'!$F$5:$F$18,'Vent Sizing Charts'!H$5:H$18))</f>
        <v>#N/A</v>
      </c>
      <c r="J471" t="e">
        <f>IF(LOOKUP($F471,'Vent Sizing Charts'!$F$5:$F$18,'Vent Sizing Charts'!I$5:I$18)+1&lt;0,0,LOOKUP($F471,'Vent Sizing Charts'!$F$5:$F$18,'Vent Sizing Charts'!I$5:I$18))</f>
        <v>#N/A</v>
      </c>
      <c r="K471" t="e">
        <f>IF(LOOKUP($F471,'Vent Sizing Charts'!$F$5:$F$18,'Vent Sizing Charts'!J$5:J$18)+1&lt;0,0,LOOKUP($F471,'Vent Sizing Charts'!$F$5:$F$18,'Vent Sizing Charts'!J$5:J$18))</f>
        <v>#N/A</v>
      </c>
      <c r="L471" t="e">
        <f>IF(LOOKUP($F471,'Vent Sizing Charts'!$F$5:$F$18,'Vent Sizing Charts'!K$5:K$18)+1&lt;0,0,LOOKUP($F471,'Vent Sizing Charts'!$F$5:$F$18,'Vent Sizing Charts'!K$5:K$18))</f>
        <v>#N/A</v>
      </c>
      <c r="M471" t="e">
        <f>IF(LOOKUP($F471,'Vent Sizing Charts'!$F$5:$F$18,'Vent Sizing Charts'!L$5:L$18)+1&lt;0,0,LOOKUP($F471,'Vent Sizing Charts'!$F$5:$F$18,'Vent Sizing Charts'!L$5:L$18))</f>
        <v>#N/A</v>
      </c>
      <c r="N471" t="e">
        <f>IF(LOOKUP($F471,'Vent Sizing Charts'!$F$5:$F$18,'Vent Sizing Charts'!M$5:M$18)+1&lt;0,0,LOOKUP($F471,'Vent Sizing Charts'!$F$5:$F$18,'Vent Sizing Charts'!M$5:M$18))</f>
        <v>#N/A</v>
      </c>
      <c r="O471" t="e">
        <f>IF(LOOKUP($F471,'Vent Sizing Charts'!$F$5:$F$18,'Vent Sizing Charts'!N$5:N$18)+1&lt;0,0,LOOKUP($F471,'Vent Sizing Charts'!$F$5:$F$18,'Vent Sizing Charts'!N$5:N$18))</f>
        <v>#N/A</v>
      </c>
    </row>
    <row r="472" spans="6:15" x14ac:dyDescent="0.25">
      <c r="F472" t="str">
        <f>IF('Vent Sizing'!M457="","",'Vent Sizing'!M457)</f>
        <v/>
      </c>
      <c r="G472">
        <v>0</v>
      </c>
      <c r="H472" t="e">
        <f>IF(LOOKUP($F472,'Vent Sizing Charts'!$F$5:$F$18,'Vent Sizing Charts'!G$5:G$18)+1&lt;0,0,LOOKUP($F472,'Vent Sizing Charts'!$F$5:$F$18,'Vent Sizing Charts'!G$5:G$18))</f>
        <v>#N/A</v>
      </c>
      <c r="I472" t="e">
        <f>IF(LOOKUP($F472,'Vent Sizing Charts'!$F$5:$F$18,'Vent Sizing Charts'!H$5:H$18)+1&lt;0,0,LOOKUP($F472,'Vent Sizing Charts'!$F$5:$F$18,'Vent Sizing Charts'!H$5:H$18))</f>
        <v>#N/A</v>
      </c>
      <c r="J472" t="e">
        <f>IF(LOOKUP($F472,'Vent Sizing Charts'!$F$5:$F$18,'Vent Sizing Charts'!I$5:I$18)+1&lt;0,0,LOOKUP($F472,'Vent Sizing Charts'!$F$5:$F$18,'Vent Sizing Charts'!I$5:I$18))</f>
        <v>#N/A</v>
      </c>
      <c r="K472" t="e">
        <f>IF(LOOKUP($F472,'Vent Sizing Charts'!$F$5:$F$18,'Vent Sizing Charts'!J$5:J$18)+1&lt;0,0,LOOKUP($F472,'Vent Sizing Charts'!$F$5:$F$18,'Vent Sizing Charts'!J$5:J$18))</f>
        <v>#N/A</v>
      </c>
      <c r="L472" t="e">
        <f>IF(LOOKUP($F472,'Vent Sizing Charts'!$F$5:$F$18,'Vent Sizing Charts'!K$5:K$18)+1&lt;0,0,LOOKUP($F472,'Vent Sizing Charts'!$F$5:$F$18,'Vent Sizing Charts'!K$5:K$18))</f>
        <v>#N/A</v>
      </c>
      <c r="M472" t="e">
        <f>IF(LOOKUP($F472,'Vent Sizing Charts'!$F$5:$F$18,'Vent Sizing Charts'!L$5:L$18)+1&lt;0,0,LOOKUP($F472,'Vent Sizing Charts'!$F$5:$F$18,'Vent Sizing Charts'!L$5:L$18))</f>
        <v>#N/A</v>
      </c>
      <c r="N472" t="e">
        <f>IF(LOOKUP($F472,'Vent Sizing Charts'!$F$5:$F$18,'Vent Sizing Charts'!M$5:M$18)+1&lt;0,0,LOOKUP($F472,'Vent Sizing Charts'!$F$5:$F$18,'Vent Sizing Charts'!M$5:M$18))</f>
        <v>#N/A</v>
      </c>
      <c r="O472" t="e">
        <f>IF(LOOKUP($F472,'Vent Sizing Charts'!$F$5:$F$18,'Vent Sizing Charts'!N$5:N$18)+1&lt;0,0,LOOKUP($F472,'Vent Sizing Charts'!$F$5:$F$18,'Vent Sizing Charts'!N$5:N$18))</f>
        <v>#N/A</v>
      </c>
    </row>
    <row r="473" spans="6:15" x14ac:dyDescent="0.25">
      <c r="F473" t="str">
        <f>IF('Vent Sizing'!M458="","",'Vent Sizing'!M458)</f>
        <v/>
      </c>
      <c r="G473">
        <v>0</v>
      </c>
      <c r="H473" t="e">
        <f>IF(LOOKUP($F473,'Vent Sizing Charts'!$F$5:$F$18,'Vent Sizing Charts'!G$5:G$18)+1&lt;0,0,LOOKUP($F473,'Vent Sizing Charts'!$F$5:$F$18,'Vent Sizing Charts'!G$5:G$18))</f>
        <v>#N/A</v>
      </c>
      <c r="I473" t="e">
        <f>IF(LOOKUP($F473,'Vent Sizing Charts'!$F$5:$F$18,'Vent Sizing Charts'!H$5:H$18)+1&lt;0,0,LOOKUP($F473,'Vent Sizing Charts'!$F$5:$F$18,'Vent Sizing Charts'!H$5:H$18))</f>
        <v>#N/A</v>
      </c>
      <c r="J473" t="e">
        <f>IF(LOOKUP($F473,'Vent Sizing Charts'!$F$5:$F$18,'Vent Sizing Charts'!I$5:I$18)+1&lt;0,0,LOOKUP($F473,'Vent Sizing Charts'!$F$5:$F$18,'Vent Sizing Charts'!I$5:I$18))</f>
        <v>#N/A</v>
      </c>
      <c r="K473" t="e">
        <f>IF(LOOKUP($F473,'Vent Sizing Charts'!$F$5:$F$18,'Vent Sizing Charts'!J$5:J$18)+1&lt;0,0,LOOKUP($F473,'Vent Sizing Charts'!$F$5:$F$18,'Vent Sizing Charts'!J$5:J$18))</f>
        <v>#N/A</v>
      </c>
      <c r="L473" t="e">
        <f>IF(LOOKUP($F473,'Vent Sizing Charts'!$F$5:$F$18,'Vent Sizing Charts'!K$5:K$18)+1&lt;0,0,LOOKUP($F473,'Vent Sizing Charts'!$F$5:$F$18,'Vent Sizing Charts'!K$5:K$18))</f>
        <v>#N/A</v>
      </c>
      <c r="M473" t="e">
        <f>IF(LOOKUP($F473,'Vent Sizing Charts'!$F$5:$F$18,'Vent Sizing Charts'!L$5:L$18)+1&lt;0,0,LOOKUP($F473,'Vent Sizing Charts'!$F$5:$F$18,'Vent Sizing Charts'!L$5:L$18))</f>
        <v>#N/A</v>
      </c>
      <c r="N473" t="e">
        <f>IF(LOOKUP($F473,'Vent Sizing Charts'!$F$5:$F$18,'Vent Sizing Charts'!M$5:M$18)+1&lt;0,0,LOOKUP($F473,'Vent Sizing Charts'!$F$5:$F$18,'Vent Sizing Charts'!M$5:M$18))</f>
        <v>#N/A</v>
      </c>
      <c r="O473" t="e">
        <f>IF(LOOKUP($F473,'Vent Sizing Charts'!$F$5:$F$18,'Vent Sizing Charts'!N$5:N$18)+1&lt;0,0,LOOKUP($F473,'Vent Sizing Charts'!$F$5:$F$18,'Vent Sizing Charts'!N$5:N$18))</f>
        <v>#N/A</v>
      </c>
    </row>
    <row r="474" spans="6:15" x14ac:dyDescent="0.25">
      <c r="F474" t="str">
        <f>IF('Vent Sizing'!M459="","",'Vent Sizing'!M459)</f>
        <v/>
      </c>
      <c r="G474">
        <v>0</v>
      </c>
      <c r="H474" t="e">
        <f>IF(LOOKUP($F474,'Vent Sizing Charts'!$F$5:$F$18,'Vent Sizing Charts'!G$5:G$18)+1&lt;0,0,LOOKUP($F474,'Vent Sizing Charts'!$F$5:$F$18,'Vent Sizing Charts'!G$5:G$18))</f>
        <v>#N/A</v>
      </c>
      <c r="I474" t="e">
        <f>IF(LOOKUP($F474,'Vent Sizing Charts'!$F$5:$F$18,'Vent Sizing Charts'!H$5:H$18)+1&lt;0,0,LOOKUP($F474,'Vent Sizing Charts'!$F$5:$F$18,'Vent Sizing Charts'!H$5:H$18))</f>
        <v>#N/A</v>
      </c>
      <c r="J474" t="e">
        <f>IF(LOOKUP($F474,'Vent Sizing Charts'!$F$5:$F$18,'Vent Sizing Charts'!I$5:I$18)+1&lt;0,0,LOOKUP($F474,'Vent Sizing Charts'!$F$5:$F$18,'Vent Sizing Charts'!I$5:I$18))</f>
        <v>#N/A</v>
      </c>
      <c r="K474" t="e">
        <f>IF(LOOKUP($F474,'Vent Sizing Charts'!$F$5:$F$18,'Vent Sizing Charts'!J$5:J$18)+1&lt;0,0,LOOKUP($F474,'Vent Sizing Charts'!$F$5:$F$18,'Vent Sizing Charts'!J$5:J$18))</f>
        <v>#N/A</v>
      </c>
      <c r="L474" t="e">
        <f>IF(LOOKUP($F474,'Vent Sizing Charts'!$F$5:$F$18,'Vent Sizing Charts'!K$5:K$18)+1&lt;0,0,LOOKUP($F474,'Vent Sizing Charts'!$F$5:$F$18,'Vent Sizing Charts'!K$5:K$18))</f>
        <v>#N/A</v>
      </c>
      <c r="M474" t="e">
        <f>IF(LOOKUP($F474,'Vent Sizing Charts'!$F$5:$F$18,'Vent Sizing Charts'!L$5:L$18)+1&lt;0,0,LOOKUP($F474,'Vent Sizing Charts'!$F$5:$F$18,'Vent Sizing Charts'!L$5:L$18))</f>
        <v>#N/A</v>
      </c>
      <c r="N474" t="e">
        <f>IF(LOOKUP($F474,'Vent Sizing Charts'!$F$5:$F$18,'Vent Sizing Charts'!M$5:M$18)+1&lt;0,0,LOOKUP($F474,'Vent Sizing Charts'!$F$5:$F$18,'Vent Sizing Charts'!M$5:M$18))</f>
        <v>#N/A</v>
      </c>
      <c r="O474" t="e">
        <f>IF(LOOKUP($F474,'Vent Sizing Charts'!$F$5:$F$18,'Vent Sizing Charts'!N$5:N$18)+1&lt;0,0,LOOKUP($F474,'Vent Sizing Charts'!$F$5:$F$18,'Vent Sizing Charts'!N$5:N$18))</f>
        <v>#N/A</v>
      </c>
    </row>
    <row r="475" spans="6:15" x14ac:dyDescent="0.25">
      <c r="F475" t="str">
        <f>IF('Vent Sizing'!M460="","",'Vent Sizing'!M460)</f>
        <v/>
      </c>
      <c r="G475">
        <v>0</v>
      </c>
      <c r="H475" t="e">
        <f>IF(LOOKUP($F475,'Vent Sizing Charts'!$F$5:$F$18,'Vent Sizing Charts'!G$5:G$18)+1&lt;0,0,LOOKUP($F475,'Vent Sizing Charts'!$F$5:$F$18,'Vent Sizing Charts'!G$5:G$18))</f>
        <v>#N/A</v>
      </c>
      <c r="I475" t="e">
        <f>IF(LOOKUP($F475,'Vent Sizing Charts'!$F$5:$F$18,'Vent Sizing Charts'!H$5:H$18)+1&lt;0,0,LOOKUP($F475,'Vent Sizing Charts'!$F$5:$F$18,'Vent Sizing Charts'!H$5:H$18))</f>
        <v>#N/A</v>
      </c>
      <c r="J475" t="e">
        <f>IF(LOOKUP($F475,'Vent Sizing Charts'!$F$5:$F$18,'Vent Sizing Charts'!I$5:I$18)+1&lt;0,0,LOOKUP($F475,'Vent Sizing Charts'!$F$5:$F$18,'Vent Sizing Charts'!I$5:I$18))</f>
        <v>#N/A</v>
      </c>
      <c r="K475" t="e">
        <f>IF(LOOKUP($F475,'Vent Sizing Charts'!$F$5:$F$18,'Vent Sizing Charts'!J$5:J$18)+1&lt;0,0,LOOKUP($F475,'Vent Sizing Charts'!$F$5:$F$18,'Vent Sizing Charts'!J$5:J$18))</f>
        <v>#N/A</v>
      </c>
      <c r="L475" t="e">
        <f>IF(LOOKUP($F475,'Vent Sizing Charts'!$F$5:$F$18,'Vent Sizing Charts'!K$5:K$18)+1&lt;0,0,LOOKUP($F475,'Vent Sizing Charts'!$F$5:$F$18,'Vent Sizing Charts'!K$5:K$18))</f>
        <v>#N/A</v>
      </c>
      <c r="M475" t="e">
        <f>IF(LOOKUP($F475,'Vent Sizing Charts'!$F$5:$F$18,'Vent Sizing Charts'!L$5:L$18)+1&lt;0,0,LOOKUP($F475,'Vent Sizing Charts'!$F$5:$F$18,'Vent Sizing Charts'!L$5:L$18))</f>
        <v>#N/A</v>
      </c>
      <c r="N475" t="e">
        <f>IF(LOOKUP($F475,'Vent Sizing Charts'!$F$5:$F$18,'Vent Sizing Charts'!M$5:M$18)+1&lt;0,0,LOOKUP($F475,'Vent Sizing Charts'!$F$5:$F$18,'Vent Sizing Charts'!M$5:M$18))</f>
        <v>#N/A</v>
      </c>
      <c r="O475" t="e">
        <f>IF(LOOKUP($F475,'Vent Sizing Charts'!$F$5:$F$18,'Vent Sizing Charts'!N$5:N$18)+1&lt;0,0,LOOKUP($F475,'Vent Sizing Charts'!$F$5:$F$18,'Vent Sizing Charts'!N$5:N$18))</f>
        <v>#N/A</v>
      </c>
    </row>
    <row r="476" spans="6:15" x14ac:dyDescent="0.25">
      <c r="F476" t="str">
        <f>IF('Vent Sizing'!M461="","",'Vent Sizing'!M461)</f>
        <v/>
      </c>
      <c r="G476">
        <v>0</v>
      </c>
      <c r="H476" t="e">
        <f>IF(LOOKUP($F476,'Vent Sizing Charts'!$F$5:$F$18,'Vent Sizing Charts'!G$5:G$18)+1&lt;0,0,LOOKUP($F476,'Vent Sizing Charts'!$F$5:$F$18,'Vent Sizing Charts'!G$5:G$18))</f>
        <v>#N/A</v>
      </c>
      <c r="I476" t="e">
        <f>IF(LOOKUP($F476,'Vent Sizing Charts'!$F$5:$F$18,'Vent Sizing Charts'!H$5:H$18)+1&lt;0,0,LOOKUP($F476,'Vent Sizing Charts'!$F$5:$F$18,'Vent Sizing Charts'!H$5:H$18))</f>
        <v>#N/A</v>
      </c>
      <c r="J476" t="e">
        <f>IF(LOOKUP($F476,'Vent Sizing Charts'!$F$5:$F$18,'Vent Sizing Charts'!I$5:I$18)+1&lt;0,0,LOOKUP($F476,'Vent Sizing Charts'!$F$5:$F$18,'Vent Sizing Charts'!I$5:I$18))</f>
        <v>#N/A</v>
      </c>
      <c r="K476" t="e">
        <f>IF(LOOKUP($F476,'Vent Sizing Charts'!$F$5:$F$18,'Vent Sizing Charts'!J$5:J$18)+1&lt;0,0,LOOKUP($F476,'Vent Sizing Charts'!$F$5:$F$18,'Vent Sizing Charts'!J$5:J$18))</f>
        <v>#N/A</v>
      </c>
      <c r="L476" t="e">
        <f>IF(LOOKUP($F476,'Vent Sizing Charts'!$F$5:$F$18,'Vent Sizing Charts'!K$5:K$18)+1&lt;0,0,LOOKUP($F476,'Vent Sizing Charts'!$F$5:$F$18,'Vent Sizing Charts'!K$5:K$18))</f>
        <v>#N/A</v>
      </c>
      <c r="M476" t="e">
        <f>IF(LOOKUP($F476,'Vent Sizing Charts'!$F$5:$F$18,'Vent Sizing Charts'!L$5:L$18)+1&lt;0,0,LOOKUP($F476,'Vent Sizing Charts'!$F$5:$F$18,'Vent Sizing Charts'!L$5:L$18))</f>
        <v>#N/A</v>
      </c>
      <c r="N476" t="e">
        <f>IF(LOOKUP($F476,'Vent Sizing Charts'!$F$5:$F$18,'Vent Sizing Charts'!M$5:M$18)+1&lt;0,0,LOOKUP($F476,'Vent Sizing Charts'!$F$5:$F$18,'Vent Sizing Charts'!M$5:M$18))</f>
        <v>#N/A</v>
      </c>
      <c r="O476" t="e">
        <f>IF(LOOKUP($F476,'Vent Sizing Charts'!$F$5:$F$18,'Vent Sizing Charts'!N$5:N$18)+1&lt;0,0,LOOKUP($F476,'Vent Sizing Charts'!$F$5:$F$18,'Vent Sizing Charts'!N$5:N$18))</f>
        <v>#N/A</v>
      </c>
    </row>
    <row r="477" spans="6:15" x14ac:dyDescent="0.25">
      <c r="F477" t="str">
        <f>IF('Vent Sizing'!M462="","",'Vent Sizing'!M462)</f>
        <v/>
      </c>
      <c r="G477">
        <v>0</v>
      </c>
      <c r="H477" t="e">
        <f>IF(LOOKUP($F477,'Vent Sizing Charts'!$F$5:$F$18,'Vent Sizing Charts'!G$5:G$18)+1&lt;0,0,LOOKUP($F477,'Vent Sizing Charts'!$F$5:$F$18,'Vent Sizing Charts'!G$5:G$18))</f>
        <v>#N/A</v>
      </c>
      <c r="I477" t="e">
        <f>IF(LOOKUP($F477,'Vent Sizing Charts'!$F$5:$F$18,'Vent Sizing Charts'!H$5:H$18)+1&lt;0,0,LOOKUP($F477,'Vent Sizing Charts'!$F$5:$F$18,'Vent Sizing Charts'!H$5:H$18))</f>
        <v>#N/A</v>
      </c>
      <c r="J477" t="e">
        <f>IF(LOOKUP($F477,'Vent Sizing Charts'!$F$5:$F$18,'Vent Sizing Charts'!I$5:I$18)+1&lt;0,0,LOOKUP($F477,'Vent Sizing Charts'!$F$5:$F$18,'Vent Sizing Charts'!I$5:I$18))</f>
        <v>#N/A</v>
      </c>
      <c r="K477" t="e">
        <f>IF(LOOKUP($F477,'Vent Sizing Charts'!$F$5:$F$18,'Vent Sizing Charts'!J$5:J$18)+1&lt;0,0,LOOKUP($F477,'Vent Sizing Charts'!$F$5:$F$18,'Vent Sizing Charts'!J$5:J$18))</f>
        <v>#N/A</v>
      </c>
      <c r="L477" t="e">
        <f>IF(LOOKUP($F477,'Vent Sizing Charts'!$F$5:$F$18,'Vent Sizing Charts'!K$5:K$18)+1&lt;0,0,LOOKUP($F477,'Vent Sizing Charts'!$F$5:$F$18,'Vent Sizing Charts'!K$5:K$18))</f>
        <v>#N/A</v>
      </c>
      <c r="M477" t="e">
        <f>IF(LOOKUP($F477,'Vent Sizing Charts'!$F$5:$F$18,'Vent Sizing Charts'!L$5:L$18)+1&lt;0,0,LOOKUP($F477,'Vent Sizing Charts'!$F$5:$F$18,'Vent Sizing Charts'!L$5:L$18))</f>
        <v>#N/A</v>
      </c>
      <c r="N477" t="e">
        <f>IF(LOOKUP($F477,'Vent Sizing Charts'!$F$5:$F$18,'Vent Sizing Charts'!M$5:M$18)+1&lt;0,0,LOOKUP($F477,'Vent Sizing Charts'!$F$5:$F$18,'Vent Sizing Charts'!M$5:M$18))</f>
        <v>#N/A</v>
      </c>
      <c r="O477" t="e">
        <f>IF(LOOKUP($F477,'Vent Sizing Charts'!$F$5:$F$18,'Vent Sizing Charts'!N$5:N$18)+1&lt;0,0,LOOKUP($F477,'Vent Sizing Charts'!$F$5:$F$18,'Vent Sizing Charts'!N$5:N$18))</f>
        <v>#N/A</v>
      </c>
    </row>
    <row r="478" spans="6:15" x14ac:dyDescent="0.25">
      <c r="F478" t="str">
        <f>IF('Vent Sizing'!M463="","",'Vent Sizing'!M463)</f>
        <v/>
      </c>
      <c r="G478">
        <v>0</v>
      </c>
      <c r="H478" t="e">
        <f>IF(LOOKUP($F478,'Vent Sizing Charts'!$F$5:$F$18,'Vent Sizing Charts'!G$5:G$18)+1&lt;0,0,LOOKUP($F478,'Vent Sizing Charts'!$F$5:$F$18,'Vent Sizing Charts'!G$5:G$18))</f>
        <v>#N/A</v>
      </c>
      <c r="I478" t="e">
        <f>IF(LOOKUP($F478,'Vent Sizing Charts'!$F$5:$F$18,'Vent Sizing Charts'!H$5:H$18)+1&lt;0,0,LOOKUP($F478,'Vent Sizing Charts'!$F$5:$F$18,'Vent Sizing Charts'!H$5:H$18))</f>
        <v>#N/A</v>
      </c>
      <c r="J478" t="e">
        <f>IF(LOOKUP($F478,'Vent Sizing Charts'!$F$5:$F$18,'Vent Sizing Charts'!I$5:I$18)+1&lt;0,0,LOOKUP($F478,'Vent Sizing Charts'!$F$5:$F$18,'Vent Sizing Charts'!I$5:I$18))</f>
        <v>#N/A</v>
      </c>
      <c r="K478" t="e">
        <f>IF(LOOKUP($F478,'Vent Sizing Charts'!$F$5:$F$18,'Vent Sizing Charts'!J$5:J$18)+1&lt;0,0,LOOKUP($F478,'Vent Sizing Charts'!$F$5:$F$18,'Vent Sizing Charts'!J$5:J$18))</f>
        <v>#N/A</v>
      </c>
      <c r="L478" t="e">
        <f>IF(LOOKUP($F478,'Vent Sizing Charts'!$F$5:$F$18,'Vent Sizing Charts'!K$5:K$18)+1&lt;0,0,LOOKUP($F478,'Vent Sizing Charts'!$F$5:$F$18,'Vent Sizing Charts'!K$5:K$18))</f>
        <v>#N/A</v>
      </c>
      <c r="M478" t="e">
        <f>IF(LOOKUP($F478,'Vent Sizing Charts'!$F$5:$F$18,'Vent Sizing Charts'!L$5:L$18)+1&lt;0,0,LOOKUP($F478,'Vent Sizing Charts'!$F$5:$F$18,'Vent Sizing Charts'!L$5:L$18))</f>
        <v>#N/A</v>
      </c>
      <c r="N478" t="e">
        <f>IF(LOOKUP($F478,'Vent Sizing Charts'!$F$5:$F$18,'Vent Sizing Charts'!M$5:M$18)+1&lt;0,0,LOOKUP($F478,'Vent Sizing Charts'!$F$5:$F$18,'Vent Sizing Charts'!M$5:M$18))</f>
        <v>#N/A</v>
      </c>
      <c r="O478" t="e">
        <f>IF(LOOKUP($F478,'Vent Sizing Charts'!$F$5:$F$18,'Vent Sizing Charts'!N$5:N$18)+1&lt;0,0,LOOKUP($F478,'Vent Sizing Charts'!$F$5:$F$18,'Vent Sizing Charts'!N$5:N$18))</f>
        <v>#N/A</v>
      </c>
    </row>
    <row r="479" spans="6:15" x14ac:dyDescent="0.25">
      <c r="F479" t="str">
        <f>IF('Vent Sizing'!M464="","",'Vent Sizing'!M464)</f>
        <v/>
      </c>
      <c r="G479">
        <v>0</v>
      </c>
      <c r="H479" t="e">
        <f>IF(LOOKUP($F479,'Vent Sizing Charts'!$F$5:$F$18,'Vent Sizing Charts'!G$5:G$18)+1&lt;0,0,LOOKUP($F479,'Vent Sizing Charts'!$F$5:$F$18,'Vent Sizing Charts'!G$5:G$18))</f>
        <v>#N/A</v>
      </c>
      <c r="I479" t="e">
        <f>IF(LOOKUP($F479,'Vent Sizing Charts'!$F$5:$F$18,'Vent Sizing Charts'!H$5:H$18)+1&lt;0,0,LOOKUP($F479,'Vent Sizing Charts'!$F$5:$F$18,'Vent Sizing Charts'!H$5:H$18))</f>
        <v>#N/A</v>
      </c>
      <c r="J479" t="e">
        <f>IF(LOOKUP($F479,'Vent Sizing Charts'!$F$5:$F$18,'Vent Sizing Charts'!I$5:I$18)+1&lt;0,0,LOOKUP($F479,'Vent Sizing Charts'!$F$5:$F$18,'Vent Sizing Charts'!I$5:I$18))</f>
        <v>#N/A</v>
      </c>
      <c r="K479" t="e">
        <f>IF(LOOKUP($F479,'Vent Sizing Charts'!$F$5:$F$18,'Vent Sizing Charts'!J$5:J$18)+1&lt;0,0,LOOKUP($F479,'Vent Sizing Charts'!$F$5:$F$18,'Vent Sizing Charts'!J$5:J$18))</f>
        <v>#N/A</v>
      </c>
      <c r="L479" t="e">
        <f>IF(LOOKUP($F479,'Vent Sizing Charts'!$F$5:$F$18,'Vent Sizing Charts'!K$5:K$18)+1&lt;0,0,LOOKUP($F479,'Vent Sizing Charts'!$F$5:$F$18,'Vent Sizing Charts'!K$5:K$18))</f>
        <v>#N/A</v>
      </c>
      <c r="M479" t="e">
        <f>IF(LOOKUP($F479,'Vent Sizing Charts'!$F$5:$F$18,'Vent Sizing Charts'!L$5:L$18)+1&lt;0,0,LOOKUP($F479,'Vent Sizing Charts'!$F$5:$F$18,'Vent Sizing Charts'!L$5:L$18))</f>
        <v>#N/A</v>
      </c>
      <c r="N479" t="e">
        <f>IF(LOOKUP($F479,'Vent Sizing Charts'!$F$5:$F$18,'Vent Sizing Charts'!M$5:M$18)+1&lt;0,0,LOOKUP($F479,'Vent Sizing Charts'!$F$5:$F$18,'Vent Sizing Charts'!M$5:M$18))</f>
        <v>#N/A</v>
      </c>
      <c r="O479" t="e">
        <f>IF(LOOKUP($F479,'Vent Sizing Charts'!$F$5:$F$18,'Vent Sizing Charts'!N$5:N$18)+1&lt;0,0,LOOKUP($F479,'Vent Sizing Charts'!$F$5:$F$18,'Vent Sizing Charts'!N$5:N$18))</f>
        <v>#N/A</v>
      </c>
    </row>
    <row r="480" spans="6:15" x14ac:dyDescent="0.25">
      <c r="F480" t="str">
        <f>IF('Vent Sizing'!M465="","",'Vent Sizing'!M465)</f>
        <v/>
      </c>
      <c r="G480">
        <v>0</v>
      </c>
      <c r="H480" t="e">
        <f>IF(LOOKUP($F480,'Vent Sizing Charts'!$F$5:$F$18,'Vent Sizing Charts'!G$5:G$18)+1&lt;0,0,LOOKUP($F480,'Vent Sizing Charts'!$F$5:$F$18,'Vent Sizing Charts'!G$5:G$18))</f>
        <v>#N/A</v>
      </c>
      <c r="I480" t="e">
        <f>IF(LOOKUP($F480,'Vent Sizing Charts'!$F$5:$F$18,'Vent Sizing Charts'!H$5:H$18)+1&lt;0,0,LOOKUP($F480,'Vent Sizing Charts'!$F$5:$F$18,'Vent Sizing Charts'!H$5:H$18))</f>
        <v>#N/A</v>
      </c>
      <c r="J480" t="e">
        <f>IF(LOOKUP($F480,'Vent Sizing Charts'!$F$5:$F$18,'Vent Sizing Charts'!I$5:I$18)+1&lt;0,0,LOOKUP($F480,'Vent Sizing Charts'!$F$5:$F$18,'Vent Sizing Charts'!I$5:I$18))</f>
        <v>#N/A</v>
      </c>
      <c r="K480" t="e">
        <f>IF(LOOKUP($F480,'Vent Sizing Charts'!$F$5:$F$18,'Vent Sizing Charts'!J$5:J$18)+1&lt;0,0,LOOKUP($F480,'Vent Sizing Charts'!$F$5:$F$18,'Vent Sizing Charts'!J$5:J$18))</f>
        <v>#N/A</v>
      </c>
      <c r="L480" t="e">
        <f>IF(LOOKUP($F480,'Vent Sizing Charts'!$F$5:$F$18,'Vent Sizing Charts'!K$5:K$18)+1&lt;0,0,LOOKUP($F480,'Vent Sizing Charts'!$F$5:$F$18,'Vent Sizing Charts'!K$5:K$18))</f>
        <v>#N/A</v>
      </c>
      <c r="M480" t="e">
        <f>IF(LOOKUP($F480,'Vent Sizing Charts'!$F$5:$F$18,'Vent Sizing Charts'!L$5:L$18)+1&lt;0,0,LOOKUP($F480,'Vent Sizing Charts'!$F$5:$F$18,'Vent Sizing Charts'!L$5:L$18))</f>
        <v>#N/A</v>
      </c>
      <c r="N480" t="e">
        <f>IF(LOOKUP($F480,'Vent Sizing Charts'!$F$5:$F$18,'Vent Sizing Charts'!M$5:M$18)+1&lt;0,0,LOOKUP($F480,'Vent Sizing Charts'!$F$5:$F$18,'Vent Sizing Charts'!M$5:M$18))</f>
        <v>#N/A</v>
      </c>
      <c r="O480" t="e">
        <f>IF(LOOKUP($F480,'Vent Sizing Charts'!$F$5:$F$18,'Vent Sizing Charts'!N$5:N$18)+1&lt;0,0,LOOKUP($F480,'Vent Sizing Charts'!$F$5:$F$18,'Vent Sizing Charts'!N$5:N$18))</f>
        <v>#N/A</v>
      </c>
    </row>
    <row r="481" spans="6:15" x14ac:dyDescent="0.25">
      <c r="F481" t="str">
        <f>IF('Vent Sizing'!M466="","",'Vent Sizing'!M466)</f>
        <v/>
      </c>
      <c r="G481">
        <v>0</v>
      </c>
      <c r="H481" t="e">
        <f>IF(LOOKUP($F481,'Vent Sizing Charts'!$F$5:$F$18,'Vent Sizing Charts'!G$5:G$18)+1&lt;0,0,LOOKUP($F481,'Vent Sizing Charts'!$F$5:$F$18,'Vent Sizing Charts'!G$5:G$18))</f>
        <v>#N/A</v>
      </c>
      <c r="I481" t="e">
        <f>IF(LOOKUP($F481,'Vent Sizing Charts'!$F$5:$F$18,'Vent Sizing Charts'!H$5:H$18)+1&lt;0,0,LOOKUP($F481,'Vent Sizing Charts'!$F$5:$F$18,'Vent Sizing Charts'!H$5:H$18))</f>
        <v>#N/A</v>
      </c>
      <c r="J481" t="e">
        <f>IF(LOOKUP($F481,'Vent Sizing Charts'!$F$5:$F$18,'Vent Sizing Charts'!I$5:I$18)+1&lt;0,0,LOOKUP($F481,'Vent Sizing Charts'!$F$5:$F$18,'Vent Sizing Charts'!I$5:I$18))</f>
        <v>#N/A</v>
      </c>
      <c r="K481" t="e">
        <f>IF(LOOKUP($F481,'Vent Sizing Charts'!$F$5:$F$18,'Vent Sizing Charts'!J$5:J$18)+1&lt;0,0,LOOKUP($F481,'Vent Sizing Charts'!$F$5:$F$18,'Vent Sizing Charts'!J$5:J$18))</f>
        <v>#N/A</v>
      </c>
      <c r="L481" t="e">
        <f>IF(LOOKUP($F481,'Vent Sizing Charts'!$F$5:$F$18,'Vent Sizing Charts'!K$5:K$18)+1&lt;0,0,LOOKUP($F481,'Vent Sizing Charts'!$F$5:$F$18,'Vent Sizing Charts'!K$5:K$18))</f>
        <v>#N/A</v>
      </c>
      <c r="M481" t="e">
        <f>IF(LOOKUP($F481,'Vent Sizing Charts'!$F$5:$F$18,'Vent Sizing Charts'!L$5:L$18)+1&lt;0,0,LOOKUP($F481,'Vent Sizing Charts'!$F$5:$F$18,'Vent Sizing Charts'!L$5:L$18))</f>
        <v>#N/A</v>
      </c>
      <c r="N481" t="e">
        <f>IF(LOOKUP($F481,'Vent Sizing Charts'!$F$5:$F$18,'Vent Sizing Charts'!M$5:M$18)+1&lt;0,0,LOOKUP($F481,'Vent Sizing Charts'!$F$5:$F$18,'Vent Sizing Charts'!M$5:M$18))</f>
        <v>#N/A</v>
      </c>
      <c r="O481" t="e">
        <f>IF(LOOKUP($F481,'Vent Sizing Charts'!$F$5:$F$18,'Vent Sizing Charts'!N$5:N$18)+1&lt;0,0,LOOKUP($F481,'Vent Sizing Charts'!$F$5:$F$18,'Vent Sizing Charts'!N$5:N$18))</f>
        <v>#N/A</v>
      </c>
    </row>
    <row r="482" spans="6:15" x14ac:dyDescent="0.25">
      <c r="F482" t="str">
        <f>IF('Vent Sizing'!M467="","",'Vent Sizing'!M467)</f>
        <v/>
      </c>
      <c r="G482">
        <v>0</v>
      </c>
      <c r="H482" t="e">
        <f>IF(LOOKUP($F482,'Vent Sizing Charts'!$F$5:$F$18,'Vent Sizing Charts'!G$5:G$18)+1&lt;0,0,LOOKUP($F482,'Vent Sizing Charts'!$F$5:$F$18,'Vent Sizing Charts'!G$5:G$18))</f>
        <v>#N/A</v>
      </c>
      <c r="I482" t="e">
        <f>IF(LOOKUP($F482,'Vent Sizing Charts'!$F$5:$F$18,'Vent Sizing Charts'!H$5:H$18)+1&lt;0,0,LOOKUP($F482,'Vent Sizing Charts'!$F$5:$F$18,'Vent Sizing Charts'!H$5:H$18))</f>
        <v>#N/A</v>
      </c>
      <c r="J482" t="e">
        <f>IF(LOOKUP($F482,'Vent Sizing Charts'!$F$5:$F$18,'Vent Sizing Charts'!I$5:I$18)+1&lt;0,0,LOOKUP($F482,'Vent Sizing Charts'!$F$5:$F$18,'Vent Sizing Charts'!I$5:I$18))</f>
        <v>#N/A</v>
      </c>
      <c r="K482" t="e">
        <f>IF(LOOKUP($F482,'Vent Sizing Charts'!$F$5:$F$18,'Vent Sizing Charts'!J$5:J$18)+1&lt;0,0,LOOKUP($F482,'Vent Sizing Charts'!$F$5:$F$18,'Vent Sizing Charts'!J$5:J$18))</f>
        <v>#N/A</v>
      </c>
      <c r="L482" t="e">
        <f>IF(LOOKUP($F482,'Vent Sizing Charts'!$F$5:$F$18,'Vent Sizing Charts'!K$5:K$18)+1&lt;0,0,LOOKUP($F482,'Vent Sizing Charts'!$F$5:$F$18,'Vent Sizing Charts'!K$5:K$18))</f>
        <v>#N/A</v>
      </c>
      <c r="M482" t="e">
        <f>IF(LOOKUP($F482,'Vent Sizing Charts'!$F$5:$F$18,'Vent Sizing Charts'!L$5:L$18)+1&lt;0,0,LOOKUP($F482,'Vent Sizing Charts'!$F$5:$F$18,'Vent Sizing Charts'!L$5:L$18))</f>
        <v>#N/A</v>
      </c>
      <c r="N482" t="e">
        <f>IF(LOOKUP($F482,'Vent Sizing Charts'!$F$5:$F$18,'Vent Sizing Charts'!M$5:M$18)+1&lt;0,0,LOOKUP($F482,'Vent Sizing Charts'!$F$5:$F$18,'Vent Sizing Charts'!M$5:M$18))</f>
        <v>#N/A</v>
      </c>
      <c r="O482" t="e">
        <f>IF(LOOKUP($F482,'Vent Sizing Charts'!$F$5:$F$18,'Vent Sizing Charts'!N$5:N$18)+1&lt;0,0,LOOKUP($F482,'Vent Sizing Charts'!$F$5:$F$18,'Vent Sizing Charts'!N$5:N$18))</f>
        <v>#N/A</v>
      </c>
    </row>
    <row r="483" spans="6:15" x14ac:dyDescent="0.25">
      <c r="F483" t="str">
        <f>IF('Vent Sizing'!M468="","",'Vent Sizing'!M468)</f>
        <v/>
      </c>
      <c r="G483">
        <v>0</v>
      </c>
      <c r="H483" t="e">
        <f>IF(LOOKUP($F483,'Vent Sizing Charts'!$F$5:$F$18,'Vent Sizing Charts'!G$5:G$18)+1&lt;0,0,LOOKUP($F483,'Vent Sizing Charts'!$F$5:$F$18,'Vent Sizing Charts'!G$5:G$18))</f>
        <v>#N/A</v>
      </c>
      <c r="I483" t="e">
        <f>IF(LOOKUP($F483,'Vent Sizing Charts'!$F$5:$F$18,'Vent Sizing Charts'!H$5:H$18)+1&lt;0,0,LOOKUP($F483,'Vent Sizing Charts'!$F$5:$F$18,'Vent Sizing Charts'!H$5:H$18))</f>
        <v>#N/A</v>
      </c>
      <c r="J483" t="e">
        <f>IF(LOOKUP($F483,'Vent Sizing Charts'!$F$5:$F$18,'Vent Sizing Charts'!I$5:I$18)+1&lt;0,0,LOOKUP($F483,'Vent Sizing Charts'!$F$5:$F$18,'Vent Sizing Charts'!I$5:I$18))</f>
        <v>#N/A</v>
      </c>
      <c r="K483" t="e">
        <f>IF(LOOKUP($F483,'Vent Sizing Charts'!$F$5:$F$18,'Vent Sizing Charts'!J$5:J$18)+1&lt;0,0,LOOKUP($F483,'Vent Sizing Charts'!$F$5:$F$18,'Vent Sizing Charts'!J$5:J$18))</f>
        <v>#N/A</v>
      </c>
      <c r="L483" t="e">
        <f>IF(LOOKUP($F483,'Vent Sizing Charts'!$F$5:$F$18,'Vent Sizing Charts'!K$5:K$18)+1&lt;0,0,LOOKUP($F483,'Vent Sizing Charts'!$F$5:$F$18,'Vent Sizing Charts'!K$5:K$18))</f>
        <v>#N/A</v>
      </c>
      <c r="M483" t="e">
        <f>IF(LOOKUP($F483,'Vent Sizing Charts'!$F$5:$F$18,'Vent Sizing Charts'!L$5:L$18)+1&lt;0,0,LOOKUP($F483,'Vent Sizing Charts'!$F$5:$F$18,'Vent Sizing Charts'!L$5:L$18))</f>
        <v>#N/A</v>
      </c>
      <c r="N483" t="e">
        <f>IF(LOOKUP($F483,'Vent Sizing Charts'!$F$5:$F$18,'Vent Sizing Charts'!M$5:M$18)+1&lt;0,0,LOOKUP($F483,'Vent Sizing Charts'!$F$5:$F$18,'Vent Sizing Charts'!M$5:M$18))</f>
        <v>#N/A</v>
      </c>
      <c r="O483" t="e">
        <f>IF(LOOKUP($F483,'Vent Sizing Charts'!$F$5:$F$18,'Vent Sizing Charts'!N$5:N$18)+1&lt;0,0,LOOKUP($F483,'Vent Sizing Charts'!$F$5:$F$18,'Vent Sizing Charts'!N$5:N$18))</f>
        <v>#N/A</v>
      </c>
    </row>
    <row r="484" spans="6:15" x14ac:dyDescent="0.25">
      <c r="F484" t="str">
        <f>IF('Vent Sizing'!M469="","",'Vent Sizing'!M469)</f>
        <v/>
      </c>
      <c r="G484">
        <v>0</v>
      </c>
      <c r="H484" t="e">
        <f>IF(LOOKUP($F484,'Vent Sizing Charts'!$F$5:$F$18,'Vent Sizing Charts'!G$5:G$18)+1&lt;0,0,LOOKUP($F484,'Vent Sizing Charts'!$F$5:$F$18,'Vent Sizing Charts'!G$5:G$18))</f>
        <v>#N/A</v>
      </c>
      <c r="I484" t="e">
        <f>IF(LOOKUP($F484,'Vent Sizing Charts'!$F$5:$F$18,'Vent Sizing Charts'!H$5:H$18)+1&lt;0,0,LOOKUP($F484,'Vent Sizing Charts'!$F$5:$F$18,'Vent Sizing Charts'!H$5:H$18))</f>
        <v>#N/A</v>
      </c>
      <c r="J484" t="e">
        <f>IF(LOOKUP($F484,'Vent Sizing Charts'!$F$5:$F$18,'Vent Sizing Charts'!I$5:I$18)+1&lt;0,0,LOOKUP($F484,'Vent Sizing Charts'!$F$5:$F$18,'Vent Sizing Charts'!I$5:I$18))</f>
        <v>#N/A</v>
      </c>
      <c r="K484" t="e">
        <f>IF(LOOKUP($F484,'Vent Sizing Charts'!$F$5:$F$18,'Vent Sizing Charts'!J$5:J$18)+1&lt;0,0,LOOKUP($F484,'Vent Sizing Charts'!$F$5:$F$18,'Vent Sizing Charts'!J$5:J$18))</f>
        <v>#N/A</v>
      </c>
      <c r="L484" t="e">
        <f>IF(LOOKUP($F484,'Vent Sizing Charts'!$F$5:$F$18,'Vent Sizing Charts'!K$5:K$18)+1&lt;0,0,LOOKUP($F484,'Vent Sizing Charts'!$F$5:$F$18,'Vent Sizing Charts'!K$5:K$18))</f>
        <v>#N/A</v>
      </c>
      <c r="M484" t="e">
        <f>IF(LOOKUP($F484,'Vent Sizing Charts'!$F$5:$F$18,'Vent Sizing Charts'!L$5:L$18)+1&lt;0,0,LOOKUP($F484,'Vent Sizing Charts'!$F$5:$F$18,'Vent Sizing Charts'!L$5:L$18))</f>
        <v>#N/A</v>
      </c>
      <c r="N484" t="e">
        <f>IF(LOOKUP($F484,'Vent Sizing Charts'!$F$5:$F$18,'Vent Sizing Charts'!M$5:M$18)+1&lt;0,0,LOOKUP($F484,'Vent Sizing Charts'!$F$5:$F$18,'Vent Sizing Charts'!M$5:M$18))</f>
        <v>#N/A</v>
      </c>
      <c r="O484" t="e">
        <f>IF(LOOKUP($F484,'Vent Sizing Charts'!$F$5:$F$18,'Vent Sizing Charts'!N$5:N$18)+1&lt;0,0,LOOKUP($F484,'Vent Sizing Charts'!$F$5:$F$18,'Vent Sizing Charts'!N$5:N$18))</f>
        <v>#N/A</v>
      </c>
    </row>
    <row r="485" spans="6:15" x14ac:dyDescent="0.25">
      <c r="F485" t="str">
        <f>IF('Vent Sizing'!M470="","",'Vent Sizing'!M470)</f>
        <v/>
      </c>
      <c r="G485">
        <v>0</v>
      </c>
      <c r="H485" t="e">
        <f>IF(LOOKUP($F485,'Vent Sizing Charts'!$F$5:$F$18,'Vent Sizing Charts'!G$5:G$18)+1&lt;0,0,LOOKUP($F485,'Vent Sizing Charts'!$F$5:$F$18,'Vent Sizing Charts'!G$5:G$18))</f>
        <v>#N/A</v>
      </c>
      <c r="I485" t="e">
        <f>IF(LOOKUP($F485,'Vent Sizing Charts'!$F$5:$F$18,'Vent Sizing Charts'!H$5:H$18)+1&lt;0,0,LOOKUP($F485,'Vent Sizing Charts'!$F$5:$F$18,'Vent Sizing Charts'!H$5:H$18))</f>
        <v>#N/A</v>
      </c>
      <c r="J485" t="e">
        <f>IF(LOOKUP($F485,'Vent Sizing Charts'!$F$5:$F$18,'Vent Sizing Charts'!I$5:I$18)+1&lt;0,0,LOOKUP($F485,'Vent Sizing Charts'!$F$5:$F$18,'Vent Sizing Charts'!I$5:I$18))</f>
        <v>#N/A</v>
      </c>
      <c r="K485" t="e">
        <f>IF(LOOKUP($F485,'Vent Sizing Charts'!$F$5:$F$18,'Vent Sizing Charts'!J$5:J$18)+1&lt;0,0,LOOKUP($F485,'Vent Sizing Charts'!$F$5:$F$18,'Vent Sizing Charts'!J$5:J$18))</f>
        <v>#N/A</v>
      </c>
      <c r="L485" t="e">
        <f>IF(LOOKUP($F485,'Vent Sizing Charts'!$F$5:$F$18,'Vent Sizing Charts'!K$5:K$18)+1&lt;0,0,LOOKUP($F485,'Vent Sizing Charts'!$F$5:$F$18,'Vent Sizing Charts'!K$5:K$18))</f>
        <v>#N/A</v>
      </c>
      <c r="M485" t="e">
        <f>IF(LOOKUP($F485,'Vent Sizing Charts'!$F$5:$F$18,'Vent Sizing Charts'!L$5:L$18)+1&lt;0,0,LOOKUP($F485,'Vent Sizing Charts'!$F$5:$F$18,'Vent Sizing Charts'!L$5:L$18))</f>
        <v>#N/A</v>
      </c>
      <c r="N485" t="e">
        <f>IF(LOOKUP($F485,'Vent Sizing Charts'!$F$5:$F$18,'Vent Sizing Charts'!M$5:M$18)+1&lt;0,0,LOOKUP($F485,'Vent Sizing Charts'!$F$5:$F$18,'Vent Sizing Charts'!M$5:M$18))</f>
        <v>#N/A</v>
      </c>
      <c r="O485" t="e">
        <f>IF(LOOKUP($F485,'Vent Sizing Charts'!$F$5:$F$18,'Vent Sizing Charts'!N$5:N$18)+1&lt;0,0,LOOKUP($F485,'Vent Sizing Charts'!$F$5:$F$18,'Vent Sizing Charts'!N$5:N$18))</f>
        <v>#N/A</v>
      </c>
    </row>
    <row r="486" spans="6:15" x14ac:dyDescent="0.25">
      <c r="F486" t="str">
        <f>IF('Vent Sizing'!M471="","",'Vent Sizing'!M471)</f>
        <v/>
      </c>
      <c r="G486">
        <v>0</v>
      </c>
      <c r="H486" t="e">
        <f>IF(LOOKUP($F486,'Vent Sizing Charts'!$F$5:$F$18,'Vent Sizing Charts'!G$5:G$18)+1&lt;0,0,LOOKUP($F486,'Vent Sizing Charts'!$F$5:$F$18,'Vent Sizing Charts'!G$5:G$18))</f>
        <v>#N/A</v>
      </c>
      <c r="I486" t="e">
        <f>IF(LOOKUP($F486,'Vent Sizing Charts'!$F$5:$F$18,'Vent Sizing Charts'!H$5:H$18)+1&lt;0,0,LOOKUP($F486,'Vent Sizing Charts'!$F$5:$F$18,'Vent Sizing Charts'!H$5:H$18))</f>
        <v>#N/A</v>
      </c>
      <c r="J486" t="e">
        <f>IF(LOOKUP($F486,'Vent Sizing Charts'!$F$5:$F$18,'Vent Sizing Charts'!I$5:I$18)+1&lt;0,0,LOOKUP($F486,'Vent Sizing Charts'!$F$5:$F$18,'Vent Sizing Charts'!I$5:I$18))</f>
        <v>#N/A</v>
      </c>
      <c r="K486" t="e">
        <f>IF(LOOKUP($F486,'Vent Sizing Charts'!$F$5:$F$18,'Vent Sizing Charts'!J$5:J$18)+1&lt;0,0,LOOKUP($F486,'Vent Sizing Charts'!$F$5:$F$18,'Vent Sizing Charts'!J$5:J$18))</f>
        <v>#N/A</v>
      </c>
      <c r="L486" t="e">
        <f>IF(LOOKUP($F486,'Vent Sizing Charts'!$F$5:$F$18,'Vent Sizing Charts'!K$5:K$18)+1&lt;0,0,LOOKUP($F486,'Vent Sizing Charts'!$F$5:$F$18,'Vent Sizing Charts'!K$5:K$18))</f>
        <v>#N/A</v>
      </c>
      <c r="M486" t="e">
        <f>IF(LOOKUP($F486,'Vent Sizing Charts'!$F$5:$F$18,'Vent Sizing Charts'!L$5:L$18)+1&lt;0,0,LOOKUP($F486,'Vent Sizing Charts'!$F$5:$F$18,'Vent Sizing Charts'!L$5:L$18))</f>
        <v>#N/A</v>
      </c>
      <c r="N486" t="e">
        <f>IF(LOOKUP($F486,'Vent Sizing Charts'!$F$5:$F$18,'Vent Sizing Charts'!M$5:M$18)+1&lt;0,0,LOOKUP($F486,'Vent Sizing Charts'!$F$5:$F$18,'Vent Sizing Charts'!M$5:M$18))</f>
        <v>#N/A</v>
      </c>
      <c r="O486" t="e">
        <f>IF(LOOKUP($F486,'Vent Sizing Charts'!$F$5:$F$18,'Vent Sizing Charts'!N$5:N$18)+1&lt;0,0,LOOKUP($F486,'Vent Sizing Charts'!$F$5:$F$18,'Vent Sizing Charts'!N$5:N$18))</f>
        <v>#N/A</v>
      </c>
    </row>
    <row r="487" spans="6:15" x14ac:dyDescent="0.25">
      <c r="F487" t="str">
        <f>IF('Vent Sizing'!M472="","",'Vent Sizing'!M472)</f>
        <v/>
      </c>
      <c r="G487">
        <v>0</v>
      </c>
      <c r="H487" t="e">
        <f>IF(LOOKUP($F487,'Vent Sizing Charts'!$F$5:$F$18,'Vent Sizing Charts'!G$5:G$18)+1&lt;0,0,LOOKUP($F487,'Vent Sizing Charts'!$F$5:$F$18,'Vent Sizing Charts'!G$5:G$18))</f>
        <v>#N/A</v>
      </c>
      <c r="I487" t="e">
        <f>IF(LOOKUP($F487,'Vent Sizing Charts'!$F$5:$F$18,'Vent Sizing Charts'!H$5:H$18)+1&lt;0,0,LOOKUP($F487,'Vent Sizing Charts'!$F$5:$F$18,'Vent Sizing Charts'!H$5:H$18))</f>
        <v>#N/A</v>
      </c>
      <c r="J487" t="e">
        <f>IF(LOOKUP($F487,'Vent Sizing Charts'!$F$5:$F$18,'Vent Sizing Charts'!I$5:I$18)+1&lt;0,0,LOOKUP($F487,'Vent Sizing Charts'!$F$5:$F$18,'Vent Sizing Charts'!I$5:I$18))</f>
        <v>#N/A</v>
      </c>
      <c r="K487" t="e">
        <f>IF(LOOKUP($F487,'Vent Sizing Charts'!$F$5:$F$18,'Vent Sizing Charts'!J$5:J$18)+1&lt;0,0,LOOKUP($F487,'Vent Sizing Charts'!$F$5:$F$18,'Vent Sizing Charts'!J$5:J$18))</f>
        <v>#N/A</v>
      </c>
      <c r="L487" t="e">
        <f>IF(LOOKUP($F487,'Vent Sizing Charts'!$F$5:$F$18,'Vent Sizing Charts'!K$5:K$18)+1&lt;0,0,LOOKUP($F487,'Vent Sizing Charts'!$F$5:$F$18,'Vent Sizing Charts'!K$5:K$18))</f>
        <v>#N/A</v>
      </c>
      <c r="M487" t="e">
        <f>IF(LOOKUP($F487,'Vent Sizing Charts'!$F$5:$F$18,'Vent Sizing Charts'!L$5:L$18)+1&lt;0,0,LOOKUP($F487,'Vent Sizing Charts'!$F$5:$F$18,'Vent Sizing Charts'!L$5:L$18))</f>
        <v>#N/A</v>
      </c>
      <c r="N487" t="e">
        <f>IF(LOOKUP($F487,'Vent Sizing Charts'!$F$5:$F$18,'Vent Sizing Charts'!M$5:M$18)+1&lt;0,0,LOOKUP($F487,'Vent Sizing Charts'!$F$5:$F$18,'Vent Sizing Charts'!M$5:M$18))</f>
        <v>#N/A</v>
      </c>
      <c r="O487" t="e">
        <f>IF(LOOKUP($F487,'Vent Sizing Charts'!$F$5:$F$18,'Vent Sizing Charts'!N$5:N$18)+1&lt;0,0,LOOKUP($F487,'Vent Sizing Charts'!$F$5:$F$18,'Vent Sizing Charts'!N$5:N$18))</f>
        <v>#N/A</v>
      </c>
    </row>
    <row r="488" spans="6:15" x14ac:dyDescent="0.25">
      <c r="F488" t="str">
        <f>IF('Vent Sizing'!M473="","",'Vent Sizing'!M473)</f>
        <v/>
      </c>
      <c r="G488">
        <v>0</v>
      </c>
      <c r="H488" t="e">
        <f>IF(LOOKUP($F488,'Vent Sizing Charts'!$F$5:$F$18,'Vent Sizing Charts'!G$5:G$18)+1&lt;0,0,LOOKUP($F488,'Vent Sizing Charts'!$F$5:$F$18,'Vent Sizing Charts'!G$5:G$18))</f>
        <v>#N/A</v>
      </c>
      <c r="I488" t="e">
        <f>IF(LOOKUP($F488,'Vent Sizing Charts'!$F$5:$F$18,'Vent Sizing Charts'!H$5:H$18)+1&lt;0,0,LOOKUP($F488,'Vent Sizing Charts'!$F$5:$F$18,'Vent Sizing Charts'!H$5:H$18))</f>
        <v>#N/A</v>
      </c>
      <c r="J488" t="e">
        <f>IF(LOOKUP($F488,'Vent Sizing Charts'!$F$5:$F$18,'Vent Sizing Charts'!I$5:I$18)+1&lt;0,0,LOOKUP($F488,'Vent Sizing Charts'!$F$5:$F$18,'Vent Sizing Charts'!I$5:I$18))</f>
        <v>#N/A</v>
      </c>
      <c r="K488" t="e">
        <f>IF(LOOKUP($F488,'Vent Sizing Charts'!$F$5:$F$18,'Vent Sizing Charts'!J$5:J$18)+1&lt;0,0,LOOKUP($F488,'Vent Sizing Charts'!$F$5:$F$18,'Vent Sizing Charts'!J$5:J$18))</f>
        <v>#N/A</v>
      </c>
      <c r="L488" t="e">
        <f>IF(LOOKUP($F488,'Vent Sizing Charts'!$F$5:$F$18,'Vent Sizing Charts'!K$5:K$18)+1&lt;0,0,LOOKUP($F488,'Vent Sizing Charts'!$F$5:$F$18,'Vent Sizing Charts'!K$5:K$18))</f>
        <v>#N/A</v>
      </c>
      <c r="M488" t="e">
        <f>IF(LOOKUP($F488,'Vent Sizing Charts'!$F$5:$F$18,'Vent Sizing Charts'!L$5:L$18)+1&lt;0,0,LOOKUP($F488,'Vent Sizing Charts'!$F$5:$F$18,'Vent Sizing Charts'!L$5:L$18))</f>
        <v>#N/A</v>
      </c>
      <c r="N488" t="e">
        <f>IF(LOOKUP($F488,'Vent Sizing Charts'!$F$5:$F$18,'Vent Sizing Charts'!M$5:M$18)+1&lt;0,0,LOOKUP($F488,'Vent Sizing Charts'!$F$5:$F$18,'Vent Sizing Charts'!M$5:M$18))</f>
        <v>#N/A</v>
      </c>
      <c r="O488" t="e">
        <f>IF(LOOKUP($F488,'Vent Sizing Charts'!$F$5:$F$18,'Vent Sizing Charts'!N$5:N$18)+1&lt;0,0,LOOKUP($F488,'Vent Sizing Charts'!$F$5:$F$18,'Vent Sizing Charts'!N$5:N$18))</f>
        <v>#N/A</v>
      </c>
    </row>
    <row r="489" spans="6:15" x14ac:dyDescent="0.25">
      <c r="F489" t="str">
        <f>IF('Vent Sizing'!M474="","",'Vent Sizing'!M474)</f>
        <v/>
      </c>
      <c r="G489">
        <v>0</v>
      </c>
      <c r="H489" t="e">
        <f>IF(LOOKUP($F489,'Vent Sizing Charts'!$F$5:$F$18,'Vent Sizing Charts'!G$5:G$18)+1&lt;0,0,LOOKUP($F489,'Vent Sizing Charts'!$F$5:$F$18,'Vent Sizing Charts'!G$5:G$18))</f>
        <v>#N/A</v>
      </c>
      <c r="I489" t="e">
        <f>IF(LOOKUP($F489,'Vent Sizing Charts'!$F$5:$F$18,'Vent Sizing Charts'!H$5:H$18)+1&lt;0,0,LOOKUP($F489,'Vent Sizing Charts'!$F$5:$F$18,'Vent Sizing Charts'!H$5:H$18))</f>
        <v>#N/A</v>
      </c>
      <c r="J489" t="e">
        <f>IF(LOOKUP($F489,'Vent Sizing Charts'!$F$5:$F$18,'Vent Sizing Charts'!I$5:I$18)+1&lt;0,0,LOOKUP($F489,'Vent Sizing Charts'!$F$5:$F$18,'Vent Sizing Charts'!I$5:I$18))</f>
        <v>#N/A</v>
      </c>
      <c r="K489" t="e">
        <f>IF(LOOKUP($F489,'Vent Sizing Charts'!$F$5:$F$18,'Vent Sizing Charts'!J$5:J$18)+1&lt;0,0,LOOKUP($F489,'Vent Sizing Charts'!$F$5:$F$18,'Vent Sizing Charts'!J$5:J$18))</f>
        <v>#N/A</v>
      </c>
      <c r="L489" t="e">
        <f>IF(LOOKUP($F489,'Vent Sizing Charts'!$F$5:$F$18,'Vent Sizing Charts'!K$5:K$18)+1&lt;0,0,LOOKUP($F489,'Vent Sizing Charts'!$F$5:$F$18,'Vent Sizing Charts'!K$5:K$18))</f>
        <v>#N/A</v>
      </c>
      <c r="M489" t="e">
        <f>IF(LOOKUP($F489,'Vent Sizing Charts'!$F$5:$F$18,'Vent Sizing Charts'!L$5:L$18)+1&lt;0,0,LOOKUP($F489,'Vent Sizing Charts'!$F$5:$F$18,'Vent Sizing Charts'!L$5:L$18))</f>
        <v>#N/A</v>
      </c>
      <c r="N489" t="e">
        <f>IF(LOOKUP($F489,'Vent Sizing Charts'!$F$5:$F$18,'Vent Sizing Charts'!M$5:M$18)+1&lt;0,0,LOOKUP($F489,'Vent Sizing Charts'!$F$5:$F$18,'Vent Sizing Charts'!M$5:M$18))</f>
        <v>#N/A</v>
      </c>
      <c r="O489" t="e">
        <f>IF(LOOKUP($F489,'Vent Sizing Charts'!$F$5:$F$18,'Vent Sizing Charts'!N$5:N$18)+1&lt;0,0,LOOKUP($F489,'Vent Sizing Charts'!$F$5:$F$18,'Vent Sizing Charts'!N$5:N$18))</f>
        <v>#N/A</v>
      </c>
    </row>
    <row r="490" spans="6:15" x14ac:dyDescent="0.25">
      <c r="F490" t="str">
        <f>IF('Vent Sizing'!M475="","",'Vent Sizing'!M475)</f>
        <v/>
      </c>
      <c r="G490">
        <v>0</v>
      </c>
      <c r="H490" t="e">
        <f>IF(LOOKUP($F490,'Vent Sizing Charts'!$F$5:$F$18,'Vent Sizing Charts'!G$5:G$18)+1&lt;0,0,LOOKUP($F490,'Vent Sizing Charts'!$F$5:$F$18,'Vent Sizing Charts'!G$5:G$18))</f>
        <v>#N/A</v>
      </c>
      <c r="I490" t="e">
        <f>IF(LOOKUP($F490,'Vent Sizing Charts'!$F$5:$F$18,'Vent Sizing Charts'!H$5:H$18)+1&lt;0,0,LOOKUP($F490,'Vent Sizing Charts'!$F$5:$F$18,'Vent Sizing Charts'!H$5:H$18))</f>
        <v>#N/A</v>
      </c>
      <c r="J490" t="e">
        <f>IF(LOOKUP($F490,'Vent Sizing Charts'!$F$5:$F$18,'Vent Sizing Charts'!I$5:I$18)+1&lt;0,0,LOOKUP($F490,'Vent Sizing Charts'!$F$5:$F$18,'Vent Sizing Charts'!I$5:I$18))</f>
        <v>#N/A</v>
      </c>
      <c r="K490" t="e">
        <f>IF(LOOKUP($F490,'Vent Sizing Charts'!$F$5:$F$18,'Vent Sizing Charts'!J$5:J$18)+1&lt;0,0,LOOKUP($F490,'Vent Sizing Charts'!$F$5:$F$18,'Vent Sizing Charts'!J$5:J$18))</f>
        <v>#N/A</v>
      </c>
      <c r="L490" t="e">
        <f>IF(LOOKUP($F490,'Vent Sizing Charts'!$F$5:$F$18,'Vent Sizing Charts'!K$5:K$18)+1&lt;0,0,LOOKUP($F490,'Vent Sizing Charts'!$F$5:$F$18,'Vent Sizing Charts'!K$5:K$18))</f>
        <v>#N/A</v>
      </c>
      <c r="M490" t="e">
        <f>IF(LOOKUP($F490,'Vent Sizing Charts'!$F$5:$F$18,'Vent Sizing Charts'!L$5:L$18)+1&lt;0,0,LOOKUP($F490,'Vent Sizing Charts'!$F$5:$F$18,'Vent Sizing Charts'!L$5:L$18))</f>
        <v>#N/A</v>
      </c>
      <c r="N490" t="e">
        <f>IF(LOOKUP($F490,'Vent Sizing Charts'!$F$5:$F$18,'Vent Sizing Charts'!M$5:M$18)+1&lt;0,0,LOOKUP($F490,'Vent Sizing Charts'!$F$5:$F$18,'Vent Sizing Charts'!M$5:M$18))</f>
        <v>#N/A</v>
      </c>
      <c r="O490" t="e">
        <f>IF(LOOKUP($F490,'Vent Sizing Charts'!$F$5:$F$18,'Vent Sizing Charts'!N$5:N$18)+1&lt;0,0,LOOKUP($F490,'Vent Sizing Charts'!$F$5:$F$18,'Vent Sizing Charts'!N$5:N$18))</f>
        <v>#N/A</v>
      </c>
    </row>
    <row r="491" spans="6:15" x14ac:dyDescent="0.25">
      <c r="F491" t="str">
        <f>IF('Vent Sizing'!M476="","",'Vent Sizing'!M476)</f>
        <v/>
      </c>
      <c r="G491">
        <v>0</v>
      </c>
      <c r="H491" t="e">
        <f>IF(LOOKUP($F491,'Vent Sizing Charts'!$F$5:$F$18,'Vent Sizing Charts'!G$5:G$18)+1&lt;0,0,LOOKUP($F491,'Vent Sizing Charts'!$F$5:$F$18,'Vent Sizing Charts'!G$5:G$18))</f>
        <v>#N/A</v>
      </c>
      <c r="I491" t="e">
        <f>IF(LOOKUP($F491,'Vent Sizing Charts'!$F$5:$F$18,'Vent Sizing Charts'!H$5:H$18)+1&lt;0,0,LOOKUP($F491,'Vent Sizing Charts'!$F$5:$F$18,'Vent Sizing Charts'!H$5:H$18))</f>
        <v>#N/A</v>
      </c>
      <c r="J491" t="e">
        <f>IF(LOOKUP($F491,'Vent Sizing Charts'!$F$5:$F$18,'Vent Sizing Charts'!I$5:I$18)+1&lt;0,0,LOOKUP($F491,'Vent Sizing Charts'!$F$5:$F$18,'Vent Sizing Charts'!I$5:I$18))</f>
        <v>#N/A</v>
      </c>
      <c r="K491" t="e">
        <f>IF(LOOKUP($F491,'Vent Sizing Charts'!$F$5:$F$18,'Vent Sizing Charts'!J$5:J$18)+1&lt;0,0,LOOKUP($F491,'Vent Sizing Charts'!$F$5:$F$18,'Vent Sizing Charts'!J$5:J$18))</f>
        <v>#N/A</v>
      </c>
      <c r="L491" t="e">
        <f>IF(LOOKUP($F491,'Vent Sizing Charts'!$F$5:$F$18,'Vent Sizing Charts'!K$5:K$18)+1&lt;0,0,LOOKUP($F491,'Vent Sizing Charts'!$F$5:$F$18,'Vent Sizing Charts'!K$5:K$18))</f>
        <v>#N/A</v>
      </c>
      <c r="M491" t="e">
        <f>IF(LOOKUP($F491,'Vent Sizing Charts'!$F$5:$F$18,'Vent Sizing Charts'!L$5:L$18)+1&lt;0,0,LOOKUP($F491,'Vent Sizing Charts'!$F$5:$F$18,'Vent Sizing Charts'!L$5:L$18))</f>
        <v>#N/A</v>
      </c>
      <c r="N491" t="e">
        <f>IF(LOOKUP($F491,'Vent Sizing Charts'!$F$5:$F$18,'Vent Sizing Charts'!M$5:M$18)+1&lt;0,0,LOOKUP($F491,'Vent Sizing Charts'!$F$5:$F$18,'Vent Sizing Charts'!M$5:M$18))</f>
        <v>#N/A</v>
      </c>
      <c r="O491" t="e">
        <f>IF(LOOKUP($F491,'Vent Sizing Charts'!$F$5:$F$18,'Vent Sizing Charts'!N$5:N$18)+1&lt;0,0,LOOKUP($F491,'Vent Sizing Charts'!$F$5:$F$18,'Vent Sizing Charts'!N$5:N$18))</f>
        <v>#N/A</v>
      </c>
    </row>
    <row r="492" spans="6:15" x14ac:dyDescent="0.25">
      <c r="F492" t="str">
        <f>IF('Vent Sizing'!M477="","",'Vent Sizing'!M477)</f>
        <v/>
      </c>
      <c r="G492">
        <v>0</v>
      </c>
      <c r="H492" t="e">
        <f>IF(LOOKUP($F492,'Vent Sizing Charts'!$F$5:$F$18,'Vent Sizing Charts'!G$5:G$18)+1&lt;0,0,LOOKUP($F492,'Vent Sizing Charts'!$F$5:$F$18,'Vent Sizing Charts'!G$5:G$18))</f>
        <v>#N/A</v>
      </c>
      <c r="I492" t="e">
        <f>IF(LOOKUP($F492,'Vent Sizing Charts'!$F$5:$F$18,'Vent Sizing Charts'!H$5:H$18)+1&lt;0,0,LOOKUP($F492,'Vent Sizing Charts'!$F$5:$F$18,'Vent Sizing Charts'!H$5:H$18))</f>
        <v>#N/A</v>
      </c>
      <c r="J492" t="e">
        <f>IF(LOOKUP($F492,'Vent Sizing Charts'!$F$5:$F$18,'Vent Sizing Charts'!I$5:I$18)+1&lt;0,0,LOOKUP($F492,'Vent Sizing Charts'!$F$5:$F$18,'Vent Sizing Charts'!I$5:I$18))</f>
        <v>#N/A</v>
      </c>
      <c r="K492" t="e">
        <f>IF(LOOKUP($F492,'Vent Sizing Charts'!$F$5:$F$18,'Vent Sizing Charts'!J$5:J$18)+1&lt;0,0,LOOKUP($F492,'Vent Sizing Charts'!$F$5:$F$18,'Vent Sizing Charts'!J$5:J$18))</f>
        <v>#N/A</v>
      </c>
      <c r="L492" t="e">
        <f>IF(LOOKUP($F492,'Vent Sizing Charts'!$F$5:$F$18,'Vent Sizing Charts'!K$5:K$18)+1&lt;0,0,LOOKUP($F492,'Vent Sizing Charts'!$F$5:$F$18,'Vent Sizing Charts'!K$5:K$18))</f>
        <v>#N/A</v>
      </c>
      <c r="M492" t="e">
        <f>IF(LOOKUP($F492,'Vent Sizing Charts'!$F$5:$F$18,'Vent Sizing Charts'!L$5:L$18)+1&lt;0,0,LOOKUP($F492,'Vent Sizing Charts'!$F$5:$F$18,'Vent Sizing Charts'!L$5:L$18))</f>
        <v>#N/A</v>
      </c>
      <c r="N492" t="e">
        <f>IF(LOOKUP($F492,'Vent Sizing Charts'!$F$5:$F$18,'Vent Sizing Charts'!M$5:M$18)+1&lt;0,0,LOOKUP($F492,'Vent Sizing Charts'!$F$5:$F$18,'Vent Sizing Charts'!M$5:M$18))</f>
        <v>#N/A</v>
      </c>
      <c r="O492" t="e">
        <f>IF(LOOKUP($F492,'Vent Sizing Charts'!$F$5:$F$18,'Vent Sizing Charts'!N$5:N$18)+1&lt;0,0,LOOKUP($F492,'Vent Sizing Charts'!$F$5:$F$18,'Vent Sizing Charts'!N$5:N$18))</f>
        <v>#N/A</v>
      </c>
    </row>
    <row r="493" spans="6:15" x14ac:dyDescent="0.25">
      <c r="F493" t="str">
        <f>IF('Vent Sizing'!M478="","",'Vent Sizing'!M478)</f>
        <v/>
      </c>
      <c r="G493">
        <v>0</v>
      </c>
      <c r="H493" t="e">
        <f>IF(LOOKUP($F493,'Vent Sizing Charts'!$F$5:$F$18,'Vent Sizing Charts'!G$5:G$18)+1&lt;0,0,LOOKUP($F493,'Vent Sizing Charts'!$F$5:$F$18,'Vent Sizing Charts'!G$5:G$18))</f>
        <v>#N/A</v>
      </c>
      <c r="I493" t="e">
        <f>IF(LOOKUP($F493,'Vent Sizing Charts'!$F$5:$F$18,'Vent Sizing Charts'!H$5:H$18)+1&lt;0,0,LOOKUP($F493,'Vent Sizing Charts'!$F$5:$F$18,'Vent Sizing Charts'!H$5:H$18))</f>
        <v>#N/A</v>
      </c>
      <c r="J493" t="e">
        <f>IF(LOOKUP($F493,'Vent Sizing Charts'!$F$5:$F$18,'Vent Sizing Charts'!I$5:I$18)+1&lt;0,0,LOOKUP($F493,'Vent Sizing Charts'!$F$5:$F$18,'Vent Sizing Charts'!I$5:I$18))</f>
        <v>#N/A</v>
      </c>
      <c r="K493" t="e">
        <f>IF(LOOKUP($F493,'Vent Sizing Charts'!$F$5:$F$18,'Vent Sizing Charts'!J$5:J$18)+1&lt;0,0,LOOKUP($F493,'Vent Sizing Charts'!$F$5:$F$18,'Vent Sizing Charts'!J$5:J$18))</f>
        <v>#N/A</v>
      </c>
      <c r="L493" t="e">
        <f>IF(LOOKUP($F493,'Vent Sizing Charts'!$F$5:$F$18,'Vent Sizing Charts'!K$5:K$18)+1&lt;0,0,LOOKUP($F493,'Vent Sizing Charts'!$F$5:$F$18,'Vent Sizing Charts'!K$5:K$18))</f>
        <v>#N/A</v>
      </c>
      <c r="M493" t="e">
        <f>IF(LOOKUP($F493,'Vent Sizing Charts'!$F$5:$F$18,'Vent Sizing Charts'!L$5:L$18)+1&lt;0,0,LOOKUP($F493,'Vent Sizing Charts'!$F$5:$F$18,'Vent Sizing Charts'!L$5:L$18))</f>
        <v>#N/A</v>
      </c>
      <c r="N493" t="e">
        <f>IF(LOOKUP($F493,'Vent Sizing Charts'!$F$5:$F$18,'Vent Sizing Charts'!M$5:M$18)+1&lt;0,0,LOOKUP($F493,'Vent Sizing Charts'!$F$5:$F$18,'Vent Sizing Charts'!M$5:M$18))</f>
        <v>#N/A</v>
      </c>
      <c r="O493" t="e">
        <f>IF(LOOKUP($F493,'Vent Sizing Charts'!$F$5:$F$18,'Vent Sizing Charts'!N$5:N$18)+1&lt;0,0,LOOKUP($F493,'Vent Sizing Charts'!$F$5:$F$18,'Vent Sizing Charts'!N$5:N$18))</f>
        <v>#N/A</v>
      </c>
    </row>
    <row r="494" spans="6:15" x14ac:dyDescent="0.25">
      <c r="F494" t="str">
        <f>IF('Vent Sizing'!M479="","",'Vent Sizing'!M479)</f>
        <v/>
      </c>
      <c r="G494">
        <v>0</v>
      </c>
      <c r="H494" t="e">
        <f>IF(LOOKUP($F494,'Vent Sizing Charts'!$F$5:$F$18,'Vent Sizing Charts'!G$5:G$18)+1&lt;0,0,LOOKUP($F494,'Vent Sizing Charts'!$F$5:$F$18,'Vent Sizing Charts'!G$5:G$18))</f>
        <v>#N/A</v>
      </c>
      <c r="I494" t="e">
        <f>IF(LOOKUP($F494,'Vent Sizing Charts'!$F$5:$F$18,'Vent Sizing Charts'!H$5:H$18)+1&lt;0,0,LOOKUP($F494,'Vent Sizing Charts'!$F$5:$F$18,'Vent Sizing Charts'!H$5:H$18))</f>
        <v>#N/A</v>
      </c>
      <c r="J494" t="e">
        <f>IF(LOOKUP($F494,'Vent Sizing Charts'!$F$5:$F$18,'Vent Sizing Charts'!I$5:I$18)+1&lt;0,0,LOOKUP($F494,'Vent Sizing Charts'!$F$5:$F$18,'Vent Sizing Charts'!I$5:I$18))</f>
        <v>#N/A</v>
      </c>
      <c r="K494" t="e">
        <f>IF(LOOKUP($F494,'Vent Sizing Charts'!$F$5:$F$18,'Vent Sizing Charts'!J$5:J$18)+1&lt;0,0,LOOKUP($F494,'Vent Sizing Charts'!$F$5:$F$18,'Vent Sizing Charts'!J$5:J$18))</f>
        <v>#N/A</v>
      </c>
      <c r="L494" t="e">
        <f>IF(LOOKUP($F494,'Vent Sizing Charts'!$F$5:$F$18,'Vent Sizing Charts'!K$5:K$18)+1&lt;0,0,LOOKUP($F494,'Vent Sizing Charts'!$F$5:$F$18,'Vent Sizing Charts'!K$5:K$18))</f>
        <v>#N/A</v>
      </c>
      <c r="M494" t="e">
        <f>IF(LOOKUP($F494,'Vent Sizing Charts'!$F$5:$F$18,'Vent Sizing Charts'!L$5:L$18)+1&lt;0,0,LOOKUP($F494,'Vent Sizing Charts'!$F$5:$F$18,'Vent Sizing Charts'!L$5:L$18))</f>
        <v>#N/A</v>
      </c>
      <c r="N494" t="e">
        <f>IF(LOOKUP($F494,'Vent Sizing Charts'!$F$5:$F$18,'Vent Sizing Charts'!M$5:M$18)+1&lt;0,0,LOOKUP($F494,'Vent Sizing Charts'!$F$5:$F$18,'Vent Sizing Charts'!M$5:M$18))</f>
        <v>#N/A</v>
      </c>
      <c r="O494" t="e">
        <f>IF(LOOKUP($F494,'Vent Sizing Charts'!$F$5:$F$18,'Vent Sizing Charts'!N$5:N$18)+1&lt;0,0,LOOKUP($F494,'Vent Sizing Charts'!$F$5:$F$18,'Vent Sizing Charts'!N$5:N$18))</f>
        <v>#N/A</v>
      </c>
    </row>
    <row r="495" spans="6:15" x14ac:dyDescent="0.25">
      <c r="F495" t="str">
        <f>IF('Vent Sizing'!M480="","",'Vent Sizing'!M480)</f>
        <v/>
      </c>
      <c r="G495">
        <v>0</v>
      </c>
      <c r="H495" t="e">
        <f>IF(LOOKUP($F495,'Vent Sizing Charts'!$F$5:$F$18,'Vent Sizing Charts'!G$5:G$18)+1&lt;0,0,LOOKUP($F495,'Vent Sizing Charts'!$F$5:$F$18,'Vent Sizing Charts'!G$5:G$18))</f>
        <v>#N/A</v>
      </c>
      <c r="I495" t="e">
        <f>IF(LOOKUP($F495,'Vent Sizing Charts'!$F$5:$F$18,'Vent Sizing Charts'!H$5:H$18)+1&lt;0,0,LOOKUP($F495,'Vent Sizing Charts'!$F$5:$F$18,'Vent Sizing Charts'!H$5:H$18))</f>
        <v>#N/A</v>
      </c>
      <c r="J495" t="e">
        <f>IF(LOOKUP($F495,'Vent Sizing Charts'!$F$5:$F$18,'Vent Sizing Charts'!I$5:I$18)+1&lt;0,0,LOOKUP($F495,'Vent Sizing Charts'!$F$5:$F$18,'Vent Sizing Charts'!I$5:I$18))</f>
        <v>#N/A</v>
      </c>
      <c r="K495" t="e">
        <f>IF(LOOKUP($F495,'Vent Sizing Charts'!$F$5:$F$18,'Vent Sizing Charts'!J$5:J$18)+1&lt;0,0,LOOKUP($F495,'Vent Sizing Charts'!$F$5:$F$18,'Vent Sizing Charts'!J$5:J$18))</f>
        <v>#N/A</v>
      </c>
      <c r="L495" t="e">
        <f>IF(LOOKUP($F495,'Vent Sizing Charts'!$F$5:$F$18,'Vent Sizing Charts'!K$5:K$18)+1&lt;0,0,LOOKUP($F495,'Vent Sizing Charts'!$F$5:$F$18,'Vent Sizing Charts'!K$5:K$18))</f>
        <v>#N/A</v>
      </c>
      <c r="M495" t="e">
        <f>IF(LOOKUP($F495,'Vent Sizing Charts'!$F$5:$F$18,'Vent Sizing Charts'!L$5:L$18)+1&lt;0,0,LOOKUP($F495,'Vent Sizing Charts'!$F$5:$F$18,'Vent Sizing Charts'!L$5:L$18))</f>
        <v>#N/A</v>
      </c>
      <c r="N495" t="e">
        <f>IF(LOOKUP($F495,'Vent Sizing Charts'!$F$5:$F$18,'Vent Sizing Charts'!M$5:M$18)+1&lt;0,0,LOOKUP($F495,'Vent Sizing Charts'!$F$5:$F$18,'Vent Sizing Charts'!M$5:M$18))</f>
        <v>#N/A</v>
      </c>
      <c r="O495" t="e">
        <f>IF(LOOKUP($F495,'Vent Sizing Charts'!$F$5:$F$18,'Vent Sizing Charts'!N$5:N$18)+1&lt;0,0,LOOKUP($F495,'Vent Sizing Charts'!$F$5:$F$18,'Vent Sizing Charts'!N$5:N$18))</f>
        <v>#N/A</v>
      </c>
    </row>
    <row r="496" spans="6:15" x14ac:dyDescent="0.25">
      <c r="F496" t="str">
        <f>IF('Vent Sizing'!M481="","",'Vent Sizing'!M481)</f>
        <v/>
      </c>
      <c r="G496">
        <v>0</v>
      </c>
      <c r="H496" t="e">
        <f>IF(LOOKUP($F496,'Vent Sizing Charts'!$F$5:$F$18,'Vent Sizing Charts'!G$5:G$18)+1&lt;0,0,LOOKUP($F496,'Vent Sizing Charts'!$F$5:$F$18,'Vent Sizing Charts'!G$5:G$18))</f>
        <v>#N/A</v>
      </c>
      <c r="I496" t="e">
        <f>IF(LOOKUP($F496,'Vent Sizing Charts'!$F$5:$F$18,'Vent Sizing Charts'!H$5:H$18)+1&lt;0,0,LOOKUP($F496,'Vent Sizing Charts'!$F$5:$F$18,'Vent Sizing Charts'!H$5:H$18))</f>
        <v>#N/A</v>
      </c>
      <c r="J496" t="e">
        <f>IF(LOOKUP($F496,'Vent Sizing Charts'!$F$5:$F$18,'Vent Sizing Charts'!I$5:I$18)+1&lt;0,0,LOOKUP($F496,'Vent Sizing Charts'!$F$5:$F$18,'Vent Sizing Charts'!I$5:I$18))</f>
        <v>#N/A</v>
      </c>
      <c r="K496" t="e">
        <f>IF(LOOKUP($F496,'Vent Sizing Charts'!$F$5:$F$18,'Vent Sizing Charts'!J$5:J$18)+1&lt;0,0,LOOKUP($F496,'Vent Sizing Charts'!$F$5:$F$18,'Vent Sizing Charts'!J$5:J$18))</f>
        <v>#N/A</v>
      </c>
      <c r="L496" t="e">
        <f>IF(LOOKUP($F496,'Vent Sizing Charts'!$F$5:$F$18,'Vent Sizing Charts'!K$5:K$18)+1&lt;0,0,LOOKUP($F496,'Vent Sizing Charts'!$F$5:$F$18,'Vent Sizing Charts'!K$5:K$18))</f>
        <v>#N/A</v>
      </c>
      <c r="M496" t="e">
        <f>IF(LOOKUP($F496,'Vent Sizing Charts'!$F$5:$F$18,'Vent Sizing Charts'!L$5:L$18)+1&lt;0,0,LOOKUP($F496,'Vent Sizing Charts'!$F$5:$F$18,'Vent Sizing Charts'!L$5:L$18))</f>
        <v>#N/A</v>
      </c>
      <c r="N496" t="e">
        <f>IF(LOOKUP($F496,'Vent Sizing Charts'!$F$5:$F$18,'Vent Sizing Charts'!M$5:M$18)+1&lt;0,0,LOOKUP($F496,'Vent Sizing Charts'!$F$5:$F$18,'Vent Sizing Charts'!M$5:M$18))</f>
        <v>#N/A</v>
      </c>
      <c r="O496" t="e">
        <f>IF(LOOKUP($F496,'Vent Sizing Charts'!$F$5:$F$18,'Vent Sizing Charts'!N$5:N$18)+1&lt;0,0,LOOKUP($F496,'Vent Sizing Charts'!$F$5:$F$18,'Vent Sizing Charts'!N$5:N$18))</f>
        <v>#N/A</v>
      </c>
    </row>
    <row r="497" spans="6:15" x14ac:dyDescent="0.25">
      <c r="F497" t="str">
        <f>IF('Vent Sizing'!M482="","",'Vent Sizing'!M482)</f>
        <v/>
      </c>
      <c r="G497">
        <v>0</v>
      </c>
      <c r="H497" t="e">
        <f>IF(LOOKUP($F497,'Vent Sizing Charts'!$F$5:$F$18,'Vent Sizing Charts'!G$5:G$18)+1&lt;0,0,LOOKUP($F497,'Vent Sizing Charts'!$F$5:$F$18,'Vent Sizing Charts'!G$5:G$18))</f>
        <v>#N/A</v>
      </c>
      <c r="I497" t="e">
        <f>IF(LOOKUP($F497,'Vent Sizing Charts'!$F$5:$F$18,'Vent Sizing Charts'!H$5:H$18)+1&lt;0,0,LOOKUP($F497,'Vent Sizing Charts'!$F$5:$F$18,'Vent Sizing Charts'!H$5:H$18))</f>
        <v>#N/A</v>
      </c>
      <c r="J497" t="e">
        <f>IF(LOOKUP($F497,'Vent Sizing Charts'!$F$5:$F$18,'Vent Sizing Charts'!I$5:I$18)+1&lt;0,0,LOOKUP($F497,'Vent Sizing Charts'!$F$5:$F$18,'Vent Sizing Charts'!I$5:I$18))</f>
        <v>#N/A</v>
      </c>
      <c r="K497" t="e">
        <f>IF(LOOKUP($F497,'Vent Sizing Charts'!$F$5:$F$18,'Vent Sizing Charts'!J$5:J$18)+1&lt;0,0,LOOKUP($F497,'Vent Sizing Charts'!$F$5:$F$18,'Vent Sizing Charts'!J$5:J$18))</f>
        <v>#N/A</v>
      </c>
      <c r="L497" t="e">
        <f>IF(LOOKUP($F497,'Vent Sizing Charts'!$F$5:$F$18,'Vent Sizing Charts'!K$5:K$18)+1&lt;0,0,LOOKUP($F497,'Vent Sizing Charts'!$F$5:$F$18,'Vent Sizing Charts'!K$5:K$18))</f>
        <v>#N/A</v>
      </c>
      <c r="M497" t="e">
        <f>IF(LOOKUP($F497,'Vent Sizing Charts'!$F$5:$F$18,'Vent Sizing Charts'!L$5:L$18)+1&lt;0,0,LOOKUP($F497,'Vent Sizing Charts'!$F$5:$F$18,'Vent Sizing Charts'!L$5:L$18))</f>
        <v>#N/A</v>
      </c>
      <c r="N497" t="e">
        <f>IF(LOOKUP($F497,'Vent Sizing Charts'!$F$5:$F$18,'Vent Sizing Charts'!M$5:M$18)+1&lt;0,0,LOOKUP($F497,'Vent Sizing Charts'!$F$5:$F$18,'Vent Sizing Charts'!M$5:M$18))</f>
        <v>#N/A</v>
      </c>
      <c r="O497" t="e">
        <f>IF(LOOKUP($F497,'Vent Sizing Charts'!$F$5:$F$18,'Vent Sizing Charts'!N$5:N$18)+1&lt;0,0,LOOKUP($F497,'Vent Sizing Charts'!$F$5:$F$18,'Vent Sizing Charts'!N$5:N$18))</f>
        <v>#N/A</v>
      </c>
    </row>
    <row r="498" spans="6:15" x14ac:dyDescent="0.25">
      <c r="F498" t="str">
        <f>IF('Vent Sizing'!M483="","",'Vent Sizing'!M483)</f>
        <v/>
      </c>
      <c r="G498">
        <v>0</v>
      </c>
      <c r="H498" t="e">
        <f>IF(LOOKUP($F498,'Vent Sizing Charts'!$F$5:$F$18,'Vent Sizing Charts'!G$5:G$18)+1&lt;0,0,LOOKUP($F498,'Vent Sizing Charts'!$F$5:$F$18,'Vent Sizing Charts'!G$5:G$18))</f>
        <v>#N/A</v>
      </c>
      <c r="I498" t="e">
        <f>IF(LOOKUP($F498,'Vent Sizing Charts'!$F$5:$F$18,'Vent Sizing Charts'!H$5:H$18)+1&lt;0,0,LOOKUP($F498,'Vent Sizing Charts'!$F$5:$F$18,'Vent Sizing Charts'!H$5:H$18))</f>
        <v>#N/A</v>
      </c>
      <c r="J498" t="e">
        <f>IF(LOOKUP($F498,'Vent Sizing Charts'!$F$5:$F$18,'Vent Sizing Charts'!I$5:I$18)+1&lt;0,0,LOOKUP($F498,'Vent Sizing Charts'!$F$5:$F$18,'Vent Sizing Charts'!I$5:I$18))</f>
        <v>#N/A</v>
      </c>
      <c r="K498" t="e">
        <f>IF(LOOKUP($F498,'Vent Sizing Charts'!$F$5:$F$18,'Vent Sizing Charts'!J$5:J$18)+1&lt;0,0,LOOKUP($F498,'Vent Sizing Charts'!$F$5:$F$18,'Vent Sizing Charts'!J$5:J$18))</f>
        <v>#N/A</v>
      </c>
      <c r="L498" t="e">
        <f>IF(LOOKUP($F498,'Vent Sizing Charts'!$F$5:$F$18,'Vent Sizing Charts'!K$5:K$18)+1&lt;0,0,LOOKUP($F498,'Vent Sizing Charts'!$F$5:$F$18,'Vent Sizing Charts'!K$5:K$18))</f>
        <v>#N/A</v>
      </c>
      <c r="M498" t="e">
        <f>IF(LOOKUP($F498,'Vent Sizing Charts'!$F$5:$F$18,'Vent Sizing Charts'!L$5:L$18)+1&lt;0,0,LOOKUP($F498,'Vent Sizing Charts'!$F$5:$F$18,'Vent Sizing Charts'!L$5:L$18))</f>
        <v>#N/A</v>
      </c>
      <c r="N498" t="e">
        <f>IF(LOOKUP($F498,'Vent Sizing Charts'!$F$5:$F$18,'Vent Sizing Charts'!M$5:M$18)+1&lt;0,0,LOOKUP($F498,'Vent Sizing Charts'!$F$5:$F$18,'Vent Sizing Charts'!M$5:M$18))</f>
        <v>#N/A</v>
      </c>
      <c r="O498" t="e">
        <f>IF(LOOKUP($F498,'Vent Sizing Charts'!$F$5:$F$18,'Vent Sizing Charts'!N$5:N$18)+1&lt;0,0,LOOKUP($F498,'Vent Sizing Charts'!$F$5:$F$18,'Vent Sizing Charts'!N$5:N$18))</f>
        <v>#N/A</v>
      </c>
    </row>
    <row r="499" spans="6:15" x14ac:dyDescent="0.25">
      <c r="F499" t="str">
        <f>IF('Vent Sizing'!M484="","",'Vent Sizing'!M484)</f>
        <v/>
      </c>
      <c r="G499">
        <v>0</v>
      </c>
      <c r="H499" t="e">
        <f>IF(LOOKUP($F499,'Vent Sizing Charts'!$F$5:$F$18,'Vent Sizing Charts'!G$5:G$18)+1&lt;0,0,LOOKUP($F499,'Vent Sizing Charts'!$F$5:$F$18,'Vent Sizing Charts'!G$5:G$18))</f>
        <v>#N/A</v>
      </c>
      <c r="I499" t="e">
        <f>IF(LOOKUP($F499,'Vent Sizing Charts'!$F$5:$F$18,'Vent Sizing Charts'!H$5:H$18)+1&lt;0,0,LOOKUP($F499,'Vent Sizing Charts'!$F$5:$F$18,'Vent Sizing Charts'!H$5:H$18))</f>
        <v>#N/A</v>
      </c>
      <c r="J499" t="e">
        <f>IF(LOOKUP($F499,'Vent Sizing Charts'!$F$5:$F$18,'Vent Sizing Charts'!I$5:I$18)+1&lt;0,0,LOOKUP($F499,'Vent Sizing Charts'!$F$5:$F$18,'Vent Sizing Charts'!I$5:I$18))</f>
        <v>#N/A</v>
      </c>
      <c r="K499" t="e">
        <f>IF(LOOKUP($F499,'Vent Sizing Charts'!$F$5:$F$18,'Vent Sizing Charts'!J$5:J$18)+1&lt;0,0,LOOKUP($F499,'Vent Sizing Charts'!$F$5:$F$18,'Vent Sizing Charts'!J$5:J$18))</f>
        <v>#N/A</v>
      </c>
      <c r="L499" t="e">
        <f>IF(LOOKUP($F499,'Vent Sizing Charts'!$F$5:$F$18,'Vent Sizing Charts'!K$5:K$18)+1&lt;0,0,LOOKUP($F499,'Vent Sizing Charts'!$F$5:$F$18,'Vent Sizing Charts'!K$5:K$18))</f>
        <v>#N/A</v>
      </c>
      <c r="M499" t="e">
        <f>IF(LOOKUP($F499,'Vent Sizing Charts'!$F$5:$F$18,'Vent Sizing Charts'!L$5:L$18)+1&lt;0,0,LOOKUP($F499,'Vent Sizing Charts'!$F$5:$F$18,'Vent Sizing Charts'!L$5:L$18))</f>
        <v>#N/A</v>
      </c>
      <c r="N499" t="e">
        <f>IF(LOOKUP($F499,'Vent Sizing Charts'!$F$5:$F$18,'Vent Sizing Charts'!M$5:M$18)+1&lt;0,0,LOOKUP($F499,'Vent Sizing Charts'!$F$5:$F$18,'Vent Sizing Charts'!M$5:M$18))</f>
        <v>#N/A</v>
      </c>
      <c r="O499" t="e">
        <f>IF(LOOKUP($F499,'Vent Sizing Charts'!$F$5:$F$18,'Vent Sizing Charts'!N$5:N$18)+1&lt;0,0,LOOKUP($F499,'Vent Sizing Charts'!$F$5:$F$18,'Vent Sizing Charts'!N$5:N$18))</f>
        <v>#N/A</v>
      </c>
    </row>
    <row r="500" spans="6:15" x14ac:dyDescent="0.25">
      <c r="F500" t="str">
        <f>IF('Vent Sizing'!M485="","",'Vent Sizing'!M485)</f>
        <v/>
      </c>
      <c r="G500">
        <v>0</v>
      </c>
      <c r="H500" t="e">
        <f>IF(LOOKUP($F500,'Vent Sizing Charts'!$F$5:$F$18,'Vent Sizing Charts'!G$5:G$18)+1&lt;0,0,LOOKUP($F500,'Vent Sizing Charts'!$F$5:$F$18,'Vent Sizing Charts'!G$5:G$18))</f>
        <v>#N/A</v>
      </c>
      <c r="I500" t="e">
        <f>IF(LOOKUP($F500,'Vent Sizing Charts'!$F$5:$F$18,'Vent Sizing Charts'!H$5:H$18)+1&lt;0,0,LOOKUP($F500,'Vent Sizing Charts'!$F$5:$F$18,'Vent Sizing Charts'!H$5:H$18))</f>
        <v>#N/A</v>
      </c>
      <c r="J500" t="e">
        <f>IF(LOOKUP($F500,'Vent Sizing Charts'!$F$5:$F$18,'Vent Sizing Charts'!I$5:I$18)+1&lt;0,0,LOOKUP($F500,'Vent Sizing Charts'!$F$5:$F$18,'Vent Sizing Charts'!I$5:I$18))</f>
        <v>#N/A</v>
      </c>
      <c r="K500" t="e">
        <f>IF(LOOKUP($F500,'Vent Sizing Charts'!$F$5:$F$18,'Vent Sizing Charts'!J$5:J$18)+1&lt;0,0,LOOKUP($F500,'Vent Sizing Charts'!$F$5:$F$18,'Vent Sizing Charts'!J$5:J$18))</f>
        <v>#N/A</v>
      </c>
      <c r="L500" t="e">
        <f>IF(LOOKUP($F500,'Vent Sizing Charts'!$F$5:$F$18,'Vent Sizing Charts'!K$5:K$18)+1&lt;0,0,LOOKUP($F500,'Vent Sizing Charts'!$F$5:$F$18,'Vent Sizing Charts'!K$5:K$18))</f>
        <v>#N/A</v>
      </c>
      <c r="M500" t="e">
        <f>IF(LOOKUP($F500,'Vent Sizing Charts'!$F$5:$F$18,'Vent Sizing Charts'!L$5:L$18)+1&lt;0,0,LOOKUP($F500,'Vent Sizing Charts'!$F$5:$F$18,'Vent Sizing Charts'!L$5:L$18))</f>
        <v>#N/A</v>
      </c>
      <c r="N500" t="e">
        <f>IF(LOOKUP($F500,'Vent Sizing Charts'!$F$5:$F$18,'Vent Sizing Charts'!M$5:M$18)+1&lt;0,0,LOOKUP($F500,'Vent Sizing Charts'!$F$5:$F$18,'Vent Sizing Charts'!M$5:M$18))</f>
        <v>#N/A</v>
      </c>
      <c r="O500" t="e">
        <f>IF(LOOKUP($F500,'Vent Sizing Charts'!$F$5:$F$18,'Vent Sizing Charts'!N$5:N$18)+1&lt;0,0,LOOKUP($F500,'Vent Sizing Charts'!$F$5:$F$18,'Vent Sizing Charts'!N$5:N$18))</f>
        <v>#N/A</v>
      </c>
    </row>
    <row r="501" spans="6:15" x14ac:dyDescent="0.25">
      <c r="F501" t="str">
        <f>IF('Vent Sizing'!M486="","",'Vent Sizing'!M486)</f>
        <v/>
      </c>
      <c r="G501">
        <v>0</v>
      </c>
      <c r="H501" t="e">
        <f>IF(LOOKUP($F501,'Vent Sizing Charts'!$F$5:$F$18,'Vent Sizing Charts'!G$5:G$18)+1&lt;0,0,LOOKUP($F501,'Vent Sizing Charts'!$F$5:$F$18,'Vent Sizing Charts'!G$5:G$18))</f>
        <v>#N/A</v>
      </c>
      <c r="I501" t="e">
        <f>IF(LOOKUP($F501,'Vent Sizing Charts'!$F$5:$F$18,'Vent Sizing Charts'!H$5:H$18)+1&lt;0,0,LOOKUP($F501,'Vent Sizing Charts'!$F$5:$F$18,'Vent Sizing Charts'!H$5:H$18))</f>
        <v>#N/A</v>
      </c>
      <c r="J501" t="e">
        <f>IF(LOOKUP($F501,'Vent Sizing Charts'!$F$5:$F$18,'Vent Sizing Charts'!I$5:I$18)+1&lt;0,0,LOOKUP($F501,'Vent Sizing Charts'!$F$5:$F$18,'Vent Sizing Charts'!I$5:I$18))</f>
        <v>#N/A</v>
      </c>
      <c r="K501" t="e">
        <f>IF(LOOKUP($F501,'Vent Sizing Charts'!$F$5:$F$18,'Vent Sizing Charts'!J$5:J$18)+1&lt;0,0,LOOKUP($F501,'Vent Sizing Charts'!$F$5:$F$18,'Vent Sizing Charts'!J$5:J$18))</f>
        <v>#N/A</v>
      </c>
      <c r="L501" t="e">
        <f>IF(LOOKUP($F501,'Vent Sizing Charts'!$F$5:$F$18,'Vent Sizing Charts'!K$5:K$18)+1&lt;0,0,LOOKUP($F501,'Vent Sizing Charts'!$F$5:$F$18,'Vent Sizing Charts'!K$5:K$18))</f>
        <v>#N/A</v>
      </c>
      <c r="M501" t="e">
        <f>IF(LOOKUP($F501,'Vent Sizing Charts'!$F$5:$F$18,'Vent Sizing Charts'!L$5:L$18)+1&lt;0,0,LOOKUP($F501,'Vent Sizing Charts'!$F$5:$F$18,'Vent Sizing Charts'!L$5:L$18))</f>
        <v>#N/A</v>
      </c>
      <c r="N501" t="e">
        <f>IF(LOOKUP($F501,'Vent Sizing Charts'!$F$5:$F$18,'Vent Sizing Charts'!M$5:M$18)+1&lt;0,0,LOOKUP($F501,'Vent Sizing Charts'!$F$5:$F$18,'Vent Sizing Charts'!M$5:M$18))</f>
        <v>#N/A</v>
      </c>
      <c r="O501" t="e">
        <f>IF(LOOKUP($F501,'Vent Sizing Charts'!$F$5:$F$18,'Vent Sizing Charts'!N$5:N$18)+1&lt;0,0,LOOKUP($F501,'Vent Sizing Charts'!$F$5:$F$18,'Vent Sizing Charts'!N$5:N$18))</f>
        <v>#N/A</v>
      </c>
    </row>
    <row r="502" spans="6:15" x14ac:dyDescent="0.25">
      <c r="F502" t="str">
        <f>IF('Vent Sizing'!M487="","",'Vent Sizing'!M487)</f>
        <v/>
      </c>
      <c r="G502">
        <v>0</v>
      </c>
      <c r="H502" t="e">
        <f>IF(LOOKUP($F502,'Vent Sizing Charts'!$F$5:$F$18,'Vent Sizing Charts'!G$5:G$18)+1&lt;0,0,LOOKUP($F502,'Vent Sizing Charts'!$F$5:$F$18,'Vent Sizing Charts'!G$5:G$18))</f>
        <v>#N/A</v>
      </c>
      <c r="I502" t="e">
        <f>IF(LOOKUP($F502,'Vent Sizing Charts'!$F$5:$F$18,'Vent Sizing Charts'!H$5:H$18)+1&lt;0,0,LOOKUP($F502,'Vent Sizing Charts'!$F$5:$F$18,'Vent Sizing Charts'!H$5:H$18))</f>
        <v>#N/A</v>
      </c>
      <c r="J502" t="e">
        <f>IF(LOOKUP($F502,'Vent Sizing Charts'!$F$5:$F$18,'Vent Sizing Charts'!I$5:I$18)+1&lt;0,0,LOOKUP($F502,'Vent Sizing Charts'!$F$5:$F$18,'Vent Sizing Charts'!I$5:I$18))</f>
        <v>#N/A</v>
      </c>
      <c r="K502" t="e">
        <f>IF(LOOKUP($F502,'Vent Sizing Charts'!$F$5:$F$18,'Vent Sizing Charts'!J$5:J$18)+1&lt;0,0,LOOKUP($F502,'Vent Sizing Charts'!$F$5:$F$18,'Vent Sizing Charts'!J$5:J$18))</f>
        <v>#N/A</v>
      </c>
      <c r="L502" t="e">
        <f>IF(LOOKUP($F502,'Vent Sizing Charts'!$F$5:$F$18,'Vent Sizing Charts'!K$5:K$18)+1&lt;0,0,LOOKUP($F502,'Vent Sizing Charts'!$F$5:$F$18,'Vent Sizing Charts'!K$5:K$18))</f>
        <v>#N/A</v>
      </c>
      <c r="M502" t="e">
        <f>IF(LOOKUP($F502,'Vent Sizing Charts'!$F$5:$F$18,'Vent Sizing Charts'!L$5:L$18)+1&lt;0,0,LOOKUP($F502,'Vent Sizing Charts'!$F$5:$F$18,'Vent Sizing Charts'!L$5:L$18))</f>
        <v>#N/A</v>
      </c>
      <c r="N502" t="e">
        <f>IF(LOOKUP($F502,'Vent Sizing Charts'!$F$5:$F$18,'Vent Sizing Charts'!M$5:M$18)+1&lt;0,0,LOOKUP($F502,'Vent Sizing Charts'!$F$5:$F$18,'Vent Sizing Charts'!M$5:M$18))</f>
        <v>#N/A</v>
      </c>
      <c r="O502" t="e">
        <f>IF(LOOKUP($F502,'Vent Sizing Charts'!$F$5:$F$18,'Vent Sizing Charts'!N$5:N$18)+1&lt;0,0,LOOKUP($F502,'Vent Sizing Charts'!$F$5:$F$18,'Vent Sizing Charts'!N$5:N$18))</f>
        <v>#N/A</v>
      </c>
    </row>
    <row r="503" spans="6:15" x14ac:dyDescent="0.25">
      <c r="F503" t="str">
        <f>IF('Vent Sizing'!M488="","",'Vent Sizing'!M488)</f>
        <v/>
      </c>
      <c r="G503">
        <v>0</v>
      </c>
      <c r="H503" t="e">
        <f>IF(LOOKUP($F503,'Vent Sizing Charts'!$F$5:$F$18,'Vent Sizing Charts'!G$5:G$18)+1&lt;0,0,LOOKUP($F503,'Vent Sizing Charts'!$F$5:$F$18,'Vent Sizing Charts'!G$5:G$18))</f>
        <v>#N/A</v>
      </c>
      <c r="I503" t="e">
        <f>IF(LOOKUP($F503,'Vent Sizing Charts'!$F$5:$F$18,'Vent Sizing Charts'!H$5:H$18)+1&lt;0,0,LOOKUP($F503,'Vent Sizing Charts'!$F$5:$F$18,'Vent Sizing Charts'!H$5:H$18))</f>
        <v>#N/A</v>
      </c>
      <c r="J503" t="e">
        <f>IF(LOOKUP($F503,'Vent Sizing Charts'!$F$5:$F$18,'Vent Sizing Charts'!I$5:I$18)+1&lt;0,0,LOOKUP($F503,'Vent Sizing Charts'!$F$5:$F$18,'Vent Sizing Charts'!I$5:I$18))</f>
        <v>#N/A</v>
      </c>
      <c r="K503" t="e">
        <f>IF(LOOKUP($F503,'Vent Sizing Charts'!$F$5:$F$18,'Vent Sizing Charts'!J$5:J$18)+1&lt;0,0,LOOKUP($F503,'Vent Sizing Charts'!$F$5:$F$18,'Vent Sizing Charts'!J$5:J$18))</f>
        <v>#N/A</v>
      </c>
      <c r="L503" t="e">
        <f>IF(LOOKUP($F503,'Vent Sizing Charts'!$F$5:$F$18,'Vent Sizing Charts'!K$5:K$18)+1&lt;0,0,LOOKUP($F503,'Vent Sizing Charts'!$F$5:$F$18,'Vent Sizing Charts'!K$5:K$18))</f>
        <v>#N/A</v>
      </c>
      <c r="M503" t="e">
        <f>IF(LOOKUP($F503,'Vent Sizing Charts'!$F$5:$F$18,'Vent Sizing Charts'!L$5:L$18)+1&lt;0,0,LOOKUP($F503,'Vent Sizing Charts'!$F$5:$F$18,'Vent Sizing Charts'!L$5:L$18))</f>
        <v>#N/A</v>
      </c>
      <c r="N503" t="e">
        <f>IF(LOOKUP($F503,'Vent Sizing Charts'!$F$5:$F$18,'Vent Sizing Charts'!M$5:M$18)+1&lt;0,0,LOOKUP($F503,'Vent Sizing Charts'!$F$5:$F$18,'Vent Sizing Charts'!M$5:M$18))</f>
        <v>#N/A</v>
      </c>
      <c r="O503" t="e">
        <f>IF(LOOKUP($F503,'Vent Sizing Charts'!$F$5:$F$18,'Vent Sizing Charts'!N$5:N$18)+1&lt;0,0,LOOKUP($F503,'Vent Sizing Charts'!$F$5:$F$18,'Vent Sizing Charts'!N$5:N$18))</f>
        <v>#N/A</v>
      </c>
    </row>
    <row r="504" spans="6:15" x14ac:dyDescent="0.25">
      <c r="F504" t="str">
        <f>IF('Vent Sizing'!M489="","",'Vent Sizing'!M489)</f>
        <v/>
      </c>
      <c r="G504">
        <v>0</v>
      </c>
      <c r="H504" t="e">
        <f>IF(LOOKUP($F504,'Vent Sizing Charts'!$F$5:$F$18,'Vent Sizing Charts'!G$5:G$18)+1&lt;0,0,LOOKUP($F504,'Vent Sizing Charts'!$F$5:$F$18,'Vent Sizing Charts'!G$5:G$18))</f>
        <v>#N/A</v>
      </c>
      <c r="I504" t="e">
        <f>IF(LOOKUP($F504,'Vent Sizing Charts'!$F$5:$F$18,'Vent Sizing Charts'!H$5:H$18)+1&lt;0,0,LOOKUP($F504,'Vent Sizing Charts'!$F$5:$F$18,'Vent Sizing Charts'!H$5:H$18))</f>
        <v>#N/A</v>
      </c>
      <c r="J504" t="e">
        <f>IF(LOOKUP($F504,'Vent Sizing Charts'!$F$5:$F$18,'Vent Sizing Charts'!I$5:I$18)+1&lt;0,0,LOOKUP($F504,'Vent Sizing Charts'!$F$5:$F$18,'Vent Sizing Charts'!I$5:I$18))</f>
        <v>#N/A</v>
      </c>
      <c r="K504" t="e">
        <f>IF(LOOKUP($F504,'Vent Sizing Charts'!$F$5:$F$18,'Vent Sizing Charts'!J$5:J$18)+1&lt;0,0,LOOKUP($F504,'Vent Sizing Charts'!$F$5:$F$18,'Vent Sizing Charts'!J$5:J$18))</f>
        <v>#N/A</v>
      </c>
      <c r="L504" t="e">
        <f>IF(LOOKUP($F504,'Vent Sizing Charts'!$F$5:$F$18,'Vent Sizing Charts'!K$5:K$18)+1&lt;0,0,LOOKUP($F504,'Vent Sizing Charts'!$F$5:$F$18,'Vent Sizing Charts'!K$5:K$18))</f>
        <v>#N/A</v>
      </c>
      <c r="M504" t="e">
        <f>IF(LOOKUP($F504,'Vent Sizing Charts'!$F$5:$F$18,'Vent Sizing Charts'!L$5:L$18)+1&lt;0,0,LOOKUP($F504,'Vent Sizing Charts'!$F$5:$F$18,'Vent Sizing Charts'!L$5:L$18))</f>
        <v>#N/A</v>
      </c>
      <c r="N504" t="e">
        <f>IF(LOOKUP($F504,'Vent Sizing Charts'!$F$5:$F$18,'Vent Sizing Charts'!M$5:M$18)+1&lt;0,0,LOOKUP($F504,'Vent Sizing Charts'!$F$5:$F$18,'Vent Sizing Charts'!M$5:M$18))</f>
        <v>#N/A</v>
      </c>
      <c r="O504" t="e">
        <f>IF(LOOKUP($F504,'Vent Sizing Charts'!$F$5:$F$18,'Vent Sizing Charts'!N$5:N$18)+1&lt;0,0,LOOKUP($F504,'Vent Sizing Charts'!$F$5:$F$18,'Vent Sizing Charts'!N$5:N$18))</f>
        <v>#N/A</v>
      </c>
    </row>
    <row r="505" spans="6:15" x14ac:dyDescent="0.25">
      <c r="F505" t="str">
        <f>IF('Vent Sizing'!M490="","",'Vent Sizing'!M490)</f>
        <v/>
      </c>
      <c r="G505">
        <v>0</v>
      </c>
      <c r="H505" t="e">
        <f>IF(LOOKUP($F505,'Vent Sizing Charts'!$F$5:$F$18,'Vent Sizing Charts'!G$5:G$18)+1&lt;0,0,LOOKUP($F505,'Vent Sizing Charts'!$F$5:$F$18,'Vent Sizing Charts'!G$5:G$18))</f>
        <v>#N/A</v>
      </c>
      <c r="I505" t="e">
        <f>IF(LOOKUP($F505,'Vent Sizing Charts'!$F$5:$F$18,'Vent Sizing Charts'!H$5:H$18)+1&lt;0,0,LOOKUP($F505,'Vent Sizing Charts'!$F$5:$F$18,'Vent Sizing Charts'!H$5:H$18))</f>
        <v>#N/A</v>
      </c>
      <c r="J505" t="e">
        <f>IF(LOOKUP($F505,'Vent Sizing Charts'!$F$5:$F$18,'Vent Sizing Charts'!I$5:I$18)+1&lt;0,0,LOOKUP($F505,'Vent Sizing Charts'!$F$5:$F$18,'Vent Sizing Charts'!I$5:I$18))</f>
        <v>#N/A</v>
      </c>
      <c r="K505" t="e">
        <f>IF(LOOKUP($F505,'Vent Sizing Charts'!$F$5:$F$18,'Vent Sizing Charts'!J$5:J$18)+1&lt;0,0,LOOKUP($F505,'Vent Sizing Charts'!$F$5:$F$18,'Vent Sizing Charts'!J$5:J$18))</f>
        <v>#N/A</v>
      </c>
      <c r="L505" t="e">
        <f>IF(LOOKUP($F505,'Vent Sizing Charts'!$F$5:$F$18,'Vent Sizing Charts'!K$5:K$18)+1&lt;0,0,LOOKUP($F505,'Vent Sizing Charts'!$F$5:$F$18,'Vent Sizing Charts'!K$5:K$18))</f>
        <v>#N/A</v>
      </c>
      <c r="M505" t="e">
        <f>IF(LOOKUP($F505,'Vent Sizing Charts'!$F$5:$F$18,'Vent Sizing Charts'!L$5:L$18)+1&lt;0,0,LOOKUP($F505,'Vent Sizing Charts'!$F$5:$F$18,'Vent Sizing Charts'!L$5:L$18))</f>
        <v>#N/A</v>
      </c>
      <c r="N505" t="e">
        <f>IF(LOOKUP($F505,'Vent Sizing Charts'!$F$5:$F$18,'Vent Sizing Charts'!M$5:M$18)+1&lt;0,0,LOOKUP($F505,'Vent Sizing Charts'!$F$5:$F$18,'Vent Sizing Charts'!M$5:M$18))</f>
        <v>#N/A</v>
      </c>
      <c r="O505" t="e">
        <f>IF(LOOKUP($F505,'Vent Sizing Charts'!$F$5:$F$18,'Vent Sizing Charts'!N$5:N$18)+1&lt;0,0,LOOKUP($F505,'Vent Sizing Charts'!$F$5:$F$18,'Vent Sizing Charts'!N$5:N$18))</f>
        <v>#N/A</v>
      </c>
    </row>
    <row r="506" spans="6:15" x14ac:dyDescent="0.25">
      <c r="F506" t="str">
        <f>IF('Vent Sizing'!M491="","",'Vent Sizing'!M491)</f>
        <v/>
      </c>
      <c r="G506">
        <v>0</v>
      </c>
      <c r="H506" t="e">
        <f>IF(LOOKUP($F506,'Vent Sizing Charts'!$F$5:$F$18,'Vent Sizing Charts'!G$5:G$18)+1&lt;0,0,LOOKUP($F506,'Vent Sizing Charts'!$F$5:$F$18,'Vent Sizing Charts'!G$5:G$18))</f>
        <v>#N/A</v>
      </c>
      <c r="I506" t="e">
        <f>IF(LOOKUP($F506,'Vent Sizing Charts'!$F$5:$F$18,'Vent Sizing Charts'!H$5:H$18)+1&lt;0,0,LOOKUP($F506,'Vent Sizing Charts'!$F$5:$F$18,'Vent Sizing Charts'!H$5:H$18))</f>
        <v>#N/A</v>
      </c>
      <c r="J506" t="e">
        <f>IF(LOOKUP($F506,'Vent Sizing Charts'!$F$5:$F$18,'Vent Sizing Charts'!I$5:I$18)+1&lt;0,0,LOOKUP($F506,'Vent Sizing Charts'!$F$5:$F$18,'Vent Sizing Charts'!I$5:I$18))</f>
        <v>#N/A</v>
      </c>
      <c r="K506" t="e">
        <f>IF(LOOKUP($F506,'Vent Sizing Charts'!$F$5:$F$18,'Vent Sizing Charts'!J$5:J$18)+1&lt;0,0,LOOKUP($F506,'Vent Sizing Charts'!$F$5:$F$18,'Vent Sizing Charts'!J$5:J$18))</f>
        <v>#N/A</v>
      </c>
      <c r="L506" t="e">
        <f>IF(LOOKUP($F506,'Vent Sizing Charts'!$F$5:$F$18,'Vent Sizing Charts'!K$5:K$18)+1&lt;0,0,LOOKUP($F506,'Vent Sizing Charts'!$F$5:$F$18,'Vent Sizing Charts'!K$5:K$18))</f>
        <v>#N/A</v>
      </c>
      <c r="M506" t="e">
        <f>IF(LOOKUP($F506,'Vent Sizing Charts'!$F$5:$F$18,'Vent Sizing Charts'!L$5:L$18)+1&lt;0,0,LOOKUP($F506,'Vent Sizing Charts'!$F$5:$F$18,'Vent Sizing Charts'!L$5:L$18))</f>
        <v>#N/A</v>
      </c>
      <c r="N506" t="e">
        <f>IF(LOOKUP($F506,'Vent Sizing Charts'!$F$5:$F$18,'Vent Sizing Charts'!M$5:M$18)+1&lt;0,0,LOOKUP($F506,'Vent Sizing Charts'!$F$5:$F$18,'Vent Sizing Charts'!M$5:M$18))</f>
        <v>#N/A</v>
      </c>
      <c r="O506" t="e">
        <f>IF(LOOKUP($F506,'Vent Sizing Charts'!$F$5:$F$18,'Vent Sizing Charts'!N$5:N$18)+1&lt;0,0,LOOKUP($F506,'Vent Sizing Charts'!$F$5:$F$18,'Vent Sizing Charts'!N$5:N$18))</f>
        <v>#N/A</v>
      </c>
    </row>
    <row r="507" spans="6:15" x14ac:dyDescent="0.25">
      <c r="F507" t="str">
        <f>IF('Vent Sizing'!M492="","",'Vent Sizing'!M492)</f>
        <v/>
      </c>
      <c r="G507">
        <v>0</v>
      </c>
      <c r="H507" t="e">
        <f>IF(LOOKUP($F507,'Vent Sizing Charts'!$F$5:$F$18,'Vent Sizing Charts'!G$5:G$18)+1&lt;0,0,LOOKUP($F507,'Vent Sizing Charts'!$F$5:$F$18,'Vent Sizing Charts'!G$5:G$18))</f>
        <v>#N/A</v>
      </c>
      <c r="I507" t="e">
        <f>IF(LOOKUP($F507,'Vent Sizing Charts'!$F$5:$F$18,'Vent Sizing Charts'!H$5:H$18)+1&lt;0,0,LOOKUP($F507,'Vent Sizing Charts'!$F$5:$F$18,'Vent Sizing Charts'!H$5:H$18))</f>
        <v>#N/A</v>
      </c>
      <c r="J507" t="e">
        <f>IF(LOOKUP($F507,'Vent Sizing Charts'!$F$5:$F$18,'Vent Sizing Charts'!I$5:I$18)+1&lt;0,0,LOOKUP($F507,'Vent Sizing Charts'!$F$5:$F$18,'Vent Sizing Charts'!I$5:I$18))</f>
        <v>#N/A</v>
      </c>
      <c r="K507" t="e">
        <f>IF(LOOKUP($F507,'Vent Sizing Charts'!$F$5:$F$18,'Vent Sizing Charts'!J$5:J$18)+1&lt;0,0,LOOKUP($F507,'Vent Sizing Charts'!$F$5:$F$18,'Vent Sizing Charts'!J$5:J$18))</f>
        <v>#N/A</v>
      </c>
      <c r="L507" t="e">
        <f>IF(LOOKUP($F507,'Vent Sizing Charts'!$F$5:$F$18,'Vent Sizing Charts'!K$5:K$18)+1&lt;0,0,LOOKUP($F507,'Vent Sizing Charts'!$F$5:$F$18,'Vent Sizing Charts'!K$5:K$18))</f>
        <v>#N/A</v>
      </c>
      <c r="M507" t="e">
        <f>IF(LOOKUP($F507,'Vent Sizing Charts'!$F$5:$F$18,'Vent Sizing Charts'!L$5:L$18)+1&lt;0,0,LOOKUP($F507,'Vent Sizing Charts'!$F$5:$F$18,'Vent Sizing Charts'!L$5:L$18))</f>
        <v>#N/A</v>
      </c>
      <c r="N507" t="e">
        <f>IF(LOOKUP($F507,'Vent Sizing Charts'!$F$5:$F$18,'Vent Sizing Charts'!M$5:M$18)+1&lt;0,0,LOOKUP($F507,'Vent Sizing Charts'!$F$5:$F$18,'Vent Sizing Charts'!M$5:M$18))</f>
        <v>#N/A</v>
      </c>
      <c r="O507" t="e">
        <f>IF(LOOKUP($F507,'Vent Sizing Charts'!$F$5:$F$18,'Vent Sizing Charts'!N$5:N$18)+1&lt;0,0,LOOKUP($F507,'Vent Sizing Charts'!$F$5:$F$18,'Vent Sizing Charts'!N$5:N$18))</f>
        <v>#N/A</v>
      </c>
    </row>
    <row r="508" spans="6:15" x14ac:dyDescent="0.25">
      <c r="F508" t="str">
        <f>IF('Vent Sizing'!M493="","",'Vent Sizing'!M493)</f>
        <v/>
      </c>
      <c r="G508">
        <v>0</v>
      </c>
      <c r="H508" t="e">
        <f>IF(LOOKUP($F508,'Vent Sizing Charts'!$F$5:$F$18,'Vent Sizing Charts'!G$5:G$18)+1&lt;0,0,LOOKUP($F508,'Vent Sizing Charts'!$F$5:$F$18,'Vent Sizing Charts'!G$5:G$18))</f>
        <v>#N/A</v>
      </c>
      <c r="I508" t="e">
        <f>IF(LOOKUP($F508,'Vent Sizing Charts'!$F$5:$F$18,'Vent Sizing Charts'!H$5:H$18)+1&lt;0,0,LOOKUP($F508,'Vent Sizing Charts'!$F$5:$F$18,'Vent Sizing Charts'!H$5:H$18))</f>
        <v>#N/A</v>
      </c>
      <c r="J508" t="e">
        <f>IF(LOOKUP($F508,'Vent Sizing Charts'!$F$5:$F$18,'Vent Sizing Charts'!I$5:I$18)+1&lt;0,0,LOOKUP($F508,'Vent Sizing Charts'!$F$5:$F$18,'Vent Sizing Charts'!I$5:I$18))</f>
        <v>#N/A</v>
      </c>
      <c r="K508" t="e">
        <f>IF(LOOKUP($F508,'Vent Sizing Charts'!$F$5:$F$18,'Vent Sizing Charts'!J$5:J$18)+1&lt;0,0,LOOKUP($F508,'Vent Sizing Charts'!$F$5:$F$18,'Vent Sizing Charts'!J$5:J$18))</f>
        <v>#N/A</v>
      </c>
      <c r="L508" t="e">
        <f>IF(LOOKUP($F508,'Vent Sizing Charts'!$F$5:$F$18,'Vent Sizing Charts'!K$5:K$18)+1&lt;0,0,LOOKUP($F508,'Vent Sizing Charts'!$F$5:$F$18,'Vent Sizing Charts'!K$5:K$18))</f>
        <v>#N/A</v>
      </c>
      <c r="M508" t="e">
        <f>IF(LOOKUP($F508,'Vent Sizing Charts'!$F$5:$F$18,'Vent Sizing Charts'!L$5:L$18)+1&lt;0,0,LOOKUP($F508,'Vent Sizing Charts'!$F$5:$F$18,'Vent Sizing Charts'!L$5:L$18))</f>
        <v>#N/A</v>
      </c>
      <c r="N508" t="e">
        <f>IF(LOOKUP($F508,'Vent Sizing Charts'!$F$5:$F$18,'Vent Sizing Charts'!M$5:M$18)+1&lt;0,0,LOOKUP($F508,'Vent Sizing Charts'!$F$5:$F$18,'Vent Sizing Charts'!M$5:M$18))</f>
        <v>#N/A</v>
      </c>
      <c r="O508" t="e">
        <f>IF(LOOKUP($F508,'Vent Sizing Charts'!$F$5:$F$18,'Vent Sizing Charts'!N$5:N$18)+1&lt;0,0,LOOKUP($F508,'Vent Sizing Charts'!$F$5:$F$18,'Vent Sizing Charts'!N$5:N$18))</f>
        <v>#N/A</v>
      </c>
    </row>
    <row r="509" spans="6:15" x14ac:dyDescent="0.25">
      <c r="F509" t="str">
        <f>IF('Vent Sizing'!M494="","",'Vent Sizing'!M494)</f>
        <v/>
      </c>
      <c r="G509">
        <v>0</v>
      </c>
      <c r="H509" t="e">
        <f>IF(LOOKUP($F509,'Vent Sizing Charts'!$F$5:$F$18,'Vent Sizing Charts'!G$5:G$18)+1&lt;0,0,LOOKUP($F509,'Vent Sizing Charts'!$F$5:$F$18,'Vent Sizing Charts'!G$5:G$18))</f>
        <v>#N/A</v>
      </c>
      <c r="I509" t="e">
        <f>IF(LOOKUP($F509,'Vent Sizing Charts'!$F$5:$F$18,'Vent Sizing Charts'!H$5:H$18)+1&lt;0,0,LOOKUP($F509,'Vent Sizing Charts'!$F$5:$F$18,'Vent Sizing Charts'!H$5:H$18))</f>
        <v>#N/A</v>
      </c>
      <c r="J509" t="e">
        <f>IF(LOOKUP($F509,'Vent Sizing Charts'!$F$5:$F$18,'Vent Sizing Charts'!I$5:I$18)+1&lt;0,0,LOOKUP($F509,'Vent Sizing Charts'!$F$5:$F$18,'Vent Sizing Charts'!I$5:I$18))</f>
        <v>#N/A</v>
      </c>
      <c r="K509" t="e">
        <f>IF(LOOKUP($F509,'Vent Sizing Charts'!$F$5:$F$18,'Vent Sizing Charts'!J$5:J$18)+1&lt;0,0,LOOKUP($F509,'Vent Sizing Charts'!$F$5:$F$18,'Vent Sizing Charts'!J$5:J$18))</f>
        <v>#N/A</v>
      </c>
      <c r="L509" t="e">
        <f>IF(LOOKUP($F509,'Vent Sizing Charts'!$F$5:$F$18,'Vent Sizing Charts'!K$5:K$18)+1&lt;0,0,LOOKUP($F509,'Vent Sizing Charts'!$F$5:$F$18,'Vent Sizing Charts'!K$5:K$18))</f>
        <v>#N/A</v>
      </c>
      <c r="M509" t="e">
        <f>IF(LOOKUP($F509,'Vent Sizing Charts'!$F$5:$F$18,'Vent Sizing Charts'!L$5:L$18)+1&lt;0,0,LOOKUP($F509,'Vent Sizing Charts'!$F$5:$F$18,'Vent Sizing Charts'!L$5:L$18))</f>
        <v>#N/A</v>
      </c>
      <c r="N509" t="e">
        <f>IF(LOOKUP($F509,'Vent Sizing Charts'!$F$5:$F$18,'Vent Sizing Charts'!M$5:M$18)+1&lt;0,0,LOOKUP($F509,'Vent Sizing Charts'!$F$5:$F$18,'Vent Sizing Charts'!M$5:M$18))</f>
        <v>#N/A</v>
      </c>
      <c r="O509" t="e">
        <f>IF(LOOKUP($F509,'Vent Sizing Charts'!$F$5:$F$18,'Vent Sizing Charts'!N$5:N$18)+1&lt;0,0,LOOKUP($F509,'Vent Sizing Charts'!$F$5:$F$18,'Vent Sizing Charts'!N$5:N$18))</f>
        <v>#N/A</v>
      </c>
    </row>
    <row r="510" spans="6:15" x14ac:dyDescent="0.25">
      <c r="F510" t="str">
        <f>IF('Vent Sizing'!M495="","",'Vent Sizing'!M495)</f>
        <v/>
      </c>
      <c r="G510">
        <v>0</v>
      </c>
      <c r="H510" t="e">
        <f>IF(LOOKUP($F510,'Vent Sizing Charts'!$F$5:$F$18,'Vent Sizing Charts'!G$5:G$18)+1&lt;0,0,LOOKUP($F510,'Vent Sizing Charts'!$F$5:$F$18,'Vent Sizing Charts'!G$5:G$18))</f>
        <v>#N/A</v>
      </c>
      <c r="I510" t="e">
        <f>IF(LOOKUP($F510,'Vent Sizing Charts'!$F$5:$F$18,'Vent Sizing Charts'!H$5:H$18)+1&lt;0,0,LOOKUP($F510,'Vent Sizing Charts'!$F$5:$F$18,'Vent Sizing Charts'!H$5:H$18))</f>
        <v>#N/A</v>
      </c>
      <c r="J510" t="e">
        <f>IF(LOOKUP($F510,'Vent Sizing Charts'!$F$5:$F$18,'Vent Sizing Charts'!I$5:I$18)+1&lt;0,0,LOOKUP($F510,'Vent Sizing Charts'!$F$5:$F$18,'Vent Sizing Charts'!I$5:I$18))</f>
        <v>#N/A</v>
      </c>
      <c r="K510" t="e">
        <f>IF(LOOKUP($F510,'Vent Sizing Charts'!$F$5:$F$18,'Vent Sizing Charts'!J$5:J$18)+1&lt;0,0,LOOKUP($F510,'Vent Sizing Charts'!$F$5:$F$18,'Vent Sizing Charts'!J$5:J$18))</f>
        <v>#N/A</v>
      </c>
      <c r="L510" t="e">
        <f>IF(LOOKUP($F510,'Vent Sizing Charts'!$F$5:$F$18,'Vent Sizing Charts'!K$5:K$18)+1&lt;0,0,LOOKUP($F510,'Vent Sizing Charts'!$F$5:$F$18,'Vent Sizing Charts'!K$5:K$18))</f>
        <v>#N/A</v>
      </c>
      <c r="M510" t="e">
        <f>IF(LOOKUP($F510,'Vent Sizing Charts'!$F$5:$F$18,'Vent Sizing Charts'!L$5:L$18)+1&lt;0,0,LOOKUP($F510,'Vent Sizing Charts'!$F$5:$F$18,'Vent Sizing Charts'!L$5:L$18))</f>
        <v>#N/A</v>
      </c>
      <c r="N510" t="e">
        <f>IF(LOOKUP($F510,'Vent Sizing Charts'!$F$5:$F$18,'Vent Sizing Charts'!M$5:M$18)+1&lt;0,0,LOOKUP($F510,'Vent Sizing Charts'!$F$5:$F$18,'Vent Sizing Charts'!M$5:M$18))</f>
        <v>#N/A</v>
      </c>
      <c r="O510" t="e">
        <f>IF(LOOKUP($F510,'Vent Sizing Charts'!$F$5:$F$18,'Vent Sizing Charts'!N$5:N$18)+1&lt;0,0,LOOKUP($F510,'Vent Sizing Charts'!$F$5:$F$18,'Vent Sizing Charts'!N$5:N$18))</f>
        <v>#N/A</v>
      </c>
    </row>
    <row r="511" spans="6:15" x14ac:dyDescent="0.25">
      <c r="F511" t="str">
        <f>IF('Vent Sizing'!M496="","",'Vent Sizing'!M496)</f>
        <v/>
      </c>
      <c r="G511">
        <v>0</v>
      </c>
      <c r="H511" t="e">
        <f>IF(LOOKUP($F511,'Vent Sizing Charts'!$F$5:$F$18,'Vent Sizing Charts'!G$5:G$18)+1&lt;0,0,LOOKUP($F511,'Vent Sizing Charts'!$F$5:$F$18,'Vent Sizing Charts'!G$5:G$18))</f>
        <v>#N/A</v>
      </c>
      <c r="I511" t="e">
        <f>IF(LOOKUP($F511,'Vent Sizing Charts'!$F$5:$F$18,'Vent Sizing Charts'!H$5:H$18)+1&lt;0,0,LOOKUP($F511,'Vent Sizing Charts'!$F$5:$F$18,'Vent Sizing Charts'!H$5:H$18))</f>
        <v>#N/A</v>
      </c>
      <c r="J511" t="e">
        <f>IF(LOOKUP($F511,'Vent Sizing Charts'!$F$5:$F$18,'Vent Sizing Charts'!I$5:I$18)+1&lt;0,0,LOOKUP($F511,'Vent Sizing Charts'!$F$5:$F$18,'Vent Sizing Charts'!I$5:I$18))</f>
        <v>#N/A</v>
      </c>
      <c r="K511" t="e">
        <f>IF(LOOKUP($F511,'Vent Sizing Charts'!$F$5:$F$18,'Vent Sizing Charts'!J$5:J$18)+1&lt;0,0,LOOKUP($F511,'Vent Sizing Charts'!$F$5:$F$18,'Vent Sizing Charts'!J$5:J$18))</f>
        <v>#N/A</v>
      </c>
      <c r="L511" t="e">
        <f>IF(LOOKUP($F511,'Vent Sizing Charts'!$F$5:$F$18,'Vent Sizing Charts'!K$5:K$18)+1&lt;0,0,LOOKUP($F511,'Vent Sizing Charts'!$F$5:$F$18,'Vent Sizing Charts'!K$5:K$18))</f>
        <v>#N/A</v>
      </c>
      <c r="M511" t="e">
        <f>IF(LOOKUP($F511,'Vent Sizing Charts'!$F$5:$F$18,'Vent Sizing Charts'!L$5:L$18)+1&lt;0,0,LOOKUP($F511,'Vent Sizing Charts'!$F$5:$F$18,'Vent Sizing Charts'!L$5:L$18))</f>
        <v>#N/A</v>
      </c>
      <c r="N511" t="e">
        <f>IF(LOOKUP($F511,'Vent Sizing Charts'!$F$5:$F$18,'Vent Sizing Charts'!M$5:M$18)+1&lt;0,0,LOOKUP($F511,'Vent Sizing Charts'!$F$5:$F$18,'Vent Sizing Charts'!M$5:M$18))</f>
        <v>#N/A</v>
      </c>
      <c r="O511" t="e">
        <f>IF(LOOKUP($F511,'Vent Sizing Charts'!$F$5:$F$18,'Vent Sizing Charts'!N$5:N$18)+1&lt;0,0,LOOKUP($F511,'Vent Sizing Charts'!$F$5:$F$18,'Vent Sizing Charts'!N$5:N$18))</f>
        <v>#N/A</v>
      </c>
    </row>
    <row r="512" spans="6:15" x14ac:dyDescent="0.25">
      <c r="F512" t="str">
        <f>IF('Vent Sizing'!M497="","",'Vent Sizing'!M497)</f>
        <v/>
      </c>
      <c r="G512">
        <v>0</v>
      </c>
      <c r="H512" t="e">
        <f>IF(LOOKUP($F512,'Vent Sizing Charts'!$F$5:$F$18,'Vent Sizing Charts'!G$5:G$18)+1&lt;0,0,LOOKUP($F512,'Vent Sizing Charts'!$F$5:$F$18,'Vent Sizing Charts'!G$5:G$18))</f>
        <v>#N/A</v>
      </c>
      <c r="I512" t="e">
        <f>IF(LOOKUP($F512,'Vent Sizing Charts'!$F$5:$F$18,'Vent Sizing Charts'!H$5:H$18)+1&lt;0,0,LOOKUP($F512,'Vent Sizing Charts'!$F$5:$F$18,'Vent Sizing Charts'!H$5:H$18))</f>
        <v>#N/A</v>
      </c>
      <c r="J512" t="e">
        <f>IF(LOOKUP($F512,'Vent Sizing Charts'!$F$5:$F$18,'Vent Sizing Charts'!I$5:I$18)+1&lt;0,0,LOOKUP($F512,'Vent Sizing Charts'!$F$5:$F$18,'Vent Sizing Charts'!I$5:I$18))</f>
        <v>#N/A</v>
      </c>
      <c r="K512" t="e">
        <f>IF(LOOKUP($F512,'Vent Sizing Charts'!$F$5:$F$18,'Vent Sizing Charts'!J$5:J$18)+1&lt;0,0,LOOKUP($F512,'Vent Sizing Charts'!$F$5:$F$18,'Vent Sizing Charts'!J$5:J$18))</f>
        <v>#N/A</v>
      </c>
      <c r="L512" t="e">
        <f>IF(LOOKUP($F512,'Vent Sizing Charts'!$F$5:$F$18,'Vent Sizing Charts'!K$5:K$18)+1&lt;0,0,LOOKUP($F512,'Vent Sizing Charts'!$F$5:$F$18,'Vent Sizing Charts'!K$5:K$18))</f>
        <v>#N/A</v>
      </c>
      <c r="M512" t="e">
        <f>IF(LOOKUP($F512,'Vent Sizing Charts'!$F$5:$F$18,'Vent Sizing Charts'!L$5:L$18)+1&lt;0,0,LOOKUP($F512,'Vent Sizing Charts'!$F$5:$F$18,'Vent Sizing Charts'!L$5:L$18))</f>
        <v>#N/A</v>
      </c>
      <c r="N512" t="e">
        <f>IF(LOOKUP($F512,'Vent Sizing Charts'!$F$5:$F$18,'Vent Sizing Charts'!M$5:M$18)+1&lt;0,0,LOOKUP($F512,'Vent Sizing Charts'!$F$5:$F$18,'Vent Sizing Charts'!M$5:M$18))</f>
        <v>#N/A</v>
      </c>
      <c r="O512" t="e">
        <f>IF(LOOKUP($F512,'Vent Sizing Charts'!$F$5:$F$18,'Vent Sizing Charts'!N$5:N$18)+1&lt;0,0,LOOKUP($F512,'Vent Sizing Charts'!$F$5:$F$18,'Vent Sizing Charts'!N$5:N$18))</f>
        <v>#N/A</v>
      </c>
    </row>
    <row r="513" spans="6:15" x14ac:dyDescent="0.25">
      <c r="F513" t="str">
        <f>IF('Vent Sizing'!M498="","",'Vent Sizing'!M498)</f>
        <v/>
      </c>
      <c r="G513">
        <v>0</v>
      </c>
      <c r="H513" t="e">
        <f>IF(LOOKUP($F513,'Vent Sizing Charts'!$F$5:$F$18,'Vent Sizing Charts'!G$5:G$18)+1&lt;0,0,LOOKUP($F513,'Vent Sizing Charts'!$F$5:$F$18,'Vent Sizing Charts'!G$5:G$18))</f>
        <v>#N/A</v>
      </c>
      <c r="I513" t="e">
        <f>IF(LOOKUP($F513,'Vent Sizing Charts'!$F$5:$F$18,'Vent Sizing Charts'!H$5:H$18)+1&lt;0,0,LOOKUP($F513,'Vent Sizing Charts'!$F$5:$F$18,'Vent Sizing Charts'!H$5:H$18))</f>
        <v>#N/A</v>
      </c>
      <c r="J513" t="e">
        <f>IF(LOOKUP($F513,'Vent Sizing Charts'!$F$5:$F$18,'Vent Sizing Charts'!I$5:I$18)+1&lt;0,0,LOOKUP($F513,'Vent Sizing Charts'!$F$5:$F$18,'Vent Sizing Charts'!I$5:I$18))</f>
        <v>#N/A</v>
      </c>
      <c r="K513" t="e">
        <f>IF(LOOKUP($F513,'Vent Sizing Charts'!$F$5:$F$18,'Vent Sizing Charts'!J$5:J$18)+1&lt;0,0,LOOKUP($F513,'Vent Sizing Charts'!$F$5:$F$18,'Vent Sizing Charts'!J$5:J$18))</f>
        <v>#N/A</v>
      </c>
      <c r="L513" t="e">
        <f>IF(LOOKUP($F513,'Vent Sizing Charts'!$F$5:$F$18,'Vent Sizing Charts'!K$5:K$18)+1&lt;0,0,LOOKUP($F513,'Vent Sizing Charts'!$F$5:$F$18,'Vent Sizing Charts'!K$5:K$18))</f>
        <v>#N/A</v>
      </c>
      <c r="M513" t="e">
        <f>IF(LOOKUP($F513,'Vent Sizing Charts'!$F$5:$F$18,'Vent Sizing Charts'!L$5:L$18)+1&lt;0,0,LOOKUP($F513,'Vent Sizing Charts'!$F$5:$F$18,'Vent Sizing Charts'!L$5:L$18))</f>
        <v>#N/A</v>
      </c>
      <c r="N513" t="e">
        <f>IF(LOOKUP($F513,'Vent Sizing Charts'!$F$5:$F$18,'Vent Sizing Charts'!M$5:M$18)+1&lt;0,0,LOOKUP($F513,'Vent Sizing Charts'!$F$5:$F$18,'Vent Sizing Charts'!M$5:M$18))</f>
        <v>#N/A</v>
      </c>
      <c r="O513" t="e">
        <f>IF(LOOKUP($F513,'Vent Sizing Charts'!$F$5:$F$18,'Vent Sizing Charts'!N$5:N$18)+1&lt;0,0,LOOKUP($F513,'Vent Sizing Charts'!$F$5:$F$18,'Vent Sizing Charts'!N$5:N$18))</f>
        <v>#N/A</v>
      </c>
    </row>
    <row r="514" spans="6:15" x14ac:dyDescent="0.25">
      <c r="F514" t="str">
        <f>IF('Vent Sizing'!M499="","",'Vent Sizing'!M499)</f>
        <v/>
      </c>
      <c r="G514">
        <v>0</v>
      </c>
      <c r="H514" t="e">
        <f>IF(LOOKUP($F514,'Vent Sizing Charts'!$F$5:$F$18,'Vent Sizing Charts'!G$5:G$18)+1&lt;0,0,LOOKUP($F514,'Vent Sizing Charts'!$F$5:$F$18,'Vent Sizing Charts'!G$5:G$18))</f>
        <v>#N/A</v>
      </c>
      <c r="I514" t="e">
        <f>IF(LOOKUP($F514,'Vent Sizing Charts'!$F$5:$F$18,'Vent Sizing Charts'!H$5:H$18)+1&lt;0,0,LOOKUP($F514,'Vent Sizing Charts'!$F$5:$F$18,'Vent Sizing Charts'!H$5:H$18))</f>
        <v>#N/A</v>
      </c>
      <c r="J514" t="e">
        <f>IF(LOOKUP($F514,'Vent Sizing Charts'!$F$5:$F$18,'Vent Sizing Charts'!I$5:I$18)+1&lt;0,0,LOOKUP($F514,'Vent Sizing Charts'!$F$5:$F$18,'Vent Sizing Charts'!I$5:I$18))</f>
        <v>#N/A</v>
      </c>
      <c r="K514" t="e">
        <f>IF(LOOKUP($F514,'Vent Sizing Charts'!$F$5:$F$18,'Vent Sizing Charts'!J$5:J$18)+1&lt;0,0,LOOKUP($F514,'Vent Sizing Charts'!$F$5:$F$18,'Vent Sizing Charts'!J$5:J$18))</f>
        <v>#N/A</v>
      </c>
      <c r="L514" t="e">
        <f>IF(LOOKUP($F514,'Vent Sizing Charts'!$F$5:$F$18,'Vent Sizing Charts'!K$5:K$18)+1&lt;0,0,LOOKUP($F514,'Vent Sizing Charts'!$F$5:$F$18,'Vent Sizing Charts'!K$5:K$18))</f>
        <v>#N/A</v>
      </c>
      <c r="M514" t="e">
        <f>IF(LOOKUP($F514,'Vent Sizing Charts'!$F$5:$F$18,'Vent Sizing Charts'!L$5:L$18)+1&lt;0,0,LOOKUP($F514,'Vent Sizing Charts'!$F$5:$F$18,'Vent Sizing Charts'!L$5:L$18))</f>
        <v>#N/A</v>
      </c>
      <c r="N514" t="e">
        <f>IF(LOOKUP($F514,'Vent Sizing Charts'!$F$5:$F$18,'Vent Sizing Charts'!M$5:M$18)+1&lt;0,0,LOOKUP($F514,'Vent Sizing Charts'!$F$5:$F$18,'Vent Sizing Charts'!M$5:M$18))</f>
        <v>#N/A</v>
      </c>
      <c r="O514" t="e">
        <f>IF(LOOKUP($F514,'Vent Sizing Charts'!$F$5:$F$18,'Vent Sizing Charts'!N$5:N$18)+1&lt;0,0,LOOKUP($F514,'Vent Sizing Charts'!$F$5:$F$18,'Vent Sizing Charts'!N$5:N$18))</f>
        <v>#N/A</v>
      </c>
    </row>
    <row r="515" spans="6:15" x14ac:dyDescent="0.25">
      <c r="F515" t="str">
        <f>IF('Vent Sizing'!M500="","",'Vent Sizing'!M500)</f>
        <v/>
      </c>
      <c r="G515">
        <v>0</v>
      </c>
      <c r="H515" t="e">
        <f>IF(LOOKUP($F515,'Vent Sizing Charts'!$F$5:$F$18,'Vent Sizing Charts'!G$5:G$18)+1&lt;0,0,LOOKUP($F515,'Vent Sizing Charts'!$F$5:$F$18,'Vent Sizing Charts'!G$5:G$18))</f>
        <v>#N/A</v>
      </c>
      <c r="I515" t="e">
        <f>IF(LOOKUP($F515,'Vent Sizing Charts'!$F$5:$F$18,'Vent Sizing Charts'!H$5:H$18)+1&lt;0,0,LOOKUP($F515,'Vent Sizing Charts'!$F$5:$F$18,'Vent Sizing Charts'!H$5:H$18))</f>
        <v>#N/A</v>
      </c>
      <c r="J515" t="e">
        <f>IF(LOOKUP($F515,'Vent Sizing Charts'!$F$5:$F$18,'Vent Sizing Charts'!I$5:I$18)+1&lt;0,0,LOOKUP($F515,'Vent Sizing Charts'!$F$5:$F$18,'Vent Sizing Charts'!I$5:I$18))</f>
        <v>#N/A</v>
      </c>
      <c r="K515" t="e">
        <f>IF(LOOKUP($F515,'Vent Sizing Charts'!$F$5:$F$18,'Vent Sizing Charts'!J$5:J$18)+1&lt;0,0,LOOKUP($F515,'Vent Sizing Charts'!$F$5:$F$18,'Vent Sizing Charts'!J$5:J$18))</f>
        <v>#N/A</v>
      </c>
      <c r="L515" t="e">
        <f>IF(LOOKUP($F515,'Vent Sizing Charts'!$F$5:$F$18,'Vent Sizing Charts'!K$5:K$18)+1&lt;0,0,LOOKUP($F515,'Vent Sizing Charts'!$F$5:$F$18,'Vent Sizing Charts'!K$5:K$18))</f>
        <v>#N/A</v>
      </c>
      <c r="M515" t="e">
        <f>IF(LOOKUP($F515,'Vent Sizing Charts'!$F$5:$F$18,'Vent Sizing Charts'!L$5:L$18)+1&lt;0,0,LOOKUP($F515,'Vent Sizing Charts'!$F$5:$F$18,'Vent Sizing Charts'!L$5:L$18))</f>
        <v>#N/A</v>
      </c>
      <c r="N515" t="e">
        <f>IF(LOOKUP($F515,'Vent Sizing Charts'!$F$5:$F$18,'Vent Sizing Charts'!M$5:M$18)+1&lt;0,0,LOOKUP($F515,'Vent Sizing Charts'!$F$5:$F$18,'Vent Sizing Charts'!M$5:M$18))</f>
        <v>#N/A</v>
      </c>
      <c r="O515" t="e">
        <f>IF(LOOKUP($F515,'Vent Sizing Charts'!$F$5:$F$18,'Vent Sizing Charts'!N$5:N$18)+1&lt;0,0,LOOKUP($F515,'Vent Sizing Charts'!$F$5:$F$18,'Vent Sizing Charts'!N$5:N$18))</f>
        <v>#N/A</v>
      </c>
    </row>
    <row r="516" spans="6:15" x14ac:dyDescent="0.25">
      <c r="F516" t="str">
        <f>IF('Vent Sizing'!M501="","",'Vent Sizing'!M501)</f>
        <v/>
      </c>
      <c r="G516">
        <v>0</v>
      </c>
      <c r="H516" t="e">
        <f>IF(LOOKUP($F516,'Vent Sizing Charts'!$F$5:$F$18,'Vent Sizing Charts'!G$5:G$18)+1&lt;0,0,LOOKUP($F516,'Vent Sizing Charts'!$F$5:$F$18,'Vent Sizing Charts'!G$5:G$18))</f>
        <v>#N/A</v>
      </c>
      <c r="I516" t="e">
        <f>IF(LOOKUP($F516,'Vent Sizing Charts'!$F$5:$F$18,'Vent Sizing Charts'!H$5:H$18)+1&lt;0,0,LOOKUP($F516,'Vent Sizing Charts'!$F$5:$F$18,'Vent Sizing Charts'!H$5:H$18))</f>
        <v>#N/A</v>
      </c>
      <c r="J516" t="e">
        <f>IF(LOOKUP($F516,'Vent Sizing Charts'!$F$5:$F$18,'Vent Sizing Charts'!I$5:I$18)+1&lt;0,0,LOOKUP($F516,'Vent Sizing Charts'!$F$5:$F$18,'Vent Sizing Charts'!I$5:I$18))</f>
        <v>#N/A</v>
      </c>
      <c r="K516" t="e">
        <f>IF(LOOKUP($F516,'Vent Sizing Charts'!$F$5:$F$18,'Vent Sizing Charts'!J$5:J$18)+1&lt;0,0,LOOKUP($F516,'Vent Sizing Charts'!$F$5:$F$18,'Vent Sizing Charts'!J$5:J$18))</f>
        <v>#N/A</v>
      </c>
      <c r="L516" t="e">
        <f>IF(LOOKUP($F516,'Vent Sizing Charts'!$F$5:$F$18,'Vent Sizing Charts'!K$5:K$18)+1&lt;0,0,LOOKUP($F516,'Vent Sizing Charts'!$F$5:$F$18,'Vent Sizing Charts'!K$5:K$18))</f>
        <v>#N/A</v>
      </c>
      <c r="M516" t="e">
        <f>IF(LOOKUP($F516,'Vent Sizing Charts'!$F$5:$F$18,'Vent Sizing Charts'!L$5:L$18)+1&lt;0,0,LOOKUP($F516,'Vent Sizing Charts'!$F$5:$F$18,'Vent Sizing Charts'!L$5:L$18))</f>
        <v>#N/A</v>
      </c>
      <c r="N516" t="e">
        <f>IF(LOOKUP($F516,'Vent Sizing Charts'!$F$5:$F$18,'Vent Sizing Charts'!M$5:M$18)+1&lt;0,0,LOOKUP($F516,'Vent Sizing Charts'!$F$5:$F$18,'Vent Sizing Charts'!M$5:M$18))</f>
        <v>#N/A</v>
      </c>
      <c r="O516" t="e">
        <f>IF(LOOKUP($F516,'Vent Sizing Charts'!$F$5:$F$18,'Vent Sizing Charts'!N$5:N$18)+1&lt;0,0,LOOKUP($F516,'Vent Sizing Charts'!$F$5:$F$18,'Vent Sizing Charts'!N$5:N$18))</f>
        <v>#N/A</v>
      </c>
    </row>
    <row r="517" spans="6:15" x14ac:dyDescent="0.25">
      <c r="F517" t="str">
        <f>IF('Vent Sizing'!M502="","",'Vent Sizing'!M502)</f>
        <v/>
      </c>
      <c r="G517">
        <v>0</v>
      </c>
      <c r="H517" t="e">
        <f>IF(LOOKUP($F517,'Vent Sizing Charts'!$F$5:$F$18,'Vent Sizing Charts'!G$5:G$18)+1&lt;0,0,LOOKUP($F517,'Vent Sizing Charts'!$F$5:$F$18,'Vent Sizing Charts'!G$5:G$18))</f>
        <v>#N/A</v>
      </c>
      <c r="I517" t="e">
        <f>IF(LOOKUP($F517,'Vent Sizing Charts'!$F$5:$F$18,'Vent Sizing Charts'!H$5:H$18)+1&lt;0,0,LOOKUP($F517,'Vent Sizing Charts'!$F$5:$F$18,'Vent Sizing Charts'!H$5:H$18))</f>
        <v>#N/A</v>
      </c>
      <c r="J517" t="e">
        <f>IF(LOOKUP($F517,'Vent Sizing Charts'!$F$5:$F$18,'Vent Sizing Charts'!I$5:I$18)+1&lt;0,0,LOOKUP($F517,'Vent Sizing Charts'!$F$5:$F$18,'Vent Sizing Charts'!I$5:I$18))</f>
        <v>#N/A</v>
      </c>
      <c r="K517" t="e">
        <f>IF(LOOKUP($F517,'Vent Sizing Charts'!$F$5:$F$18,'Vent Sizing Charts'!J$5:J$18)+1&lt;0,0,LOOKUP($F517,'Vent Sizing Charts'!$F$5:$F$18,'Vent Sizing Charts'!J$5:J$18))</f>
        <v>#N/A</v>
      </c>
      <c r="L517" t="e">
        <f>IF(LOOKUP($F517,'Vent Sizing Charts'!$F$5:$F$18,'Vent Sizing Charts'!K$5:K$18)+1&lt;0,0,LOOKUP($F517,'Vent Sizing Charts'!$F$5:$F$18,'Vent Sizing Charts'!K$5:K$18))</f>
        <v>#N/A</v>
      </c>
      <c r="M517" t="e">
        <f>IF(LOOKUP($F517,'Vent Sizing Charts'!$F$5:$F$18,'Vent Sizing Charts'!L$5:L$18)+1&lt;0,0,LOOKUP($F517,'Vent Sizing Charts'!$F$5:$F$18,'Vent Sizing Charts'!L$5:L$18))</f>
        <v>#N/A</v>
      </c>
      <c r="N517" t="e">
        <f>IF(LOOKUP($F517,'Vent Sizing Charts'!$F$5:$F$18,'Vent Sizing Charts'!M$5:M$18)+1&lt;0,0,LOOKUP($F517,'Vent Sizing Charts'!$F$5:$F$18,'Vent Sizing Charts'!M$5:M$18))</f>
        <v>#N/A</v>
      </c>
      <c r="O517" t="e">
        <f>IF(LOOKUP($F517,'Vent Sizing Charts'!$F$5:$F$18,'Vent Sizing Charts'!N$5:N$18)+1&lt;0,0,LOOKUP($F517,'Vent Sizing Charts'!$F$5:$F$18,'Vent Sizing Charts'!N$5:N$18))</f>
        <v>#N/A</v>
      </c>
    </row>
    <row r="518" spans="6:15" x14ac:dyDescent="0.25">
      <c r="F518" t="str">
        <f>IF('Vent Sizing'!M503="","",'Vent Sizing'!M503)</f>
        <v/>
      </c>
      <c r="G518">
        <v>0</v>
      </c>
      <c r="H518" t="e">
        <f>IF(LOOKUP($F518,'Vent Sizing Charts'!$F$5:$F$18,'Vent Sizing Charts'!G$5:G$18)+1&lt;0,0,LOOKUP($F518,'Vent Sizing Charts'!$F$5:$F$18,'Vent Sizing Charts'!G$5:G$18))</f>
        <v>#N/A</v>
      </c>
      <c r="I518" t="e">
        <f>IF(LOOKUP($F518,'Vent Sizing Charts'!$F$5:$F$18,'Vent Sizing Charts'!H$5:H$18)+1&lt;0,0,LOOKUP($F518,'Vent Sizing Charts'!$F$5:$F$18,'Vent Sizing Charts'!H$5:H$18))</f>
        <v>#N/A</v>
      </c>
      <c r="J518" t="e">
        <f>IF(LOOKUP($F518,'Vent Sizing Charts'!$F$5:$F$18,'Vent Sizing Charts'!I$5:I$18)+1&lt;0,0,LOOKUP($F518,'Vent Sizing Charts'!$F$5:$F$18,'Vent Sizing Charts'!I$5:I$18))</f>
        <v>#N/A</v>
      </c>
      <c r="K518" t="e">
        <f>IF(LOOKUP($F518,'Vent Sizing Charts'!$F$5:$F$18,'Vent Sizing Charts'!J$5:J$18)+1&lt;0,0,LOOKUP($F518,'Vent Sizing Charts'!$F$5:$F$18,'Vent Sizing Charts'!J$5:J$18))</f>
        <v>#N/A</v>
      </c>
      <c r="L518" t="e">
        <f>IF(LOOKUP($F518,'Vent Sizing Charts'!$F$5:$F$18,'Vent Sizing Charts'!K$5:K$18)+1&lt;0,0,LOOKUP($F518,'Vent Sizing Charts'!$F$5:$F$18,'Vent Sizing Charts'!K$5:K$18))</f>
        <v>#N/A</v>
      </c>
      <c r="M518" t="e">
        <f>IF(LOOKUP($F518,'Vent Sizing Charts'!$F$5:$F$18,'Vent Sizing Charts'!L$5:L$18)+1&lt;0,0,LOOKUP($F518,'Vent Sizing Charts'!$F$5:$F$18,'Vent Sizing Charts'!L$5:L$18))</f>
        <v>#N/A</v>
      </c>
      <c r="N518" t="e">
        <f>IF(LOOKUP($F518,'Vent Sizing Charts'!$F$5:$F$18,'Vent Sizing Charts'!M$5:M$18)+1&lt;0,0,LOOKUP($F518,'Vent Sizing Charts'!$F$5:$F$18,'Vent Sizing Charts'!M$5:M$18))</f>
        <v>#N/A</v>
      </c>
      <c r="O518" t="e">
        <f>IF(LOOKUP($F518,'Vent Sizing Charts'!$F$5:$F$18,'Vent Sizing Charts'!N$5:N$18)+1&lt;0,0,LOOKUP($F518,'Vent Sizing Charts'!$F$5:$F$18,'Vent Sizing Charts'!N$5:N$18))</f>
        <v>#N/A</v>
      </c>
    </row>
    <row r="519" spans="6:15" x14ac:dyDescent="0.25">
      <c r="F519" t="str">
        <f>IF('Vent Sizing'!M504="","",'Vent Sizing'!M504)</f>
        <v/>
      </c>
      <c r="G519">
        <v>0</v>
      </c>
      <c r="H519" t="e">
        <f>IF(LOOKUP($F519,'Vent Sizing Charts'!$F$5:$F$18,'Vent Sizing Charts'!G$5:G$18)+1&lt;0,0,LOOKUP($F519,'Vent Sizing Charts'!$F$5:$F$18,'Vent Sizing Charts'!G$5:G$18))</f>
        <v>#N/A</v>
      </c>
      <c r="I519" t="e">
        <f>IF(LOOKUP($F519,'Vent Sizing Charts'!$F$5:$F$18,'Vent Sizing Charts'!H$5:H$18)+1&lt;0,0,LOOKUP($F519,'Vent Sizing Charts'!$F$5:$F$18,'Vent Sizing Charts'!H$5:H$18))</f>
        <v>#N/A</v>
      </c>
      <c r="J519" t="e">
        <f>IF(LOOKUP($F519,'Vent Sizing Charts'!$F$5:$F$18,'Vent Sizing Charts'!I$5:I$18)+1&lt;0,0,LOOKUP($F519,'Vent Sizing Charts'!$F$5:$F$18,'Vent Sizing Charts'!I$5:I$18))</f>
        <v>#N/A</v>
      </c>
      <c r="K519" t="e">
        <f>IF(LOOKUP($F519,'Vent Sizing Charts'!$F$5:$F$18,'Vent Sizing Charts'!J$5:J$18)+1&lt;0,0,LOOKUP($F519,'Vent Sizing Charts'!$F$5:$F$18,'Vent Sizing Charts'!J$5:J$18))</f>
        <v>#N/A</v>
      </c>
      <c r="L519" t="e">
        <f>IF(LOOKUP($F519,'Vent Sizing Charts'!$F$5:$F$18,'Vent Sizing Charts'!K$5:K$18)+1&lt;0,0,LOOKUP($F519,'Vent Sizing Charts'!$F$5:$F$18,'Vent Sizing Charts'!K$5:K$18))</f>
        <v>#N/A</v>
      </c>
      <c r="M519" t="e">
        <f>IF(LOOKUP($F519,'Vent Sizing Charts'!$F$5:$F$18,'Vent Sizing Charts'!L$5:L$18)+1&lt;0,0,LOOKUP($F519,'Vent Sizing Charts'!$F$5:$F$18,'Vent Sizing Charts'!L$5:L$18))</f>
        <v>#N/A</v>
      </c>
      <c r="N519" t="e">
        <f>IF(LOOKUP($F519,'Vent Sizing Charts'!$F$5:$F$18,'Vent Sizing Charts'!M$5:M$18)+1&lt;0,0,LOOKUP($F519,'Vent Sizing Charts'!$F$5:$F$18,'Vent Sizing Charts'!M$5:M$18))</f>
        <v>#N/A</v>
      </c>
      <c r="O519" t="e">
        <f>IF(LOOKUP($F519,'Vent Sizing Charts'!$F$5:$F$18,'Vent Sizing Charts'!N$5:N$18)+1&lt;0,0,LOOKUP($F519,'Vent Sizing Charts'!$F$5:$F$18,'Vent Sizing Charts'!N$5:N$18))</f>
        <v>#N/A</v>
      </c>
    </row>
    <row r="520" spans="6:15" x14ac:dyDescent="0.25">
      <c r="F520" t="str">
        <f>IF('Vent Sizing'!M505="","",'Vent Sizing'!M505)</f>
        <v/>
      </c>
      <c r="G520">
        <v>0</v>
      </c>
      <c r="H520" t="e">
        <f>IF(LOOKUP($F520,'Vent Sizing Charts'!$F$5:$F$18,'Vent Sizing Charts'!G$5:G$18)+1&lt;0,0,LOOKUP($F520,'Vent Sizing Charts'!$F$5:$F$18,'Vent Sizing Charts'!G$5:G$18))</f>
        <v>#N/A</v>
      </c>
      <c r="I520" t="e">
        <f>IF(LOOKUP($F520,'Vent Sizing Charts'!$F$5:$F$18,'Vent Sizing Charts'!H$5:H$18)+1&lt;0,0,LOOKUP($F520,'Vent Sizing Charts'!$F$5:$F$18,'Vent Sizing Charts'!H$5:H$18))</f>
        <v>#N/A</v>
      </c>
      <c r="J520" t="e">
        <f>IF(LOOKUP($F520,'Vent Sizing Charts'!$F$5:$F$18,'Vent Sizing Charts'!I$5:I$18)+1&lt;0,0,LOOKUP($F520,'Vent Sizing Charts'!$F$5:$F$18,'Vent Sizing Charts'!I$5:I$18))</f>
        <v>#N/A</v>
      </c>
      <c r="K520" t="e">
        <f>IF(LOOKUP($F520,'Vent Sizing Charts'!$F$5:$F$18,'Vent Sizing Charts'!J$5:J$18)+1&lt;0,0,LOOKUP($F520,'Vent Sizing Charts'!$F$5:$F$18,'Vent Sizing Charts'!J$5:J$18))</f>
        <v>#N/A</v>
      </c>
      <c r="L520" t="e">
        <f>IF(LOOKUP($F520,'Vent Sizing Charts'!$F$5:$F$18,'Vent Sizing Charts'!K$5:K$18)+1&lt;0,0,LOOKUP($F520,'Vent Sizing Charts'!$F$5:$F$18,'Vent Sizing Charts'!K$5:K$18))</f>
        <v>#N/A</v>
      </c>
      <c r="M520" t="e">
        <f>IF(LOOKUP($F520,'Vent Sizing Charts'!$F$5:$F$18,'Vent Sizing Charts'!L$5:L$18)+1&lt;0,0,LOOKUP($F520,'Vent Sizing Charts'!$F$5:$F$18,'Vent Sizing Charts'!L$5:L$18))</f>
        <v>#N/A</v>
      </c>
      <c r="N520" t="e">
        <f>IF(LOOKUP($F520,'Vent Sizing Charts'!$F$5:$F$18,'Vent Sizing Charts'!M$5:M$18)+1&lt;0,0,LOOKUP($F520,'Vent Sizing Charts'!$F$5:$F$18,'Vent Sizing Charts'!M$5:M$18))</f>
        <v>#N/A</v>
      </c>
      <c r="O520" t="e">
        <f>IF(LOOKUP($F520,'Vent Sizing Charts'!$F$5:$F$18,'Vent Sizing Charts'!N$5:N$18)+1&lt;0,0,LOOKUP($F520,'Vent Sizing Charts'!$F$5:$F$18,'Vent Sizing Charts'!N$5:N$18))</f>
        <v>#N/A</v>
      </c>
    </row>
    <row r="521" spans="6:15" x14ac:dyDescent="0.25">
      <c r="F521" t="str">
        <f>IF('Vent Sizing'!M506="","",'Vent Sizing'!M506)</f>
        <v/>
      </c>
      <c r="G521">
        <v>0</v>
      </c>
      <c r="H521" t="e">
        <f>IF(LOOKUP($F521,'Vent Sizing Charts'!$F$5:$F$18,'Vent Sizing Charts'!G$5:G$18)+1&lt;0,0,LOOKUP($F521,'Vent Sizing Charts'!$F$5:$F$18,'Vent Sizing Charts'!G$5:G$18))</f>
        <v>#N/A</v>
      </c>
      <c r="I521" t="e">
        <f>IF(LOOKUP($F521,'Vent Sizing Charts'!$F$5:$F$18,'Vent Sizing Charts'!H$5:H$18)+1&lt;0,0,LOOKUP($F521,'Vent Sizing Charts'!$F$5:$F$18,'Vent Sizing Charts'!H$5:H$18))</f>
        <v>#N/A</v>
      </c>
      <c r="J521" t="e">
        <f>IF(LOOKUP($F521,'Vent Sizing Charts'!$F$5:$F$18,'Vent Sizing Charts'!I$5:I$18)+1&lt;0,0,LOOKUP($F521,'Vent Sizing Charts'!$F$5:$F$18,'Vent Sizing Charts'!I$5:I$18))</f>
        <v>#N/A</v>
      </c>
      <c r="K521" t="e">
        <f>IF(LOOKUP($F521,'Vent Sizing Charts'!$F$5:$F$18,'Vent Sizing Charts'!J$5:J$18)+1&lt;0,0,LOOKUP($F521,'Vent Sizing Charts'!$F$5:$F$18,'Vent Sizing Charts'!J$5:J$18))</f>
        <v>#N/A</v>
      </c>
      <c r="L521" t="e">
        <f>IF(LOOKUP($F521,'Vent Sizing Charts'!$F$5:$F$18,'Vent Sizing Charts'!K$5:K$18)+1&lt;0,0,LOOKUP($F521,'Vent Sizing Charts'!$F$5:$F$18,'Vent Sizing Charts'!K$5:K$18))</f>
        <v>#N/A</v>
      </c>
      <c r="M521" t="e">
        <f>IF(LOOKUP($F521,'Vent Sizing Charts'!$F$5:$F$18,'Vent Sizing Charts'!L$5:L$18)+1&lt;0,0,LOOKUP($F521,'Vent Sizing Charts'!$F$5:$F$18,'Vent Sizing Charts'!L$5:L$18))</f>
        <v>#N/A</v>
      </c>
      <c r="N521" t="e">
        <f>IF(LOOKUP($F521,'Vent Sizing Charts'!$F$5:$F$18,'Vent Sizing Charts'!M$5:M$18)+1&lt;0,0,LOOKUP($F521,'Vent Sizing Charts'!$F$5:$F$18,'Vent Sizing Charts'!M$5:M$18))</f>
        <v>#N/A</v>
      </c>
      <c r="O521" t="e">
        <f>IF(LOOKUP($F521,'Vent Sizing Charts'!$F$5:$F$18,'Vent Sizing Charts'!N$5:N$18)+1&lt;0,0,LOOKUP($F521,'Vent Sizing Charts'!$F$5:$F$18,'Vent Sizing Charts'!N$5:N$18))</f>
        <v>#N/A</v>
      </c>
    </row>
    <row r="522" spans="6:15" x14ac:dyDescent="0.25">
      <c r="F522" t="str">
        <f>IF('Vent Sizing'!M507="","",'Vent Sizing'!M507)</f>
        <v/>
      </c>
      <c r="G522">
        <v>0</v>
      </c>
      <c r="H522" t="e">
        <f>IF(LOOKUP($F522,'Vent Sizing Charts'!$F$5:$F$18,'Vent Sizing Charts'!G$5:G$18)+1&lt;0,0,LOOKUP($F522,'Vent Sizing Charts'!$F$5:$F$18,'Vent Sizing Charts'!G$5:G$18))</f>
        <v>#N/A</v>
      </c>
      <c r="I522" t="e">
        <f>IF(LOOKUP($F522,'Vent Sizing Charts'!$F$5:$F$18,'Vent Sizing Charts'!H$5:H$18)+1&lt;0,0,LOOKUP($F522,'Vent Sizing Charts'!$F$5:$F$18,'Vent Sizing Charts'!H$5:H$18))</f>
        <v>#N/A</v>
      </c>
      <c r="J522" t="e">
        <f>IF(LOOKUP($F522,'Vent Sizing Charts'!$F$5:$F$18,'Vent Sizing Charts'!I$5:I$18)+1&lt;0,0,LOOKUP($F522,'Vent Sizing Charts'!$F$5:$F$18,'Vent Sizing Charts'!I$5:I$18))</f>
        <v>#N/A</v>
      </c>
      <c r="K522" t="e">
        <f>IF(LOOKUP($F522,'Vent Sizing Charts'!$F$5:$F$18,'Vent Sizing Charts'!J$5:J$18)+1&lt;0,0,LOOKUP($F522,'Vent Sizing Charts'!$F$5:$F$18,'Vent Sizing Charts'!J$5:J$18))</f>
        <v>#N/A</v>
      </c>
      <c r="L522" t="e">
        <f>IF(LOOKUP($F522,'Vent Sizing Charts'!$F$5:$F$18,'Vent Sizing Charts'!K$5:K$18)+1&lt;0,0,LOOKUP($F522,'Vent Sizing Charts'!$F$5:$F$18,'Vent Sizing Charts'!K$5:K$18))</f>
        <v>#N/A</v>
      </c>
      <c r="M522" t="e">
        <f>IF(LOOKUP($F522,'Vent Sizing Charts'!$F$5:$F$18,'Vent Sizing Charts'!L$5:L$18)+1&lt;0,0,LOOKUP($F522,'Vent Sizing Charts'!$F$5:$F$18,'Vent Sizing Charts'!L$5:L$18))</f>
        <v>#N/A</v>
      </c>
      <c r="N522" t="e">
        <f>IF(LOOKUP($F522,'Vent Sizing Charts'!$F$5:$F$18,'Vent Sizing Charts'!M$5:M$18)+1&lt;0,0,LOOKUP($F522,'Vent Sizing Charts'!$F$5:$F$18,'Vent Sizing Charts'!M$5:M$18))</f>
        <v>#N/A</v>
      </c>
      <c r="O522" t="e">
        <f>IF(LOOKUP($F522,'Vent Sizing Charts'!$F$5:$F$18,'Vent Sizing Charts'!N$5:N$18)+1&lt;0,0,LOOKUP($F522,'Vent Sizing Charts'!$F$5:$F$18,'Vent Sizing Charts'!N$5:N$18))</f>
        <v>#N/A</v>
      </c>
    </row>
    <row r="523" spans="6:15" x14ac:dyDescent="0.25">
      <c r="F523" t="str">
        <f>IF('Vent Sizing'!M508="","",'Vent Sizing'!M508)</f>
        <v/>
      </c>
      <c r="G523">
        <v>0</v>
      </c>
      <c r="H523" t="e">
        <f>IF(LOOKUP($F523,'Vent Sizing Charts'!$F$5:$F$18,'Vent Sizing Charts'!G$5:G$18)+1&lt;0,0,LOOKUP($F523,'Vent Sizing Charts'!$F$5:$F$18,'Vent Sizing Charts'!G$5:G$18))</f>
        <v>#N/A</v>
      </c>
      <c r="I523" t="e">
        <f>IF(LOOKUP($F523,'Vent Sizing Charts'!$F$5:$F$18,'Vent Sizing Charts'!H$5:H$18)+1&lt;0,0,LOOKUP($F523,'Vent Sizing Charts'!$F$5:$F$18,'Vent Sizing Charts'!H$5:H$18))</f>
        <v>#N/A</v>
      </c>
      <c r="J523" t="e">
        <f>IF(LOOKUP($F523,'Vent Sizing Charts'!$F$5:$F$18,'Vent Sizing Charts'!I$5:I$18)+1&lt;0,0,LOOKUP($F523,'Vent Sizing Charts'!$F$5:$F$18,'Vent Sizing Charts'!I$5:I$18))</f>
        <v>#N/A</v>
      </c>
      <c r="K523" t="e">
        <f>IF(LOOKUP($F523,'Vent Sizing Charts'!$F$5:$F$18,'Vent Sizing Charts'!J$5:J$18)+1&lt;0,0,LOOKUP($F523,'Vent Sizing Charts'!$F$5:$F$18,'Vent Sizing Charts'!J$5:J$18))</f>
        <v>#N/A</v>
      </c>
      <c r="L523" t="e">
        <f>IF(LOOKUP($F523,'Vent Sizing Charts'!$F$5:$F$18,'Vent Sizing Charts'!K$5:K$18)+1&lt;0,0,LOOKUP($F523,'Vent Sizing Charts'!$F$5:$F$18,'Vent Sizing Charts'!K$5:K$18))</f>
        <v>#N/A</v>
      </c>
      <c r="M523" t="e">
        <f>IF(LOOKUP($F523,'Vent Sizing Charts'!$F$5:$F$18,'Vent Sizing Charts'!L$5:L$18)+1&lt;0,0,LOOKUP($F523,'Vent Sizing Charts'!$F$5:$F$18,'Vent Sizing Charts'!L$5:L$18))</f>
        <v>#N/A</v>
      </c>
      <c r="N523" t="e">
        <f>IF(LOOKUP($F523,'Vent Sizing Charts'!$F$5:$F$18,'Vent Sizing Charts'!M$5:M$18)+1&lt;0,0,LOOKUP($F523,'Vent Sizing Charts'!$F$5:$F$18,'Vent Sizing Charts'!M$5:M$18))</f>
        <v>#N/A</v>
      </c>
      <c r="O523" t="e">
        <f>IF(LOOKUP($F523,'Vent Sizing Charts'!$F$5:$F$18,'Vent Sizing Charts'!N$5:N$18)+1&lt;0,0,LOOKUP($F523,'Vent Sizing Charts'!$F$5:$F$18,'Vent Sizing Charts'!N$5:N$18))</f>
        <v>#N/A</v>
      </c>
    </row>
    <row r="524" spans="6:15" x14ac:dyDescent="0.25">
      <c r="F524" t="str">
        <f>IF('Vent Sizing'!M509="","",'Vent Sizing'!M509)</f>
        <v/>
      </c>
      <c r="G524">
        <v>0</v>
      </c>
      <c r="H524" t="e">
        <f>IF(LOOKUP($F524,'Vent Sizing Charts'!$F$5:$F$18,'Vent Sizing Charts'!G$5:G$18)+1&lt;0,0,LOOKUP($F524,'Vent Sizing Charts'!$F$5:$F$18,'Vent Sizing Charts'!G$5:G$18))</f>
        <v>#N/A</v>
      </c>
      <c r="I524" t="e">
        <f>IF(LOOKUP($F524,'Vent Sizing Charts'!$F$5:$F$18,'Vent Sizing Charts'!H$5:H$18)+1&lt;0,0,LOOKUP($F524,'Vent Sizing Charts'!$F$5:$F$18,'Vent Sizing Charts'!H$5:H$18))</f>
        <v>#N/A</v>
      </c>
      <c r="J524" t="e">
        <f>IF(LOOKUP($F524,'Vent Sizing Charts'!$F$5:$F$18,'Vent Sizing Charts'!I$5:I$18)+1&lt;0,0,LOOKUP($F524,'Vent Sizing Charts'!$F$5:$F$18,'Vent Sizing Charts'!I$5:I$18))</f>
        <v>#N/A</v>
      </c>
      <c r="K524" t="e">
        <f>IF(LOOKUP($F524,'Vent Sizing Charts'!$F$5:$F$18,'Vent Sizing Charts'!J$5:J$18)+1&lt;0,0,LOOKUP($F524,'Vent Sizing Charts'!$F$5:$F$18,'Vent Sizing Charts'!J$5:J$18))</f>
        <v>#N/A</v>
      </c>
      <c r="L524" t="e">
        <f>IF(LOOKUP($F524,'Vent Sizing Charts'!$F$5:$F$18,'Vent Sizing Charts'!K$5:K$18)+1&lt;0,0,LOOKUP($F524,'Vent Sizing Charts'!$F$5:$F$18,'Vent Sizing Charts'!K$5:K$18))</f>
        <v>#N/A</v>
      </c>
      <c r="M524" t="e">
        <f>IF(LOOKUP($F524,'Vent Sizing Charts'!$F$5:$F$18,'Vent Sizing Charts'!L$5:L$18)+1&lt;0,0,LOOKUP($F524,'Vent Sizing Charts'!$F$5:$F$18,'Vent Sizing Charts'!L$5:L$18))</f>
        <v>#N/A</v>
      </c>
      <c r="N524" t="e">
        <f>IF(LOOKUP($F524,'Vent Sizing Charts'!$F$5:$F$18,'Vent Sizing Charts'!M$5:M$18)+1&lt;0,0,LOOKUP($F524,'Vent Sizing Charts'!$F$5:$F$18,'Vent Sizing Charts'!M$5:M$18))</f>
        <v>#N/A</v>
      </c>
      <c r="O524" t="e">
        <f>IF(LOOKUP($F524,'Vent Sizing Charts'!$F$5:$F$18,'Vent Sizing Charts'!N$5:N$18)+1&lt;0,0,LOOKUP($F524,'Vent Sizing Charts'!$F$5:$F$18,'Vent Sizing Charts'!N$5:N$18))</f>
        <v>#N/A</v>
      </c>
    </row>
    <row r="525" spans="6:15" x14ac:dyDescent="0.25">
      <c r="F525" t="str">
        <f>IF('Vent Sizing'!M510="","",'Vent Sizing'!M510)</f>
        <v/>
      </c>
      <c r="G525">
        <v>0</v>
      </c>
      <c r="H525" t="e">
        <f>IF(LOOKUP($F525,'Vent Sizing Charts'!$F$5:$F$18,'Vent Sizing Charts'!G$5:G$18)+1&lt;0,0,LOOKUP($F525,'Vent Sizing Charts'!$F$5:$F$18,'Vent Sizing Charts'!G$5:G$18))</f>
        <v>#N/A</v>
      </c>
      <c r="I525" t="e">
        <f>IF(LOOKUP($F525,'Vent Sizing Charts'!$F$5:$F$18,'Vent Sizing Charts'!H$5:H$18)+1&lt;0,0,LOOKUP($F525,'Vent Sizing Charts'!$F$5:$F$18,'Vent Sizing Charts'!H$5:H$18))</f>
        <v>#N/A</v>
      </c>
      <c r="J525" t="e">
        <f>IF(LOOKUP($F525,'Vent Sizing Charts'!$F$5:$F$18,'Vent Sizing Charts'!I$5:I$18)+1&lt;0,0,LOOKUP($F525,'Vent Sizing Charts'!$F$5:$F$18,'Vent Sizing Charts'!I$5:I$18))</f>
        <v>#N/A</v>
      </c>
      <c r="K525" t="e">
        <f>IF(LOOKUP($F525,'Vent Sizing Charts'!$F$5:$F$18,'Vent Sizing Charts'!J$5:J$18)+1&lt;0,0,LOOKUP($F525,'Vent Sizing Charts'!$F$5:$F$18,'Vent Sizing Charts'!J$5:J$18))</f>
        <v>#N/A</v>
      </c>
      <c r="L525" t="e">
        <f>IF(LOOKUP($F525,'Vent Sizing Charts'!$F$5:$F$18,'Vent Sizing Charts'!K$5:K$18)+1&lt;0,0,LOOKUP($F525,'Vent Sizing Charts'!$F$5:$F$18,'Vent Sizing Charts'!K$5:K$18))</f>
        <v>#N/A</v>
      </c>
      <c r="M525" t="e">
        <f>IF(LOOKUP($F525,'Vent Sizing Charts'!$F$5:$F$18,'Vent Sizing Charts'!L$5:L$18)+1&lt;0,0,LOOKUP($F525,'Vent Sizing Charts'!$F$5:$F$18,'Vent Sizing Charts'!L$5:L$18))</f>
        <v>#N/A</v>
      </c>
      <c r="N525" t="e">
        <f>IF(LOOKUP($F525,'Vent Sizing Charts'!$F$5:$F$18,'Vent Sizing Charts'!M$5:M$18)+1&lt;0,0,LOOKUP($F525,'Vent Sizing Charts'!$F$5:$F$18,'Vent Sizing Charts'!M$5:M$18))</f>
        <v>#N/A</v>
      </c>
      <c r="O525" t="e">
        <f>IF(LOOKUP($F525,'Vent Sizing Charts'!$F$5:$F$18,'Vent Sizing Charts'!N$5:N$18)+1&lt;0,0,LOOKUP($F525,'Vent Sizing Charts'!$F$5:$F$18,'Vent Sizing Charts'!N$5:N$18))</f>
        <v>#N/A</v>
      </c>
    </row>
    <row r="526" spans="6:15" x14ac:dyDescent="0.25">
      <c r="F526" t="str">
        <f>IF('Vent Sizing'!M511="","",'Vent Sizing'!M511)</f>
        <v/>
      </c>
      <c r="G526">
        <v>0</v>
      </c>
      <c r="H526" t="e">
        <f>IF(LOOKUP($F526,'Vent Sizing Charts'!$F$5:$F$18,'Vent Sizing Charts'!G$5:G$18)+1&lt;0,0,LOOKUP($F526,'Vent Sizing Charts'!$F$5:$F$18,'Vent Sizing Charts'!G$5:G$18))</f>
        <v>#N/A</v>
      </c>
      <c r="I526" t="e">
        <f>IF(LOOKUP($F526,'Vent Sizing Charts'!$F$5:$F$18,'Vent Sizing Charts'!H$5:H$18)+1&lt;0,0,LOOKUP($F526,'Vent Sizing Charts'!$F$5:$F$18,'Vent Sizing Charts'!H$5:H$18))</f>
        <v>#N/A</v>
      </c>
      <c r="J526" t="e">
        <f>IF(LOOKUP($F526,'Vent Sizing Charts'!$F$5:$F$18,'Vent Sizing Charts'!I$5:I$18)+1&lt;0,0,LOOKUP($F526,'Vent Sizing Charts'!$F$5:$F$18,'Vent Sizing Charts'!I$5:I$18))</f>
        <v>#N/A</v>
      </c>
      <c r="K526" t="e">
        <f>IF(LOOKUP($F526,'Vent Sizing Charts'!$F$5:$F$18,'Vent Sizing Charts'!J$5:J$18)+1&lt;0,0,LOOKUP($F526,'Vent Sizing Charts'!$F$5:$F$18,'Vent Sizing Charts'!J$5:J$18))</f>
        <v>#N/A</v>
      </c>
      <c r="L526" t="e">
        <f>IF(LOOKUP($F526,'Vent Sizing Charts'!$F$5:$F$18,'Vent Sizing Charts'!K$5:K$18)+1&lt;0,0,LOOKUP($F526,'Vent Sizing Charts'!$F$5:$F$18,'Vent Sizing Charts'!K$5:K$18))</f>
        <v>#N/A</v>
      </c>
      <c r="M526" t="e">
        <f>IF(LOOKUP($F526,'Vent Sizing Charts'!$F$5:$F$18,'Vent Sizing Charts'!L$5:L$18)+1&lt;0,0,LOOKUP($F526,'Vent Sizing Charts'!$F$5:$F$18,'Vent Sizing Charts'!L$5:L$18))</f>
        <v>#N/A</v>
      </c>
      <c r="N526" t="e">
        <f>IF(LOOKUP($F526,'Vent Sizing Charts'!$F$5:$F$18,'Vent Sizing Charts'!M$5:M$18)+1&lt;0,0,LOOKUP($F526,'Vent Sizing Charts'!$F$5:$F$18,'Vent Sizing Charts'!M$5:M$18))</f>
        <v>#N/A</v>
      </c>
      <c r="O526" t="e">
        <f>IF(LOOKUP($F526,'Vent Sizing Charts'!$F$5:$F$18,'Vent Sizing Charts'!N$5:N$18)+1&lt;0,0,LOOKUP($F526,'Vent Sizing Charts'!$F$5:$F$18,'Vent Sizing Charts'!N$5:N$18))</f>
        <v>#N/A</v>
      </c>
    </row>
    <row r="527" spans="6:15" x14ac:dyDescent="0.25">
      <c r="F527" t="str">
        <f>IF('Vent Sizing'!M512="","",'Vent Sizing'!M512)</f>
        <v/>
      </c>
      <c r="G527">
        <v>0</v>
      </c>
      <c r="H527" t="e">
        <f>IF(LOOKUP($F527,'Vent Sizing Charts'!$F$5:$F$18,'Vent Sizing Charts'!G$5:G$18)+1&lt;0,0,LOOKUP($F527,'Vent Sizing Charts'!$F$5:$F$18,'Vent Sizing Charts'!G$5:G$18))</f>
        <v>#N/A</v>
      </c>
      <c r="I527" t="e">
        <f>IF(LOOKUP($F527,'Vent Sizing Charts'!$F$5:$F$18,'Vent Sizing Charts'!H$5:H$18)+1&lt;0,0,LOOKUP($F527,'Vent Sizing Charts'!$F$5:$F$18,'Vent Sizing Charts'!H$5:H$18))</f>
        <v>#N/A</v>
      </c>
      <c r="J527" t="e">
        <f>IF(LOOKUP($F527,'Vent Sizing Charts'!$F$5:$F$18,'Vent Sizing Charts'!I$5:I$18)+1&lt;0,0,LOOKUP($F527,'Vent Sizing Charts'!$F$5:$F$18,'Vent Sizing Charts'!I$5:I$18))</f>
        <v>#N/A</v>
      </c>
      <c r="K527" t="e">
        <f>IF(LOOKUP($F527,'Vent Sizing Charts'!$F$5:$F$18,'Vent Sizing Charts'!J$5:J$18)+1&lt;0,0,LOOKUP($F527,'Vent Sizing Charts'!$F$5:$F$18,'Vent Sizing Charts'!J$5:J$18))</f>
        <v>#N/A</v>
      </c>
      <c r="L527" t="e">
        <f>IF(LOOKUP($F527,'Vent Sizing Charts'!$F$5:$F$18,'Vent Sizing Charts'!K$5:K$18)+1&lt;0,0,LOOKUP($F527,'Vent Sizing Charts'!$F$5:$F$18,'Vent Sizing Charts'!K$5:K$18))</f>
        <v>#N/A</v>
      </c>
      <c r="M527" t="e">
        <f>IF(LOOKUP($F527,'Vent Sizing Charts'!$F$5:$F$18,'Vent Sizing Charts'!L$5:L$18)+1&lt;0,0,LOOKUP($F527,'Vent Sizing Charts'!$F$5:$F$18,'Vent Sizing Charts'!L$5:L$18))</f>
        <v>#N/A</v>
      </c>
      <c r="N527" t="e">
        <f>IF(LOOKUP($F527,'Vent Sizing Charts'!$F$5:$F$18,'Vent Sizing Charts'!M$5:M$18)+1&lt;0,0,LOOKUP($F527,'Vent Sizing Charts'!$F$5:$F$18,'Vent Sizing Charts'!M$5:M$18))</f>
        <v>#N/A</v>
      </c>
      <c r="O527" t="e">
        <f>IF(LOOKUP($F527,'Vent Sizing Charts'!$F$5:$F$18,'Vent Sizing Charts'!N$5:N$18)+1&lt;0,0,LOOKUP($F527,'Vent Sizing Charts'!$F$5:$F$18,'Vent Sizing Charts'!N$5:N$18))</f>
        <v>#N/A</v>
      </c>
    </row>
    <row r="528" spans="6:15" x14ac:dyDescent="0.25">
      <c r="F528" t="str">
        <f>IF('Vent Sizing'!M513="","",'Vent Sizing'!M513)</f>
        <v/>
      </c>
      <c r="G528">
        <v>0</v>
      </c>
      <c r="H528" t="e">
        <f>IF(LOOKUP($F528,'Vent Sizing Charts'!$F$5:$F$18,'Vent Sizing Charts'!G$5:G$18)+1&lt;0,0,LOOKUP($F528,'Vent Sizing Charts'!$F$5:$F$18,'Vent Sizing Charts'!G$5:G$18))</f>
        <v>#N/A</v>
      </c>
      <c r="I528" t="e">
        <f>IF(LOOKUP($F528,'Vent Sizing Charts'!$F$5:$F$18,'Vent Sizing Charts'!H$5:H$18)+1&lt;0,0,LOOKUP($F528,'Vent Sizing Charts'!$F$5:$F$18,'Vent Sizing Charts'!H$5:H$18))</f>
        <v>#N/A</v>
      </c>
      <c r="J528" t="e">
        <f>IF(LOOKUP($F528,'Vent Sizing Charts'!$F$5:$F$18,'Vent Sizing Charts'!I$5:I$18)+1&lt;0,0,LOOKUP($F528,'Vent Sizing Charts'!$F$5:$F$18,'Vent Sizing Charts'!I$5:I$18))</f>
        <v>#N/A</v>
      </c>
      <c r="K528" t="e">
        <f>IF(LOOKUP($F528,'Vent Sizing Charts'!$F$5:$F$18,'Vent Sizing Charts'!J$5:J$18)+1&lt;0,0,LOOKUP($F528,'Vent Sizing Charts'!$F$5:$F$18,'Vent Sizing Charts'!J$5:J$18))</f>
        <v>#N/A</v>
      </c>
      <c r="L528" t="e">
        <f>IF(LOOKUP($F528,'Vent Sizing Charts'!$F$5:$F$18,'Vent Sizing Charts'!K$5:K$18)+1&lt;0,0,LOOKUP($F528,'Vent Sizing Charts'!$F$5:$F$18,'Vent Sizing Charts'!K$5:K$18))</f>
        <v>#N/A</v>
      </c>
      <c r="M528" t="e">
        <f>IF(LOOKUP($F528,'Vent Sizing Charts'!$F$5:$F$18,'Vent Sizing Charts'!L$5:L$18)+1&lt;0,0,LOOKUP($F528,'Vent Sizing Charts'!$F$5:$F$18,'Vent Sizing Charts'!L$5:L$18))</f>
        <v>#N/A</v>
      </c>
      <c r="N528" t="e">
        <f>IF(LOOKUP($F528,'Vent Sizing Charts'!$F$5:$F$18,'Vent Sizing Charts'!M$5:M$18)+1&lt;0,0,LOOKUP($F528,'Vent Sizing Charts'!$F$5:$F$18,'Vent Sizing Charts'!M$5:M$18))</f>
        <v>#N/A</v>
      </c>
      <c r="O528" t="e">
        <f>IF(LOOKUP($F528,'Vent Sizing Charts'!$F$5:$F$18,'Vent Sizing Charts'!N$5:N$18)+1&lt;0,0,LOOKUP($F528,'Vent Sizing Charts'!$F$5:$F$18,'Vent Sizing Charts'!N$5:N$18))</f>
        <v>#N/A</v>
      </c>
    </row>
    <row r="529" spans="6:15" x14ac:dyDescent="0.25">
      <c r="F529" t="str">
        <f>IF('Vent Sizing'!M514="","",'Vent Sizing'!M514)</f>
        <v/>
      </c>
      <c r="G529">
        <v>0</v>
      </c>
      <c r="H529" t="e">
        <f>IF(LOOKUP($F529,'Vent Sizing Charts'!$F$5:$F$18,'Vent Sizing Charts'!G$5:G$18)+1&lt;0,0,LOOKUP($F529,'Vent Sizing Charts'!$F$5:$F$18,'Vent Sizing Charts'!G$5:G$18))</f>
        <v>#N/A</v>
      </c>
      <c r="I529" t="e">
        <f>IF(LOOKUP($F529,'Vent Sizing Charts'!$F$5:$F$18,'Vent Sizing Charts'!H$5:H$18)+1&lt;0,0,LOOKUP($F529,'Vent Sizing Charts'!$F$5:$F$18,'Vent Sizing Charts'!H$5:H$18))</f>
        <v>#N/A</v>
      </c>
      <c r="J529" t="e">
        <f>IF(LOOKUP($F529,'Vent Sizing Charts'!$F$5:$F$18,'Vent Sizing Charts'!I$5:I$18)+1&lt;0,0,LOOKUP($F529,'Vent Sizing Charts'!$F$5:$F$18,'Vent Sizing Charts'!I$5:I$18))</f>
        <v>#N/A</v>
      </c>
      <c r="K529" t="e">
        <f>IF(LOOKUP($F529,'Vent Sizing Charts'!$F$5:$F$18,'Vent Sizing Charts'!J$5:J$18)+1&lt;0,0,LOOKUP($F529,'Vent Sizing Charts'!$F$5:$F$18,'Vent Sizing Charts'!J$5:J$18))</f>
        <v>#N/A</v>
      </c>
      <c r="L529" t="e">
        <f>IF(LOOKUP($F529,'Vent Sizing Charts'!$F$5:$F$18,'Vent Sizing Charts'!K$5:K$18)+1&lt;0,0,LOOKUP($F529,'Vent Sizing Charts'!$F$5:$F$18,'Vent Sizing Charts'!K$5:K$18))</f>
        <v>#N/A</v>
      </c>
      <c r="M529" t="e">
        <f>IF(LOOKUP($F529,'Vent Sizing Charts'!$F$5:$F$18,'Vent Sizing Charts'!L$5:L$18)+1&lt;0,0,LOOKUP($F529,'Vent Sizing Charts'!$F$5:$F$18,'Vent Sizing Charts'!L$5:L$18))</f>
        <v>#N/A</v>
      </c>
      <c r="N529" t="e">
        <f>IF(LOOKUP($F529,'Vent Sizing Charts'!$F$5:$F$18,'Vent Sizing Charts'!M$5:M$18)+1&lt;0,0,LOOKUP($F529,'Vent Sizing Charts'!$F$5:$F$18,'Vent Sizing Charts'!M$5:M$18))</f>
        <v>#N/A</v>
      </c>
      <c r="O529" t="e">
        <f>IF(LOOKUP($F529,'Vent Sizing Charts'!$F$5:$F$18,'Vent Sizing Charts'!N$5:N$18)+1&lt;0,0,LOOKUP($F529,'Vent Sizing Charts'!$F$5:$F$18,'Vent Sizing Charts'!N$5:N$18))</f>
        <v>#N/A</v>
      </c>
    </row>
    <row r="530" spans="6:15" x14ac:dyDescent="0.25">
      <c r="F530" t="str">
        <f>IF('Vent Sizing'!M515="","",'Vent Sizing'!M515)</f>
        <v/>
      </c>
      <c r="G530">
        <v>0</v>
      </c>
      <c r="H530" t="e">
        <f>IF(LOOKUP($F530,'Vent Sizing Charts'!$F$5:$F$18,'Vent Sizing Charts'!G$5:G$18)+1&lt;0,0,LOOKUP($F530,'Vent Sizing Charts'!$F$5:$F$18,'Vent Sizing Charts'!G$5:G$18))</f>
        <v>#N/A</v>
      </c>
      <c r="I530" t="e">
        <f>IF(LOOKUP($F530,'Vent Sizing Charts'!$F$5:$F$18,'Vent Sizing Charts'!H$5:H$18)+1&lt;0,0,LOOKUP($F530,'Vent Sizing Charts'!$F$5:$F$18,'Vent Sizing Charts'!H$5:H$18))</f>
        <v>#N/A</v>
      </c>
      <c r="J530" t="e">
        <f>IF(LOOKUP($F530,'Vent Sizing Charts'!$F$5:$F$18,'Vent Sizing Charts'!I$5:I$18)+1&lt;0,0,LOOKUP($F530,'Vent Sizing Charts'!$F$5:$F$18,'Vent Sizing Charts'!I$5:I$18))</f>
        <v>#N/A</v>
      </c>
      <c r="K530" t="e">
        <f>IF(LOOKUP($F530,'Vent Sizing Charts'!$F$5:$F$18,'Vent Sizing Charts'!J$5:J$18)+1&lt;0,0,LOOKUP($F530,'Vent Sizing Charts'!$F$5:$F$18,'Vent Sizing Charts'!J$5:J$18))</f>
        <v>#N/A</v>
      </c>
      <c r="L530" t="e">
        <f>IF(LOOKUP($F530,'Vent Sizing Charts'!$F$5:$F$18,'Vent Sizing Charts'!K$5:K$18)+1&lt;0,0,LOOKUP($F530,'Vent Sizing Charts'!$F$5:$F$18,'Vent Sizing Charts'!K$5:K$18))</f>
        <v>#N/A</v>
      </c>
      <c r="M530" t="e">
        <f>IF(LOOKUP($F530,'Vent Sizing Charts'!$F$5:$F$18,'Vent Sizing Charts'!L$5:L$18)+1&lt;0,0,LOOKUP($F530,'Vent Sizing Charts'!$F$5:$F$18,'Vent Sizing Charts'!L$5:L$18))</f>
        <v>#N/A</v>
      </c>
      <c r="N530" t="e">
        <f>IF(LOOKUP($F530,'Vent Sizing Charts'!$F$5:$F$18,'Vent Sizing Charts'!M$5:M$18)+1&lt;0,0,LOOKUP($F530,'Vent Sizing Charts'!$F$5:$F$18,'Vent Sizing Charts'!M$5:M$18))</f>
        <v>#N/A</v>
      </c>
      <c r="O530" t="e">
        <f>IF(LOOKUP($F530,'Vent Sizing Charts'!$F$5:$F$18,'Vent Sizing Charts'!N$5:N$18)+1&lt;0,0,LOOKUP($F530,'Vent Sizing Charts'!$F$5:$F$18,'Vent Sizing Charts'!N$5:N$18))</f>
        <v>#N/A</v>
      </c>
    </row>
    <row r="531" spans="6:15" x14ac:dyDescent="0.25">
      <c r="F531" t="str">
        <f>IF('Vent Sizing'!M516="","",'Vent Sizing'!M516)</f>
        <v/>
      </c>
      <c r="G531">
        <v>0</v>
      </c>
      <c r="H531" t="e">
        <f>IF(LOOKUP($F531,'Vent Sizing Charts'!$F$5:$F$18,'Vent Sizing Charts'!G$5:G$18)+1&lt;0,0,LOOKUP($F531,'Vent Sizing Charts'!$F$5:$F$18,'Vent Sizing Charts'!G$5:G$18))</f>
        <v>#N/A</v>
      </c>
      <c r="I531" t="e">
        <f>IF(LOOKUP($F531,'Vent Sizing Charts'!$F$5:$F$18,'Vent Sizing Charts'!H$5:H$18)+1&lt;0,0,LOOKUP($F531,'Vent Sizing Charts'!$F$5:$F$18,'Vent Sizing Charts'!H$5:H$18))</f>
        <v>#N/A</v>
      </c>
      <c r="J531" t="e">
        <f>IF(LOOKUP($F531,'Vent Sizing Charts'!$F$5:$F$18,'Vent Sizing Charts'!I$5:I$18)+1&lt;0,0,LOOKUP($F531,'Vent Sizing Charts'!$F$5:$F$18,'Vent Sizing Charts'!I$5:I$18))</f>
        <v>#N/A</v>
      </c>
      <c r="K531" t="e">
        <f>IF(LOOKUP($F531,'Vent Sizing Charts'!$F$5:$F$18,'Vent Sizing Charts'!J$5:J$18)+1&lt;0,0,LOOKUP($F531,'Vent Sizing Charts'!$F$5:$F$18,'Vent Sizing Charts'!J$5:J$18))</f>
        <v>#N/A</v>
      </c>
      <c r="L531" t="e">
        <f>IF(LOOKUP($F531,'Vent Sizing Charts'!$F$5:$F$18,'Vent Sizing Charts'!K$5:K$18)+1&lt;0,0,LOOKUP($F531,'Vent Sizing Charts'!$F$5:$F$18,'Vent Sizing Charts'!K$5:K$18))</f>
        <v>#N/A</v>
      </c>
      <c r="M531" t="e">
        <f>IF(LOOKUP($F531,'Vent Sizing Charts'!$F$5:$F$18,'Vent Sizing Charts'!L$5:L$18)+1&lt;0,0,LOOKUP($F531,'Vent Sizing Charts'!$F$5:$F$18,'Vent Sizing Charts'!L$5:L$18))</f>
        <v>#N/A</v>
      </c>
      <c r="N531" t="e">
        <f>IF(LOOKUP($F531,'Vent Sizing Charts'!$F$5:$F$18,'Vent Sizing Charts'!M$5:M$18)+1&lt;0,0,LOOKUP($F531,'Vent Sizing Charts'!$F$5:$F$18,'Vent Sizing Charts'!M$5:M$18))</f>
        <v>#N/A</v>
      </c>
      <c r="O531" t="e">
        <f>IF(LOOKUP($F531,'Vent Sizing Charts'!$F$5:$F$18,'Vent Sizing Charts'!N$5:N$18)+1&lt;0,0,LOOKUP($F531,'Vent Sizing Charts'!$F$5:$F$18,'Vent Sizing Charts'!N$5:N$18))</f>
        <v>#N/A</v>
      </c>
    </row>
    <row r="532" spans="6:15" x14ac:dyDescent="0.25">
      <c r="F532" t="str">
        <f>IF('Vent Sizing'!M517="","",'Vent Sizing'!M517)</f>
        <v/>
      </c>
      <c r="G532">
        <v>0</v>
      </c>
      <c r="H532" t="e">
        <f>IF(LOOKUP($F532,'Vent Sizing Charts'!$F$5:$F$18,'Vent Sizing Charts'!G$5:G$18)+1&lt;0,0,LOOKUP($F532,'Vent Sizing Charts'!$F$5:$F$18,'Vent Sizing Charts'!G$5:G$18))</f>
        <v>#N/A</v>
      </c>
      <c r="I532" t="e">
        <f>IF(LOOKUP($F532,'Vent Sizing Charts'!$F$5:$F$18,'Vent Sizing Charts'!H$5:H$18)+1&lt;0,0,LOOKUP($F532,'Vent Sizing Charts'!$F$5:$F$18,'Vent Sizing Charts'!H$5:H$18))</f>
        <v>#N/A</v>
      </c>
      <c r="J532" t="e">
        <f>IF(LOOKUP($F532,'Vent Sizing Charts'!$F$5:$F$18,'Vent Sizing Charts'!I$5:I$18)+1&lt;0,0,LOOKUP($F532,'Vent Sizing Charts'!$F$5:$F$18,'Vent Sizing Charts'!I$5:I$18))</f>
        <v>#N/A</v>
      </c>
      <c r="K532" t="e">
        <f>IF(LOOKUP($F532,'Vent Sizing Charts'!$F$5:$F$18,'Vent Sizing Charts'!J$5:J$18)+1&lt;0,0,LOOKUP($F532,'Vent Sizing Charts'!$F$5:$F$18,'Vent Sizing Charts'!J$5:J$18))</f>
        <v>#N/A</v>
      </c>
      <c r="L532" t="e">
        <f>IF(LOOKUP($F532,'Vent Sizing Charts'!$F$5:$F$18,'Vent Sizing Charts'!K$5:K$18)+1&lt;0,0,LOOKUP($F532,'Vent Sizing Charts'!$F$5:$F$18,'Vent Sizing Charts'!K$5:K$18))</f>
        <v>#N/A</v>
      </c>
      <c r="M532" t="e">
        <f>IF(LOOKUP($F532,'Vent Sizing Charts'!$F$5:$F$18,'Vent Sizing Charts'!L$5:L$18)+1&lt;0,0,LOOKUP($F532,'Vent Sizing Charts'!$F$5:$F$18,'Vent Sizing Charts'!L$5:L$18))</f>
        <v>#N/A</v>
      </c>
      <c r="N532" t="e">
        <f>IF(LOOKUP($F532,'Vent Sizing Charts'!$F$5:$F$18,'Vent Sizing Charts'!M$5:M$18)+1&lt;0,0,LOOKUP($F532,'Vent Sizing Charts'!$F$5:$F$18,'Vent Sizing Charts'!M$5:M$18))</f>
        <v>#N/A</v>
      </c>
      <c r="O532" t="e">
        <f>IF(LOOKUP($F532,'Vent Sizing Charts'!$F$5:$F$18,'Vent Sizing Charts'!N$5:N$18)+1&lt;0,0,LOOKUP($F532,'Vent Sizing Charts'!$F$5:$F$18,'Vent Sizing Charts'!N$5:N$18))</f>
        <v>#N/A</v>
      </c>
    </row>
    <row r="533" spans="6:15" x14ac:dyDescent="0.25">
      <c r="F533" t="str">
        <f>IF('Vent Sizing'!M518="","",'Vent Sizing'!M518)</f>
        <v/>
      </c>
      <c r="G533">
        <v>0</v>
      </c>
      <c r="H533" t="e">
        <f>IF(LOOKUP($F533,'Vent Sizing Charts'!$F$5:$F$18,'Vent Sizing Charts'!G$5:G$18)+1&lt;0,0,LOOKUP($F533,'Vent Sizing Charts'!$F$5:$F$18,'Vent Sizing Charts'!G$5:G$18))</f>
        <v>#N/A</v>
      </c>
      <c r="I533" t="e">
        <f>IF(LOOKUP($F533,'Vent Sizing Charts'!$F$5:$F$18,'Vent Sizing Charts'!H$5:H$18)+1&lt;0,0,LOOKUP($F533,'Vent Sizing Charts'!$F$5:$F$18,'Vent Sizing Charts'!H$5:H$18))</f>
        <v>#N/A</v>
      </c>
      <c r="J533" t="e">
        <f>IF(LOOKUP($F533,'Vent Sizing Charts'!$F$5:$F$18,'Vent Sizing Charts'!I$5:I$18)+1&lt;0,0,LOOKUP($F533,'Vent Sizing Charts'!$F$5:$F$18,'Vent Sizing Charts'!I$5:I$18))</f>
        <v>#N/A</v>
      </c>
      <c r="K533" t="e">
        <f>IF(LOOKUP($F533,'Vent Sizing Charts'!$F$5:$F$18,'Vent Sizing Charts'!J$5:J$18)+1&lt;0,0,LOOKUP($F533,'Vent Sizing Charts'!$F$5:$F$18,'Vent Sizing Charts'!J$5:J$18))</f>
        <v>#N/A</v>
      </c>
      <c r="L533" t="e">
        <f>IF(LOOKUP($F533,'Vent Sizing Charts'!$F$5:$F$18,'Vent Sizing Charts'!K$5:K$18)+1&lt;0,0,LOOKUP($F533,'Vent Sizing Charts'!$F$5:$F$18,'Vent Sizing Charts'!K$5:K$18))</f>
        <v>#N/A</v>
      </c>
      <c r="M533" t="e">
        <f>IF(LOOKUP($F533,'Vent Sizing Charts'!$F$5:$F$18,'Vent Sizing Charts'!L$5:L$18)+1&lt;0,0,LOOKUP($F533,'Vent Sizing Charts'!$F$5:$F$18,'Vent Sizing Charts'!L$5:L$18))</f>
        <v>#N/A</v>
      </c>
      <c r="N533" t="e">
        <f>IF(LOOKUP($F533,'Vent Sizing Charts'!$F$5:$F$18,'Vent Sizing Charts'!M$5:M$18)+1&lt;0,0,LOOKUP($F533,'Vent Sizing Charts'!$F$5:$F$18,'Vent Sizing Charts'!M$5:M$18))</f>
        <v>#N/A</v>
      </c>
      <c r="O533" t="e">
        <f>IF(LOOKUP($F533,'Vent Sizing Charts'!$F$5:$F$18,'Vent Sizing Charts'!N$5:N$18)+1&lt;0,0,LOOKUP($F533,'Vent Sizing Charts'!$F$5:$F$18,'Vent Sizing Charts'!N$5:N$18))</f>
        <v>#N/A</v>
      </c>
    </row>
    <row r="534" spans="6:15" x14ac:dyDescent="0.25">
      <c r="F534" t="str">
        <f>IF('Vent Sizing'!M519="","",'Vent Sizing'!M519)</f>
        <v/>
      </c>
      <c r="G534">
        <v>0</v>
      </c>
      <c r="H534" t="e">
        <f>IF(LOOKUP($F534,'Vent Sizing Charts'!$F$5:$F$18,'Vent Sizing Charts'!G$5:G$18)+1&lt;0,0,LOOKUP($F534,'Vent Sizing Charts'!$F$5:$F$18,'Vent Sizing Charts'!G$5:G$18))</f>
        <v>#N/A</v>
      </c>
      <c r="I534" t="e">
        <f>IF(LOOKUP($F534,'Vent Sizing Charts'!$F$5:$F$18,'Vent Sizing Charts'!H$5:H$18)+1&lt;0,0,LOOKUP($F534,'Vent Sizing Charts'!$F$5:$F$18,'Vent Sizing Charts'!H$5:H$18))</f>
        <v>#N/A</v>
      </c>
      <c r="J534" t="e">
        <f>IF(LOOKUP($F534,'Vent Sizing Charts'!$F$5:$F$18,'Vent Sizing Charts'!I$5:I$18)+1&lt;0,0,LOOKUP($F534,'Vent Sizing Charts'!$F$5:$F$18,'Vent Sizing Charts'!I$5:I$18))</f>
        <v>#N/A</v>
      </c>
      <c r="K534" t="e">
        <f>IF(LOOKUP($F534,'Vent Sizing Charts'!$F$5:$F$18,'Vent Sizing Charts'!J$5:J$18)+1&lt;0,0,LOOKUP($F534,'Vent Sizing Charts'!$F$5:$F$18,'Vent Sizing Charts'!J$5:J$18))</f>
        <v>#N/A</v>
      </c>
      <c r="L534" t="e">
        <f>IF(LOOKUP($F534,'Vent Sizing Charts'!$F$5:$F$18,'Vent Sizing Charts'!K$5:K$18)+1&lt;0,0,LOOKUP($F534,'Vent Sizing Charts'!$F$5:$F$18,'Vent Sizing Charts'!K$5:K$18))</f>
        <v>#N/A</v>
      </c>
      <c r="M534" t="e">
        <f>IF(LOOKUP($F534,'Vent Sizing Charts'!$F$5:$F$18,'Vent Sizing Charts'!L$5:L$18)+1&lt;0,0,LOOKUP($F534,'Vent Sizing Charts'!$F$5:$F$18,'Vent Sizing Charts'!L$5:L$18))</f>
        <v>#N/A</v>
      </c>
      <c r="N534" t="e">
        <f>IF(LOOKUP($F534,'Vent Sizing Charts'!$F$5:$F$18,'Vent Sizing Charts'!M$5:M$18)+1&lt;0,0,LOOKUP($F534,'Vent Sizing Charts'!$F$5:$F$18,'Vent Sizing Charts'!M$5:M$18))</f>
        <v>#N/A</v>
      </c>
      <c r="O534" t="e">
        <f>IF(LOOKUP($F534,'Vent Sizing Charts'!$F$5:$F$18,'Vent Sizing Charts'!N$5:N$18)+1&lt;0,0,LOOKUP($F534,'Vent Sizing Charts'!$F$5:$F$18,'Vent Sizing Charts'!N$5:N$18))</f>
        <v>#N/A</v>
      </c>
    </row>
    <row r="535" spans="6:15" x14ac:dyDescent="0.25">
      <c r="F535" t="str">
        <f>IF('Vent Sizing'!M520="","",'Vent Sizing'!M520)</f>
        <v/>
      </c>
      <c r="G535">
        <v>0</v>
      </c>
      <c r="H535" t="e">
        <f>IF(LOOKUP($F535,'Vent Sizing Charts'!$F$5:$F$18,'Vent Sizing Charts'!G$5:G$18)+1&lt;0,0,LOOKUP($F535,'Vent Sizing Charts'!$F$5:$F$18,'Vent Sizing Charts'!G$5:G$18))</f>
        <v>#N/A</v>
      </c>
      <c r="I535" t="e">
        <f>IF(LOOKUP($F535,'Vent Sizing Charts'!$F$5:$F$18,'Vent Sizing Charts'!H$5:H$18)+1&lt;0,0,LOOKUP($F535,'Vent Sizing Charts'!$F$5:$F$18,'Vent Sizing Charts'!H$5:H$18))</f>
        <v>#N/A</v>
      </c>
      <c r="J535" t="e">
        <f>IF(LOOKUP($F535,'Vent Sizing Charts'!$F$5:$F$18,'Vent Sizing Charts'!I$5:I$18)+1&lt;0,0,LOOKUP($F535,'Vent Sizing Charts'!$F$5:$F$18,'Vent Sizing Charts'!I$5:I$18))</f>
        <v>#N/A</v>
      </c>
      <c r="K535" t="e">
        <f>IF(LOOKUP($F535,'Vent Sizing Charts'!$F$5:$F$18,'Vent Sizing Charts'!J$5:J$18)+1&lt;0,0,LOOKUP($F535,'Vent Sizing Charts'!$F$5:$F$18,'Vent Sizing Charts'!J$5:J$18))</f>
        <v>#N/A</v>
      </c>
      <c r="L535" t="e">
        <f>IF(LOOKUP($F535,'Vent Sizing Charts'!$F$5:$F$18,'Vent Sizing Charts'!K$5:K$18)+1&lt;0,0,LOOKUP($F535,'Vent Sizing Charts'!$F$5:$F$18,'Vent Sizing Charts'!K$5:K$18))</f>
        <v>#N/A</v>
      </c>
      <c r="M535" t="e">
        <f>IF(LOOKUP($F535,'Vent Sizing Charts'!$F$5:$F$18,'Vent Sizing Charts'!L$5:L$18)+1&lt;0,0,LOOKUP($F535,'Vent Sizing Charts'!$F$5:$F$18,'Vent Sizing Charts'!L$5:L$18))</f>
        <v>#N/A</v>
      </c>
      <c r="N535" t="e">
        <f>IF(LOOKUP($F535,'Vent Sizing Charts'!$F$5:$F$18,'Vent Sizing Charts'!M$5:M$18)+1&lt;0,0,LOOKUP($F535,'Vent Sizing Charts'!$F$5:$F$18,'Vent Sizing Charts'!M$5:M$18))</f>
        <v>#N/A</v>
      </c>
      <c r="O535" t="e">
        <f>IF(LOOKUP($F535,'Vent Sizing Charts'!$F$5:$F$18,'Vent Sizing Charts'!N$5:N$18)+1&lt;0,0,LOOKUP($F535,'Vent Sizing Charts'!$F$5:$F$18,'Vent Sizing Charts'!N$5:N$18))</f>
        <v>#N/A</v>
      </c>
    </row>
    <row r="536" spans="6:15" x14ac:dyDescent="0.25">
      <c r="F536" t="str">
        <f>IF('Vent Sizing'!M521="","",'Vent Sizing'!M521)</f>
        <v/>
      </c>
      <c r="G536">
        <v>0</v>
      </c>
      <c r="H536" t="e">
        <f>IF(LOOKUP($F536,'Vent Sizing Charts'!$F$5:$F$18,'Vent Sizing Charts'!G$5:G$18)+1&lt;0,0,LOOKUP($F536,'Vent Sizing Charts'!$F$5:$F$18,'Vent Sizing Charts'!G$5:G$18))</f>
        <v>#N/A</v>
      </c>
      <c r="I536" t="e">
        <f>IF(LOOKUP($F536,'Vent Sizing Charts'!$F$5:$F$18,'Vent Sizing Charts'!H$5:H$18)+1&lt;0,0,LOOKUP($F536,'Vent Sizing Charts'!$F$5:$F$18,'Vent Sizing Charts'!H$5:H$18))</f>
        <v>#N/A</v>
      </c>
      <c r="J536" t="e">
        <f>IF(LOOKUP($F536,'Vent Sizing Charts'!$F$5:$F$18,'Vent Sizing Charts'!I$5:I$18)+1&lt;0,0,LOOKUP($F536,'Vent Sizing Charts'!$F$5:$F$18,'Vent Sizing Charts'!I$5:I$18))</f>
        <v>#N/A</v>
      </c>
      <c r="K536" t="e">
        <f>IF(LOOKUP($F536,'Vent Sizing Charts'!$F$5:$F$18,'Vent Sizing Charts'!J$5:J$18)+1&lt;0,0,LOOKUP($F536,'Vent Sizing Charts'!$F$5:$F$18,'Vent Sizing Charts'!J$5:J$18))</f>
        <v>#N/A</v>
      </c>
      <c r="L536" t="e">
        <f>IF(LOOKUP($F536,'Vent Sizing Charts'!$F$5:$F$18,'Vent Sizing Charts'!K$5:K$18)+1&lt;0,0,LOOKUP($F536,'Vent Sizing Charts'!$F$5:$F$18,'Vent Sizing Charts'!K$5:K$18))</f>
        <v>#N/A</v>
      </c>
      <c r="M536" t="e">
        <f>IF(LOOKUP($F536,'Vent Sizing Charts'!$F$5:$F$18,'Vent Sizing Charts'!L$5:L$18)+1&lt;0,0,LOOKUP($F536,'Vent Sizing Charts'!$F$5:$F$18,'Vent Sizing Charts'!L$5:L$18))</f>
        <v>#N/A</v>
      </c>
      <c r="N536" t="e">
        <f>IF(LOOKUP($F536,'Vent Sizing Charts'!$F$5:$F$18,'Vent Sizing Charts'!M$5:M$18)+1&lt;0,0,LOOKUP($F536,'Vent Sizing Charts'!$F$5:$F$18,'Vent Sizing Charts'!M$5:M$18))</f>
        <v>#N/A</v>
      </c>
      <c r="O536" t="e">
        <f>IF(LOOKUP($F536,'Vent Sizing Charts'!$F$5:$F$18,'Vent Sizing Charts'!N$5:N$18)+1&lt;0,0,LOOKUP($F536,'Vent Sizing Charts'!$F$5:$F$18,'Vent Sizing Charts'!N$5:N$18))</f>
        <v>#N/A</v>
      </c>
    </row>
    <row r="537" spans="6:15" x14ac:dyDescent="0.25">
      <c r="F537" t="str">
        <f>IF('Vent Sizing'!M522="","",'Vent Sizing'!M522)</f>
        <v/>
      </c>
      <c r="G537">
        <v>0</v>
      </c>
      <c r="H537" t="e">
        <f>IF(LOOKUP($F537,'Vent Sizing Charts'!$F$5:$F$18,'Vent Sizing Charts'!G$5:G$18)+1&lt;0,0,LOOKUP($F537,'Vent Sizing Charts'!$F$5:$F$18,'Vent Sizing Charts'!G$5:G$18))</f>
        <v>#N/A</v>
      </c>
      <c r="I537" t="e">
        <f>IF(LOOKUP($F537,'Vent Sizing Charts'!$F$5:$F$18,'Vent Sizing Charts'!H$5:H$18)+1&lt;0,0,LOOKUP($F537,'Vent Sizing Charts'!$F$5:$F$18,'Vent Sizing Charts'!H$5:H$18))</f>
        <v>#N/A</v>
      </c>
      <c r="J537" t="e">
        <f>IF(LOOKUP($F537,'Vent Sizing Charts'!$F$5:$F$18,'Vent Sizing Charts'!I$5:I$18)+1&lt;0,0,LOOKUP($F537,'Vent Sizing Charts'!$F$5:$F$18,'Vent Sizing Charts'!I$5:I$18))</f>
        <v>#N/A</v>
      </c>
      <c r="K537" t="e">
        <f>IF(LOOKUP($F537,'Vent Sizing Charts'!$F$5:$F$18,'Vent Sizing Charts'!J$5:J$18)+1&lt;0,0,LOOKUP($F537,'Vent Sizing Charts'!$F$5:$F$18,'Vent Sizing Charts'!J$5:J$18))</f>
        <v>#N/A</v>
      </c>
      <c r="L537" t="e">
        <f>IF(LOOKUP($F537,'Vent Sizing Charts'!$F$5:$F$18,'Vent Sizing Charts'!K$5:K$18)+1&lt;0,0,LOOKUP($F537,'Vent Sizing Charts'!$F$5:$F$18,'Vent Sizing Charts'!K$5:K$18))</f>
        <v>#N/A</v>
      </c>
      <c r="M537" t="e">
        <f>IF(LOOKUP($F537,'Vent Sizing Charts'!$F$5:$F$18,'Vent Sizing Charts'!L$5:L$18)+1&lt;0,0,LOOKUP($F537,'Vent Sizing Charts'!$F$5:$F$18,'Vent Sizing Charts'!L$5:L$18))</f>
        <v>#N/A</v>
      </c>
      <c r="N537" t="e">
        <f>IF(LOOKUP($F537,'Vent Sizing Charts'!$F$5:$F$18,'Vent Sizing Charts'!M$5:M$18)+1&lt;0,0,LOOKUP($F537,'Vent Sizing Charts'!$F$5:$F$18,'Vent Sizing Charts'!M$5:M$18))</f>
        <v>#N/A</v>
      </c>
      <c r="O537" t="e">
        <f>IF(LOOKUP($F537,'Vent Sizing Charts'!$F$5:$F$18,'Vent Sizing Charts'!N$5:N$18)+1&lt;0,0,LOOKUP($F537,'Vent Sizing Charts'!$F$5:$F$18,'Vent Sizing Charts'!N$5:N$18))</f>
        <v>#N/A</v>
      </c>
    </row>
    <row r="538" spans="6:15" x14ac:dyDescent="0.25">
      <c r="F538" t="str">
        <f>IF('Vent Sizing'!M523="","",'Vent Sizing'!M523)</f>
        <v/>
      </c>
      <c r="G538">
        <v>0</v>
      </c>
      <c r="H538" t="e">
        <f>IF(LOOKUP($F538,'Vent Sizing Charts'!$F$5:$F$18,'Vent Sizing Charts'!G$5:G$18)+1&lt;0,0,LOOKUP($F538,'Vent Sizing Charts'!$F$5:$F$18,'Vent Sizing Charts'!G$5:G$18))</f>
        <v>#N/A</v>
      </c>
      <c r="I538" t="e">
        <f>IF(LOOKUP($F538,'Vent Sizing Charts'!$F$5:$F$18,'Vent Sizing Charts'!H$5:H$18)+1&lt;0,0,LOOKUP($F538,'Vent Sizing Charts'!$F$5:$F$18,'Vent Sizing Charts'!H$5:H$18))</f>
        <v>#N/A</v>
      </c>
      <c r="J538" t="e">
        <f>IF(LOOKUP($F538,'Vent Sizing Charts'!$F$5:$F$18,'Vent Sizing Charts'!I$5:I$18)+1&lt;0,0,LOOKUP($F538,'Vent Sizing Charts'!$F$5:$F$18,'Vent Sizing Charts'!I$5:I$18))</f>
        <v>#N/A</v>
      </c>
      <c r="K538" t="e">
        <f>IF(LOOKUP($F538,'Vent Sizing Charts'!$F$5:$F$18,'Vent Sizing Charts'!J$5:J$18)+1&lt;0,0,LOOKUP($F538,'Vent Sizing Charts'!$F$5:$F$18,'Vent Sizing Charts'!J$5:J$18))</f>
        <v>#N/A</v>
      </c>
      <c r="L538" t="e">
        <f>IF(LOOKUP($F538,'Vent Sizing Charts'!$F$5:$F$18,'Vent Sizing Charts'!K$5:K$18)+1&lt;0,0,LOOKUP($F538,'Vent Sizing Charts'!$F$5:$F$18,'Vent Sizing Charts'!K$5:K$18))</f>
        <v>#N/A</v>
      </c>
      <c r="M538" t="e">
        <f>IF(LOOKUP($F538,'Vent Sizing Charts'!$F$5:$F$18,'Vent Sizing Charts'!L$5:L$18)+1&lt;0,0,LOOKUP($F538,'Vent Sizing Charts'!$F$5:$F$18,'Vent Sizing Charts'!L$5:L$18))</f>
        <v>#N/A</v>
      </c>
      <c r="N538" t="e">
        <f>IF(LOOKUP($F538,'Vent Sizing Charts'!$F$5:$F$18,'Vent Sizing Charts'!M$5:M$18)+1&lt;0,0,LOOKUP($F538,'Vent Sizing Charts'!$F$5:$F$18,'Vent Sizing Charts'!M$5:M$18))</f>
        <v>#N/A</v>
      </c>
      <c r="O538" t="e">
        <f>IF(LOOKUP($F538,'Vent Sizing Charts'!$F$5:$F$18,'Vent Sizing Charts'!N$5:N$18)+1&lt;0,0,LOOKUP($F538,'Vent Sizing Charts'!$F$5:$F$18,'Vent Sizing Charts'!N$5:N$18))</f>
        <v>#N/A</v>
      </c>
    </row>
    <row r="539" spans="6:15" x14ac:dyDescent="0.25">
      <c r="F539" t="str">
        <f>IF('Vent Sizing'!M524="","",'Vent Sizing'!M524)</f>
        <v/>
      </c>
      <c r="G539">
        <v>0</v>
      </c>
      <c r="H539" t="e">
        <f>IF(LOOKUP($F539,'Vent Sizing Charts'!$F$5:$F$18,'Vent Sizing Charts'!G$5:G$18)+1&lt;0,0,LOOKUP($F539,'Vent Sizing Charts'!$F$5:$F$18,'Vent Sizing Charts'!G$5:G$18))</f>
        <v>#N/A</v>
      </c>
      <c r="I539" t="e">
        <f>IF(LOOKUP($F539,'Vent Sizing Charts'!$F$5:$F$18,'Vent Sizing Charts'!H$5:H$18)+1&lt;0,0,LOOKUP($F539,'Vent Sizing Charts'!$F$5:$F$18,'Vent Sizing Charts'!H$5:H$18))</f>
        <v>#N/A</v>
      </c>
      <c r="J539" t="e">
        <f>IF(LOOKUP($F539,'Vent Sizing Charts'!$F$5:$F$18,'Vent Sizing Charts'!I$5:I$18)+1&lt;0,0,LOOKUP($F539,'Vent Sizing Charts'!$F$5:$F$18,'Vent Sizing Charts'!I$5:I$18))</f>
        <v>#N/A</v>
      </c>
      <c r="K539" t="e">
        <f>IF(LOOKUP($F539,'Vent Sizing Charts'!$F$5:$F$18,'Vent Sizing Charts'!J$5:J$18)+1&lt;0,0,LOOKUP($F539,'Vent Sizing Charts'!$F$5:$F$18,'Vent Sizing Charts'!J$5:J$18))</f>
        <v>#N/A</v>
      </c>
      <c r="L539" t="e">
        <f>IF(LOOKUP($F539,'Vent Sizing Charts'!$F$5:$F$18,'Vent Sizing Charts'!K$5:K$18)+1&lt;0,0,LOOKUP($F539,'Vent Sizing Charts'!$F$5:$F$18,'Vent Sizing Charts'!K$5:K$18))</f>
        <v>#N/A</v>
      </c>
      <c r="M539" t="e">
        <f>IF(LOOKUP($F539,'Vent Sizing Charts'!$F$5:$F$18,'Vent Sizing Charts'!L$5:L$18)+1&lt;0,0,LOOKUP($F539,'Vent Sizing Charts'!$F$5:$F$18,'Vent Sizing Charts'!L$5:L$18))</f>
        <v>#N/A</v>
      </c>
      <c r="N539" t="e">
        <f>IF(LOOKUP($F539,'Vent Sizing Charts'!$F$5:$F$18,'Vent Sizing Charts'!M$5:M$18)+1&lt;0,0,LOOKUP($F539,'Vent Sizing Charts'!$F$5:$F$18,'Vent Sizing Charts'!M$5:M$18))</f>
        <v>#N/A</v>
      </c>
      <c r="O539" t="e">
        <f>IF(LOOKUP($F539,'Vent Sizing Charts'!$F$5:$F$18,'Vent Sizing Charts'!N$5:N$18)+1&lt;0,0,LOOKUP($F539,'Vent Sizing Charts'!$F$5:$F$18,'Vent Sizing Charts'!N$5:N$18))</f>
        <v>#N/A</v>
      </c>
    </row>
    <row r="540" spans="6:15" x14ac:dyDescent="0.25">
      <c r="F540" t="str">
        <f>IF('Vent Sizing'!M525="","",'Vent Sizing'!M525)</f>
        <v/>
      </c>
      <c r="G540">
        <v>0</v>
      </c>
      <c r="H540" t="e">
        <f>IF(LOOKUP($F540,'Vent Sizing Charts'!$F$5:$F$18,'Vent Sizing Charts'!G$5:G$18)+1&lt;0,0,LOOKUP($F540,'Vent Sizing Charts'!$F$5:$F$18,'Vent Sizing Charts'!G$5:G$18))</f>
        <v>#N/A</v>
      </c>
      <c r="I540" t="e">
        <f>IF(LOOKUP($F540,'Vent Sizing Charts'!$F$5:$F$18,'Vent Sizing Charts'!H$5:H$18)+1&lt;0,0,LOOKUP($F540,'Vent Sizing Charts'!$F$5:$F$18,'Vent Sizing Charts'!H$5:H$18))</f>
        <v>#N/A</v>
      </c>
      <c r="J540" t="e">
        <f>IF(LOOKUP($F540,'Vent Sizing Charts'!$F$5:$F$18,'Vent Sizing Charts'!I$5:I$18)+1&lt;0,0,LOOKUP($F540,'Vent Sizing Charts'!$F$5:$F$18,'Vent Sizing Charts'!I$5:I$18))</f>
        <v>#N/A</v>
      </c>
      <c r="K540" t="e">
        <f>IF(LOOKUP($F540,'Vent Sizing Charts'!$F$5:$F$18,'Vent Sizing Charts'!J$5:J$18)+1&lt;0,0,LOOKUP($F540,'Vent Sizing Charts'!$F$5:$F$18,'Vent Sizing Charts'!J$5:J$18))</f>
        <v>#N/A</v>
      </c>
      <c r="L540" t="e">
        <f>IF(LOOKUP($F540,'Vent Sizing Charts'!$F$5:$F$18,'Vent Sizing Charts'!K$5:K$18)+1&lt;0,0,LOOKUP($F540,'Vent Sizing Charts'!$F$5:$F$18,'Vent Sizing Charts'!K$5:K$18))</f>
        <v>#N/A</v>
      </c>
      <c r="M540" t="e">
        <f>IF(LOOKUP($F540,'Vent Sizing Charts'!$F$5:$F$18,'Vent Sizing Charts'!L$5:L$18)+1&lt;0,0,LOOKUP($F540,'Vent Sizing Charts'!$F$5:$F$18,'Vent Sizing Charts'!L$5:L$18))</f>
        <v>#N/A</v>
      </c>
      <c r="N540" t="e">
        <f>IF(LOOKUP($F540,'Vent Sizing Charts'!$F$5:$F$18,'Vent Sizing Charts'!M$5:M$18)+1&lt;0,0,LOOKUP($F540,'Vent Sizing Charts'!$F$5:$F$18,'Vent Sizing Charts'!M$5:M$18))</f>
        <v>#N/A</v>
      </c>
      <c r="O540" t="e">
        <f>IF(LOOKUP($F540,'Vent Sizing Charts'!$F$5:$F$18,'Vent Sizing Charts'!N$5:N$18)+1&lt;0,0,LOOKUP($F540,'Vent Sizing Charts'!$F$5:$F$18,'Vent Sizing Charts'!N$5:N$18))</f>
        <v>#N/A</v>
      </c>
    </row>
    <row r="541" spans="6:15" x14ac:dyDescent="0.25">
      <c r="F541" t="str">
        <f>IF('Vent Sizing'!M526="","",'Vent Sizing'!M526)</f>
        <v/>
      </c>
      <c r="G541">
        <v>0</v>
      </c>
      <c r="H541" t="e">
        <f>IF(LOOKUP($F541,'Vent Sizing Charts'!$F$5:$F$18,'Vent Sizing Charts'!G$5:G$18)+1&lt;0,0,LOOKUP($F541,'Vent Sizing Charts'!$F$5:$F$18,'Vent Sizing Charts'!G$5:G$18))</f>
        <v>#N/A</v>
      </c>
      <c r="I541" t="e">
        <f>IF(LOOKUP($F541,'Vent Sizing Charts'!$F$5:$F$18,'Vent Sizing Charts'!H$5:H$18)+1&lt;0,0,LOOKUP($F541,'Vent Sizing Charts'!$F$5:$F$18,'Vent Sizing Charts'!H$5:H$18))</f>
        <v>#N/A</v>
      </c>
      <c r="J541" t="e">
        <f>IF(LOOKUP($F541,'Vent Sizing Charts'!$F$5:$F$18,'Vent Sizing Charts'!I$5:I$18)+1&lt;0,0,LOOKUP($F541,'Vent Sizing Charts'!$F$5:$F$18,'Vent Sizing Charts'!I$5:I$18))</f>
        <v>#N/A</v>
      </c>
      <c r="K541" t="e">
        <f>IF(LOOKUP($F541,'Vent Sizing Charts'!$F$5:$F$18,'Vent Sizing Charts'!J$5:J$18)+1&lt;0,0,LOOKUP($F541,'Vent Sizing Charts'!$F$5:$F$18,'Vent Sizing Charts'!J$5:J$18))</f>
        <v>#N/A</v>
      </c>
      <c r="L541" t="e">
        <f>IF(LOOKUP($F541,'Vent Sizing Charts'!$F$5:$F$18,'Vent Sizing Charts'!K$5:K$18)+1&lt;0,0,LOOKUP($F541,'Vent Sizing Charts'!$F$5:$F$18,'Vent Sizing Charts'!K$5:K$18))</f>
        <v>#N/A</v>
      </c>
      <c r="M541" t="e">
        <f>IF(LOOKUP($F541,'Vent Sizing Charts'!$F$5:$F$18,'Vent Sizing Charts'!L$5:L$18)+1&lt;0,0,LOOKUP($F541,'Vent Sizing Charts'!$F$5:$F$18,'Vent Sizing Charts'!L$5:L$18))</f>
        <v>#N/A</v>
      </c>
      <c r="N541" t="e">
        <f>IF(LOOKUP($F541,'Vent Sizing Charts'!$F$5:$F$18,'Vent Sizing Charts'!M$5:M$18)+1&lt;0,0,LOOKUP($F541,'Vent Sizing Charts'!$F$5:$F$18,'Vent Sizing Charts'!M$5:M$18))</f>
        <v>#N/A</v>
      </c>
      <c r="O541" t="e">
        <f>IF(LOOKUP($F541,'Vent Sizing Charts'!$F$5:$F$18,'Vent Sizing Charts'!N$5:N$18)+1&lt;0,0,LOOKUP($F541,'Vent Sizing Charts'!$F$5:$F$18,'Vent Sizing Charts'!N$5:N$18))</f>
        <v>#N/A</v>
      </c>
    </row>
    <row r="542" spans="6:15" x14ac:dyDescent="0.25">
      <c r="F542" t="str">
        <f>IF('Vent Sizing'!M527="","",'Vent Sizing'!M527)</f>
        <v/>
      </c>
      <c r="G542">
        <v>0</v>
      </c>
      <c r="H542" t="e">
        <f>IF(LOOKUP($F542,'Vent Sizing Charts'!$F$5:$F$18,'Vent Sizing Charts'!G$5:G$18)+1&lt;0,0,LOOKUP($F542,'Vent Sizing Charts'!$F$5:$F$18,'Vent Sizing Charts'!G$5:G$18))</f>
        <v>#N/A</v>
      </c>
      <c r="I542" t="e">
        <f>IF(LOOKUP($F542,'Vent Sizing Charts'!$F$5:$F$18,'Vent Sizing Charts'!H$5:H$18)+1&lt;0,0,LOOKUP($F542,'Vent Sizing Charts'!$F$5:$F$18,'Vent Sizing Charts'!H$5:H$18))</f>
        <v>#N/A</v>
      </c>
      <c r="J542" t="e">
        <f>IF(LOOKUP($F542,'Vent Sizing Charts'!$F$5:$F$18,'Vent Sizing Charts'!I$5:I$18)+1&lt;0,0,LOOKUP($F542,'Vent Sizing Charts'!$F$5:$F$18,'Vent Sizing Charts'!I$5:I$18))</f>
        <v>#N/A</v>
      </c>
      <c r="K542" t="e">
        <f>IF(LOOKUP($F542,'Vent Sizing Charts'!$F$5:$F$18,'Vent Sizing Charts'!J$5:J$18)+1&lt;0,0,LOOKUP($F542,'Vent Sizing Charts'!$F$5:$F$18,'Vent Sizing Charts'!J$5:J$18))</f>
        <v>#N/A</v>
      </c>
      <c r="L542" t="e">
        <f>IF(LOOKUP($F542,'Vent Sizing Charts'!$F$5:$F$18,'Vent Sizing Charts'!K$5:K$18)+1&lt;0,0,LOOKUP($F542,'Vent Sizing Charts'!$F$5:$F$18,'Vent Sizing Charts'!K$5:K$18))</f>
        <v>#N/A</v>
      </c>
      <c r="M542" t="e">
        <f>IF(LOOKUP($F542,'Vent Sizing Charts'!$F$5:$F$18,'Vent Sizing Charts'!L$5:L$18)+1&lt;0,0,LOOKUP($F542,'Vent Sizing Charts'!$F$5:$F$18,'Vent Sizing Charts'!L$5:L$18))</f>
        <v>#N/A</v>
      </c>
      <c r="N542" t="e">
        <f>IF(LOOKUP($F542,'Vent Sizing Charts'!$F$5:$F$18,'Vent Sizing Charts'!M$5:M$18)+1&lt;0,0,LOOKUP($F542,'Vent Sizing Charts'!$F$5:$F$18,'Vent Sizing Charts'!M$5:M$18))</f>
        <v>#N/A</v>
      </c>
      <c r="O542" t="e">
        <f>IF(LOOKUP($F542,'Vent Sizing Charts'!$F$5:$F$18,'Vent Sizing Charts'!N$5:N$18)+1&lt;0,0,LOOKUP($F542,'Vent Sizing Charts'!$F$5:$F$18,'Vent Sizing Charts'!N$5:N$18))</f>
        <v>#N/A</v>
      </c>
    </row>
    <row r="543" spans="6:15" x14ac:dyDescent="0.25">
      <c r="F543" t="str">
        <f>IF('Vent Sizing'!M528="","",'Vent Sizing'!M528)</f>
        <v/>
      </c>
      <c r="G543">
        <v>0</v>
      </c>
      <c r="H543" t="e">
        <f>IF(LOOKUP($F543,'Vent Sizing Charts'!$F$5:$F$18,'Vent Sizing Charts'!G$5:G$18)+1&lt;0,0,LOOKUP($F543,'Vent Sizing Charts'!$F$5:$F$18,'Vent Sizing Charts'!G$5:G$18))</f>
        <v>#N/A</v>
      </c>
      <c r="I543" t="e">
        <f>IF(LOOKUP($F543,'Vent Sizing Charts'!$F$5:$F$18,'Vent Sizing Charts'!H$5:H$18)+1&lt;0,0,LOOKUP($F543,'Vent Sizing Charts'!$F$5:$F$18,'Vent Sizing Charts'!H$5:H$18))</f>
        <v>#N/A</v>
      </c>
      <c r="J543" t="e">
        <f>IF(LOOKUP($F543,'Vent Sizing Charts'!$F$5:$F$18,'Vent Sizing Charts'!I$5:I$18)+1&lt;0,0,LOOKUP($F543,'Vent Sizing Charts'!$F$5:$F$18,'Vent Sizing Charts'!I$5:I$18))</f>
        <v>#N/A</v>
      </c>
      <c r="K543" t="e">
        <f>IF(LOOKUP($F543,'Vent Sizing Charts'!$F$5:$F$18,'Vent Sizing Charts'!J$5:J$18)+1&lt;0,0,LOOKUP($F543,'Vent Sizing Charts'!$F$5:$F$18,'Vent Sizing Charts'!J$5:J$18))</f>
        <v>#N/A</v>
      </c>
      <c r="L543" t="e">
        <f>IF(LOOKUP($F543,'Vent Sizing Charts'!$F$5:$F$18,'Vent Sizing Charts'!K$5:K$18)+1&lt;0,0,LOOKUP($F543,'Vent Sizing Charts'!$F$5:$F$18,'Vent Sizing Charts'!K$5:K$18))</f>
        <v>#N/A</v>
      </c>
      <c r="M543" t="e">
        <f>IF(LOOKUP($F543,'Vent Sizing Charts'!$F$5:$F$18,'Vent Sizing Charts'!L$5:L$18)+1&lt;0,0,LOOKUP($F543,'Vent Sizing Charts'!$F$5:$F$18,'Vent Sizing Charts'!L$5:L$18))</f>
        <v>#N/A</v>
      </c>
      <c r="N543" t="e">
        <f>IF(LOOKUP($F543,'Vent Sizing Charts'!$F$5:$F$18,'Vent Sizing Charts'!M$5:M$18)+1&lt;0,0,LOOKUP($F543,'Vent Sizing Charts'!$F$5:$F$18,'Vent Sizing Charts'!M$5:M$18))</f>
        <v>#N/A</v>
      </c>
      <c r="O543" t="e">
        <f>IF(LOOKUP($F543,'Vent Sizing Charts'!$F$5:$F$18,'Vent Sizing Charts'!N$5:N$18)+1&lt;0,0,LOOKUP($F543,'Vent Sizing Charts'!$F$5:$F$18,'Vent Sizing Charts'!N$5:N$18))</f>
        <v>#N/A</v>
      </c>
    </row>
    <row r="544" spans="6:15" x14ac:dyDescent="0.25">
      <c r="F544" t="str">
        <f>IF('Vent Sizing'!M529="","",'Vent Sizing'!M529)</f>
        <v/>
      </c>
      <c r="G544">
        <v>0</v>
      </c>
      <c r="H544" t="e">
        <f>IF(LOOKUP($F544,'Vent Sizing Charts'!$F$5:$F$18,'Vent Sizing Charts'!G$5:G$18)+1&lt;0,0,LOOKUP($F544,'Vent Sizing Charts'!$F$5:$F$18,'Vent Sizing Charts'!G$5:G$18))</f>
        <v>#N/A</v>
      </c>
      <c r="I544" t="e">
        <f>IF(LOOKUP($F544,'Vent Sizing Charts'!$F$5:$F$18,'Vent Sizing Charts'!H$5:H$18)+1&lt;0,0,LOOKUP($F544,'Vent Sizing Charts'!$F$5:$F$18,'Vent Sizing Charts'!H$5:H$18))</f>
        <v>#N/A</v>
      </c>
      <c r="J544" t="e">
        <f>IF(LOOKUP($F544,'Vent Sizing Charts'!$F$5:$F$18,'Vent Sizing Charts'!I$5:I$18)+1&lt;0,0,LOOKUP($F544,'Vent Sizing Charts'!$F$5:$F$18,'Vent Sizing Charts'!I$5:I$18))</f>
        <v>#N/A</v>
      </c>
      <c r="K544" t="e">
        <f>IF(LOOKUP($F544,'Vent Sizing Charts'!$F$5:$F$18,'Vent Sizing Charts'!J$5:J$18)+1&lt;0,0,LOOKUP($F544,'Vent Sizing Charts'!$F$5:$F$18,'Vent Sizing Charts'!J$5:J$18))</f>
        <v>#N/A</v>
      </c>
      <c r="L544" t="e">
        <f>IF(LOOKUP($F544,'Vent Sizing Charts'!$F$5:$F$18,'Vent Sizing Charts'!K$5:K$18)+1&lt;0,0,LOOKUP($F544,'Vent Sizing Charts'!$F$5:$F$18,'Vent Sizing Charts'!K$5:K$18))</f>
        <v>#N/A</v>
      </c>
      <c r="M544" t="e">
        <f>IF(LOOKUP($F544,'Vent Sizing Charts'!$F$5:$F$18,'Vent Sizing Charts'!L$5:L$18)+1&lt;0,0,LOOKUP($F544,'Vent Sizing Charts'!$F$5:$F$18,'Vent Sizing Charts'!L$5:L$18))</f>
        <v>#N/A</v>
      </c>
      <c r="N544" t="e">
        <f>IF(LOOKUP($F544,'Vent Sizing Charts'!$F$5:$F$18,'Vent Sizing Charts'!M$5:M$18)+1&lt;0,0,LOOKUP($F544,'Vent Sizing Charts'!$F$5:$F$18,'Vent Sizing Charts'!M$5:M$18))</f>
        <v>#N/A</v>
      </c>
      <c r="O544" t="e">
        <f>IF(LOOKUP($F544,'Vent Sizing Charts'!$F$5:$F$18,'Vent Sizing Charts'!N$5:N$18)+1&lt;0,0,LOOKUP($F544,'Vent Sizing Charts'!$F$5:$F$18,'Vent Sizing Charts'!N$5:N$18))</f>
        <v>#N/A</v>
      </c>
    </row>
    <row r="545" spans="6:15" x14ac:dyDescent="0.25">
      <c r="F545" t="str">
        <f>IF('Vent Sizing'!M530="","",'Vent Sizing'!M530)</f>
        <v/>
      </c>
      <c r="G545">
        <v>0</v>
      </c>
      <c r="H545" t="e">
        <f>IF(LOOKUP($F545,'Vent Sizing Charts'!$F$5:$F$18,'Vent Sizing Charts'!G$5:G$18)+1&lt;0,0,LOOKUP($F545,'Vent Sizing Charts'!$F$5:$F$18,'Vent Sizing Charts'!G$5:G$18))</f>
        <v>#N/A</v>
      </c>
      <c r="I545" t="e">
        <f>IF(LOOKUP($F545,'Vent Sizing Charts'!$F$5:$F$18,'Vent Sizing Charts'!H$5:H$18)+1&lt;0,0,LOOKUP($F545,'Vent Sizing Charts'!$F$5:$F$18,'Vent Sizing Charts'!H$5:H$18))</f>
        <v>#N/A</v>
      </c>
      <c r="J545" t="e">
        <f>IF(LOOKUP($F545,'Vent Sizing Charts'!$F$5:$F$18,'Vent Sizing Charts'!I$5:I$18)+1&lt;0,0,LOOKUP($F545,'Vent Sizing Charts'!$F$5:$F$18,'Vent Sizing Charts'!I$5:I$18))</f>
        <v>#N/A</v>
      </c>
      <c r="K545" t="e">
        <f>IF(LOOKUP($F545,'Vent Sizing Charts'!$F$5:$F$18,'Vent Sizing Charts'!J$5:J$18)+1&lt;0,0,LOOKUP($F545,'Vent Sizing Charts'!$F$5:$F$18,'Vent Sizing Charts'!J$5:J$18))</f>
        <v>#N/A</v>
      </c>
      <c r="L545" t="e">
        <f>IF(LOOKUP($F545,'Vent Sizing Charts'!$F$5:$F$18,'Vent Sizing Charts'!K$5:K$18)+1&lt;0,0,LOOKUP($F545,'Vent Sizing Charts'!$F$5:$F$18,'Vent Sizing Charts'!K$5:K$18))</f>
        <v>#N/A</v>
      </c>
      <c r="M545" t="e">
        <f>IF(LOOKUP($F545,'Vent Sizing Charts'!$F$5:$F$18,'Vent Sizing Charts'!L$5:L$18)+1&lt;0,0,LOOKUP($F545,'Vent Sizing Charts'!$F$5:$F$18,'Vent Sizing Charts'!L$5:L$18))</f>
        <v>#N/A</v>
      </c>
      <c r="N545" t="e">
        <f>IF(LOOKUP($F545,'Vent Sizing Charts'!$F$5:$F$18,'Vent Sizing Charts'!M$5:M$18)+1&lt;0,0,LOOKUP($F545,'Vent Sizing Charts'!$F$5:$F$18,'Vent Sizing Charts'!M$5:M$18))</f>
        <v>#N/A</v>
      </c>
      <c r="O545" t="e">
        <f>IF(LOOKUP($F545,'Vent Sizing Charts'!$F$5:$F$18,'Vent Sizing Charts'!N$5:N$18)+1&lt;0,0,LOOKUP($F545,'Vent Sizing Charts'!$F$5:$F$18,'Vent Sizing Charts'!N$5:N$18))</f>
        <v>#N/A</v>
      </c>
    </row>
    <row r="546" spans="6:15" x14ac:dyDescent="0.25">
      <c r="F546" t="str">
        <f>IF('Vent Sizing'!M531="","",'Vent Sizing'!M531)</f>
        <v/>
      </c>
      <c r="G546">
        <v>0</v>
      </c>
      <c r="H546" t="e">
        <f>IF(LOOKUP($F546,'Vent Sizing Charts'!$F$5:$F$18,'Vent Sizing Charts'!G$5:G$18)+1&lt;0,0,LOOKUP($F546,'Vent Sizing Charts'!$F$5:$F$18,'Vent Sizing Charts'!G$5:G$18))</f>
        <v>#N/A</v>
      </c>
      <c r="I546" t="e">
        <f>IF(LOOKUP($F546,'Vent Sizing Charts'!$F$5:$F$18,'Vent Sizing Charts'!H$5:H$18)+1&lt;0,0,LOOKUP($F546,'Vent Sizing Charts'!$F$5:$F$18,'Vent Sizing Charts'!H$5:H$18))</f>
        <v>#N/A</v>
      </c>
      <c r="J546" t="e">
        <f>IF(LOOKUP($F546,'Vent Sizing Charts'!$F$5:$F$18,'Vent Sizing Charts'!I$5:I$18)+1&lt;0,0,LOOKUP($F546,'Vent Sizing Charts'!$F$5:$F$18,'Vent Sizing Charts'!I$5:I$18))</f>
        <v>#N/A</v>
      </c>
      <c r="K546" t="e">
        <f>IF(LOOKUP($F546,'Vent Sizing Charts'!$F$5:$F$18,'Vent Sizing Charts'!J$5:J$18)+1&lt;0,0,LOOKUP($F546,'Vent Sizing Charts'!$F$5:$F$18,'Vent Sizing Charts'!J$5:J$18))</f>
        <v>#N/A</v>
      </c>
      <c r="L546" t="e">
        <f>IF(LOOKUP($F546,'Vent Sizing Charts'!$F$5:$F$18,'Vent Sizing Charts'!K$5:K$18)+1&lt;0,0,LOOKUP($F546,'Vent Sizing Charts'!$F$5:$F$18,'Vent Sizing Charts'!K$5:K$18))</f>
        <v>#N/A</v>
      </c>
      <c r="M546" t="e">
        <f>IF(LOOKUP($F546,'Vent Sizing Charts'!$F$5:$F$18,'Vent Sizing Charts'!L$5:L$18)+1&lt;0,0,LOOKUP($F546,'Vent Sizing Charts'!$F$5:$F$18,'Vent Sizing Charts'!L$5:L$18))</f>
        <v>#N/A</v>
      </c>
      <c r="N546" t="e">
        <f>IF(LOOKUP($F546,'Vent Sizing Charts'!$F$5:$F$18,'Vent Sizing Charts'!M$5:M$18)+1&lt;0,0,LOOKUP($F546,'Vent Sizing Charts'!$F$5:$F$18,'Vent Sizing Charts'!M$5:M$18))</f>
        <v>#N/A</v>
      </c>
      <c r="O546" t="e">
        <f>IF(LOOKUP($F546,'Vent Sizing Charts'!$F$5:$F$18,'Vent Sizing Charts'!N$5:N$18)+1&lt;0,0,LOOKUP($F546,'Vent Sizing Charts'!$F$5:$F$18,'Vent Sizing Charts'!N$5:N$18))</f>
        <v>#N/A</v>
      </c>
    </row>
    <row r="547" spans="6:15" x14ac:dyDescent="0.25">
      <c r="F547" t="str">
        <f>IF('Vent Sizing'!M532="","",'Vent Sizing'!M532)</f>
        <v/>
      </c>
      <c r="G547">
        <v>0</v>
      </c>
      <c r="H547" t="e">
        <f>IF(LOOKUP($F547,'Vent Sizing Charts'!$F$5:$F$18,'Vent Sizing Charts'!G$5:G$18)+1&lt;0,0,LOOKUP($F547,'Vent Sizing Charts'!$F$5:$F$18,'Vent Sizing Charts'!G$5:G$18))</f>
        <v>#N/A</v>
      </c>
      <c r="I547" t="e">
        <f>IF(LOOKUP($F547,'Vent Sizing Charts'!$F$5:$F$18,'Vent Sizing Charts'!H$5:H$18)+1&lt;0,0,LOOKUP($F547,'Vent Sizing Charts'!$F$5:$F$18,'Vent Sizing Charts'!H$5:H$18))</f>
        <v>#N/A</v>
      </c>
      <c r="J547" t="e">
        <f>IF(LOOKUP($F547,'Vent Sizing Charts'!$F$5:$F$18,'Vent Sizing Charts'!I$5:I$18)+1&lt;0,0,LOOKUP($F547,'Vent Sizing Charts'!$F$5:$F$18,'Vent Sizing Charts'!I$5:I$18))</f>
        <v>#N/A</v>
      </c>
      <c r="K547" t="e">
        <f>IF(LOOKUP($F547,'Vent Sizing Charts'!$F$5:$F$18,'Vent Sizing Charts'!J$5:J$18)+1&lt;0,0,LOOKUP($F547,'Vent Sizing Charts'!$F$5:$F$18,'Vent Sizing Charts'!J$5:J$18))</f>
        <v>#N/A</v>
      </c>
      <c r="L547" t="e">
        <f>IF(LOOKUP($F547,'Vent Sizing Charts'!$F$5:$F$18,'Vent Sizing Charts'!K$5:K$18)+1&lt;0,0,LOOKUP($F547,'Vent Sizing Charts'!$F$5:$F$18,'Vent Sizing Charts'!K$5:K$18))</f>
        <v>#N/A</v>
      </c>
      <c r="M547" t="e">
        <f>IF(LOOKUP($F547,'Vent Sizing Charts'!$F$5:$F$18,'Vent Sizing Charts'!L$5:L$18)+1&lt;0,0,LOOKUP($F547,'Vent Sizing Charts'!$F$5:$F$18,'Vent Sizing Charts'!L$5:L$18))</f>
        <v>#N/A</v>
      </c>
      <c r="N547" t="e">
        <f>IF(LOOKUP($F547,'Vent Sizing Charts'!$F$5:$F$18,'Vent Sizing Charts'!M$5:M$18)+1&lt;0,0,LOOKUP($F547,'Vent Sizing Charts'!$F$5:$F$18,'Vent Sizing Charts'!M$5:M$18))</f>
        <v>#N/A</v>
      </c>
      <c r="O547" t="e">
        <f>IF(LOOKUP($F547,'Vent Sizing Charts'!$F$5:$F$18,'Vent Sizing Charts'!N$5:N$18)+1&lt;0,0,LOOKUP($F547,'Vent Sizing Charts'!$F$5:$F$18,'Vent Sizing Charts'!N$5:N$18))</f>
        <v>#N/A</v>
      </c>
    </row>
    <row r="548" spans="6:15" x14ac:dyDescent="0.25">
      <c r="F548" t="str">
        <f>IF('Vent Sizing'!M533="","",'Vent Sizing'!M533)</f>
        <v/>
      </c>
      <c r="G548">
        <v>0</v>
      </c>
      <c r="H548" t="e">
        <f>IF(LOOKUP($F548,'Vent Sizing Charts'!$F$5:$F$18,'Vent Sizing Charts'!G$5:G$18)+1&lt;0,0,LOOKUP($F548,'Vent Sizing Charts'!$F$5:$F$18,'Vent Sizing Charts'!G$5:G$18))</f>
        <v>#N/A</v>
      </c>
      <c r="I548" t="e">
        <f>IF(LOOKUP($F548,'Vent Sizing Charts'!$F$5:$F$18,'Vent Sizing Charts'!H$5:H$18)+1&lt;0,0,LOOKUP($F548,'Vent Sizing Charts'!$F$5:$F$18,'Vent Sizing Charts'!H$5:H$18))</f>
        <v>#N/A</v>
      </c>
      <c r="J548" t="e">
        <f>IF(LOOKUP($F548,'Vent Sizing Charts'!$F$5:$F$18,'Vent Sizing Charts'!I$5:I$18)+1&lt;0,0,LOOKUP($F548,'Vent Sizing Charts'!$F$5:$F$18,'Vent Sizing Charts'!I$5:I$18))</f>
        <v>#N/A</v>
      </c>
      <c r="K548" t="e">
        <f>IF(LOOKUP($F548,'Vent Sizing Charts'!$F$5:$F$18,'Vent Sizing Charts'!J$5:J$18)+1&lt;0,0,LOOKUP($F548,'Vent Sizing Charts'!$F$5:$F$18,'Vent Sizing Charts'!J$5:J$18))</f>
        <v>#N/A</v>
      </c>
      <c r="L548" t="e">
        <f>IF(LOOKUP($F548,'Vent Sizing Charts'!$F$5:$F$18,'Vent Sizing Charts'!K$5:K$18)+1&lt;0,0,LOOKUP($F548,'Vent Sizing Charts'!$F$5:$F$18,'Vent Sizing Charts'!K$5:K$18))</f>
        <v>#N/A</v>
      </c>
      <c r="M548" t="e">
        <f>IF(LOOKUP($F548,'Vent Sizing Charts'!$F$5:$F$18,'Vent Sizing Charts'!L$5:L$18)+1&lt;0,0,LOOKUP($F548,'Vent Sizing Charts'!$F$5:$F$18,'Vent Sizing Charts'!L$5:L$18))</f>
        <v>#N/A</v>
      </c>
      <c r="N548" t="e">
        <f>IF(LOOKUP($F548,'Vent Sizing Charts'!$F$5:$F$18,'Vent Sizing Charts'!M$5:M$18)+1&lt;0,0,LOOKUP($F548,'Vent Sizing Charts'!$F$5:$F$18,'Vent Sizing Charts'!M$5:M$18))</f>
        <v>#N/A</v>
      </c>
      <c r="O548" t="e">
        <f>IF(LOOKUP($F548,'Vent Sizing Charts'!$F$5:$F$18,'Vent Sizing Charts'!N$5:N$18)+1&lt;0,0,LOOKUP($F548,'Vent Sizing Charts'!$F$5:$F$18,'Vent Sizing Charts'!N$5:N$18))</f>
        <v>#N/A</v>
      </c>
    </row>
    <row r="549" spans="6:15" x14ac:dyDescent="0.25">
      <c r="F549" t="str">
        <f>IF('Vent Sizing'!M534="","",'Vent Sizing'!M534)</f>
        <v/>
      </c>
      <c r="G549">
        <v>0</v>
      </c>
      <c r="H549" t="e">
        <f>IF(LOOKUP($F549,'Vent Sizing Charts'!$F$5:$F$18,'Vent Sizing Charts'!G$5:G$18)+1&lt;0,0,LOOKUP($F549,'Vent Sizing Charts'!$F$5:$F$18,'Vent Sizing Charts'!G$5:G$18))</f>
        <v>#N/A</v>
      </c>
      <c r="I549" t="e">
        <f>IF(LOOKUP($F549,'Vent Sizing Charts'!$F$5:$F$18,'Vent Sizing Charts'!H$5:H$18)+1&lt;0,0,LOOKUP($F549,'Vent Sizing Charts'!$F$5:$F$18,'Vent Sizing Charts'!H$5:H$18))</f>
        <v>#N/A</v>
      </c>
      <c r="J549" t="e">
        <f>IF(LOOKUP($F549,'Vent Sizing Charts'!$F$5:$F$18,'Vent Sizing Charts'!I$5:I$18)+1&lt;0,0,LOOKUP($F549,'Vent Sizing Charts'!$F$5:$F$18,'Vent Sizing Charts'!I$5:I$18))</f>
        <v>#N/A</v>
      </c>
      <c r="K549" t="e">
        <f>IF(LOOKUP($F549,'Vent Sizing Charts'!$F$5:$F$18,'Vent Sizing Charts'!J$5:J$18)+1&lt;0,0,LOOKUP($F549,'Vent Sizing Charts'!$F$5:$F$18,'Vent Sizing Charts'!J$5:J$18))</f>
        <v>#N/A</v>
      </c>
      <c r="L549" t="e">
        <f>IF(LOOKUP($F549,'Vent Sizing Charts'!$F$5:$F$18,'Vent Sizing Charts'!K$5:K$18)+1&lt;0,0,LOOKUP($F549,'Vent Sizing Charts'!$F$5:$F$18,'Vent Sizing Charts'!K$5:K$18))</f>
        <v>#N/A</v>
      </c>
      <c r="M549" t="e">
        <f>IF(LOOKUP($F549,'Vent Sizing Charts'!$F$5:$F$18,'Vent Sizing Charts'!L$5:L$18)+1&lt;0,0,LOOKUP($F549,'Vent Sizing Charts'!$F$5:$F$18,'Vent Sizing Charts'!L$5:L$18))</f>
        <v>#N/A</v>
      </c>
      <c r="N549" t="e">
        <f>IF(LOOKUP($F549,'Vent Sizing Charts'!$F$5:$F$18,'Vent Sizing Charts'!M$5:M$18)+1&lt;0,0,LOOKUP($F549,'Vent Sizing Charts'!$F$5:$F$18,'Vent Sizing Charts'!M$5:M$18))</f>
        <v>#N/A</v>
      </c>
      <c r="O549" t="e">
        <f>IF(LOOKUP($F549,'Vent Sizing Charts'!$F$5:$F$18,'Vent Sizing Charts'!N$5:N$18)+1&lt;0,0,LOOKUP($F549,'Vent Sizing Charts'!$F$5:$F$18,'Vent Sizing Charts'!N$5:N$18))</f>
        <v>#N/A</v>
      </c>
    </row>
    <row r="550" spans="6:15" x14ac:dyDescent="0.25">
      <c r="F550" t="str">
        <f>IF('Vent Sizing'!M535="","",'Vent Sizing'!M535)</f>
        <v/>
      </c>
      <c r="G550">
        <v>0</v>
      </c>
      <c r="H550" t="e">
        <f>IF(LOOKUP($F550,'Vent Sizing Charts'!$F$5:$F$18,'Vent Sizing Charts'!G$5:G$18)+1&lt;0,0,LOOKUP($F550,'Vent Sizing Charts'!$F$5:$F$18,'Vent Sizing Charts'!G$5:G$18))</f>
        <v>#N/A</v>
      </c>
      <c r="I550" t="e">
        <f>IF(LOOKUP($F550,'Vent Sizing Charts'!$F$5:$F$18,'Vent Sizing Charts'!H$5:H$18)+1&lt;0,0,LOOKUP($F550,'Vent Sizing Charts'!$F$5:$F$18,'Vent Sizing Charts'!H$5:H$18))</f>
        <v>#N/A</v>
      </c>
      <c r="J550" t="e">
        <f>IF(LOOKUP($F550,'Vent Sizing Charts'!$F$5:$F$18,'Vent Sizing Charts'!I$5:I$18)+1&lt;0,0,LOOKUP($F550,'Vent Sizing Charts'!$F$5:$F$18,'Vent Sizing Charts'!I$5:I$18))</f>
        <v>#N/A</v>
      </c>
      <c r="K550" t="e">
        <f>IF(LOOKUP($F550,'Vent Sizing Charts'!$F$5:$F$18,'Vent Sizing Charts'!J$5:J$18)+1&lt;0,0,LOOKUP($F550,'Vent Sizing Charts'!$F$5:$F$18,'Vent Sizing Charts'!J$5:J$18))</f>
        <v>#N/A</v>
      </c>
      <c r="L550" t="e">
        <f>IF(LOOKUP($F550,'Vent Sizing Charts'!$F$5:$F$18,'Vent Sizing Charts'!K$5:K$18)+1&lt;0,0,LOOKUP($F550,'Vent Sizing Charts'!$F$5:$F$18,'Vent Sizing Charts'!K$5:K$18))</f>
        <v>#N/A</v>
      </c>
      <c r="M550" t="e">
        <f>IF(LOOKUP($F550,'Vent Sizing Charts'!$F$5:$F$18,'Vent Sizing Charts'!L$5:L$18)+1&lt;0,0,LOOKUP($F550,'Vent Sizing Charts'!$F$5:$F$18,'Vent Sizing Charts'!L$5:L$18))</f>
        <v>#N/A</v>
      </c>
      <c r="N550" t="e">
        <f>IF(LOOKUP($F550,'Vent Sizing Charts'!$F$5:$F$18,'Vent Sizing Charts'!M$5:M$18)+1&lt;0,0,LOOKUP($F550,'Vent Sizing Charts'!$F$5:$F$18,'Vent Sizing Charts'!M$5:M$18))</f>
        <v>#N/A</v>
      </c>
      <c r="O550" t="e">
        <f>IF(LOOKUP($F550,'Vent Sizing Charts'!$F$5:$F$18,'Vent Sizing Charts'!N$5:N$18)+1&lt;0,0,LOOKUP($F550,'Vent Sizing Charts'!$F$5:$F$18,'Vent Sizing Charts'!N$5:N$18))</f>
        <v>#N/A</v>
      </c>
    </row>
    <row r="551" spans="6:15" x14ac:dyDescent="0.25">
      <c r="F551" t="str">
        <f>IF('Vent Sizing'!M536="","",'Vent Sizing'!M536)</f>
        <v/>
      </c>
      <c r="G551">
        <v>0</v>
      </c>
      <c r="H551" t="e">
        <f>IF(LOOKUP($F551,'Vent Sizing Charts'!$F$5:$F$18,'Vent Sizing Charts'!G$5:G$18)+1&lt;0,0,LOOKUP($F551,'Vent Sizing Charts'!$F$5:$F$18,'Vent Sizing Charts'!G$5:G$18))</f>
        <v>#N/A</v>
      </c>
      <c r="I551" t="e">
        <f>IF(LOOKUP($F551,'Vent Sizing Charts'!$F$5:$F$18,'Vent Sizing Charts'!H$5:H$18)+1&lt;0,0,LOOKUP($F551,'Vent Sizing Charts'!$F$5:$F$18,'Vent Sizing Charts'!H$5:H$18))</f>
        <v>#N/A</v>
      </c>
      <c r="J551" t="e">
        <f>IF(LOOKUP($F551,'Vent Sizing Charts'!$F$5:$F$18,'Vent Sizing Charts'!I$5:I$18)+1&lt;0,0,LOOKUP($F551,'Vent Sizing Charts'!$F$5:$F$18,'Vent Sizing Charts'!I$5:I$18))</f>
        <v>#N/A</v>
      </c>
      <c r="K551" t="e">
        <f>IF(LOOKUP($F551,'Vent Sizing Charts'!$F$5:$F$18,'Vent Sizing Charts'!J$5:J$18)+1&lt;0,0,LOOKUP($F551,'Vent Sizing Charts'!$F$5:$F$18,'Vent Sizing Charts'!J$5:J$18))</f>
        <v>#N/A</v>
      </c>
      <c r="L551" t="e">
        <f>IF(LOOKUP($F551,'Vent Sizing Charts'!$F$5:$F$18,'Vent Sizing Charts'!K$5:K$18)+1&lt;0,0,LOOKUP($F551,'Vent Sizing Charts'!$F$5:$F$18,'Vent Sizing Charts'!K$5:K$18))</f>
        <v>#N/A</v>
      </c>
      <c r="M551" t="e">
        <f>IF(LOOKUP($F551,'Vent Sizing Charts'!$F$5:$F$18,'Vent Sizing Charts'!L$5:L$18)+1&lt;0,0,LOOKUP($F551,'Vent Sizing Charts'!$F$5:$F$18,'Vent Sizing Charts'!L$5:L$18))</f>
        <v>#N/A</v>
      </c>
      <c r="N551" t="e">
        <f>IF(LOOKUP($F551,'Vent Sizing Charts'!$F$5:$F$18,'Vent Sizing Charts'!M$5:M$18)+1&lt;0,0,LOOKUP($F551,'Vent Sizing Charts'!$F$5:$F$18,'Vent Sizing Charts'!M$5:M$18))</f>
        <v>#N/A</v>
      </c>
      <c r="O551" t="e">
        <f>IF(LOOKUP($F551,'Vent Sizing Charts'!$F$5:$F$18,'Vent Sizing Charts'!N$5:N$18)+1&lt;0,0,LOOKUP($F551,'Vent Sizing Charts'!$F$5:$F$18,'Vent Sizing Charts'!N$5:N$18))</f>
        <v>#N/A</v>
      </c>
    </row>
    <row r="552" spans="6:15" x14ac:dyDescent="0.25">
      <c r="F552" t="str">
        <f>IF('Vent Sizing'!M537="","",'Vent Sizing'!M537)</f>
        <v/>
      </c>
      <c r="G552">
        <v>0</v>
      </c>
      <c r="H552" t="e">
        <f>IF(LOOKUP($F552,'Vent Sizing Charts'!$F$5:$F$18,'Vent Sizing Charts'!G$5:G$18)+1&lt;0,0,LOOKUP($F552,'Vent Sizing Charts'!$F$5:$F$18,'Vent Sizing Charts'!G$5:G$18))</f>
        <v>#N/A</v>
      </c>
      <c r="I552" t="e">
        <f>IF(LOOKUP($F552,'Vent Sizing Charts'!$F$5:$F$18,'Vent Sizing Charts'!H$5:H$18)+1&lt;0,0,LOOKUP($F552,'Vent Sizing Charts'!$F$5:$F$18,'Vent Sizing Charts'!H$5:H$18))</f>
        <v>#N/A</v>
      </c>
      <c r="J552" t="e">
        <f>IF(LOOKUP($F552,'Vent Sizing Charts'!$F$5:$F$18,'Vent Sizing Charts'!I$5:I$18)+1&lt;0,0,LOOKUP($F552,'Vent Sizing Charts'!$F$5:$F$18,'Vent Sizing Charts'!I$5:I$18))</f>
        <v>#N/A</v>
      </c>
      <c r="K552" t="e">
        <f>IF(LOOKUP($F552,'Vent Sizing Charts'!$F$5:$F$18,'Vent Sizing Charts'!J$5:J$18)+1&lt;0,0,LOOKUP($F552,'Vent Sizing Charts'!$F$5:$F$18,'Vent Sizing Charts'!J$5:J$18))</f>
        <v>#N/A</v>
      </c>
      <c r="L552" t="e">
        <f>IF(LOOKUP($F552,'Vent Sizing Charts'!$F$5:$F$18,'Vent Sizing Charts'!K$5:K$18)+1&lt;0,0,LOOKUP($F552,'Vent Sizing Charts'!$F$5:$F$18,'Vent Sizing Charts'!K$5:K$18))</f>
        <v>#N/A</v>
      </c>
      <c r="M552" t="e">
        <f>IF(LOOKUP($F552,'Vent Sizing Charts'!$F$5:$F$18,'Vent Sizing Charts'!L$5:L$18)+1&lt;0,0,LOOKUP($F552,'Vent Sizing Charts'!$F$5:$F$18,'Vent Sizing Charts'!L$5:L$18))</f>
        <v>#N/A</v>
      </c>
      <c r="N552" t="e">
        <f>IF(LOOKUP($F552,'Vent Sizing Charts'!$F$5:$F$18,'Vent Sizing Charts'!M$5:M$18)+1&lt;0,0,LOOKUP($F552,'Vent Sizing Charts'!$F$5:$F$18,'Vent Sizing Charts'!M$5:M$18))</f>
        <v>#N/A</v>
      </c>
      <c r="O552" t="e">
        <f>IF(LOOKUP($F552,'Vent Sizing Charts'!$F$5:$F$18,'Vent Sizing Charts'!N$5:N$18)+1&lt;0,0,LOOKUP($F552,'Vent Sizing Charts'!$F$5:$F$18,'Vent Sizing Charts'!N$5:N$18))</f>
        <v>#N/A</v>
      </c>
    </row>
    <row r="553" spans="6:15" x14ac:dyDescent="0.25">
      <c r="F553" t="str">
        <f>IF('Vent Sizing'!M538="","",'Vent Sizing'!M538)</f>
        <v/>
      </c>
      <c r="G553">
        <v>0</v>
      </c>
      <c r="H553" t="e">
        <f>IF(LOOKUP($F553,'Vent Sizing Charts'!$F$5:$F$18,'Vent Sizing Charts'!G$5:G$18)+1&lt;0,0,LOOKUP($F553,'Vent Sizing Charts'!$F$5:$F$18,'Vent Sizing Charts'!G$5:G$18))</f>
        <v>#N/A</v>
      </c>
      <c r="I553" t="e">
        <f>IF(LOOKUP($F553,'Vent Sizing Charts'!$F$5:$F$18,'Vent Sizing Charts'!H$5:H$18)+1&lt;0,0,LOOKUP($F553,'Vent Sizing Charts'!$F$5:$F$18,'Vent Sizing Charts'!H$5:H$18))</f>
        <v>#N/A</v>
      </c>
      <c r="J553" t="e">
        <f>IF(LOOKUP($F553,'Vent Sizing Charts'!$F$5:$F$18,'Vent Sizing Charts'!I$5:I$18)+1&lt;0,0,LOOKUP($F553,'Vent Sizing Charts'!$F$5:$F$18,'Vent Sizing Charts'!I$5:I$18))</f>
        <v>#N/A</v>
      </c>
      <c r="K553" t="e">
        <f>IF(LOOKUP($F553,'Vent Sizing Charts'!$F$5:$F$18,'Vent Sizing Charts'!J$5:J$18)+1&lt;0,0,LOOKUP($F553,'Vent Sizing Charts'!$F$5:$F$18,'Vent Sizing Charts'!J$5:J$18))</f>
        <v>#N/A</v>
      </c>
      <c r="L553" t="e">
        <f>IF(LOOKUP($F553,'Vent Sizing Charts'!$F$5:$F$18,'Vent Sizing Charts'!K$5:K$18)+1&lt;0,0,LOOKUP($F553,'Vent Sizing Charts'!$F$5:$F$18,'Vent Sizing Charts'!K$5:K$18))</f>
        <v>#N/A</v>
      </c>
      <c r="M553" t="e">
        <f>IF(LOOKUP($F553,'Vent Sizing Charts'!$F$5:$F$18,'Vent Sizing Charts'!L$5:L$18)+1&lt;0,0,LOOKUP($F553,'Vent Sizing Charts'!$F$5:$F$18,'Vent Sizing Charts'!L$5:L$18))</f>
        <v>#N/A</v>
      </c>
      <c r="N553" t="e">
        <f>IF(LOOKUP($F553,'Vent Sizing Charts'!$F$5:$F$18,'Vent Sizing Charts'!M$5:M$18)+1&lt;0,0,LOOKUP($F553,'Vent Sizing Charts'!$F$5:$F$18,'Vent Sizing Charts'!M$5:M$18))</f>
        <v>#N/A</v>
      </c>
      <c r="O553" t="e">
        <f>IF(LOOKUP($F553,'Vent Sizing Charts'!$F$5:$F$18,'Vent Sizing Charts'!N$5:N$18)+1&lt;0,0,LOOKUP($F553,'Vent Sizing Charts'!$F$5:$F$18,'Vent Sizing Charts'!N$5:N$18))</f>
        <v>#N/A</v>
      </c>
    </row>
    <row r="554" spans="6:15" x14ac:dyDescent="0.25">
      <c r="F554" t="str">
        <f>IF('Vent Sizing'!M539="","",'Vent Sizing'!M539)</f>
        <v/>
      </c>
      <c r="G554">
        <v>0</v>
      </c>
      <c r="H554" t="e">
        <f>IF(LOOKUP($F554,'Vent Sizing Charts'!$F$5:$F$18,'Vent Sizing Charts'!G$5:G$18)+1&lt;0,0,LOOKUP($F554,'Vent Sizing Charts'!$F$5:$F$18,'Vent Sizing Charts'!G$5:G$18))</f>
        <v>#N/A</v>
      </c>
      <c r="I554" t="e">
        <f>IF(LOOKUP($F554,'Vent Sizing Charts'!$F$5:$F$18,'Vent Sizing Charts'!H$5:H$18)+1&lt;0,0,LOOKUP($F554,'Vent Sizing Charts'!$F$5:$F$18,'Vent Sizing Charts'!H$5:H$18))</f>
        <v>#N/A</v>
      </c>
      <c r="J554" t="e">
        <f>IF(LOOKUP($F554,'Vent Sizing Charts'!$F$5:$F$18,'Vent Sizing Charts'!I$5:I$18)+1&lt;0,0,LOOKUP($F554,'Vent Sizing Charts'!$F$5:$F$18,'Vent Sizing Charts'!I$5:I$18))</f>
        <v>#N/A</v>
      </c>
      <c r="K554" t="e">
        <f>IF(LOOKUP($F554,'Vent Sizing Charts'!$F$5:$F$18,'Vent Sizing Charts'!J$5:J$18)+1&lt;0,0,LOOKUP($F554,'Vent Sizing Charts'!$F$5:$F$18,'Vent Sizing Charts'!J$5:J$18))</f>
        <v>#N/A</v>
      </c>
      <c r="L554" t="e">
        <f>IF(LOOKUP($F554,'Vent Sizing Charts'!$F$5:$F$18,'Vent Sizing Charts'!K$5:K$18)+1&lt;0,0,LOOKUP($F554,'Vent Sizing Charts'!$F$5:$F$18,'Vent Sizing Charts'!K$5:K$18))</f>
        <v>#N/A</v>
      </c>
      <c r="M554" t="e">
        <f>IF(LOOKUP($F554,'Vent Sizing Charts'!$F$5:$F$18,'Vent Sizing Charts'!L$5:L$18)+1&lt;0,0,LOOKUP($F554,'Vent Sizing Charts'!$F$5:$F$18,'Vent Sizing Charts'!L$5:L$18))</f>
        <v>#N/A</v>
      </c>
      <c r="N554" t="e">
        <f>IF(LOOKUP($F554,'Vent Sizing Charts'!$F$5:$F$18,'Vent Sizing Charts'!M$5:M$18)+1&lt;0,0,LOOKUP($F554,'Vent Sizing Charts'!$F$5:$F$18,'Vent Sizing Charts'!M$5:M$18))</f>
        <v>#N/A</v>
      </c>
      <c r="O554" t="e">
        <f>IF(LOOKUP($F554,'Vent Sizing Charts'!$F$5:$F$18,'Vent Sizing Charts'!N$5:N$18)+1&lt;0,0,LOOKUP($F554,'Vent Sizing Charts'!$F$5:$F$18,'Vent Sizing Charts'!N$5:N$18))</f>
        <v>#N/A</v>
      </c>
    </row>
    <row r="555" spans="6:15" x14ac:dyDescent="0.25">
      <c r="F555" t="str">
        <f>IF('Vent Sizing'!M540="","",'Vent Sizing'!M540)</f>
        <v/>
      </c>
      <c r="G555">
        <v>0</v>
      </c>
      <c r="H555" t="e">
        <f>IF(LOOKUP($F555,'Vent Sizing Charts'!$F$5:$F$18,'Vent Sizing Charts'!G$5:G$18)+1&lt;0,0,LOOKUP($F555,'Vent Sizing Charts'!$F$5:$F$18,'Vent Sizing Charts'!G$5:G$18))</f>
        <v>#N/A</v>
      </c>
      <c r="I555" t="e">
        <f>IF(LOOKUP($F555,'Vent Sizing Charts'!$F$5:$F$18,'Vent Sizing Charts'!H$5:H$18)+1&lt;0,0,LOOKUP($F555,'Vent Sizing Charts'!$F$5:$F$18,'Vent Sizing Charts'!H$5:H$18))</f>
        <v>#N/A</v>
      </c>
      <c r="J555" t="e">
        <f>IF(LOOKUP($F555,'Vent Sizing Charts'!$F$5:$F$18,'Vent Sizing Charts'!I$5:I$18)+1&lt;0,0,LOOKUP($F555,'Vent Sizing Charts'!$F$5:$F$18,'Vent Sizing Charts'!I$5:I$18))</f>
        <v>#N/A</v>
      </c>
      <c r="K555" t="e">
        <f>IF(LOOKUP($F555,'Vent Sizing Charts'!$F$5:$F$18,'Vent Sizing Charts'!J$5:J$18)+1&lt;0,0,LOOKUP($F555,'Vent Sizing Charts'!$F$5:$F$18,'Vent Sizing Charts'!J$5:J$18))</f>
        <v>#N/A</v>
      </c>
      <c r="L555" t="e">
        <f>IF(LOOKUP($F555,'Vent Sizing Charts'!$F$5:$F$18,'Vent Sizing Charts'!K$5:K$18)+1&lt;0,0,LOOKUP($F555,'Vent Sizing Charts'!$F$5:$F$18,'Vent Sizing Charts'!K$5:K$18))</f>
        <v>#N/A</v>
      </c>
      <c r="M555" t="e">
        <f>IF(LOOKUP($F555,'Vent Sizing Charts'!$F$5:$F$18,'Vent Sizing Charts'!L$5:L$18)+1&lt;0,0,LOOKUP($F555,'Vent Sizing Charts'!$F$5:$F$18,'Vent Sizing Charts'!L$5:L$18))</f>
        <v>#N/A</v>
      </c>
      <c r="N555" t="e">
        <f>IF(LOOKUP($F555,'Vent Sizing Charts'!$F$5:$F$18,'Vent Sizing Charts'!M$5:M$18)+1&lt;0,0,LOOKUP($F555,'Vent Sizing Charts'!$F$5:$F$18,'Vent Sizing Charts'!M$5:M$18))</f>
        <v>#N/A</v>
      </c>
      <c r="O555" t="e">
        <f>IF(LOOKUP($F555,'Vent Sizing Charts'!$F$5:$F$18,'Vent Sizing Charts'!N$5:N$18)+1&lt;0,0,LOOKUP($F555,'Vent Sizing Charts'!$F$5:$F$18,'Vent Sizing Charts'!N$5:N$18))</f>
        <v>#N/A</v>
      </c>
    </row>
    <row r="556" spans="6:15" x14ac:dyDescent="0.25">
      <c r="F556" t="str">
        <f>IF('Vent Sizing'!M541="","",'Vent Sizing'!M541)</f>
        <v/>
      </c>
      <c r="G556">
        <v>0</v>
      </c>
      <c r="H556" t="e">
        <f>IF(LOOKUP($F556,'Vent Sizing Charts'!$F$5:$F$18,'Vent Sizing Charts'!G$5:G$18)+1&lt;0,0,LOOKUP($F556,'Vent Sizing Charts'!$F$5:$F$18,'Vent Sizing Charts'!G$5:G$18))</f>
        <v>#N/A</v>
      </c>
      <c r="I556" t="e">
        <f>IF(LOOKUP($F556,'Vent Sizing Charts'!$F$5:$F$18,'Vent Sizing Charts'!H$5:H$18)+1&lt;0,0,LOOKUP($F556,'Vent Sizing Charts'!$F$5:$F$18,'Vent Sizing Charts'!H$5:H$18))</f>
        <v>#N/A</v>
      </c>
      <c r="J556" t="e">
        <f>IF(LOOKUP($F556,'Vent Sizing Charts'!$F$5:$F$18,'Vent Sizing Charts'!I$5:I$18)+1&lt;0,0,LOOKUP($F556,'Vent Sizing Charts'!$F$5:$F$18,'Vent Sizing Charts'!I$5:I$18))</f>
        <v>#N/A</v>
      </c>
      <c r="K556" t="e">
        <f>IF(LOOKUP($F556,'Vent Sizing Charts'!$F$5:$F$18,'Vent Sizing Charts'!J$5:J$18)+1&lt;0,0,LOOKUP($F556,'Vent Sizing Charts'!$F$5:$F$18,'Vent Sizing Charts'!J$5:J$18))</f>
        <v>#N/A</v>
      </c>
      <c r="L556" t="e">
        <f>IF(LOOKUP($F556,'Vent Sizing Charts'!$F$5:$F$18,'Vent Sizing Charts'!K$5:K$18)+1&lt;0,0,LOOKUP($F556,'Vent Sizing Charts'!$F$5:$F$18,'Vent Sizing Charts'!K$5:K$18))</f>
        <v>#N/A</v>
      </c>
      <c r="M556" t="e">
        <f>IF(LOOKUP($F556,'Vent Sizing Charts'!$F$5:$F$18,'Vent Sizing Charts'!L$5:L$18)+1&lt;0,0,LOOKUP($F556,'Vent Sizing Charts'!$F$5:$F$18,'Vent Sizing Charts'!L$5:L$18))</f>
        <v>#N/A</v>
      </c>
      <c r="N556" t="e">
        <f>IF(LOOKUP($F556,'Vent Sizing Charts'!$F$5:$F$18,'Vent Sizing Charts'!M$5:M$18)+1&lt;0,0,LOOKUP($F556,'Vent Sizing Charts'!$F$5:$F$18,'Vent Sizing Charts'!M$5:M$18))</f>
        <v>#N/A</v>
      </c>
      <c r="O556" t="e">
        <f>IF(LOOKUP($F556,'Vent Sizing Charts'!$F$5:$F$18,'Vent Sizing Charts'!N$5:N$18)+1&lt;0,0,LOOKUP($F556,'Vent Sizing Charts'!$F$5:$F$18,'Vent Sizing Charts'!N$5:N$18))</f>
        <v>#N/A</v>
      </c>
    </row>
    <row r="557" spans="6:15" x14ac:dyDescent="0.25">
      <c r="F557" t="str">
        <f>IF('Vent Sizing'!M542="","",'Vent Sizing'!M542)</f>
        <v/>
      </c>
      <c r="G557">
        <v>0</v>
      </c>
      <c r="H557" t="e">
        <f>IF(LOOKUP($F557,'Vent Sizing Charts'!$F$5:$F$18,'Vent Sizing Charts'!G$5:G$18)+1&lt;0,0,LOOKUP($F557,'Vent Sizing Charts'!$F$5:$F$18,'Vent Sizing Charts'!G$5:G$18))</f>
        <v>#N/A</v>
      </c>
      <c r="I557" t="e">
        <f>IF(LOOKUP($F557,'Vent Sizing Charts'!$F$5:$F$18,'Vent Sizing Charts'!H$5:H$18)+1&lt;0,0,LOOKUP($F557,'Vent Sizing Charts'!$F$5:$F$18,'Vent Sizing Charts'!H$5:H$18))</f>
        <v>#N/A</v>
      </c>
      <c r="J557" t="e">
        <f>IF(LOOKUP($F557,'Vent Sizing Charts'!$F$5:$F$18,'Vent Sizing Charts'!I$5:I$18)+1&lt;0,0,LOOKUP($F557,'Vent Sizing Charts'!$F$5:$F$18,'Vent Sizing Charts'!I$5:I$18))</f>
        <v>#N/A</v>
      </c>
      <c r="K557" t="e">
        <f>IF(LOOKUP($F557,'Vent Sizing Charts'!$F$5:$F$18,'Vent Sizing Charts'!J$5:J$18)+1&lt;0,0,LOOKUP($F557,'Vent Sizing Charts'!$F$5:$F$18,'Vent Sizing Charts'!J$5:J$18))</f>
        <v>#N/A</v>
      </c>
      <c r="L557" t="e">
        <f>IF(LOOKUP($F557,'Vent Sizing Charts'!$F$5:$F$18,'Vent Sizing Charts'!K$5:K$18)+1&lt;0,0,LOOKUP($F557,'Vent Sizing Charts'!$F$5:$F$18,'Vent Sizing Charts'!K$5:K$18))</f>
        <v>#N/A</v>
      </c>
      <c r="M557" t="e">
        <f>IF(LOOKUP($F557,'Vent Sizing Charts'!$F$5:$F$18,'Vent Sizing Charts'!L$5:L$18)+1&lt;0,0,LOOKUP($F557,'Vent Sizing Charts'!$F$5:$F$18,'Vent Sizing Charts'!L$5:L$18))</f>
        <v>#N/A</v>
      </c>
      <c r="N557" t="e">
        <f>IF(LOOKUP($F557,'Vent Sizing Charts'!$F$5:$F$18,'Vent Sizing Charts'!M$5:M$18)+1&lt;0,0,LOOKUP($F557,'Vent Sizing Charts'!$F$5:$F$18,'Vent Sizing Charts'!M$5:M$18))</f>
        <v>#N/A</v>
      </c>
      <c r="O557" t="e">
        <f>IF(LOOKUP($F557,'Vent Sizing Charts'!$F$5:$F$18,'Vent Sizing Charts'!N$5:N$18)+1&lt;0,0,LOOKUP($F557,'Vent Sizing Charts'!$F$5:$F$18,'Vent Sizing Charts'!N$5:N$18))</f>
        <v>#N/A</v>
      </c>
    </row>
    <row r="558" spans="6:15" x14ac:dyDescent="0.25">
      <c r="F558" t="str">
        <f>IF('Vent Sizing'!M543="","",'Vent Sizing'!M543)</f>
        <v/>
      </c>
      <c r="G558">
        <v>0</v>
      </c>
      <c r="H558" t="e">
        <f>IF(LOOKUP($F558,'Vent Sizing Charts'!$F$5:$F$18,'Vent Sizing Charts'!G$5:G$18)+1&lt;0,0,LOOKUP($F558,'Vent Sizing Charts'!$F$5:$F$18,'Vent Sizing Charts'!G$5:G$18))</f>
        <v>#N/A</v>
      </c>
      <c r="I558" t="e">
        <f>IF(LOOKUP($F558,'Vent Sizing Charts'!$F$5:$F$18,'Vent Sizing Charts'!H$5:H$18)+1&lt;0,0,LOOKUP($F558,'Vent Sizing Charts'!$F$5:$F$18,'Vent Sizing Charts'!H$5:H$18))</f>
        <v>#N/A</v>
      </c>
      <c r="J558" t="e">
        <f>IF(LOOKUP($F558,'Vent Sizing Charts'!$F$5:$F$18,'Vent Sizing Charts'!I$5:I$18)+1&lt;0,0,LOOKUP($F558,'Vent Sizing Charts'!$F$5:$F$18,'Vent Sizing Charts'!I$5:I$18))</f>
        <v>#N/A</v>
      </c>
      <c r="K558" t="e">
        <f>IF(LOOKUP($F558,'Vent Sizing Charts'!$F$5:$F$18,'Vent Sizing Charts'!J$5:J$18)+1&lt;0,0,LOOKUP($F558,'Vent Sizing Charts'!$F$5:$F$18,'Vent Sizing Charts'!J$5:J$18))</f>
        <v>#N/A</v>
      </c>
      <c r="L558" t="e">
        <f>IF(LOOKUP($F558,'Vent Sizing Charts'!$F$5:$F$18,'Vent Sizing Charts'!K$5:K$18)+1&lt;0,0,LOOKUP($F558,'Vent Sizing Charts'!$F$5:$F$18,'Vent Sizing Charts'!K$5:K$18))</f>
        <v>#N/A</v>
      </c>
      <c r="M558" t="e">
        <f>IF(LOOKUP($F558,'Vent Sizing Charts'!$F$5:$F$18,'Vent Sizing Charts'!L$5:L$18)+1&lt;0,0,LOOKUP($F558,'Vent Sizing Charts'!$F$5:$F$18,'Vent Sizing Charts'!L$5:L$18))</f>
        <v>#N/A</v>
      </c>
      <c r="N558" t="e">
        <f>IF(LOOKUP($F558,'Vent Sizing Charts'!$F$5:$F$18,'Vent Sizing Charts'!M$5:M$18)+1&lt;0,0,LOOKUP($F558,'Vent Sizing Charts'!$F$5:$F$18,'Vent Sizing Charts'!M$5:M$18))</f>
        <v>#N/A</v>
      </c>
      <c r="O558" t="e">
        <f>IF(LOOKUP($F558,'Vent Sizing Charts'!$F$5:$F$18,'Vent Sizing Charts'!N$5:N$18)+1&lt;0,0,LOOKUP($F558,'Vent Sizing Charts'!$F$5:$F$18,'Vent Sizing Charts'!N$5:N$18))</f>
        <v>#N/A</v>
      </c>
    </row>
    <row r="559" spans="6:15" x14ac:dyDescent="0.25">
      <c r="F559" t="str">
        <f>IF('Vent Sizing'!M544="","",'Vent Sizing'!M544)</f>
        <v/>
      </c>
      <c r="G559">
        <v>0</v>
      </c>
      <c r="H559" t="e">
        <f>IF(LOOKUP($F559,'Vent Sizing Charts'!$F$5:$F$18,'Vent Sizing Charts'!G$5:G$18)+1&lt;0,0,LOOKUP($F559,'Vent Sizing Charts'!$F$5:$F$18,'Vent Sizing Charts'!G$5:G$18))</f>
        <v>#N/A</v>
      </c>
      <c r="I559" t="e">
        <f>IF(LOOKUP($F559,'Vent Sizing Charts'!$F$5:$F$18,'Vent Sizing Charts'!H$5:H$18)+1&lt;0,0,LOOKUP($F559,'Vent Sizing Charts'!$F$5:$F$18,'Vent Sizing Charts'!H$5:H$18))</f>
        <v>#N/A</v>
      </c>
      <c r="J559" t="e">
        <f>IF(LOOKUP($F559,'Vent Sizing Charts'!$F$5:$F$18,'Vent Sizing Charts'!I$5:I$18)+1&lt;0,0,LOOKUP($F559,'Vent Sizing Charts'!$F$5:$F$18,'Vent Sizing Charts'!I$5:I$18))</f>
        <v>#N/A</v>
      </c>
      <c r="K559" t="e">
        <f>IF(LOOKUP($F559,'Vent Sizing Charts'!$F$5:$F$18,'Vent Sizing Charts'!J$5:J$18)+1&lt;0,0,LOOKUP($F559,'Vent Sizing Charts'!$F$5:$F$18,'Vent Sizing Charts'!J$5:J$18))</f>
        <v>#N/A</v>
      </c>
      <c r="L559" t="e">
        <f>IF(LOOKUP($F559,'Vent Sizing Charts'!$F$5:$F$18,'Vent Sizing Charts'!K$5:K$18)+1&lt;0,0,LOOKUP($F559,'Vent Sizing Charts'!$F$5:$F$18,'Vent Sizing Charts'!K$5:K$18))</f>
        <v>#N/A</v>
      </c>
      <c r="M559" t="e">
        <f>IF(LOOKUP($F559,'Vent Sizing Charts'!$F$5:$F$18,'Vent Sizing Charts'!L$5:L$18)+1&lt;0,0,LOOKUP($F559,'Vent Sizing Charts'!$F$5:$F$18,'Vent Sizing Charts'!L$5:L$18))</f>
        <v>#N/A</v>
      </c>
      <c r="N559" t="e">
        <f>IF(LOOKUP($F559,'Vent Sizing Charts'!$F$5:$F$18,'Vent Sizing Charts'!M$5:M$18)+1&lt;0,0,LOOKUP($F559,'Vent Sizing Charts'!$F$5:$F$18,'Vent Sizing Charts'!M$5:M$18))</f>
        <v>#N/A</v>
      </c>
      <c r="O559" t="e">
        <f>IF(LOOKUP($F559,'Vent Sizing Charts'!$F$5:$F$18,'Vent Sizing Charts'!N$5:N$18)+1&lt;0,0,LOOKUP($F559,'Vent Sizing Charts'!$F$5:$F$18,'Vent Sizing Charts'!N$5:N$18))</f>
        <v>#N/A</v>
      </c>
    </row>
    <row r="560" spans="6:15" x14ac:dyDescent="0.25">
      <c r="F560" t="str">
        <f>IF('Vent Sizing'!M545="","",'Vent Sizing'!M545)</f>
        <v/>
      </c>
      <c r="G560">
        <v>0</v>
      </c>
      <c r="H560" t="e">
        <f>IF(LOOKUP($F560,'Vent Sizing Charts'!$F$5:$F$18,'Vent Sizing Charts'!G$5:G$18)+1&lt;0,0,LOOKUP($F560,'Vent Sizing Charts'!$F$5:$F$18,'Vent Sizing Charts'!G$5:G$18))</f>
        <v>#N/A</v>
      </c>
      <c r="I560" t="e">
        <f>IF(LOOKUP($F560,'Vent Sizing Charts'!$F$5:$F$18,'Vent Sizing Charts'!H$5:H$18)+1&lt;0,0,LOOKUP($F560,'Vent Sizing Charts'!$F$5:$F$18,'Vent Sizing Charts'!H$5:H$18))</f>
        <v>#N/A</v>
      </c>
      <c r="J560" t="e">
        <f>IF(LOOKUP($F560,'Vent Sizing Charts'!$F$5:$F$18,'Vent Sizing Charts'!I$5:I$18)+1&lt;0,0,LOOKUP($F560,'Vent Sizing Charts'!$F$5:$F$18,'Vent Sizing Charts'!I$5:I$18))</f>
        <v>#N/A</v>
      </c>
      <c r="K560" t="e">
        <f>IF(LOOKUP($F560,'Vent Sizing Charts'!$F$5:$F$18,'Vent Sizing Charts'!J$5:J$18)+1&lt;0,0,LOOKUP($F560,'Vent Sizing Charts'!$F$5:$F$18,'Vent Sizing Charts'!J$5:J$18))</f>
        <v>#N/A</v>
      </c>
      <c r="L560" t="e">
        <f>IF(LOOKUP($F560,'Vent Sizing Charts'!$F$5:$F$18,'Vent Sizing Charts'!K$5:K$18)+1&lt;0,0,LOOKUP($F560,'Vent Sizing Charts'!$F$5:$F$18,'Vent Sizing Charts'!K$5:K$18))</f>
        <v>#N/A</v>
      </c>
      <c r="M560" t="e">
        <f>IF(LOOKUP($F560,'Vent Sizing Charts'!$F$5:$F$18,'Vent Sizing Charts'!L$5:L$18)+1&lt;0,0,LOOKUP($F560,'Vent Sizing Charts'!$F$5:$F$18,'Vent Sizing Charts'!L$5:L$18))</f>
        <v>#N/A</v>
      </c>
      <c r="N560" t="e">
        <f>IF(LOOKUP($F560,'Vent Sizing Charts'!$F$5:$F$18,'Vent Sizing Charts'!M$5:M$18)+1&lt;0,0,LOOKUP($F560,'Vent Sizing Charts'!$F$5:$F$18,'Vent Sizing Charts'!M$5:M$18))</f>
        <v>#N/A</v>
      </c>
      <c r="O560" t="e">
        <f>IF(LOOKUP($F560,'Vent Sizing Charts'!$F$5:$F$18,'Vent Sizing Charts'!N$5:N$18)+1&lt;0,0,LOOKUP($F560,'Vent Sizing Charts'!$F$5:$F$18,'Vent Sizing Charts'!N$5:N$18))</f>
        <v>#N/A</v>
      </c>
    </row>
    <row r="561" spans="6:15" x14ac:dyDescent="0.25">
      <c r="F561" t="str">
        <f>IF('Vent Sizing'!M546="","",'Vent Sizing'!M546)</f>
        <v/>
      </c>
      <c r="G561">
        <v>0</v>
      </c>
      <c r="H561" t="e">
        <f>IF(LOOKUP($F561,'Vent Sizing Charts'!$F$5:$F$18,'Vent Sizing Charts'!G$5:G$18)+1&lt;0,0,LOOKUP($F561,'Vent Sizing Charts'!$F$5:$F$18,'Vent Sizing Charts'!G$5:G$18))</f>
        <v>#N/A</v>
      </c>
      <c r="I561" t="e">
        <f>IF(LOOKUP($F561,'Vent Sizing Charts'!$F$5:$F$18,'Vent Sizing Charts'!H$5:H$18)+1&lt;0,0,LOOKUP($F561,'Vent Sizing Charts'!$F$5:$F$18,'Vent Sizing Charts'!H$5:H$18))</f>
        <v>#N/A</v>
      </c>
      <c r="J561" t="e">
        <f>IF(LOOKUP($F561,'Vent Sizing Charts'!$F$5:$F$18,'Vent Sizing Charts'!I$5:I$18)+1&lt;0,0,LOOKUP($F561,'Vent Sizing Charts'!$F$5:$F$18,'Vent Sizing Charts'!I$5:I$18))</f>
        <v>#N/A</v>
      </c>
      <c r="K561" t="e">
        <f>IF(LOOKUP($F561,'Vent Sizing Charts'!$F$5:$F$18,'Vent Sizing Charts'!J$5:J$18)+1&lt;0,0,LOOKUP($F561,'Vent Sizing Charts'!$F$5:$F$18,'Vent Sizing Charts'!J$5:J$18))</f>
        <v>#N/A</v>
      </c>
      <c r="L561" t="e">
        <f>IF(LOOKUP($F561,'Vent Sizing Charts'!$F$5:$F$18,'Vent Sizing Charts'!K$5:K$18)+1&lt;0,0,LOOKUP($F561,'Vent Sizing Charts'!$F$5:$F$18,'Vent Sizing Charts'!K$5:K$18))</f>
        <v>#N/A</v>
      </c>
      <c r="M561" t="e">
        <f>IF(LOOKUP($F561,'Vent Sizing Charts'!$F$5:$F$18,'Vent Sizing Charts'!L$5:L$18)+1&lt;0,0,LOOKUP($F561,'Vent Sizing Charts'!$F$5:$F$18,'Vent Sizing Charts'!L$5:L$18))</f>
        <v>#N/A</v>
      </c>
      <c r="N561" t="e">
        <f>IF(LOOKUP($F561,'Vent Sizing Charts'!$F$5:$F$18,'Vent Sizing Charts'!M$5:M$18)+1&lt;0,0,LOOKUP($F561,'Vent Sizing Charts'!$F$5:$F$18,'Vent Sizing Charts'!M$5:M$18))</f>
        <v>#N/A</v>
      </c>
      <c r="O561" t="e">
        <f>IF(LOOKUP($F561,'Vent Sizing Charts'!$F$5:$F$18,'Vent Sizing Charts'!N$5:N$18)+1&lt;0,0,LOOKUP($F561,'Vent Sizing Charts'!$F$5:$F$18,'Vent Sizing Charts'!N$5:N$18))</f>
        <v>#N/A</v>
      </c>
    </row>
    <row r="562" spans="6:15" x14ac:dyDescent="0.25">
      <c r="F562" t="str">
        <f>IF('Vent Sizing'!M547="","",'Vent Sizing'!M547)</f>
        <v/>
      </c>
      <c r="G562">
        <v>0</v>
      </c>
      <c r="H562" t="e">
        <f>IF(LOOKUP($F562,'Vent Sizing Charts'!$F$5:$F$18,'Vent Sizing Charts'!G$5:G$18)+1&lt;0,0,LOOKUP($F562,'Vent Sizing Charts'!$F$5:$F$18,'Vent Sizing Charts'!G$5:G$18))</f>
        <v>#N/A</v>
      </c>
      <c r="I562" t="e">
        <f>IF(LOOKUP($F562,'Vent Sizing Charts'!$F$5:$F$18,'Vent Sizing Charts'!H$5:H$18)+1&lt;0,0,LOOKUP($F562,'Vent Sizing Charts'!$F$5:$F$18,'Vent Sizing Charts'!H$5:H$18))</f>
        <v>#N/A</v>
      </c>
      <c r="J562" t="e">
        <f>IF(LOOKUP($F562,'Vent Sizing Charts'!$F$5:$F$18,'Vent Sizing Charts'!I$5:I$18)+1&lt;0,0,LOOKUP($F562,'Vent Sizing Charts'!$F$5:$F$18,'Vent Sizing Charts'!I$5:I$18))</f>
        <v>#N/A</v>
      </c>
      <c r="K562" t="e">
        <f>IF(LOOKUP($F562,'Vent Sizing Charts'!$F$5:$F$18,'Vent Sizing Charts'!J$5:J$18)+1&lt;0,0,LOOKUP($F562,'Vent Sizing Charts'!$F$5:$F$18,'Vent Sizing Charts'!J$5:J$18))</f>
        <v>#N/A</v>
      </c>
      <c r="L562" t="e">
        <f>IF(LOOKUP($F562,'Vent Sizing Charts'!$F$5:$F$18,'Vent Sizing Charts'!K$5:K$18)+1&lt;0,0,LOOKUP($F562,'Vent Sizing Charts'!$F$5:$F$18,'Vent Sizing Charts'!K$5:K$18))</f>
        <v>#N/A</v>
      </c>
      <c r="M562" t="e">
        <f>IF(LOOKUP($F562,'Vent Sizing Charts'!$F$5:$F$18,'Vent Sizing Charts'!L$5:L$18)+1&lt;0,0,LOOKUP($F562,'Vent Sizing Charts'!$F$5:$F$18,'Vent Sizing Charts'!L$5:L$18))</f>
        <v>#N/A</v>
      </c>
      <c r="N562" t="e">
        <f>IF(LOOKUP($F562,'Vent Sizing Charts'!$F$5:$F$18,'Vent Sizing Charts'!M$5:M$18)+1&lt;0,0,LOOKUP($F562,'Vent Sizing Charts'!$F$5:$F$18,'Vent Sizing Charts'!M$5:M$18))</f>
        <v>#N/A</v>
      </c>
      <c r="O562" t="e">
        <f>IF(LOOKUP($F562,'Vent Sizing Charts'!$F$5:$F$18,'Vent Sizing Charts'!N$5:N$18)+1&lt;0,0,LOOKUP($F562,'Vent Sizing Charts'!$F$5:$F$18,'Vent Sizing Charts'!N$5:N$18))</f>
        <v>#N/A</v>
      </c>
    </row>
    <row r="563" spans="6:15" x14ac:dyDescent="0.25">
      <c r="F563" t="str">
        <f>IF('Vent Sizing'!M548="","",'Vent Sizing'!M548)</f>
        <v/>
      </c>
      <c r="G563">
        <v>0</v>
      </c>
      <c r="H563" t="e">
        <f>IF(LOOKUP($F563,'Vent Sizing Charts'!$F$5:$F$18,'Vent Sizing Charts'!G$5:G$18)+1&lt;0,0,LOOKUP($F563,'Vent Sizing Charts'!$F$5:$F$18,'Vent Sizing Charts'!G$5:G$18))</f>
        <v>#N/A</v>
      </c>
      <c r="I563" t="e">
        <f>IF(LOOKUP($F563,'Vent Sizing Charts'!$F$5:$F$18,'Vent Sizing Charts'!H$5:H$18)+1&lt;0,0,LOOKUP($F563,'Vent Sizing Charts'!$F$5:$F$18,'Vent Sizing Charts'!H$5:H$18))</f>
        <v>#N/A</v>
      </c>
      <c r="J563" t="e">
        <f>IF(LOOKUP($F563,'Vent Sizing Charts'!$F$5:$F$18,'Vent Sizing Charts'!I$5:I$18)+1&lt;0,0,LOOKUP($F563,'Vent Sizing Charts'!$F$5:$F$18,'Vent Sizing Charts'!I$5:I$18))</f>
        <v>#N/A</v>
      </c>
      <c r="K563" t="e">
        <f>IF(LOOKUP($F563,'Vent Sizing Charts'!$F$5:$F$18,'Vent Sizing Charts'!J$5:J$18)+1&lt;0,0,LOOKUP($F563,'Vent Sizing Charts'!$F$5:$F$18,'Vent Sizing Charts'!J$5:J$18))</f>
        <v>#N/A</v>
      </c>
      <c r="L563" t="e">
        <f>IF(LOOKUP($F563,'Vent Sizing Charts'!$F$5:$F$18,'Vent Sizing Charts'!K$5:K$18)+1&lt;0,0,LOOKUP($F563,'Vent Sizing Charts'!$F$5:$F$18,'Vent Sizing Charts'!K$5:K$18))</f>
        <v>#N/A</v>
      </c>
      <c r="M563" t="e">
        <f>IF(LOOKUP($F563,'Vent Sizing Charts'!$F$5:$F$18,'Vent Sizing Charts'!L$5:L$18)+1&lt;0,0,LOOKUP($F563,'Vent Sizing Charts'!$F$5:$F$18,'Vent Sizing Charts'!L$5:L$18))</f>
        <v>#N/A</v>
      </c>
      <c r="N563" t="e">
        <f>IF(LOOKUP($F563,'Vent Sizing Charts'!$F$5:$F$18,'Vent Sizing Charts'!M$5:M$18)+1&lt;0,0,LOOKUP($F563,'Vent Sizing Charts'!$F$5:$F$18,'Vent Sizing Charts'!M$5:M$18))</f>
        <v>#N/A</v>
      </c>
      <c r="O563" t="e">
        <f>IF(LOOKUP($F563,'Vent Sizing Charts'!$F$5:$F$18,'Vent Sizing Charts'!N$5:N$18)+1&lt;0,0,LOOKUP($F563,'Vent Sizing Charts'!$F$5:$F$18,'Vent Sizing Charts'!N$5:N$18))</f>
        <v>#N/A</v>
      </c>
    </row>
    <row r="564" spans="6:15" x14ac:dyDescent="0.25">
      <c r="F564" t="str">
        <f>IF('Vent Sizing'!M549="","",'Vent Sizing'!M549)</f>
        <v/>
      </c>
      <c r="G564">
        <v>0</v>
      </c>
      <c r="H564" t="e">
        <f>IF(LOOKUP($F564,'Vent Sizing Charts'!$F$5:$F$18,'Vent Sizing Charts'!G$5:G$18)+1&lt;0,0,LOOKUP($F564,'Vent Sizing Charts'!$F$5:$F$18,'Vent Sizing Charts'!G$5:G$18))</f>
        <v>#N/A</v>
      </c>
      <c r="I564" t="e">
        <f>IF(LOOKUP($F564,'Vent Sizing Charts'!$F$5:$F$18,'Vent Sizing Charts'!H$5:H$18)+1&lt;0,0,LOOKUP($F564,'Vent Sizing Charts'!$F$5:$F$18,'Vent Sizing Charts'!H$5:H$18))</f>
        <v>#N/A</v>
      </c>
      <c r="J564" t="e">
        <f>IF(LOOKUP($F564,'Vent Sizing Charts'!$F$5:$F$18,'Vent Sizing Charts'!I$5:I$18)+1&lt;0,0,LOOKUP($F564,'Vent Sizing Charts'!$F$5:$F$18,'Vent Sizing Charts'!I$5:I$18))</f>
        <v>#N/A</v>
      </c>
      <c r="K564" t="e">
        <f>IF(LOOKUP($F564,'Vent Sizing Charts'!$F$5:$F$18,'Vent Sizing Charts'!J$5:J$18)+1&lt;0,0,LOOKUP($F564,'Vent Sizing Charts'!$F$5:$F$18,'Vent Sizing Charts'!J$5:J$18))</f>
        <v>#N/A</v>
      </c>
      <c r="L564" t="e">
        <f>IF(LOOKUP($F564,'Vent Sizing Charts'!$F$5:$F$18,'Vent Sizing Charts'!K$5:K$18)+1&lt;0,0,LOOKUP($F564,'Vent Sizing Charts'!$F$5:$F$18,'Vent Sizing Charts'!K$5:K$18))</f>
        <v>#N/A</v>
      </c>
      <c r="M564" t="e">
        <f>IF(LOOKUP($F564,'Vent Sizing Charts'!$F$5:$F$18,'Vent Sizing Charts'!L$5:L$18)+1&lt;0,0,LOOKUP($F564,'Vent Sizing Charts'!$F$5:$F$18,'Vent Sizing Charts'!L$5:L$18))</f>
        <v>#N/A</v>
      </c>
      <c r="N564" t="e">
        <f>IF(LOOKUP($F564,'Vent Sizing Charts'!$F$5:$F$18,'Vent Sizing Charts'!M$5:M$18)+1&lt;0,0,LOOKUP($F564,'Vent Sizing Charts'!$F$5:$F$18,'Vent Sizing Charts'!M$5:M$18))</f>
        <v>#N/A</v>
      </c>
      <c r="O564" t="e">
        <f>IF(LOOKUP($F564,'Vent Sizing Charts'!$F$5:$F$18,'Vent Sizing Charts'!N$5:N$18)+1&lt;0,0,LOOKUP($F564,'Vent Sizing Charts'!$F$5:$F$18,'Vent Sizing Charts'!N$5:N$18))</f>
        <v>#N/A</v>
      </c>
    </row>
    <row r="565" spans="6:15" x14ac:dyDescent="0.25">
      <c r="F565" t="str">
        <f>IF('Vent Sizing'!M550="","",'Vent Sizing'!M550)</f>
        <v/>
      </c>
      <c r="G565">
        <v>0</v>
      </c>
      <c r="H565" t="e">
        <f>IF(LOOKUP($F565,'Vent Sizing Charts'!$F$5:$F$18,'Vent Sizing Charts'!G$5:G$18)+1&lt;0,0,LOOKUP($F565,'Vent Sizing Charts'!$F$5:$F$18,'Vent Sizing Charts'!G$5:G$18))</f>
        <v>#N/A</v>
      </c>
      <c r="I565" t="e">
        <f>IF(LOOKUP($F565,'Vent Sizing Charts'!$F$5:$F$18,'Vent Sizing Charts'!H$5:H$18)+1&lt;0,0,LOOKUP($F565,'Vent Sizing Charts'!$F$5:$F$18,'Vent Sizing Charts'!H$5:H$18))</f>
        <v>#N/A</v>
      </c>
      <c r="J565" t="e">
        <f>IF(LOOKUP($F565,'Vent Sizing Charts'!$F$5:$F$18,'Vent Sizing Charts'!I$5:I$18)+1&lt;0,0,LOOKUP($F565,'Vent Sizing Charts'!$F$5:$F$18,'Vent Sizing Charts'!I$5:I$18))</f>
        <v>#N/A</v>
      </c>
      <c r="K565" t="e">
        <f>IF(LOOKUP($F565,'Vent Sizing Charts'!$F$5:$F$18,'Vent Sizing Charts'!J$5:J$18)+1&lt;0,0,LOOKUP($F565,'Vent Sizing Charts'!$F$5:$F$18,'Vent Sizing Charts'!J$5:J$18))</f>
        <v>#N/A</v>
      </c>
      <c r="L565" t="e">
        <f>IF(LOOKUP($F565,'Vent Sizing Charts'!$F$5:$F$18,'Vent Sizing Charts'!K$5:K$18)+1&lt;0,0,LOOKUP($F565,'Vent Sizing Charts'!$F$5:$F$18,'Vent Sizing Charts'!K$5:K$18))</f>
        <v>#N/A</v>
      </c>
      <c r="M565" t="e">
        <f>IF(LOOKUP($F565,'Vent Sizing Charts'!$F$5:$F$18,'Vent Sizing Charts'!L$5:L$18)+1&lt;0,0,LOOKUP($F565,'Vent Sizing Charts'!$F$5:$F$18,'Vent Sizing Charts'!L$5:L$18))</f>
        <v>#N/A</v>
      </c>
      <c r="N565" t="e">
        <f>IF(LOOKUP($F565,'Vent Sizing Charts'!$F$5:$F$18,'Vent Sizing Charts'!M$5:M$18)+1&lt;0,0,LOOKUP($F565,'Vent Sizing Charts'!$F$5:$F$18,'Vent Sizing Charts'!M$5:M$18))</f>
        <v>#N/A</v>
      </c>
      <c r="O565" t="e">
        <f>IF(LOOKUP($F565,'Vent Sizing Charts'!$F$5:$F$18,'Vent Sizing Charts'!N$5:N$18)+1&lt;0,0,LOOKUP($F565,'Vent Sizing Charts'!$F$5:$F$18,'Vent Sizing Charts'!N$5:N$18))</f>
        <v>#N/A</v>
      </c>
    </row>
    <row r="566" spans="6:15" x14ac:dyDescent="0.25">
      <c r="F566" t="str">
        <f>IF('Vent Sizing'!M551="","",'Vent Sizing'!M551)</f>
        <v/>
      </c>
      <c r="G566">
        <v>0</v>
      </c>
      <c r="H566" t="e">
        <f>IF(LOOKUP($F566,'Vent Sizing Charts'!$F$5:$F$18,'Vent Sizing Charts'!G$5:G$18)+1&lt;0,0,LOOKUP($F566,'Vent Sizing Charts'!$F$5:$F$18,'Vent Sizing Charts'!G$5:G$18))</f>
        <v>#N/A</v>
      </c>
      <c r="I566" t="e">
        <f>IF(LOOKUP($F566,'Vent Sizing Charts'!$F$5:$F$18,'Vent Sizing Charts'!H$5:H$18)+1&lt;0,0,LOOKUP($F566,'Vent Sizing Charts'!$F$5:$F$18,'Vent Sizing Charts'!H$5:H$18))</f>
        <v>#N/A</v>
      </c>
      <c r="J566" t="e">
        <f>IF(LOOKUP($F566,'Vent Sizing Charts'!$F$5:$F$18,'Vent Sizing Charts'!I$5:I$18)+1&lt;0,0,LOOKUP($F566,'Vent Sizing Charts'!$F$5:$F$18,'Vent Sizing Charts'!I$5:I$18))</f>
        <v>#N/A</v>
      </c>
      <c r="K566" t="e">
        <f>IF(LOOKUP($F566,'Vent Sizing Charts'!$F$5:$F$18,'Vent Sizing Charts'!J$5:J$18)+1&lt;0,0,LOOKUP($F566,'Vent Sizing Charts'!$F$5:$F$18,'Vent Sizing Charts'!J$5:J$18))</f>
        <v>#N/A</v>
      </c>
      <c r="L566" t="e">
        <f>IF(LOOKUP($F566,'Vent Sizing Charts'!$F$5:$F$18,'Vent Sizing Charts'!K$5:K$18)+1&lt;0,0,LOOKUP($F566,'Vent Sizing Charts'!$F$5:$F$18,'Vent Sizing Charts'!K$5:K$18))</f>
        <v>#N/A</v>
      </c>
      <c r="M566" t="e">
        <f>IF(LOOKUP($F566,'Vent Sizing Charts'!$F$5:$F$18,'Vent Sizing Charts'!L$5:L$18)+1&lt;0,0,LOOKUP($F566,'Vent Sizing Charts'!$F$5:$F$18,'Vent Sizing Charts'!L$5:L$18))</f>
        <v>#N/A</v>
      </c>
      <c r="N566" t="e">
        <f>IF(LOOKUP($F566,'Vent Sizing Charts'!$F$5:$F$18,'Vent Sizing Charts'!M$5:M$18)+1&lt;0,0,LOOKUP($F566,'Vent Sizing Charts'!$F$5:$F$18,'Vent Sizing Charts'!M$5:M$18))</f>
        <v>#N/A</v>
      </c>
      <c r="O566" t="e">
        <f>IF(LOOKUP($F566,'Vent Sizing Charts'!$F$5:$F$18,'Vent Sizing Charts'!N$5:N$18)+1&lt;0,0,LOOKUP($F566,'Vent Sizing Charts'!$F$5:$F$18,'Vent Sizing Charts'!N$5:N$18))</f>
        <v>#N/A</v>
      </c>
    </row>
    <row r="567" spans="6:15" x14ac:dyDescent="0.25">
      <c r="F567" t="str">
        <f>IF('Vent Sizing'!M552="","",'Vent Sizing'!M552)</f>
        <v/>
      </c>
      <c r="G567">
        <v>0</v>
      </c>
      <c r="H567" t="e">
        <f>IF(LOOKUP($F567,'Vent Sizing Charts'!$F$5:$F$18,'Vent Sizing Charts'!G$5:G$18)+1&lt;0,0,LOOKUP($F567,'Vent Sizing Charts'!$F$5:$F$18,'Vent Sizing Charts'!G$5:G$18))</f>
        <v>#N/A</v>
      </c>
      <c r="I567" t="e">
        <f>IF(LOOKUP($F567,'Vent Sizing Charts'!$F$5:$F$18,'Vent Sizing Charts'!H$5:H$18)+1&lt;0,0,LOOKUP($F567,'Vent Sizing Charts'!$F$5:$F$18,'Vent Sizing Charts'!H$5:H$18))</f>
        <v>#N/A</v>
      </c>
      <c r="J567" t="e">
        <f>IF(LOOKUP($F567,'Vent Sizing Charts'!$F$5:$F$18,'Vent Sizing Charts'!I$5:I$18)+1&lt;0,0,LOOKUP($F567,'Vent Sizing Charts'!$F$5:$F$18,'Vent Sizing Charts'!I$5:I$18))</f>
        <v>#N/A</v>
      </c>
      <c r="K567" t="e">
        <f>IF(LOOKUP($F567,'Vent Sizing Charts'!$F$5:$F$18,'Vent Sizing Charts'!J$5:J$18)+1&lt;0,0,LOOKUP($F567,'Vent Sizing Charts'!$F$5:$F$18,'Vent Sizing Charts'!J$5:J$18))</f>
        <v>#N/A</v>
      </c>
      <c r="L567" t="e">
        <f>IF(LOOKUP($F567,'Vent Sizing Charts'!$F$5:$F$18,'Vent Sizing Charts'!K$5:K$18)+1&lt;0,0,LOOKUP($F567,'Vent Sizing Charts'!$F$5:$F$18,'Vent Sizing Charts'!K$5:K$18))</f>
        <v>#N/A</v>
      </c>
      <c r="M567" t="e">
        <f>IF(LOOKUP($F567,'Vent Sizing Charts'!$F$5:$F$18,'Vent Sizing Charts'!L$5:L$18)+1&lt;0,0,LOOKUP($F567,'Vent Sizing Charts'!$F$5:$F$18,'Vent Sizing Charts'!L$5:L$18))</f>
        <v>#N/A</v>
      </c>
      <c r="N567" t="e">
        <f>IF(LOOKUP($F567,'Vent Sizing Charts'!$F$5:$F$18,'Vent Sizing Charts'!M$5:M$18)+1&lt;0,0,LOOKUP($F567,'Vent Sizing Charts'!$F$5:$F$18,'Vent Sizing Charts'!M$5:M$18))</f>
        <v>#N/A</v>
      </c>
      <c r="O567" t="e">
        <f>IF(LOOKUP($F567,'Vent Sizing Charts'!$F$5:$F$18,'Vent Sizing Charts'!N$5:N$18)+1&lt;0,0,LOOKUP($F567,'Vent Sizing Charts'!$F$5:$F$18,'Vent Sizing Charts'!N$5:N$18))</f>
        <v>#N/A</v>
      </c>
    </row>
    <row r="568" spans="6:15" x14ac:dyDescent="0.25">
      <c r="F568" t="str">
        <f>IF('Vent Sizing'!M553="","",'Vent Sizing'!M553)</f>
        <v/>
      </c>
      <c r="G568">
        <v>0</v>
      </c>
      <c r="H568" t="e">
        <f>IF(LOOKUP($F568,'Vent Sizing Charts'!$F$5:$F$18,'Vent Sizing Charts'!G$5:G$18)+1&lt;0,0,LOOKUP($F568,'Vent Sizing Charts'!$F$5:$F$18,'Vent Sizing Charts'!G$5:G$18))</f>
        <v>#N/A</v>
      </c>
      <c r="I568" t="e">
        <f>IF(LOOKUP($F568,'Vent Sizing Charts'!$F$5:$F$18,'Vent Sizing Charts'!H$5:H$18)+1&lt;0,0,LOOKUP($F568,'Vent Sizing Charts'!$F$5:$F$18,'Vent Sizing Charts'!H$5:H$18))</f>
        <v>#N/A</v>
      </c>
      <c r="J568" t="e">
        <f>IF(LOOKUP($F568,'Vent Sizing Charts'!$F$5:$F$18,'Vent Sizing Charts'!I$5:I$18)+1&lt;0,0,LOOKUP($F568,'Vent Sizing Charts'!$F$5:$F$18,'Vent Sizing Charts'!I$5:I$18))</f>
        <v>#N/A</v>
      </c>
      <c r="K568" t="e">
        <f>IF(LOOKUP($F568,'Vent Sizing Charts'!$F$5:$F$18,'Vent Sizing Charts'!J$5:J$18)+1&lt;0,0,LOOKUP($F568,'Vent Sizing Charts'!$F$5:$F$18,'Vent Sizing Charts'!J$5:J$18))</f>
        <v>#N/A</v>
      </c>
      <c r="L568" t="e">
        <f>IF(LOOKUP($F568,'Vent Sizing Charts'!$F$5:$F$18,'Vent Sizing Charts'!K$5:K$18)+1&lt;0,0,LOOKUP($F568,'Vent Sizing Charts'!$F$5:$F$18,'Vent Sizing Charts'!K$5:K$18))</f>
        <v>#N/A</v>
      </c>
      <c r="M568" t="e">
        <f>IF(LOOKUP($F568,'Vent Sizing Charts'!$F$5:$F$18,'Vent Sizing Charts'!L$5:L$18)+1&lt;0,0,LOOKUP($F568,'Vent Sizing Charts'!$F$5:$F$18,'Vent Sizing Charts'!L$5:L$18))</f>
        <v>#N/A</v>
      </c>
      <c r="N568" t="e">
        <f>IF(LOOKUP($F568,'Vent Sizing Charts'!$F$5:$F$18,'Vent Sizing Charts'!M$5:M$18)+1&lt;0,0,LOOKUP($F568,'Vent Sizing Charts'!$F$5:$F$18,'Vent Sizing Charts'!M$5:M$18))</f>
        <v>#N/A</v>
      </c>
      <c r="O568" t="e">
        <f>IF(LOOKUP($F568,'Vent Sizing Charts'!$F$5:$F$18,'Vent Sizing Charts'!N$5:N$18)+1&lt;0,0,LOOKUP($F568,'Vent Sizing Charts'!$F$5:$F$18,'Vent Sizing Charts'!N$5:N$18))</f>
        <v>#N/A</v>
      </c>
    </row>
    <row r="569" spans="6:15" x14ac:dyDescent="0.25">
      <c r="F569" t="str">
        <f>IF('Vent Sizing'!M554="","",'Vent Sizing'!M554)</f>
        <v/>
      </c>
      <c r="G569">
        <v>0</v>
      </c>
      <c r="H569" t="e">
        <f>IF(LOOKUP($F569,'Vent Sizing Charts'!$F$5:$F$18,'Vent Sizing Charts'!G$5:G$18)+1&lt;0,0,LOOKUP($F569,'Vent Sizing Charts'!$F$5:$F$18,'Vent Sizing Charts'!G$5:G$18))</f>
        <v>#N/A</v>
      </c>
      <c r="I569" t="e">
        <f>IF(LOOKUP($F569,'Vent Sizing Charts'!$F$5:$F$18,'Vent Sizing Charts'!H$5:H$18)+1&lt;0,0,LOOKUP($F569,'Vent Sizing Charts'!$F$5:$F$18,'Vent Sizing Charts'!H$5:H$18))</f>
        <v>#N/A</v>
      </c>
      <c r="J569" t="e">
        <f>IF(LOOKUP($F569,'Vent Sizing Charts'!$F$5:$F$18,'Vent Sizing Charts'!I$5:I$18)+1&lt;0,0,LOOKUP($F569,'Vent Sizing Charts'!$F$5:$F$18,'Vent Sizing Charts'!I$5:I$18))</f>
        <v>#N/A</v>
      </c>
      <c r="K569" t="e">
        <f>IF(LOOKUP($F569,'Vent Sizing Charts'!$F$5:$F$18,'Vent Sizing Charts'!J$5:J$18)+1&lt;0,0,LOOKUP($F569,'Vent Sizing Charts'!$F$5:$F$18,'Vent Sizing Charts'!J$5:J$18))</f>
        <v>#N/A</v>
      </c>
      <c r="L569" t="e">
        <f>IF(LOOKUP($F569,'Vent Sizing Charts'!$F$5:$F$18,'Vent Sizing Charts'!K$5:K$18)+1&lt;0,0,LOOKUP($F569,'Vent Sizing Charts'!$F$5:$F$18,'Vent Sizing Charts'!K$5:K$18))</f>
        <v>#N/A</v>
      </c>
      <c r="M569" t="e">
        <f>IF(LOOKUP($F569,'Vent Sizing Charts'!$F$5:$F$18,'Vent Sizing Charts'!L$5:L$18)+1&lt;0,0,LOOKUP($F569,'Vent Sizing Charts'!$F$5:$F$18,'Vent Sizing Charts'!L$5:L$18))</f>
        <v>#N/A</v>
      </c>
      <c r="N569" t="e">
        <f>IF(LOOKUP($F569,'Vent Sizing Charts'!$F$5:$F$18,'Vent Sizing Charts'!M$5:M$18)+1&lt;0,0,LOOKUP($F569,'Vent Sizing Charts'!$F$5:$F$18,'Vent Sizing Charts'!M$5:M$18))</f>
        <v>#N/A</v>
      </c>
      <c r="O569" t="e">
        <f>IF(LOOKUP($F569,'Vent Sizing Charts'!$F$5:$F$18,'Vent Sizing Charts'!N$5:N$18)+1&lt;0,0,LOOKUP($F569,'Vent Sizing Charts'!$F$5:$F$18,'Vent Sizing Charts'!N$5:N$18))</f>
        <v>#N/A</v>
      </c>
    </row>
    <row r="570" spans="6:15" x14ac:dyDescent="0.25">
      <c r="F570" t="str">
        <f>IF('Vent Sizing'!M555="","",'Vent Sizing'!M555)</f>
        <v/>
      </c>
      <c r="G570">
        <v>0</v>
      </c>
      <c r="H570" t="e">
        <f>IF(LOOKUP($F570,'Vent Sizing Charts'!$F$5:$F$18,'Vent Sizing Charts'!G$5:G$18)+1&lt;0,0,LOOKUP($F570,'Vent Sizing Charts'!$F$5:$F$18,'Vent Sizing Charts'!G$5:G$18))</f>
        <v>#N/A</v>
      </c>
      <c r="I570" t="e">
        <f>IF(LOOKUP($F570,'Vent Sizing Charts'!$F$5:$F$18,'Vent Sizing Charts'!H$5:H$18)+1&lt;0,0,LOOKUP($F570,'Vent Sizing Charts'!$F$5:$F$18,'Vent Sizing Charts'!H$5:H$18))</f>
        <v>#N/A</v>
      </c>
      <c r="J570" t="e">
        <f>IF(LOOKUP($F570,'Vent Sizing Charts'!$F$5:$F$18,'Vent Sizing Charts'!I$5:I$18)+1&lt;0,0,LOOKUP($F570,'Vent Sizing Charts'!$F$5:$F$18,'Vent Sizing Charts'!I$5:I$18))</f>
        <v>#N/A</v>
      </c>
      <c r="K570" t="e">
        <f>IF(LOOKUP($F570,'Vent Sizing Charts'!$F$5:$F$18,'Vent Sizing Charts'!J$5:J$18)+1&lt;0,0,LOOKUP($F570,'Vent Sizing Charts'!$F$5:$F$18,'Vent Sizing Charts'!J$5:J$18))</f>
        <v>#N/A</v>
      </c>
      <c r="L570" t="e">
        <f>IF(LOOKUP($F570,'Vent Sizing Charts'!$F$5:$F$18,'Vent Sizing Charts'!K$5:K$18)+1&lt;0,0,LOOKUP($F570,'Vent Sizing Charts'!$F$5:$F$18,'Vent Sizing Charts'!K$5:K$18))</f>
        <v>#N/A</v>
      </c>
      <c r="M570" t="e">
        <f>IF(LOOKUP($F570,'Vent Sizing Charts'!$F$5:$F$18,'Vent Sizing Charts'!L$5:L$18)+1&lt;0,0,LOOKUP($F570,'Vent Sizing Charts'!$F$5:$F$18,'Vent Sizing Charts'!L$5:L$18))</f>
        <v>#N/A</v>
      </c>
      <c r="N570" t="e">
        <f>IF(LOOKUP($F570,'Vent Sizing Charts'!$F$5:$F$18,'Vent Sizing Charts'!M$5:M$18)+1&lt;0,0,LOOKUP($F570,'Vent Sizing Charts'!$F$5:$F$18,'Vent Sizing Charts'!M$5:M$18))</f>
        <v>#N/A</v>
      </c>
      <c r="O570" t="e">
        <f>IF(LOOKUP($F570,'Vent Sizing Charts'!$F$5:$F$18,'Vent Sizing Charts'!N$5:N$18)+1&lt;0,0,LOOKUP($F570,'Vent Sizing Charts'!$F$5:$F$18,'Vent Sizing Charts'!N$5:N$18))</f>
        <v>#N/A</v>
      </c>
    </row>
    <row r="571" spans="6:15" x14ac:dyDescent="0.25">
      <c r="F571" t="str">
        <f>IF('Vent Sizing'!M556="","",'Vent Sizing'!M556)</f>
        <v/>
      </c>
      <c r="G571">
        <v>0</v>
      </c>
      <c r="H571" t="e">
        <f>IF(LOOKUP($F571,'Vent Sizing Charts'!$F$5:$F$18,'Vent Sizing Charts'!G$5:G$18)+1&lt;0,0,LOOKUP($F571,'Vent Sizing Charts'!$F$5:$F$18,'Vent Sizing Charts'!G$5:G$18))</f>
        <v>#N/A</v>
      </c>
      <c r="I571" t="e">
        <f>IF(LOOKUP($F571,'Vent Sizing Charts'!$F$5:$F$18,'Vent Sizing Charts'!H$5:H$18)+1&lt;0,0,LOOKUP($F571,'Vent Sizing Charts'!$F$5:$F$18,'Vent Sizing Charts'!H$5:H$18))</f>
        <v>#N/A</v>
      </c>
      <c r="J571" t="e">
        <f>IF(LOOKUP($F571,'Vent Sizing Charts'!$F$5:$F$18,'Vent Sizing Charts'!I$5:I$18)+1&lt;0,0,LOOKUP($F571,'Vent Sizing Charts'!$F$5:$F$18,'Vent Sizing Charts'!I$5:I$18))</f>
        <v>#N/A</v>
      </c>
      <c r="K571" t="e">
        <f>IF(LOOKUP($F571,'Vent Sizing Charts'!$F$5:$F$18,'Vent Sizing Charts'!J$5:J$18)+1&lt;0,0,LOOKUP($F571,'Vent Sizing Charts'!$F$5:$F$18,'Vent Sizing Charts'!J$5:J$18))</f>
        <v>#N/A</v>
      </c>
      <c r="L571" t="e">
        <f>IF(LOOKUP($F571,'Vent Sizing Charts'!$F$5:$F$18,'Vent Sizing Charts'!K$5:K$18)+1&lt;0,0,LOOKUP($F571,'Vent Sizing Charts'!$F$5:$F$18,'Vent Sizing Charts'!K$5:K$18))</f>
        <v>#N/A</v>
      </c>
      <c r="M571" t="e">
        <f>IF(LOOKUP($F571,'Vent Sizing Charts'!$F$5:$F$18,'Vent Sizing Charts'!L$5:L$18)+1&lt;0,0,LOOKUP($F571,'Vent Sizing Charts'!$F$5:$F$18,'Vent Sizing Charts'!L$5:L$18))</f>
        <v>#N/A</v>
      </c>
      <c r="N571" t="e">
        <f>IF(LOOKUP($F571,'Vent Sizing Charts'!$F$5:$F$18,'Vent Sizing Charts'!M$5:M$18)+1&lt;0,0,LOOKUP($F571,'Vent Sizing Charts'!$F$5:$F$18,'Vent Sizing Charts'!M$5:M$18))</f>
        <v>#N/A</v>
      </c>
      <c r="O571" t="e">
        <f>IF(LOOKUP($F571,'Vent Sizing Charts'!$F$5:$F$18,'Vent Sizing Charts'!N$5:N$18)+1&lt;0,0,LOOKUP($F571,'Vent Sizing Charts'!$F$5:$F$18,'Vent Sizing Charts'!N$5:N$18))</f>
        <v>#N/A</v>
      </c>
    </row>
    <row r="572" spans="6:15" x14ac:dyDescent="0.25">
      <c r="F572" t="str">
        <f>IF('Vent Sizing'!M557="","",'Vent Sizing'!M557)</f>
        <v/>
      </c>
      <c r="G572">
        <v>0</v>
      </c>
      <c r="H572" t="e">
        <f>IF(LOOKUP($F572,'Vent Sizing Charts'!$F$5:$F$18,'Vent Sizing Charts'!G$5:G$18)+1&lt;0,0,LOOKUP($F572,'Vent Sizing Charts'!$F$5:$F$18,'Vent Sizing Charts'!G$5:G$18))</f>
        <v>#N/A</v>
      </c>
      <c r="I572" t="e">
        <f>IF(LOOKUP($F572,'Vent Sizing Charts'!$F$5:$F$18,'Vent Sizing Charts'!H$5:H$18)+1&lt;0,0,LOOKUP($F572,'Vent Sizing Charts'!$F$5:$F$18,'Vent Sizing Charts'!H$5:H$18))</f>
        <v>#N/A</v>
      </c>
      <c r="J572" t="e">
        <f>IF(LOOKUP($F572,'Vent Sizing Charts'!$F$5:$F$18,'Vent Sizing Charts'!I$5:I$18)+1&lt;0,0,LOOKUP($F572,'Vent Sizing Charts'!$F$5:$F$18,'Vent Sizing Charts'!I$5:I$18))</f>
        <v>#N/A</v>
      </c>
      <c r="K572" t="e">
        <f>IF(LOOKUP($F572,'Vent Sizing Charts'!$F$5:$F$18,'Vent Sizing Charts'!J$5:J$18)+1&lt;0,0,LOOKUP($F572,'Vent Sizing Charts'!$F$5:$F$18,'Vent Sizing Charts'!J$5:J$18))</f>
        <v>#N/A</v>
      </c>
      <c r="L572" t="e">
        <f>IF(LOOKUP($F572,'Vent Sizing Charts'!$F$5:$F$18,'Vent Sizing Charts'!K$5:K$18)+1&lt;0,0,LOOKUP($F572,'Vent Sizing Charts'!$F$5:$F$18,'Vent Sizing Charts'!K$5:K$18))</f>
        <v>#N/A</v>
      </c>
      <c r="M572" t="e">
        <f>IF(LOOKUP($F572,'Vent Sizing Charts'!$F$5:$F$18,'Vent Sizing Charts'!L$5:L$18)+1&lt;0,0,LOOKUP($F572,'Vent Sizing Charts'!$F$5:$F$18,'Vent Sizing Charts'!L$5:L$18))</f>
        <v>#N/A</v>
      </c>
      <c r="N572" t="e">
        <f>IF(LOOKUP($F572,'Vent Sizing Charts'!$F$5:$F$18,'Vent Sizing Charts'!M$5:M$18)+1&lt;0,0,LOOKUP($F572,'Vent Sizing Charts'!$F$5:$F$18,'Vent Sizing Charts'!M$5:M$18))</f>
        <v>#N/A</v>
      </c>
      <c r="O572" t="e">
        <f>IF(LOOKUP($F572,'Vent Sizing Charts'!$F$5:$F$18,'Vent Sizing Charts'!N$5:N$18)+1&lt;0,0,LOOKUP($F572,'Vent Sizing Charts'!$F$5:$F$18,'Vent Sizing Charts'!N$5:N$18))</f>
        <v>#N/A</v>
      </c>
    </row>
    <row r="573" spans="6:15" x14ac:dyDescent="0.25">
      <c r="F573" t="str">
        <f>IF('Vent Sizing'!M558="","",'Vent Sizing'!M558)</f>
        <v/>
      </c>
      <c r="G573">
        <v>0</v>
      </c>
      <c r="H573" t="e">
        <f>IF(LOOKUP($F573,'Vent Sizing Charts'!$F$5:$F$18,'Vent Sizing Charts'!G$5:G$18)+1&lt;0,0,LOOKUP($F573,'Vent Sizing Charts'!$F$5:$F$18,'Vent Sizing Charts'!G$5:G$18))</f>
        <v>#N/A</v>
      </c>
      <c r="I573" t="e">
        <f>IF(LOOKUP($F573,'Vent Sizing Charts'!$F$5:$F$18,'Vent Sizing Charts'!H$5:H$18)+1&lt;0,0,LOOKUP($F573,'Vent Sizing Charts'!$F$5:$F$18,'Vent Sizing Charts'!H$5:H$18))</f>
        <v>#N/A</v>
      </c>
      <c r="J573" t="e">
        <f>IF(LOOKUP($F573,'Vent Sizing Charts'!$F$5:$F$18,'Vent Sizing Charts'!I$5:I$18)+1&lt;0,0,LOOKUP($F573,'Vent Sizing Charts'!$F$5:$F$18,'Vent Sizing Charts'!I$5:I$18))</f>
        <v>#N/A</v>
      </c>
      <c r="K573" t="e">
        <f>IF(LOOKUP($F573,'Vent Sizing Charts'!$F$5:$F$18,'Vent Sizing Charts'!J$5:J$18)+1&lt;0,0,LOOKUP($F573,'Vent Sizing Charts'!$F$5:$F$18,'Vent Sizing Charts'!J$5:J$18))</f>
        <v>#N/A</v>
      </c>
      <c r="L573" t="e">
        <f>IF(LOOKUP($F573,'Vent Sizing Charts'!$F$5:$F$18,'Vent Sizing Charts'!K$5:K$18)+1&lt;0,0,LOOKUP($F573,'Vent Sizing Charts'!$F$5:$F$18,'Vent Sizing Charts'!K$5:K$18))</f>
        <v>#N/A</v>
      </c>
      <c r="M573" t="e">
        <f>IF(LOOKUP($F573,'Vent Sizing Charts'!$F$5:$F$18,'Vent Sizing Charts'!L$5:L$18)+1&lt;0,0,LOOKUP($F573,'Vent Sizing Charts'!$F$5:$F$18,'Vent Sizing Charts'!L$5:L$18))</f>
        <v>#N/A</v>
      </c>
      <c r="N573" t="e">
        <f>IF(LOOKUP($F573,'Vent Sizing Charts'!$F$5:$F$18,'Vent Sizing Charts'!M$5:M$18)+1&lt;0,0,LOOKUP($F573,'Vent Sizing Charts'!$F$5:$F$18,'Vent Sizing Charts'!M$5:M$18))</f>
        <v>#N/A</v>
      </c>
      <c r="O573" t="e">
        <f>IF(LOOKUP($F573,'Vent Sizing Charts'!$F$5:$F$18,'Vent Sizing Charts'!N$5:N$18)+1&lt;0,0,LOOKUP($F573,'Vent Sizing Charts'!$F$5:$F$18,'Vent Sizing Charts'!N$5:N$18))</f>
        <v>#N/A</v>
      </c>
    </row>
    <row r="574" spans="6:15" x14ac:dyDescent="0.25">
      <c r="F574" t="str">
        <f>IF('Vent Sizing'!M559="","",'Vent Sizing'!M559)</f>
        <v/>
      </c>
      <c r="G574">
        <v>0</v>
      </c>
      <c r="H574" t="e">
        <f>IF(LOOKUP($F574,'Vent Sizing Charts'!$F$5:$F$18,'Vent Sizing Charts'!G$5:G$18)+1&lt;0,0,LOOKUP($F574,'Vent Sizing Charts'!$F$5:$F$18,'Vent Sizing Charts'!G$5:G$18))</f>
        <v>#N/A</v>
      </c>
      <c r="I574" t="e">
        <f>IF(LOOKUP($F574,'Vent Sizing Charts'!$F$5:$F$18,'Vent Sizing Charts'!H$5:H$18)+1&lt;0,0,LOOKUP($F574,'Vent Sizing Charts'!$F$5:$F$18,'Vent Sizing Charts'!H$5:H$18))</f>
        <v>#N/A</v>
      </c>
      <c r="J574" t="e">
        <f>IF(LOOKUP($F574,'Vent Sizing Charts'!$F$5:$F$18,'Vent Sizing Charts'!I$5:I$18)+1&lt;0,0,LOOKUP($F574,'Vent Sizing Charts'!$F$5:$F$18,'Vent Sizing Charts'!I$5:I$18))</f>
        <v>#N/A</v>
      </c>
      <c r="K574" t="e">
        <f>IF(LOOKUP($F574,'Vent Sizing Charts'!$F$5:$F$18,'Vent Sizing Charts'!J$5:J$18)+1&lt;0,0,LOOKUP($F574,'Vent Sizing Charts'!$F$5:$F$18,'Vent Sizing Charts'!J$5:J$18))</f>
        <v>#N/A</v>
      </c>
      <c r="L574" t="e">
        <f>IF(LOOKUP($F574,'Vent Sizing Charts'!$F$5:$F$18,'Vent Sizing Charts'!K$5:K$18)+1&lt;0,0,LOOKUP($F574,'Vent Sizing Charts'!$F$5:$F$18,'Vent Sizing Charts'!K$5:K$18))</f>
        <v>#N/A</v>
      </c>
      <c r="M574" t="e">
        <f>IF(LOOKUP($F574,'Vent Sizing Charts'!$F$5:$F$18,'Vent Sizing Charts'!L$5:L$18)+1&lt;0,0,LOOKUP($F574,'Vent Sizing Charts'!$F$5:$F$18,'Vent Sizing Charts'!L$5:L$18))</f>
        <v>#N/A</v>
      </c>
      <c r="N574" t="e">
        <f>IF(LOOKUP($F574,'Vent Sizing Charts'!$F$5:$F$18,'Vent Sizing Charts'!M$5:M$18)+1&lt;0,0,LOOKUP($F574,'Vent Sizing Charts'!$F$5:$F$18,'Vent Sizing Charts'!M$5:M$18))</f>
        <v>#N/A</v>
      </c>
      <c r="O574" t="e">
        <f>IF(LOOKUP($F574,'Vent Sizing Charts'!$F$5:$F$18,'Vent Sizing Charts'!N$5:N$18)+1&lt;0,0,LOOKUP($F574,'Vent Sizing Charts'!$F$5:$F$18,'Vent Sizing Charts'!N$5:N$18))</f>
        <v>#N/A</v>
      </c>
    </row>
    <row r="575" spans="6:15" x14ac:dyDescent="0.25">
      <c r="F575" t="str">
        <f>IF('Vent Sizing'!M560="","",'Vent Sizing'!M560)</f>
        <v/>
      </c>
      <c r="G575">
        <v>0</v>
      </c>
      <c r="H575" t="e">
        <f>IF(LOOKUP($F575,'Vent Sizing Charts'!$F$5:$F$18,'Vent Sizing Charts'!G$5:G$18)+1&lt;0,0,LOOKUP($F575,'Vent Sizing Charts'!$F$5:$F$18,'Vent Sizing Charts'!G$5:G$18))</f>
        <v>#N/A</v>
      </c>
      <c r="I575" t="e">
        <f>IF(LOOKUP($F575,'Vent Sizing Charts'!$F$5:$F$18,'Vent Sizing Charts'!H$5:H$18)+1&lt;0,0,LOOKUP($F575,'Vent Sizing Charts'!$F$5:$F$18,'Vent Sizing Charts'!H$5:H$18))</f>
        <v>#N/A</v>
      </c>
      <c r="J575" t="e">
        <f>IF(LOOKUP($F575,'Vent Sizing Charts'!$F$5:$F$18,'Vent Sizing Charts'!I$5:I$18)+1&lt;0,0,LOOKUP($F575,'Vent Sizing Charts'!$F$5:$F$18,'Vent Sizing Charts'!I$5:I$18))</f>
        <v>#N/A</v>
      </c>
      <c r="K575" t="e">
        <f>IF(LOOKUP($F575,'Vent Sizing Charts'!$F$5:$F$18,'Vent Sizing Charts'!J$5:J$18)+1&lt;0,0,LOOKUP($F575,'Vent Sizing Charts'!$F$5:$F$18,'Vent Sizing Charts'!J$5:J$18))</f>
        <v>#N/A</v>
      </c>
      <c r="L575" t="e">
        <f>IF(LOOKUP($F575,'Vent Sizing Charts'!$F$5:$F$18,'Vent Sizing Charts'!K$5:K$18)+1&lt;0,0,LOOKUP($F575,'Vent Sizing Charts'!$F$5:$F$18,'Vent Sizing Charts'!K$5:K$18))</f>
        <v>#N/A</v>
      </c>
      <c r="M575" t="e">
        <f>IF(LOOKUP($F575,'Vent Sizing Charts'!$F$5:$F$18,'Vent Sizing Charts'!L$5:L$18)+1&lt;0,0,LOOKUP($F575,'Vent Sizing Charts'!$F$5:$F$18,'Vent Sizing Charts'!L$5:L$18))</f>
        <v>#N/A</v>
      </c>
      <c r="N575" t="e">
        <f>IF(LOOKUP($F575,'Vent Sizing Charts'!$F$5:$F$18,'Vent Sizing Charts'!M$5:M$18)+1&lt;0,0,LOOKUP($F575,'Vent Sizing Charts'!$F$5:$F$18,'Vent Sizing Charts'!M$5:M$18))</f>
        <v>#N/A</v>
      </c>
      <c r="O575" t="e">
        <f>IF(LOOKUP($F575,'Vent Sizing Charts'!$F$5:$F$18,'Vent Sizing Charts'!N$5:N$18)+1&lt;0,0,LOOKUP($F575,'Vent Sizing Charts'!$F$5:$F$18,'Vent Sizing Charts'!N$5:N$18))</f>
        <v>#N/A</v>
      </c>
    </row>
    <row r="576" spans="6:15" x14ac:dyDescent="0.25">
      <c r="F576" t="str">
        <f>IF('Vent Sizing'!M561="","",'Vent Sizing'!M561)</f>
        <v/>
      </c>
      <c r="G576">
        <v>0</v>
      </c>
      <c r="H576" t="e">
        <f>IF(LOOKUP($F576,'Vent Sizing Charts'!$F$5:$F$18,'Vent Sizing Charts'!G$5:G$18)+1&lt;0,0,LOOKUP($F576,'Vent Sizing Charts'!$F$5:$F$18,'Vent Sizing Charts'!G$5:G$18))</f>
        <v>#N/A</v>
      </c>
      <c r="I576" t="e">
        <f>IF(LOOKUP($F576,'Vent Sizing Charts'!$F$5:$F$18,'Vent Sizing Charts'!H$5:H$18)+1&lt;0,0,LOOKUP($F576,'Vent Sizing Charts'!$F$5:$F$18,'Vent Sizing Charts'!H$5:H$18))</f>
        <v>#N/A</v>
      </c>
      <c r="J576" t="e">
        <f>IF(LOOKUP($F576,'Vent Sizing Charts'!$F$5:$F$18,'Vent Sizing Charts'!I$5:I$18)+1&lt;0,0,LOOKUP($F576,'Vent Sizing Charts'!$F$5:$F$18,'Vent Sizing Charts'!I$5:I$18))</f>
        <v>#N/A</v>
      </c>
      <c r="K576" t="e">
        <f>IF(LOOKUP($F576,'Vent Sizing Charts'!$F$5:$F$18,'Vent Sizing Charts'!J$5:J$18)+1&lt;0,0,LOOKUP($F576,'Vent Sizing Charts'!$F$5:$F$18,'Vent Sizing Charts'!J$5:J$18))</f>
        <v>#N/A</v>
      </c>
      <c r="L576" t="e">
        <f>IF(LOOKUP($F576,'Vent Sizing Charts'!$F$5:$F$18,'Vent Sizing Charts'!K$5:K$18)+1&lt;0,0,LOOKUP($F576,'Vent Sizing Charts'!$F$5:$F$18,'Vent Sizing Charts'!K$5:K$18))</f>
        <v>#N/A</v>
      </c>
      <c r="M576" t="e">
        <f>IF(LOOKUP($F576,'Vent Sizing Charts'!$F$5:$F$18,'Vent Sizing Charts'!L$5:L$18)+1&lt;0,0,LOOKUP($F576,'Vent Sizing Charts'!$F$5:$F$18,'Vent Sizing Charts'!L$5:L$18))</f>
        <v>#N/A</v>
      </c>
      <c r="N576" t="e">
        <f>IF(LOOKUP($F576,'Vent Sizing Charts'!$F$5:$F$18,'Vent Sizing Charts'!M$5:M$18)+1&lt;0,0,LOOKUP($F576,'Vent Sizing Charts'!$F$5:$F$18,'Vent Sizing Charts'!M$5:M$18))</f>
        <v>#N/A</v>
      </c>
      <c r="O576" t="e">
        <f>IF(LOOKUP($F576,'Vent Sizing Charts'!$F$5:$F$18,'Vent Sizing Charts'!N$5:N$18)+1&lt;0,0,LOOKUP($F576,'Vent Sizing Charts'!$F$5:$F$18,'Vent Sizing Charts'!N$5:N$18))</f>
        <v>#N/A</v>
      </c>
    </row>
    <row r="577" spans="6:15" x14ac:dyDescent="0.25">
      <c r="F577" t="str">
        <f>IF('Vent Sizing'!M562="","",'Vent Sizing'!M562)</f>
        <v/>
      </c>
      <c r="G577">
        <v>0</v>
      </c>
      <c r="H577" t="e">
        <f>IF(LOOKUP($F577,'Vent Sizing Charts'!$F$5:$F$18,'Vent Sizing Charts'!G$5:G$18)+1&lt;0,0,LOOKUP($F577,'Vent Sizing Charts'!$F$5:$F$18,'Vent Sizing Charts'!G$5:G$18))</f>
        <v>#N/A</v>
      </c>
      <c r="I577" t="e">
        <f>IF(LOOKUP($F577,'Vent Sizing Charts'!$F$5:$F$18,'Vent Sizing Charts'!H$5:H$18)+1&lt;0,0,LOOKUP($F577,'Vent Sizing Charts'!$F$5:$F$18,'Vent Sizing Charts'!H$5:H$18))</f>
        <v>#N/A</v>
      </c>
      <c r="J577" t="e">
        <f>IF(LOOKUP($F577,'Vent Sizing Charts'!$F$5:$F$18,'Vent Sizing Charts'!I$5:I$18)+1&lt;0,0,LOOKUP($F577,'Vent Sizing Charts'!$F$5:$F$18,'Vent Sizing Charts'!I$5:I$18))</f>
        <v>#N/A</v>
      </c>
      <c r="K577" t="e">
        <f>IF(LOOKUP($F577,'Vent Sizing Charts'!$F$5:$F$18,'Vent Sizing Charts'!J$5:J$18)+1&lt;0,0,LOOKUP($F577,'Vent Sizing Charts'!$F$5:$F$18,'Vent Sizing Charts'!J$5:J$18))</f>
        <v>#N/A</v>
      </c>
      <c r="L577" t="e">
        <f>IF(LOOKUP($F577,'Vent Sizing Charts'!$F$5:$F$18,'Vent Sizing Charts'!K$5:K$18)+1&lt;0,0,LOOKUP($F577,'Vent Sizing Charts'!$F$5:$F$18,'Vent Sizing Charts'!K$5:K$18))</f>
        <v>#N/A</v>
      </c>
      <c r="M577" t="e">
        <f>IF(LOOKUP($F577,'Vent Sizing Charts'!$F$5:$F$18,'Vent Sizing Charts'!L$5:L$18)+1&lt;0,0,LOOKUP($F577,'Vent Sizing Charts'!$F$5:$F$18,'Vent Sizing Charts'!L$5:L$18))</f>
        <v>#N/A</v>
      </c>
      <c r="N577" t="e">
        <f>IF(LOOKUP($F577,'Vent Sizing Charts'!$F$5:$F$18,'Vent Sizing Charts'!M$5:M$18)+1&lt;0,0,LOOKUP($F577,'Vent Sizing Charts'!$F$5:$F$18,'Vent Sizing Charts'!M$5:M$18))</f>
        <v>#N/A</v>
      </c>
      <c r="O577" t="e">
        <f>IF(LOOKUP($F577,'Vent Sizing Charts'!$F$5:$F$18,'Vent Sizing Charts'!N$5:N$18)+1&lt;0,0,LOOKUP($F577,'Vent Sizing Charts'!$F$5:$F$18,'Vent Sizing Charts'!N$5:N$18))</f>
        <v>#N/A</v>
      </c>
    </row>
    <row r="578" spans="6:15" x14ac:dyDescent="0.25">
      <c r="F578" t="str">
        <f>IF('Vent Sizing'!M563="","",'Vent Sizing'!M563)</f>
        <v/>
      </c>
      <c r="G578">
        <v>0</v>
      </c>
      <c r="H578" t="e">
        <f>IF(LOOKUP($F578,'Vent Sizing Charts'!$F$5:$F$18,'Vent Sizing Charts'!G$5:G$18)+1&lt;0,0,LOOKUP($F578,'Vent Sizing Charts'!$F$5:$F$18,'Vent Sizing Charts'!G$5:G$18))</f>
        <v>#N/A</v>
      </c>
      <c r="I578" t="e">
        <f>IF(LOOKUP($F578,'Vent Sizing Charts'!$F$5:$F$18,'Vent Sizing Charts'!H$5:H$18)+1&lt;0,0,LOOKUP($F578,'Vent Sizing Charts'!$F$5:$F$18,'Vent Sizing Charts'!H$5:H$18))</f>
        <v>#N/A</v>
      </c>
      <c r="J578" t="e">
        <f>IF(LOOKUP($F578,'Vent Sizing Charts'!$F$5:$F$18,'Vent Sizing Charts'!I$5:I$18)+1&lt;0,0,LOOKUP($F578,'Vent Sizing Charts'!$F$5:$F$18,'Vent Sizing Charts'!I$5:I$18))</f>
        <v>#N/A</v>
      </c>
      <c r="K578" t="e">
        <f>IF(LOOKUP($F578,'Vent Sizing Charts'!$F$5:$F$18,'Vent Sizing Charts'!J$5:J$18)+1&lt;0,0,LOOKUP($F578,'Vent Sizing Charts'!$F$5:$F$18,'Vent Sizing Charts'!J$5:J$18))</f>
        <v>#N/A</v>
      </c>
      <c r="L578" t="e">
        <f>IF(LOOKUP($F578,'Vent Sizing Charts'!$F$5:$F$18,'Vent Sizing Charts'!K$5:K$18)+1&lt;0,0,LOOKUP($F578,'Vent Sizing Charts'!$F$5:$F$18,'Vent Sizing Charts'!K$5:K$18))</f>
        <v>#N/A</v>
      </c>
      <c r="M578" t="e">
        <f>IF(LOOKUP($F578,'Vent Sizing Charts'!$F$5:$F$18,'Vent Sizing Charts'!L$5:L$18)+1&lt;0,0,LOOKUP($F578,'Vent Sizing Charts'!$F$5:$F$18,'Vent Sizing Charts'!L$5:L$18))</f>
        <v>#N/A</v>
      </c>
      <c r="N578" t="e">
        <f>IF(LOOKUP($F578,'Vent Sizing Charts'!$F$5:$F$18,'Vent Sizing Charts'!M$5:M$18)+1&lt;0,0,LOOKUP($F578,'Vent Sizing Charts'!$F$5:$F$18,'Vent Sizing Charts'!M$5:M$18))</f>
        <v>#N/A</v>
      </c>
      <c r="O578" t="e">
        <f>IF(LOOKUP($F578,'Vent Sizing Charts'!$F$5:$F$18,'Vent Sizing Charts'!N$5:N$18)+1&lt;0,0,LOOKUP($F578,'Vent Sizing Charts'!$F$5:$F$18,'Vent Sizing Charts'!N$5:N$18))</f>
        <v>#N/A</v>
      </c>
    </row>
    <row r="579" spans="6:15" x14ac:dyDescent="0.25">
      <c r="F579" t="str">
        <f>IF('Vent Sizing'!M564="","",'Vent Sizing'!M564)</f>
        <v/>
      </c>
      <c r="G579">
        <v>0</v>
      </c>
      <c r="H579" t="e">
        <f>IF(LOOKUP($F579,'Vent Sizing Charts'!$F$5:$F$18,'Vent Sizing Charts'!G$5:G$18)+1&lt;0,0,LOOKUP($F579,'Vent Sizing Charts'!$F$5:$F$18,'Vent Sizing Charts'!G$5:G$18))</f>
        <v>#N/A</v>
      </c>
      <c r="I579" t="e">
        <f>IF(LOOKUP($F579,'Vent Sizing Charts'!$F$5:$F$18,'Vent Sizing Charts'!H$5:H$18)+1&lt;0,0,LOOKUP($F579,'Vent Sizing Charts'!$F$5:$F$18,'Vent Sizing Charts'!H$5:H$18))</f>
        <v>#N/A</v>
      </c>
      <c r="J579" t="e">
        <f>IF(LOOKUP($F579,'Vent Sizing Charts'!$F$5:$F$18,'Vent Sizing Charts'!I$5:I$18)+1&lt;0,0,LOOKUP($F579,'Vent Sizing Charts'!$F$5:$F$18,'Vent Sizing Charts'!I$5:I$18))</f>
        <v>#N/A</v>
      </c>
      <c r="K579" t="e">
        <f>IF(LOOKUP($F579,'Vent Sizing Charts'!$F$5:$F$18,'Vent Sizing Charts'!J$5:J$18)+1&lt;0,0,LOOKUP($F579,'Vent Sizing Charts'!$F$5:$F$18,'Vent Sizing Charts'!J$5:J$18))</f>
        <v>#N/A</v>
      </c>
      <c r="L579" t="e">
        <f>IF(LOOKUP($F579,'Vent Sizing Charts'!$F$5:$F$18,'Vent Sizing Charts'!K$5:K$18)+1&lt;0,0,LOOKUP($F579,'Vent Sizing Charts'!$F$5:$F$18,'Vent Sizing Charts'!K$5:K$18))</f>
        <v>#N/A</v>
      </c>
      <c r="M579" t="e">
        <f>IF(LOOKUP($F579,'Vent Sizing Charts'!$F$5:$F$18,'Vent Sizing Charts'!L$5:L$18)+1&lt;0,0,LOOKUP($F579,'Vent Sizing Charts'!$F$5:$F$18,'Vent Sizing Charts'!L$5:L$18))</f>
        <v>#N/A</v>
      </c>
      <c r="N579" t="e">
        <f>IF(LOOKUP($F579,'Vent Sizing Charts'!$F$5:$F$18,'Vent Sizing Charts'!M$5:M$18)+1&lt;0,0,LOOKUP($F579,'Vent Sizing Charts'!$F$5:$F$18,'Vent Sizing Charts'!M$5:M$18))</f>
        <v>#N/A</v>
      </c>
      <c r="O579" t="e">
        <f>IF(LOOKUP($F579,'Vent Sizing Charts'!$F$5:$F$18,'Vent Sizing Charts'!N$5:N$18)+1&lt;0,0,LOOKUP($F579,'Vent Sizing Charts'!$F$5:$F$18,'Vent Sizing Charts'!N$5:N$18))</f>
        <v>#N/A</v>
      </c>
    </row>
    <row r="580" spans="6:15" x14ac:dyDescent="0.25">
      <c r="F580" t="str">
        <f>IF('Vent Sizing'!M565="","",'Vent Sizing'!M565)</f>
        <v/>
      </c>
      <c r="G580">
        <v>0</v>
      </c>
      <c r="H580" t="e">
        <f>IF(LOOKUP($F580,'Vent Sizing Charts'!$F$5:$F$18,'Vent Sizing Charts'!G$5:G$18)+1&lt;0,0,LOOKUP($F580,'Vent Sizing Charts'!$F$5:$F$18,'Vent Sizing Charts'!G$5:G$18))</f>
        <v>#N/A</v>
      </c>
      <c r="I580" t="e">
        <f>IF(LOOKUP($F580,'Vent Sizing Charts'!$F$5:$F$18,'Vent Sizing Charts'!H$5:H$18)+1&lt;0,0,LOOKUP($F580,'Vent Sizing Charts'!$F$5:$F$18,'Vent Sizing Charts'!H$5:H$18))</f>
        <v>#N/A</v>
      </c>
      <c r="J580" t="e">
        <f>IF(LOOKUP($F580,'Vent Sizing Charts'!$F$5:$F$18,'Vent Sizing Charts'!I$5:I$18)+1&lt;0,0,LOOKUP($F580,'Vent Sizing Charts'!$F$5:$F$18,'Vent Sizing Charts'!I$5:I$18))</f>
        <v>#N/A</v>
      </c>
      <c r="K580" t="e">
        <f>IF(LOOKUP($F580,'Vent Sizing Charts'!$F$5:$F$18,'Vent Sizing Charts'!J$5:J$18)+1&lt;0,0,LOOKUP($F580,'Vent Sizing Charts'!$F$5:$F$18,'Vent Sizing Charts'!J$5:J$18))</f>
        <v>#N/A</v>
      </c>
      <c r="L580" t="e">
        <f>IF(LOOKUP($F580,'Vent Sizing Charts'!$F$5:$F$18,'Vent Sizing Charts'!K$5:K$18)+1&lt;0,0,LOOKUP($F580,'Vent Sizing Charts'!$F$5:$F$18,'Vent Sizing Charts'!K$5:K$18))</f>
        <v>#N/A</v>
      </c>
      <c r="M580" t="e">
        <f>IF(LOOKUP($F580,'Vent Sizing Charts'!$F$5:$F$18,'Vent Sizing Charts'!L$5:L$18)+1&lt;0,0,LOOKUP($F580,'Vent Sizing Charts'!$F$5:$F$18,'Vent Sizing Charts'!L$5:L$18))</f>
        <v>#N/A</v>
      </c>
      <c r="N580" t="e">
        <f>IF(LOOKUP($F580,'Vent Sizing Charts'!$F$5:$F$18,'Vent Sizing Charts'!M$5:M$18)+1&lt;0,0,LOOKUP($F580,'Vent Sizing Charts'!$F$5:$F$18,'Vent Sizing Charts'!M$5:M$18))</f>
        <v>#N/A</v>
      </c>
      <c r="O580" t="e">
        <f>IF(LOOKUP($F580,'Vent Sizing Charts'!$F$5:$F$18,'Vent Sizing Charts'!N$5:N$18)+1&lt;0,0,LOOKUP($F580,'Vent Sizing Charts'!$F$5:$F$18,'Vent Sizing Charts'!N$5:N$18))</f>
        <v>#N/A</v>
      </c>
    </row>
    <row r="581" spans="6:15" x14ac:dyDescent="0.25">
      <c r="F581" t="str">
        <f>IF('Vent Sizing'!M566="","",'Vent Sizing'!M566)</f>
        <v/>
      </c>
      <c r="G581">
        <v>0</v>
      </c>
      <c r="H581" t="e">
        <f>IF(LOOKUP($F581,'Vent Sizing Charts'!$F$5:$F$18,'Vent Sizing Charts'!G$5:G$18)+1&lt;0,0,LOOKUP($F581,'Vent Sizing Charts'!$F$5:$F$18,'Vent Sizing Charts'!G$5:G$18))</f>
        <v>#N/A</v>
      </c>
      <c r="I581" t="e">
        <f>IF(LOOKUP($F581,'Vent Sizing Charts'!$F$5:$F$18,'Vent Sizing Charts'!H$5:H$18)+1&lt;0,0,LOOKUP($F581,'Vent Sizing Charts'!$F$5:$F$18,'Vent Sizing Charts'!H$5:H$18))</f>
        <v>#N/A</v>
      </c>
      <c r="J581" t="e">
        <f>IF(LOOKUP($F581,'Vent Sizing Charts'!$F$5:$F$18,'Vent Sizing Charts'!I$5:I$18)+1&lt;0,0,LOOKUP($F581,'Vent Sizing Charts'!$F$5:$F$18,'Vent Sizing Charts'!I$5:I$18))</f>
        <v>#N/A</v>
      </c>
      <c r="K581" t="e">
        <f>IF(LOOKUP($F581,'Vent Sizing Charts'!$F$5:$F$18,'Vent Sizing Charts'!J$5:J$18)+1&lt;0,0,LOOKUP($F581,'Vent Sizing Charts'!$F$5:$F$18,'Vent Sizing Charts'!J$5:J$18))</f>
        <v>#N/A</v>
      </c>
      <c r="L581" t="e">
        <f>IF(LOOKUP($F581,'Vent Sizing Charts'!$F$5:$F$18,'Vent Sizing Charts'!K$5:K$18)+1&lt;0,0,LOOKUP($F581,'Vent Sizing Charts'!$F$5:$F$18,'Vent Sizing Charts'!K$5:K$18))</f>
        <v>#N/A</v>
      </c>
      <c r="M581" t="e">
        <f>IF(LOOKUP($F581,'Vent Sizing Charts'!$F$5:$F$18,'Vent Sizing Charts'!L$5:L$18)+1&lt;0,0,LOOKUP($F581,'Vent Sizing Charts'!$F$5:$F$18,'Vent Sizing Charts'!L$5:L$18))</f>
        <v>#N/A</v>
      </c>
      <c r="N581" t="e">
        <f>IF(LOOKUP($F581,'Vent Sizing Charts'!$F$5:$F$18,'Vent Sizing Charts'!M$5:M$18)+1&lt;0,0,LOOKUP($F581,'Vent Sizing Charts'!$F$5:$F$18,'Vent Sizing Charts'!M$5:M$18))</f>
        <v>#N/A</v>
      </c>
      <c r="O581" t="e">
        <f>IF(LOOKUP($F581,'Vent Sizing Charts'!$F$5:$F$18,'Vent Sizing Charts'!N$5:N$18)+1&lt;0,0,LOOKUP($F581,'Vent Sizing Charts'!$F$5:$F$18,'Vent Sizing Charts'!N$5:N$18))</f>
        <v>#N/A</v>
      </c>
    </row>
    <row r="582" spans="6:15" x14ac:dyDescent="0.25">
      <c r="F582" t="str">
        <f>IF('Vent Sizing'!M567="","",'Vent Sizing'!M567)</f>
        <v/>
      </c>
      <c r="G582">
        <v>0</v>
      </c>
      <c r="H582" t="e">
        <f>IF(LOOKUP($F582,'Vent Sizing Charts'!$F$5:$F$18,'Vent Sizing Charts'!G$5:G$18)+1&lt;0,0,LOOKUP($F582,'Vent Sizing Charts'!$F$5:$F$18,'Vent Sizing Charts'!G$5:G$18))</f>
        <v>#N/A</v>
      </c>
      <c r="I582" t="e">
        <f>IF(LOOKUP($F582,'Vent Sizing Charts'!$F$5:$F$18,'Vent Sizing Charts'!H$5:H$18)+1&lt;0,0,LOOKUP($F582,'Vent Sizing Charts'!$F$5:$F$18,'Vent Sizing Charts'!H$5:H$18))</f>
        <v>#N/A</v>
      </c>
      <c r="J582" t="e">
        <f>IF(LOOKUP($F582,'Vent Sizing Charts'!$F$5:$F$18,'Vent Sizing Charts'!I$5:I$18)+1&lt;0,0,LOOKUP($F582,'Vent Sizing Charts'!$F$5:$F$18,'Vent Sizing Charts'!I$5:I$18))</f>
        <v>#N/A</v>
      </c>
      <c r="K582" t="e">
        <f>IF(LOOKUP($F582,'Vent Sizing Charts'!$F$5:$F$18,'Vent Sizing Charts'!J$5:J$18)+1&lt;0,0,LOOKUP($F582,'Vent Sizing Charts'!$F$5:$F$18,'Vent Sizing Charts'!J$5:J$18))</f>
        <v>#N/A</v>
      </c>
      <c r="L582" t="e">
        <f>IF(LOOKUP($F582,'Vent Sizing Charts'!$F$5:$F$18,'Vent Sizing Charts'!K$5:K$18)+1&lt;0,0,LOOKUP($F582,'Vent Sizing Charts'!$F$5:$F$18,'Vent Sizing Charts'!K$5:K$18))</f>
        <v>#N/A</v>
      </c>
      <c r="M582" t="e">
        <f>IF(LOOKUP($F582,'Vent Sizing Charts'!$F$5:$F$18,'Vent Sizing Charts'!L$5:L$18)+1&lt;0,0,LOOKUP($F582,'Vent Sizing Charts'!$F$5:$F$18,'Vent Sizing Charts'!L$5:L$18))</f>
        <v>#N/A</v>
      </c>
      <c r="N582" t="e">
        <f>IF(LOOKUP($F582,'Vent Sizing Charts'!$F$5:$F$18,'Vent Sizing Charts'!M$5:M$18)+1&lt;0,0,LOOKUP($F582,'Vent Sizing Charts'!$F$5:$F$18,'Vent Sizing Charts'!M$5:M$18))</f>
        <v>#N/A</v>
      </c>
      <c r="O582" t="e">
        <f>IF(LOOKUP($F582,'Vent Sizing Charts'!$F$5:$F$18,'Vent Sizing Charts'!N$5:N$18)+1&lt;0,0,LOOKUP($F582,'Vent Sizing Charts'!$F$5:$F$18,'Vent Sizing Charts'!N$5:N$18))</f>
        <v>#N/A</v>
      </c>
    </row>
    <row r="583" spans="6:15" x14ac:dyDescent="0.25">
      <c r="F583" t="str">
        <f>IF('Vent Sizing'!M568="","",'Vent Sizing'!M568)</f>
        <v/>
      </c>
      <c r="G583">
        <v>0</v>
      </c>
      <c r="H583" t="e">
        <f>IF(LOOKUP($F583,'Vent Sizing Charts'!$F$5:$F$18,'Vent Sizing Charts'!G$5:G$18)+1&lt;0,0,LOOKUP($F583,'Vent Sizing Charts'!$F$5:$F$18,'Vent Sizing Charts'!G$5:G$18))</f>
        <v>#N/A</v>
      </c>
      <c r="I583" t="e">
        <f>IF(LOOKUP($F583,'Vent Sizing Charts'!$F$5:$F$18,'Vent Sizing Charts'!H$5:H$18)+1&lt;0,0,LOOKUP($F583,'Vent Sizing Charts'!$F$5:$F$18,'Vent Sizing Charts'!H$5:H$18))</f>
        <v>#N/A</v>
      </c>
      <c r="J583" t="e">
        <f>IF(LOOKUP($F583,'Vent Sizing Charts'!$F$5:$F$18,'Vent Sizing Charts'!I$5:I$18)+1&lt;0,0,LOOKUP($F583,'Vent Sizing Charts'!$F$5:$F$18,'Vent Sizing Charts'!I$5:I$18))</f>
        <v>#N/A</v>
      </c>
      <c r="K583" t="e">
        <f>IF(LOOKUP($F583,'Vent Sizing Charts'!$F$5:$F$18,'Vent Sizing Charts'!J$5:J$18)+1&lt;0,0,LOOKUP($F583,'Vent Sizing Charts'!$F$5:$F$18,'Vent Sizing Charts'!J$5:J$18))</f>
        <v>#N/A</v>
      </c>
      <c r="L583" t="e">
        <f>IF(LOOKUP($F583,'Vent Sizing Charts'!$F$5:$F$18,'Vent Sizing Charts'!K$5:K$18)+1&lt;0,0,LOOKUP($F583,'Vent Sizing Charts'!$F$5:$F$18,'Vent Sizing Charts'!K$5:K$18))</f>
        <v>#N/A</v>
      </c>
      <c r="M583" t="e">
        <f>IF(LOOKUP($F583,'Vent Sizing Charts'!$F$5:$F$18,'Vent Sizing Charts'!L$5:L$18)+1&lt;0,0,LOOKUP($F583,'Vent Sizing Charts'!$F$5:$F$18,'Vent Sizing Charts'!L$5:L$18))</f>
        <v>#N/A</v>
      </c>
      <c r="N583" t="e">
        <f>IF(LOOKUP($F583,'Vent Sizing Charts'!$F$5:$F$18,'Vent Sizing Charts'!M$5:M$18)+1&lt;0,0,LOOKUP($F583,'Vent Sizing Charts'!$F$5:$F$18,'Vent Sizing Charts'!M$5:M$18))</f>
        <v>#N/A</v>
      </c>
      <c r="O583" t="e">
        <f>IF(LOOKUP($F583,'Vent Sizing Charts'!$F$5:$F$18,'Vent Sizing Charts'!N$5:N$18)+1&lt;0,0,LOOKUP($F583,'Vent Sizing Charts'!$F$5:$F$18,'Vent Sizing Charts'!N$5:N$18))</f>
        <v>#N/A</v>
      </c>
    </row>
    <row r="584" spans="6:15" x14ac:dyDescent="0.25">
      <c r="F584" t="str">
        <f>IF('Vent Sizing'!M569="","",'Vent Sizing'!M569)</f>
        <v/>
      </c>
      <c r="G584">
        <v>0</v>
      </c>
      <c r="H584" t="e">
        <f>IF(LOOKUP($F584,'Vent Sizing Charts'!$F$5:$F$18,'Vent Sizing Charts'!G$5:G$18)+1&lt;0,0,LOOKUP($F584,'Vent Sizing Charts'!$F$5:$F$18,'Vent Sizing Charts'!G$5:G$18))</f>
        <v>#N/A</v>
      </c>
      <c r="I584" t="e">
        <f>IF(LOOKUP($F584,'Vent Sizing Charts'!$F$5:$F$18,'Vent Sizing Charts'!H$5:H$18)+1&lt;0,0,LOOKUP($F584,'Vent Sizing Charts'!$F$5:$F$18,'Vent Sizing Charts'!H$5:H$18))</f>
        <v>#N/A</v>
      </c>
      <c r="J584" t="e">
        <f>IF(LOOKUP($F584,'Vent Sizing Charts'!$F$5:$F$18,'Vent Sizing Charts'!I$5:I$18)+1&lt;0,0,LOOKUP($F584,'Vent Sizing Charts'!$F$5:$F$18,'Vent Sizing Charts'!I$5:I$18))</f>
        <v>#N/A</v>
      </c>
      <c r="K584" t="e">
        <f>IF(LOOKUP($F584,'Vent Sizing Charts'!$F$5:$F$18,'Vent Sizing Charts'!J$5:J$18)+1&lt;0,0,LOOKUP($F584,'Vent Sizing Charts'!$F$5:$F$18,'Vent Sizing Charts'!J$5:J$18))</f>
        <v>#N/A</v>
      </c>
      <c r="L584" t="e">
        <f>IF(LOOKUP($F584,'Vent Sizing Charts'!$F$5:$F$18,'Vent Sizing Charts'!K$5:K$18)+1&lt;0,0,LOOKUP($F584,'Vent Sizing Charts'!$F$5:$F$18,'Vent Sizing Charts'!K$5:K$18))</f>
        <v>#N/A</v>
      </c>
      <c r="M584" t="e">
        <f>IF(LOOKUP($F584,'Vent Sizing Charts'!$F$5:$F$18,'Vent Sizing Charts'!L$5:L$18)+1&lt;0,0,LOOKUP($F584,'Vent Sizing Charts'!$F$5:$F$18,'Vent Sizing Charts'!L$5:L$18))</f>
        <v>#N/A</v>
      </c>
      <c r="N584" t="e">
        <f>IF(LOOKUP($F584,'Vent Sizing Charts'!$F$5:$F$18,'Vent Sizing Charts'!M$5:M$18)+1&lt;0,0,LOOKUP($F584,'Vent Sizing Charts'!$F$5:$F$18,'Vent Sizing Charts'!M$5:M$18))</f>
        <v>#N/A</v>
      </c>
      <c r="O584" t="e">
        <f>IF(LOOKUP($F584,'Vent Sizing Charts'!$F$5:$F$18,'Vent Sizing Charts'!N$5:N$18)+1&lt;0,0,LOOKUP($F584,'Vent Sizing Charts'!$F$5:$F$18,'Vent Sizing Charts'!N$5:N$18))</f>
        <v>#N/A</v>
      </c>
    </row>
    <row r="585" spans="6:15" x14ac:dyDescent="0.25">
      <c r="F585" t="str">
        <f>IF('Vent Sizing'!M570="","",'Vent Sizing'!M570)</f>
        <v/>
      </c>
      <c r="G585">
        <v>0</v>
      </c>
      <c r="H585" t="e">
        <f>IF(LOOKUP($F585,'Vent Sizing Charts'!$F$5:$F$18,'Vent Sizing Charts'!G$5:G$18)+1&lt;0,0,LOOKUP($F585,'Vent Sizing Charts'!$F$5:$F$18,'Vent Sizing Charts'!G$5:G$18))</f>
        <v>#N/A</v>
      </c>
      <c r="I585" t="e">
        <f>IF(LOOKUP($F585,'Vent Sizing Charts'!$F$5:$F$18,'Vent Sizing Charts'!H$5:H$18)+1&lt;0,0,LOOKUP($F585,'Vent Sizing Charts'!$F$5:$F$18,'Vent Sizing Charts'!H$5:H$18))</f>
        <v>#N/A</v>
      </c>
      <c r="J585" t="e">
        <f>IF(LOOKUP($F585,'Vent Sizing Charts'!$F$5:$F$18,'Vent Sizing Charts'!I$5:I$18)+1&lt;0,0,LOOKUP($F585,'Vent Sizing Charts'!$F$5:$F$18,'Vent Sizing Charts'!I$5:I$18))</f>
        <v>#N/A</v>
      </c>
      <c r="K585" t="e">
        <f>IF(LOOKUP($F585,'Vent Sizing Charts'!$F$5:$F$18,'Vent Sizing Charts'!J$5:J$18)+1&lt;0,0,LOOKUP($F585,'Vent Sizing Charts'!$F$5:$F$18,'Vent Sizing Charts'!J$5:J$18))</f>
        <v>#N/A</v>
      </c>
      <c r="L585" t="e">
        <f>IF(LOOKUP($F585,'Vent Sizing Charts'!$F$5:$F$18,'Vent Sizing Charts'!K$5:K$18)+1&lt;0,0,LOOKUP($F585,'Vent Sizing Charts'!$F$5:$F$18,'Vent Sizing Charts'!K$5:K$18))</f>
        <v>#N/A</v>
      </c>
      <c r="M585" t="e">
        <f>IF(LOOKUP($F585,'Vent Sizing Charts'!$F$5:$F$18,'Vent Sizing Charts'!L$5:L$18)+1&lt;0,0,LOOKUP($F585,'Vent Sizing Charts'!$F$5:$F$18,'Vent Sizing Charts'!L$5:L$18))</f>
        <v>#N/A</v>
      </c>
      <c r="N585" t="e">
        <f>IF(LOOKUP($F585,'Vent Sizing Charts'!$F$5:$F$18,'Vent Sizing Charts'!M$5:M$18)+1&lt;0,0,LOOKUP($F585,'Vent Sizing Charts'!$F$5:$F$18,'Vent Sizing Charts'!M$5:M$18))</f>
        <v>#N/A</v>
      </c>
      <c r="O585" t="e">
        <f>IF(LOOKUP($F585,'Vent Sizing Charts'!$F$5:$F$18,'Vent Sizing Charts'!N$5:N$18)+1&lt;0,0,LOOKUP($F585,'Vent Sizing Charts'!$F$5:$F$18,'Vent Sizing Charts'!N$5:N$18))</f>
        <v>#N/A</v>
      </c>
    </row>
    <row r="586" spans="6:15" x14ac:dyDescent="0.25">
      <c r="F586" t="str">
        <f>IF('Vent Sizing'!M571="","",'Vent Sizing'!M571)</f>
        <v/>
      </c>
      <c r="G586">
        <v>0</v>
      </c>
      <c r="H586" t="e">
        <f>IF(LOOKUP($F586,'Vent Sizing Charts'!$F$5:$F$18,'Vent Sizing Charts'!G$5:G$18)+1&lt;0,0,LOOKUP($F586,'Vent Sizing Charts'!$F$5:$F$18,'Vent Sizing Charts'!G$5:G$18))</f>
        <v>#N/A</v>
      </c>
      <c r="I586" t="e">
        <f>IF(LOOKUP($F586,'Vent Sizing Charts'!$F$5:$F$18,'Vent Sizing Charts'!H$5:H$18)+1&lt;0,0,LOOKUP($F586,'Vent Sizing Charts'!$F$5:$F$18,'Vent Sizing Charts'!H$5:H$18))</f>
        <v>#N/A</v>
      </c>
      <c r="J586" t="e">
        <f>IF(LOOKUP($F586,'Vent Sizing Charts'!$F$5:$F$18,'Vent Sizing Charts'!I$5:I$18)+1&lt;0,0,LOOKUP($F586,'Vent Sizing Charts'!$F$5:$F$18,'Vent Sizing Charts'!I$5:I$18))</f>
        <v>#N/A</v>
      </c>
      <c r="K586" t="e">
        <f>IF(LOOKUP($F586,'Vent Sizing Charts'!$F$5:$F$18,'Vent Sizing Charts'!J$5:J$18)+1&lt;0,0,LOOKUP($F586,'Vent Sizing Charts'!$F$5:$F$18,'Vent Sizing Charts'!J$5:J$18))</f>
        <v>#N/A</v>
      </c>
      <c r="L586" t="e">
        <f>IF(LOOKUP($F586,'Vent Sizing Charts'!$F$5:$F$18,'Vent Sizing Charts'!K$5:K$18)+1&lt;0,0,LOOKUP($F586,'Vent Sizing Charts'!$F$5:$F$18,'Vent Sizing Charts'!K$5:K$18))</f>
        <v>#N/A</v>
      </c>
      <c r="M586" t="e">
        <f>IF(LOOKUP($F586,'Vent Sizing Charts'!$F$5:$F$18,'Vent Sizing Charts'!L$5:L$18)+1&lt;0,0,LOOKUP($F586,'Vent Sizing Charts'!$F$5:$F$18,'Vent Sizing Charts'!L$5:L$18))</f>
        <v>#N/A</v>
      </c>
      <c r="N586" t="e">
        <f>IF(LOOKUP($F586,'Vent Sizing Charts'!$F$5:$F$18,'Vent Sizing Charts'!M$5:M$18)+1&lt;0,0,LOOKUP($F586,'Vent Sizing Charts'!$F$5:$F$18,'Vent Sizing Charts'!M$5:M$18))</f>
        <v>#N/A</v>
      </c>
      <c r="O586" t="e">
        <f>IF(LOOKUP($F586,'Vent Sizing Charts'!$F$5:$F$18,'Vent Sizing Charts'!N$5:N$18)+1&lt;0,0,LOOKUP($F586,'Vent Sizing Charts'!$F$5:$F$18,'Vent Sizing Charts'!N$5:N$18))</f>
        <v>#N/A</v>
      </c>
    </row>
    <row r="587" spans="6:15" x14ac:dyDescent="0.25">
      <c r="F587" t="str">
        <f>IF('Vent Sizing'!M572="","",'Vent Sizing'!M572)</f>
        <v/>
      </c>
      <c r="G587">
        <v>0</v>
      </c>
      <c r="H587" t="e">
        <f>IF(LOOKUP($F587,'Vent Sizing Charts'!$F$5:$F$18,'Vent Sizing Charts'!G$5:G$18)+1&lt;0,0,LOOKUP($F587,'Vent Sizing Charts'!$F$5:$F$18,'Vent Sizing Charts'!G$5:G$18))</f>
        <v>#N/A</v>
      </c>
      <c r="I587" t="e">
        <f>IF(LOOKUP($F587,'Vent Sizing Charts'!$F$5:$F$18,'Vent Sizing Charts'!H$5:H$18)+1&lt;0,0,LOOKUP($F587,'Vent Sizing Charts'!$F$5:$F$18,'Vent Sizing Charts'!H$5:H$18))</f>
        <v>#N/A</v>
      </c>
      <c r="J587" t="e">
        <f>IF(LOOKUP($F587,'Vent Sizing Charts'!$F$5:$F$18,'Vent Sizing Charts'!I$5:I$18)+1&lt;0,0,LOOKUP($F587,'Vent Sizing Charts'!$F$5:$F$18,'Vent Sizing Charts'!I$5:I$18))</f>
        <v>#N/A</v>
      </c>
      <c r="K587" t="e">
        <f>IF(LOOKUP($F587,'Vent Sizing Charts'!$F$5:$F$18,'Vent Sizing Charts'!J$5:J$18)+1&lt;0,0,LOOKUP($F587,'Vent Sizing Charts'!$F$5:$F$18,'Vent Sizing Charts'!J$5:J$18))</f>
        <v>#N/A</v>
      </c>
      <c r="L587" t="e">
        <f>IF(LOOKUP($F587,'Vent Sizing Charts'!$F$5:$F$18,'Vent Sizing Charts'!K$5:K$18)+1&lt;0,0,LOOKUP($F587,'Vent Sizing Charts'!$F$5:$F$18,'Vent Sizing Charts'!K$5:K$18))</f>
        <v>#N/A</v>
      </c>
      <c r="M587" t="e">
        <f>IF(LOOKUP($F587,'Vent Sizing Charts'!$F$5:$F$18,'Vent Sizing Charts'!L$5:L$18)+1&lt;0,0,LOOKUP($F587,'Vent Sizing Charts'!$F$5:$F$18,'Vent Sizing Charts'!L$5:L$18))</f>
        <v>#N/A</v>
      </c>
      <c r="N587" t="e">
        <f>IF(LOOKUP($F587,'Vent Sizing Charts'!$F$5:$F$18,'Vent Sizing Charts'!M$5:M$18)+1&lt;0,0,LOOKUP($F587,'Vent Sizing Charts'!$F$5:$F$18,'Vent Sizing Charts'!M$5:M$18))</f>
        <v>#N/A</v>
      </c>
      <c r="O587" t="e">
        <f>IF(LOOKUP($F587,'Vent Sizing Charts'!$F$5:$F$18,'Vent Sizing Charts'!N$5:N$18)+1&lt;0,0,LOOKUP($F587,'Vent Sizing Charts'!$F$5:$F$18,'Vent Sizing Charts'!N$5:N$18))</f>
        <v>#N/A</v>
      </c>
    </row>
    <row r="588" spans="6:15" x14ac:dyDescent="0.25">
      <c r="F588" t="str">
        <f>IF('Vent Sizing'!M573="","",'Vent Sizing'!M573)</f>
        <v/>
      </c>
      <c r="G588">
        <v>0</v>
      </c>
      <c r="H588" t="e">
        <f>IF(LOOKUP($F588,'Vent Sizing Charts'!$F$5:$F$18,'Vent Sizing Charts'!G$5:G$18)+1&lt;0,0,LOOKUP($F588,'Vent Sizing Charts'!$F$5:$F$18,'Vent Sizing Charts'!G$5:G$18))</f>
        <v>#N/A</v>
      </c>
      <c r="I588" t="e">
        <f>IF(LOOKUP($F588,'Vent Sizing Charts'!$F$5:$F$18,'Vent Sizing Charts'!H$5:H$18)+1&lt;0,0,LOOKUP($F588,'Vent Sizing Charts'!$F$5:$F$18,'Vent Sizing Charts'!H$5:H$18))</f>
        <v>#N/A</v>
      </c>
      <c r="J588" t="e">
        <f>IF(LOOKUP($F588,'Vent Sizing Charts'!$F$5:$F$18,'Vent Sizing Charts'!I$5:I$18)+1&lt;0,0,LOOKUP($F588,'Vent Sizing Charts'!$F$5:$F$18,'Vent Sizing Charts'!I$5:I$18))</f>
        <v>#N/A</v>
      </c>
      <c r="K588" t="e">
        <f>IF(LOOKUP($F588,'Vent Sizing Charts'!$F$5:$F$18,'Vent Sizing Charts'!J$5:J$18)+1&lt;0,0,LOOKUP($F588,'Vent Sizing Charts'!$F$5:$F$18,'Vent Sizing Charts'!J$5:J$18))</f>
        <v>#N/A</v>
      </c>
      <c r="L588" t="e">
        <f>IF(LOOKUP($F588,'Vent Sizing Charts'!$F$5:$F$18,'Vent Sizing Charts'!K$5:K$18)+1&lt;0,0,LOOKUP($F588,'Vent Sizing Charts'!$F$5:$F$18,'Vent Sizing Charts'!K$5:K$18))</f>
        <v>#N/A</v>
      </c>
      <c r="M588" t="e">
        <f>IF(LOOKUP($F588,'Vent Sizing Charts'!$F$5:$F$18,'Vent Sizing Charts'!L$5:L$18)+1&lt;0,0,LOOKUP($F588,'Vent Sizing Charts'!$F$5:$F$18,'Vent Sizing Charts'!L$5:L$18))</f>
        <v>#N/A</v>
      </c>
      <c r="N588" t="e">
        <f>IF(LOOKUP($F588,'Vent Sizing Charts'!$F$5:$F$18,'Vent Sizing Charts'!M$5:M$18)+1&lt;0,0,LOOKUP($F588,'Vent Sizing Charts'!$F$5:$F$18,'Vent Sizing Charts'!M$5:M$18))</f>
        <v>#N/A</v>
      </c>
      <c r="O588" t="e">
        <f>IF(LOOKUP($F588,'Vent Sizing Charts'!$F$5:$F$18,'Vent Sizing Charts'!N$5:N$18)+1&lt;0,0,LOOKUP($F588,'Vent Sizing Charts'!$F$5:$F$18,'Vent Sizing Charts'!N$5:N$18))</f>
        <v>#N/A</v>
      </c>
    </row>
    <row r="589" spans="6:15" x14ac:dyDescent="0.25">
      <c r="F589" t="str">
        <f>IF('Vent Sizing'!M574="","",'Vent Sizing'!M574)</f>
        <v/>
      </c>
      <c r="G589">
        <v>0</v>
      </c>
      <c r="H589" t="e">
        <f>IF(LOOKUP($F589,'Vent Sizing Charts'!$F$5:$F$18,'Vent Sizing Charts'!G$5:G$18)+1&lt;0,0,LOOKUP($F589,'Vent Sizing Charts'!$F$5:$F$18,'Vent Sizing Charts'!G$5:G$18))</f>
        <v>#N/A</v>
      </c>
      <c r="I589" t="e">
        <f>IF(LOOKUP($F589,'Vent Sizing Charts'!$F$5:$F$18,'Vent Sizing Charts'!H$5:H$18)+1&lt;0,0,LOOKUP($F589,'Vent Sizing Charts'!$F$5:$F$18,'Vent Sizing Charts'!H$5:H$18))</f>
        <v>#N/A</v>
      </c>
      <c r="J589" t="e">
        <f>IF(LOOKUP($F589,'Vent Sizing Charts'!$F$5:$F$18,'Vent Sizing Charts'!I$5:I$18)+1&lt;0,0,LOOKUP($F589,'Vent Sizing Charts'!$F$5:$F$18,'Vent Sizing Charts'!I$5:I$18))</f>
        <v>#N/A</v>
      </c>
      <c r="K589" t="e">
        <f>IF(LOOKUP($F589,'Vent Sizing Charts'!$F$5:$F$18,'Vent Sizing Charts'!J$5:J$18)+1&lt;0,0,LOOKUP($F589,'Vent Sizing Charts'!$F$5:$F$18,'Vent Sizing Charts'!J$5:J$18))</f>
        <v>#N/A</v>
      </c>
      <c r="L589" t="e">
        <f>IF(LOOKUP($F589,'Vent Sizing Charts'!$F$5:$F$18,'Vent Sizing Charts'!K$5:K$18)+1&lt;0,0,LOOKUP($F589,'Vent Sizing Charts'!$F$5:$F$18,'Vent Sizing Charts'!K$5:K$18))</f>
        <v>#N/A</v>
      </c>
      <c r="M589" t="e">
        <f>IF(LOOKUP($F589,'Vent Sizing Charts'!$F$5:$F$18,'Vent Sizing Charts'!L$5:L$18)+1&lt;0,0,LOOKUP($F589,'Vent Sizing Charts'!$F$5:$F$18,'Vent Sizing Charts'!L$5:L$18))</f>
        <v>#N/A</v>
      </c>
      <c r="N589" t="e">
        <f>IF(LOOKUP($F589,'Vent Sizing Charts'!$F$5:$F$18,'Vent Sizing Charts'!M$5:M$18)+1&lt;0,0,LOOKUP($F589,'Vent Sizing Charts'!$F$5:$F$18,'Vent Sizing Charts'!M$5:M$18))</f>
        <v>#N/A</v>
      </c>
      <c r="O589" t="e">
        <f>IF(LOOKUP($F589,'Vent Sizing Charts'!$F$5:$F$18,'Vent Sizing Charts'!N$5:N$18)+1&lt;0,0,LOOKUP($F589,'Vent Sizing Charts'!$F$5:$F$18,'Vent Sizing Charts'!N$5:N$18))</f>
        <v>#N/A</v>
      </c>
    </row>
    <row r="590" spans="6:15" x14ac:dyDescent="0.25">
      <c r="F590" t="str">
        <f>IF('Vent Sizing'!M575="","",'Vent Sizing'!M575)</f>
        <v/>
      </c>
      <c r="G590">
        <v>0</v>
      </c>
      <c r="H590" t="e">
        <f>IF(LOOKUP($F590,'Vent Sizing Charts'!$F$5:$F$18,'Vent Sizing Charts'!G$5:G$18)+1&lt;0,0,LOOKUP($F590,'Vent Sizing Charts'!$F$5:$F$18,'Vent Sizing Charts'!G$5:G$18))</f>
        <v>#N/A</v>
      </c>
      <c r="I590" t="e">
        <f>IF(LOOKUP($F590,'Vent Sizing Charts'!$F$5:$F$18,'Vent Sizing Charts'!H$5:H$18)+1&lt;0,0,LOOKUP($F590,'Vent Sizing Charts'!$F$5:$F$18,'Vent Sizing Charts'!H$5:H$18))</f>
        <v>#N/A</v>
      </c>
      <c r="J590" t="e">
        <f>IF(LOOKUP($F590,'Vent Sizing Charts'!$F$5:$F$18,'Vent Sizing Charts'!I$5:I$18)+1&lt;0,0,LOOKUP($F590,'Vent Sizing Charts'!$F$5:$F$18,'Vent Sizing Charts'!I$5:I$18))</f>
        <v>#N/A</v>
      </c>
      <c r="K590" t="e">
        <f>IF(LOOKUP($F590,'Vent Sizing Charts'!$F$5:$F$18,'Vent Sizing Charts'!J$5:J$18)+1&lt;0,0,LOOKUP($F590,'Vent Sizing Charts'!$F$5:$F$18,'Vent Sizing Charts'!J$5:J$18))</f>
        <v>#N/A</v>
      </c>
      <c r="L590" t="e">
        <f>IF(LOOKUP($F590,'Vent Sizing Charts'!$F$5:$F$18,'Vent Sizing Charts'!K$5:K$18)+1&lt;0,0,LOOKUP($F590,'Vent Sizing Charts'!$F$5:$F$18,'Vent Sizing Charts'!K$5:K$18))</f>
        <v>#N/A</v>
      </c>
      <c r="M590" t="e">
        <f>IF(LOOKUP($F590,'Vent Sizing Charts'!$F$5:$F$18,'Vent Sizing Charts'!L$5:L$18)+1&lt;0,0,LOOKUP($F590,'Vent Sizing Charts'!$F$5:$F$18,'Vent Sizing Charts'!L$5:L$18))</f>
        <v>#N/A</v>
      </c>
      <c r="N590" t="e">
        <f>IF(LOOKUP($F590,'Vent Sizing Charts'!$F$5:$F$18,'Vent Sizing Charts'!M$5:M$18)+1&lt;0,0,LOOKUP($F590,'Vent Sizing Charts'!$F$5:$F$18,'Vent Sizing Charts'!M$5:M$18))</f>
        <v>#N/A</v>
      </c>
      <c r="O590" t="e">
        <f>IF(LOOKUP($F590,'Vent Sizing Charts'!$F$5:$F$18,'Vent Sizing Charts'!N$5:N$18)+1&lt;0,0,LOOKUP($F590,'Vent Sizing Charts'!$F$5:$F$18,'Vent Sizing Charts'!N$5:N$18))</f>
        <v>#N/A</v>
      </c>
    </row>
    <row r="591" spans="6:15" x14ac:dyDescent="0.25">
      <c r="F591" t="str">
        <f>IF('Vent Sizing'!M576="","",'Vent Sizing'!M576)</f>
        <v/>
      </c>
      <c r="G591">
        <v>0</v>
      </c>
      <c r="H591" t="e">
        <f>IF(LOOKUP($F591,'Vent Sizing Charts'!$F$5:$F$18,'Vent Sizing Charts'!G$5:G$18)+1&lt;0,0,LOOKUP($F591,'Vent Sizing Charts'!$F$5:$F$18,'Vent Sizing Charts'!G$5:G$18))</f>
        <v>#N/A</v>
      </c>
      <c r="I591" t="e">
        <f>IF(LOOKUP($F591,'Vent Sizing Charts'!$F$5:$F$18,'Vent Sizing Charts'!H$5:H$18)+1&lt;0,0,LOOKUP($F591,'Vent Sizing Charts'!$F$5:$F$18,'Vent Sizing Charts'!H$5:H$18))</f>
        <v>#N/A</v>
      </c>
      <c r="J591" t="e">
        <f>IF(LOOKUP($F591,'Vent Sizing Charts'!$F$5:$F$18,'Vent Sizing Charts'!I$5:I$18)+1&lt;0,0,LOOKUP($F591,'Vent Sizing Charts'!$F$5:$F$18,'Vent Sizing Charts'!I$5:I$18))</f>
        <v>#N/A</v>
      </c>
      <c r="K591" t="e">
        <f>IF(LOOKUP($F591,'Vent Sizing Charts'!$F$5:$F$18,'Vent Sizing Charts'!J$5:J$18)+1&lt;0,0,LOOKUP($F591,'Vent Sizing Charts'!$F$5:$F$18,'Vent Sizing Charts'!J$5:J$18))</f>
        <v>#N/A</v>
      </c>
      <c r="L591" t="e">
        <f>IF(LOOKUP($F591,'Vent Sizing Charts'!$F$5:$F$18,'Vent Sizing Charts'!K$5:K$18)+1&lt;0,0,LOOKUP($F591,'Vent Sizing Charts'!$F$5:$F$18,'Vent Sizing Charts'!K$5:K$18))</f>
        <v>#N/A</v>
      </c>
      <c r="M591" t="e">
        <f>IF(LOOKUP($F591,'Vent Sizing Charts'!$F$5:$F$18,'Vent Sizing Charts'!L$5:L$18)+1&lt;0,0,LOOKUP($F591,'Vent Sizing Charts'!$F$5:$F$18,'Vent Sizing Charts'!L$5:L$18))</f>
        <v>#N/A</v>
      </c>
      <c r="N591" t="e">
        <f>IF(LOOKUP($F591,'Vent Sizing Charts'!$F$5:$F$18,'Vent Sizing Charts'!M$5:M$18)+1&lt;0,0,LOOKUP($F591,'Vent Sizing Charts'!$F$5:$F$18,'Vent Sizing Charts'!M$5:M$18))</f>
        <v>#N/A</v>
      </c>
      <c r="O591" t="e">
        <f>IF(LOOKUP($F591,'Vent Sizing Charts'!$F$5:$F$18,'Vent Sizing Charts'!N$5:N$18)+1&lt;0,0,LOOKUP($F591,'Vent Sizing Charts'!$F$5:$F$18,'Vent Sizing Charts'!N$5:N$18))</f>
        <v>#N/A</v>
      </c>
    </row>
    <row r="592" spans="6:15" x14ac:dyDescent="0.25">
      <c r="F592" t="str">
        <f>IF('Vent Sizing'!M577="","",'Vent Sizing'!M577)</f>
        <v/>
      </c>
      <c r="G592">
        <v>0</v>
      </c>
      <c r="H592" t="e">
        <f>IF(LOOKUP($F592,'Vent Sizing Charts'!$F$5:$F$18,'Vent Sizing Charts'!G$5:G$18)+1&lt;0,0,LOOKUP($F592,'Vent Sizing Charts'!$F$5:$F$18,'Vent Sizing Charts'!G$5:G$18))</f>
        <v>#N/A</v>
      </c>
      <c r="I592" t="e">
        <f>IF(LOOKUP($F592,'Vent Sizing Charts'!$F$5:$F$18,'Vent Sizing Charts'!H$5:H$18)+1&lt;0,0,LOOKUP($F592,'Vent Sizing Charts'!$F$5:$F$18,'Vent Sizing Charts'!H$5:H$18))</f>
        <v>#N/A</v>
      </c>
      <c r="J592" t="e">
        <f>IF(LOOKUP($F592,'Vent Sizing Charts'!$F$5:$F$18,'Vent Sizing Charts'!I$5:I$18)+1&lt;0,0,LOOKUP($F592,'Vent Sizing Charts'!$F$5:$F$18,'Vent Sizing Charts'!I$5:I$18))</f>
        <v>#N/A</v>
      </c>
      <c r="K592" t="e">
        <f>IF(LOOKUP($F592,'Vent Sizing Charts'!$F$5:$F$18,'Vent Sizing Charts'!J$5:J$18)+1&lt;0,0,LOOKUP($F592,'Vent Sizing Charts'!$F$5:$F$18,'Vent Sizing Charts'!J$5:J$18))</f>
        <v>#N/A</v>
      </c>
      <c r="L592" t="e">
        <f>IF(LOOKUP($F592,'Vent Sizing Charts'!$F$5:$F$18,'Vent Sizing Charts'!K$5:K$18)+1&lt;0,0,LOOKUP($F592,'Vent Sizing Charts'!$F$5:$F$18,'Vent Sizing Charts'!K$5:K$18))</f>
        <v>#N/A</v>
      </c>
      <c r="M592" t="e">
        <f>IF(LOOKUP($F592,'Vent Sizing Charts'!$F$5:$F$18,'Vent Sizing Charts'!L$5:L$18)+1&lt;0,0,LOOKUP($F592,'Vent Sizing Charts'!$F$5:$F$18,'Vent Sizing Charts'!L$5:L$18))</f>
        <v>#N/A</v>
      </c>
      <c r="N592" t="e">
        <f>IF(LOOKUP($F592,'Vent Sizing Charts'!$F$5:$F$18,'Vent Sizing Charts'!M$5:M$18)+1&lt;0,0,LOOKUP($F592,'Vent Sizing Charts'!$F$5:$F$18,'Vent Sizing Charts'!M$5:M$18))</f>
        <v>#N/A</v>
      </c>
      <c r="O592" t="e">
        <f>IF(LOOKUP($F592,'Vent Sizing Charts'!$F$5:$F$18,'Vent Sizing Charts'!N$5:N$18)+1&lt;0,0,LOOKUP($F592,'Vent Sizing Charts'!$F$5:$F$18,'Vent Sizing Charts'!N$5:N$18))</f>
        <v>#N/A</v>
      </c>
    </row>
    <row r="593" spans="6:15" x14ac:dyDescent="0.25">
      <c r="F593" t="str">
        <f>IF('Vent Sizing'!M578="","",'Vent Sizing'!M578)</f>
        <v/>
      </c>
      <c r="G593">
        <v>0</v>
      </c>
      <c r="H593" t="e">
        <f>IF(LOOKUP($F593,'Vent Sizing Charts'!$F$5:$F$18,'Vent Sizing Charts'!G$5:G$18)+1&lt;0,0,LOOKUP($F593,'Vent Sizing Charts'!$F$5:$F$18,'Vent Sizing Charts'!G$5:G$18))</f>
        <v>#N/A</v>
      </c>
      <c r="I593" t="e">
        <f>IF(LOOKUP($F593,'Vent Sizing Charts'!$F$5:$F$18,'Vent Sizing Charts'!H$5:H$18)+1&lt;0,0,LOOKUP($F593,'Vent Sizing Charts'!$F$5:$F$18,'Vent Sizing Charts'!H$5:H$18))</f>
        <v>#N/A</v>
      </c>
      <c r="J593" t="e">
        <f>IF(LOOKUP($F593,'Vent Sizing Charts'!$F$5:$F$18,'Vent Sizing Charts'!I$5:I$18)+1&lt;0,0,LOOKUP($F593,'Vent Sizing Charts'!$F$5:$F$18,'Vent Sizing Charts'!I$5:I$18))</f>
        <v>#N/A</v>
      </c>
      <c r="K593" t="e">
        <f>IF(LOOKUP($F593,'Vent Sizing Charts'!$F$5:$F$18,'Vent Sizing Charts'!J$5:J$18)+1&lt;0,0,LOOKUP($F593,'Vent Sizing Charts'!$F$5:$F$18,'Vent Sizing Charts'!J$5:J$18))</f>
        <v>#N/A</v>
      </c>
      <c r="L593" t="e">
        <f>IF(LOOKUP($F593,'Vent Sizing Charts'!$F$5:$F$18,'Vent Sizing Charts'!K$5:K$18)+1&lt;0,0,LOOKUP($F593,'Vent Sizing Charts'!$F$5:$F$18,'Vent Sizing Charts'!K$5:K$18))</f>
        <v>#N/A</v>
      </c>
      <c r="M593" t="e">
        <f>IF(LOOKUP($F593,'Vent Sizing Charts'!$F$5:$F$18,'Vent Sizing Charts'!L$5:L$18)+1&lt;0,0,LOOKUP($F593,'Vent Sizing Charts'!$F$5:$F$18,'Vent Sizing Charts'!L$5:L$18))</f>
        <v>#N/A</v>
      </c>
      <c r="N593" t="e">
        <f>IF(LOOKUP($F593,'Vent Sizing Charts'!$F$5:$F$18,'Vent Sizing Charts'!M$5:M$18)+1&lt;0,0,LOOKUP($F593,'Vent Sizing Charts'!$F$5:$F$18,'Vent Sizing Charts'!M$5:M$18))</f>
        <v>#N/A</v>
      </c>
      <c r="O593" t="e">
        <f>IF(LOOKUP($F593,'Vent Sizing Charts'!$F$5:$F$18,'Vent Sizing Charts'!N$5:N$18)+1&lt;0,0,LOOKUP($F593,'Vent Sizing Charts'!$F$5:$F$18,'Vent Sizing Charts'!N$5:N$18))</f>
        <v>#N/A</v>
      </c>
    </row>
    <row r="594" spans="6:15" x14ac:dyDescent="0.25">
      <c r="F594" t="str">
        <f>IF('Vent Sizing'!M579="","",'Vent Sizing'!M579)</f>
        <v/>
      </c>
      <c r="G594">
        <v>0</v>
      </c>
      <c r="H594" t="e">
        <f>IF(LOOKUP($F594,'Vent Sizing Charts'!$F$5:$F$18,'Vent Sizing Charts'!G$5:G$18)+1&lt;0,0,LOOKUP($F594,'Vent Sizing Charts'!$F$5:$F$18,'Vent Sizing Charts'!G$5:G$18))</f>
        <v>#N/A</v>
      </c>
      <c r="I594" t="e">
        <f>IF(LOOKUP($F594,'Vent Sizing Charts'!$F$5:$F$18,'Vent Sizing Charts'!H$5:H$18)+1&lt;0,0,LOOKUP($F594,'Vent Sizing Charts'!$F$5:$F$18,'Vent Sizing Charts'!H$5:H$18))</f>
        <v>#N/A</v>
      </c>
      <c r="J594" t="e">
        <f>IF(LOOKUP($F594,'Vent Sizing Charts'!$F$5:$F$18,'Vent Sizing Charts'!I$5:I$18)+1&lt;0,0,LOOKUP($F594,'Vent Sizing Charts'!$F$5:$F$18,'Vent Sizing Charts'!I$5:I$18))</f>
        <v>#N/A</v>
      </c>
      <c r="K594" t="e">
        <f>IF(LOOKUP($F594,'Vent Sizing Charts'!$F$5:$F$18,'Vent Sizing Charts'!J$5:J$18)+1&lt;0,0,LOOKUP($F594,'Vent Sizing Charts'!$F$5:$F$18,'Vent Sizing Charts'!J$5:J$18))</f>
        <v>#N/A</v>
      </c>
      <c r="L594" t="e">
        <f>IF(LOOKUP($F594,'Vent Sizing Charts'!$F$5:$F$18,'Vent Sizing Charts'!K$5:K$18)+1&lt;0,0,LOOKUP($F594,'Vent Sizing Charts'!$F$5:$F$18,'Vent Sizing Charts'!K$5:K$18))</f>
        <v>#N/A</v>
      </c>
      <c r="M594" t="e">
        <f>IF(LOOKUP($F594,'Vent Sizing Charts'!$F$5:$F$18,'Vent Sizing Charts'!L$5:L$18)+1&lt;0,0,LOOKUP($F594,'Vent Sizing Charts'!$F$5:$F$18,'Vent Sizing Charts'!L$5:L$18))</f>
        <v>#N/A</v>
      </c>
      <c r="N594" t="e">
        <f>IF(LOOKUP($F594,'Vent Sizing Charts'!$F$5:$F$18,'Vent Sizing Charts'!M$5:M$18)+1&lt;0,0,LOOKUP($F594,'Vent Sizing Charts'!$F$5:$F$18,'Vent Sizing Charts'!M$5:M$18))</f>
        <v>#N/A</v>
      </c>
      <c r="O594" t="e">
        <f>IF(LOOKUP($F594,'Vent Sizing Charts'!$F$5:$F$18,'Vent Sizing Charts'!N$5:N$18)+1&lt;0,0,LOOKUP($F594,'Vent Sizing Charts'!$F$5:$F$18,'Vent Sizing Charts'!N$5:N$18))</f>
        <v>#N/A</v>
      </c>
    </row>
    <row r="595" spans="6:15" x14ac:dyDescent="0.25">
      <c r="F595" t="str">
        <f>IF('Vent Sizing'!M580="","",'Vent Sizing'!M580)</f>
        <v/>
      </c>
      <c r="G595">
        <v>0</v>
      </c>
      <c r="H595" t="e">
        <f>IF(LOOKUP($F595,'Vent Sizing Charts'!$F$5:$F$18,'Vent Sizing Charts'!G$5:G$18)+1&lt;0,0,LOOKUP($F595,'Vent Sizing Charts'!$F$5:$F$18,'Vent Sizing Charts'!G$5:G$18))</f>
        <v>#N/A</v>
      </c>
      <c r="I595" t="e">
        <f>IF(LOOKUP($F595,'Vent Sizing Charts'!$F$5:$F$18,'Vent Sizing Charts'!H$5:H$18)+1&lt;0,0,LOOKUP($F595,'Vent Sizing Charts'!$F$5:$F$18,'Vent Sizing Charts'!H$5:H$18))</f>
        <v>#N/A</v>
      </c>
      <c r="J595" t="e">
        <f>IF(LOOKUP($F595,'Vent Sizing Charts'!$F$5:$F$18,'Vent Sizing Charts'!I$5:I$18)+1&lt;0,0,LOOKUP($F595,'Vent Sizing Charts'!$F$5:$F$18,'Vent Sizing Charts'!I$5:I$18))</f>
        <v>#N/A</v>
      </c>
      <c r="K595" t="e">
        <f>IF(LOOKUP($F595,'Vent Sizing Charts'!$F$5:$F$18,'Vent Sizing Charts'!J$5:J$18)+1&lt;0,0,LOOKUP($F595,'Vent Sizing Charts'!$F$5:$F$18,'Vent Sizing Charts'!J$5:J$18))</f>
        <v>#N/A</v>
      </c>
      <c r="L595" t="e">
        <f>IF(LOOKUP($F595,'Vent Sizing Charts'!$F$5:$F$18,'Vent Sizing Charts'!K$5:K$18)+1&lt;0,0,LOOKUP($F595,'Vent Sizing Charts'!$F$5:$F$18,'Vent Sizing Charts'!K$5:K$18))</f>
        <v>#N/A</v>
      </c>
      <c r="M595" t="e">
        <f>IF(LOOKUP($F595,'Vent Sizing Charts'!$F$5:$F$18,'Vent Sizing Charts'!L$5:L$18)+1&lt;0,0,LOOKUP($F595,'Vent Sizing Charts'!$F$5:$F$18,'Vent Sizing Charts'!L$5:L$18))</f>
        <v>#N/A</v>
      </c>
      <c r="N595" t="e">
        <f>IF(LOOKUP($F595,'Vent Sizing Charts'!$F$5:$F$18,'Vent Sizing Charts'!M$5:M$18)+1&lt;0,0,LOOKUP($F595,'Vent Sizing Charts'!$F$5:$F$18,'Vent Sizing Charts'!M$5:M$18))</f>
        <v>#N/A</v>
      </c>
      <c r="O595" t="e">
        <f>IF(LOOKUP($F595,'Vent Sizing Charts'!$F$5:$F$18,'Vent Sizing Charts'!N$5:N$18)+1&lt;0,0,LOOKUP($F595,'Vent Sizing Charts'!$F$5:$F$18,'Vent Sizing Charts'!N$5:N$18))</f>
        <v>#N/A</v>
      </c>
    </row>
    <row r="596" spans="6:15" x14ac:dyDescent="0.25">
      <c r="F596" t="str">
        <f>IF('Vent Sizing'!M581="","",'Vent Sizing'!M581)</f>
        <v/>
      </c>
      <c r="G596">
        <v>0</v>
      </c>
      <c r="H596" t="e">
        <f>IF(LOOKUP($F596,'Vent Sizing Charts'!$F$5:$F$18,'Vent Sizing Charts'!G$5:G$18)+1&lt;0,0,LOOKUP($F596,'Vent Sizing Charts'!$F$5:$F$18,'Vent Sizing Charts'!G$5:G$18))</f>
        <v>#N/A</v>
      </c>
      <c r="I596" t="e">
        <f>IF(LOOKUP($F596,'Vent Sizing Charts'!$F$5:$F$18,'Vent Sizing Charts'!H$5:H$18)+1&lt;0,0,LOOKUP($F596,'Vent Sizing Charts'!$F$5:$F$18,'Vent Sizing Charts'!H$5:H$18))</f>
        <v>#N/A</v>
      </c>
      <c r="J596" t="e">
        <f>IF(LOOKUP($F596,'Vent Sizing Charts'!$F$5:$F$18,'Vent Sizing Charts'!I$5:I$18)+1&lt;0,0,LOOKUP($F596,'Vent Sizing Charts'!$F$5:$F$18,'Vent Sizing Charts'!I$5:I$18))</f>
        <v>#N/A</v>
      </c>
      <c r="K596" t="e">
        <f>IF(LOOKUP($F596,'Vent Sizing Charts'!$F$5:$F$18,'Vent Sizing Charts'!J$5:J$18)+1&lt;0,0,LOOKUP($F596,'Vent Sizing Charts'!$F$5:$F$18,'Vent Sizing Charts'!J$5:J$18))</f>
        <v>#N/A</v>
      </c>
      <c r="L596" t="e">
        <f>IF(LOOKUP($F596,'Vent Sizing Charts'!$F$5:$F$18,'Vent Sizing Charts'!K$5:K$18)+1&lt;0,0,LOOKUP($F596,'Vent Sizing Charts'!$F$5:$F$18,'Vent Sizing Charts'!K$5:K$18))</f>
        <v>#N/A</v>
      </c>
      <c r="M596" t="e">
        <f>IF(LOOKUP($F596,'Vent Sizing Charts'!$F$5:$F$18,'Vent Sizing Charts'!L$5:L$18)+1&lt;0,0,LOOKUP($F596,'Vent Sizing Charts'!$F$5:$F$18,'Vent Sizing Charts'!L$5:L$18))</f>
        <v>#N/A</v>
      </c>
      <c r="N596" t="e">
        <f>IF(LOOKUP($F596,'Vent Sizing Charts'!$F$5:$F$18,'Vent Sizing Charts'!M$5:M$18)+1&lt;0,0,LOOKUP($F596,'Vent Sizing Charts'!$F$5:$F$18,'Vent Sizing Charts'!M$5:M$18))</f>
        <v>#N/A</v>
      </c>
      <c r="O596" t="e">
        <f>IF(LOOKUP($F596,'Vent Sizing Charts'!$F$5:$F$18,'Vent Sizing Charts'!N$5:N$18)+1&lt;0,0,LOOKUP($F596,'Vent Sizing Charts'!$F$5:$F$18,'Vent Sizing Charts'!N$5:N$18))</f>
        <v>#N/A</v>
      </c>
    </row>
    <row r="597" spans="6:15" x14ac:dyDescent="0.25">
      <c r="F597" t="str">
        <f>IF('Vent Sizing'!M582="","",'Vent Sizing'!M582)</f>
        <v/>
      </c>
      <c r="G597">
        <v>0</v>
      </c>
      <c r="H597" t="e">
        <f>IF(LOOKUP($F597,'Vent Sizing Charts'!$F$5:$F$18,'Vent Sizing Charts'!G$5:G$18)+1&lt;0,0,LOOKUP($F597,'Vent Sizing Charts'!$F$5:$F$18,'Vent Sizing Charts'!G$5:G$18))</f>
        <v>#N/A</v>
      </c>
      <c r="I597" t="e">
        <f>IF(LOOKUP($F597,'Vent Sizing Charts'!$F$5:$F$18,'Vent Sizing Charts'!H$5:H$18)+1&lt;0,0,LOOKUP($F597,'Vent Sizing Charts'!$F$5:$F$18,'Vent Sizing Charts'!H$5:H$18))</f>
        <v>#N/A</v>
      </c>
      <c r="J597" t="e">
        <f>IF(LOOKUP($F597,'Vent Sizing Charts'!$F$5:$F$18,'Vent Sizing Charts'!I$5:I$18)+1&lt;0,0,LOOKUP($F597,'Vent Sizing Charts'!$F$5:$F$18,'Vent Sizing Charts'!I$5:I$18))</f>
        <v>#N/A</v>
      </c>
      <c r="K597" t="e">
        <f>IF(LOOKUP($F597,'Vent Sizing Charts'!$F$5:$F$18,'Vent Sizing Charts'!J$5:J$18)+1&lt;0,0,LOOKUP($F597,'Vent Sizing Charts'!$F$5:$F$18,'Vent Sizing Charts'!J$5:J$18))</f>
        <v>#N/A</v>
      </c>
      <c r="L597" t="e">
        <f>IF(LOOKUP($F597,'Vent Sizing Charts'!$F$5:$F$18,'Vent Sizing Charts'!K$5:K$18)+1&lt;0,0,LOOKUP($F597,'Vent Sizing Charts'!$F$5:$F$18,'Vent Sizing Charts'!K$5:K$18))</f>
        <v>#N/A</v>
      </c>
      <c r="M597" t="e">
        <f>IF(LOOKUP($F597,'Vent Sizing Charts'!$F$5:$F$18,'Vent Sizing Charts'!L$5:L$18)+1&lt;0,0,LOOKUP($F597,'Vent Sizing Charts'!$F$5:$F$18,'Vent Sizing Charts'!L$5:L$18))</f>
        <v>#N/A</v>
      </c>
      <c r="N597" t="e">
        <f>IF(LOOKUP($F597,'Vent Sizing Charts'!$F$5:$F$18,'Vent Sizing Charts'!M$5:M$18)+1&lt;0,0,LOOKUP($F597,'Vent Sizing Charts'!$F$5:$F$18,'Vent Sizing Charts'!M$5:M$18))</f>
        <v>#N/A</v>
      </c>
      <c r="O597" t="e">
        <f>IF(LOOKUP($F597,'Vent Sizing Charts'!$F$5:$F$18,'Vent Sizing Charts'!N$5:N$18)+1&lt;0,0,LOOKUP($F597,'Vent Sizing Charts'!$F$5:$F$18,'Vent Sizing Charts'!N$5:N$18))</f>
        <v>#N/A</v>
      </c>
    </row>
    <row r="598" spans="6:15" x14ac:dyDescent="0.25">
      <c r="F598" t="str">
        <f>IF('Vent Sizing'!M583="","",'Vent Sizing'!M583)</f>
        <v/>
      </c>
      <c r="G598">
        <v>0</v>
      </c>
      <c r="H598" t="e">
        <f>IF(LOOKUP($F598,'Vent Sizing Charts'!$F$5:$F$18,'Vent Sizing Charts'!G$5:G$18)+1&lt;0,0,LOOKUP($F598,'Vent Sizing Charts'!$F$5:$F$18,'Vent Sizing Charts'!G$5:G$18))</f>
        <v>#N/A</v>
      </c>
      <c r="I598" t="e">
        <f>IF(LOOKUP($F598,'Vent Sizing Charts'!$F$5:$F$18,'Vent Sizing Charts'!H$5:H$18)+1&lt;0,0,LOOKUP($F598,'Vent Sizing Charts'!$F$5:$F$18,'Vent Sizing Charts'!H$5:H$18))</f>
        <v>#N/A</v>
      </c>
      <c r="J598" t="e">
        <f>IF(LOOKUP($F598,'Vent Sizing Charts'!$F$5:$F$18,'Vent Sizing Charts'!I$5:I$18)+1&lt;0,0,LOOKUP($F598,'Vent Sizing Charts'!$F$5:$F$18,'Vent Sizing Charts'!I$5:I$18))</f>
        <v>#N/A</v>
      </c>
      <c r="K598" t="e">
        <f>IF(LOOKUP($F598,'Vent Sizing Charts'!$F$5:$F$18,'Vent Sizing Charts'!J$5:J$18)+1&lt;0,0,LOOKUP($F598,'Vent Sizing Charts'!$F$5:$F$18,'Vent Sizing Charts'!J$5:J$18))</f>
        <v>#N/A</v>
      </c>
      <c r="L598" t="e">
        <f>IF(LOOKUP($F598,'Vent Sizing Charts'!$F$5:$F$18,'Vent Sizing Charts'!K$5:K$18)+1&lt;0,0,LOOKUP($F598,'Vent Sizing Charts'!$F$5:$F$18,'Vent Sizing Charts'!K$5:K$18))</f>
        <v>#N/A</v>
      </c>
      <c r="M598" t="e">
        <f>IF(LOOKUP($F598,'Vent Sizing Charts'!$F$5:$F$18,'Vent Sizing Charts'!L$5:L$18)+1&lt;0,0,LOOKUP($F598,'Vent Sizing Charts'!$F$5:$F$18,'Vent Sizing Charts'!L$5:L$18))</f>
        <v>#N/A</v>
      </c>
      <c r="N598" t="e">
        <f>IF(LOOKUP($F598,'Vent Sizing Charts'!$F$5:$F$18,'Vent Sizing Charts'!M$5:M$18)+1&lt;0,0,LOOKUP($F598,'Vent Sizing Charts'!$F$5:$F$18,'Vent Sizing Charts'!M$5:M$18))</f>
        <v>#N/A</v>
      </c>
      <c r="O598" t="e">
        <f>IF(LOOKUP($F598,'Vent Sizing Charts'!$F$5:$F$18,'Vent Sizing Charts'!N$5:N$18)+1&lt;0,0,LOOKUP($F598,'Vent Sizing Charts'!$F$5:$F$18,'Vent Sizing Charts'!N$5:N$18))</f>
        <v>#N/A</v>
      </c>
    </row>
    <row r="599" spans="6:15" x14ac:dyDescent="0.25">
      <c r="F599" t="str">
        <f>IF('Vent Sizing'!M584="","",'Vent Sizing'!M584)</f>
        <v/>
      </c>
      <c r="G599">
        <v>0</v>
      </c>
      <c r="H599" t="e">
        <f>IF(LOOKUP($F599,'Vent Sizing Charts'!$F$5:$F$18,'Vent Sizing Charts'!G$5:G$18)+1&lt;0,0,LOOKUP($F599,'Vent Sizing Charts'!$F$5:$F$18,'Vent Sizing Charts'!G$5:G$18))</f>
        <v>#N/A</v>
      </c>
      <c r="I599" t="e">
        <f>IF(LOOKUP($F599,'Vent Sizing Charts'!$F$5:$F$18,'Vent Sizing Charts'!H$5:H$18)+1&lt;0,0,LOOKUP($F599,'Vent Sizing Charts'!$F$5:$F$18,'Vent Sizing Charts'!H$5:H$18))</f>
        <v>#N/A</v>
      </c>
      <c r="J599" t="e">
        <f>IF(LOOKUP($F599,'Vent Sizing Charts'!$F$5:$F$18,'Vent Sizing Charts'!I$5:I$18)+1&lt;0,0,LOOKUP($F599,'Vent Sizing Charts'!$F$5:$F$18,'Vent Sizing Charts'!I$5:I$18))</f>
        <v>#N/A</v>
      </c>
      <c r="K599" t="e">
        <f>IF(LOOKUP($F599,'Vent Sizing Charts'!$F$5:$F$18,'Vent Sizing Charts'!J$5:J$18)+1&lt;0,0,LOOKUP($F599,'Vent Sizing Charts'!$F$5:$F$18,'Vent Sizing Charts'!J$5:J$18))</f>
        <v>#N/A</v>
      </c>
      <c r="L599" t="e">
        <f>IF(LOOKUP($F599,'Vent Sizing Charts'!$F$5:$F$18,'Vent Sizing Charts'!K$5:K$18)+1&lt;0,0,LOOKUP($F599,'Vent Sizing Charts'!$F$5:$F$18,'Vent Sizing Charts'!K$5:K$18))</f>
        <v>#N/A</v>
      </c>
      <c r="M599" t="e">
        <f>IF(LOOKUP($F599,'Vent Sizing Charts'!$F$5:$F$18,'Vent Sizing Charts'!L$5:L$18)+1&lt;0,0,LOOKUP($F599,'Vent Sizing Charts'!$F$5:$F$18,'Vent Sizing Charts'!L$5:L$18))</f>
        <v>#N/A</v>
      </c>
      <c r="N599" t="e">
        <f>IF(LOOKUP($F599,'Vent Sizing Charts'!$F$5:$F$18,'Vent Sizing Charts'!M$5:M$18)+1&lt;0,0,LOOKUP($F599,'Vent Sizing Charts'!$F$5:$F$18,'Vent Sizing Charts'!M$5:M$18))</f>
        <v>#N/A</v>
      </c>
      <c r="O599" t="e">
        <f>IF(LOOKUP($F599,'Vent Sizing Charts'!$F$5:$F$18,'Vent Sizing Charts'!N$5:N$18)+1&lt;0,0,LOOKUP($F599,'Vent Sizing Charts'!$F$5:$F$18,'Vent Sizing Charts'!N$5:N$18))</f>
        <v>#N/A</v>
      </c>
    </row>
    <row r="600" spans="6:15" x14ac:dyDescent="0.25">
      <c r="F600" t="str">
        <f>IF('Vent Sizing'!M585="","",'Vent Sizing'!M585)</f>
        <v/>
      </c>
      <c r="G600">
        <v>0</v>
      </c>
      <c r="H600" t="e">
        <f>IF(LOOKUP($F600,'Vent Sizing Charts'!$F$5:$F$18,'Vent Sizing Charts'!G$5:G$18)+1&lt;0,0,LOOKUP($F600,'Vent Sizing Charts'!$F$5:$F$18,'Vent Sizing Charts'!G$5:G$18))</f>
        <v>#N/A</v>
      </c>
      <c r="I600" t="e">
        <f>IF(LOOKUP($F600,'Vent Sizing Charts'!$F$5:$F$18,'Vent Sizing Charts'!H$5:H$18)+1&lt;0,0,LOOKUP($F600,'Vent Sizing Charts'!$F$5:$F$18,'Vent Sizing Charts'!H$5:H$18))</f>
        <v>#N/A</v>
      </c>
      <c r="J600" t="e">
        <f>IF(LOOKUP($F600,'Vent Sizing Charts'!$F$5:$F$18,'Vent Sizing Charts'!I$5:I$18)+1&lt;0,0,LOOKUP($F600,'Vent Sizing Charts'!$F$5:$F$18,'Vent Sizing Charts'!I$5:I$18))</f>
        <v>#N/A</v>
      </c>
      <c r="K600" t="e">
        <f>IF(LOOKUP($F600,'Vent Sizing Charts'!$F$5:$F$18,'Vent Sizing Charts'!J$5:J$18)+1&lt;0,0,LOOKUP($F600,'Vent Sizing Charts'!$F$5:$F$18,'Vent Sizing Charts'!J$5:J$18))</f>
        <v>#N/A</v>
      </c>
      <c r="L600" t="e">
        <f>IF(LOOKUP($F600,'Vent Sizing Charts'!$F$5:$F$18,'Vent Sizing Charts'!K$5:K$18)+1&lt;0,0,LOOKUP($F600,'Vent Sizing Charts'!$F$5:$F$18,'Vent Sizing Charts'!K$5:K$18))</f>
        <v>#N/A</v>
      </c>
      <c r="M600" t="e">
        <f>IF(LOOKUP($F600,'Vent Sizing Charts'!$F$5:$F$18,'Vent Sizing Charts'!L$5:L$18)+1&lt;0,0,LOOKUP($F600,'Vent Sizing Charts'!$F$5:$F$18,'Vent Sizing Charts'!L$5:L$18))</f>
        <v>#N/A</v>
      </c>
      <c r="N600" t="e">
        <f>IF(LOOKUP($F600,'Vent Sizing Charts'!$F$5:$F$18,'Vent Sizing Charts'!M$5:M$18)+1&lt;0,0,LOOKUP($F600,'Vent Sizing Charts'!$F$5:$F$18,'Vent Sizing Charts'!M$5:M$18))</f>
        <v>#N/A</v>
      </c>
      <c r="O600" t="e">
        <f>IF(LOOKUP($F600,'Vent Sizing Charts'!$F$5:$F$18,'Vent Sizing Charts'!N$5:N$18)+1&lt;0,0,LOOKUP($F600,'Vent Sizing Charts'!$F$5:$F$18,'Vent Sizing Charts'!N$5:N$18))</f>
        <v>#N/A</v>
      </c>
    </row>
    <row r="601" spans="6:15" x14ac:dyDescent="0.25">
      <c r="F601" t="str">
        <f>IF('Vent Sizing'!M586="","",'Vent Sizing'!M586)</f>
        <v/>
      </c>
      <c r="G601">
        <v>0</v>
      </c>
      <c r="H601" t="e">
        <f>IF(LOOKUP($F601,'Vent Sizing Charts'!$F$5:$F$18,'Vent Sizing Charts'!G$5:G$18)+1&lt;0,0,LOOKUP($F601,'Vent Sizing Charts'!$F$5:$F$18,'Vent Sizing Charts'!G$5:G$18))</f>
        <v>#N/A</v>
      </c>
      <c r="I601" t="e">
        <f>IF(LOOKUP($F601,'Vent Sizing Charts'!$F$5:$F$18,'Vent Sizing Charts'!H$5:H$18)+1&lt;0,0,LOOKUP($F601,'Vent Sizing Charts'!$F$5:$F$18,'Vent Sizing Charts'!H$5:H$18))</f>
        <v>#N/A</v>
      </c>
      <c r="J601" t="e">
        <f>IF(LOOKUP($F601,'Vent Sizing Charts'!$F$5:$F$18,'Vent Sizing Charts'!I$5:I$18)+1&lt;0,0,LOOKUP($F601,'Vent Sizing Charts'!$F$5:$F$18,'Vent Sizing Charts'!I$5:I$18))</f>
        <v>#N/A</v>
      </c>
      <c r="K601" t="e">
        <f>IF(LOOKUP($F601,'Vent Sizing Charts'!$F$5:$F$18,'Vent Sizing Charts'!J$5:J$18)+1&lt;0,0,LOOKUP($F601,'Vent Sizing Charts'!$F$5:$F$18,'Vent Sizing Charts'!J$5:J$18))</f>
        <v>#N/A</v>
      </c>
      <c r="L601" t="e">
        <f>IF(LOOKUP($F601,'Vent Sizing Charts'!$F$5:$F$18,'Vent Sizing Charts'!K$5:K$18)+1&lt;0,0,LOOKUP($F601,'Vent Sizing Charts'!$F$5:$F$18,'Vent Sizing Charts'!K$5:K$18))</f>
        <v>#N/A</v>
      </c>
      <c r="M601" t="e">
        <f>IF(LOOKUP($F601,'Vent Sizing Charts'!$F$5:$F$18,'Vent Sizing Charts'!L$5:L$18)+1&lt;0,0,LOOKUP($F601,'Vent Sizing Charts'!$F$5:$F$18,'Vent Sizing Charts'!L$5:L$18))</f>
        <v>#N/A</v>
      </c>
      <c r="N601" t="e">
        <f>IF(LOOKUP($F601,'Vent Sizing Charts'!$F$5:$F$18,'Vent Sizing Charts'!M$5:M$18)+1&lt;0,0,LOOKUP($F601,'Vent Sizing Charts'!$F$5:$F$18,'Vent Sizing Charts'!M$5:M$18))</f>
        <v>#N/A</v>
      </c>
      <c r="O601" t="e">
        <f>IF(LOOKUP($F601,'Vent Sizing Charts'!$F$5:$F$18,'Vent Sizing Charts'!N$5:N$18)+1&lt;0,0,LOOKUP($F601,'Vent Sizing Charts'!$F$5:$F$18,'Vent Sizing Charts'!N$5:N$18))</f>
        <v>#N/A</v>
      </c>
    </row>
    <row r="602" spans="6:15" x14ac:dyDescent="0.25">
      <c r="F602" t="str">
        <f>IF('Vent Sizing'!M587="","",'Vent Sizing'!M587)</f>
        <v/>
      </c>
      <c r="G602">
        <v>0</v>
      </c>
      <c r="H602" t="e">
        <f>IF(LOOKUP($F602,'Vent Sizing Charts'!$F$5:$F$18,'Vent Sizing Charts'!G$5:G$18)+1&lt;0,0,LOOKUP($F602,'Vent Sizing Charts'!$F$5:$F$18,'Vent Sizing Charts'!G$5:G$18))</f>
        <v>#N/A</v>
      </c>
      <c r="I602" t="e">
        <f>IF(LOOKUP($F602,'Vent Sizing Charts'!$F$5:$F$18,'Vent Sizing Charts'!H$5:H$18)+1&lt;0,0,LOOKUP($F602,'Vent Sizing Charts'!$F$5:$F$18,'Vent Sizing Charts'!H$5:H$18))</f>
        <v>#N/A</v>
      </c>
      <c r="J602" t="e">
        <f>IF(LOOKUP($F602,'Vent Sizing Charts'!$F$5:$F$18,'Vent Sizing Charts'!I$5:I$18)+1&lt;0,0,LOOKUP($F602,'Vent Sizing Charts'!$F$5:$F$18,'Vent Sizing Charts'!I$5:I$18))</f>
        <v>#N/A</v>
      </c>
      <c r="K602" t="e">
        <f>IF(LOOKUP($F602,'Vent Sizing Charts'!$F$5:$F$18,'Vent Sizing Charts'!J$5:J$18)+1&lt;0,0,LOOKUP($F602,'Vent Sizing Charts'!$F$5:$F$18,'Vent Sizing Charts'!J$5:J$18))</f>
        <v>#N/A</v>
      </c>
      <c r="L602" t="e">
        <f>IF(LOOKUP($F602,'Vent Sizing Charts'!$F$5:$F$18,'Vent Sizing Charts'!K$5:K$18)+1&lt;0,0,LOOKUP($F602,'Vent Sizing Charts'!$F$5:$F$18,'Vent Sizing Charts'!K$5:K$18))</f>
        <v>#N/A</v>
      </c>
      <c r="M602" t="e">
        <f>IF(LOOKUP($F602,'Vent Sizing Charts'!$F$5:$F$18,'Vent Sizing Charts'!L$5:L$18)+1&lt;0,0,LOOKUP($F602,'Vent Sizing Charts'!$F$5:$F$18,'Vent Sizing Charts'!L$5:L$18))</f>
        <v>#N/A</v>
      </c>
      <c r="N602" t="e">
        <f>IF(LOOKUP($F602,'Vent Sizing Charts'!$F$5:$F$18,'Vent Sizing Charts'!M$5:M$18)+1&lt;0,0,LOOKUP($F602,'Vent Sizing Charts'!$F$5:$F$18,'Vent Sizing Charts'!M$5:M$18))</f>
        <v>#N/A</v>
      </c>
      <c r="O602" t="e">
        <f>IF(LOOKUP($F602,'Vent Sizing Charts'!$F$5:$F$18,'Vent Sizing Charts'!N$5:N$18)+1&lt;0,0,LOOKUP($F602,'Vent Sizing Charts'!$F$5:$F$18,'Vent Sizing Charts'!N$5:N$18))</f>
        <v>#N/A</v>
      </c>
    </row>
    <row r="603" spans="6:15" x14ac:dyDescent="0.25">
      <c r="F603" t="str">
        <f>IF('Vent Sizing'!M588="","",'Vent Sizing'!M588)</f>
        <v/>
      </c>
      <c r="G603">
        <v>0</v>
      </c>
      <c r="H603" t="e">
        <f>IF(LOOKUP($F603,'Vent Sizing Charts'!$F$5:$F$18,'Vent Sizing Charts'!G$5:G$18)+1&lt;0,0,LOOKUP($F603,'Vent Sizing Charts'!$F$5:$F$18,'Vent Sizing Charts'!G$5:G$18))</f>
        <v>#N/A</v>
      </c>
      <c r="I603" t="e">
        <f>IF(LOOKUP($F603,'Vent Sizing Charts'!$F$5:$F$18,'Vent Sizing Charts'!H$5:H$18)+1&lt;0,0,LOOKUP($F603,'Vent Sizing Charts'!$F$5:$F$18,'Vent Sizing Charts'!H$5:H$18))</f>
        <v>#N/A</v>
      </c>
      <c r="J603" t="e">
        <f>IF(LOOKUP($F603,'Vent Sizing Charts'!$F$5:$F$18,'Vent Sizing Charts'!I$5:I$18)+1&lt;0,0,LOOKUP($F603,'Vent Sizing Charts'!$F$5:$F$18,'Vent Sizing Charts'!I$5:I$18))</f>
        <v>#N/A</v>
      </c>
      <c r="K603" t="e">
        <f>IF(LOOKUP($F603,'Vent Sizing Charts'!$F$5:$F$18,'Vent Sizing Charts'!J$5:J$18)+1&lt;0,0,LOOKUP($F603,'Vent Sizing Charts'!$F$5:$F$18,'Vent Sizing Charts'!J$5:J$18))</f>
        <v>#N/A</v>
      </c>
      <c r="L603" t="e">
        <f>IF(LOOKUP($F603,'Vent Sizing Charts'!$F$5:$F$18,'Vent Sizing Charts'!K$5:K$18)+1&lt;0,0,LOOKUP($F603,'Vent Sizing Charts'!$F$5:$F$18,'Vent Sizing Charts'!K$5:K$18))</f>
        <v>#N/A</v>
      </c>
      <c r="M603" t="e">
        <f>IF(LOOKUP($F603,'Vent Sizing Charts'!$F$5:$F$18,'Vent Sizing Charts'!L$5:L$18)+1&lt;0,0,LOOKUP($F603,'Vent Sizing Charts'!$F$5:$F$18,'Vent Sizing Charts'!L$5:L$18))</f>
        <v>#N/A</v>
      </c>
      <c r="N603" t="e">
        <f>IF(LOOKUP($F603,'Vent Sizing Charts'!$F$5:$F$18,'Vent Sizing Charts'!M$5:M$18)+1&lt;0,0,LOOKUP($F603,'Vent Sizing Charts'!$F$5:$F$18,'Vent Sizing Charts'!M$5:M$18))</f>
        <v>#N/A</v>
      </c>
      <c r="O603" t="e">
        <f>IF(LOOKUP($F603,'Vent Sizing Charts'!$F$5:$F$18,'Vent Sizing Charts'!N$5:N$18)+1&lt;0,0,LOOKUP($F603,'Vent Sizing Charts'!$F$5:$F$18,'Vent Sizing Charts'!N$5:N$18))</f>
        <v>#N/A</v>
      </c>
    </row>
    <row r="604" spans="6:15" x14ac:dyDescent="0.25">
      <c r="F604" t="str">
        <f>IF('Vent Sizing'!M589="","",'Vent Sizing'!M589)</f>
        <v/>
      </c>
      <c r="G604">
        <v>0</v>
      </c>
      <c r="H604" t="e">
        <f>IF(LOOKUP($F604,'Vent Sizing Charts'!$F$5:$F$18,'Vent Sizing Charts'!G$5:G$18)+1&lt;0,0,LOOKUP($F604,'Vent Sizing Charts'!$F$5:$F$18,'Vent Sizing Charts'!G$5:G$18))</f>
        <v>#N/A</v>
      </c>
      <c r="I604" t="e">
        <f>IF(LOOKUP($F604,'Vent Sizing Charts'!$F$5:$F$18,'Vent Sizing Charts'!H$5:H$18)+1&lt;0,0,LOOKUP($F604,'Vent Sizing Charts'!$F$5:$F$18,'Vent Sizing Charts'!H$5:H$18))</f>
        <v>#N/A</v>
      </c>
      <c r="J604" t="e">
        <f>IF(LOOKUP($F604,'Vent Sizing Charts'!$F$5:$F$18,'Vent Sizing Charts'!I$5:I$18)+1&lt;0,0,LOOKUP($F604,'Vent Sizing Charts'!$F$5:$F$18,'Vent Sizing Charts'!I$5:I$18))</f>
        <v>#N/A</v>
      </c>
      <c r="K604" t="e">
        <f>IF(LOOKUP($F604,'Vent Sizing Charts'!$F$5:$F$18,'Vent Sizing Charts'!J$5:J$18)+1&lt;0,0,LOOKUP($F604,'Vent Sizing Charts'!$F$5:$F$18,'Vent Sizing Charts'!J$5:J$18))</f>
        <v>#N/A</v>
      </c>
      <c r="L604" t="e">
        <f>IF(LOOKUP($F604,'Vent Sizing Charts'!$F$5:$F$18,'Vent Sizing Charts'!K$5:K$18)+1&lt;0,0,LOOKUP($F604,'Vent Sizing Charts'!$F$5:$F$18,'Vent Sizing Charts'!K$5:K$18))</f>
        <v>#N/A</v>
      </c>
      <c r="M604" t="e">
        <f>IF(LOOKUP($F604,'Vent Sizing Charts'!$F$5:$F$18,'Vent Sizing Charts'!L$5:L$18)+1&lt;0,0,LOOKUP($F604,'Vent Sizing Charts'!$F$5:$F$18,'Vent Sizing Charts'!L$5:L$18))</f>
        <v>#N/A</v>
      </c>
      <c r="N604" t="e">
        <f>IF(LOOKUP($F604,'Vent Sizing Charts'!$F$5:$F$18,'Vent Sizing Charts'!M$5:M$18)+1&lt;0,0,LOOKUP($F604,'Vent Sizing Charts'!$F$5:$F$18,'Vent Sizing Charts'!M$5:M$18))</f>
        <v>#N/A</v>
      </c>
      <c r="O604" t="e">
        <f>IF(LOOKUP($F604,'Vent Sizing Charts'!$F$5:$F$18,'Vent Sizing Charts'!N$5:N$18)+1&lt;0,0,LOOKUP($F604,'Vent Sizing Charts'!$F$5:$F$18,'Vent Sizing Charts'!N$5:N$18))</f>
        <v>#N/A</v>
      </c>
    </row>
    <row r="605" spans="6:15" x14ac:dyDescent="0.25">
      <c r="F605" t="str">
        <f>IF('Vent Sizing'!M590="","",'Vent Sizing'!M590)</f>
        <v/>
      </c>
      <c r="G605">
        <v>0</v>
      </c>
      <c r="H605" t="e">
        <f>IF(LOOKUP($F605,'Vent Sizing Charts'!$F$5:$F$18,'Vent Sizing Charts'!G$5:G$18)+1&lt;0,0,LOOKUP($F605,'Vent Sizing Charts'!$F$5:$F$18,'Vent Sizing Charts'!G$5:G$18))</f>
        <v>#N/A</v>
      </c>
      <c r="I605" t="e">
        <f>IF(LOOKUP($F605,'Vent Sizing Charts'!$F$5:$F$18,'Vent Sizing Charts'!H$5:H$18)+1&lt;0,0,LOOKUP($F605,'Vent Sizing Charts'!$F$5:$F$18,'Vent Sizing Charts'!H$5:H$18))</f>
        <v>#N/A</v>
      </c>
      <c r="J605" t="e">
        <f>IF(LOOKUP($F605,'Vent Sizing Charts'!$F$5:$F$18,'Vent Sizing Charts'!I$5:I$18)+1&lt;0,0,LOOKUP($F605,'Vent Sizing Charts'!$F$5:$F$18,'Vent Sizing Charts'!I$5:I$18))</f>
        <v>#N/A</v>
      </c>
      <c r="K605" t="e">
        <f>IF(LOOKUP($F605,'Vent Sizing Charts'!$F$5:$F$18,'Vent Sizing Charts'!J$5:J$18)+1&lt;0,0,LOOKUP($F605,'Vent Sizing Charts'!$F$5:$F$18,'Vent Sizing Charts'!J$5:J$18))</f>
        <v>#N/A</v>
      </c>
      <c r="L605" t="e">
        <f>IF(LOOKUP($F605,'Vent Sizing Charts'!$F$5:$F$18,'Vent Sizing Charts'!K$5:K$18)+1&lt;0,0,LOOKUP($F605,'Vent Sizing Charts'!$F$5:$F$18,'Vent Sizing Charts'!K$5:K$18))</f>
        <v>#N/A</v>
      </c>
      <c r="M605" t="e">
        <f>IF(LOOKUP($F605,'Vent Sizing Charts'!$F$5:$F$18,'Vent Sizing Charts'!L$5:L$18)+1&lt;0,0,LOOKUP($F605,'Vent Sizing Charts'!$F$5:$F$18,'Vent Sizing Charts'!L$5:L$18))</f>
        <v>#N/A</v>
      </c>
      <c r="N605" t="e">
        <f>IF(LOOKUP($F605,'Vent Sizing Charts'!$F$5:$F$18,'Vent Sizing Charts'!M$5:M$18)+1&lt;0,0,LOOKUP($F605,'Vent Sizing Charts'!$F$5:$F$18,'Vent Sizing Charts'!M$5:M$18))</f>
        <v>#N/A</v>
      </c>
      <c r="O605" t="e">
        <f>IF(LOOKUP($F605,'Vent Sizing Charts'!$F$5:$F$18,'Vent Sizing Charts'!N$5:N$18)+1&lt;0,0,LOOKUP($F605,'Vent Sizing Charts'!$F$5:$F$18,'Vent Sizing Charts'!N$5:N$18))</f>
        <v>#N/A</v>
      </c>
    </row>
    <row r="606" spans="6:15" x14ac:dyDescent="0.25">
      <c r="F606" t="str">
        <f>IF('Vent Sizing'!M591="","",'Vent Sizing'!M591)</f>
        <v/>
      </c>
      <c r="G606">
        <v>0</v>
      </c>
      <c r="H606" t="e">
        <f>IF(LOOKUP($F606,'Vent Sizing Charts'!$F$5:$F$18,'Vent Sizing Charts'!G$5:G$18)+1&lt;0,0,LOOKUP($F606,'Vent Sizing Charts'!$F$5:$F$18,'Vent Sizing Charts'!G$5:G$18))</f>
        <v>#N/A</v>
      </c>
      <c r="I606" t="e">
        <f>IF(LOOKUP($F606,'Vent Sizing Charts'!$F$5:$F$18,'Vent Sizing Charts'!H$5:H$18)+1&lt;0,0,LOOKUP($F606,'Vent Sizing Charts'!$F$5:$F$18,'Vent Sizing Charts'!H$5:H$18))</f>
        <v>#N/A</v>
      </c>
      <c r="J606" t="e">
        <f>IF(LOOKUP($F606,'Vent Sizing Charts'!$F$5:$F$18,'Vent Sizing Charts'!I$5:I$18)+1&lt;0,0,LOOKUP($F606,'Vent Sizing Charts'!$F$5:$F$18,'Vent Sizing Charts'!I$5:I$18))</f>
        <v>#N/A</v>
      </c>
      <c r="K606" t="e">
        <f>IF(LOOKUP($F606,'Vent Sizing Charts'!$F$5:$F$18,'Vent Sizing Charts'!J$5:J$18)+1&lt;0,0,LOOKUP($F606,'Vent Sizing Charts'!$F$5:$F$18,'Vent Sizing Charts'!J$5:J$18))</f>
        <v>#N/A</v>
      </c>
      <c r="L606" t="e">
        <f>IF(LOOKUP($F606,'Vent Sizing Charts'!$F$5:$F$18,'Vent Sizing Charts'!K$5:K$18)+1&lt;0,0,LOOKUP($F606,'Vent Sizing Charts'!$F$5:$F$18,'Vent Sizing Charts'!K$5:K$18))</f>
        <v>#N/A</v>
      </c>
      <c r="M606" t="e">
        <f>IF(LOOKUP($F606,'Vent Sizing Charts'!$F$5:$F$18,'Vent Sizing Charts'!L$5:L$18)+1&lt;0,0,LOOKUP($F606,'Vent Sizing Charts'!$F$5:$F$18,'Vent Sizing Charts'!L$5:L$18))</f>
        <v>#N/A</v>
      </c>
      <c r="N606" t="e">
        <f>IF(LOOKUP($F606,'Vent Sizing Charts'!$F$5:$F$18,'Vent Sizing Charts'!M$5:M$18)+1&lt;0,0,LOOKUP($F606,'Vent Sizing Charts'!$F$5:$F$18,'Vent Sizing Charts'!M$5:M$18))</f>
        <v>#N/A</v>
      </c>
      <c r="O606" t="e">
        <f>IF(LOOKUP($F606,'Vent Sizing Charts'!$F$5:$F$18,'Vent Sizing Charts'!N$5:N$18)+1&lt;0,0,LOOKUP($F606,'Vent Sizing Charts'!$F$5:$F$18,'Vent Sizing Charts'!N$5:N$18))</f>
        <v>#N/A</v>
      </c>
    </row>
    <row r="607" spans="6:15" x14ac:dyDescent="0.25">
      <c r="F607" t="str">
        <f>IF('Vent Sizing'!M592="","",'Vent Sizing'!M592)</f>
        <v/>
      </c>
      <c r="G607">
        <v>0</v>
      </c>
      <c r="H607" t="e">
        <f>IF(LOOKUP($F607,'Vent Sizing Charts'!$F$5:$F$18,'Vent Sizing Charts'!G$5:G$18)+1&lt;0,0,LOOKUP($F607,'Vent Sizing Charts'!$F$5:$F$18,'Vent Sizing Charts'!G$5:G$18))</f>
        <v>#N/A</v>
      </c>
      <c r="I607" t="e">
        <f>IF(LOOKUP($F607,'Vent Sizing Charts'!$F$5:$F$18,'Vent Sizing Charts'!H$5:H$18)+1&lt;0,0,LOOKUP($F607,'Vent Sizing Charts'!$F$5:$F$18,'Vent Sizing Charts'!H$5:H$18))</f>
        <v>#N/A</v>
      </c>
      <c r="J607" t="e">
        <f>IF(LOOKUP($F607,'Vent Sizing Charts'!$F$5:$F$18,'Vent Sizing Charts'!I$5:I$18)+1&lt;0,0,LOOKUP($F607,'Vent Sizing Charts'!$F$5:$F$18,'Vent Sizing Charts'!I$5:I$18))</f>
        <v>#N/A</v>
      </c>
      <c r="K607" t="e">
        <f>IF(LOOKUP($F607,'Vent Sizing Charts'!$F$5:$F$18,'Vent Sizing Charts'!J$5:J$18)+1&lt;0,0,LOOKUP($F607,'Vent Sizing Charts'!$F$5:$F$18,'Vent Sizing Charts'!J$5:J$18))</f>
        <v>#N/A</v>
      </c>
      <c r="L607" t="e">
        <f>IF(LOOKUP($F607,'Vent Sizing Charts'!$F$5:$F$18,'Vent Sizing Charts'!K$5:K$18)+1&lt;0,0,LOOKUP($F607,'Vent Sizing Charts'!$F$5:$F$18,'Vent Sizing Charts'!K$5:K$18))</f>
        <v>#N/A</v>
      </c>
      <c r="M607" t="e">
        <f>IF(LOOKUP($F607,'Vent Sizing Charts'!$F$5:$F$18,'Vent Sizing Charts'!L$5:L$18)+1&lt;0,0,LOOKUP($F607,'Vent Sizing Charts'!$F$5:$F$18,'Vent Sizing Charts'!L$5:L$18))</f>
        <v>#N/A</v>
      </c>
      <c r="N607" t="e">
        <f>IF(LOOKUP($F607,'Vent Sizing Charts'!$F$5:$F$18,'Vent Sizing Charts'!M$5:M$18)+1&lt;0,0,LOOKUP($F607,'Vent Sizing Charts'!$F$5:$F$18,'Vent Sizing Charts'!M$5:M$18))</f>
        <v>#N/A</v>
      </c>
      <c r="O607" t="e">
        <f>IF(LOOKUP($F607,'Vent Sizing Charts'!$F$5:$F$18,'Vent Sizing Charts'!N$5:N$18)+1&lt;0,0,LOOKUP($F607,'Vent Sizing Charts'!$F$5:$F$18,'Vent Sizing Charts'!N$5:N$18))</f>
        <v>#N/A</v>
      </c>
    </row>
    <row r="608" spans="6:15" x14ac:dyDescent="0.25">
      <c r="F608" t="str">
        <f>IF('Vent Sizing'!M593="","",'Vent Sizing'!M593)</f>
        <v/>
      </c>
      <c r="G608">
        <v>0</v>
      </c>
      <c r="H608" t="e">
        <f>IF(LOOKUP($F608,'Vent Sizing Charts'!$F$5:$F$18,'Vent Sizing Charts'!G$5:G$18)+1&lt;0,0,LOOKUP($F608,'Vent Sizing Charts'!$F$5:$F$18,'Vent Sizing Charts'!G$5:G$18))</f>
        <v>#N/A</v>
      </c>
      <c r="I608" t="e">
        <f>IF(LOOKUP($F608,'Vent Sizing Charts'!$F$5:$F$18,'Vent Sizing Charts'!H$5:H$18)+1&lt;0,0,LOOKUP($F608,'Vent Sizing Charts'!$F$5:$F$18,'Vent Sizing Charts'!H$5:H$18))</f>
        <v>#N/A</v>
      </c>
      <c r="J608" t="e">
        <f>IF(LOOKUP($F608,'Vent Sizing Charts'!$F$5:$F$18,'Vent Sizing Charts'!I$5:I$18)+1&lt;0,0,LOOKUP($F608,'Vent Sizing Charts'!$F$5:$F$18,'Vent Sizing Charts'!I$5:I$18))</f>
        <v>#N/A</v>
      </c>
      <c r="K608" t="e">
        <f>IF(LOOKUP($F608,'Vent Sizing Charts'!$F$5:$F$18,'Vent Sizing Charts'!J$5:J$18)+1&lt;0,0,LOOKUP($F608,'Vent Sizing Charts'!$F$5:$F$18,'Vent Sizing Charts'!J$5:J$18))</f>
        <v>#N/A</v>
      </c>
      <c r="L608" t="e">
        <f>IF(LOOKUP($F608,'Vent Sizing Charts'!$F$5:$F$18,'Vent Sizing Charts'!K$5:K$18)+1&lt;0,0,LOOKUP($F608,'Vent Sizing Charts'!$F$5:$F$18,'Vent Sizing Charts'!K$5:K$18))</f>
        <v>#N/A</v>
      </c>
      <c r="M608" t="e">
        <f>IF(LOOKUP($F608,'Vent Sizing Charts'!$F$5:$F$18,'Vent Sizing Charts'!L$5:L$18)+1&lt;0,0,LOOKUP($F608,'Vent Sizing Charts'!$F$5:$F$18,'Vent Sizing Charts'!L$5:L$18))</f>
        <v>#N/A</v>
      </c>
      <c r="N608" t="e">
        <f>IF(LOOKUP($F608,'Vent Sizing Charts'!$F$5:$F$18,'Vent Sizing Charts'!M$5:M$18)+1&lt;0,0,LOOKUP($F608,'Vent Sizing Charts'!$F$5:$F$18,'Vent Sizing Charts'!M$5:M$18))</f>
        <v>#N/A</v>
      </c>
      <c r="O608" t="e">
        <f>IF(LOOKUP($F608,'Vent Sizing Charts'!$F$5:$F$18,'Vent Sizing Charts'!N$5:N$18)+1&lt;0,0,LOOKUP($F608,'Vent Sizing Charts'!$F$5:$F$18,'Vent Sizing Charts'!N$5:N$18))</f>
        <v>#N/A</v>
      </c>
    </row>
    <row r="609" spans="6:15" x14ac:dyDescent="0.25">
      <c r="F609" t="str">
        <f>IF('Vent Sizing'!M594="","",'Vent Sizing'!M594)</f>
        <v/>
      </c>
      <c r="G609">
        <v>0</v>
      </c>
      <c r="H609" t="e">
        <f>IF(LOOKUP($F609,'Vent Sizing Charts'!$F$5:$F$18,'Vent Sizing Charts'!G$5:G$18)+1&lt;0,0,LOOKUP($F609,'Vent Sizing Charts'!$F$5:$F$18,'Vent Sizing Charts'!G$5:G$18))</f>
        <v>#N/A</v>
      </c>
      <c r="I609" t="e">
        <f>IF(LOOKUP($F609,'Vent Sizing Charts'!$F$5:$F$18,'Vent Sizing Charts'!H$5:H$18)+1&lt;0,0,LOOKUP($F609,'Vent Sizing Charts'!$F$5:$F$18,'Vent Sizing Charts'!H$5:H$18))</f>
        <v>#N/A</v>
      </c>
      <c r="J609" t="e">
        <f>IF(LOOKUP($F609,'Vent Sizing Charts'!$F$5:$F$18,'Vent Sizing Charts'!I$5:I$18)+1&lt;0,0,LOOKUP($F609,'Vent Sizing Charts'!$F$5:$F$18,'Vent Sizing Charts'!I$5:I$18))</f>
        <v>#N/A</v>
      </c>
      <c r="K609" t="e">
        <f>IF(LOOKUP($F609,'Vent Sizing Charts'!$F$5:$F$18,'Vent Sizing Charts'!J$5:J$18)+1&lt;0,0,LOOKUP($F609,'Vent Sizing Charts'!$F$5:$F$18,'Vent Sizing Charts'!J$5:J$18))</f>
        <v>#N/A</v>
      </c>
      <c r="L609" t="e">
        <f>IF(LOOKUP($F609,'Vent Sizing Charts'!$F$5:$F$18,'Vent Sizing Charts'!K$5:K$18)+1&lt;0,0,LOOKUP($F609,'Vent Sizing Charts'!$F$5:$F$18,'Vent Sizing Charts'!K$5:K$18))</f>
        <v>#N/A</v>
      </c>
      <c r="M609" t="e">
        <f>IF(LOOKUP($F609,'Vent Sizing Charts'!$F$5:$F$18,'Vent Sizing Charts'!L$5:L$18)+1&lt;0,0,LOOKUP($F609,'Vent Sizing Charts'!$F$5:$F$18,'Vent Sizing Charts'!L$5:L$18))</f>
        <v>#N/A</v>
      </c>
      <c r="N609" t="e">
        <f>IF(LOOKUP($F609,'Vent Sizing Charts'!$F$5:$F$18,'Vent Sizing Charts'!M$5:M$18)+1&lt;0,0,LOOKUP($F609,'Vent Sizing Charts'!$F$5:$F$18,'Vent Sizing Charts'!M$5:M$18))</f>
        <v>#N/A</v>
      </c>
      <c r="O609" t="e">
        <f>IF(LOOKUP($F609,'Vent Sizing Charts'!$F$5:$F$18,'Vent Sizing Charts'!N$5:N$18)+1&lt;0,0,LOOKUP($F609,'Vent Sizing Charts'!$F$5:$F$18,'Vent Sizing Charts'!N$5:N$18))</f>
        <v>#N/A</v>
      </c>
    </row>
    <row r="610" spans="6:15" x14ac:dyDescent="0.25">
      <c r="F610" t="str">
        <f>IF('Vent Sizing'!M595="","",'Vent Sizing'!M595)</f>
        <v/>
      </c>
      <c r="G610">
        <v>0</v>
      </c>
      <c r="H610" t="e">
        <f>IF(LOOKUP($F610,'Vent Sizing Charts'!$F$5:$F$18,'Vent Sizing Charts'!G$5:G$18)+1&lt;0,0,LOOKUP($F610,'Vent Sizing Charts'!$F$5:$F$18,'Vent Sizing Charts'!G$5:G$18))</f>
        <v>#N/A</v>
      </c>
      <c r="I610" t="e">
        <f>IF(LOOKUP($F610,'Vent Sizing Charts'!$F$5:$F$18,'Vent Sizing Charts'!H$5:H$18)+1&lt;0,0,LOOKUP($F610,'Vent Sizing Charts'!$F$5:$F$18,'Vent Sizing Charts'!H$5:H$18))</f>
        <v>#N/A</v>
      </c>
      <c r="J610" t="e">
        <f>IF(LOOKUP($F610,'Vent Sizing Charts'!$F$5:$F$18,'Vent Sizing Charts'!I$5:I$18)+1&lt;0,0,LOOKUP($F610,'Vent Sizing Charts'!$F$5:$F$18,'Vent Sizing Charts'!I$5:I$18))</f>
        <v>#N/A</v>
      </c>
      <c r="K610" t="e">
        <f>IF(LOOKUP($F610,'Vent Sizing Charts'!$F$5:$F$18,'Vent Sizing Charts'!J$5:J$18)+1&lt;0,0,LOOKUP($F610,'Vent Sizing Charts'!$F$5:$F$18,'Vent Sizing Charts'!J$5:J$18))</f>
        <v>#N/A</v>
      </c>
      <c r="L610" t="e">
        <f>IF(LOOKUP($F610,'Vent Sizing Charts'!$F$5:$F$18,'Vent Sizing Charts'!K$5:K$18)+1&lt;0,0,LOOKUP($F610,'Vent Sizing Charts'!$F$5:$F$18,'Vent Sizing Charts'!K$5:K$18))</f>
        <v>#N/A</v>
      </c>
      <c r="M610" t="e">
        <f>IF(LOOKUP($F610,'Vent Sizing Charts'!$F$5:$F$18,'Vent Sizing Charts'!L$5:L$18)+1&lt;0,0,LOOKUP($F610,'Vent Sizing Charts'!$F$5:$F$18,'Vent Sizing Charts'!L$5:L$18))</f>
        <v>#N/A</v>
      </c>
      <c r="N610" t="e">
        <f>IF(LOOKUP($F610,'Vent Sizing Charts'!$F$5:$F$18,'Vent Sizing Charts'!M$5:M$18)+1&lt;0,0,LOOKUP($F610,'Vent Sizing Charts'!$F$5:$F$18,'Vent Sizing Charts'!M$5:M$18))</f>
        <v>#N/A</v>
      </c>
      <c r="O610" t="e">
        <f>IF(LOOKUP($F610,'Vent Sizing Charts'!$F$5:$F$18,'Vent Sizing Charts'!N$5:N$18)+1&lt;0,0,LOOKUP($F610,'Vent Sizing Charts'!$F$5:$F$18,'Vent Sizing Charts'!N$5:N$18))</f>
        <v>#N/A</v>
      </c>
    </row>
    <row r="611" spans="6:15" x14ac:dyDescent="0.25">
      <c r="F611" t="str">
        <f>IF('Vent Sizing'!M596="","",'Vent Sizing'!M596)</f>
        <v/>
      </c>
      <c r="G611">
        <v>0</v>
      </c>
      <c r="H611" t="e">
        <f>IF(LOOKUP($F611,'Vent Sizing Charts'!$F$5:$F$18,'Vent Sizing Charts'!G$5:G$18)+1&lt;0,0,LOOKUP($F611,'Vent Sizing Charts'!$F$5:$F$18,'Vent Sizing Charts'!G$5:G$18))</f>
        <v>#N/A</v>
      </c>
      <c r="I611" t="e">
        <f>IF(LOOKUP($F611,'Vent Sizing Charts'!$F$5:$F$18,'Vent Sizing Charts'!H$5:H$18)+1&lt;0,0,LOOKUP($F611,'Vent Sizing Charts'!$F$5:$F$18,'Vent Sizing Charts'!H$5:H$18))</f>
        <v>#N/A</v>
      </c>
      <c r="J611" t="e">
        <f>IF(LOOKUP($F611,'Vent Sizing Charts'!$F$5:$F$18,'Vent Sizing Charts'!I$5:I$18)+1&lt;0,0,LOOKUP($F611,'Vent Sizing Charts'!$F$5:$F$18,'Vent Sizing Charts'!I$5:I$18))</f>
        <v>#N/A</v>
      </c>
      <c r="K611" t="e">
        <f>IF(LOOKUP($F611,'Vent Sizing Charts'!$F$5:$F$18,'Vent Sizing Charts'!J$5:J$18)+1&lt;0,0,LOOKUP($F611,'Vent Sizing Charts'!$F$5:$F$18,'Vent Sizing Charts'!J$5:J$18))</f>
        <v>#N/A</v>
      </c>
      <c r="L611" t="e">
        <f>IF(LOOKUP($F611,'Vent Sizing Charts'!$F$5:$F$18,'Vent Sizing Charts'!K$5:K$18)+1&lt;0,0,LOOKUP($F611,'Vent Sizing Charts'!$F$5:$F$18,'Vent Sizing Charts'!K$5:K$18))</f>
        <v>#N/A</v>
      </c>
      <c r="M611" t="e">
        <f>IF(LOOKUP($F611,'Vent Sizing Charts'!$F$5:$F$18,'Vent Sizing Charts'!L$5:L$18)+1&lt;0,0,LOOKUP($F611,'Vent Sizing Charts'!$F$5:$F$18,'Vent Sizing Charts'!L$5:L$18))</f>
        <v>#N/A</v>
      </c>
      <c r="N611" t="e">
        <f>IF(LOOKUP($F611,'Vent Sizing Charts'!$F$5:$F$18,'Vent Sizing Charts'!M$5:M$18)+1&lt;0,0,LOOKUP($F611,'Vent Sizing Charts'!$F$5:$F$18,'Vent Sizing Charts'!M$5:M$18))</f>
        <v>#N/A</v>
      </c>
      <c r="O611" t="e">
        <f>IF(LOOKUP($F611,'Vent Sizing Charts'!$F$5:$F$18,'Vent Sizing Charts'!N$5:N$18)+1&lt;0,0,LOOKUP($F611,'Vent Sizing Charts'!$F$5:$F$18,'Vent Sizing Charts'!N$5:N$18))</f>
        <v>#N/A</v>
      </c>
    </row>
    <row r="612" spans="6:15" x14ac:dyDescent="0.25">
      <c r="F612" t="str">
        <f>IF('Vent Sizing'!M597="","",'Vent Sizing'!M597)</f>
        <v/>
      </c>
      <c r="G612">
        <v>0</v>
      </c>
      <c r="H612" t="e">
        <f>IF(LOOKUP($F612,'Vent Sizing Charts'!$F$5:$F$18,'Vent Sizing Charts'!G$5:G$18)+1&lt;0,0,LOOKUP($F612,'Vent Sizing Charts'!$F$5:$F$18,'Vent Sizing Charts'!G$5:G$18))</f>
        <v>#N/A</v>
      </c>
      <c r="I612" t="e">
        <f>IF(LOOKUP($F612,'Vent Sizing Charts'!$F$5:$F$18,'Vent Sizing Charts'!H$5:H$18)+1&lt;0,0,LOOKUP($F612,'Vent Sizing Charts'!$F$5:$F$18,'Vent Sizing Charts'!H$5:H$18))</f>
        <v>#N/A</v>
      </c>
      <c r="J612" t="e">
        <f>IF(LOOKUP($F612,'Vent Sizing Charts'!$F$5:$F$18,'Vent Sizing Charts'!I$5:I$18)+1&lt;0,0,LOOKUP($F612,'Vent Sizing Charts'!$F$5:$F$18,'Vent Sizing Charts'!I$5:I$18))</f>
        <v>#N/A</v>
      </c>
      <c r="K612" t="e">
        <f>IF(LOOKUP($F612,'Vent Sizing Charts'!$F$5:$F$18,'Vent Sizing Charts'!J$5:J$18)+1&lt;0,0,LOOKUP($F612,'Vent Sizing Charts'!$F$5:$F$18,'Vent Sizing Charts'!J$5:J$18))</f>
        <v>#N/A</v>
      </c>
      <c r="L612" t="e">
        <f>IF(LOOKUP($F612,'Vent Sizing Charts'!$F$5:$F$18,'Vent Sizing Charts'!K$5:K$18)+1&lt;0,0,LOOKUP($F612,'Vent Sizing Charts'!$F$5:$F$18,'Vent Sizing Charts'!K$5:K$18))</f>
        <v>#N/A</v>
      </c>
      <c r="M612" t="e">
        <f>IF(LOOKUP($F612,'Vent Sizing Charts'!$F$5:$F$18,'Vent Sizing Charts'!L$5:L$18)+1&lt;0,0,LOOKUP($F612,'Vent Sizing Charts'!$F$5:$F$18,'Vent Sizing Charts'!L$5:L$18))</f>
        <v>#N/A</v>
      </c>
      <c r="N612" t="e">
        <f>IF(LOOKUP($F612,'Vent Sizing Charts'!$F$5:$F$18,'Vent Sizing Charts'!M$5:M$18)+1&lt;0,0,LOOKUP($F612,'Vent Sizing Charts'!$F$5:$F$18,'Vent Sizing Charts'!M$5:M$18))</f>
        <v>#N/A</v>
      </c>
      <c r="O612" t="e">
        <f>IF(LOOKUP($F612,'Vent Sizing Charts'!$F$5:$F$18,'Vent Sizing Charts'!N$5:N$18)+1&lt;0,0,LOOKUP($F612,'Vent Sizing Charts'!$F$5:$F$18,'Vent Sizing Charts'!N$5:N$18))</f>
        <v>#N/A</v>
      </c>
    </row>
    <row r="613" spans="6:15" x14ac:dyDescent="0.25">
      <c r="F613" t="str">
        <f>IF('Vent Sizing'!M598="","",'Vent Sizing'!M598)</f>
        <v/>
      </c>
      <c r="G613">
        <v>0</v>
      </c>
      <c r="H613" t="e">
        <f>IF(LOOKUP($F613,'Vent Sizing Charts'!$F$5:$F$18,'Vent Sizing Charts'!G$5:G$18)+1&lt;0,0,LOOKUP($F613,'Vent Sizing Charts'!$F$5:$F$18,'Vent Sizing Charts'!G$5:G$18))</f>
        <v>#N/A</v>
      </c>
      <c r="I613" t="e">
        <f>IF(LOOKUP($F613,'Vent Sizing Charts'!$F$5:$F$18,'Vent Sizing Charts'!H$5:H$18)+1&lt;0,0,LOOKUP($F613,'Vent Sizing Charts'!$F$5:$F$18,'Vent Sizing Charts'!H$5:H$18))</f>
        <v>#N/A</v>
      </c>
      <c r="J613" t="e">
        <f>IF(LOOKUP($F613,'Vent Sizing Charts'!$F$5:$F$18,'Vent Sizing Charts'!I$5:I$18)+1&lt;0,0,LOOKUP($F613,'Vent Sizing Charts'!$F$5:$F$18,'Vent Sizing Charts'!I$5:I$18))</f>
        <v>#N/A</v>
      </c>
      <c r="K613" t="e">
        <f>IF(LOOKUP($F613,'Vent Sizing Charts'!$F$5:$F$18,'Vent Sizing Charts'!J$5:J$18)+1&lt;0,0,LOOKUP($F613,'Vent Sizing Charts'!$F$5:$F$18,'Vent Sizing Charts'!J$5:J$18))</f>
        <v>#N/A</v>
      </c>
      <c r="L613" t="e">
        <f>IF(LOOKUP($F613,'Vent Sizing Charts'!$F$5:$F$18,'Vent Sizing Charts'!K$5:K$18)+1&lt;0,0,LOOKUP($F613,'Vent Sizing Charts'!$F$5:$F$18,'Vent Sizing Charts'!K$5:K$18))</f>
        <v>#N/A</v>
      </c>
      <c r="M613" t="e">
        <f>IF(LOOKUP($F613,'Vent Sizing Charts'!$F$5:$F$18,'Vent Sizing Charts'!L$5:L$18)+1&lt;0,0,LOOKUP($F613,'Vent Sizing Charts'!$F$5:$F$18,'Vent Sizing Charts'!L$5:L$18))</f>
        <v>#N/A</v>
      </c>
      <c r="N613" t="e">
        <f>IF(LOOKUP($F613,'Vent Sizing Charts'!$F$5:$F$18,'Vent Sizing Charts'!M$5:M$18)+1&lt;0,0,LOOKUP($F613,'Vent Sizing Charts'!$F$5:$F$18,'Vent Sizing Charts'!M$5:M$18))</f>
        <v>#N/A</v>
      </c>
      <c r="O613" t="e">
        <f>IF(LOOKUP($F613,'Vent Sizing Charts'!$F$5:$F$18,'Vent Sizing Charts'!N$5:N$18)+1&lt;0,0,LOOKUP($F613,'Vent Sizing Charts'!$F$5:$F$18,'Vent Sizing Charts'!N$5:N$18))</f>
        <v>#N/A</v>
      </c>
    </row>
    <row r="614" spans="6:15" x14ac:dyDescent="0.25">
      <c r="F614" t="str">
        <f>IF('Vent Sizing'!M599="","",'Vent Sizing'!M599)</f>
        <v/>
      </c>
      <c r="G614">
        <v>0</v>
      </c>
      <c r="H614" t="e">
        <f>IF(LOOKUP($F614,'Vent Sizing Charts'!$F$5:$F$18,'Vent Sizing Charts'!G$5:G$18)+1&lt;0,0,LOOKUP($F614,'Vent Sizing Charts'!$F$5:$F$18,'Vent Sizing Charts'!G$5:G$18))</f>
        <v>#N/A</v>
      </c>
      <c r="I614" t="e">
        <f>IF(LOOKUP($F614,'Vent Sizing Charts'!$F$5:$F$18,'Vent Sizing Charts'!H$5:H$18)+1&lt;0,0,LOOKUP($F614,'Vent Sizing Charts'!$F$5:$F$18,'Vent Sizing Charts'!H$5:H$18))</f>
        <v>#N/A</v>
      </c>
      <c r="J614" t="e">
        <f>IF(LOOKUP($F614,'Vent Sizing Charts'!$F$5:$F$18,'Vent Sizing Charts'!I$5:I$18)+1&lt;0,0,LOOKUP($F614,'Vent Sizing Charts'!$F$5:$F$18,'Vent Sizing Charts'!I$5:I$18))</f>
        <v>#N/A</v>
      </c>
      <c r="K614" t="e">
        <f>IF(LOOKUP($F614,'Vent Sizing Charts'!$F$5:$F$18,'Vent Sizing Charts'!J$5:J$18)+1&lt;0,0,LOOKUP($F614,'Vent Sizing Charts'!$F$5:$F$18,'Vent Sizing Charts'!J$5:J$18))</f>
        <v>#N/A</v>
      </c>
      <c r="L614" t="e">
        <f>IF(LOOKUP($F614,'Vent Sizing Charts'!$F$5:$F$18,'Vent Sizing Charts'!K$5:K$18)+1&lt;0,0,LOOKUP($F614,'Vent Sizing Charts'!$F$5:$F$18,'Vent Sizing Charts'!K$5:K$18))</f>
        <v>#N/A</v>
      </c>
      <c r="M614" t="e">
        <f>IF(LOOKUP($F614,'Vent Sizing Charts'!$F$5:$F$18,'Vent Sizing Charts'!L$5:L$18)+1&lt;0,0,LOOKUP($F614,'Vent Sizing Charts'!$F$5:$F$18,'Vent Sizing Charts'!L$5:L$18))</f>
        <v>#N/A</v>
      </c>
      <c r="N614" t="e">
        <f>IF(LOOKUP($F614,'Vent Sizing Charts'!$F$5:$F$18,'Vent Sizing Charts'!M$5:M$18)+1&lt;0,0,LOOKUP($F614,'Vent Sizing Charts'!$F$5:$F$18,'Vent Sizing Charts'!M$5:M$18))</f>
        <v>#N/A</v>
      </c>
      <c r="O614" t="e">
        <f>IF(LOOKUP($F614,'Vent Sizing Charts'!$F$5:$F$18,'Vent Sizing Charts'!N$5:N$18)+1&lt;0,0,LOOKUP($F614,'Vent Sizing Charts'!$F$5:$F$18,'Vent Sizing Charts'!N$5:N$18))</f>
        <v>#N/A</v>
      </c>
    </row>
    <row r="615" spans="6:15" x14ac:dyDescent="0.25">
      <c r="F615" t="str">
        <f>IF('Vent Sizing'!M600="","",'Vent Sizing'!M600)</f>
        <v/>
      </c>
      <c r="G615">
        <v>0</v>
      </c>
      <c r="H615" t="e">
        <f>IF(LOOKUP($F615,'Vent Sizing Charts'!$F$5:$F$18,'Vent Sizing Charts'!G$5:G$18)+1&lt;0,0,LOOKUP($F615,'Vent Sizing Charts'!$F$5:$F$18,'Vent Sizing Charts'!G$5:G$18))</f>
        <v>#N/A</v>
      </c>
      <c r="I615" t="e">
        <f>IF(LOOKUP($F615,'Vent Sizing Charts'!$F$5:$F$18,'Vent Sizing Charts'!H$5:H$18)+1&lt;0,0,LOOKUP($F615,'Vent Sizing Charts'!$F$5:$F$18,'Vent Sizing Charts'!H$5:H$18))</f>
        <v>#N/A</v>
      </c>
      <c r="J615" t="e">
        <f>IF(LOOKUP($F615,'Vent Sizing Charts'!$F$5:$F$18,'Vent Sizing Charts'!I$5:I$18)+1&lt;0,0,LOOKUP($F615,'Vent Sizing Charts'!$F$5:$F$18,'Vent Sizing Charts'!I$5:I$18))</f>
        <v>#N/A</v>
      </c>
      <c r="K615" t="e">
        <f>IF(LOOKUP($F615,'Vent Sizing Charts'!$F$5:$F$18,'Vent Sizing Charts'!J$5:J$18)+1&lt;0,0,LOOKUP($F615,'Vent Sizing Charts'!$F$5:$F$18,'Vent Sizing Charts'!J$5:J$18))</f>
        <v>#N/A</v>
      </c>
      <c r="L615" t="e">
        <f>IF(LOOKUP($F615,'Vent Sizing Charts'!$F$5:$F$18,'Vent Sizing Charts'!K$5:K$18)+1&lt;0,0,LOOKUP($F615,'Vent Sizing Charts'!$F$5:$F$18,'Vent Sizing Charts'!K$5:K$18))</f>
        <v>#N/A</v>
      </c>
      <c r="M615" t="e">
        <f>IF(LOOKUP($F615,'Vent Sizing Charts'!$F$5:$F$18,'Vent Sizing Charts'!L$5:L$18)+1&lt;0,0,LOOKUP($F615,'Vent Sizing Charts'!$F$5:$F$18,'Vent Sizing Charts'!L$5:L$18))</f>
        <v>#N/A</v>
      </c>
      <c r="N615" t="e">
        <f>IF(LOOKUP($F615,'Vent Sizing Charts'!$F$5:$F$18,'Vent Sizing Charts'!M$5:M$18)+1&lt;0,0,LOOKUP($F615,'Vent Sizing Charts'!$F$5:$F$18,'Vent Sizing Charts'!M$5:M$18))</f>
        <v>#N/A</v>
      </c>
      <c r="O615" t="e">
        <f>IF(LOOKUP($F615,'Vent Sizing Charts'!$F$5:$F$18,'Vent Sizing Charts'!N$5:N$18)+1&lt;0,0,LOOKUP($F615,'Vent Sizing Charts'!$F$5:$F$18,'Vent Sizing Charts'!N$5:N$18))</f>
        <v>#N/A</v>
      </c>
    </row>
    <row r="616" spans="6:15" x14ac:dyDescent="0.25">
      <c r="F616" t="str">
        <f>IF('Vent Sizing'!M601="","",'Vent Sizing'!M601)</f>
        <v/>
      </c>
      <c r="G616">
        <v>0</v>
      </c>
      <c r="H616" t="e">
        <f>IF(LOOKUP($F616,'Vent Sizing Charts'!$F$5:$F$18,'Vent Sizing Charts'!G$5:G$18)+1&lt;0,0,LOOKUP($F616,'Vent Sizing Charts'!$F$5:$F$18,'Vent Sizing Charts'!G$5:G$18))</f>
        <v>#N/A</v>
      </c>
      <c r="I616" t="e">
        <f>IF(LOOKUP($F616,'Vent Sizing Charts'!$F$5:$F$18,'Vent Sizing Charts'!H$5:H$18)+1&lt;0,0,LOOKUP($F616,'Vent Sizing Charts'!$F$5:$F$18,'Vent Sizing Charts'!H$5:H$18))</f>
        <v>#N/A</v>
      </c>
      <c r="J616" t="e">
        <f>IF(LOOKUP($F616,'Vent Sizing Charts'!$F$5:$F$18,'Vent Sizing Charts'!I$5:I$18)+1&lt;0,0,LOOKUP($F616,'Vent Sizing Charts'!$F$5:$F$18,'Vent Sizing Charts'!I$5:I$18))</f>
        <v>#N/A</v>
      </c>
      <c r="K616" t="e">
        <f>IF(LOOKUP($F616,'Vent Sizing Charts'!$F$5:$F$18,'Vent Sizing Charts'!J$5:J$18)+1&lt;0,0,LOOKUP($F616,'Vent Sizing Charts'!$F$5:$F$18,'Vent Sizing Charts'!J$5:J$18))</f>
        <v>#N/A</v>
      </c>
      <c r="L616" t="e">
        <f>IF(LOOKUP($F616,'Vent Sizing Charts'!$F$5:$F$18,'Vent Sizing Charts'!K$5:K$18)+1&lt;0,0,LOOKUP($F616,'Vent Sizing Charts'!$F$5:$F$18,'Vent Sizing Charts'!K$5:K$18))</f>
        <v>#N/A</v>
      </c>
      <c r="M616" t="e">
        <f>IF(LOOKUP($F616,'Vent Sizing Charts'!$F$5:$F$18,'Vent Sizing Charts'!L$5:L$18)+1&lt;0,0,LOOKUP($F616,'Vent Sizing Charts'!$F$5:$F$18,'Vent Sizing Charts'!L$5:L$18))</f>
        <v>#N/A</v>
      </c>
      <c r="N616" t="e">
        <f>IF(LOOKUP($F616,'Vent Sizing Charts'!$F$5:$F$18,'Vent Sizing Charts'!M$5:M$18)+1&lt;0,0,LOOKUP($F616,'Vent Sizing Charts'!$F$5:$F$18,'Vent Sizing Charts'!M$5:M$18))</f>
        <v>#N/A</v>
      </c>
      <c r="O616" t="e">
        <f>IF(LOOKUP($F616,'Vent Sizing Charts'!$F$5:$F$18,'Vent Sizing Charts'!N$5:N$18)+1&lt;0,0,LOOKUP($F616,'Vent Sizing Charts'!$F$5:$F$18,'Vent Sizing Charts'!N$5:N$18))</f>
        <v>#N/A</v>
      </c>
    </row>
    <row r="617" spans="6:15" x14ac:dyDescent="0.25">
      <c r="F617" t="str">
        <f>IF('Vent Sizing'!M602="","",'Vent Sizing'!M602)</f>
        <v/>
      </c>
      <c r="G617">
        <v>0</v>
      </c>
      <c r="H617" t="e">
        <f>IF(LOOKUP($F617,'Vent Sizing Charts'!$F$5:$F$18,'Vent Sizing Charts'!G$5:G$18)+1&lt;0,0,LOOKUP($F617,'Vent Sizing Charts'!$F$5:$F$18,'Vent Sizing Charts'!G$5:G$18))</f>
        <v>#N/A</v>
      </c>
      <c r="I617" t="e">
        <f>IF(LOOKUP($F617,'Vent Sizing Charts'!$F$5:$F$18,'Vent Sizing Charts'!H$5:H$18)+1&lt;0,0,LOOKUP($F617,'Vent Sizing Charts'!$F$5:$F$18,'Vent Sizing Charts'!H$5:H$18))</f>
        <v>#N/A</v>
      </c>
      <c r="J617" t="e">
        <f>IF(LOOKUP($F617,'Vent Sizing Charts'!$F$5:$F$18,'Vent Sizing Charts'!I$5:I$18)+1&lt;0,0,LOOKUP($F617,'Vent Sizing Charts'!$F$5:$F$18,'Vent Sizing Charts'!I$5:I$18))</f>
        <v>#N/A</v>
      </c>
      <c r="K617" t="e">
        <f>IF(LOOKUP($F617,'Vent Sizing Charts'!$F$5:$F$18,'Vent Sizing Charts'!J$5:J$18)+1&lt;0,0,LOOKUP($F617,'Vent Sizing Charts'!$F$5:$F$18,'Vent Sizing Charts'!J$5:J$18))</f>
        <v>#N/A</v>
      </c>
      <c r="L617" t="e">
        <f>IF(LOOKUP($F617,'Vent Sizing Charts'!$F$5:$F$18,'Vent Sizing Charts'!K$5:K$18)+1&lt;0,0,LOOKUP($F617,'Vent Sizing Charts'!$F$5:$F$18,'Vent Sizing Charts'!K$5:K$18))</f>
        <v>#N/A</v>
      </c>
      <c r="M617" t="e">
        <f>IF(LOOKUP($F617,'Vent Sizing Charts'!$F$5:$F$18,'Vent Sizing Charts'!L$5:L$18)+1&lt;0,0,LOOKUP($F617,'Vent Sizing Charts'!$F$5:$F$18,'Vent Sizing Charts'!L$5:L$18))</f>
        <v>#N/A</v>
      </c>
      <c r="N617" t="e">
        <f>IF(LOOKUP($F617,'Vent Sizing Charts'!$F$5:$F$18,'Vent Sizing Charts'!M$5:M$18)+1&lt;0,0,LOOKUP($F617,'Vent Sizing Charts'!$F$5:$F$18,'Vent Sizing Charts'!M$5:M$18))</f>
        <v>#N/A</v>
      </c>
      <c r="O617" t="e">
        <f>IF(LOOKUP($F617,'Vent Sizing Charts'!$F$5:$F$18,'Vent Sizing Charts'!N$5:N$18)+1&lt;0,0,LOOKUP($F617,'Vent Sizing Charts'!$F$5:$F$18,'Vent Sizing Charts'!N$5:N$18))</f>
        <v>#N/A</v>
      </c>
    </row>
    <row r="618" spans="6:15" x14ac:dyDescent="0.25">
      <c r="F618" t="str">
        <f>IF('Vent Sizing'!M603="","",'Vent Sizing'!M603)</f>
        <v/>
      </c>
      <c r="G618">
        <v>0</v>
      </c>
      <c r="H618" t="e">
        <f>IF(LOOKUP($F618,'Vent Sizing Charts'!$F$5:$F$18,'Vent Sizing Charts'!G$5:G$18)+1&lt;0,0,LOOKUP($F618,'Vent Sizing Charts'!$F$5:$F$18,'Vent Sizing Charts'!G$5:G$18))</f>
        <v>#N/A</v>
      </c>
      <c r="I618" t="e">
        <f>IF(LOOKUP($F618,'Vent Sizing Charts'!$F$5:$F$18,'Vent Sizing Charts'!H$5:H$18)+1&lt;0,0,LOOKUP($F618,'Vent Sizing Charts'!$F$5:$F$18,'Vent Sizing Charts'!H$5:H$18))</f>
        <v>#N/A</v>
      </c>
      <c r="J618" t="e">
        <f>IF(LOOKUP($F618,'Vent Sizing Charts'!$F$5:$F$18,'Vent Sizing Charts'!I$5:I$18)+1&lt;0,0,LOOKUP($F618,'Vent Sizing Charts'!$F$5:$F$18,'Vent Sizing Charts'!I$5:I$18))</f>
        <v>#N/A</v>
      </c>
      <c r="K618" t="e">
        <f>IF(LOOKUP($F618,'Vent Sizing Charts'!$F$5:$F$18,'Vent Sizing Charts'!J$5:J$18)+1&lt;0,0,LOOKUP($F618,'Vent Sizing Charts'!$F$5:$F$18,'Vent Sizing Charts'!J$5:J$18))</f>
        <v>#N/A</v>
      </c>
      <c r="L618" t="e">
        <f>IF(LOOKUP($F618,'Vent Sizing Charts'!$F$5:$F$18,'Vent Sizing Charts'!K$5:K$18)+1&lt;0,0,LOOKUP($F618,'Vent Sizing Charts'!$F$5:$F$18,'Vent Sizing Charts'!K$5:K$18))</f>
        <v>#N/A</v>
      </c>
      <c r="M618" t="e">
        <f>IF(LOOKUP($F618,'Vent Sizing Charts'!$F$5:$F$18,'Vent Sizing Charts'!L$5:L$18)+1&lt;0,0,LOOKUP($F618,'Vent Sizing Charts'!$F$5:$F$18,'Vent Sizing Charts'!L$5:L$18))</f>
        <v>#N/A</v>
      </c>
      <c r="N618" t="e">
        <f>IF(LOOKUP($F618,'Vent Sizing Charts'!$F$5:$F$18,'Vent Sizing Charts'!M$5:M$18)+1&lt;0,0,LOOKUP($F618,'Vent Sizing Charts'!$F$5:$F$18,'Vent Sizing Charts'!M$5:M$18))</f>
        <v>#N/A</v>
      </c>
      <c r="O618" t="e">
        <f>IF(LOOKUP($F618,'Vent Sizing Charts'!$F$5:$F$18,'Vent Sizing Charts'!N$5:N$18)+1&lt;0,0,LOOKUP($F618,'Vent Sizing Charts'!$F$5:$F$18,'Vent Sizing Charts'!N$5:N$18))</f>
        <v>#N/A</v>
      </c>
    </row>
    <row r="619" spans="6:15" x14ac:dyDescent="0.25">
      <c r="F619" t="str">
        <f>IF('Vent Sizing'!M604="","",'Vent Sizing'!M604)</f>
        <v/>
      </c>
      <c r="G619">
        <v>0</v>
      </c>
      <c r="H619" t="e">
        <f>IF(LOOKUP($F619,'Vent Sizing Charts'!$F$5:$F$18,'Vent Sizing Charts'!G$5:G$18)+1&lt;0,0,LOOKUP($F619,'Vent Sizing Charts'!$F$5:$F$18,'Vent Sizing Charts'!G$5:G$18))</f>
        <v>#N/A</v>
      </c>
      <c r="I619" t="e">
        <f>IF(LOOKUP($F619,'Vent Sizing Charts'!$F$5:$F$18,'Vent Sizing Charts'!H$5:H$18)+1&lt;0,0,LOOKUP($F619,'Vent Sizing Charts'!$F$5:$F$18,'Vent Sizing Charts'!H$5:H$18))</f>
        <v>#N/A</v>
      </c>
      <c r="J619" t="e">
        <f>IF(LOOKUP($F619,'Vent Sizing Charts'!$F$5:$F$18,'Vent Sizing Charts'!I$5:I$18)+1&lt;0,0,LOOKUP($F619,'Vent Sizing Charts'!$F$5:$F$18,'Vent Sizing Charts'!I$5:I$18))</f>
        <v>#N/A</v>
      </c>
      <c r="K619" t="e">
        <f>IF(LOOKUP($F619,'Vent Sizing Charts'!$F$5:$F$18,'Vent Sizing Charts'!J$5:J$18)+1&lt;0,0,LOOKUP($F619,'Vent Sizing Charts'!$F$5:$F$18,'Vent Sizing Charts'!J$5:J$18))</f>
        <v>#N/A</v>
      </c>
      <c r="L619" t="e">
        <f>IF(LOOKUP($F619,'Vent Sizing Charts'!$F$5:$F$18,'Vent Sizing Charts'!K$5:K$18)+1&lt;0,0,LOOKUP($F619,'Vent Sizing Charts'!$F$5:$F$18,'Vent Sizing Charts'!K$5:K$18))</f>
        <v>#N/A</v>
      </c>
      <c r="M619" t="e">
        <f>IF(LOOKUP($F619,'Vent Sizing Charts'!$F$5:$F$18,'Vent Sizing Charts'!L$5:L$18)+1&lt;0,0,LOOKUP($F619,'Vent Sizing Charts'!$F$5:$F$18,'Vent Sizing Charts'!L$5:L$18))</f>
        <v>#N/A</v>
      </c>
      <c r="N619" t="e">
        <f>IF(LOOKUP($F619,'Vent Sizing Charts'!$F$5:$F$18,'Vent Sizing Charts'!M$5:M$18)+1&lt;0,0,LOOKUP($F619,'Vent Sizing Charts'!$F$5:$F$18,'Vent Sizing Charts'!M$5:M$18))</f>
        <v>#N/A</v>
      </c>
      <c r="O619" t="e">
        <f>IF(LOOKUP($F619,'Vent Sizing Charts'!$F$5:$F$18,'Vent Sizing Charts'!N$5:N$18)+1&lt;0,0,LOOKUP($F619,'Vent Sizing Charts'!$F$5:$F$18,'Vent Sizing Charts'!N$5:N$18))</f>
        <v>#N/A</v>
      </c>
    </row>
    <row r="620" spans="6:15" x14ac:dyDescent="0.25">
      <c r="F620" t="str">
        <f>IF('Vent Sizing'!M605="","",'Vent Sizing'!M605)</f>
        <v/>
      </c>
      <c r="G620">
        <v>0</v>
      </c>
      <c r="H620" t="e">
        <f>IF(LOOKUP($F620,'Vent Sizing Charts'!$F$5:$F$18,'Vent Sizing Charts'!G$5:G$18)+1&lt;0,0,LOOKUP($F620,'Vent Sizing Charts'!$F$5:$F$18,'Vent Sizing Charts'!G$5:G$18))</f>
        <v>#N/A</v>
      </c>
      <c r="I620" t="e">
        <f>IF(LOOKUP($F620,'Vent Sizing Charts'!$F$5:$F$18,'Vent Sizing Charts'!H$5:H$18)+1&lt;0,0,LOOKUP($F620,'Vent Sizing Charts'!$F$5:$F$18,'Vent Sizing Charts'!H$5:H$18))</f>
        <v>#N/A</v>
      </c>
      <c r="J620" t="e">
        <f>IF(LOOKUP($F620,'Vent Sizing Charts'!$F$5:$F$18,'Vent Sizing Charts'!I$5:I$18)+1&lt;0,0,LOOKUP($F620,'Vent Sizing Charts'!$F$5:$F$18,'Vent Sizing Charts'!I$5:I$18))</f>
        <v>#N/A</v>
      </c>
      <c r="K620" t="e">
        <f>IF(LOOKUP($F620,'Vent Sizing Charts'!$F$5:$F$18,'Vent Sizing Charts'!J$5:J$18)+1&lt;0,0,LOOKUP($F620,'Vent Sizing Charts'!$F$5:$F$18,'Vent Sizing Charts'!J$5:J$18))</f>
        <v>#N/A</v>
      </c>
      <c r="L620" t="e">
        <f>IF(LOOKUP($F620,'Vent Sizing Charts'!$F$5:$F$18,'Vent Sizing Charts'!K$5:K$18)+1&lt;0,0,LOOKUP($F620,'Vent Sizing Charts'!$F$5:$F$18,'Vent Sizing Charts'!K$5:K$18))</f>
        <v>#N/A</v>
      </c>
      <c r="M620" t="e">
        <f>IF(LOOKUP($F620,'Vent Sizing Charts'!$F$5:$F$18,'Vent Sizing Charts'!L$5:L$18)+1&lt;0,0,LOOKUP($F620,'Vent Sizing Charts'!$F$5:$F$18,'Vent Sizing Charts'!L$5:L$18))</f>
        <v>#N/A</v>
      </c>
      <c r="N620" t="e">
        <f>IF(LOOKUP($F620,'Vent Sizing Charts'!$F$5:$F$18,'Vent Sizing Charts'!M$5:M$18)+1&lt;0,0,LOOKUP($F620,'Vent Sizing Charts'!$F$5:$F$18,'Vent Sizing Charts'!M$5:M$18))</f>
        <v>#N/A</v>
      </c>
      <c r="O620" t="e">
        <f>IF(LOOKUP($F620,'Vent Sizing Charts'!$F$5:$F$18,'Vent Sizing Charts'!N$5:N$18)+1&lt;0,0,LOOKUP($F620,'Vent Sizing Charts'!$F$5:$F$18,'Vent Sizing Charts'!N$5:N$18))</f>
        <v>#N/A</v>
      </c>
    </row>
    <row r="621" spans="6:15" x14ac:dyDescent="0.25">
      <c r="F621" t="str">
        <f>IF('Vent Sizing'!M606="","",'Vent Sizing'!M606)</f>
        <v/>
      </c>
      <c r="G621">
        <v>0</v>
      </c>
      <c r="H621" t="e">
        <f>IF(LOOKUP($F621,'Vent Sizing Charts'!$F$5:$F$18,'Vent Sizing Charts'!G$5:G$18)+1&lt;0,0,LOOKUP($F621,'Vent Sizing Charts'!$F$5:$F$18,'Vent Sizing Charts'!G$5:G$18))</f>
        <v>#N/A</v>
      </c>
      <c r="I621" t="e">
        <f>IF(LOOKUP($F621,'Vent Sizing Charts'!$F$5:$F$18,'Vent Sizing Charts'!H$5:H$18)+1&lt;0,0,LOOKUP($F621,'Vent Sizing Charts'!$F$5:$F$18,'Vent Sizing Charts'!H$5:H$18))</f>
        <v>#N/A</v>
      </c>
      <c r="J621" t="e">
        <f>IF(LOOKUP($F621,'Vent Sizing Charts'!$F$5:$F$18,'Vent Sizing Charts'!I$5:I$18)+1&lt;0,0,LOOKUP($F621,'Vent Sizing Charts'!$F$5:$F$18,'Vent Sizing Charts'!I$5:I$18))</f>
        <v>#N/A</v>
      </c>
      <c r="K621" t="e">
        <f>IF(LOOKUP($F621,'Vent Sizing Charts'!$F$5:$F$18,'Vent Sizing Charts'!J$5:J$18)+1&lt;0,0,LOOKUP($F621,'Vent Sizing Charts'!$F$5:$F$18,'Vent Sizing Charts'!J$5:J$18))</f>
        <v>#N/A</v>
      </c>
      <c r="L621" t="e">
        <f>IF(LOOKUP($F621,'Vent Sizing Charts'!$F$5:$F$18,'Vent Sizing Charts'!K$5:K$18)+1&lt;0,0,LOOKUP($F621,'Vent Sizing Charts'!$F$5:$F$18,'Vent Sizing Charts'!K$5:K$18))</f>
        <v>#N/A</v>
      </c>
      <c r="M621" t="e">
        <f>IF(LOOKUP($F621,'Vent Sizing Charts'!$F$5:$F$18,'Vent Sizing Charts'!L$5:L$18)+1&lt;0,0,LOOKUP($F621,'Vent Sizing Charts'!$F$5:$F$18,'Vent Sizing Charts'!L$5:L$18))</f>
        <v>#N/A</v>
      </c>
      <c r="N621" t="e">
        <f>IF(LOOKUP($F621,'Vent Sizing Charts'!$F$5:$F$18,'Vent Sizing Charts'!M$5:M$18)+1&lt;0,0,LOOKUP($F621,'Vent Sizing Charts'!$F$5:$F$18,'Vent Sizing Charts'!M$5:M$18))</f>
        <v>#N/A</v>
      </c>
      <c r="O621" t="e">
        <f>IF(LOOKUP($F621,'Vent Sizing Charts'!$F$5:$F$18,'Vent Sizing Charts'!N$5:N$18)+1&lt;0,0,LOOKUP($F621,'Vent Sizing Charts'!$F$5:$F$18,'Vent Sizing Charts'!N$5:N$18))</f>
        <v>#N/A</v>
      </c>
    </row>
    <row r="622" spans="6:15" x14ac:dyDescent="0.25">
      <c r="F622" t="str">
        <f>IF('Vent Sizing'!M607="","",'Vent Sizing'!M607)</f>
        <v/>
      </c>
      <c r="G622">
        <v>0</v>
      </c>
      <c r="H622" t="e">
        <f>IF(LOOKUP($F622,'Vent Sizing Charts'!$F$5:$F$18,'Vent Sizing Charts'!G$5:G$18)+1&lt;0,0,LOOKUP($F622,'Vent Sizing Charts'!$F$5:$F$18,'Vent Sizing Charts'!G$5:G$18))</f>
        <v>#N/A</v>
      </c>
      <c r="I622" t="e">
        <f>IF(LOOKUP($F622,'Vent Sizing Charts'!$F$5:$F$18,'Vent Sizing Charts'!H$5:H$18)+1&lt;0,0,LOOKUP($F622,'Vent Sizing Charts'!$F$5:$F$18,'Vent Sizing Charts'!H$5:H$18))</f>
        <v>#N/A</v>
      </c>
      <c r="J622" t="e">
        <f>IF(LOOKUP($F622,'Vent Sizing Charts'!$F$5:$F$18,'Vent Sizing Charts'!I$5:I$18)+1&lt;0,0,LOOKUP($F622,'Vent Sizing Charts'!$F$5:$F$18,'Vent Sizing Charts'!I$5:I$18))</f>
        <v>#N/A</v>
      </c>
      <c r="K622" t="e">
        <f>IF(LOOKUP($F622,'Vent Sizing Charts'!$F$5:$F$18,'Vent Sizing Charts'!J$5:J$18)+1&lt;0,0,LOOKUP($F622,'Vent Sizing Charts'!$F$5:$F$18,'Vent Sizing Charts'!J$5:J$18))</f>
        <v>#N/A</v>
      </c>
      <c r="L622" t="e">
        <f>IF(LOOKUP($F622,'Vent Sizing Charts'!$F$5:$F$18,'Vent Sizing Charts'!K$5:K$18)+1&lt;0,0,LOOKUP($F622,'Vent Sizing Charts'!$F$5:$F$18,'Vent Sizing Charts'!K$5:K$18))</f>
        <v>#N/A</v>
      </c>
      <c r="M622" t="e">
        <f>IF(LOOKUP($F622,'Vent Sizing Charts'!$F$5:$F$18,'Vent Sizing Charts'!L$5:L$18)+1&lt;0,0,LOOKUP($F622,'Vent Sizing Charts'!$F$5:$F$18,'Vent Sizing Charts'!L$5:L$18))</f>
        <v>#N/A</v>
      </c>
      <c r="N622" t="e">
        <f>IF(LOOKUP($F622,'Vent Sizing Charts'!$F$5:$F$18,'Vent Sizing Charts'!M$5:M$18)+1&lt;0,0,LOOKUP($F622,'Vent Sizing Charts'!$F$5:$F$18,'Vent Sizing Charts'!M$5:M$18))</f>
        <v>#N/A</v>
      </c>
      <c r="O622" t="e">
        <f>IF(LOOKUP($F622,'Vent Sizing Charts'!$F$5:$F$18,'Vent Sizing Charts'!N$5:N$18)+1&lt;0,0,LOOKUP($F622,'Vent Sizing Charts'!$F$5:$F$18,'Vent Sizing Charts'!N$5:N$18))</f>
        <v>#N/A</v>
      </c>
    </row>
    <row r="623" spans="6:15" x14ac:dyDescent="0.25">
      <c r="F623" t="str">
        <f>IF('Vent Sizing'!M608="","",'Vent Sizing'!M608)</f>
        <v/>
      </c>
      <c r="G623">
        <v>0</v>
      </c>
      <c r="H623" t="e">
        <f>IF(LOOKUP($F623,'Vent Sizing Charts'!$F$5:$F$18,'Vent Sizing Charts'!G$5:G$18)+1&lt;0,0,LOOKUP($F623,'Vent Sizing Charts'!$F$5:$F$18,'Vent Sizing Charts'!G$5:G$18))</f>
        <v>#N/A</v>
      </c>
      <c r="I623" t="e">
        <f>IF(LOOKUP($F623,'Vent Sizing Charts'!$F$5:$F$18,'Vent Sizing Charts'!H$5:H$18)+1&lt;0,0,LOOKUP($F623,'Vent Sizing Charts'!$F$5:$F$18,'Vent Sizing Charts'!H$5:H$18))</f>
        <v>#N/A</v>
      </c>
      <c r="J623" t="e">
        <f>IF(LOOKUP($F623,'Vent Sizing Charts'!$F$5:$F$18,'Vent Sizing Charts'!I$5:I$18)+1&lt;0,0,LOOKUP($F623,'Vent Sizing Charts'!$F$5:$F$18,'Vent Sizing Charts'!I$5:I$18))</f>
        <v>#N/A</v>
      </c>
      <c r="K623" t="e">
        <f>IF(LOOKUP($F623,'Vent Sizing Charts'!$F$5:$F$18,'Vent Sizing Charts'!J$5:J$18)+1&lt;0,0,LOOKUP($F623,'Vent Sizing Charts'!$F$5:$F$18,'Vent Sizing Charts'!J$5:J$18))</f>
        <v>#N/A</v>
      </c>
      <c r="L623" t="e">
        <f>IF(LOOKUP($F623,'Vent Sizing Charts'!$F$5:$F$18,'Vent Sizing Charts'!K$5:K$18)+1&lt;0,0,LOOKUP($F623,'Vent Sizing Charts'!$F$5:$F$18,'Vent Sizing Charts'!K$5:K$18))</f>
        <v>#N/A</v>
      </c>
      <c r="M623" t="e">
        <f>IF(LOOKUP($F623,'Vent Sizing Charts'!$F$5:$F$18,'Vent Sizing Charts'!L$5:L$18)+1&lt;0,0,LOOKUP($F623,'Vent Sizing Charts'!$F$5:$F$18,'Vent Sizing Charts'!L$5:L$18))</f>
        <v>#N/A</v>
      </c>
      <c r="N623" t="e">
        <f>IF(LOOKUP($F623,'Vent Sizing Charts'!$F$5:$F$18,'Vent Sizing Charts'!M$5:M$18)+1&lt;0,0,LOOKUP($F623,'Vent Sizing Charts'!$F$5:$F$18,'Vent Sizing Charts'!M$5:M$18))</f>
        <v>#N/A</v>
      </c>
      <c r="O623" t="e">
        <f>IF(LOOKUP($F623,'Vent Sizing Charts'!$F$5:$F$18,'Vent Sizing Charts'!N$5:N$18)+1&lt;0,0,LOOKUP($F623,'Vent Sizing Charts'!$F$5:$F$18,'Vent Sizing Charts'!N$5:N$18))</f>
        <v>#N/A</v>
      </c>
    </row>
    <row r="624" spans="6:15" x14ac:dyDescent="0.25">
      <c r="F624" t="str">
        <f>IF('Vent Sizing'!M609="","",'Vent Sizing'!M609)</f>
        <v/>
      </c>
      <c r="G624">
        <v>0</v>
      </c>
      <c r="H624" t="e">
        <f>IF(LOOKUP($F624,'Vent Sizing Charts'!$F$5:$F$18,'Vent Sizing Charts'!G$5:G$18)+1&lt;0,0,LOOKUP($F624,'Vent Sizing Charts'!$F$5:$F$18,'Vent Sizing Charts'!G$5:G$18))</f>
        <v>#N/A</v>
      </c>
      <c r="I624" t="e">
        <f>IF(LOOKUP($F624,'Vent Sizing Charts'!$F$5:$F$18,'Vent Sizing Charts'!H$5:H$18)+1&lt;0,0,LOOKUP($F624,'Vent Sizing Charts'!$F$5:$F$18,'Vent Sizing Charts'!H$5:H$18))</f>
        <v>#N/A</v>
      </c>
      <c r="J624" t="e">
        <f>IF(LOOKUP($F624,'Vent Sizing Charts'!$F$5:$F$18,'Vent Sizing Charts'!I$5:I$18)+1&lt;0,0,LOOKUP($F624,'Vent Sizing Charts'!$F$5:$F$18,'Vent Sizing Charts'!I$5:I$18))</f>
        <v>#N/A</v>
      </c>
      <c r="K624" t="e">
        <f>IF(LOOKUP($F624,'Vent Sizing Charts'!$F$5:$F$18,'Vent Sizing Charts'!J$5:J$18)+1&lt;0,0,LOOKUP($F624,'Vent Sizing Charts'!$F$5:$F$18,'Vent Sizing Charts'!J$5:J$18))</f>
        <v>#N/A</v>
      </c>
      <c r="L624" t="e">
        <f>IF(LOOKUP($F624,'Vent Sizing Charts'!$F$5:$F$18,'Vent Sizing Charts'!K$5:K$18)+1&lt;0,0,LOOKUP($F624,'Vent Sizing Charts'!$F$5:$F$18,'Vent Sizing Charts'!K$5:K$18))</f>
        <v>#N/A</v>
      </c>
      <c r="M624" t="e">
        <f>IF(LOOKUP($F624,'Vent Sizing Charts'!$F$5:$F$18,'Vent Sizing Charts'!L$5:L$18)+1&lt;0,0,LOOKUP($F624,'Vent Sizing Charts'!$F$5:$F$18,'Vent Sizing Charts'!L$5:L$18))</f>
        <v>#N/A</v>
      </c>
      <c r="N624" t="e">
        <f>IF(LOOKUP($F624,'Vent Sizing Charts'!$F$5:$F$18,'Vent Sizing Charts'!M$5:M$18)+1&lt;0,0,LOOKUP($F624,'Vent Sizing Charts'!$F$5:$F$18,'Vent Sizing Charts'!M$5:M$18))</f>
        <v>#N/A</v>
      </c>
      <c r="O624" t="e">
        <f>IF(LOOKUP($F624,'Vent Sizing Charts'!$F$5:$F$18,'Vent Sizing Charts'!N$5:N$18)+1&lt;0,0,LOOKUP($F624,'Vent Sizing Charts'!$F$5:$F$18,'Vent Sizing Charts'!N$5:N$18))</f>
        <v>#N/A</v>
      </c>
    </row>
    <row r="625" spans="6:15" x14ac:dyDescent="0.25">
      <c r="F625" t="str">
        <f>IF('Vent Sizing'!M610="","",'Vent Sizing'!M610)</f>
        <v/>
      </c>
      <c r="G625">
        <v>0</v>
      </c>
      <c r="H625" t="e">
        <f>IF(LOOKUP($F625,'Vent Sizing Charts'!$F$5:$F$18,'Vent Sizing Charts'!G$5:G$18)+1&lt;0,0,LOOKUP($F625,'Vent Sizing Charts'!$F$5:$F$18,'Vent Sizing Charts'!G$5:G$18))</f>
        <v>#N/A</v>
      </c>
      <c r="I625" t="e">
        <f>IF(LOOKUP($F625,'Vent Sizing Charts'!$F$5:$F$18,'Vent Sizing Charts'!H$5:H$18)+1&lt;0,0,LOOKUP($F625,'Vent Sizing Charts'!$F$5:$F$18,'Vent Sizing Charts'!H$5:H$18))</f>
        <v>#N/A</v>
      </c>
      <c r="J625" t="e">
        <f>IF(LOOKUP($F625,'Vent Sizing Charts'!$F$5:$F$18,'Vent Sizing Charts'!I$5:I$18)+1&lt;0,0,LOOKUP($F625,'Vent Sizing Charts'!$F$5:$F$18,'Vent Sizing Charts'!I$5:I$18))</f>
        <v>#N/A</v>
      </c>
      <c r="K625" t="e">
        <f>IF(LOOKUP($F625,'Vent Sizing Charts'!$F$5:$F$18,'Vent Sizing Charts'!J$5:J$18)+1&lt;0,0,LOOKUP($F625,'Vent Sizing Charts'!$F$5:$F$18,'Vent Sizing Charts'!J$5:J$18))</f>
        <v>#N/A</v>
      </c>
      <c r="L625" t="e">
        <f>IF(LOOKUP($F625,'Vent Sizing Charts'!$F$5:$F$18,'Vent Sizing Charts'!K$5:K$18)+1&lt;0,0,LOOKUP($F625,'Vent Sizing Charts'!$F$5:$F$18,'Vent Sizing Charts'!K$5:K$18))</f>
        <v>#N/A</v>
      </c>
      <c r="M625" t="e">
        <f>IF(LOOKUP($F625,'Vent Sizing Charts'!$F$5:$F$18,'Vent Sizing Charts'!L$5:L$18)+1&lt;0,0,LOOKUP($F625,'Vent Sizing Charts'!$F$5:$F$18,'Vent Sizing Charts'!L$5:L$18))</f>
        <v>#N/A</v>
      </c>
      <c r="N625" t="e">
        <f>IF(LOOKUP($F625,'Vent Sizing Charts'!$F$5:$F$18,'Vent Sizing Charts'!M$5:M$18)+1&lt;0,0,LOOKUP($F625,'Vent Sizing Charts'!$F$5:$F$18,'Vent Sizing Charts'!M$5:M$18))</f>
        <v>#N/A</v>
      </c>
      <c r="O625" t="e">
        <f>IF(LOOKUP($F625,'Vent Sizing Charts'!$F$5:$F$18,'Vent Sizing Charts'!N$5:N$18)+1&lt;0,0,LOOKUP($F625,'Vent Sizing Charts'!$F$5:$F$18,'Vent Sizing Charts'!N$5:N$18))</f>
        <v>#N/A</v>
      </c>
    </row>
    <row r="626" spans="6:15" x14ac:dyDescent="0.25">
      <c r="F626" t="str">
        <f>IF('Vent Sizing'!M611="","",'Vent Sizing'!M611)</f>
        <v/>
      </c>
      <c r="G626">
        <v>0</v>
      </c>
      <c r="H626" t="e">
        <f>IF(LOOKUP($F626,'Vent Sizing Charts'!$F$5:$F$18,'Vent Sizing Charts'!G$5:G$18)+1&lt;0,0,LOOKUP($F626,'Vent Sizing Charts'!$F$5:$F$18,'Vent Sizing Charts'!G$5:G$18))</f>
        <v>#N/A</v>
      </c>
      <c r="I626" t="e">
        <f>IF(LOOKUP($F626,'Vent Sizing Charts'!$F$5:$F$18,'Vent Sizing Charts'!H$5:H$18)+1&lt;0,0,LOOKUP($F626,'Vent Sizing Charts'!$F$5:$F$18,'Vent Sizing Charts'!H$5:H$18))</f>
        <v>#N/A</v>
      </c>
      <c r="J626" t="e">
        <f>IF(LOOKUP($F626,'Vent Sizing Charts'!$F$5:$F$18,'Vent Sizing Charts'!I$5:I$18)+1&lt;0,0,LOOKUP($F626,'Vent Sizing Charts'!$F$5:$F$18,'Vent Sizing Charts'!I$5:I$18))</f>
        <v>#N/A</v>
      </c>
      <c r="K626" t="e">
        <f>IF(LOOKUP($F626,'Vent Sizing Charts'!$F$5:$F$18,'Vent Sizing Charts'!J$5:J$18)+1&lt;0,0,LOOKUP($F626,'Vent Sizing Charts'!$F$5:$F$18,'Vent Sizing Charts'!J$5:J$18))</f>
        <v>#N/A</v>
      </c>
      <c r="L626" t="e">
        <f>IF(LOOKUP($F626,'Vent Sizing Charts'!$F$5:$F$18,'Vent Sizing Charts'!K$5:K$18)+1&lt;0,0,LOOKUP($F626,'Vent Sizing Charts'!$F$5:$F$18,'Vent Sizing Charts'!K$5:K$18))</f>
        <v>#N/A</v>
      </c>
      <c r="M626" t="e">
        <f>IF(LOOKUP($F626,'Vent Sizing Charts'!$F$5:$F$18,'Vent Sizing Charts'!L$5:L$18)+1&lt;0,0,LOOKUP($F626,'Vent Sizing Charts'!$F$5:$F$18,'Vent Sizing Charts'!L$5:L$18))</f>
        <v>#N/A</v>
      </c>
      <c r="N626" t="e">
        <f>IF(LOOKUP($F626,'Vent Sizing Charts'!$F$5:$F$18,'Vent Sizing Charts'!M$5:M$18)+1&lt;0,0,LOOKUP($F626,'Vent Sizing Charts'!$F$5:$F$18,'Vent Sizing Charts'!M$5:M$18))</f>
        <v>#N/A</v>
      </c>
      <c r="O626" t="e">
        <f>IF(LOOKUP($F626,'Vent Sizing Charts'!$F$5:$F$18,'Vent Sizing Charts'!N$5:N$18)+1&lt;0,0,LOOKUP($F626,'Vent Sizing Charts'!$F$5:$F$18,'Vent Sizing Charts'!N$5:N$18))</f>
        <v>#N/A</v>
      </c>
    </row>
    <row r="627" spans="6:15" x14ac:dyDescent="0.25">
      <c r="F627" t="str">
        <f>IF('Vent Sizing'!M612="","",'Vent Sizing'!M612)</f>
        <v/>
      </c>
      <c r="G627">
        <v>0</v>
      </c>
      <c r="H627" t="e">
        <f>IF(LOOKUP($F627,'Vent Sizing Charts'!$F$5:$F$18,'Vent Sizing Charts'!G$5:G$18)+1&lt;0,0,LOOKUP($F627,'Vent Sizing Charts'!$F$5:$F$18,'Vent Sizing Charts'!G$5:G$18))</f>
        <v>#N/A</v>
      </c>
      <c r="I627" t="e">
        <f>IF(LOOKUP($F627,'Vent Sizing Charts'!$F$5:$F$18,'Vent Sizing Charts'!H$5:H$18)+1&lt;0,0,LOOKUP($F627,'Vent Sizing Charts'!$F$5:$F$18,'Vent Sizing Charts'!H$5:H$18))</f>
        <v>#N/A</v>
      </c>
      <c r="J627" t="e">
        <f>IF(LOOKUP($F627,'Vent Sizing Charts'!$F$5:$F$18,'Vent Sizing Charts'!I$5:I$18)+1&lt;0,0,LOOKUP($F627,'Vent Sizing Charts'!$F$5:$F$18,'Vent Sizing Charts'!I$5:I$18))</f>
        <v>#N/A</v>
      </c>
      <c r="K627" t="e">
        <f>IF(LOOKUP($F627,'Vent Sizing Charts'!$F$5:$F$18,'Vent Sizing Charts'!J$5:J$18)+1&lt;0,0,LOOKUP($F627,'Vent Sizing Charts'!$F$5:$F$18,'Vent Sizing Charts'!J$5:J$18))</f>
        <v>#N/A</v>
      </c>
      <c r="L627" t="e">
        <f>IF(LOOKUP($F627,'Vent Sizing Charts'!$F$5:$F$18,'Vent Sizing Charts'!K$5:K$18)+1&lt;0,0,LOOKUP($F627,'Vent Sizing Charts'!$F$5:$F$18,'Vent Sizing Charts'!K$5:K$18))</f>
        <v>#N/A</v>
      </c>
      <c r="M627" t="e">
        <f>IF(LOOKUP($F627,'Vent Sizing Charts'!$F$5:$F$18,'Vent Sizing Charts'!L$5:L$18)+1&lt;0,0,LOOKUP($F627,'Vent Sizing Charts'!$F$5:$F$18,'Vent Sizing Charts'!L$5:L$18))</f>
        <v>#N/A</v>
      </c>
      <c r="N627" t="e">
        <f>IF(LOOKUP($F627,'Vent Sizing Charts'!$F$5:$F$18,'Vent Sizing Charts'!M$5:M$18)+1&lt;0,0,LOOKUP($F627,'Vent Sizing Charts'!$F$5:$F$18,'Vent Sizing Charts'!M$5:M$18))</f>
        <v>#N/A</v>
      </c>
      <c r="O627" t="e">
        <f>IF(LOOKUP($F627,'Vent Sizing Charts'!$F$5:$F$18,'Vent Sizing Charts'!N$5:N$18)+1&lt;0,0,LOOKUP($F627,'Vent Sizing Charts'!$F$5:$F$18,'Vent Sizing Charts'!N$5:N$18))</f>
        <v>#N/A</v>
      </c>
    </row>
    <row r="628" spans="6:15" x14ac:dyDescent="0.25">
      <c r="F628" t="str">
        <f>IF('Vent Sizing'!M613="","",'Vent Sizing'!M613)</f>
        <v/>
      </c>
      <c r="G628">
        <v>0</v>
      </c>
      <c r="H628" t="e">
        <f>IF(LOOKUP($F628,'Vent Sizing Charts'!$F$5:$F$18,'Vent Sizing Charts'!G$5:G$18)+1&lt;0,0,LOOKUP($F628,'Vent Sizing Charts'!$F$5:$F$18,'Vent Sizing Charts'!G$5:G$18))</f>
        <v>#N/A</v>
      </c>
      <c r="I628" t="e">
        <f>IF(LOOKUP($F628,'Vent Sizing Charts'!$F$5:$F$18,'Vent Sizing Charts'!H$5:H$18)+1&lt;0,0,LOOKUP($F628,'Vent Sizing Charts'!$F$5:$F$18,'Vent Sizing Charts'!H$5:H$18))</f>
        <v>#N/A</v>
      </c>
      <c r="J628" t="e">
        <f>IF(LOOKUP($F628,'Vent Sizing Charts'!$F$5:$F$18,'Vent Sizing Charts'!I$5:I$18)+1&lt;0,0,LOOKUP($F628,'Vent Sizing Charts'!$F$5:$F$18,'Vent Sizing Charts'!I$5:I$18))</f>
        <v>#N/A</v>
      </c>
      <c r="K628" t="e">
        <f>IF(LOOKUP($F628,'Vent Sizing Charts'!$F$5:$F$18,'Vent Sizing Charts'!J$5:J$18)+1&lt;0,0,LOOKUP($F628,'Vent Sizing Charts'!$F$5:$F$18,'Vent Sizing Charts'!J$5:J$18))</f>
        <v>#N/A</v>
      </c>
      <c r="L628" t="e">
        <f>IF(LOOKUP($F628,'Vent Sizing Charts'!$F$5:$F$18,'Vent Sizing Charts'!K$5:K$18)+1&lt;0,0,LOOKUP($F628,'Vent Sizing Charts'!$F$5:$F$18,'Vent Sizing Charts'!K$5:K$18))</f>
        <v>#N/A</v>
      </c>
      <c r="M628" t="e">
        <f>IF(LOOKUP($F628,'Vent Sizing Charts'!$F$5:$F$18,'Vent Sizing Charts'!L$5:L$18)+1&lt;0,0,LOOKUP($F628,'Vent Sizing Charts'!$F$5:$F$18,'Vent Sizing Charts'!L$5:L$18))</f>
        <v>#N/A</v>
      </c>
      <c r="N628" t="e">
        <f>IF(LOOKUP($F628,'Vent Sizing Charts'!$F$5:$F$18,'Vent Sizing Charts'!M$5:M$18)+1&lt;0,0,LOOKUP($F628,'Vent Sizing Charts'!$F$5:$F$18,'Vent Sizing Charts'!M$5:M$18))</f>
        <v>#N/A</v>
      </c>
      <c r="O628" t="e">
        <f>IF(LOOKUP($F628,'Vent Sizing Charts'!$F$5:$F$18,'Vent Sizing Charts'!N$5:N$18)+1&lt;0,0,LOOKUP($F628,'Vent Sizing Charts'!$F$5:$F$18,'Vent Sizing Charts'!N$5:N$18))</f>
        <v>#N/A</v>
      </c>
    </row>
    <row r="629" spans="6:15" x14ac:dyDescent="0.25">
      <c r="F629" t="str">
        <f>IF('Vent Sizing'!M614="","",'Vent Sizing'!M614)</f>
        <v/>
      </c>
      <c r="G629">
        <v>0</v>
      </c>
      <c r="H629" t="e">
        <f>IF(LOOKUP($F629,'Vent Sizing Charts'!$F$5:$F$18,'Vent Sizing Charts'!G$5:G$18)+1&lt;0,0,LOOKUP($F629,'Vent Sizing Charts'!$F$5:$F$18,'Vent Sizing Charts'!G$5:G$18))</f>
        <v>#N/A</v>
      </c>
      <c r="I629" t="e">
        <f>IF(LOOKUP($F629,'Vent Sizing Charts'!$F$5:$F$18,'Vent Sizing Charts'!H$5:H$18)+1&lt;0,0,LOOKUP($F629,'Vent Sizing Charts'!$F$5:$F$18,'Vent Sizing Charts'!H$5:H$18))</f>
        <v>#N/A</v>
      </c>
      <c r="J629" t="e">
        <f>IF(LOOKUP($F629,'Vent Sizing Charts'!$F$5:$F$18,'Vent Sizing Charts'!I$5:I$18)+1&lt;0,0,LOOKUP($F629,'Vent Sizing Charts'!$F$5:$F$18,'Vent Sizing Charts'!I$5:I$18))</f>
        <v>#N/A</v>
      </c>
      <c r="K629" t="e">
        <f>IF(LOOKUP($F629,'Vent Sizing Charts'!$F$5:$F$18,'Vent Sizing Charts'!J$5:J$18)+1&lt;0,0,LOOKUP($F629,'Vent Sizing Charts'!$F$5:$F$18,'Vent Sizing Charts'!J$5:J$18))</f>
        <v>#N/A</v>
      </c>
      <c r="L629" t="e">
        <f>IF(LOOKUP($F629,'Vent Sizing Charts'!$F$5:$F$18,'Vent Sizing Charts'!K$5:K$18)+1&lt;0,0,LOOKUP($F629,'Vent Sizing Charts'!$F$5:$F$18,'Vent Sizing Charts'!K$5:K$18))</f>
        <v>#N/A</v>
      </c>
      <c r="M629" t="e">
        <f>IF(LOOKUP($F629,'Vent Sizing Charts'!$F$5:$F$18,'Vent Sizing Charts'!L$5:L$18)+1&lt;0,0,LOOKUP($F629,'Vent Sizing Charts'!$F$5:$F$18,'Vent Sizing Charts'!L$5:L$18))</f>
        <v>#N/A</v>
      </c>
      <c r="N629" t="e">
        <f>IF(LOOKUP($F629,'Vent Sizing Charts'!$F$5:$F$18,'Vent Sizing Charts'!M$5:M$18)+1&lt;0,0,LOOKUP($F629,'Vent Sizing Charts'!$F$5:$F$18,'Vent Sizing Charts'!M$5:M$18))</f>
        <v>#N/A</v>
      </c>
      <c r="O629" t="e">
        <f>IF(LOOKUP($F629,'Vent Sizing Charts'!$F$5:$F$18,'Vent Sizing Charts'!N$5:N$18)+1&lt;0,0,LOOKUP($F629,'Vent Sizing Charts'!$F$5:$F$18,'Vent Sizing Charts'!N$5:N$18))</f>
        <v>#N/A</v>
      </c>
    </row>
    <row r="630" spans="6:15" x14ac:dyDescent="0.25">
      <c r="F630" t="str">
        <f>IF('Vent Sizing'!M615="","",'Vent Sizing'!M615)</f>
        <v/>
      </c>
      <c r="G630">
        <v>0</v>
      </c>
      <c r="H630" t="e">
        <f>IF(LOOKUP($F630,'Vent Sizing Charts'!$F$5:$F$18,'Vent Sizing Charts'!G$5:G$18)+1&lt;0,0,LOOKUP($F630,'Vent Sizing Charts'!$F$5:$F$18,'Vent Sizing Charts'!G$5:G$18))</f>
        <v>#N/A</v>
      </c>
      <c r="I630" t="e">
        <f>IF(LOOKUP($F630,'Vent Sizing Charts'!$F$5:$F$18,'Vent Sizing Charts'!H$5:H$18)+1&lt;0,0,LOOKUP($F630,'Vent Sizing Charts'!$F$5:$F$18,'Vent Sizing Charts'!H$5:H$18))</f>
        <v>#N/A</v>
      </c>
      <c r="J630" t="e">
        <f>IF(LOOKUP($F630,'Vent Sizing Charts'!$F$5:$F$18,'Vent Sizing Charts'!I$5:I$18)+1&lt;0,0,LOOKUP($F630,'Vent Sizing Charts'!$F$5:$F$18,'Vent Sizing Charts'!I$5:I$18))</f>
        <v>#N/A</v>
      </c>
      <c r="K630" t="e">
        <f>IF(LOOKUP($F630,'Vent Sizing Charts'!$F$5:$F$18,'Vent Sizing Charts'!J$5:J$18)+1&lt;0,0,LOOKUP($F630,'Vent Sizing Charts'!$F$5:$F$18,'Vent Sizing Charts'!J$5:J$18))</f>
        <v>#N/A</v>
      </c>
      <c r="L630" t="e">
        <f>IF(LOOKUP($F630,'Vent Sizing Charts'!$F$5:$F$18,'Vent Sizing Charts'!K$5:K$18)+1&lt;0,0,LOOKUP($F630,'Vent Sizing Charts'!$F$5:$F$18,'Vent Sizing Charts'!K$5:K$18))</f>
        <v>#N/A</v>
      </c>
      <c r="M630" t="e">
        <f>IF(LOOKUP($F630,'Vent Sizing Charts'!$F$5:$F$18,'Vent Sizing Charts'!L$5:L$18)+1&lt;0,0,LOOKUP($F630,'Vent Sizing Charts'!$F$5:$F$18,'Vent Sizing Charts'!L$5:L$18))</f>
        <v>#N/A</v>
      </c>
      <c r="N630" t="e">
        <f>IF(LOOKUP($F630,'Vent Sizing Charts'!$F$5:$F$18,'Vent Sizing Charts'!M$5:M$18)+1&lt;0,0,LOOKUP($F630,'Vent Sizing Charts'!$F$5:$F$18,'Vent Sizing Charts'!M$5:M$18))</f>
        <v>#N/A</v>
      </c>
      <c r="O630" t="e">
        <f>IF(LOOKUP($F630,'Vent Sizing Charts'!$F$5:$F$18,'Vent Sizing Charts'!N$5:N$18)+1&lt;0,0,LOOKUP($F630,'Vent Sizing Charts'!$F$5:$F$18,'Vent Sizing Charts'!N$5:N$18))</f>
        <v>#N/A</v>
      </c>
    </row>
    <row r="631" spans="6:15" x14ac:dyDescent="0.25">
      <c r="F631" t="str">
        <f>IF('Vent Sizing'!M616="","",'Vent Sizing'!M616)</f>
        <v/>
      </c>
      <c r="G631">
        <v>0</v>
      </c>
      <c r="H631" t="e">
        <f>IF(LOOKUP($F631,'Vent Sizing Charts'!$F$5:$F$18,'Vent Sizing Charts'!G$5:G$18)+1&lt;0,0,LOOKUP($F631,'Vent Sizing Charts'!$F$5:$F$18,'Vent Sizing Charts'!G$5:G$18))</f>
        <v>#N/A</v>
      </c>
      <c r="I631" t="e">
        <f>IF(LOOKUP($F631,'Vent Sizing Charts'!$F$5:$F$18,'Vent Sizing Charts'!H$5:H$18)+1&lt;0,0,LOOKUP($F631,'Vent Sizing Charts'!$F$5:$F$18,'Vent Sizing Charts'!H$5:H$18))</f>
        <v>#N/A</v>
      </c>
      <c r="J631" t="e">
        <f>IF(LOOKUP($F631,'Vent Sizing Charts'!$F$5:$F$18,'Vent Sizing Charts'!I$5:I$18)+1&lt;0,0,LOOKUP($F631,'Vent Sizing Charts'!$F$5:$F$18,'Vent Sizing Charts'!I$5:I$18))</f>
        <v>#N/A</v>
      </c>
      <c r="K631" t="e">
        <f>IF(LOOKUP($F631,'Vent Sizing Charts'!$F$5:$F$18,'Vent Sizing Charts'!J$5:J$18)+1&lt;0,0,LOOKUP($F631,'Vent Sizing Charts'!$F$5:$F$18,'Vent Sizing Charts'!J$5:J$18))</f>
        <v>#N/A</v>
      </c>
      <c r="L631" t="e">
        <f>IF(LOOKUP($F631,'Vent Sizing Charts'!$F$5:$F$18,'Vent Sizing Charts'!K$5:K$18)+1&lt;0,0,LOOKUP($F631,'Vent Sizing Charts'!$F$5:$F$18,'Vent Sizing Charts'!K$5:K$18))</f>
        <v>#N/A</v>
      </c>
      <c r="M631" t="e">
        <f>IF(LOOKUP($F631,'Vent Sizing Charts'!$F$5:$F$18,'Vent Sizing Charts'!L$5:L$18)+1&lt;0,0,LOOKUP($F631,'Vent Sizing Charts'!$F$5:$F$18,'Vent Sizing Charts'!L$5:L$18))</f>
        <v>#N/A</v>
      </c>
      <c r="N631" t="e">
        <f>IF(LOOKUP($F631,'Vent Sizing Charts'!$F$5:$F$18,'Vent Sizing Charts'!M$5:M$18)+1&lt;0,0,LOOKUP($F631,'Vent Sizing Charts'!$F$5:$F$18,'Vent Sizing Charts'!M$5:M$18))</f>
        <v>#N/A</v>
      </c>
      <c r="O631" t="e">
        <f>IF(LOOKUP($F631,'Vent Sizing Charts'!$F$5:$F$18,'Vent Sizing Charts'!N$5:N$18)+1&lt;0,0,LOOKUP($F631,'Vent Sizing Charts'!$F$5:$F$18,'Vent Sizing Charts'!N$5:N$18))</f>
        <v>#N/A</v>
      </c>
    </row>
    <row r="632" spans="6:15" x14ac:dyDescent="0.25">
      <c r="F632" t="str">
        <f>IF('Vent Sizing'!M617="","",'Vent Sizing'!M617)</f>
        <v/>
      </c>
      <c r="G632">
        <v>0</v>
      </c>
      <c r="H632" t="e">
        <f>IF(LOOKUP($F632,'Vent Sizing Charts'!$F$5:$F$18,'Vent Sizing Charts'!G$5:G$18)+1&lt;0,0,LOOKUP($F632,'Vent Sizing Charts'!$F$5:$F$18,'Vent Sizing Charts'!G$5:G$18))</f>
        <v>#N/A</v>
      </c>
      <c r="I632" t="e">
        <f>IF(LOOKUP($F632,'Vent Sizing Charts'!$F$5:$F$18,'Vent Sizing Charts'!H$5:H$18)+1&lt;0,0,LOOKUP($F632,'Vent Sizing Charts'!$F$5:$F$18,'Vent Sizing Charts'!H$5:H$18))</f>
        <v>#N/A</v>
      </c>
      <c r="J632" t="e">
        <f>IF(LOOKUP($F632,'Vent Sizing Charts'!$F$5:$F$18,'Vent Sizing Charts'!I$5:I$18)+1&lt;0,0,LOOKUP($F632,'Vent Sizing Charts'!$F$5:$F$18,'Vent Sizing Charts'!I$5:I$18))</f>
        <v>#N/A</v>
      </c>
      <c r="K632" t="e">
        <f>IF(LOOKUP($F632,'Vent Sizing Charts'!$F$5:$F$18,'Vent Sizing Charts'!J$5:J$18)+1&lt;0,0,LOOKUP($F632,'Vent Sizing Charts'!$F$5:$F$18,'Vent Sizing Charts'!J$5:J$18))</f>
        <v>#N/A</v>
      </c>
      <c r="L632" t="e">
        <f>IF(LOOKUP($F632,'Vent Sizing Charts'!$F$5:$F$18,'Vent Sizing Charts'!K$5:K$18)+1&lt;0,0,LOOKUP($F632,'Vent Sizing Charts'!$F$5:$F$18,'Vent Sizing Charts'!K$5:K$18))</f>
        <v>#N/A</v>
      </c>
      <c r="M632" t="e">
        <f>IF(LOOKUP($F632,'Vent Sizing Charts'!$F$5:$F$18,'Vent Sizing Charts'!L$5:L$18)+1&lt;0,0,LOOKUP($F632,'Vent Sizing Charts'!$F$5:$F$18,'Vent Sizing Charts'!L$5:L$18))</f>
        <v>#N/A</v>
      </c>
      <c r="N632" t="e">
        <f>IF(LOOKUP($F632,'Vent Sizing Charts'!$F$5:$F$18,'Vent Sizing Charts'!M$5:M$18)+1&lt;0,0,LOOKUP($F632,'Vent Sizing Charts'!$F$5:$F$18,'Vent Sizing Charts'!M$5:M$18))</f>
        <v>#N/A</v>
      </c>
      <c r="O632" t="e">
        <f>IF(LOOKUP($F632,'Vent Sizing Charts'!$F$5:$F$18,'Vent Sizing Charts'!N$5:N$18)+1&lt;0,0,LOOKUP($F632,'Vent Sizing Charts'!$F$5:$F$18,'Vent Sizing Charts'!N$5:N$18))</f>
        <v>#N/A</v>
      </c>
    </row>
    <row r="633" spans="6:15" x14ac:dyDescent="0.25">
      <c r="F633" t="str">
        <f>IF('Vent Sizing'!M618="","",'Vent Sizing'!M618)</f>
        <v/>
      </c>
      <c r="G633">
        <v>0</v>
      </c>
      <c r="H633" t="e">
        <f>IF(LOOKUP($F633,'Vent Sizing Charts'!$F$5:$F$18,'Vent Sizing Charts'!G$5:G$18)+1&lt;0,0,LOOKUP($F633,'Vent Sizing Charts'!$F$5:$F$18,'Vent Sizing Charts'!G$5:G$18))</f>
        <v>#N/A</v>
      </c>
      <c r="I633" t="e">
        <f>IF(LOOKUP($F633,'Vent Sizing Charts'!$F$5:$F$18,'Vent Sizing Charts'!H$5:H$18)+1&lt;0,0,LOOKUP($F633,'Vent Sizing Charts'!$F$5:$F$18,'Vent Sizing Charts'!H$5:H$18))</f>
        <v>#N/A</v>
      </c>
      <c r="J633" t="e">
        <f>IF(LOOKUP($F633,'Vent Sizing Charts'!$F$5:$F$18,'Vent Sizing Charts'!I$5:I$18)+1&lt;0,0,LOOKUP($F633,'Vent Sizing Charts'!$F$5:$F$18,'Vent Sizing Charts'!I$5:I$18))</f>
        <v>#N/A</v>
      </c>
      <c r="K633" t="e">
        <f>IF(LOOKUP($F633,'Vent Sizing Charts'!$F$5:$F$18,'Vent Sizing Charts'!J$5:J$18)+1&lt;0,0,LOOKUP($F633,'Vent Sizing Charts'!$F$5:$F$18,'Vent Sizing Charts'!J$5:J$18))</f>
        <v>#N/A</v>
      </c>
      <c r="L633" t="e">
        <f>IF(LOOKUP($F633,'Vent Sizing Charts'!$F$5:$F$18,'Vent Sizing Charts'!K$5:K$18)+1&lt;0,0,LOOKUP($F633,'Vent Sizing Charts'!$F$5:$F$18,'Vent Sizing Charts'!K$5:K$18))</f>
        <v>#N/A</v>
      </c>
      <c r="M633" t="e">
        <f>IF(LOOKUP($F633,'Vent Sizing Charts'!$F$5:$F$18,'Vent Sizing Charts'!L$5:L$18)+1&lt;0,0,LOOKUP($F633,'Vent Sizing Charts'!$F$5:$F$18,'Vent Sizing Charts'!L$5:L$18))</f>
        <v>#N/A</v>
      </c>
      <c r="N633" t="e">
        <f>IF(LOOKUP($F633,'Vent Sizing Charts'!$F$5:$F$18,'Vent Sizing Charts'!M$5:M$18)+1&lt;0,0,LOOKUP($F633,'Vent Sizing Charts'!$F$5:$F$18,'Vent Sizing Charts'!M$5:M$18))</f>
        <v>#N/A</v>
      </c>
      <c r="O633" t="e">
        <f>IF(LOOKUP($F633,'Vent Sizing Charts'!$F$5:$F$18,'Vent Sizing Charts'!N$5:N$18)+1&lt;0,0,LOOKUP($F633,'Vent Sizing Charts'!$F$5:$F$18,'Vent Sizing Charts'!N$5:N$18))</f>
        <v>#N/A</v>
      </c>
    </row>
    <row r="634" spans="6:15" x14ac:dyDescent="0.25">
      <c r="F634" t="str">
        <f>IF('Vent Sizing'!M619="","",'Vent Sizing'!M619)</f>
        <v/>
      </c>
      <c r="G634">
        <v>0</v>
      </c>
      <c r="H634" t="e">
        <f>IF(LOOKUP($F634,'Vent Sizing Charts'!$F$5:$F$18,'Vent Sizing Charts'!G$5:G$18)+1&lt;0,0,LOOKUP($F634,'Vent Sizing Charts'!$F$5:$F$18,'Vent Sizing Charts'!G$5:G$18))</f>
        <v>#N/A</v>
      </c>
      <c r="I634" t="e">
        <f>IF(LOOKUP($F634,'Vent Sizing Charts'!$F$5:$F$18,'Vent Sizing Charts'!H$5:H$18)+1&lt;0,0,LOOKUP($F634,'Vent Sizing Charts'!$F$5:$F$18,'Vent Sizing Charts'!H$5:H$18))</f>
        <v>#N/A</v>
      </c>
      <c r="J634" t="e">
        <f>IF(LOOKUP($F634,'Vent Sizing Charts'!$F$5:$F$18,'Vent Sizing Charts'!I$5:I$18)+1&lt;0,0,LOOKUP($F634,'Vent Sizing Charts'!$F$5:$F$18,'Vent Sizing Charts'!I$5:I$18))</f>
        <v>#N/A</v>
      </c>
      <c r="K634" t="e">
        <f>IF(LOOKUP($F634,'Vent Sizing Charts'!$F$5:$F$18,'Vent Sizing Charts'!J$5:J$18)+1&lt;0,0,LOOKUP($F634,'Vent Sizing Charts'!$F$5:$F$18,'Vent Sizing Charts'!J$5:J$18))</f>
        <v>#N/A</v>
      </c>
      <c r="L634" t="e">
        <f>IF(LOOKUP($F634,'Vent Sizing Charts'!$F$5:$F$18,'Vent Sizing Charts'!K$5:K$18)+1&lt;0,0,LOOKUP($F634,'Vent Sizing Charts'!$F$5:$F$18,'Vent Sizing Charts'!K$5:K$18))</f>
        <v>#N/A</v>
      </c>
      <c r="M634" t="e">
        <f>IF(LOOKUP($F634,'Vent Sizing Charts'!$F$5:$F$18,'Vent Sizing Charts'!L$5:L$18)+1&lt;0,0,LOOKUP($F634,'Vent Sizing Charts'!$F$5:$F$18,'Vent Sizing Charts'!L$5:L$18))</f>
        <v>#N/A</v>
      </c>
      <c r="N634" t="e">
        <f>IF(LOOKUP($F634,'Vent Sizing Charts'!$F$5:$F$18,'Vent Sizing Charts'!M$5:M$18)+1&lt;0,0,LOOKUP($F634,'Vent Sizing Charts'!$F$5:$F$18,'Vent Sizing Charts'!M$5:M$18))</f>
        <v>#N/A</v>
      </c>
      <c r="O634" t="e">
        <f>IF(LOOKUP($F634,'Vent Sizing Charts'!$F$5:$F$18,'Vent Sizing Charts'!N$5:N$18)+1&lt;0,0,LOOKUP($F634,'Vent Sizing Charts'!$F$5:$F$18,'Vent Sizing Charts'!N$5:N$18))</f>
        <v>#N/A</v>
      </c>
    </row>
    <row r="635" spans="6:15" x14ac:dyDescent="0.25">
      <c r="F635" t="str">
        <f>IF('Vent Sizing'!M620="","",'Vent Sizing'!M620)</f>
        <v/>
      </c>
      <c r="G635">
        <v>0</v>
      </c>
      <c r="H635" t="e">
        <f>IF(LOOKUP($F635,'Vent Sizing Charts'!$F$5:$F$18,'Vent Sizing Charts'!G$5:G$18)+1&lt;0,0,LOOKUP($F635,'Vent Sizing Charts'!$F$5:$F$18,'Vent Sizing Charts'!G$5:G$18))</f>
        <v>#N/A</v>
      </c>
      <c r="I635" t="e">
        <f>IF(LOOKUP($F635,'Vent Sizing Charts'!$F$5:$F$18,'Vent Sizing Charts'!H$5:H$18)+1&lt;0,0,LOOKUP($F635,'Vent Sizing Charts'!$F$5:$F$18,'Vent Sizing Charts'!H$5:H$18))</f>
        <v>#N/A</v>
      </c>
      <c r="J635" t="e">
        <f>IF(LOOKUP($F635,'Vent Sizing Charts'!$F$5:$F$18,'Vent Sizing Charts'!I$5:I$18)+1&lt;0,0,LOOKUP($F635,'Vent Sizing Charts'!$F$5:$F$18,'Vent Sizing Charts'!I$5:I$18))</f>
        <v>#N/A</v>
      </c>
      <c r="K635" t="e">
        <f>IF(LOOKUP($F635,'Vent Sizing Charts'!$F$5:$F$18,'Vent Sizing Charts'!J$5:J$18)+1&lt;0,0,LOOKUP($F635,'Vent Sizing Charts'!$F$5:$F$18,'Vent Sizing Charts'!J$5:J$18))</f>
        <v>#N/A</v>
      </c>
      <c r="L635" t="e">
        <f>IF(LOOKUP($F635,'Vent Sizing Charts'!$F$5:$F$18,'Vent Sizing Charts'!K$5:K$18)+1&lt;0,0,LOOKUP($F635,'Vent Sizing Charts'!$F$5:$F$18,'Vent Sizing Charts'!K$5:K$18))</f>
        <v>#N/A</v>
      </c>
      <c r="M635" t="e">
        <f>IF(LOOKUP($F635,'Vent Sizing Charts'!$F$5:$F$18,'Vent Sizing Charts'!L$5:L$18)+1&lt;0,0,LOOKUP($F635,'Vent Sizing Charts'!$F$5:$F$18,'Vent Sizing Charts'!L$5:L$18))</f>
        <v>#N/A</v>
      </c>
      <c r="N635" t="e">
        <f>IF(LOOKUP($F635,'Vent Sizing Charts'!$F$5:$F$18,'Vent Sizing Charts'!M$5:M$18)+1&lt;0,0,LOOKUP($F635,'Vent Sizing Charts'!$F$5:$F$18,'Vent Sizing Charts'!M$5:M$18))</f>
        <v>#N/A</v>
      </c>
      <c r="O635" t="e">
        <f>IF(LOOKUP($F635,'Vent Sizing Charts'!$F$5:$F$18,'Vent Sizing Charts'!N$5:N$18)+1&lt;0,0,LOOKUP($F635,'Vent Sizing Charts'!$F$5:$F$18,'Vent Sizing Charts'!N$5:N$18))</f>
        <v>#N/A</v>
      </c>
    </row>
    <row r="636" spans="6:15" x14ac:dyDescent="0.25">
      <c r="F636" t="str">
        <f>IF('Vent Sizing'!M621="","",'Vent Sizing'!M621)</f>
        <v/>
      </c>
      <c r="G636">
        <v>0</v>
      </c>
      <c r="H636" t="e">
        <f>IF(LOOKUP($F636,'Vent Sizing Charts'!$F$5:$F$18,'Vent Sizing Charts'!G$5:G$18)+1&lt;0,0,LOOKUP($F636,'Vent Sizing Charts'!$F$5:$F$18,'Vent Sizing Charts'!G$5:G$18))</f>
        <v>#N/A</v>
      </c>
      <c r="I636" t="e">
        <f>IF(LOOKUP($F636,'Vent Sizing Charts'!$F$5:$F$18,'Vent Sizing Charts'!H$5:H$18)+1&lt;0,0,LOOKUP($F636,'Vent Sizing Charts'!$F$5:$F$18,'Vent Sizing Charts'!H$5:H$18))</f>
        <v>#N/A</v>
      </c>
      <c r="J636" t="e">
        <f>IF(LOOKUP($F636,'Vent Sizing Charts'!$F$5:$F$18,'Vent Sizing Charts'!I$5:I$18)+1&lt;0,0,LOOKUP($F636,'Vent Sizing Charts'!$F$5:$F$18,'Vent Sizing Charts'!I$5:I$18))</f>
        <v>#N/A</v>
      </c>
      <c r="K636" t="e">
        <f>IF(LOOKUP($F636,'Vent Sizing Charts'!$F$5:$F$18,'Vent Sizing Charts'!J$5:J$18)+1&lt;0,0,LOOKUP($F636,'Vent Sizing Charts'!$F$5:$F$18,'Vent Sizing Charts'!J$5:J$18))</f>
        <v>#N/A</v>
      </c>
      <c r="L636" t="e">
        <f>IF(LOOKUP($F636,'Vent Sizing Charts'!$F$5:$F$18,'Vent Sizing Charts'!K$5:K$18)+1&lt;0,0,LOOKUP($F636,'Vent Sizing Charts'!$F$5:$F$18,'Vent Sizing Charts'!K$5:K$18))</f>
        <v>#N/A</v>
      </c>
      <c r="M636" t="e">
        <f>IF(LOOKUP($F636,'Vent Sizing Charts'!$F$5:$F$18,'Vent Sizing Charts'!L$5:L$18)+1&lt;0,0,LOOKUP($F636,'Vent Sizing Charts'!$F$5:$F$18,'Vent Sizing Charts'!L$5:L$18))</f>
        <v>#N/A</v>
      </c>
      <c r="N636" t="e">
        <f>IF(LOOKUP($F636,'Vent Sizing Charts'!$F$5:$F$18,'Vent Sizing Charts'!M$5:M$18)+1&lt;0,0,LOOKUP($F636,'Vent Sizing Charts'!$F$5:$F$18,'Vent Sizing Charts'!M$5:M$18))</f>
        <v>#N/A</v>
      </c>
      <c r="O636" t="e">
        <f>IF(LOOKUP($F636,'Vent Sizing Charts'!$F$5:$F$18,'Vent Sizing Charts'!N$5:N$18)+1&lt;0,0,LOOKUP($F636,'Vent Sizing Charts'!$F$5:$F$18,'Vent Sizing Charts'!N$5:N$18))</f>
        <v>#N/A</v>
      </c>
    </row>
    <row r="637" spans="6:15" x14ac:dyDescent="0.25">
      <c r="F637" t="str">
        <f>IF('Vent Sizing'!M622="","",'Vent Sizing'!M622)</f>
        <v/>
      </c>
      <c r="G637">
        <v>0</v>
      </c>
      <c r="H637" t="e">
        <f>IF(LOOKUP($F637,'Vent Sizing Charts'!$F$5:$F$18,'Vent Sizing Charts'!G$5:G$18)+1&lt;0,0,LOOKUP($F637,'Vent Sizing Charts'!$F$5:$F$18,'Vent Sizing Charts'!G$5:G$18))</f>
        <v>#N/A</v>
      </c>
      <c r="I637" t="e">
        <f>IF(LOOKUP($F637,'Vent Sizing Charts'!$F$5:$F$18,'Vent Sizing Charts'!H$5:H$18)+1&lt;0,0,LOOKUP($F637,'Vent Sizing Charts'!$F$5:$F$18,'Vent Sizing Charts'!H$5:H$18))</f>
        <v>#N/A</v>
      </c>
      <c r="J637" t="e">
        <f>IF(LOOKUP($F637,'Vent Sizing Charts'!$F$5:$F$18,'Vent Sizing Charts'!I$5:I$18)+1&lt;0,0,LOOKUP($F637,'Vent Sizing Charts'!$F$5:$F$18,'Vent Sizing Charts'!I$5:I$18))</f>
        <v>#N/A</v>
      </c>
      <c r="K637" t="e">
        <f>IF(LOOKUP($F637,'Vent Sizing Charts'!$F$5:$F$18,'Vent Sizing Charts'!J$5:J$18)+1&lt;0,0,LOOKUP($F637,'Vent Sizing Charts'!$F$5:$F$18,'Vent Sizing Charts'!J$5:J$18))</f>
        <v>#N/A</v>
      </c>
      <c r="L637" t="e">
        <f>IF(LOOKUP($F637,'Vent Sizing Charts'!$F$5:$F$18,'Vent Sizing Charts'!K$5:K$18)+1&lt;0,0,LOOKUP($F637,'Vent Sizing Charts'!$F$5:$F$18,'Vent Sizing Charts'!K$5:K$18))</f>
        <v>#N/A</v>
      </c>
      <c r="M637" t="e">
        <f>IF(LOOKUP($F637,'Vent Sizing Charts'!$F$5:$F$18,'Vent Sizing Charts'!L$5:L$18)+1&lt;0,0,LOOKUP($F637,'Vent Sizing Charts'!$F$5:$F$18,'Vent Sizing Charts'!L$5:L$18))</f>
        <v>#N/A</v>
      </c>
      <c r="N637" t="e">
        <f>IF(LOOKUP($F637,'Vent Sizing Charts'!$F$5:$F$18,'Vent Sizing Charts'!M$5:M$18)+1&lt;0,0,LOOKUP($F637,'Vent Sizing Charts'!$F$5:$F$18,'Vent Sizing Charts'!M$5:M$18))</f>
        <v>#N/A</v>
      </c>
      <c r="O637" t="e">
        <f>IF(LOOKUP($F637,'Vent Sizing Charts'!$F$5:$F$18,'Vent Sizing Charts'!N$5:N$18)+1&lt;0,0,LOOKUP($F637,'Vent Sizing Charts'!$F$5:$F$18,'Vent Sizing Charts'!N$5:N$18))</f>
        <v>#N/A</v>
      </c>
    </row>
    <row r="638" spans="6:15" x14ac:dyDescent="0.25">
      <c r="F638" t="str">
        <f>IF('Vent Sizing'!M623="","",'Vent Sizing'!M623)</f>
        <v/>
      </c>
      <c r="G638">
        <v>0</v>
      </c>
      <c r="H638" t="e">
        <f>IF(LOOKUP($F638,'Vent Sizing Charts'!$F$5:$F$18,'Vent Sizing Charts'!G$5:G$18)+1&lt;0,0,LOOKUP($F638,'Vent Sizing Charts'!$F$5:$F$18,'Vent Sizing Charts'!G$5:G$18))</f>
        <v>#N/A</v>
      </c>
      <c r="I638" t="e">
        <f>IF(LOOKUP($F638,'Vent Sizing Charts'!$F$5:$F$18,'Vent Sizing Charts'!H$5:H$18)+1&lt;0,0,LOOKUP($F638,'Vent Sizing Charts'!$F$5:$F$18,'Vent Sizing Charts'!H$5:H$18))</f>
        <v>#N/A</v>
      </c>
      <c r="J638" t="e">
        <f>IF(LOOKUP($F638,'Vent Sizing Charts'!$F$5:$F$18,'Vent Sizing Charts'!I$5:I$18)+1&lt;0,0,LOOKUP($F638,'Vent Sizing Charts'!$F$5:$F$18,'Vent Sizing Charts'!I$5:I$18))</f>
        <v>#N/A</v>
      </c>
      <c r="K638" t="e">
        <f>IF(LOOKUP($F638,'Vent Sizing Charts'!$F$5:$F$18,'Vent Sizing Charts'!J$5:J$18)+1&lt;0,0,LOOKUP($F638,'Vent Sizing Charts'!$F$5:$F$18,'Vent Sizing Charts'!J$5:J$18))</f>
        <v>#N/A</v>
      </c>
      <c r="L638" t="e">
        <f>IF(LOOKUP($F638,'Vent Sizing Charts'!$F$5:$F$18,'Vent Sizing Charts'!K$5:K$18)+1&lt;0,0,LOOKUP($F638,'Vent Sizing Charts'!$F$5:$F$18,'Vent Sizing Charts'!K$5:K$18))</f>
        <v>#N/A</v>
      </c>
      <c r="M638" t="e">
        <f>IF(LOOKUP($F638,'Vent Sizing Charts'!$F$5:$F$18,'Vent Sizing Charts'!L$5:L$18)+1&lt;0,0,LOOKUP($F638,'Vent Sizing Charts'!$F$5:$F$18,'Vent Sizing Charts'!L$5:L$18))</f>
        <v>#N/A</v>
      </c>
      <c r="N638" t="e">
        <f>IF(LOOKUP($F638,'Vent Sizing Charts'!$F$5:$F$18,'Vent Sizing Charts'!M$5:M$18)+1&lt;0,0,LOOKUP($F638,'Vent Sizing Charts'!$F$5:$F$18,'Vent Sizing Charts'!M$5:M$18))</f>
        <v>#N/A</v>
      </c>
      <c r="O638" t="e">
        <f>IF(LOOKUP($F638,'Vent Sizing Charts'!$F$5:$F$18,'Vent Sizing Charts'!N$5:N$18)+1&lt;0,0,LOOKUP($F638,'Vent Sizing Charts'!$F$5:$F$18,'Vent Sizing Charts'!N$5:N$18))</f>
        <v>#N/A</v>
      </c>
    </row>
    <row r="639" spans="6:15" x14ac:dyDescent="0.25">
      <c r="F639" t="str">
        <f>IF('Vent Sizing'!M624="","",'Vent Sizing'!M624)</f>
        <v/>
      </c>
      <c r="G639">
        <v>0</v>
      </c>
      <c r="H639" t="e">
        <f>IF(LOOKUP($F639,'Vent Sizing Charts'!$F$5:$F$18,'Vent Sizing Charts'!G$5:G$18)+1&lt;0,0,LOOKUP($F639,'Vent Sizing Charts'!$F$5:$F$18,'Vent Sizing Charts'!G$5:G$18))</f>
        <v>#N/A</v>
      </c>
      <c r="I639" t="e">
        <f>IF(LOOKUP($F639,'Vent Sizing Charts'!$F$5:$F$18,'Vent Sizing Charts'!H$5:H$18)+1&lt;0,0,LOOKUP($F639,'Vent Sizing Charts'!$F$5:$F$18,'Vent Sizing Charts'!H$5:H$18))</f>
        <v>#N/A</v>
      </c>
      <c r="J639" t="e">
        <f>IF(LOOKUP($F639,'Vent Sizing Charts'!$F$5:$F$18,'Vent Sizing Charts'!I$5:I$18)+1&lt;0,0,LOOKUP($F639,'Vent Sizing Charts'!$F$5:$F$18,'Vent Sizing Charts'!I$5:I$18))</f>
        <v>#N/A</v>
      </c>
      <c r="K639" t="e">
        <f>IF(LOOKUP($F639,'Vent Sizing Charts'!$F$5:$F$18,'Vent Sizing Charts'!J$5:J$18)+1&lt;0,0,LOOKUP($F639,'Vent Sizing Charts'!$F$5:$F$18,'Vent Sizing Charts'!J$5:J$18))</f>
        <v>#N/A</v>
      </c>
      <c r="L639" t="e">
        <f>IF(LOOKUP($F639,'Vent Sizing Charts'!$F$5:$F$18,'Vent Sizing Charts'!K$5:K$18)+1&lt;0,0,LOOKUP($F639,'Vent Sizing Charts'!$F$5:$F$18,'Vent Sizing Charts'!K$5:K$18))</f>
        <v>#N/A</v>
      </c>
      <c r="M639" t="e">
        <f>IF(LOOKUP($F639,'Vent Sizing Charts'!$F$5:$F$18,'Vent Sizing Charts'!L$5:L$18)+1&lt;0,0,LOOKUP($F639,'Vent Sizing Charts'!$F$5:$F$18,'Vent Sizing Charts'!L$5:L$18))</f>
        <v>#N/A</v>
      </c>
      <c r="N639" t="e">
        <f>IF(LOOKUP($F639,'Vent Sizing Charts'!$F$5:$F$18,'Vent Sizing Charts'!M$5:M$18)+1&lt;0,0,LOOKUP($F639,'Vent Sizing Charts'!$F$5:$F$18,'Vent Sizing Charts'!M$5:M$18))</f>
        <v>#N/A</v>
      </c>
      <c r="O639" t="e">
        <f>IF(LOOKUP($F639,'Vent Sizing Charts'!$F$5:$F$18,'Vent Sizing Charts'!N$5:N$18)+1&lt;0,0,LOOKUP($F639,'Vent Sizing Charts'!$F$5:$F$18,'Vent Sizing Charts'!N$5:N$18))</f>
        <v>#N/A</v>
      </c>
    </row>
    <row r="640" spans="6:15" x14ac:dyDescent="0.25">
      <c r="F640" t="str">
        <f>IF('Vent Sizing'!M625="","",'Vent Sizing'!M625)</f>
        <v/>
      </c>
      <c r="G640">
        <v>0</v>
      </c>
      <c r="H640" t="e">
        <f>IF(LOOKUP($F640,'Vent Sizing Charts'!$F$5:$F$18,'Vent Sizing Charts'!G$5:G$18)+1&lt;0,0,LOOKUP($F640,'Vent Sizing Charts'!$F$5:$F$18,'Vent Sizing Charts'!G$5:G$18))</f>
        <v>#N/A</v>
      </c>
      <c r="I640" t="e">
        <f>IF(LOOKUP($F640,'Vent Sizing Charts'!$F$5:$F$18,'Vent Sizing Charts'!H$5:H$18)+1&lt;0,0,LOOKUP($F640,'Vent Sizing Charts'!$F$5:$F$18,'Vent Sizing Charts'!H$5:H$18))</f>
        <v>#N/A</v>
      </c>
      <c r="J640" t="e">
        <f>IF(LOOKUP($F640,'Vent Sizing Charts'!$F$5:$F$18,'Vent Sizing Charts'!I$5:I$18)+1&lt;0,0,LOOKUP($F640,'Vent Sizing Charts'!$F$5:$F$18,'Vent Sizing Charts'!I$5:I$18))</f>
        <v>#N/A</v>
      </c>
      <c r="K640" t="e">
        <f>IF(LOOKUP($F640,'Vent Sizing Charts'!$F$5:$F$18,'Vent Sizing Charts'!J$5:J$18)+1&lt;0,0,LOOKUP($F640,'Vent Sizing Charts'!$F$5:$F$18,'Vent Sizing Charts'!J$5:J$18))</f>
        <v>#N/A</v>
      </c>
      <c r="L640" t="e">
        <f>IF(LOOKUP($F640,'Vent Sizing Charts'!$F$5:$F$18,'Vent Sizing Charts'!K$5:K$18)+1&lt;0,0,LOOKUP($F640,'Vent Sizing Charts'!$F$5:$F$18,'Vent Sizing Charts'!K$5:K$18))</f>
        <v>#N/A</v>
      </c>
      <c r="M640" t="e">
        <f>IF(LOOKUP($F640,'Vent Sizing Charts'!$F$5:$F$18,'Vent Sizing Charts'!L$5:L$18)+1&lt;0,0,LOOKUP($F640,'Vent Sizing Charts'!$F$5:$F$18,'Vent Sizing Charts'!L$5:L$18))</f>
        <v>#N/A</v>
      </c>
      <c r="N640" t="e">
        <f>IF(LOOKUP($F640,'Vent Sizing Charts'!$F$5:$F$18,'Vent Sizing Charts'!M$5:M$18)+1&lt;0,0,LOOKUP($F640,'Vent Sizing Charts'!$F$5:$F$18,'Vent Sizing Charts'!M$5:M$18))</f>
        <v>#N/A</v>
      </c>
      <c r="O640" t="e">
        <f>IF(LOOKUP($F640,'Vent Sizing Charts'!$F$5:$F$18,'Vent Sizing Charts'!N$5:N$18)+1&lt;0,0,LOOKUP($F640,'Vent Sizing Charts'!$F$5:$F$18,'Vent Sizing Charts'!N$5:N$18))</f>
        <v>#N/A</v>
      </c>
    </row>
    <row r="641" spans="6:15" x14ac:dyDescent="0.25">
      <c r="F641" t="str">
        <f>IF('Vent Sizing'!M626="","",'Vent Sizing'!M626)</f>
        <v/>
      </c>
      <c r="G641">
        <v>0</v>
      </c>
      <c r="H641" t="e">
        <f>IF(LOOKUP($F641,'Vent Sizing Charts'!$F$5:$F$18,'Vent Sizing Charts'!G$5:G$18)+1&lt;0,0,LOOKUP($F641,'Vent Sizing Charts'!$F$5:$F$18,'Vent Sizing Charts'!G$5:G$18))</f>
        <v>#N/A</v>
      </c>
      <c r="I641" t="e">
        <f>IF(LOOKUP($F641,'Vent Sizing Charts'!$F$5:$F$18,'Vent Sizing Charts'!H$5:H$18)+1&lt;0,0,LOOKUP($F641,'Vent Sizing Charts'!$F$5:$F$18,'Vent Sizing Charts'!H$5:H$18))</f>
        <v>#N/A</v>
      </c>
      <c r="J641" t="e">
        <f>IF(LOOKUP($F641,'Vent Sizing Charts'!$F$5:$F$18,'Vent Sizing Charts'!I$5:I$18)+1&lt;0,0,LOOKUP($F641,'Vent Sizing Charts'!$F$5:$F$18,'Vent Sizing Charts'!I$5:I$18))</f>
        <v>#N/A</v>
      </c>
      <c r="K641" t="e">
        <f>IF(LOOKUP($F641,'Vent Sizing Charts'!$F$5:$F$18,'Vent Sizing Charts'!J$5:J$18)+1&lt;0,0,LOOKUP($F641,'Vent Sizing Charts'!$F$5:$F$18,'Vent Sizing Charts'!J$5:J$18))</f>
        <v>#N/A</v>
      </c>
      <c r="L641" t="e">
        <f>IF(LOOKUP($F641,'Vent Sizing Charts'!$F$5:$F$18,'Vent Sizing Charts'!K$5:K$18)+1&lt;0,0,LOOKUP($F641,'Vent Sizing Charts'!$F$5:$F$18,'Vent Sizing Charts'!K$5:K$18))</f>
        <v>#N/A</v>
      </c>
      <c r="M641" t="e">
        <f>IF(LOOKUP($F641,'Vent Sizing Charts'!$F$5:$F$18,'Vent Sizing Charts'!L$5:L$18)+1&lt;0,0,LOOKUP($F641,'Vent Sizing Charts'!$F$5:$F$18,'Vent Sizing Charts'!L$5:L$18))</f>
        <v>#N/A</v>
      </c>
      <c r="N641" t="e">
        <f>IF(LOOKUP($F641,'Vent Sizing Charts'!$F$5:$F$18,'Vent Sizing Charts'!M$5:M$18)+1&lt;0,0,LOOKUP($F641,'Vent Sizing Charts'!$F$5:$F$18,'Vent Sizing Charts'!M$5:M$18))</f>
        <v>#N/A</v>
      </c>
      <c r="O641" t="e">
        <f>IF(LOOKUP($F641,'Vent Sizing Charts'!$F$5:$F$18,'Vent Sizing Charts'!N$5:N$18)+1&lt;0,0,LOOKUP($F641,'Vent Sizing Charts'!$F$5:$F$18,'Vent Sizing Charts'!N$5:N$18))</f>
        <v>#N/A</v>
      </c>
    </row>
    <row r="642" spans="6:15" x14ac:dyDescent="0.25">
      <c r="F642" t="str">
        <f>IF('Vent Sizing'!M627="","",'Vent Sizing'!M627)</f>
        <v/>
      </c>
      <c r="G642">
        <v>0</v>
      </c>
      <c r="H642" t="e">
        <f>IF(LOOKUP($F642,'Vent Sizing Charts'!$F$5:$F$18,'Vent Sizing Charts'!G$5:G$18)+1&lt;0,0,LOOKUP($F642,'Vent Sizing Charts'!$F$5:$F$18,'Vent Sizing Charts'!G$5:G$18))</f>
        <v>#N/A</v>
      </c>
      <c r="I642" t="e">
        <f>IF(LOOKUP($F642,'Vent Sizing Charts'!$F$5:$F$18,'Vent Sizing Charts'!H$5:H$18)+1&lt;0,0,LOOKUP($F642,'Vent Sizing Charts'!$F$5:$F$18,'Vent Sizing Charts'!H$5:H$18))</f>
        <v>#N/A</v>
      </c>
      <c r="J642" t="e">
        <f>IF(LOOKUP($F642,'Vent Sizing Charts'!$F$5:$F$18,'Vent Sizing Charts'!I$5:I$18)+1&lt;0,0,LOOKUP($F642,'Vent Sizing Charts'!$F$5:$F$18,'Vent Sizing Charts'!I$5:I$18))</f>
        <v>#N/A</v>
      </c>
      <c r="K642" t="e">
        <f>IF(LOOKUP($F642,'Vent Sizing Charts'!$F$5:$F$18,'Vent Sizing Charts'!J$5:J$18)+1&lt;0,0,LOOKUP($F642,'Vent Sizing Charts'!$F$5:$F$18,'Vent Sizing Charts'!J$5:J$18))</f>
        <v>#N/A</v>
      </c>
      <c r="L642" t="e">
        <f>IF(LOOKUP($F642,'Vent Sizing Charts'!$F$5:$F$18,'Vent Sizing Charts'!K$5:K$18)+1&lt;0,0,LOOKUP($F642,'Vent Sizing Charts'!$F$5:$F$18,'Vent Sizing Charts'!K$5:K$18))</f>
        <v>#N/A</v>
      </c>
      <c r="M642" t="e">
        <f>IF(LOOKUP($F642,'Vent Sizing Charts'!$F$5:$F$18,'Vent Sizing Charts'!L$5:L$18)+1&lt;0,0,LOOKUP($F642,'Vent Sizing Charts'!$F$5:$F$18,'Vent Sizing Charts'!L$5:L$18))</f>
        <v>#N/A</v>
      </c>
      <c r="N642" t="e">
        <f>IF(LOOKUP($F642,'Vent Sizing Charts'!$F$5:$F$18,'Vent Sizing Charts'!M$5:M$18)+1&lt;0,0,LOOKUP($F642,'Vent Sizing Charts'!$F$5:$F$18,'Vent Sizing Charts'!M$5:M$18))</f>
        <v>#N/A</v>
      </c>
      <c r="O642" t="e">
        <f>IF(LOOKUP($F642,'Vent Sizing Charts'!$F$5:$F$18,'Vent Sizing Charts'!N$5:N$18)+1&lt;0,0,LOOKUP($F642,'Vent Sizing Charts'!$F$5:$F$18,'Vent Sizing Charts'!N$5:N$18))</f>
        <v>#N/A</v>
      </c>
    </row>
    <row r="643" spans="6:15" x14ac:dyDescent="0.25">
      <c r="F643" t="str">
        <f>IF('Vent Sizing'!M628="","",'Vent Sizing'!M628)</f>
        <v/>
      </c>
      <c r="G643">
        <v>0</v>
      </c>
      <c r="H643" t="e">
        <f>IF(LOOKUP($F643,'Vent Sizing Charts'!$F$5:$F$18,'Vent Sizing Charts'!G$5:G$18)+1&lt;0,0,LOOKUP($F643,'Vent Sizing Charts'!$F$5:$F$18,'Vent Sizing Charts'!G$5:G$18))</f>
        <v>#N/A</v>
      </c>
      <c r="I643" t="e">
        <f>IF(LOOKUP($F643,'Vent Sizing Charts'!$F$5:$F$18,'Vent Sizing Charts'!H$5:H$18)+1&lt;0,0,LOOKUP($F643,'Vent Sizing Charts'!$F$5:$F$18,'Vent Sizing Charts'!H$5:H$18))</f>
        <v>#N/A</v>
      </c>
      <c r="J643" t="e">
        <f>IF(LOOKUP($F643,'Vent Sizing Charts'!$F$5:$F$18,'Vent Sizing Charts'!I$5:I$18)+1&lt;0,0,LOOKUP($F643,'Vent Sizing Charts'!$F$5:$F$18,'Vent Sizing Charts'!I$5:I$18))</f>
        <v>#N/A</v>
      </c>
      <c r="K643" t="e">
        <f>IF(LOOKUP($F643,'Vent Sizing Charts'!$F$5:$F$18,'Vent Sizing Charts'!J$5:J$18)+1&lt;0,0,LOOKUP($F643,'Vent Sizing Charts'!$F$5:$F$18,'Vent Sizing Charts'!J$5:J$18))</f>
        <v>#N/A</v>
      </c>
      <c r="L643" t="e">
        <f>IF(LOOKUP($F643,'Vent Sizing Charts'!$F$5:$F$18,'Vent Sizing Charts'!K$5:K$18)+1&lt;0,0,LOOKUP($F643,'Vent Sizing Charts'!$F$5:$F$18,'Vent Sizing Charts'!K$5:K$18))</f>
        <v>#N/A</v>
      </c>
      <c r="M643" t="e">
        <f>IF(LOOKUP($F643,'Vent Sizing Charts'!$F$5:$F$18,'Vent Sizing Charts'!L$5:L$18)+1&lt;0,0,LOOKUP($F643,'Vent Sizing Charts'!$F$5:$F$18,'Vent Sizing Charts'!L$5:L$18))</f>
        <v>#N/A</v>
      </c>
      <c r="N643" t="e">
        <f>IF(LOOKUP($F643,'Vent Sizing Charts'!$F$5:$F$18,'Vent Sizing Charts'!M$5:M$18)+1&lt;0,0,LOOKUP($F643,'Vent Sizing Charts'!$F$5:$F$18,'Vent Sizing Charts'!M$5:M$18))</f>
        <v>#N/A</v>
      </c>
      <c r="O643" t="e">
        <f>IF(LOOKUP($F643,'Vent Sizing Charts'!$F$5:$F$18,'Vent Sizing Charts'!N$5:N$18)+1&lt;0,0,LOOKUP($F643,'Vent Sizing Charts'!$F$5:$F$18,'Vent Sizing Charts'!N$5:N$18))</f>
        <v>#N/A</v>
      </c>
    </row>
    <row r="644" spans="6:15" x14ac:dyDescent="0.25">
      <c r="F644" t="str">
        <f>IF('Vent Sizing'!M629="","",'Vent Sizing'!M629)</f>
        <v/>
      </c>
      <c r="G644">
        <v>0</v>
      </c>
      <c r="H644" t="e">
        <f>IF(LOOKUP($F644,'Vent Sizing Charts'!$F$5:$F$18,'Vent Sizing Charts'!G$5:G$18)+1&lt;0,0,LOOKUP($F644,'Vent Sizing Charts'!$F$5:$F$18,'Vent Sizing Charts'!G$5:G$18))</f>
        <v>#N/A</v>
      </c>
      <c r="I644" t="e">
        <f>IF(LOOKUP($F644,'Vent Sizing Charts'!$F$5:$F$18,'Vent Sizing Charts'!H$5:H$18)+1&lt;0,0,LOOKUP($F644,'Vent Sizing Charts'!$F$5:$F$18,'Vent Sizing Charts'!H$5:H$18))</f>
        <v>#N/A</v>
      </c>
      <c r="J644" t="e">
        <f>IF(LOOKUP($F644,'Vent Sizing Charts'!$F$5:$F$18,'Vent Sizing Charts'!I$5:I$18)+1&lt;0,0,LOOKUP($F644,'Vent Sizing Charts'!$F$5:$F$18,'Vent Sizing Charts'!I$5:I$18))</f>
        <v>#N/A</v>
      </c>
      <c r="K644" t="e">
        <f>IF(LOOKUP($F644,'Vent Sizing Charts'!$F$5:$F$18,'Vent Sizing Charts'!J$5:J$18)+1&lt;0,0,LOOKUP($F644,'Vent Sizing Charts'!$F$5:$F$18,'Vent Sizing Charts'!J$5:J$18))</f>
        <v>#N/A</v>
      </c>
      <c r="L644" t="e">
        <f>IF(LOOKUP($F644,'Vent Sizing Charts'!$F$5:$F$18,'Vent Sizing Charts'!K$5:K$18)+1&lt;0,0,LOOKUP($F644,'Vent Sizing Charts'!$F$5:$F$18,'Vent Sizing Charts'!K$5:K$18))</f>
        <v>#N/A</v>
      </c>
      <c r="M644" t="e">
        <f>IF(LOOKUP($F644,'Vent Sizing Charts'!$F$5:$F$18,'Vent Sizing Charts'!L$5:L$18)+1&lt;0,0,LOOKUP($F644,'Vent Sizing Charts'!$F$5:$F$18,'Vent Sizing Charts'!L$5:L$18))</f>
        <v>#N/A</v>
      </c>
      <c r="N644" t="e">
        <f>IF(LOOKUP($F644,'Vent Sizing Charts'!$F$5:$F$18,'Vent Sizing Charts'!M$5:M$18)+1&lt;0,0,LOOKUP($F644,'Vent Sizing Charts'!$F$5:$F$18,'Vent Sizing Charts'!M$5:M$18))</f>
        <v>#N/A</v>
      </c>
      <c r="O644" t="e">
        <f>IF(LOOKUP($F644,'Vent Sizing Charts'!$F$5:$F$18,'Vent Sizing Charts'!N$5:N$18)+1&lt;0,0,LOOKUP($F644,'Vent Sizing Charts'!$F$5:$F$18,'Vent Sizing Charts'!N$5:N$18))</f>
        <v>#N/A</v>
      </c>
    </row>
    <row r="645" spans="6:15" x14ac:dyDescent="0.25">
      <c r="F645" t="str">
        <f>IF('Vent Sizing'!M630="","",'Vent Sizing'!M630)</f>
        <v/>
      </c>
      <c r="G645">
        <v>0</v>
      </c>
      <c r="H645" t="e">
        <f>IF(LOOKUP($F645,'Vent Sizing Charts'!$F$5:$F$18,'Vent Sizing Charts'!G$5:G$18)+1&lt;0,0,LOOKUP($F645,'Vent Sizing Charts'!$F$5:$F$18,'Vent Sizing Charts'!G$5:G$18))</f>
        <v>#N/A</v>
      </c>
      <c r="I645" t="e">
        <f>IF(LOOKUP($F645,'Vent Sizing Charts'!$F$5:$F$18,'Vent Sizing Charts'!H$5:H$18)+1&lt;0,0,LOOKUP($F645,'Vent Sizing Charts'!$F$5:$F$18,'Vent Sizing Charts'!H$5:H$18))</f>
        <v>#N/A</v>
      </c>
      <c r="J645" t="e">
        <f>IF(LOOKUP($F645,'Vent Sizing Charts'!$F$5:$F$18,'Vent Sizing Charts'!I$5:I$18)+1&lt;0,0,LOOKUP($F645,'Vent Sizing Charts'!$F$5:$F$18,'Vent Sizing Charts'!I$5:I$18))</f>
        <v>#N/A</v>
      </c>
      <c r="K645" t="e">
        <f>IF(LOOKUP($F645,'Vent Sizing Charts'!$F$5:$F$18,'Vent Sizing Charts'!J$5:J$18)+1&lt;0,0,LOOKUP($F645,'Vent Sizing Charts'!$F$5:$F$18,'Vent Sizing Charts'!J$5:J$18))</f>
        <v>#N/A</v>
      </c>
      <c r="L645" t="e">
        <f>IF(LOOKUP($F645,'Vent Sizing Charts'!$F$5:$F$18,'Vent Sizing Charts'!K$5:K$18)+1&lt;0,0,LOOKUP($F645,'Vent Sizing Charts'!$F$5:$F$18,'Vent Sizing Charts'!K$5:K$18))</f>
        <v>#N/A</v>
      </c>
      <c r="M645" t="e">
        <f>IF(LOOKUP($F645,'Vent Sizing Charts'!$F$5:$F$18,'Vent Sizing Charts'!L$5:L$18)+1&lt;0,0,LOOKUP($F645,'Vent Sizing Charts'!$F$5:$F$18,'Vent Sizing Charts'!L$5:L$18))</f>
        <v>#N/A</v>
      </c>
      <c r="N645" t="e">
        <f>IF(LOOKUP($F645,'Vent Sizing Charts'!$F$5:$F$18,'Vent Sizing Charts'!M$5:M$18)+1&lt;0,0,LOOKUP($F645,'Vent Sizing Charts'!$F$5:$F$18,'Vent Sizing Charts'!M$5:M$18))</f>
        <v>#N/A</v>
      </c>
      <c r="O645" t="e">
        <f>IF(LOOKUP($F645,'Vent Sizing Charts'!$F$5:$F$18,'Vent Sizing Charts'!N$5:N$18)+1&lt;0,0,LOOKUP($F645,'Vent Sizing Charts'!$F$5:$F$18,'Vent Sizing Charts'!N$5:N$18))</f>
        <v>#N/A</v>
      </c>
    </row>
    <row r="646" spans="6:15" x14ac:dyDescent="0.25">
      <c r="F646" t="str">
        <f>IF('Vent Sizing'!M631="","",'Vent Sizing'!M631)</f>
        <v/>
      </c>
      <c r="G646">
        <v>0</v>
      </c>
      <c r="H646" t="e">
        <f>IF(LOOKUP($F646,'Vent Sizing Charts'!$F$5:$F$18,'Vent Sizing Charts'!G$5:G$18)+1&lt;0,0,LOOKUP($F646,'Vent Sizing Charts'!$F$5:$F$18,'Vent Sizing Charts'!G$5:G$18))</f>
        <v>#N/A</v>
      </c>
      <c r="I646" t="e">
        <f>IF(LOOKUP($F646,'Vent Sizing Charts'!$F$5:$F$18,'Vent Sizing Charts'!H$5:H$18)+1&lt;0,0,LOOKUP($F646,'Vent Sizing Charts'!$F$5:$F$18,'Vent Sizing Charts'!H$5:H$18))</f>
        <v>#N/A</v>
      </c>
      <c r="J646" t="e">
        <f>IF(LOOKUP($F646,'Vent Sizing Charts'!$F$5:$F$18,'Vent Sizing Charts'!I$5:I$18)+1&lt;0,0,LOOKUP($F646,'Vent Sizing Charts'!$F$5:$F$18,'Vent Sizing Charts'!I$5:I$18))</f>
        <v>#N/A</v>
      </c>
      <c r="K646" t="e">
        <f>IF(LOOKUP($F646,'Vent Sizing Charts'!$F$5:$F$18,'Vent Sizing Charts'!J$5:J$18)+1&lt;0,0,LOOKUP($F646,'Vent Sizing Charts'!$F$5:$F$18,'Vent Sizing Charts'!J$5:J$18))</f>
        <v>#N/A</v>
      </c>
      <c r="L646" t="e">
        <f>IF(LOOKUP($F646,'Vent Sizing Charts'!$F$5:$F$18,'Vent Sizing Charts'!K$5:K$18)+1&lt;0,0,LOOKUP($F646,'Vent Sizing Charts'!$F$5:$F$18,'Vent Sizing Charts'!K$5:K$18))</f>
        <v>#N/A</v>
      </c>
      <c r="M646" t="e">
        <f>IF(LOOKUP($F646,'Vent Sizing Charts'!$F$5:$F$18,'Vent Sizing Charts'!L$5:L$18)+1&lt;0,0,LOOKUP($F646,'Vent Sizing Charts'!$F$5:$F$18,'Vent Sizing Charts'!L$5:L$18))</f>
        <v>#N/A</v>
      </c>
      <c r="N646" t="e">
        <f>IF(LOOKUP($F646,'Vent Sizing Charts'!$F$5:$F$18,'Vent Sizing Charts'!M$5:M$18)+1&lt;0,0,LOOKUP($F646,'Vent Sizing Charts'!$F$5:$F$18,'Vent Sizing Charts'!M$5:M$18))</f>
        <v>#N/A</v>
      </c>
      <c r="O646" t="e">
        <f>IF(LOOKUP($F646,'Vent Sizing Charts'!$F$5:$F$18,'Vent Sizing Charts'!N$5:N$18)+1&lt;0,0,LOOKUP($F646,'Vent Sizing Charts'!$F$5:$F$18,'Vent Sizing Charts'!N$5:N$18))</f>
        <v>#N/A</v>
      </c>
    </row>
    <row r="647" spans="6:15" x14ac:dyDescent="0.25">
      <c r="F647" t="str">
        <f>IF('Vent Sizing'!M632="","",'Vent Sizing'!M632)</f>
        <v/>
      </c>
      <c r="G647">
        <v>0</v>
      </c>
      <c r="H647" t="e">
        <f>IF(LOOKUP($F647,'Vent Sizing Charts'!$F$5:$F$18,'Vent Sizing Charts'!G$5:G$18)+1&lt;0,0,LOOKUP($F647,'Vent Sizing Charts'!$F$5:$F$18,'Vent Sizing Charts'!G$5:G$18))</f>
        <v>#N/A</v>
      </c>
      <c r="I647" t="e">
        <f>IF(LOOKUP($F647,'Vent Sizing Charts'!$F$5:$F$18,'Vent Sizing Charts'!H$5:H$18)+1&lt;0,0,LOOKUP($F647,'Vent Sizing Charts'!$F$5:$F$18,'Vent Sizing Charts'!H$5:H$18))</f>
        <v>#N/A</v>
      </c>
      <c r="J647" t="e">
        <f>IF(LOOKUP($F647,'Vent Sizing Charts'!$F$5:$F$18,'Vent Sizing Charts'!I$5:I$18)+1&lt;0,0,LOOKUP($F647,'Vent Sizing Charts'!$F$5:$F$18,'Vent Sizing Charts'!I$5:I$18))</f>
        <v>#N/A</v>
      </c>
      <c r="K647" t="e">
        <f>IF(LOOKUP($F647,'Vent Sizing Charts'!$F$5:$F$18,'Vent Sizing Charts'!J$5:J$18)+1&lt;0,0,LOOKUP($F647,'Vent Sizing Charts'!$F$5:$F$18,'Vent Sizing Charts'!J$5:J$18))</f>
        <v>#N/A</v>
      </c>
      <c r="L647" t="e">
        <f>IF(LOOKUP($F647,'Vent Sizing Charts'!$F$5:$F$18,'Vent Sizing Charts'!K$5:K$18)+1&lt;0,0,LOOKUP($F647,'Vent Sizing Charts'!$F$5:$F$18,'Vent Sizing Charts'!K$5:K$18))</f>
        <v>#N/A</v>
      </c>
      <c r="M647" t="e">
        <f>IF(LOOKUP($F647,'Vent Sizing Charts'!$F$5:$F$18,'Vent Sizing Charts'!L$5:L$18)+1&lt;0,0,LOOKUP($F647,'Vent Sizing Charts'!$F$5:$F$18,'Vent Sizing Charts'!L$5:L$18))</f>
        <v>#N/A</v>
      </c>
      <c r="N647" t="e">
        <f>IF(LOOKUP($F647,'Vent Sizing Charts'!$F$5:$F$18,'Vent Sizing Charts'!M$5:M$18)+1&lt;0,0,LOOKUP($F647,'Vent Sizing Charts'!$F$5:$F$18,'Vent Sizing Charts'!M$5:M$18))</f>
        <v>#N/A</v>
      </c>
      <c r="O647" t="e">
        <f>IF(LOOKUP($F647,'Vent Sizing Charts'!$F$5:$F$18,'Vent Sizing Charts'!N$5:N$18)+1&lt;0,0,LOOKUP($F647,'Vent Sizing Charts'!$F$5:$F$18,'Vent Sizing Charts'!N$5:N$18))</f>
        <v>#N/A</v>
      </c>
    </row>
    <row r="648" spans="6:15" x14ac:dyDescent="0.25">
      <c r="F648" t="str">
        <f>IF('Vent Sizing'!M633="","",'Vent Sizing'!M633)</f>
        <v/>
      </c>
      <c r="G648">
        <v>0</v>
      </c>
      <c r="H648" t="e">
        <f>IF(LOOKUP($F648,'Vent Sizing Charts'!$F$5:$F$18,'Vent Sizing Charts'!G$5:G$18)+1&lt;0,0,LOOKUP($F648,'Vent Sizing Charts'!$F$5:$F$18,'Vent Sizing Charts'!G$5:G$18))</f>
        <v>#N/A</v>
      </c>
      <c r="I648" t="e">
        <f>IF(LOOKUP($F648,'Vent Sizing Charts'!$F$5:$F$18,'Vent Sizing Charts'!H$5:H$18)+1&lt;0,0,LOOKUP($F648,'Vent Sizing Charts'!$F$5:$F$18,'Vent Sizing Charts'!H$5:H$18))</f>
        <v>#N/A</v>
      </c>
      <c r="J648" t="e">
        <f>IF(LOOKUP($F648,'Vent Sizing Charts'!$F$5:$F$18,'Vent Sizing Charts'!I$5:I$18)+1&lt;0,0,LOOKUP($F648,'Vent Sizing Charts'!$F$5:$F$18,'Vent Sizing Charts'!I$5:I$18))</f>
        <v>#N/A</v>
      </c>
      <c r="K648" t="e">
        <f>IF(LOOKUP($F648,'Vent Sizing Charts'!$F$5:$F$18,'Vent Sizing Charts'!J$5:J$18)+1&lt;0,0,LOOKUP($F648,'Vent Sizing Charts'!$F$5:$F$18,'Vent Sizing Charts'!J$5:J$18))</f>
        <v>#N/A</v>
      </c>
      <c r="L648" t="e">
        <f>IF(LOOKUP($F648,'Vent Sizing Charts'!$F$5:$F$18,'Vent Sizing Charts'!K$5:K$18)+1&lt;0,0,LOOKUP($F648,'Vent Sizing Charts'!$F$5:$F$18,'Vent Sizing Charts'!K$5:K$18))</f>
        <v>#N/A</v>
      </c>
      <c r="M648" t="e">
        <f>IF(LOOKUP($F648,'Vent Sizing Charts'!$F$5:$F$18,'Vent Sizing Charts'!L$5:L$18)+1&lt;0,0,LOOKUP($F648,'Vent Sizing Charts'!$F$5:$F$18,'Vent Sizing Charts'!L$5:L$18))</f>
        <v>#N/A</v>
      </c>
      <c r="N648" t="e">
        <f>IF(LOOKUP($F648,'Vent Sizing Charts'!$F$5:$F$18,'Vent Sizing Charts'!M$5:M$18)+1&lt;0,0,LOOKUP($F648,'Vent Sizing Charts'!$F$5:$F$18,'Vent Sizing Charts'!M$5:M$18))</f>
        <v>#N/A</v>
      </c>
      <c r="O648" t="e">
        <f>IF(LOOKUP($F648,'Vent Sizing Charts'!$F$5:$F$18,'Vent Sizing Charts'!N$5:N$18)+1&lt;0,0,LOOKUP($F648,'Vent Sizing Charts'!$F$5:$F$18,'Vent Sizing Charts'!N$5:N$18))</f>
        <v>#N/A</v>
      </c>
    </row>
    <row r="649" spans="6:15" x14ac:dyDescent="0.25">
      <c r="F649" t="str">
        <f>IF('Vent Sizing'!M634="","",'Vent Sizing'!M634)</f>
        <v/>
      </c>
      <c r="G649">
        <v>0</v>
      </c>
      <c r="H649" t="e">
        <f>IF(LOOKUP($F649,'Vent Sizing Charts'!$F$5:$F$18,'Vent Sizing Charts'!G$5:G$18)+1&lt;0,0,LOOKUP($F649,'Vent Sizing Charts'!$F$5:$F$18,'Vent Sizing Charts'!G$5:G$18))</f>
        <v>#N/A</v>
      </c>
      <c r="I649" t="e">
        <f>IF(LOOKUP($F649,'Vent Sizing Charts'!$F$5:$F$18,'Vent Sizing Charts'!H$5:H$18)+1&lt;0,0,LOOKUP($F649,'Vent Sizing Charts'!$F$5:$F$18,'Vent Sizing Charts'!H$5:H$18))</f>
        <v>#N/A</v>
      </c>
      <c r="J649" t="e">
        <f>IF(LOOKUP($F649,'Vent Sizing Charts'!$F$5:$F$18,'Vent Sizing Charts'!I$5:I$18)+1&lt;0,0,LOOKUP($F649,'Vent Sizing Charts'!$F$5:$F$18,'Vent Sizing Charts'!I$5:I$18))</f>
        <v>#N/A</v>
      </c>
      <c r="K649" t="e">
        <f>IF(LOOKUP($F649,'Vent Sizing Charts'!$F$5:$F$18,'Vent Sizing Charts'!J$5:J$18)+1&lt;0,0,LOOKUP($F649,'Vent Sizing Charts'!$F$5:$F$18,'Vent Sizing Charts'!J$5:J$18))</f>
        <v>#N/A</v>
      </c>
      <c r="L649" t="e">
        <f>IF(LOOKUP($F649,'Vent Sizing Charts'!$F$5:$F$18,'Vent Sizing Charts'!K$5:K$18)+1&lt;0,0,LOOKUP($F649,'Vent Sizing Charts'!$F$5:$F$18,'Vent Sizing Charts'!K$5:K$18))</f>
        <v>#N/A</v>
      </c>
      <c r="M649" t="e">
        <f>IF(LOOKUP($F649,'Vent Sizing Charts'!$F$5:$F$18,'Vent Sizing Charts'!L$5:L$18)+1&lt;0,0,LOOKUP($F649,'Vent Sizing Charts'!$F$5:$F$18,'Vent Sizing Charts'!L$5:L$18))</f>
        <v>#N/A</v>
      </c>
      <c r="N649" t="e">
        <f>IF(LOOKUP($F649,'Vent Sizing Charts'!$F$5:$F$18,'Vent Sizing Charts'!M$5:M$18)+1&lt;0,0,LOOKUP($F649,'Vent Sizing Charts'!$F$5:$F$18,'Vent Sizing Charts'!M$5:M$18))</f>
        <v>#N/A</v>
      </c>
      <c r="O649" t="e">
        <f>IF(LOOKUP($F649,'Vent Sizing Charts'!$F$5:$F$18,'Vent Sizing Charts'!N$5:N$18)+1&lt;0,0,LOOKUP($F649,'Vent Sizing Charts'!$F$5:$F$18,'Vent Sizing Charts'!N$5:N$18))</f>
        <v>#N/A</v>
      </c>
    </row>
    <row r="650" spans="6:15" x14ac:dyDescent="0.25">
      <c r="F650" t="str">
        <f>IF('Vent Sizing'!M635="","",'Vent Sizing'!M635)</f>
        <v/>
      </c>
      <c r="G650">
        <v>0</v>
      </c>
      <c r="H650" t="e">
        <f>IF(LOOKUP($F650,'Vent Sizing Charts'!$F$5:$F$18,'Vent Sizing Charts'!G$5:G$18)+1&lt;0,0,LOOKUP($F650,'Vent Sizing Charts'!$F$5:$F$18,'Vent Sizing Charts'!G$5:G$18))</f>
        <v>#N/A</v>
      </c>
      <c r="I650" t="e">
        <f>IF(LOOKUP($F650,'Vent Sizing Charts'!$F$5:$F$18,'Vent Sizing Charts'!H$5:H$18)+1&lt;0,0,LOOKUP($F650,'Vent Sizing Charts'!$F$5:$F$18,'Vent Sizing Charts'!H$5:H$18))</f>
        <v>#N/A</v>
      </c>
      <c r="J650" t="e">
        <f>IF(LOOKUP($F650,'Vent Sizing Charts'!$F$5:$F$18,'Vent Sizing Charts'!I$5:I$18)+1&lt;0,0,LOOKUP($F650,'Vent Sizing Charts'!$F$5:$F$18,'Vent Sizing Charts'!I$5:I$18))</f>
        <v>#N/A</v>
      </c>
      <c r="K650" t="e">
        <f>IF(LOOKUP($F650,'Vent Sizing Charts'!$F$5:$F$18,'Vent Sizing Charts'!J$5:J$18)+1&lt;0,0,LOOKUP($F650,'Vent Sizing Charts'!$F$5:$F$18,'Vent Sizing Charts'!J$5:J$18))</f>
        <v>#N/A</v>
      </c>
      <c r="L650" t="e">
        <f>IF(LOOKUP($F650,'Vent Sizing Charts'!$F$5:$F$18,'Vent Sizing Charts'!K$5:K$18)+1&lt;0,0,LOOKUP($F650,'Vent Sizing Charts'!$F$5:$F$18,'Vent Sizing Charts'!K$5:K$18))</f>
        <v>#N/A</v>
      </c>
      <c r="M650" t="e">
        <f>IF(LOOKUP($F650,'Vent Sizing Charts'!$F$5:$F$18,'Vent Sizing Charts'!L$5:L$18)+1&lt;0,0,LOOKUP($F650,'Vent Sizing Charts'!$F$5:$F$18,'Vent Sizing Charts'!L$5:L$18))</f>
        <v>#N/A</v>
      </c>
      <c r="N650" t="e">
        <f>IF(LOOKUP($F650,'Vent Sizing Charts'!$F$5:$F$18,'Vent Sizing Charts'!M$5:M$18)+1&lt;0,0,LOOKUP($F650,'Vent Sizing Charts'!$F$5:$F$18,'Vent Sizing Charts'!M$5:M$18))</f>
        <v>#N/A</v>
      </c>
      <c r="O650" t="e">
        <f>IF(LOOKUP($F650,'Vent Sizing Charts'!$F$5:$F$18,'Vent Sizing Charts'!N$5:N$18)+1&lt;0,0,LOOKUP($F650,'Vent Sizing Charts'!$F$5:$F$18,'Vent Sizing Charts'!N$5:N$18))</f>
        <v>#N/A</v>
      </c>
    </row>
    <row r="651" spans="6:15" x14ac:dyDescent="0.25">
      <c r="F651" t="str">
        <f>IF('Vent Sizing'!M636="","",'Vent Sizing'!M636)</f>
        <v/>
      </c>
      <c r="G651">
        <v>0</v>
      </c>
      <c r="H651" t="e">
        <f>IF(LOOKUP($F651,'Vent Sizing Charts'!$F$5:$F$18,'Vent Sizing Charts'!G$5:G$18)+1&lt;0,0,LOOKUP($F651,'Vent Sizing Charts'!$F$5:$F$18,'Vent Sizing Charts'!G$5:G$18))</f>
        <v>#N/A</v>
      </c>
      <c r="I651" t="e">
        <f>IF(LOOKUP($F651,'Vent Sizing Charts'!$F$5:$F$18,'Vent Sizing Charts'!H$5:H$18)+1&lt;0,0,LOOKUP($F651,'Vent Sizing Charts'!$F$5:$F$18,'Vent Sizing Charts'!H$5:H$18))</f>
        <v>#N/A</v>
      </c>
      <c r="J651" t="e">
        <f>IF(LOOKUP($F651,'Vent Sizing Charts'!$F$5:$F$18,'Vent Sizing Charts'!I$5:I$18)+1&lt;0,0,LOOKUP($F651,'Vent Sizing Charts'!$F$5:$F$18,'Vent Sizing Charts'!I$5:I$18))</f>
        <v>#N/A</v>
      </c>
      <c r="K651" t="e">
        <f>IF(LOOKUP($F651,'Vent Sizing Charts'!$F$5:$F$18,'Vent Sizing Charts'!J$5:J$18)+1&lt;0,0,LOOKUP($F651,'Vent Sizing Charts'!$F$5:$F$18,'Vent Sizing Charts'!J$5:J$18))</f>
        <v>#N/A</v>
      </c>
      <c r="L651" t="e">
        <f>IF(LOOKUP($F651,'Vent Sizing Charts'!$F$5:$F$18,'Vent Sizing Charts'!K$5:K$18)+1&lt;0,0,LOOKUP($F651,'Vent Sizing Charts'!$F$5:$F$18,'Vent Sizing Charts'!K$5:K$18))</f>
        <v>#N/A</v>
      </c>
      <c r="M651" t="e">
        <f>IF(LOOKUP($F651,'Vent Sizing Charts'!$F$5:$F$18,'Vent Sizing Charts'!L$5:L$18)+1&lt;0,0,LOOKUP($F651,'Vent Sizing Charts'!$F$5:$F$18,'Vent Sizing Charts'!L$5:L$18))</f>
        <v>#N/A</v>
      </c>
      <c r="N651" t="e">
        <f>IF(LOOKUP($F651,'Vent Sizing Charts'!$F$5:$F$18,'Vent Sizing Charts'!M$5:M$18)+1&lt;0,0,LOOKUP($F651,'Vent Sizing Charts'!$F$5:$F$18,'Vent Sizing Charts'!M$5:M$18))</f>
        <v>#N/A</v>
      </c>
      <c r="O651" t="e">
        <f>IF(LOOKUP($F651,'Vent Sizing Charts'!$F$5:$F$18,'Vent Sizing Charts'!N$5:N$18)+1&lt;0,0,LOOKUP($F651,'Vent Sizing Charts'!$F$5:$F$18,'Vent Sizing Charts'!N$5:N$18))</f>
        <v>#N/A</v>
      </c>
    </row>
    <row r="652" spans="6:15" x14ac:dyDescent="0.25">
      <c r="F652" t="str">
        <f>IF('Vent Sizing'!M637="","",'Vent Sizing'!M637)</f>
        <v/>
      </c>
      <c r="G652">
        <v>0</v>
      </c>
      <c r="H652" t="e">
        <f>IF(LOOKUP($F652,'Vent Sizing Charts'!$F$5:$F$18,'Vent Sizing Charts'!G$5:G$18)+1&lt;0,0,LOOKUP($F652,'Vent Sizing Charts'!$F$5:$F$18,'Vent Sizing Charts'!G$5:G$18))</f>
        <v>#N/A</v>
      </c>
      <c r="I652" t="e">
        <f>IF(LOOKUP($F652,'Vent Sizing Charts'!$F$5:$F$18,'Vent Sizing Charts'!H$5:H$18)+1&lt;0,0,LOOKUP($F652,'Vent Sizing Charts'!$F$5:$F$18,'Vent Sizing Charts'!H$5:H$18))</f>
        <v>#N/A</v>
      </c>
      <c r="J652" t="e">
        <f>IF(LOOKUP($F652,'Vent Sizing Charts'!$F$5:$F$18,'Vent Sizing Charts'!I$5:I$18)+1&lt;0,0,LOOKUP($F652,'Vent Sizing Charts'!$F$5:$F$18,'Vent Sizing Charts'!I$5:I$18))</f>
        <v>#N/A</v>
      </c>
      <c r="K652" t="e">
        <f>IF(LOOKUP($F652,'Vent Sizing Charts'!$F$5:$F$18,'Vent Sizing Charts'!J$5:J$18)+1&lt;0,0,LOOKUP($F652,'Vent Sizing Charts'!$F$5:$F$18,'Vent Sizing Charts'!J$5:J$18))</f>
        <v>#N/A</v>
      </c>
      <c r="L652" t="e">
        <f>IF(LOOKUP($F652,'Vent Sizing Charts'!$F$5:$F$18,'Vent Sizing Charts'!K$5:K$18)+1&lt;0,0,LOOKUP($F652,'Vent Sizing Charts'!$F$5:$F$18,'Vent Sizing Charts'!K$5:K$18))</f>
        <v>#N/A</v>
      </c>
      <c r="M652" t="e">
        <f>IF(LOOKUP($F652,'Vent Sizing Charts'!$F$5:$F$18,'Vent Sizing Charts'!L$5:L$18)+1&lt;0,0,LOOKUP($F652,'Vent Sizing Charts'!$F$5:$F$18,'Vent Sizing Charts'!L$5:L$18))</f>
        <v>#N/A</v>
      </c>
      <c r="N652" t="e">
        <f>IF(LOOKUP($F652,'Vent Sizing Charts'!$F$5:$F$18,'Vent Sizing Charts'!M$5:M$18)+1&lt;0,0,LOOKUP($F652,'Vent Sizing Charts'!$F$5:$F$18,'Vent Sizing Charts'!M$5:M$18))</f>
        <v>#N/A</v>
      </c>
      <c r="O652" t="e">
        <f>IF(LOOKUP($F652,'Vent Sizing Charts'!$F$5:$F$18,'Vent Sizing Charts'!N$5:N$18)+1&lt;0,0,LOOKUP($F652,'Vent Sizing Charts'!$F$5:$F$18,'Vent Sizing Charts'!N$5:N$18))</f>
        <v>#N/A</v>
      </c>
    </row>
    <row r="653" spans="6:15" x14ac:dyDescent="0.25">
      <c r="F653" t="str">
        <f>IF('Vent Sizing'!M638="","",'Vent Sizing'!M638)</f>
        <v/>
      </c>
      <c r="G653">
        <v>0</v>
      </c>
      <c r="H653" t="e">
        <f>IF(LOOKUP($F653,'Vent Sizing Charts'!$F$5:$F$18,'Vent Sizing Charts'!G$5:G$18)+1&lt;0,0,LOOKUP($F653,'Vent Sizing Charts'!$F$5:$F$18,'Vent Sizing Charts'!G$5:G$18))</f>
        <v>#N/A</v>
      </c>
      <c r="I653" t="e">
        <f>IF(LOOKUP($F653,'Vent Sizing Charts'!$F$5:$F$18,'Vent Sizing Charts'!H$5:H$18)+1&lt;0,0,LOOKUP($F653,'Vent Sizing Charts'!$F$5:$F$18,'Vent Sizing Charts'!H$5:H$18))</f>
        <v>#N/A</v>
      </c>
      <c r="J653" t="e">
        <f>IF(LOOKUP($F653,'Vent Sizing Charts'!$F$5:$F$18,'Vent Sizing Charts'!I$5:I$18)+1&lt;0,0,LOOKUP($F653,'Vent Sizing Charts'!$F$5:$F$18,'Vent Sizing Charts'!I$5:I$18))</f>
        <v>#N/A</v>
      </c>
      <c r="K653" t="e">
        <f>IF(LOOKUP($F653,'Vent Sizing Charts'!$F$5:$F$18,'Vent Sizing Charts'!J$5:J$18)+1&lt;0,0,LOOKUP($F653,'Vent Sizing Charts'!$F$5:$F$18,'Vent Sizing Charts'!J$5:J$18))</f>
        <v>#N/A</v>
      </c>
      <c r="L653" t="e">
        <f>IF(LOOKUP($F653,'Vent Sizing Charts'!$F$5:$F$18,'Vent Sizing Charts'!K$5:K$18)+1&lt;0,0,LOOKUP($F653,'Vent Sizing Charts'!$F$5:$F$18,'Vent Sizing Charts'!K$5:K$18))</f>
        <v>#N/A</v>
      </c>
      <c r="M653" t="e">
        <f>IF(LOOKUP($F653,'Vent Sizing Charts'!$F$5:$F$18,'Vent Sizing Charts'!L$5:L$18)+1&lt;0,0,LOOKUP($F653,'Vent Sizing Charts'!$F$5:$F$18,'Vent Sizing Charts'!L$5:L$18))</f>
        <v>#N/A</v>
      </c>
      <c r="N653" t="e">
        <f>IF(LOOKUP($F653,'Vent Sizing Charts'!$F$5:$F$18,'Vent Sizing Charts'!M$5:M$18)+1&lt;0,0,LOOKUP($F653,'Vent Sizing Charts'!$F$5:$F$18,'Vent Sizing Charts'!M$5:M$18))</f>
        <v>#N/A</v>
      </c>
      <c r="O653" t="e">
        <f>IF(LOOKUP($F653,'Vent Sizing Charts'!$F$5:$F$18,'Vent Sizing Charts'!N$5:N$18)+1&lt;0,0,LOOKUP($F653,'Vent Sizing Charts'!$F$5:$F$18,'Vent Sizing Charts'!N$5:N$18))</f>
        <v>#N/A</v>
      </c>
    </row>
    <row r="654" spans="6:15" x14ac:dyDescent="0.25">
      <c r="F654" t="str">
        <f>IF('Vent Sizing'!M639="","",'Vent Sizing'!M639)</f>
        <v/>
      </c>
      <c r="G654">
        <v>0</v>
      </c>
      <c r="H654" t="e">
        <f>IF(LOOKUP($F654,'Vent Sizing Charts'!$F$5:$F$18,'Vent Sizing Charts'!G$5:G$18)+1&lt;0,0,LOOKUP($F654,'Vent Sizing Charts'!$F$5:$F$18,'Vent Sizing Charts'!G$5:G$18))</f>
        <v>#N/A</v>
      </c>
      <c r="I654" t="e">
        <f>IF(LOOKUP($F654,'Vent Sizing Charts'!$F$5:$F$18,'Vent Sizing Charts'!H$5:H$18)+1&lt;0,0,LOOKUP($F654,'Vent Sizing Charts'!$F$5:$F$18,'Vent Sizing Charts'!H$5:H$18))</f>
        <v>#N/A</v>
      </c>
      <c r="J654" t="e">
        <f>IF(LOOKUP($F654,'Vent Sizing Charts'!$F$5:$F$18,'Vent Sizing Charts'!I$5:I$18)+1&lt;0,0,LOOKUP($F654,'Vent Sizing Charts'!$F$5:$F$18,'Vent Sizing Charts'!I$5:I$18))</f>
        <v>#N/A</v>
      </c>
      <c r="K654" t="e">
        <f>IF(LOOKUP($F654,'Vent Sizing Charts'!$F$5:$F$18,'Vent Sizing Charts'!J$5:J$18)+1&lt;0,0,LOOKUP($F654,'Vent Sizing Charts'!$F$5:$F$18,'Vent Sizing Charts'!J$5:J$18))</f>
        <v>#N/A</v>
      </c>
      <c r="L654" t="e">
        <f>IF(LOOKUP($F654,'Vent Sizing Charts'!$F$5:$F$18,'Vent Sizing Charts'!K$5:K$18)+1&lt;0,0,LOOKUP($F654,'Vent Sizing Charts'!$F$5:$F$18,'Vent Sizing Charts'!K$5:K$18))</f>
        <v>#N/A</v>
      </c>
      <c r="M654" t="e">
        <f>IF(LOOKUP($F654,'Vent Sizing Charts'!$F$5:$F$18,'Vent Sizing Charts'!L$5:L$18)+1&lt;0,0,LOOKUP($F654,'Vent Sizing Charts'!$F$5:$F$18,'Vent Sizing Charts'!L$5:L$18))</f>
        <v>#N/A</v>
      </c>
      <c r="N654" t="e">
        <f>IF(LOOKUP($F654,'Vent Sizing Charts'!$F$5:$F$18,'Vent Sizing Charts'!M$5:M$18)+1&lt;0,0,LOOKUP($F654,'Vent Sizing Charts'!$F$5:$F$18,'Vent Sizing Charts'!M$5:M$18))</f>
        <v>#N/A</v>
      </c>
      <c r="O654" t="e">
        <f>IF(LOOKUP($F654,'Vent Sizing Charts'!$F$5:$F$18,'Vent Sizing Charts'!N$5:N$18)+1&lt;0,0,LOOKUP($F654,'Vent Sizing Charts'!$F$5:$F$18,'Vent Sizing Charts'!N$5:N$18))</f>
        <v>#N/A</v>
      </c>
    </row>
    <row r="655" spans="6:15" x14ac:dyDescent="0.25">
      <c r="F655" t="str">
        <f>IF('Vent Sizing'!M640="","",'Vent Sizing'!M640)</f>
        <v/>
      </c>
      <c r="G655">
        <v>0</v>
      </c>
      <c r="H655" t="e">
        <f>IF(LOOKUP($F655,'Vent Sizing Charts'!$F$5:$F$18,'Vent Sizing Charts'!G$5:G$18)+1&lt;0,0,LOOKUP($F655,'Vent Sizing Charts'!$F$5:$F$18,'Vent Sizing Charts'!G$5:G$18))</f>
        <v>#N/A</v>
      </c>
      <c r="I655" t="e">
        <f>IF(LOOKUP($F655,'Vent Sizing Charts'!$F$5:$F$18,'Vent Sizing Charts'!H$5:H$18)+1&lt;0,0,LOOKUP($F655,'Vent Sizing Charts'!$F$5:$F$18,'Vent Sizing Charts'!H$5:H$18))</f>
        <v>#N/A</v>
      </c>
      <c r="J655" t="e">
        <f>IF(LOOKUP($F655,'Vent Sizing Charts'!$F$5:$F$18,'Vent Sizing Charts'!I$5:I$18)+1&lt;0,0,LOOKUP($F655,'Vent Sizing Charts'!$F$5:$F$18,'Vent Sizing Charts'!I$5:I$18))</f>
        <v>#N/A</v>
      </c>
      <c r="K655" t="e">
        <f>IF(LOOKUP($F655,'Vent Sizing Charts'!$F$5:$F$18,'Vent Sizing Charts'!J$5:J$18)+1&lt;0,0,LOOKUP($F655,'Vent Sizing Charts'!$F$5:$F$18,'Vent Sizing Charts'!J$5:J$18))</f>
        <v>#N/A</v>
      </c>
      <c r="L655" t="e">
        <f>IF(LOOKUP($F655,'Vent Sizing Charts'!$F$5:$F$18,'Vent Sizing Charts'!K$5:K$18)+1&lt;0,0,LOOKUP($F655,'Vent Sizing Charts'!$F$5:$F$18,'Vent Sizing Charts'!K$5:K$18))</f>
        <v>#N/A</v>
      </c>
      <c r="M655" t="e">
        <f>IF(LOOKUP($F655,'Vent Sizing Charts'!$F$5:$F$18,'Vent Sizing Charts'!L$5:L$18)+1&lt;0,0,LOOKUP($F655,'Vent Sizing Charts'!$F$5:$F$18,'Vent Sizing Charts'!L$5:L$18))</f>
        <v>#N/A</v>
      </c>
      <c r="N655" t="e">
        <f>IF(LOOKUP($F655,'Vent Sizing Charts'!$F$5:$F$18,'Vent Sizing Charts'!M$5:M$18)+1&lt;0,0,LOOKUP($F655,'Vent Sizing Charts'!$F$5:$F$18,'Vent Sizing Charts'!M$5:M$18))</f>
        <v>#N/A</v>
      </c>
      <c r="O655" t="e">
        <f>IF(LOOKUP($F655,'Vent Sizing Charts'!$F$5:$F$18,'Vent Sizing Charts'!N$5:N$18)+1&lt;0,0,LOOKUP($F655,'Vent Sizing Charts'!$F$5:$F$18,'Vent Sizing Charts'!N$5:N$18))</f>
        <v>#N/A</v>
      </c>
    </row>
    <row r="656" spans="6:15" x14ac:dyDescent="0.25">
      <c r="F656" t="str">
        <f>IF('Vent Sizing'!M641="","",'Vent Sizing'!M641)</f>
        <v/>
      </c>
      <c r="G656">
        <v>0</v>
      </c>
      <c r="H656" t="e">
        <f>IF(LOOKUP($F656,'Vent Sizing Charts'!$F$5:$F$18,'Vent Sizing Charts'!G$5:G$18)+1&lt;0,0,LOOKUP($F656,'Vent Sizing Charts'!$F$5:$F$18,'Vent Sizing Charts'!G$5:G$18))</f>
        <v>#N/A</v>
      </c>
      <c r="I656" t="e">
        <f>IF(LOOKUP($F656,'Vent Sizing Charts'!$F$5:$F$18,'Vent Sizing Charts'!H$5:H$18)+1&lt;0,0,LOOKUP($F656,'Vent Sizing Charts'!$F$5:$F$18,'Vent Sizing Charts'!H$5:H$18))</f>
        <v>#N/A</v>
      </c>
      <c r="J656" t="e">
        <f>IF(LOOKUP($F656,'Vent Sizing Charts'!$F$5:$F$18,'Vent Sizing Charts'!I$5:I$18)+1&lt;0,0,LOOKUP($F656,'Vent Sizing Charts'!$F$5:$F$18,'Vent Sizing Charts'!I$5:I$18))</f>
        <v>#N/A</v>
      </c>
      <c r="K656" t="e">
        <f>IF(LOOKUP($F656,'Vent Sizing Charts'!$F$5:$F$18,'Vent Sizing Charts'!J$5:J$18)+1&lt;0,0,LOOKUP($F656,'Vent Sizing Charts'!$F$5:$F$18,'Vent Sizing Charts'!J$5:J$18))</f>
        <v>#N/A</v>
      </c>
      <c r="L656" t="e">
        <f>IF(LOOKUP($F656,'Vent Sizing Charts'!$F$5:$F$18,'Vent Sizing Charts'!K$5:K$18)+1&lt;0,0,LOOKUP($F656,'Vent Sizing Charts'!$F$5:$F$18,'Vent Sizing Charts'!K$5:K$18))</f>
        <v>#N/A</v>
      </c>
      <c r="M656" t="e">
        <f>IF(LOOKUP($F656,'Vent Sizing Charts'!$F$5:$F$18,'Vent Sizing Charts'!L$5:L$18)+1&lt;0,0,LOOKUP($F656,'Vent Sizing Charts'!$F$5:$F$18,'Vent Sizing Charts'!L$5:L$18))</f>
        <v>#N/A</v>
      </c>
      <c r="N656" t="e">
        <f>IF(LOOKUP($F656,'Vent Sizing Charts'!$F$5:$F$18,'Vent Sizing Charts'!M$5:M$18)+1&lt;0,0,LOOKUP($F656,'Vent Sizing Charts'!$F$5:$F$18,'Vent Sizing Charts'!M$5:M$18))</f>
        <v>#N/A</v>
      </c>
      <c r="O656" t="e">
        <f>IF(LOOKUP($F656,'Vent Sizing Charts'!$F$5:$F$18,'Vent Sizing Charts'!N$5:N$18)+1&lt;0,0,LOOKUP($F656,'Vent Sizing Charts'!$F$5:$F$18,'Vent Sizing Charts'!N$5:N$18))</f>
        <v>#N/A</v>
      </c>
    </row>
    <row r="657" spans="6:15" x14ac:dyDescent="0.25">
      <c r="F657" t="str">
        <f>IF('Vent Sizing'!M642="","",'Vent Sizing'!M642)</f>
        <v/>
      </c>
      <c r="G657">
        <v>0</v>
      </c>
      <c r="H657" t="e">
        <f>IF(LOOKUP($F657,'Vent Sizing Charts'!$F$5:$F$18,'Vent Sizing Charts'!G$5:G$18)+1&lt;0,0,LOOKUP($F657,'Vent Sizing Charts'!$F$5:$F$18,'Vent Sizing Charts'!G$5:G$18))</f>
        <v>#N/A</v>
      </c>
      <c r="I657" t="e">
        <f>IF(LOOKUP($F657,'Vent Sizing Charts'!$F$5:$F$18,'Vent Sizing Charts'!H$5:H$18)+1&lt;0,0,LOOKUP($F657,'Vent Sizing Charts'!$F$5:$F$18,'Vent Sizing Charts'!H$5:H$18))</f>
        <v>#N/A</v>
      </c>
      <c r="J657" t="e">
        <f>IF(LOOKUP($F657,'Vent Sizing Charts'!$F$5:$F$18,'Vent Sizing Charts'!I$5:I$18)+1&lt;0,0,LOOKUP($F657,'Vent Sizing Charts'!$F$5:$F$18,'Vent Sizing Charts'!I$5:I$18))</f>
        <v>#N/A</v>
      </c>
      <c r="K657" t="e">
        <f>IF(LOOKUP($F657,'Vent Sizing Charts'!$F$5:$F$18,'Vent Sizing Charts'!J$5:J$18)+1&lt;0,0,LOOKUP($F657,'Vent Sizing Charts'!$F$5:$F$18,'Vent Sizing Charts'!J$5:J$18))</f>
        <v>#N/A</v>
      </c>
      <c r="L657" t="e">
        <f>IF(LOOKUP($F657,'Vent Sizing Charts'!$F$5:$F$18,'Vent Sizing Charts'!K$5:K$18)+1&lt;0,0,LOOKUP($F657,'Vent Sizing Charts'!$F$5:$F$18,'Vent Sizing Charts'!K$5:K$18))</f>
        <v>#N/A</v>
      </c>
      <c r="M657" t="e">
        <f>IF(LOOKUP($F657,'Vent Sizing Charts'!$F$5:$F$18,'Vent Sizing Charts'!L$5:L$18)+1&lt;0,0,LOOKUP($F657,'Vent Sizing Charts'!$F$5:$F$18,'Vent Sizing Charts'!L$5:L$18))</f>
        <v>#N/A</v>
      </c>
      <c r="N657" t="e">
        <f>IF(LOOKUP($F657,'Vent Sizing Charts'!$F$5:$F$18,'Vent Sizing Charts'!M$5:M$18)+1&lt;0,0,LOOKUP($F657,'Vent Sizing Charts'!$F$5:$F$18,'Vent Sizing Charts'!M$5:M$18))</f>
        <v>#N/A</v>
      </c>
      <c r="O657" t="e">
        <f>IF(LOOKUP($F657,'Vent Sizing Charts'!$F$5:$F$18,'Vent Sizing Charts'!N$5:N$18)+1&lt;0,0,LOOKUP($F657,'Vent Sizing Charts'!$F$5:$F$18,'Vent Sizing Charts'!N$5:N$18))</f>
        <v>#N/A</v>
      </c>
    </row>
    <row r="658" spans="6:15" x14ac:dyDescent="0.25">
      <c r="F658" t="str">
        <f>IF('Vent Sizing'!M643="","",'Vent Sizing'!M643)</f>
        <v/>
      </c>
      <c r="G658">
        <v>0</v>
      </c>
      <c r="H658" t="e">
        <f>IF(LOOKUP($F658,'Vent Sizing Charts'!$F$5:$F$18,'Vent Sizing Charts'!G$5:G$18)+1&lt;0,0,LOOKUP($F658,'Vent Sizing Charts'!$F$5:$F$18,'Vent Sizing Charts'!G$5:G$18))</f>
        <v>#N/A</v>
      </c>
      <c r="I658" t="e">
        <f>IF(LOOKUP($F658,'Vent Sizing Charts'!$F$5:$F$18,'Vent Sizing Charts'!H$5:H$18)+1&lt;0,0,LOOKUP($F658,'Vent Sizing Charts'!$F$5:$F$18,'Vent Sizing Charts'!H$5:H$18))</f>
        <v>#N/A</v>
      </c>
      <c r="J658" t="e">
        <f>IF(LOOKUP($F658,'Vent Sizing Charts'!$F$5:$F$18,'Vent Sizing Charts'!I$5:I$18)+1&lt;0,0,LOOKUP($F658,'Vent Sizing Charts'!$F$5:$F$18,'Vent Sizing Charts'!I$5:I$18))</f>
        <v>#N/A</v>
      </c>
      <c r="K658" t="e">
        <f>IF(LOOKUP($F658,'Vent Sizing Charts'!$F$5:$F$18,'Vent Sizing Charts'!J$5:J$18)+1&lt;0,0,LOOKUP($F658,'Vent Sizing Charts'!$F$5:$F$18,'Vent Sizing Charts'!J$5:J$18))</f>
        <v>#N/A</v>
      </c>
      <c r="L658" t="e">
        <f>IF(LOOKUP($F658,'Vent Sizing Charts'!$F$5:$F$18,'Vent Sizing Charts'!K$5:K$18)+1&lt;0,0,LOOKUP($F658,'Vent Sizing Charts'!$F$5:$F$18,'Vent Sizing Charts'!K$5:K$18))</f>
        <v>#N/A</v>
      </c>
      <c r="M658" t="e">
        <f>IF(LOOKUP($F658,'Vent Sizing Charts'!$F$5:$F$18,'Vent Sizing Charts'!L$5:L$18)+1&lt;0,0,LOOKUP($F658,'Vent Sizing Charts'!$F$5:$F$18,'Vent Sizing Charts'!L$5:L$18))</f>
        <v>#N/A</v>
      </c>
      <c r="N658" t="e">
        <f>IF(LOOKUP($F658,'Vent Sizing Charts'!$F$5:$F$18,'Vent Sizing Charts'!M$5:M$18)+1&lt;0,0,LOOKUP($F658,'Vent Sizing Charts'!$F$5:$F$18,'Vent Sizing Charts'!M$5:M$18))</f>
        <v>#N/A</v>
      </c>
      <c r="O658" t="e">
        <f>IF(LOOKUP($F658,'Vent Sizing Charts'!$F$5:$F$18,'Vent Sizing Charts'!N$5:N$18)+1&lt;0,0,LOOKUP($F658,'Vent Sizing Charts'!$F$5:$F$18,'Vent Sizing Charts'!N$5:N$18))</f>
        <v>#N/A</v>
      </c>
    </row>
    <row r="659" spans="6:15" x14ac:dyDescent="0.25">
      <c r="F659" t="str">
        <f>IF('Vent Sizing'!M644="","",'Vent Sizing'!M644)</f>
        <v/>
      </c>
      <c r="G659">
        <v>0</v>
      </c>
      <c r="H659" t="e">
        <f>IF(LOOKUP($F659,'Vent Sizing Charts'!$F$5:$F$18,'Vent Sizing Charts'!G$5:G$18)+1&lt;0,0,LOOKUP($F659,'Vent Sizing Charts'!$F$5:$F$18,'Vent Sizing Charts'!G$5:G$18))</f>
        <v>#N/A</v>
      </c>
      <c r="I659" t="e">
        <f>IF(LOOKUP($F659,'Vent Sizing Charts'!$F$5:$F$18,'Vent Sizing Charts'!H$5:H$18)+1&lt;0,0,LOOKUP($F659,'Vent Sizing Charts'!$F$5:$F$18,'Vent Sizing Charts'!H$5:H$18))</f>
        <v>#N/A</v>
      </c>
      <c r="J659" t="e">
        <f>IF(LOOKUP($F659,'Vent Sizing Charts'!$F$5:$F$18,'Vent Sizing Charts'!I$5:I$18)+1&lt;0,0,LOOKUP($F659,'Vent Sizing Charts'!$F$5:$F$18,'Vent Sizing Charts'!I$5:I$18))</f>
        <v>#N/A</v>
      </c>
      <c r="K659" t="e">
        <f>IF(LOOKUP($F659,'Vent Sizing Charts'!$F$5:$F$18,'Vent Sizing Charts'!J$5:J$18)+1&lt;0,0,LOOKUP($F659,'Vent Sizing Charts'!$F$5:$F$18,'Vent Sizing Charts'!J$5:J$18))</f>
        <v>#N/A</v>
      </c>
      <c r="L659" t="e">
        <f>IF(LOOKUP($F659,'Vent Sizing Charts'!$F$5:$F$18,'Vent Sizing Charts'!K$5:K$18)+1&lt;0,0,LOOKUP($F659,'Vent Sizing Charts'!$F$5:$F$18,'Vent Sizing Charts'!K$5:K$18))</f>
        <v>#N/A</v>
      </c>
      <c r="M659" t="e">
        <f>IF(LOOKUP($F659,'Vent Sizing Charts'!$F$5:$F$18,'Vent Sizing Charts'!L$5:L$18)+1&lt;0,0,LOOKUP($F659,'Vent Sizing Charts'!$F$5:$F$18,'Vent Sizing Charts'!L$5:L$18))</f>
        <v>#N/A</v>
      </c>
      <c r="N659" t="e">
        <f>IF(LOOKUP($F659,'Vent Sizing Charts'!$F$5:$F$18,'Vent Sizing Charts'!M$5:M$18)+1&lt;0,0,LOOKUP($F659,'Vent Sizing Charts'!$F$5:$F$18,'Vent Sizing Charts'!M$5:M$18))</f>
        <v>#N/A</v>
      </c>
      <c r="O659" t="e">
        <f>IF(LOOKUP($F659,'Vent Sizing Charts'!$F$5:$F$18,'Vent Sizing Charts'!N$5:N$18)+1&lt;0,0,LOOKUP($F659,'Vent Sizing Charts'!$F$5:$F$18,'Vent Sizing Charts'!N$5:N$18))</f>
        <v>#N/A</v>
      </c>
    </row>
    <row r="660" spans="6:15" x14ac:dyDescent="0.25">
      <c r="F660" t="str">
        <f>IF('Vent Sizing'!M645="","",'Vent Sizing'!M645)</f>
        <v/>
      </c>
      <c r="G660">
        <v>0</v>
      </c>
      <c r="H660" t="e">
        <f>IF(LOOKUP($F660,'Vent Sizing Charts'!$F$5:$F$18,'Vent Sizing Charts'!G$5:G$18)+1&lt;0,0,LOOKUP($F660,'Vent Sizing Charts'!$F$5:$F$18,'Vent Sizing Charts'!G$5:G$18))</f>
        <v>#N/A</v>
      </c>
      <c r="I660" t="e">
        <f>IF(LOOKUP($F660,'Vent Sizing Charts'!$F$5:$F$18,'Vent Sizing Charts'!H$5:H$18)+1&lt;0,0,LOOKUP($F660,'Vent Sizing Charts'!$F$5:$F$18,'Vent Sizing Charts'!H$5:H$18))</f>
        <v>#N/A</v>
      </c>
      <c r="J660" t="e">
        <f>IF(LOOKUP($F660,'Vent Sizing Charts'!$F$5:$F$18,'Vent Sizing Charts'!I$5:I$18)+1&lt;0,0,LOOKUP($F660,'Vent Sizing Charts'!$F$5:$F$18,'Vent Sizing Charts'!I$5:I$18))</f>
        <v>#N/A</v>
      </c>
      <c r="K660" t="e">
        <f>IF(LOOKUP($F660,'Vent Sizing Charts'!$F$5:$F$18,'Vent Sizing Charts'!J$5:J$18)+1&lt;0,0,LOOKUP($F660,'Vent Sizing Charts'!$F$5:$F$18,'Vent Sizing Charts'!J$5:J$18))</f>
        <v>#N/A</v>
      </c>
      <c r="L660" t="e">
        <f>IF(LOOKUP($F660,'Vent Sizing Charts'!$F$5:$F$18,'Vent Sizing Charts'!K$5:K$18)+1&lt;0,0,LOOKUP($F660,'Vent Sizing Charts'!$F$5:$F$18,'Vent Sizing Charts'!K$5:K$18))</f>
        <v>#N/A</v>
      </c>
      <c r="M660" t="e">
        <f>IF(LOOKUP($F660,'Vent Sizing Charts'!$F$5:$F$18,'Vent Sizing Charts'!L$5:L$18)+1&lt;0,0,LOOKUP($F660,'Vent Sizing Charts'!$F$5:$F$18,'Vent Sizing Charts'!L$5:L$18))</f>
        <v>#N/A</v>
      </c>
      <c r="N660" t="e">
        <f>IF(LOOKUP($F660,'Vent Sizing Charts'!$F$5:$F$18,'Vent Sizing Charts'!M$5:M$18)+1&lt;0,0,LOOKUP($F660,'Vent Sizing Charts'!$F$5:$F$18,'Vent Sizing Charts'!M$5:M$18))</f>
        <v>#N/A</v>
      </c>
      <c r="O660" t="e">
        <f>IF(LOOKUP($F660,'Vent Sizing Charts'!$F$5:$F$18,'Vent Sizing Charts'!N$5:N$18)+1&lt;0,0,LOOKUP($F660,'Vent Sizing Charts'!$F$5:$F$18,'Vent Sizing Charts'!N$5:N$18))</f>
        <v>#N/A</v>
      </c>
    </row>
    <row r="661" spans="6:15" x14ac:dyDescent="0.25">
      <c r="F661" t="str">
        <f>IF('Vent Sizing'!M646="","",'Vent Sizing'!M646)</f>
        <v/>
      </c>
      <c r="G661">
        <v>0</v>
      </c>
      <c r="H661" t="e">
        <f>IF(LOOKUP($F661,'Vent Sizing Charts'!$F$5:$F$18,'Vent Sizing Charts'!G$5:G$18)+1&lt;0,0,LOOKUP($F661,'Vent Sizing Charts'!$F$5:$F$18,'Vent Sizing Charts'!G$5:G$18))</f>
        <v>#N/A</v>
      </c>
      <c r="I661" t="e">
        <f>IF(LOOKUP($F661,'Vent Sizing Charts'!$F$5:$F$18,'Vent Sizing Charts'!H$5:H$18)+1&lt;0,0,LOOKUP($F661,'Vent Sizing Charts'!$F$5:$F$18,'Vent Sizing Charts'!H$5:H$18))</f>
        <v>#N/A</v>
      </c>
      <c r="J661" t="e">
        <f>IF(LOOKUP($F661,'Vent Sizing Charts'!$F$5:$F$18,'Vent Sizing Charts'!I$5:I$18)+1&lt;0,0,LOOKUP($F661,'Vent Sizing Charts'!$F$5:$F$18,'Vent Sizing Charts'!I$5:I$18))</f>
        <v>#N/A</v>
      </c>
      <c r="K661" t="e">
        <f>IF(LOOKUP($F661,'Vent Sizing Charts'!$F$5:$F$18,'Vent Sizing Charts'!J$5:J$18)+1&lt;0,0,LOOKUP($F661,'Vent Sizing Charts'!$F$5:$F$18,'Vent Sizing Charts'!J$5:J$18))</f>
        <v>#N/A</v>
      </c>
      <c r="L661" t="e">
        <f>IF(LOOKUP($F661,'Vent Sizing Charts'!$F$5:$F$18,'Vent Sizing Charts'!K$5:K$18)+1&lt;0,0,LOOKUP($F661,'Vent Sizing Charts'!$F$5:$F$18,'Vent Sizing Charts'!K$5:K$18))</f>
        <v>#N/A</v>
      </c>
      <c r="M661" t="e">
        <f>IF(LOOKUP($F661,'Vent Sizing Charts'!$F$5:$F$18,'Vent Sizing Charts'!L$5:L$18)+1&lt;0,0,LOOKUP($F661,'Vent Sizing Charts'!$F$5:$F$18,'Vent Sizing Charts'!L$5:L$18))</f>
        <v>#N/A</v>
      </c>
      <c r="N661" t="e">
        <f>IF(LOOKUP($F661,'Vent Sizing Charts'!$F$5:$F$18,'Vent Sizing Charts'!M$5:M$18)+1&lt;0,0,LOOKUP($F661,'Vent Sizing Charts'!$F$5:$F$18,'Vent Sizing Charts'!M$5:M$18))</f>
        <v>#N/A</v>
      </c>
      <c r="O661" t="e">
        <f>IF(LOOKUP($F661,'Vent Sizing Charts'!$F$5:$F$18,'Vent Sizing Charts'!N$5:N$18)+1&lt;0,0,LOOKUP($F661,'Vent Sizing Charts'!$F$5:$F$18,'Vent Sizing Charts'!N$5:N$18))</f>
        <v>#N/A</v>
      </c>
    </row>
    <row r="662" spans="6:15" x14ac:dyDescent="0.25">
      <c r="F662" t="str">
        <f>IF('Vent Sizing'!M647="","",'Vent Sizing'!M647)</f>
        <v/>
      </c>
      <c r="G662">
        <v>0</v>
      </c>
      <c r="H662" t="e">
        <f>IF(LOOKUP($F662,'Vent Sizing Charts'!$F$5:$F$18,'Vent Sizing Charts'!G$5:G$18)+1&lt;0,0,LOOKUP($F662,'Vent Sizing Charts'!$F$5:$F$18,'Vent Sizing Charts'!G$5:G$18))</f>
        <v>#N/A</v>
      </c>
      <c r="I662" t="e">
        <f>IF(LOOKUP($F662,'Vent Sizing Charts'!$F$5:$F$18,'Vent Sizing Charts'!H$5:H$18)+1&lt;0,0,LOOKUP($F662,'Vent Sizing Charts'!$F$5:$F$18,'Vent Sizing Charts'!H$5:H$18))</f>
        <v>#N/A</v>
      </c>
      <c r="J662" t="e">
        <f>IF(LOOKUP($F662,'Vent Sizing Charts'!$F$5:$F$18,'Vent Sizing Charts'!I$5:I$18)+1&lt;0,0,LOOKUP($F662,'Vent Sizing Charts'!$F$5:$F$18,'Vent Sizing Charts'!I$5:I$18))</f>
        <v>#N/A</v>
      </c>
      <c r="K662" t="e">
        <f>IF(LOOKUP($F662,'Vent Sizing Charts'!$F$5:$F$18,'Vent Sizing Charts'!J$5:J$18)+1&lt;0,0,LOOKUP($F662,'Vent Sizing Charts'!$F$5:$F$18,'Vent Sizing Charts'!J$5:J$18))</f>
        <v>#N/A</v>
      </c>
      <c r="L662" t="e">
        <f>IF(LOOKUP($F662,'Vent Sizing Charts'!$F$5:$F$18,'Vent Sizing Charts'!K$5:K$18)+1&lt;0,0,LOOKUP($F662,'Vent Sizing Charts'!$F$5:$F$18,'Vent Sizing Charts'!K$5:K$18))</f>
        <v>#N/A</v>
      </c>
      <c r="M662" t="e">
        <f>IF(LOOKUP($F662,'Vent Sizing Charts'!$F$5:$F$18,'Vent Sizing Charts'!L$5:L$18)+1&lt;0,0,LOOKUP($F662,'Vent Sizing Charts'!$F$5:$F$18,'Vent Sizing Charts'!L$5:L$18))</f>
        <v>#N/A</v>
      </c>
      <c r="N662" t="e">
        <f>IF(LOOKUP($F662,'Vent Sizing Charts'!$F$5:$F$18,'Vent Sizing Charts'!M$5:M$18)+1&lt;0,0,LOOKUP($F662,'Vent Sizing Charts'!$F$5:$F$18,'Vent Sizing Charts'!M$5:M$18))</f>
        <v>#N/A</v>
      </c>
      <c r="O662" t="e">
        <f>IF(LOOKUP($F662,'Vent Sizing Charts'!$F$5:$F$18,'Vent Sizing Charts'!N$5:N$18)+1&lt;0,0,LOOKUP($F662,'Vent Sizing Charts'!$F$5:$F$18,'Vent Sizing Charts'!N$5:N$18))</f>
        <v>#N/A</v>
      </c>
    </row>
    <row r="663" spans="6:15" x14ac:dyDescent="0.25">
      <c r="F663" t="str">
        <f>IF('Vent Sizing'!M648="","",'Vent Sizing'!M648)</f>
        <v/>
      </c>
      <c r="G663">
        <v>0</v>
      </c>
      <c r="H663" t="e">
        <f>IF(LOOKUP($F663,'Vent Sizing Charts'!$F$5:$F$18,'Vent Sizing Charts'!G$5:G$18)+1&lt;0,0,LOOKUP($F663,'Vent Sizing Charts'!$F$5:$F$18,'Vent Sizing Charts'!G$5:G$18))</f>
        <v>#N/A</v>
      </c>
      <c r="I663" t="e">
        <f>IF(LOOKUP($F663,'Vent Sizing Charts'!$F$5:$F$18,'Vent Sizing Charts'!H$5:H$18)+1&lt;0,0,LOOKUP($F663,'Vent Sizing Charts'!$F$5:$F$18,'Vent Sizing Charts'!H$5:H$18))</f>
        <v>#N/A</v>
      </c>
      <c r="J663" t="e">
        <f>IF(LOOKUP($F663,'Vent Sizing Charts'!$F$5:$F$18,'Vent Sizing Charts'!I$5:I$18)+1&lt;0,0,LOOKUP($F663,'Vent Sizing Charts'!$F$5:$F$18,'Vent Sizing Charts'!I$5:I$18))</f>
        <v>#N/A</v>
      </c>
      <c r="K663" t="e">
        <f>IF(LOOKUP($F663,'Vent Sizing Charts'!$F$5:$F$18,'Vent Sizing Charts'!J$5:J$18)+1&lt;0,0,LOOKUP($F663,'Vent Sizing Charts'!$F$5:$F$18,'Vent Sizing Charts'!J$5:J$18))</f>
        <v>#N/A</v>
      </c>
      <c r="L663" t="e">
        <f>IF(LOOKUP($F663,'Vent Sizing Charts'!$F$5:$F$18,'Vent Sizing Charts'!K$5:K$18)+1&lt;0,0,LOOKUP($F663,'Vent Sizing Charts'!$F$5:$F$18,'Vent Sizing Charts'!K$5:K$18))</f>
        <v>#N/A</v>
      </c>
      <c r="M663" t="e">
        <f>IF(LOOKUP($F663,'Vent Sizing Charts'!$F$5:$F$18,'Vent Sizing Charts'!L$5:L$18)+1&lt;0,0,LOOKUP($F663,'Vent Sizing Charts'!$F$5:$F$18,'Vent Sizing Charts'!L$5:L$18))</f>
        <v>#N/A</v>
      </c>
      <c r="N663" t="e">
        <f>IF(LOOKUP($F663,'Vent Sizing Charts'!$F$5:$F$18,'Vent Sizing Charts'!M$5:M$18)+1&lt;0,0,LOOKUP($F663,'Vent Sizing Charts'!$F$5:$F$18,'Vent Sizing Charts'!M$5:M$18))</f>
        <v>#N/A</v>
      </c>
      <c r="O663" t="e">
        <f>IF(LOOKUP($F663,'Vent Sizing Charts'!$F$5:$F$18,'Vent Sizing Charts'!N$5:N$18)+1&lt;0,0,LOOKUP($F663,'Vent Sizing Charts'!$F$5:$F$18,'Vent Sizing Charts'!N$5:N$18))</f>
        <v>#N/A</v>
      </c>
    </row>
    <row r="664" spans="6:15" x14ac:dyDescent="0.25">
      <c r="F664" t="str">
        <f>IF('Vent Sizing'!M649="","",'Vent Sizing'!M649)</f>
        <v/>
      </c>
      <c r="G664">
        <v>0</v>
      </c>
      <c r="H664" t="e">
        <f>IF(LOOKUP($F664,'Vent Sizing Charts'!$F$5:$F$18,'Vent Sizing Charts'!G$5:G$18)+1&lt;0,0,LOOKUP($F664,'Vent Sizing Charts'!$F$5:$F$18,'Vent Sizing Charts'!G$5:G$18))</f>
        <v>#N/A</v>
      </c>
      <c r="I664" t="e">
        <f>IF(LOOKUP($F664,'Vent Sizing Charts'!$F$5:$F$18,'Vent Sizing Charts'!H$5:H$18)+1&lt;0,0,LOOKUP($F664,'Vent Sizing Charts'!$F$5:$F$18,'Vent Sizing Charts'!H$5:H$18))</f>
        <v>#N/A</v>
      </c>
      <c r="J664" t="e">
        <f>IF(LOOKUP($F664,'Vent Sizing Charts'!$F$5:$F$18,'Vent Sizing Charts'!I$5:I$18)+1&lt;0,0,LOOKUP($F664,'Vent Sizing Charts'!$F$5:$F$18,'Vent Sizing Charts'!I$5:I$18))</f>
        <v>#N/A</v>
      </c>
      <c r="K664" t="e">
        <f>IF(LOOKUP($F664,'Vent Sizing Charts'!$F$5:$F$18,'Vent Sizing Charts'!J$5:J$18)+1&lt;0,0,LOOKUP($F664,'Vent Sizing Charts'!$F$5:$F$18,'Vent Sizing Charts'!J$5:J$18))</f>
        <v>#N/A</v>
      </c>
      <c r="L664" t="e">
        <f>IF(LOOKUP($F664,'Vent Sizing Charts'!$F$5:$F$18,'Vent Sizing Charts'!K$5:K$18)+1&lt;0,0,LOOKUP($F664,'Vent Sizing Charts'!$F$5:$F$18,'Vent Sizing Charts'!K$5:K$18))</f>
        <v>#N/A</v>
      </c>
      <c r="M664" t="e">
        <f>IF(LOOKUP($F664,'Vent Sizing Charts'!$F$5:$F$18,'Vent Sizing Charts'!L$5:L$18)+1&lt;0,0,LOOKUP($F664,'Vent Sizing Charts'!$F$5:$F$18,'Vent Sizing Charts'!L$5:L$18))</f>
        <v>#N/A</v>
      </c>
      <c r="N664" t="e">
        <f>IF(LOOKUP($F664,'Vent Sizing Charts'!$F$5:$F$18,'Vent Sizing Charts'!M$5:M$18)+1&lt;0,0,LOOKUP($F664,'Vent Sizing Charts'!$F$5:$F$18,'Vent Sizing Charts'!M$5:M$18))</f>
        <v>#N/A</v>
      </c>
      <c r="O664" t="e">
        <f>IF(LOOKUP($F664,'Vent Sizing Charts'!$F$5:$F$18,'Vent Sizing Charts'!N$5:N$18)+1&lt;0,0,LOOKUP($F664,'Vent Sizing Charts'!$F$5:$F$18,'Vent Sizing Charts'!N$5:N$18))</f>
        <v>#N/A</v>
      </c>
    </row>
    <row r="665" spans="6:15" x14ac:dyDescent="0.25">
      <c r="F665" t="str">
        <f>IF('Vent Sizing'!M650="","",'Vent Sizing'!M650)</f>
        <v/>
      </c>
      <c r="G665">
        <v>0</v>
      </c>
      <c r="H665" t="e">
        <f>IF(LOOKUP($F665,'Vent Sizing Charts'!$F$5:$F$18,'Vent Sizing Charts'!G$5:G$18)+1&lt;0,0,LOOKUP($F665,'Vent Sizing Charts'!$F$5:$F$18,'Vent Sizing Charts'!G$5:G$18))</f>
        <v>#N/A</v>
      </c>
      <c r="I665" t="e">
        <f>IF(LOOKUP($F665,'Vent Sizing Charts'!$F$5:$F$18,'Vent Sizing Charts'!H$5:H$18)+1&lt;0,0,LOOKUP($F665,'Vent Sizing Charts'!$F$5:$F$18,'Vent Sizing Charts'!H$5:H$18))</f>
        <v>#N/A</v>
      </c>
      <c r="J665" t="e">
        <f>IF(LOOKUP($F665,'Vent Sizing Charts'!$F$5:$F$18,'Vent Sizing Charts'!I$5:I$18)+1&lt;0,0,LOOKUP($F665,'Vent Sizing Charts'!$F$5:$F$18,'Vent Sizing Charts'!I$5:I$18))</f>
        <v>#N/A</v>
      </c>
      <c r="K665" t="e">
        <f>IF(LOOKUP($F665,'Vent Sizing Charts'!$F$5:$F$18,'Vent Sizing Charts'!J$5:J$18)+1&lt;0,0,LOOKUP($F665,'Vent Sizing Charts'!$F$5:$F$18,'Vent Sizing Charts'!J$5:J$18))</f>
        <v>#N/A</v>
      </c>
      <c r="L665" t="e">
        <f>IF(LOOKUP($F665,'Vent Sizing Charts'!$F$5:$F$18,'Vent Sizing Charts'!K$5:K$18)+1&lt;0,0,LOOKUP($F665,'Vent Sizing Charts'!$F$5:$F$18,'Vent Sizing Charts'!K$5:K$18))</f>
        <v>#N/A</v>
      </c>
      <c r="M665" t="e">
        <f>IF(LOOKUP($F665,'Vent Sizing Charts'!$F$5:$F$18,'Vent Sizing Charts'!L$5:L$18)+1&lt;0,0,LOOKUP($F665,'Vent Sizing Charts'!$F$5:$F$18,'Vent Sizing Charts'!L$5:L$18))</f>
        <v>#N/A</v>
      </c>
      <c r="N665" t="e">
        <f>IF(LOOKUP($F665,'Vent Sizing Charts'!$F$5:$F$18,'Vent Sizing Charts'!M$5:M$18)+1&lt;0,0,LOOKUP($F665,'Vent Sizing Charts'!$F$5:$F$18,'Vent Sizing Charts'!M$5:M$18))</f>
        <v>#N/A</v>
      </c>
      <c r="O665" t="e">
        <f>IF(LOOKUP($F665,'Vent Sizing Charts'!$F$5:$F$18,'Vent Sizing Charts'!N$5:N$18)+1&lt;0,0,LOOKUP($F665,'Vent Sizing Charts'!$F$5:$F$18,'Vent Sizing Charts'!N$5:N$18))</f>
        <v>#N/A</v>
      </c>
    </row>
    <row r="666" spans="6:15" x14ac:dyDescent="0.25">
      <c r="F666" t="str">
        <f>IF('Vent Sizing'!M651="","",'Vent Sizing'!M651)</f>
        <v/>
      </c>
      <c r="G666">
        <v>0</v>
      </c>
      <c r="H666" t="e">
        <f>IF(LOOKUP($F666,'Vent Sizing Charts'!$F$5:$F$18,'Vent Sizing Charts'!G$5:G$18)+1&lt;0,0,LOOKUP($F666,'Vent Sizing Charts'!$F$5:$F$18,'Vent Sizing Charts'!G$5:G$18))</f>
        <v>#N/A</v>
      </c>
      <c r="I666" t="e">
        <f>IF(LOOKUP($F666,'Vent Sizing Charts'!$F$5:$F$18,'Vent Sizing Charts'!H$5:H$18)+1&lt;0,0,LOOKUP($F666,'Vent Sizing Charts'!$F$5:$F$18,'Vent Sizing Charts'!H$5:H$18))</f>
        <v>#N/A</v>
      </c>
      <c r="J666" t="e">
        <f>IF(LOOKUP($F666,'Vent Sizing Charts'!$F$5:$F$18,'Vent Sizing Charts'!I$5:I$18)+1&lt;0,0,LOOKUP($F666,'Vent Sizing Charts'!$F$5:$F$18,'Vent Sizing Charts'!I$5:I$18))</f>
        <v>#N/A</v>
      </c>
      <c r="K666" t="e">
        <f>IF(LOOKUP($F666,'Vent Sizing Charts'!$F$5:$F$18,'Vent Sizing Charts'!J$5:J$18)+1&lt;0,0,LOOKUP($F666,'Vent Sizing Charts'!$F$5:$F$18,'Vent Sizing Charts'!J$5:J$18))</f>
        <v>#N/A</v>
      </c>
      <c r="L666" t="e">
        <f>IF(LOOKUP($F666,'Vent Sizing Charts'!$F$5:$F$18,'Vent Sizing Charts'!K$5:K$18)+1&lt;0,0,LOOKUP($F666,'Vent Sizing Charts'!$F$5:$F$18,'Vent Sizing Charts'!K$5:K$18))</f>
        <v>#N/A</v>
      </c>
      <c r="M666" t="e">
        <f>IF(LOOKUP($F666,'Vent Sizing Charts'!$F$5:$F$18,'Vent Sizing Charts'!L$5:L$18)+1&lt;0,0,LOOKUP($F666,'Vent Sizing Charts'!$F$5:$F$18,'Vent Sizing Charts'!L$5:L$18))</f>
        <v>#N/A</v>
      </c>
      <c r="N666" t="e">
        <f>IF(LOOKUP($F666,'Vent Sizing Charts'!$F$5:$F$18,'Vent Sizing Charts'!M$5:M$18)+1&lt;0,0,LOOKUP($F666,'Vent Sizing Charts'!$F$5:$F$18,'Vent Sizing Charts'!M$5:M$18))</f>
        <v>#N/A</v>
      </c>
      <c r="O666" t="e">
        <f>IF(LOOKUP($F666,'Vent Sizing Charts'!$F$5:$F$18,'Vent Sizing Charts'!N$5:N$18)+1&lt;0,0,LOOKUP($F666,'Vent Sizing Charts'!$F$5:$F$18,'Vent Sizing Charts'!N$5:N$18))</f>
        <v>#N/A</v>
      </c>
    </row>
    <row r="667" spans="6:15" x14ac:dyDescent="0.25">
      <c r="F667" t="str">
        <f>IF('Vent Sizing'!M652="","",'Vent Sizing'!M652)</f>
        <v/>
      </c>
      <c r="G667">
        <v>0</v>
      </c>
      <c r="H667" t="e">
        <f>IF(LOOKUP($F667,'Vent Sizing Charts'!$F$5:$F$18,'Vent Sizing Charts'!G$5:G$18)+1&lt;0,0,LOOKUP($F667,'Vent Sizing Charts'!$F$5:$F$18,'Vent Sizing Charts'!G$5:G$18))</f>
        <v>#N/A</v>
      </c>
      <c r="I667" t="e">
        <f>IF(LOOKUP($F667,'Vent Sizing Charts'!$F$5:$F$18,'Vent Sizing Charts'!H$5:H$18)+1&lt;0,0,LOOKUP($F667,'Vent Sizing Charts'!$F$5:$F$18,'Vent Sizing Charts'!H$5:H$18))</f>
        <v>#N/A</v>
      </c>
      <c r="J667" t="e">
        <f>IF(LOOKUP($F667,'Vent Sizing Charts'!$F$5:$F$18,'Vent Sizing Charts'!I$5:I$18)+1&lt;0,0,LOOKUP($F667,'Vent Sizing Charts'!$F$5:$F$18,'Vent Sizing Charts'!I$5:I$18))</f>
        <v>#N/A</v>
      </c>
      <c r="K667" t="e">
        <f>IF(LOOKUP($F667,'Vent Sizing Charts'!$F$5:$F$18,'Vent Sizing Charts'!J$5:J$18)+1&lt;0,0,LOOKUP($F667,'Vent Sizing Charts'!$F$5:$F$18,'Vent Sizing Charts'!J$5:J$18))</f>
        <v>#N/A</v>
      </c>
      <c r="L667" t="e">
        <f>IF(LOOKUP($F667,'Vent Sizing Charts'!$F$5:$F$18,'Vent Sizing Charts'!K$5:K$18)+1&lt;0,0,LOOKUP($F667,'Vent Sizing Charts'!$F$5:$F$18,'Vent Sizing Charts'!K$5:K$18))</f>
        <v>#N/A</v>
      </c>
      <c r="M667" t="e">
        <f>IF(LOOKUP($F667,'Vent Sizing Charts'!$F$5:$F$18,'Vent Sizing Charts'!L$5:L$18)+1&lt;0,0,LOOKUP($F667,'Vent Sizing Charts'!$F$5:$F$18,'Vent Sizing Charts'!L$5:L$18))</f>
        <v>#N/A</v>
      </c>
      <c r="N667" t="e">
        <f>IF(LOOKUP($F667,'Vent Sizing Charts'!$F$5:$F$18,'Vent Sizing Charts'!M$5:M$18)+1&lt;0,0,LOOKUP($F667,'Vent Sizing Charts'!$F$5:$F$18,'Vent Sizing Charts'!M$5:M$18))</f>
        <v>#N/A</v>
      </c>
      <c r="O667" t="e">
        <f>IF(LOOKUP($F667,'Vent Sizing Charts'!$F$5:$F$18,'Vent Sizing Charts'!N$5:N$18)+1&lt;0,0,LOOKUP($F667,'Vent Sizing Charts'!$F$5:$F$18,'Vent Sizing Charts'!N$5:N$18))</f>
        <v>#N/A</v>
      </c>
    </row>
    <row r="668" spans="6:15" x14ac:dyDescent="0.25">
      <c r="F668" t="str">
        <f>IF('Vent Sizing'!M653="","",'Vent Sizing'!M653)</f>
        <v/>
      </c>
      <c r="G668">
        <v>0</v>
      </c>
      <c r="H668" t="e">
        <f>IF(LOOKUP($F668,'Vent Sizing Charts'!$F$5:$F$18,'Vent Sizing Charts'!G$5:G$18)+1&lt;0,0,LOOKUP($F668,'Vent Sizing Charts'!$F$5:$F$18,'Vent Sizing Charts'!G$5:G$18))</f>
        <v>#N/A</v>
      </c>
      <c r="I668" t="e">
        <f>IF(LOOKUP($F668,'Vent Sizing Charts'!$F$5:$F$18,'Vent Sizing Charts'!H$5:H$18)+1&lt;0,0,LOOKUP($F668,'Vent Sizing Charts'!$F$5:$F$18,'Vent Sizing Charts'!H$5:H$18))</f>
        <v>#N/A</v>
      </c>
      <c r="J668" t="e">
        <f>IF(LOOKUP($F668,'Vent Sizing Charts'!$F$5:$F$18,'Vent Sizing Charts'!I$5:I$18)+1&lt;0,0,LOOKUP($F668,'Vent Sizing Charts'!$F$5:$F$18,'Vent Sizing Charts'!I$5:I$18))</f>
        <v>#N/A</v>
      </c>
      <c r="K668" t="e">
        <f>IF(LOOKUP($F668,'Vent Sizing Charts'!$F$5:$F$18,'Vent Sizing Charts'!J$5:J$18)+1&lt;0,0,LOOKUP($F668,'Vent Sizing Charts'!$F$5:$F$18,'Vent Sizing Charts'!J$5:J$18))</f>
        <v>#N/A</v>
      </c>
      <c r="L668" t="e">
        <f>IF(LOOKUP($F668,'Vent Sizing Charts'!$F$5:$F$18,'Vent Sizing Charts'!K$5:K$18)+1&lt;0,0,LOOKUP($F668,'Vent Sizing Charts'!$F$5:$F$18,'Vent Sizing Charts'!K$5:K$18))</f>
        <v>#N/A</v>
      </c>
      <c r="M668" t="e">
        <f>IF(LOOKUP($F668,'Vent Sizing Charts'!$F$5:$F$18,'Vent Sizing Charts'!L$5:L$18)+1&lt;0,0,LOOKUP($F668,'Vent Sizing Charts'!$F$5:$F$18,'Vent Sizing Charts'!L$5:L$18))</f>
        <v>#N/A</v>
      </c>
      <c r="N668" t="e">
        <f>IF(LOOKUP($F668,'Vent Sizing Charts'!$F$5:$F$18,'Vent Sizing Charts'!M$5:M$18)+1&lt;0,0,LOOKUP($F668,'Vent Sizing Charts'!$F$5:$F$18,'Vent Sizing Charts'!M$5:M$18))</f>
        <v>#N/A</v>
      </c>
      <c r="O668" t="e">
        <f>IF(LOOKUP($F668,'Vent Sizing Charts'!$F$5:$F$18,'Vent Sizing Charts'!N$5:N$18)+1&lt;0,0,LOOKUP($F668,'Vent Sizing Charts'!$F$5:$F$18,'Vent Sizing Charts'!N$5:N$18))</f>
        <v>#N/A</v>
      </c>
    </row>
    <row r="669" spans="6:15" x14ac:dyDescent="0.25">
      <c r="F669" t="str">
        <f>IF('Vent Sizing'!M654="","",'Vent Sizing'!M654)</f>
        <v/>
      </c>
      <c r="G669">
        <v>0</v>
      </c>
      <c r="H669" t="e">
        <f>IF(LOOKUP($F669,'Vent Sizing Charts'!$F$5:$F$18,'Vent Sizing Charts'!G$5:G$18)+1&lt;0,0,LOOKUP($F669,'Vent Sizing Charts'!$F$5:$F$18,'Vent Sizing Charts'!G$5:G$18))</f>
        <v>#N/A</v>
      </c>
      <c r="I669" t="e">
        <f>IF(LOOKUP($F669,'Vent Sizing Charts'!$F$5:$F$18,'Vent Sizing Charts'!H$5:H$18)+1&lt;0,0,LOOKUP($F669,'Vent Sizing Charts'!$F$5:$F$18,'Vent Sizing Charts'!H$5:H$18))</f>
        <v>#N/A</v>
      </c>
      <c r="J669" t="e">
        <f>IF(LOOKUP($F669,'Vent Sizing Charts'!$F$5:$F$18,'Vent Sizing Charts'!I$5:I$18)+1&lt;0,0,LOOKUP($F669,'Vent Sizing Charts'!$F$5:$F$18,'Vent Sizing Charts'!I$5:I$18))</f>
        <v>#N/A</v>
      </c>
      <c r="K669" t="e">
        <f>IF(LOOKUP($F669,'Vent Sizing Charts'!$F$5:$F$18,'Vent Sizing Charts'!J$5:J$18)+1&lt;0,0,LOOKUP($F669,'Vent Sizing Charts'!$F$5:$F$18,'Vent Sizing Charts'!J$5:J$18))</f>
        <v>#N/A</v>
      </c>
      <c r="L669" t="e">
        <f>IF(LOOKUP($F669,'Vent Sizing Charts'!$F$5:$F$18,'Vent Sizing Charts'!K$5:K$18)+1&lt;0,0,LOOKUP($F669,'Vent Sizing Charts'!$F$5:$F$18,'Vent Sizing Charts'!K$5:K$18))</f>
        <v>#N/A</v>
      </c>
      <c r="M669" t="e">
        <f>IF(LOOKUP($F669,'Vent Sizing Charts'!$F$5:$F$18,'Vent Sizing Charts'!L$5:L$18)+1&lt;0,0,LOOKUP($F669,'Vent Sizing Charts'!$F$5:$F$18,'Vent Sizing Charts'!L$5:L$18))</f>
        <v>#N/A</v>
      </c>
      <c r="N669" t="e">
        <f>IF(LOOKUP($F669,'Vent Sizing Charts'!$F$5:$F$18,'Vent Sizing Charts'!M$5:M$18)+1&lt;0,0,LOOKUP($F669,'Vent Sizing Charts'!$F$5:$F$18,'Vent Sizing Charts'!M$5:M$18))</f>
        <v>#N/A</v>
      </c>
      <c r="O669" t="e">
        <f>IF(LOOKUP($F669,'Vent Sizing Charts'!$F$5:$F$18,'Vent Sizing Charts'!N$5:N$18)+1&lt;0,0,LOOKUP($F669,'Vent Sizing Charts'!$F$5:$F$18,'Vent Sizing Charts'!N$5:N$18))</f>
        <v>#N/A</v>
      </c>
    </row>
    <row r="670" spans="6:15" x14ac:dyDescent="0.25">
      <c r="F670" t="str">
        <f>IF('Vent Sizing'!M655="","",'Vent Sizing'!M655)</f>
        <v/>
      </c>
      <c r="G670">
        <v>0</v>
      </c>
      <c r="H670" t="e">
        <f>IF(LOOKUP($F670,'Vent Sizing Charts'!$F$5:$F$18,'Vent Sizing Charts'!G$5:G$18)+1&lt;0,0,LOOKUP($F670,'Vent Sizing Charts'!$F$5:$F$18,'Vent Sizing Charts'!G$5:G$18))</f>
        <v>#N/A</v>
      </c>
      <c r="I670" t="e">
        <f>IF(LOOKUP($F670,'Vent Sizing Charts'!$F$5:$F$18,'Vent Sizing Charts'!H$5:H$18)+1&lt;0,0,LOOKUP($F670,'Vent Sizing Charts'!$F$5:$F$18,'Vent Sizing Charts'!H$5:H$18))</f>
        <v>#N/A</v>
      </c>
      <c r="J670" t="e">
        <f>IF(LOOKUP($F670,'Vent Sizing Charts'!$F$5:$F$18,'Vent Sizing Charts'!I$5:I$18)+1&lt;0,0,LOOKUP($F670,'Vent Sizing Charts'!$F$5:$F$18,'Vent Sizing Charts'!I$5:I$18))</f>
        <v>#N/A</v>
      </c>
      <c r="K670" t="e">
        <f>IF(LOOKUP($F670,'Vent Sizing Charts'!$F$5:$F$18,'Vent Sizing Charts'!J$5:J$18)+1&lt;0,0,LOOKUP($F670,'Vent Sizing Charts'!$F$5:$F$18,'Vent Sizing Charts'!J$5:J$18))</f>
        <v>#N/A</v>
      </c>
      <c r="L670" t="e">
        <f>IF(LOOKUP($F670,'Vent Sizing Charts'!$F$5:$F$18,'Vent Sizing Charts'!K$5:K$18)+1&lt;0,0,LOOKUP($F670,'Vent Sizing Charts'!$F$5:$F$18,'Vent Sizing Charts'!K$5:K$18))</f>
        <v>#N/A</v>
      </c>
      <c r="M670" t="e">
        <f>IF(LOOKUP($F670,'Vent Sizing Charts'!$F$5:$F$18,'Vent Sizing Charts'!L$5:L$18)+1&lt;0,0,LOOKUP($F670,'Vent Sizing Charts'!$F$5:$F$18,'Vent Sizing Charts'!L$5:L$18))</f>
        <v>#N/A</v>
      </c>
      <c r="N670" t="e">
        <f>IF(LOOKUP($F670,'Vent Sizing Charts'!$F$5:$F$18,'Vent Sizing Charts'!M$5:M$18)+1&lt;0,0,LOOKUP($F670,'Vent Sizing Charts'!$F$5:$F$18,'Vent Sizing Charts'!M$5:M$18))</f>
        <v>#N/A</v>
      </c>
      <c r="O670" t="e">
        <f>IF(LOOKUP($F670,'Vent Sizing Charts'!$F$5:$F$18,'Vent Sizing Charts'!N$5:N$18)+1&lt;0,0,LOOKUP($F670,'Vent Sizing Charts'!$F$5:$F$18,'Vent Sizing Charts'!N$5:N$18))</f>
        <v>#N/A</v>
      </c>
    </row>
    <row r="671" spans="6:15" x14ac:dyDescent="0.25">
      <c r="F671" t="str">
        <f>IF('Vent Sizing'!M656="","",'Vent Sizing'!M656)</f>
        <v/>
      </c>
      <c r="G671">
        <v>0</v>
      </c>
      <c r="H671" t="e">
        <f>IF(LOOKUP($F671,'Vent Sizing Charts'!$F$5:$F$18,'Vent Sizing Charts'!G$5:G$18)+1&lt;0,0,LOOKUP($F671,'Vent Sizing Charts'!$F$5:$F$18,'Vent Sizing Charts'!G$5:G$18))</f>
        <v>#N/A</v>
      </c>
      <c r="I671" t="e">
        <f>IF(LOOKUP($F671,'Vent Sizing Charts'!$F$5:$F$18,'Vent Sizing Charts'!H$5:H$18)+1&lt;0,0,LOOKUP($F671,'Vent Sizing Charts'!$F$5:$F$18,'Vent Sizing Charts'!H$5:H$18))</f>
        <v>#N/A</v>
      </c>
      <c r="J671" t="e">
        <f>IF(LOOKUP($F671,'Vent Sizing Charts'!$F$5:$F$18,'Vent Sizing Charts'!I$5:I$18)+1&lt;0,0,LOOKUP($F671,'Vent Sizing Charts'!$F$5:$F$18,'Vent Sizing Charts'!I$5:I$18))</f>
        <v>#N/A</v>
      </c>
      <c r="K671" t="e">
        <f>IF(LOOKUP($F671,'Vent Sizing Charts'!$F$5:$F$18,'Vent Sizing Charts'!J$5:J$18)+1&lt;0,0,LOOKUP($F671,'Vent Sizing Charts'!$F$5:$F$18,'Vent Sizing Charts'!J$5:J$18))</f>
        <v>#N/A</v>
      </c>
      <c r="L671" t="e">
        <f>IF(LOOKUP($F671,'Vent Sizing Charts'!$F$5:$F$18,'Vent Sizing Charts'!K$5:K$18)+1&lt;0,0,LOOKUP($F671,'Vent Sizing Charts'!$F$5:$F$18,'Vent Sizing Charts'!K$5:K$18))</f>
        <v>#N/A</v>
      </c>
      <c r="M671" t="e">
        <f>IF(LOOKUP($F671,'Vent Sizing Charts'!$F$5:$F$18,'Vent Sizing Charts'!L$5:L$18)+1&lt;0,0,LOOKUP($F671,'Vent Sizing Charts'!$F$5:$F$18,'Vent Sizing Charts'!L$5:L$18))</f>
        <v>#N/A</v>
      </c>
      <c r="N671" t="e">
        <f>IF(LOOKUP($F671,'Vent Sizing Charts'!$F$5:$F$18,'Vent Sizing Charts'!M$5:M$18)+1&lt;0,0,LOOKUP($F671,'Vent Sizing Charts'!$F$5:$F$18,'Vent Sizing Charts'!M$5:M$18))</f>
        <v>#N/A</v>
      </c>
      <c r="O671" t="e">
        <f>IF(LOOKUP($F671,'Vent Sizing Charts'!$F$5:$F$18,'Vent Sizing Charts'!N$5:N$18)+1&lt;0,0,LOOKUP($F671,'Vent Sizing Charts'!$F$5:$F$18,'Vent Sizing Charts'!N$5:N$18))</f>
        <v>#N/A</v>
      </c>
    </row>
    <row r="672" spans="6:15" x14ac:dyDescent="0.25">
      <c r="F672" t="str">
        <f>IF('Vent Sizing'!M657="","",'Vent Sizing'!M657)</f>
        <v/>
      </c>
      <c r="G672">
        <v>0</v>
      </c>
      <c r="H672" t="e">
        <f>IF(LOOKUP($F672,'Vent Sizing Charts'!$F$5:$F$18,'Vent Sizing Charts'!G$5:G$18)+1&lt;0,0,LOOKUP($F672,'Vent Sizing Charts'!$F$5:$F$18,'Vent Sizing Charts'!G$5:G$18))</f>
        <v>#N/A</v>
      </c>
      <c r="I672" t="e">
        <f>IF(LOOKUP($F672,'Vent Sizing Charts'!$F$5:$F$18,'Vent Sizing Charts'!H$5:H$18)+1&lt;0,0,LOOKUP($F672,'Vent Sizing Charts'!$F$5:$F$18,'Vent Sizing Charts'!H$5:H$18))</f>
        <v>#N/A</v>
      </c>
      <c r="J672" t="e">
        <f>IF(LOOKUP($F672,'Vent Sizing Charts'!$F$5:$F$18,'Vent Sizing Charts'!I$5:I$18)+1&lt;0,0,LOOKUP($F672,'Vent Sizing Charts'!$F$5:$F$18,'Vent Sizing Charts'!I$5:I$18))</f>
        <v>#N/A</v>
      </c>
      <c r="K672" t="e">
        <f>IF(LOOKUP($F672,'Vent Sizing Charts'!$F$5:$F$18,'Vent Sizing Charts'!J$5:J$18)+1&lt;0,0,LOOKUP($F672,'Vent Sizing Charts'!$F$5:$F$18,'Vent Sizing Charts'!J$5:J$18))</f>
        <v>#N/A</v>
      </c>
      <c r="L672" t="e">
        <f>IF(LOOKUP($F672,'Vent Sizing Charts'!$F$5:$F$18,'Vent Sizing Charts'!K$5:K$18)+1&lt;0,0,LOOKUP($F672,'Vent Sizing Charts'!$F$5:$F$18,'Vent Sizing Charts'!K$5:K$18))</f>
        <v>#N/A</v>
      </c>
      <c r="M672" t="e">
        <f>IF(LOOKUP($F672,'Vent Sizing Charts'!$F$5:$F$18,'Vent Sizing Charts'!L$5:L$18)+1&lt;0,0,LOOKUP($F672,'Vent Sizing Charts'!$F$5:$F$18,'Vent Sizing Charts'!L$5:L$18))</f>
        <v>#N/A</v>
      </c>
      <c r="N672" t="e">
        <f>IF(LOOKUP($F672,'Vent Sizing Charts'!$F$5:$F$18,'Vent Sizing Charts'!M$5:M$18)+1&lt;0,0,LOOKUP($F672,'Vent Sizing Charts'!$F$5:$F$18,'Vent Sizing Charts'!M$5:M$18))</f>
        <v>#N/A</v>
      </c>
      <c r="O672" t="e">
        <f>IF(LOOKUP($F672,'Vent Sizing Charts'!$F$5:$F$18,'Vent Sizing Charts'!N$5:N$18)+1&lt;0,0,LOOKUP($F672,'Vent Sizing Charts'!$F$5:$F$18,'Vent Sizing Charts'!N$5:N$18))</f>
        <v>#N/A</v>
      </c>
    </row>
    <row r="673" spans="6:15" x14ac:dyDescent="0.25">
      <c r="F673" t="str">
        <f>IF('Vent Sizing'!M658="","",'Vent Sizing'!M658)</f>
        <v/>
      </c>
      <c r="G673">
        <v>0</v>
      </c>
      <c r="H673" t="e">
        <f>IF(LOOKUP($F673,'Vent Sizing Charts'!$F$5:$F$18,'Vent Sizing Charts'!G$5:G$18)+1&lt;0,0,LOOKUP($F673,'Vent Sizing Charts'!$F$5:$F$18,'Vent Sizing Charts'!G$5:G$18))</f>
        <v>#N/A</v>
      </c>
      <c r="I673" t="e">
        <f>IF(LOOKUP($F673,'Vent Sizing Charts'!$F$5:$F$18,'Vent Sizing Charts'!H$5:H$18)+1&lt;0,0,LOOKUP($F673,'Vent Sizing Charts'!$F$5:$F$18,'Vent Sizing Charts'!H$5:H$18))</f>
        <v>#N/A</v>
      </c>
      <c r="J673" t="e">
        <f>IF(LOOKUP($F673,'Vent Sizing Charts'!$F$5:$F$18,'Vent Sizing Charts'!I$5:I$18)+1&lt;0,0,LOOKUP($F673,'Vent Sizing Charts'!$F$5:$F$18,'Vent Sizing Charts'!I$5:I$18))</f>
        <v>#N/A</v>
      </c>
      <c r="K673" t="e">
        <f>IF(LOOKUP($F673,'Vent Sizing Charts'!$F$5:$F$18,'Vent Sizing Charts'!J$5:J$18)+1&lt;0,0,LOOKUP($F673,'Vent Sizing Charts'!$F$5:$F$18,'Vent Sizing Charts'!J$5:J$18))</f>
        <v>#N/A</v>
      </c>
      <c r="L673" t="e">
        <f>IF(LOOKUP($F673,'Vent Sizing Charts'!$F$5:$F$18,'Vent Sizing Charts'!K$5:K$18)+1&lt;0,0,LOOKUP($F673,'Vent Sizing Charts'!$F$5:$F$18,'Vent Sizing Charts'!K$5:K$18))</f>
        <v>#N/A</v>
      </c>
      <c r="M673" t="e">
        <f>IF(LOOKUP($F673,'Vent Sizing Charts'!$F$5:$F$18,'Vent Sizing Charts'!L$5:L$18)+1&lt;0,0,LOOKUP($F673,'Vent Sizing Charts'!$F$5:$F$18,'Vent Sizing Charts'!L$5:L$18))</f>
        <v>#N/A</v>
      </c>
      <c r="N673" t="e">
        <f>IF(LOOKUP($F673,'Vent Sizing Charts'!$F$5:$F$18,'Vent Sizing Charts'!M$5:M$18)+1&lt;0,0,LOOKUP($F673,'Vent Sizing Charts'!$F$5:$F$18,'Vent Sizing Charts'!M$5:M$18))</f>
        <v>#N/A</v>
      </c>
      <c r="O673" t="e">
        <f>IF(LOOKUP($F673,'Vent Sizing Charts'!$F$5:$F$18,'Vent Sizing Charts'!N$5:N$18)+1&lt;0,0,LOOKUP($F673,'Vent Sizing Charts'!$F$5:$F$18,'Vent Sizing Charts'!N$5:N$18))</f>
        <v>#N/A</v>
      </c>
    </row>
    <row r="674" spans="6:15" x14ac:dyDescent="0.25">
      <c r="F674" t="str">
        <f>IF('Vent Sizing'!M659="","",'Vent Sizing'!M659)</f>
        <v/>
      </c>
      <c r="G674">
        <v>0</v>
      </c>
      <c r="H674" t="e">
        <f>IF(LOOKUP($F674,'Vent Sizing Charts'!$F$5:$F$18,'Vent Sizing Charts'!G$5:G$18)+1&lt;0,0,LOOKUP($F674,'Vent Sizing Charts'!$F$5:$F$18,'Vent Sizing Charts'!G$5:G$18))</f>
        <v>#N/A</v>
      </c>
      <c r="I674" t="e">
        <f>IF(LOOKUP($F674,'Vent Sizing Charts'!$F$5:$F$18,'Vent Sizing Charts'!H$5:H$18)+1&lt;0,0,LOOKUP($F674,'Vent Sizing Charts'!$F$5:$F$18,'Vent Sizing Charts'!H$5:H$18))</f>
        <v>#N/A</v>
      </c>
      <c r="J674" t="e">
        <f>IF(LOOKUP($F674,'Vent Sizing Charts'!$F$5:$F$18,'Vent Sizing Charts'!I$5:I$18)+1&lt;0,0,LOOKUP($F674,'Vent Sizing Charts'!$F$5:$F$18,'Vent Sizing Charts'!I$5:I$18))</f>
        <v>#N/A</v>
      </c>
      <c r="K674" t="e">
        <f>IF(LOOKUP($F674,'Vent Sizing Charts'!$F$5:$F$18,'Vent Sizing Charts'!J$5:J$18)+1&lt;0,0,LOOKUP($F674,'Vent Sizing Charts'!$F$5:$F$18,'Vent Sizing Charts'!J$5:J$18))</f>
        <v>#N/A</v>
      </c>
      <c r="L674" t="e">
        <f>IF(LOOKUP($F674,'Vent Sizing Charts'!$F$5:$F$18,'Vent Sizing Charts'!K$5:K$18)+1&lt;0,0,LOOKUP($F674,'Vent Sizing Charts'!$F$5:$F$18,'Vent Sizing Charts'!K$5:K$18))</f>
        <v>#N/A</v>
      </c>
      <c r="M674" t="e">
        <f>IF(LOOKUP($F674,'Vent Sizing Charts'!$F$5:$F$18,'Vent Sizing Charts'!L$5:L$18)+1&lt;0,0,LOOKUP($F674,'Vent Sizing Charts'!$F$5:$F$18,'Vent Sizing Charts'!L$5:L$18))</f>
        <v>#N/A</v>
      </c>
      <c r="N674" t="e">
        <f>IF(LOOKUP($F674,'Vent Sizing Charts'!$F$5:$F$18,'Vent Sizing Charts'!M$5:M$18)+1&lt;0,0,LOOKUP($F674,'Vent Sizing Charts'!$F$5:$F$18,'Vent Sizing Charts'!M$5:M$18))</f>
        <v>#N/A</v>
      </c>
      <c r="O674" t="e">
        <f>IF(LOOKUP($F674,'Vent Sizing Charts'!$F$5:$F$18,'Vent Sizing Charts'!N$5:N$18)+1&lt;0,0,LOOKUP($F674,'Vent Sizing Charts'!$F$5:$F$18,'Vent Sizing Charts'!N$5:N$18))</f>
        <v>#N/A</v>
      </c>
    </row>
    <row r="675" spans="6:15" x14ac:dyDescent="0.25">
      <c r="F675" t="str">
        <f>IF('Vent Sizing'!M660="","",'Vent Sizing'!M660)</f>
        <v/>
      </c>
      <c r="G675">
        <v>0</v>
      </c>
      <c r="H675" t="e">
        <f>IF(LOOKUP($F675,'Vent Sizing Charts'!$F$5:$F$18,'Vent Sizing Charts'!G$5:G$18)+1&lt;0,0,LOOKUP($F675,'Vent Sizing Charts'!$F$5:$F$18,'Vent Sizing Charts'!G$5:G$18))</f>
        <v>#N/A</v>
      </c>
      <c r="I675" t="e">
        <f>IF(LOOKUP($F675,'Vent Sizing Charts'!$F$5:$F$18,'Vent Sizing Charts'!H$5:H$18)+1&lt;0,0,LOOKUP($F675,'Vent Sizing Charts'!$F$5:$F$18,'Vent Sizing Charts'!H$5:H$18))</f>
        <v>#N/A</v>
      </c>
      <c r="J675" t="e">
        <f>IF(LOOKUP($F675,'Vent Sizing Charts'!$F$5:$F$18,'Vent Sizing Charts'!I$5:I$18)+1&lt;0,0,LOOKUP($F675,'Vent Sizing Charts'!$F$5:$F$18,'Vent Sizing Charts'!I$5:I$18))</f>
        <v>#N/A</v>
      </c>
      <c r="K675" t="e">
        <f>IF(LOOKUP($F675,'Vent Sizing Charts'!$F$5:$F$18,'Vent Sizing Charts'!J$5:J$18)+1&lt;0,0,LOOKUP($F675,'Vent Sizing Charts'!$F$5:$F$18,'Vent Sizing Charts'!J$5:J$18))</f>
        <v>#N/A</v>
      </c>
      <c r="L675" t="e">
        <f>IF(LOOKUP($F675,'Vent Sizing Charts'!$F$5:$F$18,'Vent Sizing Charts'!K$5:K$18)+1&lt;0,0,LOOKUP($F675,'Vent Sizing Charts'!$F$5:$F$18,'Vent Sizing Charts'!K$5:K$18))</f>
        <v>#N/A</v>
      </c>
      <c r="M675" t="e">
        <f>IF(LOOKUP($F675,'Vent Sizing Charts'!$F$5:$F$18,'Vent Sizing Charts'!L$5:L$18)+1&lt;0,0,LOOKUP($F675,'Vent Sizing Charts'!$F$5:$F$18,'Vent Sizing Charts'!L$5:L$18))</f>
        <v>#N/A</v>
      </c>
      <c r="N675" t="e">
        <f>IF(LOOKUP($F675,'Vent Sizing Charts'!$F$5:$F$18,'Vent Sizing Charts'!M$5:M$18)+1&lt;0,0,LOOKUP($F675,'Vent Sizing Charts'!$F$5:$F$18,'Vent Sizing Charts'!M$5:M$18))</f>
        <v>#N/A</v>
      </c>
      <c r="O675" t="e">
        <f>IF(LOOKUP($F675,'Vent Sizing Charts'!$F$5:$F$18,'Vent Sizing Charts'!N$5:N$18)+1&lt;0,0,LOOKUP($F675,'Vent Sizing Charts'!$F$5:$F$18,'Vent Sizing Charts'!N$5:N$18))</f>
        <v>#N/A</v>
      </c>
    </row>
    <row r="676" spans="6:15" x14ac:dyDescent="0.25">
      <c r="F676" t="str">
        <f>IF('Vent Sizing'!M661="","",'Vent Sizing'!M661)</f>
        <v/>
      </c>
      <c r="G676">
        <v>0</v>
      </c>
      <c r="H676" t="e">
        <f>IF(LOOKUP($F676,'Vent Sizing Charts'!$F$5:$F$18,'Vent Sizing Charts'!G$5:G$18)+1&lt;0,0,LOOKUP($F676,'Vent Sizing Charts'!$F$5:$F$18,'Vent Sizing Charts'!G$5:G$18))</f>
        <v>#N/A</v>
      </c>
      <c r="I676" t="e">
        <f>IF(LOOKUP($F676,'Vent Sizing Charts'!$F$5:$F$18,'Vent Sizing Charts'!H$5:H$18)+1&lt;0,0,LOOKUP($F676,'Vent Sizing Charts'!$F$5:$F$18,'Vent Sizing Charts'!H$5:H$18))</f>
        <v>#N/A</v>
      </c>
      <c r="J676" t="e">
        <f>IF(LOOKUP($F676,'Vent Sizing Charts'!$F$5:$F$18,'Vent Sizing Charts'!I$5:I$18)+1&lt;0,0,LOOKUP($F676,'Vent Sizing Charts'!$F$5:$F$18,'Vent Sizing Charts'!I$5:I$18))</f>
        <v>#N/A</v>
      </c>
      <c r="K676" t="e">
        <f>IF(LOOKUP($F676,'Vent Sizing Charts'!$F$5:$F$18,'Vent Sizing Charts'!J$5:J$18)+1&lt;0,0,LOOKUP($F676,'Vent Sizing Charts'!$F$5:$F$18,'Vent Sizing Charts'!J$5:J$18))</f>
        <v>#N/A</v>
      </c>
      <c r="L676" t="e">
        <f>IF(LOOKUP($F676,'Vent Sizing Charts'!$F$5:$F$18,'Vent Sizing Charts'!K$5:K$18)+1&lt;0,0,LOOKUP($F676,'Vent Sizing Charts'!$F$5:$F$18,'Vent Sizing Charts'!K$5:K$18))</f>
        <v>#N/A</v>
      </c>
      <c r="M676" t="e">
        <f>IF(LOOKUP($F676,'Vent Sizing Charts'!$F$5:$F$18,'Vent Sizing Charts'!L$5:L$18)+1&lt;0,0,LOOKUP($F676,'Vent Sizing Charts'!$F$5:$F$18,'Vent Sizing Charts'!L$5:L$18))</f>
        <v>#N/A</v>
      </c>
      <c r="N676" t="e">
        <f>IF(LOOKUP($F676,'Vent Sizing Charts'!$F$5:$F$18,'Vent Sizing Charts'!M$5:M$18)+1&lt;0,0,LOOKUP($F676,'Vent Sizing Charts'!$F$5:$F$18,'Vent Sizing Charts'!M$5:M$18))</f>
        <v>#N/A</v>
      </c>
      <c r="O676" t="e">
        <f>IF(LOOKUP($F676,'Vent Sizing Charts'!$F$5:$F$18,'Vent Sizing Charts'!N$5:N$18)+1&lt;0,0,LOOKUP($F676,'Vent Sizing Charts'!$F$5:$F$18,'Vent Sizing Charts'!N$5:N$18))</f>
        <v>#N/A</v>
      </c>
    </row>
    <row r="677" spans="6:15" x14ac:dyDescent="0.25">
      <c r="F677" t="str">
        <f>IF('Vent Sizing'!M662="","",'Vent Sizing'!M662)</f>
        <v/>
      </c>
      <c r="G677">
        <v>0</v>
      </c>
      <c r="H677" t="e">
        <f>IF(LOOKUP($F677,'Vent Sizing Charts'!$F$5:$F$18,'Vent Sizing Charts'!G$5:G$18)+1&lt;0,0,LOOKUP($F677,'Vent Sizing Charts'!$F$5:$F$18,'Vent Sizing Charts'!G$5:G$18))</f>
        <v>#N/A</v>
      </c>
      <c r="I677" t="e">
        <f>IF(LOOKUP($F677,'Vent Sizing Charts'!$F$5:$F$18,'Vent Sizing Charts'!H$5:H$18)+1&lt;0,0,LOOKUP($F677,'Vent Sizing Charts'!$F$5:$F$18,'Vent Sizing Charts'!H$5:H$18))</f>
        <v>#N/A</v>
      </c>
      <c r="J677" t="e">
        <f>IF(LOOKUP($F677,'Vent Sizing Charts'!$F$5:$F$18,'Vent Sizing Charts'!I$5:I$18)+1&lt;0,0,LOOKUP($F677,'Vent Sizing Charts'!$F$5:$F$18,'Vent Sizing Charts'!I$5:I$18))</f>
        <v>#N/A</v>
      </c>
      <c r="K677" t="e">
        <f>IF(LOOKUP($F677,'Vent Sizing Charts'!$F$5:$F$18,'Vent Sizing Charts'!J$5:J$18)+1&lt;0,0,LOOKUP($F677,'Vent Sizing Charts'!$F$5:$F$18,'Vent Sizing Charts'!J$5:J$18))</f>
        <v>#N/A</v>
      </c>
      <c r="L677" t="e">
        <f>IF(LOOKUP($F677,'Vent Sizing Charts'!$F$5:$F$18,'Vent Sizing Charts'!K$5:K$18)+1&lt;0,0,LOOKUP($F677,'Vent Sizing Charts'!$F$5:$F$18,'Vent Sizing Charts'!K$5:K$18))</f>
        <v>#N/A</v>
      </c>
      <c r="M677" t="e">
        <f>IF(LOOKUP($F677,'Vent Sizing Charts'!$F$5:$F$18,'Vent Sizing Charts'!L$5:L$18)+1&lt;0,0,LOOKUP($F677,'Vent Sizing Charts'!$F$5:$F$18,'Vent Sizing Charts'!L$5:L$18))</f>
        <v>#N/A</v>
      </c>
      <c r="N677" t="e">
        <f>IF(LOOKUP($F677,'Vent Sizing Charts'!$F$5:$F$18,'Vent Sizing Charts'!M$5:M$18)+1&lt;0,0,LOOKUP($F677,'Vent Sizing Charts'!$F$5:$F$18,'Vent Sizing Charts'!M$5:M$18))</f>
        <v>#N/A</v>
      </c>
      <c r="O677" t="e">
        <f>IF(LOOKUP($F677,'Vent Sizing Charts'!$F$5:$F$18,'Vent Sizing Charts'!N$5:N$18)+1&lt;0,0,LOOKUP($F677,'Vent Sizing Charts'!$F$5:$F$18,'Vent Sizing Charts'!N$5:N$18))</f>
        <v>#N/A</v>
      </c>
    </row>
    <row r="678" spans="6:15" x14ac:dyDescent="0.25">
      <c r="F678" t="str">
        <f>IF('Vent Sizing'!M663="","",'Vent Sizing'!M663)</f>
        <v/>
      </c>
      <c r="G678">
        <v>0</v>
      </c>
      <c r="H678" t="e">
        <f>IF(LOOKUP($F678,'Vent Sizing Charts'!$F$5:$F$18,'Vent Sizing Charts'!G$5:G$18)+1&lt;0,0,LOOKUP($F678,'Vent Sizing Charts'!$F$5:$F$18,'Vent Sizing Charts'!G$5:G$18))</f>
        <v>#N/A</v>
      </c>
      <c r="I678" t="e">
        <f>IF(LOOKUP($F678,'Vent Sizing Charts'!$F$5:$F$18,'Vent Sizing Charts'!H$5:H$18)+1&lt;0,0,LOOKUP($F678,'Vent Sizing Charts'!$F$5:$F$18,'Vent Sizing Charts'!H$5:H$18))</f>
        <v>#N/A</v>
      </c>
      <c r="J678" t="e">
        <f>IF(LOOKUP($F678,'Vent Sizing Charts'!$F$5:$F$18,'Vent Sizing Charts'!I$5:I$18)+1&lt;0,0,LOOKUP($F678,'Vent Sizing Charts'!$F$5:$F$18,'Vent Sizing Charts'!I$5:I$18))</f>
        <v>#N/A</v>
      </c>
      <c r="K678" t="e">
        <f>IF(LOOKUP($F678,'Vent Sizing Charts'!$F$5:$F$18,'Vent Sizing Charts'!J$5:J$18)+1&lt;0,0,LOOKUP($F678,'Vent Sizing Charts'!$F$5:$F$18,'Vent Sizing Charts'!J$5:J$18))</f>
        <v>#N/A</v>
      </c>
      <c r="L678" t="e">
        <f>IF(LOOKUP($F678,'Vent Sizing Charts'!$F$5:$F$18,'Vent Sizing Charts'!K$5:K$18)+1&lt;0,0,LOOKUP($F678,'Vent Sizing Charts'!$F$5:$F$18,'Vent Sizing Charts'!K$5:K$18))</f>
        <v>#N/A</v>
      </c>
      <c r="M678" t="e">
        <f>IF(LOOKUP($F678,'Vent Sizing Charts'!$F$5:$F$18,'Vent Sizing Charts'!L$5:L$18)+1&lt;0,0,LOOKUP($F678,'Vent Sizing Charts'!$F$5:$F$18,'Vent Sizing Charts'!L$5:L$18))</f>
        <v>#N/A</v>
      </c>
      <c r="N678" t="e">
        <f>IF(LOOKUP($F678,'Vent Sizing Charts'!$F$5:$F$18,'Vent Sizing Charts'!M$5:M$18)+1&lt;0,0,LOOKUP($F678,'Vent Sizing Charts'!$F$5:$F$18,'Vent Sizing Charts'!M$5:M$18))</f>
        <v>#N/A</v>
      </c>
      <c r="O678" t="e">
        <f>IF(LOOKUP($F678,'Vent Sizing Charts'!$F$5:$F$18,'Vent Sizing Charts'!N$5:N$18)+1&lt;0,0,LOOKUP($F678,'Vent Sizing Charts'!$F$5:$F$18,'Vent Sizing Charts'!N$5:N$18))</f>
        <v>#N/A</v>
      </c>
    </row>
    <row r="679" spans="6:15" x14ac:dyDescent="0.25">
      <c r="F679" t="str">
        <f>IF('Vent Sizing'!M664="","",'Vent Sizing'!M664)</f>
        <v/>
      </c>
      <c r="G679">
        <v>0</v>
      </c>
      <c r="H679" t="e">
        <f>IF(LOOKUP($F679,'Vent Sizing Charts'!$F$5:$F$18,'Vent Sizing Charts'!G$5:G$18)+1&lt;0,0,LOOKUP($F679,'Vent Sizing Charts'!$F$5:$F$18,'Vent Sizing Charts'!G$5:G$18))</f>
        <v>#N/A</v>
      </c>
      <c r="I679" t="e">
        <f>IF(LOOKUP($F679,'Vent Sizing Charts'!$F$5:$F$18,'Vent Sizing Charts'!H$5:H$18)+1&lt;0,0,LOOKUP($F679,'Vent Sizing Charts'!$F$5:$F$18,'Vent Sizing Charts'!H$5:H$18))</f>
        <v>#N/A</v>
      </c>
      <c r="J679" t="e">
        <f>IF(LOOKUP($F679,'Vent Sizing Charts'!$F$5:$F$18,'Vent Sizing Charts'!I$5:I$18)+1&lt;0,0,LOOKUP($F679,'Vent Sizing Charts'!$F$5:$F$18,'Vent Sizing Charts'!I$5:I$18))</f>
        <v>#N/A</v>
      </c>
      <c r="K679" t="e">
        <f>IF(LOOKUP($F679,'Vent Sizing Charts'!$F$5:$F$18,'Vent Sizing Charts'!J$5:J$18)+1&lt;0,0,LOOKUP($F679,'Vent Sizing Charts'!$F$5:$F$18,'Vent Sizing Charts'!J$5:J$18))</f>
        <v>#N/A</v>
      </c>
      <c r="L679" t="e">
        <f>IF(LOOKUP($F679,'Vent Sizing Charts'!$F$5:$F$18,'Vent Sizing Charts'!K$5:K$18)+1&lt;0,0,LOOKUP($F679,'Vent Sizing Charts'!$F$5:$F$18,'Vent Sizing Charts'!K$5:K$18))</f>
        <v>#N/A</v>
      </c>
      <c r="M679" t="e">
        <f>IF(LOOKUP($F679,'Vent Sizing Charts'!$F$5:$F$18,'Vent Sizing Charts'!L$5:L$18)+1&lt;0,0,LOOKUP($F679,'Vent Sizing Charts'!$F$5:$F$18,'Vent Sizing Charts'!L$5:L$18))</f>
        <v>#N/A</v>
      </c>
      <c r="N679" t="e">
        <f>IF(LOOKUP($F679,'Vent Sizing Charts'!$F$5:$F$18,'Vent Sizing Charts'!M$5:M$18)+1&lt;0,0,LOOKUP($F679,'Vent Sizing Charts'!$F$5:$F$18,'Vent Sizing Charts'!M$5:M$18))</f>
        <v>#N/A</v>
      </c>
      <c r="O679" t="e">
        <f>IF(LOOKUP($F679,'Vent Sizing Charts'!$F$5:$F$18,'Vent Sizing Charts'!N$5:N$18)+1&lt;0,0,LOOKUP($F679,'Vent Sizing Charts'!$F$5:$F$18,'Vent Sizing Charts'!N$5:N$18))</f>
        <v>#N/A</v>
      </c>
    </row>
    <row r="680" spans="6:15" x14ac:dyDescent="0.25">
      <c r="F680" t="str">
        <f>IF('Vent Sizing'!M665="","",'Vent Sizing'!M665)</f>
        <v/>
      </c>
      <c r="G680">
        <v>0</v>
      </c>
      <c r="H680" t="e">
        <f>IF(LOOKUP($F680,'Vent Sizing Charts'!$F$5:$F$18,'Vent Sizing Charts'!G$5:G$18)+1&lt;0,0,LOOKUP($F680,'Vent Sizing Charts'!$F$5:$F$18,'Vent Sizing Charts'!G$5:G$18))</f>
        <v>#N/A</v>
      </c>
      <c r="I680" t="e">
        <f>IF(LOOKUP($F680,'Vent Sizing Charts'!$F$5:$F$18,'Vent Sizing Charts'!H$5:H$18)+1&lt;0,0,LOOKUP($F680,'Vent Sizing Charts'!$F$5:$F$18,'Vent Sizing Charts'!H$5:H$18))</f>
        <v>#N/A</v>
      </c>
      <c r="J680" t="e">
        <f>IF(LOOKUP($F680,'Vent Sizing Charts'!$F$5:$F$18,'Vent Sizing Charts'!I$5:I$18)+1&lt;0,0,LOOKUP($F680,'Vent Sizing Charts'!$F$5:$F$18,'Vent Sizing Charts'!I$5:I$18))</f>
        <v>#N/A</v>
      </c>
      <c r="K680" t="e">
        <f>IF(LOOKUP($F680,'Vent Sizing Charts'!$F$5:$F$18,'Vent Sizing Charts'!J$5:J$18)+1&lt;0,0,LOOKUP($F680,'Vent Sizing Charts'!$F$5:$F$18,'Vent Sizing Charts'!J$5:J$18))</f>
        <v>#N/A</v>
      </c>
      <c r="L680" t="e">
        <f>IF(LOOKUP($F680,'Vent Sizing Charts'!$F$5:$F$18,'Vent Sizing Charts'!K$5:K$18)+1&lt;0,0,LOOKUP($F680,'Vent Sizing Charts'!$F$5:$F$18,'Vent Sizing Charts'!K$5:K$18))</f>
        <v>#N/A</v>
      </c>
      <c r="M680" t="e">
        <f>IF(LOOKUP($F680,'Vent Sizing Charts'!$F$5:$F$18,'Vent Sizing Charts'!L$5:L$18)+1&lt;0,0,LOOKUP($F680,'Vent Sizing Charts'!$F$5:$F$18,'Vent Sizing Charts'!L$5:L$18))</f>
        <v>#N/A</v>
      </c>
      <c r="N680" t="e">
        <f>IF(LOOKUP($F680,'Vent Sizing Charts'!$F$5:$F$18,'Vent Sizing Charts'!M$5:M$18)+1&lt;0,0,LOOKUP($F680,'Vent Sizing Charts'!$F$5:$F$18,'Vent Sizing Charts'!M$5:M$18))</f>
        <v>#N/A</v>
      </c>
      <c r="O680" t="e">
        <f>IF(LOOKUP($F680,'Vent Sizing Charts'!$F$5:$F$18,'Vent Sizing Charts'!N$5:N$18)+1&lt;0,0,LOOKUP($F680,'Vent Sizing Charts'!$F$5:$F$18,'Vent Sizing Charts'!N$5:N$18))</f>
        <v>#N/A</v>
      </c>
    </row>
    <row r="681" spans="6:15" x14ac:dyDescent="0.25">
      <c r="F681" t="str">
        <f>IF('Vent Sizing'!M666="","",'Vent Sizing'!M666)</f>
        <v/>
      </c>
      <c r="G681">
        <v>0</v>
      </c>
      <c r="H681" t="e">
        <f>IF(LOOKUP($F681,'Vent Sizing Charts'!$F$5:$F$18,'Vent Sizing Charts'!G$5:G$18)+1&lt;0,0,LOOKUP($F681,'Vent Sizing Charts'!$F$5:$F$18,'Vent Sizing Charts'!G$5:G$18))</f>
        <v>#N/A</v>
      </c>
      <c r="I681" t="e">
        <f>IF(LOOKUP($F681,'Vent Sizing Charts'!$F$5:$F$18,'Vent Sizing Charts'!H$5:H$18)+1&lt;0,0,LOOKUP($F681,'Vent Sizing Charts'!$F$5:$F$18,'Vent Sizing Charts'!H$5:H$18))</f>
        <v>#N/A</v>
      </c>
      <c r="J681" t="e">
        <f>IF(LOOKUP($F681,'Vent Sizing Charts'!$F$5:$F$18,'Vent Sizing Charts'!I$5:I$18)+1&lt;0,0,LOOKUP($F681,'Vent Sizing Charts'!$F$5:$F$18,'Vent Sizing Charts'!I$5:I$18))</f>
        <v>#N/A</v>
      </c>
      <c r="K681" t="e">
        <f>IF(LOOKUP($F681,'Vent Sizing Charts'!$F$5:$F$18,'Vent Sizing Charts'!J$5:J$18)+1&lt;0,0,LOOKUP($F681,'Vent Sizing Charts'!$F$5:$F$18,'Vent Sizing Charts'!J$5:J$18))</f>
        <v>#N/A</v>
      </c>
      <c r="L681" t="e">
        <f>IF(LOOKUP($F681,'Vent Sizing Charts'!$F$5:$F$18,'Vent Sizing Charts'!K$5:K$18)+1&lt;0,0,LOOKUP($F681,'Vent Sizing Charts'!$F$5:$F$18,'Vent Sizing Charts'!K$5:K$18))</f>
        <v>#N/A</v>
      </c>
      <c r="M681" t="e">
        <f>IF(LOOKUP($F681,'Vent Sizing Charts'!$F$5:$F$18,'Vent Sizing Charts'!L$5:L$18)+1&lt;0,0,LOOKUP($F681,'Vent Sizing Charts'!$F$5:$F$18,'Vent Sizing Charts'!L$5:L$18))</f>
        <v>#N/A</v>
      </c>
      <c r="N681" t="e">
        <f>IF(LOOKUP($F681,'Vent Sizing Charts'!$F$5:$F$18,'Vent Sizing Charts'!M$5:M$18)+1&lt;0,0,LOOKUP($F681,'Vent Sizing Charts'!$F$5:$F$18,'Vent Sizing Charts'!M$5:M$18))</f>
        <v>#N/A</v>
      </c>
      <c r="O681" t="e">
        <f>IF(LOOKUP($F681,'Vent Sizing Charts'!$F$5:$F$18,'Vent Sizing Charts'!N$5:N$18)+1&lt;0,0,LOOKUP($F681,'Vent Sizing Charts'!$F$5:$F$18,'Vent Sizing Charts'!N$5:N$18))</f>
        <v>#N/A</v>
      </c>
    </row>
    <row r="682" spans="6:15" x14ac:dyDescent="0.25">
      <c r="F682" t="str">
        <f>IF('Vent Sizing'!M667="","",'Vent Sizing'!M667)</f>
        <v/>
      </c>
      <c r="G682">
        <v>0</v>
      </c>
      <c r="H682" t="e">
        <f>IF(LOOKUP($F682,'Vent Sizing Charts'!$F$5:$F$18,'Vent Sizing Charts'!G$5:G$18)+1&lt;0,0,LOOKUP($F682,'Vent Sizing Charts'!$F$5:$F$18,'Vent Sizing Charts'!G$5:G$18))</f>
        <v>#N/A</v>
      </c>
      <c r="I682" t="e">
        <f>IF(LOOKUP($F682,'Vent Sizing Charts'!$F$5:$F$18,'Vent Sizing Charts'!H$5:H$18)+1&lt;0,0,LOOKUP($F682,'Vent Sizing Charts'!$F$5:$F$18,'Vent Sizing Charts'!H$5:H$18))</f>
        <v>#N/A</v>
      </c>
      <c r="J682" t="e">
        <f>IF(LOOKUP($F682,'Vent Sizing Charts'!$F$5:$F$18,'Vent Sizing Charts'!I$5:I$18)+1&lt;0,0,LOOKUP($F682,'Vent Sizing Charts'!$F$5:$F$18,'Vent Sizing Charts'!I$5:I$18))</f>
        <v>#N/A</v>
      </c>
      <c r="K682" t="e">
        <f>IF(LOOKUP($F682,'Vent Sizing Charts'!$F$5:$F$18,'Vent Sizing Charts'!J$5:J$18)+1&lt;0,0,LOOKUP($F682,'Vent Sizing Charts'!$F$5:$F$18,'Vent Sizing Charts'!J$5:J$18))</f>
        <v>#N/A</v>
      </c>
      <c r="L682" t="e">
        <f>IF(LOOKUP($F682,'Vent Sizing Charts'!$F$5:$F$18,'Vent Sizing Charts'!K$5:K$18)+1&lt;0,0,LOOKUP($F682,'Vent Sizing Charts'!$F$5:$F$18,'Vent Sizing Charts'!K$5:K$18))</f>
        <v>#N/A</v>
      </c>
      <c r="M682" t="e">
        <f>IF(LOOKUP($F682,'Vent Sizing Charts'!$F$5:$F$18,'Vent Sizing Charts'!L$5:L$18)+1&lt;0,0,LOOKUP($F682,'Vent Sizing Charts'!$F$5:$F$18,'Vent Sizing Charts'!L$5:L$18))</f>
        <v>#N/A</v>
      </c>
      <c r="N682" t="e">
        <f>IF(LOOKUP($F682,'Vent Sizing Charts'!$F$5:$F$18,'Vent Sizing Charts'!M$5:M$18)+1&lt;0,0,LOOKUP($F682,'Vent Sizing Charts'!$F$5:$F$18,'Vent Sizing Charts'!M$5:M$18))</f>
        <v>#N/A</v>
      </c>
      <c r="O682" t="e">
        <f>IF(LOOKUP($F682,'Vent Sizing Charts'!$F$5:$F$18,'Vent Sizing Charts'!N$5:N$18)+1&lt;0,0,LOOKUP($F682,'Vent Sizing Charts'!$F$5:$F$18,'Vent Sizing Charts'!N$5:N$18))</f>
        <v>#N/A</v>
      </c>
    </row>
    <row r="683" spans="6:15" x14ac:dyDescent="0.25">
      <c r="F683" t="str">
        <f>IF('Vent Sizing'!M668="","",'Vent Sizing'!M668)</f>
        <v/>
      </c>
      <c r="G683">
        <v>0</v>
      </c>
      <c r="H683" t="e">
        <f>IF(LOOKUP($F683,'Vent Sizing Charts'!$F$5:$F$18,'Vent Sizing Charts'!G$5:G$18)+1&lt;0,0,LOOKUP($F683,'Vent Sizing Charts'!$F$5:$F$18,'Vent Sizing Charts'!G$5:G$18))</f>
        <v>#N/A</v>
      </c>
      <c r="I683" t="e">
        <f>IF(LOOKUP($F683,'Vent Sizing Charts'!$F$5:$F$18,'Vent Sizing Charts'!H$5:H$18)+1&lt;0,0,LOOKUP($F683,'Vent Sizing Charts'!$F$5:$F$18,'Vent Sizing Charts'!H$5:H$18))</f>
        <v>#N/A</v>
      </c>
      <c r="J683" t="e">
        <f>IF(LOOKUP($F683,'Vent Sizing Charts'!$F$5:$F$18,'Vent Sizing Charts'!I$5:I$18)+1&lt;0,0,LOOKUP($F683,'Vent Sizing Charts'!$F$5:$F$18,'Vent Sizing Charts'!I$5:I$18))</f>
        <v>#N/A</v>
      </c>
      <c r="K683" t="e">
        <f>IF(LOOKUP($F683,'Vent Sizing Charts'!$F$5:$F$18,'Vent Sizing Charts'!J$5:J$18)+1&lt;0,0,LOOKUP($F683,'Vent Sizing Charts'!$F$5:$F$18,'Vent Sizing Charts'!J$5:J$18))</f>
        <v>#N/A</v>
      </c>
      <c r="L683" t="e">
        <f>IF(LOOKUP($F683,'Vent Sizing Charts'!$F$5:$F$18,'Vent Sizing Charts'!K$5:K$18)+1&lt;0,0,LOOKUP($F683,'Vent Sizing Charts'!$F$5:$F$18,'Vent Sizing Charts'!K$5:K$18))</f>
        <v>#N/A</v>
      </c>
      <c r="M683" t="e">
        <f>IF(LOOKUP($F683,'Vent Sizing Charts'!$F$5:$F$18,'Vent Sizing Charts'!L$5:L$18)+1&lt;0,0,LOOKUP($F683,'Vent Sizing Charts'!$F$5:$F$18,'Vent Sizing Charts'!L$5:L$18))</f>
        <v>#N/A</v>
      </c>
      <c r="N683" t="e">
        <f>IF(LOOKUP($F683,'Vent Sizing Charts'!$F$5:$F$18,'Vent Sizing Charts'!M$5:M$18)+1&lt;0,0,LOOKUP($F683,'Vent Sizing Charts'!$F$5:$F$18,'Vent Sizing Charts'!M$5:M$18))</f>
        <v>#N/A</v>
      </c>
      <c r="O683" t="e">
        <f>IF(LOOKUP($F683,'Vent Sizing Charts'!$F$5:$F$18,'Vent Sizing Charts'!N$5:N$18)+1&lt;0,0,LOOKUP($F683,'Vent Sizing Charts'!$F$5:$F$18,'Vent Sizing Charts'!N$5:N$18))</f>
        <v>#N/A</v>
      </c>
    </row>
    <row r="684" spans="6:15" x14ac:dyDescent="0.25">
      <c r="F684" t="str">
        <f>IF('Vent Sizing'!M669="","",'Vent Sizing'!M669)</f>
        <v/>
      </c>
      <c r="G684">
        <v>0</v>
      </c>
      <c r="H684" t="e">
        <f>IF(LOOKUP($F684,'Vent Sizing Charts'!$F$5:$F$18,'Vent Sizing Charts'!G$5:G$18)+1&lt;0,0,LOOKUP($F684,'Vent Sizing Charts'!$F$5:$F$18,'Vent Sizing Charts'!G$5:G$18))</f>
        <v>#N/A</v>
      </c>
      <c r="I684" t="e">
        <f>IF(LOOKUP($F684,'Vent Sizing Charts'!$F$5:$F$18,'Vent Sizing Charts'!H$5:H$18)+1&lt;0,0,LOOKUP($F684,'Vent Sizing Charts'!$F$5:$F$18,'Vent Sizing Charts'!H$5:H$18))</f>
        <v>#N/A</v>
      </c>
      <c r="J684" t="e">
        <f>IF(LOOKUP($F684,'Vent Sizing Charts'!$F$5:$F$18,'Vent Sizing Charts'!I$5:I$18)+1&lt;0,0,LOOKUP($F684,'Vent Sizing Charts'!$F$5:$F$18,'Vent Sizing Charts'!I$5:I$18))</f>
        <v>#N/A</v>
      </c>
      <c r="K684" t="e">
        <f>IF(LOOKUP($F684,'Vent Sizing Charts'!$F$5:$F$18,'Vent Sizing Charts'!J$5:J$18)+1&lt;0,0,LOOKUP($F684,'Vent Sizing Charts'!$F$5:$F$18,'Vent Sizing Charts'!J$5:J$18))</f>
        <v>#N/A</v>
      </c>
      <c r="L684" t="e">
        <f>IF(LOOKUP($F684,'Vent Sizing Charts'!$F$5:$F$18,'Vent Sizing Charts'!K$5:K$18)+1&lt;0,0,LOOKUP($F684,'Vent Sizing Charts'!$F$5:$F$18,'Vent Sizing Charts'!K$5:K$18))</f>
        <v>#N/A</v>
      </c>
      <c r="M684" t="e">
        <f>IF(LOOKUP($F684,'Vent Sizing Charts'!$F$5:$F$18,'Vent Sizing Charts'!L$5:L$18)+1&lt;0,0,LOOKUP($F684,'Vent Sizing Charts'!$F$5:$F$18,'Vent Sizing Charts'!L$5:L$18))</f>
        <v>#N/A</v>
      </c>
      <c r="N684" t="e">
        <f>IF(LOOKUP($F684,'Vent Sizing Charts'!$F$5:$F$18,'Vent Sizing Charts'!M$5:M$18)+1&lt;0,0,LOOKUP($F684,'Vent Sizing Charts'!$F$5:$F$18,'Vent Sizing Charts'!M$5:M$18))</f>
        <v>#N/A</v>
      </c>
      <c r="O684" t="e">
        <f>IF(LOOKUP($F684,'Vent Sizing Charts'!$F$5:$F$18,'Vent Sizing Charts'!N$5:N$18)+1&lt;0,0,LOOKUP($F684,'Vent Sizing Charts'!$F$5:$F$18,'Vent Sizing Charts'!N$5:N$18))</f>
        <v>#N/A</v>
      </c>
    </row>
    <row r="685" spans="6:15" x14ac:dyDescent="0.25">
      <c r="F685" t="str">
        <f>IF('Vent Sizing'!M670="","",'Vent Sizing'!M670)</f>
        <v/>
      </c>
      <c r="G685">
        <v>0</v>
      </c>
      <c r="H685" t="e">
        <f>IF(LOOKUP($F685,'Vent Sizing Charts'!$F$5:$F$18,'Vent Sizing Charts'!G$5:G$18)+1&lt;0,0,LOOKUP($F685,'Vent Sizing Charts'!$F$5:$F$18,'Vent Sizing Charts'!G$5:G$18))</f>
        <v>#N/A</v>
      </c>
      <c r="I685" t="e">
        <f>IF(LOOKUP($F685,'Vent Sizing Charts'!$F$5:$F$18,'Vent Sizing Charts'!H$5:H$18)+1&lt;0,0,LOOKUP($F685,'Vent Sizing Charts'!$F$5:$F$18,'Vent Sizing Charts'!H$5:H$18))</f>
        <v>#N/A</v>
      </c>
      <c r="J685" t="e">
        <f>IF(LOOKUP($F685,'Vent Sizing Charts'!$F$5:$F$18,'Vent Sizing Charts'!I$5:I$18)+1&lt;0,0,LOOKUP($F685,'Vent Sizing Charts'!$F$5:$F$18,'Vent Sizing Charts'!I$5:I$18))</f>
        <v>#N/A</v>
      </c>
      <c r="K685" t="e">
        <f>IF(LOOKUP($F685,'Vent Sizing Charts'!$F$5:$F$18,'Vent Sizing Charts'!J$5:J$18)+1&lt;0,0,LOOKUP($F685,'Vent Sizing Charts'!$F$5:$F$18,'Vent Sizing Charts'!J$5:J$18))</f>
        <v>#N/A</v>
      </c>
      <c r="L685" t="e">
        <f>IF(LOOKUP($F685,'Vent Sizing Charts'!$F$5:$F$18,'Vent Sizing Charts'!K$5:K$18)+1&lt;0,0,LOOKUP($F685,'Vent Sizing Charts'!$F$5:$F$18,'Vent Sizing Charts'!K$5:K$18))</f>
        <v>#N/A</v>
      </c>
      <c r="M685" t="e">
        <f>IF(LOOKUP($F685,'Vent Sizing Charts'!$F$5:$F$18,'Vent Sizing Charts'!L$5:L$18)+1&lt;0,0,LOOKUP($F685,'Vent Sizing Charts'!$F$5:$F$18,'Vent Sizing Charts'!L$5:L$18))</f>
        <v>#N/A</v>
      </c>
      <c r="N685" t="e">
        <f>IF(LOOKUP($F685,'Vent Sizing Charts'!$F$5:$F$18,'Vent Sizing Charts'!M$5:M$18)+1&lt;0,0,LOOKUP($F685,'Vent Sizing Charts'!$F$5:$F$18,'Vent Sizing Charts'!M$5:M$18))</f>
        <v>#N/A</v>
      </c>
      <c r="O685" t="e">
        <f>IF(LOOKUP($F685,'Vent Sizing Charts'!$F$5:$F$18,'Vent Sizing Charts'!N$5:N$18)+1&lt;0,0,LOOKUP($F685,'Vent Sizing Charts'!$F$5:$F$18,'Vent Sizing Charts'!N$5:N$18))</f>
        <v>#N/A</v>
      </c>
    </row>
    <row r="686" spans="6:15" x14ac:dyDescent="0.25">
      <c r="F686" t="str">
        <f>IF('Vent Sizing'!M671="","",'Vent Sizing'!M671)</f>
        <v/>
      </c>
      <c r="G686">
        <v>0</v>
      </c>
      <c r="H686" t="e">
        <f>IF(LOOKUP($F686,'Vent Sizing Charts'!$F$5:$F$18,'Vent Sizing Charts'!G$5:G$18)+1&lt;0,0,LOOKUP($F686,'Vent Sizing Charts'!$F$5:$F$18,'Vent Sizing Charts'!G$5:G$18))</f>
        <v>#N/A</v>
      </c>
      <c r="I686" t="e">
        <f>IF(LOOKUP($F686,'Vent Sizing Charts'!$F$5:$F$18,'Vent Sizing Charts'!H$5:H$18)+1&lt;0,0,LOOKUP($F686,'Vent Sizing Charts'!$F$5:$F$18,'Vent Sizing Charts'!H$5:H$18))</f>
        <v>#N/A</v>
      </c>
      <c r="J686" t="e">
        <f>IF(LOOKUP($F686,'Vent Sizing Charts'!$F$5:$F$18,'Vent Sizing Charts'!I$5:I$18)+1&lt;0,0,LOOKUP($F686,'Vent Sizing Charts'!$F$5:$F$18,'Vent Sizing Charts'!I$5:I$18))</f>
        <v>#N/A</v>
      </c>
      <c r="K686" t="e">
        <f>IF(LOOKUP($F686,'Vent Sizing Charts'!$F$5:$F$18,'Vent Sizing Charts'!J$5:J$18)+1&lt;0,0,LOOKUP($F686,'Vent Sizing Charts'!$F$5:$F$18,'Vent Sizing Charts'!J$5:J$18))</f>
        <v>#N/A</v>
      </c>
      <c r="L686" t="e">
        <f>IF(LOOKUP($F686,'Vent Sizing Charts'!$F$5:$F$18,'Vent Sizing Charts'!K$5:K$18)+1&lt;0,0,LOOKUP($F686,'Vent Sizing Charts'!$F$5:$F$18,'Vent Sizing Charts'!K$5:K$18))</f>
        <v>#N/A</v>
      </c>
      <c r="M686" t="e">
        <f>IF(LOOKUP($F686,'Vent Sizing Charts'!$F$5:$F$18,'Vent Sizing Charts'!L$5:L$18)+1&lt;0,0,LOOKUP($F686,'Vent Sizing Charts'!$F$5:$F$18,'Vent Sizing Charts'!L$5:L$18))</f>
        <v>#N/A</v>
      </c>
      <c r="N686" t="e">
        <f>IF(LOOKUP($F686,'Vent Sizing Charts'!$F$5:$F$18,'Vent Sizing Charts'!M$5:M$18)+1&lt;0,0,LOOKUP($F686,'Vent Sizing Charts'!$F$5:$F$18,'Vent Sizing Charts'!M$5:M$18))</f>
        <v>#N/A</v>
      </c>
      <c r="O686" t="e">
        <f>IF(LOOKUP($F686,'Vent Sizing Charts'!$F$5:$F$18,'Vent Sizing Charts'!N$5:N$18)+1&lt;0,0,LOOKUP($F686,'Vent Sizing Charts'!$F$5:$F$18,'Vent Sizing Charts'!N$5:N$18))</f>
        <v>#N/A</v>
      </c>
    </row>
    <row r="687" spans="6:15" x14ac:dyDescent="0.25">
      <c r="F687" t="str">
        <f>IF('Vent Sizing'!M672="","",'Vent Sizing'!M672)</f>
        <v/>
      </c>
      <c r="G687">
        <v>0</v>
      </c>
      <c r="H687" t="e">
        <f>IF(LOOKUP($F687,'Vent Sizing Charts'!$F$5:$F$18,'Vent Sizing Charts'!G$5:G$18)+1&lt;0,0,LOOKUP($F687,'Vent Sizing Charts'!$F$5:$F$18,'Vent Sizing Charts'!G$5:G$18))</f>
        <v>#N/A</v>
      </c>
      <c r="I687" t="e">
        <f>IF(LOOKUP($F687,'Vent Sizing Charts'!$F$5:$F$18,'Vent Sizing Charts'!H$5:H$18)+1&lt;0,0,LOOKUP($F687,'Vent Sizing Charts'!$F$5:$F$18,'Vent Sizing Charts'!H$5:H$18))</f>
        <v>#N/A</v>
      </c>
      <c r="J687" t="e">
        <f>IF(LOOKUP($F687,'Vent Sizing Charts'!$F$5:$F$18,'Vent Sizing Charts'!I$5:I$18)+1&lt;0,0,LOOKUP($F687,'Vent Sizing Charts'!$F$5:$F$18,'Vent Sizing Charts'!I$5:I$18))</f>
        <v>#N/A</v>
      </c>
      <c r="K687" t="e">
        <f>IF(LOOKUP($F687,'Vent Sizing Charts'!$F$5:$F$18,'Vent Sizing Charts'!J$5:J$18)+1&lt;0,0,LOOKUP($F687,'Vent Sizing Charts'!$F$5:$F$18,'Vent Sizing Charts'!J$5:J$18))</f>
        <v>#N/A</v>
      </c>
      <c r="L687" t="e">
        <f>IF(LOOKUP($F687,'Vent Sizing Charts'!$F$5:$F$18,'Vent Sizing Charts'!K$5:K$18)+1&lt;0,0,LOOKUP($F687,'Vent Sizing Charts'!$F$5:$F$18,'Vent Sizing Charts'!K$5:K$18))</f>
        <v>#N/A</v>
      </c>
      <c r="M687" t="e">
        <f>IF(LOOKUP($F687,'Vent Sizing Charts'!$F$5:$F$18,'Vent Sizing Charts'!L$5:L$18)+1&lt;0,0,LOOKUP($F687,'Vent Sizing Charts'!$F$5:$F$18,'Vent Sizing Charts'!L$5:L$18))</f>
        <v>#N/A</v>
      </c>
      <c r="N687" t="e">
        <f>IF(LOOKUP($F687,'Vent Sizing Charts'!$F$5:$F$18,'Vent Sizing Charts'!M$5:M$18)+1&lt;0,0,LOOKUP($F687,'Vent Sizing Charts'!$F$5:$F$18,'Vent Sizing Charts'!M$5:M$18))</f>
        <v>#N/A</v>
      </c>
      <c r="O687" t="e">
        <f>IF(LOOKUP($F687,'Vent Sizing Charts'!$F$5:$F$18,'Vent Sizing Charts'!N$5:N$18)+1&lt;0,0,LOOKUP($F687,'Vent Sizing Charts'!$F$5:$F$18,'Vent Sizing Charts'!N$5:N$18))</f>
        <v>#N/A</v>
      </c>
    </row>
    <row r="688" spans="6:15" x14ac:dyDescent="0.25">
      <c r="F688" t="str">
        <f>IF('Vent Sizing'!M673="","",'Vent Sizing'!M673)</f>
        <v/>
      </c>
      <c r="G688">
        <v>0</v>
      </c>
      <c r="H688" t="e">
        <f>IF(LOOKUP($F688,'Vent Sizing Charts'!$F$5:$F$18,'Vent Sizing Charts'!G$5:G$18)+1&lt;0,0,LOOKUP($F688,'Vent Sizing Charts'!$F$5:$F$18,'Vent Sizing Charts'!G$5:G$18))</f>
        <v>#N/A</v>
      </c>
      <c r="I688" t="e">
        <f>IF(LOOKUP($F688,'Vent Sizing Charts'!$F$5:$F$18,'Vent Sizing Charts'!H$5:H$18)+1&lt;0,0,LOOKUP($F688,'Vent Sizing Charts'!$F$5:$F$18,'Vent Sizing Charts'!H$5:H$18))</f>
        <v>#N/A</v>
      </c>
      <c r="J688" t="e">
        <f>IF(LOOKUP($F688,'Vent Sizing Charts'!$F$5:$F$18,'Vent Sizing Charts'!I$5:I$18)+1&lt;0,0,LOOKUP($F688,'Vent Sizing Charts'!$F$5:$F$18,'Vent Sizing Charts'!I$5:I$18))</f>
        <v>#N/A</v>
      </c>
      <c r="K688" t="e">
        <f>IF(LOOKUP($F688,'Vent Sizing Charts'!$F$5:$F$18,'Vent Sizing Charts'!J$5:J$18)+1&lt;0,0,LOOKUP($F688,'Vent Sizing Charts'!$F$5:$F$18,'Vent Sizing Charts'!J$5:J$18))</f>
        <v>#N/A</v>
      </c>
      <c r="L688" t="e">
        <f>IF(LOOKUP($F688,'Vent Sizing Charts'!$F$5:$F$18,'Vent Sizing Charts'!K$5:K$18)+1&lt;0,0,LOOKUP($F688,'Vent Sizing Charts'!$F$5:$F$18,'Vent Sizing Charts'!K$5:K$18))</f>
        <v>#N/A</v>
      </c>
      <c r="M688" t="e">
        <f>IF(LOOKUP($F688,'Vent Sizing Charts'!$F$5:$F$18,'Vent Sizing Charts'!L$5:L$18)+1&lt;0,0,LOOKUP($F688,'Vent Sizing Charts'!$F$5:$F$18,'Vent Sizing Charts'!L$5:L$18))</f>
        <v>#N/A</v>
      </c>
      <c r="N688" t="e">
        <f>IF(LOOKUP($F688,'Vent Sizing Charts'!$F$5:$F$18,'Vent Sizing Charts'!M$5:M$18)+1&lt;0,0,LOOKUP($F688,'Vent Sizing Charts'!$F$5:$F$18,'Vent Sizing Charts'!M$5:M$18))</f>
        <v>#N/A</v>
      </c>
      <c r="O688" t="e">
        <f>IF(LOOKUP($F688,'Vent Sizing Charts'!$F$5:$F$18,'Vent Sizing Charts'!N$5:N$18)+1&lt;0,0,LOOKUP($F688,'Vent Sizing Charts'!$F$5:$F$18,'Vent Sizing Charts'!N$5:N$18))</f>
        <v>#N/A</v>
      </c>
    </row>
    <row r="689" spans="6:15" x14ac:dyDescent="0.25">
      <c r="F689" t="str">
        <f>IF('Vent Sizing'!M674="","",'Vent Sizing'!M674)</f>
        <v/>
      </c>
      <c r="G689">
        <v>0</v>
      </c>
      <c r="H689" t="e">
        <f>IF(LOOKUP($F689,'Vent Sizing Charts'!$F$5:$F$18,'Vent Sizing Charts'!G$5:G$18)+1&lt;0,0,LOOKUP($F689,'Vent Sizing Charts'!$F$5:$F$18,'Vent Sizing Charts'!G$5:G$18))</f>
        <v>#N/A</v>
      </c>
      <c r="I689" t="e">
        <f>IF(LOOKUP($F689,'Vent Sizing Charts'!$F$5:$F$18,'Vent Sizing Charts'!H$5:H$18)+1&lt;0,0,LOOKUP($F689,'Vent Sizing Charts'!$F$5:$F$18,'Vent Sizing Charts'!H$5:H$18))</f>
        <v>#N/A</v>
      </c>
      <c r="J689" t="e">
        <f>IF(LOOKUP($F689,'Vent Sizing Charts'!$F$5:$F$18,'Vent Sizing Charts'!I$5:I$18)+1&lt;0,0,LOOKUP($F689,'Vent Sizing Charts'!$F$5:$F$18,'Vent Sizing Charts'!I$5:I$18))</f>
        <v>#N/A</v>
      </c>
      <c r="K689" t="e">
        <f>IF(LOOKUP($F689,'Vent Sizing Charts'!$F$5:$F$18,'Vent Sizing Charts'!J$5:J$18)+1&lt;0,0,LOOKUP($F689,'Vent Sizing Charts'!$F$5:$F$18,'Vent Sizing Charts'!J$5:J$18))</f>
        <v>#N/A</v>
      </c>
      <c r="L689" t="e">
        <f>IF(LOOKUP($F689,'Vent Sizing Charts'!$F$5:$F$18,'Vent Sizing Charts'!K$5:K$18)+1&lt;0,0,LOOKUP($F689,'Vent Sizing Charts'!$F$5:$F$18,'Vent Sizing Charts'!K$5:K$18))</f>
        <v>#N/A</v>
      </c>
      <c r="M689" t="e">
        <f>IF(LOOKUP($F689,'Vent Sizing Charts'!$F$5:$F$18,'Vent Sizing Charts'!L$5:L$18)+1&lt;0,0,LOOKUP($F689,'Vent Sizing Charts'!$F$5:$F$18,'Vent Sizing Charts'!L$5:L$18))</f>
        <v>#N/A</v>
      </c>
      <c r="N689" t="e">
        <f>IF(LOOKUP($F689,'Vent Sizing Charts'!$F$5:$F$18,'Vent Sizing Charts'!M$5:M$18)+1&lt;0,0,LOOKUP($F689,'Vent Sizing Charts'!$F$5:$F$18,'Vent Sizing Charts'!M$5:M$18))</f>
        <v>#N/A</v>
      </c>
      <c r="O689" t="e">
        <f>IF(LOOKUP($F689,'Vent Sizing Charts'!$F$5:$F$18,'Vent Sizing Charts'!N$5:N$18)+1&lt;0,0,LOOKUP($F689,'Vent Sizing Charts'!$F$5:$F$18,'Vent Sizing Charts'!N$5:N$18))</f>
        <v>#N/A</v>
      </c>
    </row>
    <row r="690" spans="6:15" x14ac:dyDescent="0.25">
      <c r="F690" t="str">
        <f>IF('Vent Sizing'!M675="","",'Vent Sizing'!M675)</f>
        <v/>
      </c>
      <c r="G690">
        <v>0</v>
      </c>
      <c r="H690" t="e">
        <f>IF(LOOKUP($F690,'Vent Sizing Charts'!$F$5:$F$18,'Vent Sizing Charts'!G$5:G$18)+1&lt;0,0,LOOKUP($F690,'Vent Sizing Charts'!$F$5:$F$18,'Vent Sizing Charts'!G$5:G$18))</f>
        <v>#N/A</v>
      </c>
      <c r="I690" t="e">
        <f>IF(LOOKUP($F690,'Vent Sizing Charts'!$F$5:$F$18,'Vent Sizing Charts'!H$5:H$18)+1&lt;0,0,LOOKUP($F690,'Vent Sizing Charts'!$F$5:$F$18,'Vent Sizing Charts'!H$5:H$18))</f>
        <v>#N/A</v>
      </c>
      <c r="J690" t="e">
        <f>IF(LOOKUP($F690,'Vent Sizing Charts'!$F$5:$F$18,'Vent Sizing Charts'!I$5:I$18)+1&lt;0,0,LOOKUP($F690,'Vent Sizing Charts'!$F$5:$F$18,'Vent Sizing Charts'!I$5:I$18))</f>
        <v>#N/A</v>
      </c>
      <c r="K690" t="e">
        <f>IF(LOOKUP($F690,'Vent Sizing Charts'!$F$5:$F$18,'Vent Sizing Charts'!J$5:J$18)+1&lt;0,0,LOOKUP($F690,'Vent Sizing Charts'!$F$5:$F$18,'Vent Sizing Charts'!J$5:J$18))</f>
        <v>#N/A</v>
      </c>
      <c r="L690" t="e">
        <f>IF(LOOKUP($F690,'Vent Sizing Charts'!$F$5:$F$18,'Vent Sizing Charts'!K$5:K$18)+1&lt;0,0,LOOKUP($F690,'Vent Sizing Charts'!$F$5:$F$18,'Vent Sizing Charts'!K$5:K$18))</f>
        <v>#N/A</v>
      </c>
      <c r="M690" t="e">
        <f>IF(LOOKUP($F690,'Vent Sizing Charts'!$F$5:$F$18,'Vent Sizing Charts'!L$5:L$18)+1&lt;0,0,LOOKUP($F690,'Vent Sizing Charts'!$F$5:$F$18,'Vent Sizing Charts'!L$5:L$18))</f>
        <v>#N/A</v>
      </c>
      <c r="N690" t="e">
        <f>IF(LOOKUP($F690,'Vent Sizing Charts'!$F$5:$F$18,'Vent Sizing Charts'!M$5:M$18)+1&lt;0,0,LOOKUP($F690,'Vent Sizing Charts'!$F$5:$F$18,'Vent Sizing Charts'!M$5:M$18))</f>
        <v>#N/A</v>
      </c>
      <c r="O690" t="e">
        <f>IF(LOOKUP($F690,'Vent Sizing Charts'!$F$5:$F$18,'Vent Sizing Charts'!N$5:N$18)+1&lt;0,0,LOOKUP($F690,'Vent Sizing Charts'!$F$5:$F$18,'Vent Sizing Charts'!N$5:N$18))</f>
        <v>#N/A</v>
      </c>
    </row>
    <row r="691" spans="6:15" x14ac:dyDescent="0.25">
      <c r="F691" t="str">
        <f>IF('Vent Sizing'!M676="","",'Vent Sizing'!M676)</f>
        <v/>
      </c>
      <c r="G691">
        <v>0</v>
      </c>
      <c r="H691" t="e">
        <f>IF(LOOKUP($F691,'Vent Sizing Charts'!$F$5:$F$18,'Vent Sizing Charts'!G$5:G$18)+1&lt;0,0,LOOKUP($F691,'Vent Sizing Charts'!$F$5:$F$18,'Vent Sizing Charts'!G$5:G$18))</f>
        <v>#N/A</v>
      </c>
      <c r="I691" t="e">
        <f>IF(LOOKUP($F691,'Vent Sizing Charts'!$F$5:$F$18,'Vent Sizing Charts'!H$5:H$18)+1&lt;0,0,LOOKUP($F691,'Vent Sizing Charts'!$F$5:$F$18,'Vent Sizing Charts'!H$5:H$18))</f>
        <v>#N/A</v>
      </c>
      <c r="J691" t="e">
        <f>IF(LOOKUP($F691,'Vent Sizing Charts'!$F$5:$F$18,'Vent Sizing Charts'!I$5:I$18)+1&lt;0,0,LOOKUP($F691,'Vent Sizing Charts'!$F$5:$F$18,'Vent Sizing Charts'!I$5:I$18))</f>
        <v>#N/A</v>
      </c>
      <c r="K691" t="e">
        <f>IF(LOOKUP($F691,'Vent Sizing Charts'!$F$5:$F$18,'Vent Sizing Charts'!J$5:J$18)+1&lt;0,0,LOOKUP($F691,'Vent Sizing Charts'!$F$5:$F$18,'Vent Sizing Charts'!J$5:J$18))</f>
        <v>#N/A</v>
      </c>
      <c r="L691" t="e">
        <f>IF(LOOKUP($F691,'Vent Sizing Charts'!$F$5:$F$18,'Vent Sizing Charts'!K$5:K$18)+1&lt;0,0,LOOKUP($F691,'Vent Sizing Charts'!$F$5:$F$18,'Vent Sizing Charts'!K$5:K$18))</f>
        <v>#N/A</v>
      </c>
      <c r="M691" t="e">
        <f>IF(LOOKUP($F691,'Vent Sizing Charts'!$F$5:$F$18,'Vent Sizing Charts'!L$5:L$18)+1&lt;0,0,LOOKUP($F691,'Vent Sizing Charts'!$F$5:$F$18,'Vent Sizing Charts'!L$5:L$18))</f>
        <v>#N/A</v>
      </c>
      <c r="N691" t="e">
        <f>IF(LOOKUP($F691,'Vent Sizing Charts'!$F$5:$F$18,'Vent Sizing Charts'!M$5:M$18)+1&lt;0,0,LOOKUP($F691,'Vent Sizing Charts'!$F$5:$F$18,'Vent Sizing Charts'!M$5:M$18))</f>
        <v>#N/A</v>
      </c>
      <c r="O691" t="e">
        <f>IF(LOOKUP($F691,'Vent Sizing Charts'!$F$5:$F$18,'Vent Sizing Charts'!N$5:N$18)+1&lt;0,0,LOOKUP($F691,'Vent Sizing Charts'!$F$5:$F$18,'Vent Sizing Charts'!N$5:N$18))</f>
        <v>#N/A</v>
      </c>
    </row>
    <row r="692" spans="6:15" x14ac:dyDescent="0.25">
      <c r="F692" t="str">
        <f>IF('Vent Sizing'!M677="","",'Vent Sizing'!M677)</f>
        <v/>
      </c>
      <c r="G692">
        <v>0</v>
      </c>
      <c r="H692" t="e">
        <f>IF(LOOKUP($F692,'Vent Sizing Charts'!$F$5:$F$18,'Vent Sizing Charts'!G$5:G$18)+1&lt;0,0,LOOKUP($F692,'Vent Sizing Charts'!$F$5:$F$18,'Vent Sizing Charts'!G$5:G$18))</f>
        <v>#N/A</v>
      </c>
      <c r="I692" t="e">
        <f>IF(LOOKUP($F692,'Vent Sizing Charts'!$F$5:$F$18,'Vent Sizing Charts'!H$5:H$18)+1&lt;0,0,LOOKUP($F692,'Vent Sizing Charts'!$F$5:$F$18,'Vent Sizing Charts'!H$5:H$18))</f>
        <v>#N/A</v>
      </c>
      <c r="J692" t="e">
        <f>IF(LOOKUP($F692,'Vent Sizing Charts'!$F$5:$F$18,'Vent Sizing Charts'!I$5:I$18)+1&lt;0,0,LOOKUP($F692,'Vent Sizing Charts'!$F$5:$F$18,'Vent Sizing Charts'!I$5:I$18))</f>
        <v>#N/A</v>
      </c>
      <c r="K692" t="e">
        <f>IF(LOOKUP($F692,'Vent Sizing Charts'!$F$5:$F$18,'Vent Sizing Charts'!J$5:J$18)+1&lt;0,0,LOOKUP($F692,'Vent Sizing Charts'!$F$5:$F$18,'Vent Sizing Charts'!J$5:J$18))</f>
        <v>#N/A</v>
      </c>
      <c r="L692" t="e">
        <f>IF(LOOKUP($F692,'Vent Sizing Charts'!$F$5:$F$18,'Vent Sizing Charts'!K$5:K$18)+1&lt;0,0,LOOKUP($F692,'Vent Sizing Charts'!$F$5:$F$18,'Vent Sizing Charts'!K$5:K$18))</f>
        <v>#N/A</v>
      </c>
      <c r="M692" t="e">
        <f>IF(LOOKUP($F692,'Vent Sizing Charts'!$F$5:$F$18,'Vent Sizing Charts'!L$5:L$18)+1&lt;0,0,LOOKUP($F692,'Vent Sizing Charts'!$F$5:$F$18,'Vent Sizing Charts'!L$5:L$18))</f>
        <v>#N/A</v>
      </c>
      <c r="N692" t="e">
        <f>IF(LOOKUP($F692,'Vent Sizing Charts'!$F$5:$F$18,'Vent Sizing Charts'!M$5:M$18)+1&lt;0,0,LOOKUP($F692,'Vent Sizing Charts'!$F$5:$F$18,'Vent Sizing Charts'!M$5:M$18))</f>
        <v>#N/A</v>
      </c>
      <c r="O692" t="e">
        <f>IF(LOOKUP($F692,'Vent Sizing Charts'!$F$5:$F$18,'Vent Sizing Charts'!N$5:N$18)+1&lt;0,0,LOOKUP($F692,'Vent Sizing Charts'!$F$5:$F$18,'Vent Sizing Charts'!N$5:N$18))</f>
        <v>#N/A</v>
      </c>
    </row>
    <row r="693" spans="6:15" x14ac:dyDescent="0.25">
      <c r="F693" t="str">
        <f>IF('Vent Sizing'!M678="","",'Vent Sizing'!M678)</f>
        <v/>
      </c>
      <c r="G693">
        <v>0</v>
      </c>
      <c r="H693" t="e">
        <f>IF(LOOKUP($F693,'Vent Sizing Charts'!$F$5:$F$18,'Vent Sizing Charts'!G$5:G$18)+1&lt;0,0,LOOKUP($F693,'Vent Sizing Charts'!$F$5:$F$18,'Vent Sizing Charts'!G$5:G$18))</f>
        <v>#N/A</v>
      </c>
      <c r="I693" t="e">
        <f>IF(LOOKUP($F693,'Vent Sizing Charts'!$F$5:$F$18,'Vent Sizing Charts'!H$5:H$18)+1&lt;0,0,LOOKUP($F693,'Vent Sizing Charts'!$F$5:$F$18,'Vent Sizing Charts'!H$5:H$18))</f>
        <v>#N/A</v>
      </c>
      <c r="J693" t="e">
        <f>IF(LOOKUP($F693,'Vent Sizing Charts'!$F$5:$F$18,'Vent Sizing Charts'!I$5:I$18)+1&lt;0,0,LOOKUP($F693,'Vent Sizing Charts'!$F$5:$F$18,'Vent Sizing Charts'!I$5:I$18))</f>
        <v>#N/A</v>
      </c>
      <c r="K693" t="e">
        <f>IF(LOOKUP($F693,'Vent Sizing Charts'!$F$5:$F$18,'Vent Sizing Charts'!J$5:J$18)+1&lt;0,0,LOOKUP($F693,'Vent Sizing Charts'!$F$5:$F$18,'Vent Sizing Charts'!J$5:J$18))</f>
        <v>#N/A</v>
      </c>
      <c r="L693" t="e">
        <f>IF(LOOKUP($F693,'Vent Sizing Charts'!$F$5:$F$18,'Vent Sizing Charts'!K$5:K$18)+1&lt;0,0,LOOKUP($F693,'Vent Sizing Charts'!$F$5:$F$18,'Vent Sizing Charts'!K$5:K$18))</f>
        <v>#N/A</v>
      </c>
      <c r="M693" t="e">
        <f>IF(LOOKUP($F693,'Vent Sizing Charts'!$F$5:$F$18,'Vent Sizing Charts'!L$5:L$18)+1&lt;0,0,LOOKUP($F693,'Vent Sizing Charts'!$F$5:$F$18,'Vent Sizing Charts'!L$5:L$18))</f>
        <v>#N/A</v>
      </c>
      <c r="N693" t="e">
        <f>IF(LOOKUP($F693,'Vent Sizing Charts'!$F$5:$F$18,'Vent Sizing Charts'!M$5:M$18)+1&lt;0,0,LOOKUP($F693,'Vent Sizing Charts'!$F$5:$F$18,'Vent Sizing Charts'!M$5:M$18))</f>
        <v>#N/A</v>
      </c>
      <c r="O693" t="e">
        <f>IF(LOOKUP($F693,'Vent Sizing Charts'!$F$5:$F$18,'Vent Sizing Charts'!N$5:N$18)+1&lt;0,0,LOOKUP($F693,'Vent Sizing Charts'!$F$5:$F$18,'Vent Sizing Charts'!N$5:N$18))</f>
        <v>#N/A</v>
      </c>
    </row>
    <row r="694" spans="6:15" x14ac:dyDescent="0.25">
      <c r="F694" t="str">
        <f>IF('Vent Sizing'!M679="","",'Vent Sizing'!M679)</f>
        <v/>
      </c>
      <c r="G694">
        <v>0</v>
      </c>
      <c r="H694" t="e">
        <f>IF(LOOKUP($F694,'Vent Sizing Charts'!$F$5:$F$18,'Vent Sizing Charts'!G$5:G$18)+1&lt;0,0,LOOKUP($F694,'Vent Sizing Charts'!$F$5:$F$18,'Vent Sizing Charts'!G$5:G$18))</f>
        <v>#N/A</v>
      </c>
      <c r="I694" t="e">
        <f>IF(LOOKUP($F694,'Vent Sizing Charts'!$F$5:$F$18,'Vent Sizing Charts'!H$5:H$18)+1&lt;0,0,LOOKUP($F694,'Vent Sizing Charts'!$F$5:$F$18,'Vent Sizing Charts'!H$5:H$18))</f>
        <v>#N/A</v>
      </c>
      <c r="J694" t="e">
        <f>IF(LOOKUP($F694,'Vent Sizing Charts'!$F$5:$F$18,'Vent Sizing Charts'!I$5:I$18)+1&lt;0,0,LOOKUP($F694,'Vent Sizing Charts'!$F$5:$F$18,'Vent Sizing Charts'!I$5:I$18))</f>
        <v>#N/A</v>
      </c>
      <c r="K694" t="e">
        <f>IF(LOOKUP($F694,'Vent Sizing Charts'!$F$5:$F$18,'Vent Sizing Charts'!J$5:J$18)+1&lt;0,0,LOOKUP($F694,'Vent Sizing Charts'!$F$5:$F$18,'Vent Sizing Charts'!J$5:J$18))</f>
        <v>#N/A</v>
      </c>
      <c r="L694" t="e">
        <f>IF(LOOKUP($F694,'Vent Sizing Charts'!$F$5:$F$18,'Vent Sizing Charts'!K$5:K$18)+1&lt;0,0,LOOKUP($F694,'Vent Sizing Charts'!$F$5:$F$18,'Vent Sizing Charts'!K$5:K$18))</f>
        <v>#N/A</v>
      </c>
      <c r="M694" t="e">
        <f>IF(LOOKUP($F694,'Vent Sizing Charts'!$F$5:$F$18,'Vent Sizing Charts'!L$5:L$18)+1&lt;0,0,LOOKUP($F694,'Vent Sizing Charts'!$F$5:$F$18,'Vent Sizing Charts'!L$5:L$18))</f>
        <v>#N/A</v>
      </c>
      <c r="N694" t="e">
        <f>IF(LOOKUP($F694,'Vent Sizing Charts'!$F$5:$F$18,'Vent Sizing Charts'!M$5:M$18)+1&lt;0,0,LOOKUP($F694,'Vent Sizing Charts'!$F$5:$F$18,'Vent Sizing Charts'!M$5:M$18))</f>
        <v>#N/A</v>
      </c>
      <c r="O694" t="e">
        <f>IF(LOOKUP($F694,'Vent Sizing Charts'!$F$5:$F$18,'Vent Sizing Charts'!N$5:N$18)+1&lt;0,0,LOOKUP($F694,'Vent Sizing Charts'!$F$5:$F$18,'Vent Sizing Charts'!N$5:N$18))</f>
        <v>#N/A</v>
      </c>
    </row>
    <row r="695" spans="6:15" x14ac:dyDescent="0.25">
      <c r="F695" t="str">
        <f>IF('Vent Sizing'!M680="","",'Vent Sizing'!M680)</f>
        <v/>
      </c>
      <c r="G695">
        <v>0</v>
      </c>
      <c r="H695" t="e">
        <f>IF(LOOKUP($F695,'Vent Sizing Charts'!$F$5:$F$18,'Vent Sizing Charts'!G$5:G$18)+1&lt;0,0,LOOKUP($F695,'Vent Sizing Charts'!$F$5:$F$18,'Vent Sizing Charts'!G$5:G$18))</f>
        <v>#N/A</v>
      </c>
      <c r="I695" t="e">
        <f>IF(LOOKUP($F695,'Vent Sizing Charts'!$F$5:$F$18,'Vent Sizing Charts'!H$5:H$18)+1&lt;0,0,LOOKUP($F695,'Vent Sizing Charts'!$F$5:$F$18,'Vent Sizing Charts'!H$5:H$18))</f>
        <v>#N/A</v>
      </c>
      <c r="J695" t="e">
        <f>IF(LOOKUP($F695,'Vent Sizing Charts'!$F$5:$F$18,'Vent Sizing Charts'!I$5:I$18)+1&lt;0,0,LOOKUP($F695,'Vent Sizing Charts'!$F$5:$F$18,'Vent Sizing Charts'!I$5:I$18))</f>
        <v>#N/A</v>
      </c>
      <c r="K695" t="e">
        <f>IF(LOOKUP($F695,'Vent Sizing Charts'!$F$5:$F$18,'Vent Sizing Charts'!J$5:J$18)+1&lt;0,0,LOOKUP($F695,'Vent Sizing Charts'!$F$5:$F$18,'Vent Sizing Charts'!J$5:J$18))</f>
        <v>#N/A</v>
      </c>
      <c r="L695" t="e">
        <f>IF(LOOKUP($F695,'Vent Sizing Charts'!$F$5:$F$18,'Vent Sizing Charts'!K$5:K$18)+1&lt;0,0,LOOKUP($F695,'Vent Sizing Charts'!$F$5:$F$18,'Vent Sizing Charts'!K$5:K$18))</f>
        <v>#N/A</v>
      </c>
      <c r="M695" t="e">
        <f>IF(LOOKUP($F695,'Vent Sizing Charts'!$F$5:$F$18,'Vent Sizing Charts'!L$5:L$18)+1&lt;0,0,LOOKUP($F695,'Vent Sizing Charts'!$F$5:$F$18,'Vent Sizing Charts'!L$5:L$18))</f>
        <v>#N/A</v>
      </c>
      <c r="N695" t="e">
        <f>IF(LOOKUP($F695,'Vent Sizing Charts'!$F$5:$F$18,'Vent Sizing Charts'!M$5:M$18)+1&lt;0,0,LOOKUP($F695,'Vent Sizing Charts'!$F$5:$F$18,'Vent Sizing Charts'!M$5:M$18))</f>
        <v>#N/A</v>
      </c>
      <c r="O695" t="e">
        <f>IF(LOOKUP($F695,'Vent Sizing Charts'!$F$5:$F$18,'Vent Sizing Charts'!N$5:N$18)+1&lt;0,0,LOOKUP($F695,'Vent Sizing Charts'!$F$5:$F$18,'Vent Sizing Charts'!N$5:N$18))</f>
        <v>#N/A</v>
      </c>
    </row>
    <row r="696" spans="6:15" x14ac:dyDescent="0.25">
      <c r="F696" t="str">
        <f>IF('Vent Sizing'!M681="","",'Vent Sizing'!M681)</f>
        <v/>
      </c>
      <c r="G696">
        <v>0</v>
      </c>
      <c r="H696" t="e">
        <f>IF(LOOKUP($F696,'Vent Sizing Charts'!$F$5:$F$18,'Vent Sizing Charts'!G$5:G$18)+1&lt;0,0,LOOKUP($F696,'Vent Sizing Charts'!$F$5:$F$18,'Vent Sizing Charts'!G$5:G$18))</f>
        <v>#N/A</v>
      </c>
      <c r="I696" t="e">
        <f>IF(LOOKUP($F696,'Vent Sizing Charts'!$F$5:$F$18,'Vent Sizing Charts'!H$5:H$18)+1&lt;0,0,LOOKUP($F696,'Vent Sizing Charts'!$F$5:$F$18,'Vent Sizing Charts'!H$5:H$18))</f>
        <v>#N/A</v>
      </c>
      <c r="J696" t="e">
        <f>IF(LOOKUP($F696,'Vent Sizing Charts'!$F$5:$F$18,'Vent Sizing Charts'!I$5:I$18)+1&lt;0,0,LOOKUP($F696,'Vent Sizing Charts'!$F$5:$F$18,'Vent Sizing Charts'!I$5:I$18))</f>
        <v>#N/A</v>
      </c>
      <c r="K696" t="e">
        <f>IF(LOOKUP($F696,'Vent Sizing Charts'!$F$5:$F$18,'Vent Sizing Charts'!J$5:J$18)+1&lt;0,0,LOOKUP($F696,'Vent Sizing Charts'!$F$5:$F$18,'Vent Sizing Charts'!J$5:J$18))</f>
        <v>#N/A</v>
      </c>
      <c r="L696" t="e">
        <f>IF(LOOKUP($F696,'Vent Sizing Charts'!$F$5:$F$18,'Vent Sizing Charts'!K$5:K$18)+1&lt;0,0,LOOKUP($F696,'Vent Sizing Charts'!$F$5:$F$18,'Vent Sizing Charts'!K$5:K$18))</f>
        <v>#N/A</v>
      </c>
      <c r="M696" t="e">
        <f>IF(LOOKUP($F696,'Vent Sizing Charts'!$F$5:$F$18,'Vent Sizing Charts'!L$5:L$18)+1&lt;0,0,LOOKUP($F696,'Vent Sizing Charts'!$F$5:$F$18,'Vent Sizing Charts'!L$5:L$18))</f>
        <v>#N/A</v>
      </c>
      <c r="N696" t="e">
        <f>IF(LOOKUP($F696,'Vent Sizing Charts'!$F$5:$F$18,'Vent Sizing Charts'!M$5:M$18)+1&lt;0,0,LOOKUP($F696,'Vent Sizing Charts'!$F$5:$F$18,'Vent Sizing Charts'!M$5:M$18))</f>
        <v>#N/A</v>
      </c>
      <c r="O696" t="e">
        <f>IF(LOOKUP($F696,'Vent Sizing Charts'!$F$5:$F$18,'Vent Sizing Charts'!N$5:N$18)+1&lt;0,0,LOOKUP($F696,'Vent Sizing Charts'!$F$5:$F$18,'Vent Sizing Charts'!N$5:N$18))</f>
        <v>#N/A</v>
      </c>
    </row>
    <row r="697" spans="6:15" x14ac:dyDescent="0.25">
      <c r="F697" t="str">
        <f>IF('Vent Sizing'!M682="","",'Vent Sizing'!M682)</f>
        <v/>
      </c>
      <c r="G697">
        <v>0</v>
      </c>
      <c r="H697" t="e">
        <f>IF(LOOKUP($F697,'Vent Sizing Charts'!$F$5:$F$18,'Vent Sizing Charts'!G$5:G$18)+1&lt;0,0,LOOKUP($F697,'Vent Sizing Charts'!$F$5:$F$18,'Vent Sizing Charts'!G$5:G$18))</f>
        <v>#N/A</v>
      </c>
      <c r="I697" t="e">
        <f>IF(LOOKUP($F697,'Vent Sizing Charts'!$F$5:$F$18,'Vent Sizing Charts'!H$5:H$18)+1&lt;0,0,LOOKUP($F697,'Vent Sizing Charts'!$F$5:$F$18,'Vent Sizing Charts'!H$5:H$18))</f>
        <v>#N/A</v>
      </c>
      <c r="J697" t="e">
        <f>IF(LOOKUP($F697,'Vent Sizing Charts'!$F$5:$F$18,'Vent Sizing Charts'!I$5:I$18)+1&lt;0,0,LOOKUP($F697,'Vent Sizing Charts'!$F$5:$F$18,'Vent Sizing Charts'!I$5:I$18))</f>
        <v>#N/A</v>
      </c>
      <c r="K697" t="e">
        <f>IF(LOOKUP($F697,'Vent Sizing Charts'!$F$5:$F$18,'Vent Sizing Charts'!J$5:J$18)+1&lt;0,0,LOOKUP($F697,'Vent Sizing Charts'!$F$5:$F$18,'Vent Sizing Charts'!J$5:J$18))</f>
        <v>#N/A</v>
      </c>
      <c r="L697" t="e">
        <f>IF(LOOKUP($F697,'Vent Sizing Charts'!$F$5:$F$18,'Vent Sizing Charts'!K$5:K$18)+1&lt;0,0,LOOKUP($F697,'Vent Sizing Charts'!$F$5:$F$18,'Vent Sizing Charts'!K$5:K$18))</f>
        <v>#N/A</v>
      </c>
      <c r="M697" t="e">
        <f>IF(LOOKUP($F697,'Vent Sizing Charts'!$F$5:$F$18,'Vent Sizing Charts'!L$5:L$18)+1&lt;0,0,LOOKUP($F697,'Vent Sizing Charts'!$F$5:$F$18,'Vent Sizing Charts'!L$5:L$18))</f>
        <v>#N/A</v>
      </c>
      <c r="N697" t="e">
        <f>IF(LOOKUP($F697,'Vent Sizing Charts'!$F$5:$F$18,'Vent Sizing Charts'!M$5:M$18)+1&lt;0,0,LOOKUP($F697,'Vent Sizing Charts'!$F$5:$F$18,'Vent Sizing Charts'!M$5:M$18))</f>
        <v>#N/A</v>
      </c>
      <c r="O697" t="e">
        <f>IF(LOOKUP($F697,'Vent Sizing Charts'!$F$5:$F$18,'Vent Sizing Charts'!N$5:N$18)+1&lt;0,0,LOOKUP($F697,'Vent Sizing Charts'!$F$5:$F$18,'Vent Sizing Charts'!N$5:N$18))</f>
        <v>#N/A</v>
      </c>
    </row>
    <row r="698" spans="6:15" x14ac:dyDescent="0.25">
      <c r="F698" t="str">
        <f>IF('Vent Sizing'!M683="","",'Vent Sizing'!M683)</f>
        <v/>
      </c>
      <c r="G698">
        <v>0</v>
      </c>
      <c r="H698" t="e">
        <f>IF(LOOKUP($F698,'Vent Sizing Charts'!$F$5:$F$18,'Vent Sizing Charts'!G$5:G$18)+1&lt;0,0,LOOKUP($F698,'Vent Sizing Charts'!$F$5:$F$18,'Vent Sizing Charts'!G$5:G$18))</f>
        <v>#N/A</v>
      </c>
      <c r="I698" t="e">
        <f>IF(LOOKUP($F698,'Vent Sizing Charts'!$F$5:$F$18,'Vent Sizing Charts'!H$5:H$18)+1&lt;0,0,LOOKUP($F698,'Vent Sizing Charts'!$F$5:$F$18,'Vent Sizing Charts'!H$5:H$18))</f>
        <v>#N/A</v>
      </c>
      <c r="J698" t="e">
        <f>IF(LOOKUP($F698,'Vent Sizing Charts'!$F$5:$F$18,'Vent Sizing Charts'!I$5:I$18)+1&lt;0,0,LOOKUP($F698,'Vent Sizing Charts'!$F$5:$F$18,'Vent Sizing Charts'!I$5:I$18))</f>
        <v>#N/A</v>
      </c>
      <c r="K698" t="e">
        <f>IF(LOOKUP($F698,'Vent Sizing Charts'!$F$5:$F$18,'Vent Sizing Charts'!J$5:J$18)+1&lt;0,0,LOOKUP($F698,'Vent Sizing Charts'!$F$5:$F$18,'Vent Sizing Charts'!J$5:J$18))</f>
        <v>#N/A</v>
      </c>
      <c r="L698" t="e">
        <f>IF(LOOKUP($F698,'Vent Sizing Charts'!$F$5:$F$18,'Vent Sizing Charts'!K$5:K$18)+1&lt;0,0,LOOKUP($F698,'Vent Sizing Charts'!$F$5:$F$18,'Vent Sizing Charts'!K$5:K$18))</f>
        <v>#N/A</v>
      </c>
      <c r="M698" t="e">
        <f>IF(LOOKUP($F698,'Vent Sizing Charts'!$F$5:$F$18,'Vent Sizing Charts'!L$5:L$18)+1&lt;0,0,LOOKUP($F698,'Vent Sizing Charts'!$F$5:$F$18,'Vent Sizing Charts'!L$5:L$18))</f>
        <v>#N/A</v>
      </c>
      <c r="N698" t="e">
        <f>IF(LOOKUP($F698,'Vent Sizing Charts'!$F$5:$F$18,'Vent Sizing Charts'!M$5:M$18)+1&lt;0,0,LOOKUP($F698,'Vent Sizing Charts'!$F$5:$F$18,'Vent Sizing Charts'!M$5:M$18))</f>
        <v>#N/A</v>
      </c>
      <c r="O698" t="e">
        <f>IF(LOOKUP($F698,'Vent Sizing Charts'!$F$5:$F$18,'Vent Sizing Charts'!N$5:N$18)+1&lt;0,0,LOOKUP($F698,'Vent Sizing Charts'!$F$5:$F$18,'Vent Sizing Charts'!N$5:N$18))</f>
        <v>#N/A</v>
      </c>
    </row>
    <row r="699" spans="6:15" x14ac:dyDescent="0.25">
      <c r="F699" t="str">
        <f>IF('Vent Sizing'!M684="","",'Vent Sizing'!M684)</f>
        <v/>
      </c>
      <c r="G699">
        <v>0</v>
      </c>
      <c r="H699" t="e">
        <f>IF(LOOKUP($F699,'Vent Sizing Charts'!$F$5:$F$18,'Vent Sizing Charts'!G$5:G$18)+1&lt;0,0,LOOKUP($F699,'Vent Sizing Charts'!$F$5:$F$18,'Vent Sizing Charts'!G$5:G$18))</f>
        <v>#N/A</v>
      </c>
      <c r="I699" t="e">
        <f>IF(LOOKUP($F699,'Vent Sizing Charts'!$F$5:$F$18,'Vent Sizing Charts'!H$5:H$18)+1&lt;0,0,LOOKUP($F699,'Vent Sizing Charts'!$F$5:$F$18,'Vent Sizing Charts'!H$5:H$18))</f>
        <v>#N/A</v>
      </c>
      <c r="J699" t="e">
        <f>IF(LOOKUP($F699,'Vent Sizing Charts'!$F$5:$F$18,'Vent Sizing Charts'!I$5:I$18)+1&lt;0,0,LOOKUP($F699,'Vent Sizing Charts'!$F$5:$F$18,'Vent Sizing Charts'!I$5:I$18))</f>
        <v>#N/A</v>
      </c>
      <c r="K699" t="e">
        <f>IF(LOOKUP($F699,'Vent Sizing Charts'!$F$5:$F$18,'Vent Sizing Charts'!J$5:J$18)+1&lt;0,0,LOOKUP($F699,'Vent Sizing Charts'!$F$5:$F$18,'Vent Sizing Charts'!J$5:J$18))</f>
        <v>#N/A</v>
      </c>
      <c r="L699" t="e">
        <f>IF(LOOKUP($F699,'Vent Sizing Charts'!$F$5:$F$18,'Vent Sizing Charts'!K$5:K$18)+1&lt;0,0,LOOKUP($F699,'Vent Sizing Charts'!$F$5:$F$18,'Vent Sizing Charts'!K$5:K$18))</f>
        <v>#N/A</v>
      </c>
      <c r="M699" t="e">
        <f>IF(LOOKUP($F699,'Vent Sizing Charts'!$F$5:$F$18,'Vent Sizing Charts'!L$5:L$18)+1&lt;0,0,LOOKUP($F699,'Vent Sizing Charts'!$F$5:$F$18,'Vent Sizing Charts'!L$5:L$18))</f>
        <v>#N/A</v>
      </c>
      <c r="N699" t="e">
        <f>IF(LOOKUP($F699,'Vent Sizing Charts'!$F$5:$F$18,'Vent Sizing Charts'!M$5:M$18)+1&lt;0,0,LOOKUP($F699,'Vent Sizing Charts'!$F$5:$F$18,'Vent Sizing Charts'!M$5:M$18))</f>
        <v>#N/A</v>
      </c>
      <c r="O699" t="e">
        <f>IF(LOOKUP($F699,'Vent Sizing Charts'!$F$5:$F$18,'Vent Sizing Charts'!N$5:N$18)+1&lt;0,0,LOOKUP($F699,'Vent Sizing Charts'!$F$5:$F$18,'Vent Sizing Charts'!N$5:N$18))</f>
        <v>#N/A</v>
      </c>
    </row>
    <row r="700" spans="6:15" x14ac:dyDescent="0.25">
      <c r="F700" t="str">
        <f>IF('Vent Sizing'!M685="","",'Vent Sizing'!M685)</f>
        <v/>
      </c>
      <c r="G700">
        <v>0</v>
      </c>
      <c r="H700" t="e">
        <f>IF(LOOKUP($F700,'Vent Sizing Charts'!$F$5:$F$18,'Vent Sizing Charts'!G$5:G$18)+1&lt;0,0,LOOKUP($F700,'Vent Sizing Charts'!$F$5:$F$18,'Vent Sizing Charts'!G$5:G$18))</f>
        <v>#N/A</v>
      </c>
      <c r="I700" t="e">
        <f>IF(LOOKUP($F700,'Vent Sizing Charts'!$F$5:$F$18,'Vent Sizing Charts'!H$5:H$18)+1&lt;0,0,LOOKUP($F700,'Vent Sizing Charts'!$F$5:$F$18,'Vent Sizing Charts'!H$5:H$18))</f>
        <v>#N/A</v>
      </c>
      <c r="J700" t="e">
        <f>IF(LOOKUP($F700,'Vent Sizing Charts'!$F$5:$F$18,'Vent Sizing Charts'!I$5:I$18)+1&lt;0,0,LOOKUP($F700,'Vent Sizing Charts'!$F$5:$F$18,'Vent Sizing Charts'!I$5:I$18))</f>
        <v>#N/A</v>
      </c>
      <c r="K700" t="e">
        <f>IF(LOOKUP($F700,'Vent Sizing Charts'!$F$5:$F$18,'Vent Sizing Charts'!J$5:J$18)+1&lt;0,0,LOOKUP($F700,'Vent Sizing Charts'!$F$5:$F$18,'Vent Sizing Charts'!J$5:J$18))</f>
        <v>#N/A</v>
      </c>
      <c r="L700" t="e">
        <f>IF(LOOKUP($F700,'Vent Sizing Charts'!$F$5:$F$18,'Vent Sizing Charts'!K$5:K$18)+1&lt;0,0,LOOKUP($F700,'Vent Sizing Charts'!$F$5:$F$18,'Vent Sizing Charts'!K$5:K$18))</f>
        <v>#N/A</v>
      </c>
      <c r="M700" t="e">
        <f>IF(LOOKUP($F700,'Vent Sizing Charts'!$F$5:$F$18,'Vent Sizing Charts'!L$5:L$18)+1&lt;0,0,LOOKUP($F700,'Vent Sizing Charts'!$F$5:$F$18,'Vent Sizing Charts'!L$5:L$18))</f>
        <v>#N/A</v>
      </c>
      <c r="N700" t="e">
        <f>IF(LOOKUP($F700,'Vent Sizing Charts'!$F$5:$F$18,'Vent Sizing Charts'!M$5:M$18)+1&lt;0,0,LOOKUP($F700,'Vent Sizing Charts'!$F$5:$F$18,'Vent Sizing Charts'!M$5:M$18))</f>
        <v>#N/A</v>
      </c>
      <c r="O700" t="e">
        <f>IF(LOOKUP($F700,'Vent Sizing Charts'!$F$5:$F$18,'Vent Sizing Charts'!N$5:N$18)+1&lt;0,0,LOOKUP($F700,'Vent Sizing Charts'!$F$5:$F$18,'Vent Sizing Charts'!N$5:N$18))</f>
        <v>#N/A</v>
      </c>
    </row>
    <row r="701" spans="6:15" x14ac:dyDescent="0.25">
      <c r="F701" t="str">
        <f>IF('Vent Sizing'!M686="","",'Vent Sizing'!M686)</f>
        <v/>
      </c>
      <c r="G701">
        <v>0</v>
      </c>
      <c r="H701" t="e">
        <f>IF(LOOKUP($F701,'Vent Sizing Charts'!$F$5:$F$18,'Vent Sizing Charts'!G$5:G$18)+1&lt;0,0,LOOKUP($F701,'Vent Sizing Charts'!$F$5:$F$18,'Vent Sizing Charts'!G$5:G$18))</f>
        <v>#N/A</v>
      </c>
      <c r="I701" t="e">
        <f>IF(LOOKUP($F701,'Vent Sizing Charts'!$F$5:$F$18,'Vent Sizing Charts'!H$5:H$18)+1&lt;0,0,LOOKUP($F701,'Vent Sizing Charts'!$F$5:$F$18,'Vent Sizing Charts'!H$5:H$18))</f>
        <v>#N/A</v>
      </c>
      <c r="J701" t="e">
        <f>IF(LOOKUP($F701,'Vent Sizing Charts'!$F$5:$F$18,'Vent Sizing Charts'!I$5:I$18)+1&lt;0,0,LOOKUP($F701,'Vent Sizing Charts'!$F$5:$F$18,'Vent Sizing Charts'!I$5:I$18))</f>
        <v>#N/A</v>
      </c>
      <c r="K701" t="e">
        <f>IF(LOOKUP($F701,'Vent Sizing Charts'!$F$5:$F$18,'Vent Sizing Charts'!J$5:J$18)+1&lt;0,0,LOOKUP($F701,'Vent Sizing Charts'!$F$5:$F$18,'Vent Sizing Charts'!J$5:J$18))</f>
        <v>#N/A</v>
      </c>
      <c r="L701" t="e">
        <f>IF(LOOKUP($F701,'Vent Sizing Charts'!$F$5:$F$18,'Vent Sizing Charts'!K$5:K$18)+1&lt;0,0,LOOKUP($F701,'Vent Sizing Charts'!$F$5:$F$18,'Vent Sizing Charts'!K$5:K$18))</f>
        <v>#N/A</v>
      </c>
      <c r="M701" t="e">
        <f>IF(LOOKUP($F701,'Vent Sizing Charts'!$F$5:$F$18,'Vent Sizing Charts'!L$5:L$18)+1&lt;0,0,LOOKUP($F701,'Vent Sizing Charts'!$F$5:$F$18,'Vent Sizing Charts'!L$5:L$18))</f>
        <v>#N/A</v>
      </c>
      <c r="N701" t="e">
        <f>IF(LOOKUP($F701,'Vent Sizing Charts'!$F$5:$F$18,'Vent Sizing Charts'!M$5:M$18)+1&lt;0,0,LOOKUP($F701,'Vent Sizing Charts'!$F$5:$F$18,'Vent Sizing Charts'!M$5:M$18))</f>
        <v>#N/A</v>
      </c>
      <c r="O701" t="e">
        <f>IF(LOOKUP($F701,'Vent Sizing Charts'!$F$5:$F$18,'Vent Sizing Charts'!N$5:N$18)+1&lt;0,0,LOOKUP($F701,'Vent Sizing Charts'!$F$5:$F$18,'Vent Sizing Charts'!N$5:N$18))</f>
        <v>#N/A</v>
      </c>
    </row>
    <row r="702" spans="6:15" x14ac:dyDescent="0.25">
      <c r="F702" t="str">
        <f>IF('Vent Sizing'!M687="","",'Vent Sizing'!M687)</f>
        <v/>
      </c>
      <c r="G702">
        <v>0</v>
      </c>
      <c r="H702" t="e">
        <f>IF(LOOKUP($F702,'Vent Sizing Charts'!$F$5:$F$18,'Vent Sizing Charts'!G$5:G$18)+1&lt;0,0,LOOKUP($F702,'Vent Sizing Charts'!$F$5:$F$18,'Vent Sizing Charts'!G$5:G$18))</f>
        <v>#N/A</v>
      </c>
      <c r="I702" t="e">
        <f>IF(LOOKUP($F702,'Vent Sizing Charts'!$F$5:$F$18,'Vent Sizing Charts'!H$5:H$18)+1&lt;0,0,LOOKUP($F702,'Vent Sizing Charts'!$F$5:$F$18,'Vent Sizing Charts'!H$5:H$18))</f>
        <v>#N/A</v>
      </c>
      <c r="J702" t="e">
        <f>IF(LOOKUP($F702,'Vent Sizing Charts'!$F$5:$F$18,'Vent Sizing Charts'!I$5:I$18)+1&lt;0,0,LOOKUP($F702,'Vent Sizing Charts'!$F$5:$F$18,'Vent Sizing Charts'!I$5:I$18))</f>
        <v>#N/A</v>
      </c>
      <c r="K702" t="e">
        <f>IF(LOOKUP($F702,'Vent Sizing Charts'!$F$5:$F$18,'Vent Sizing Charts'!J$5:J$18)+1&lt;0,0,LOOKUP($F702,'Vent Sizing Charts'!$F$5:$F$18,'Vent Sizing Charts'!J$5:J$18))</f>
        <v>#N/A</v>
      </c>
      <c r="L702" t="e">
        <f>IF(LOOKUP($F702,'Vent Sizing Charts'!$F$5:$F$18,'Vent Sizing Charts'!K$5:K$18)+1&lt;0,0,LOOKUP($F702,'Vent Sizing Charts'!$F$5:$F$18,'Vent Sizing Charts'!K$5:K$18))</f>
        <v>#N/A</v>
      </c>
      <c r="M702" t="e">
        <f>IF(LOOKUP($F702,'Vent Sizing Charts'!$F$5:$F$18,'Vent Sizing Charts'!L$5:L$18)+1&lt;0,0,LOOKUP($F702,'Vent Sizing Charts'!$F$5:$F$18,'Vent Sizing Charts'!L$5:L$18))</f>
        <v>#N/A</v>
      </c>
      <c r="N702" t="e">
        <f>IF(LOOKUP($F702,'Vent Sizing Charts'!$F$5:$F$18,'Vent Sizing Charts'!M$5:M$18)+1&lt;0,0,LOOKUP($F702,'Vent Sizing Charts'!$F$5:$F$18,'Vent Sizing Charts'!M$5:M$18))</f>
        <v>#N/A</v>
      </c>
      <c r="O702" t="e">
        <f>IF(LOOKUP($F702,'Vent Sizing Charts'!$F$5:$F$18,'Vent Sizing Charts'!N$5:N$18)+1&lt;0,0,LOOKUP($F702,'Vent Sizing Charts'!$F$5:$F$18,'Vent Sizing Charts'!N$5:N$18))</f>
        <v>#N/A</v>
      </c>
    </row>
    <row r="703" spans="6:15" x14ac:dyDescent="0.25">
      <c r="F703" t="str">
        <f>IF('Vent Sizing'!M688="","",'Vent Sizing'!M688)</f>
        <v/>
      </c>
      <c r="G703">
        <v>0</v>
      </c>
      <c r="H703" t="e">
        <f>IF(LOOKUP($F703,'Vent Sizing Charts'!$F$5:$F$18,'Vent Sizing Charts'!G$5:G$18)+1&lt;0,0,LOOKUP($F703,'Vent Sizing Charts'!$F$5:$F$18,'Vent Sizing Charts'!G$5:G$18))</f>
        <v>#N/A</v>
      </c>
      <c r="I703" t="e">
        <f>IF(LOOKUP($F703,'Vent Sizing Charts'!$F$5:$F$18,'Vent Sizing Charts'!H$5:H$18)+1&lt;0,0,LOOKUP($F703,'Vent Sizing Charts'!$F$5:$F$18,'Vent Sizing Charts'!H$5:H$18))</f>
        <v>#N/A</v>
      </c>
      <c r="J703" t="e">
        <f>IF(LOOKUP($F703,'Vent Sizing Charts'!$F$5:$F$18,'Vent Sizing Charts'!I$5:I$18)+1&lt;0,0,LOOKUP($F703,'Vent Sizing Charts'!$F$5:$F$18,'Vent Sizing Charts'!I$5:I$18))</f>
        <v>#N/A</v>
      </c>
      <c r="K703" t="e">
        <f>IF(LOOKUP($F703,'Vent Sizing Charts'!$F$5:$F$18,'Vent Sizing Charts'!J$5:J$18)+1&lt;0,0,LOOKUP($F703,'Vent Sizing Charts'!$F$5:$F$18,'Vent Sizing Charts'!J$5:J$18))</f>
        <v>#N/A</v>
      </c>
      <c r="L703" t="e">
        <f>IF(LOOKUP($F703,'Vent Sizing Charts'!$F$5:$F$18,'Vent Sizing Charts'!K$5:K$18)+1&lt;0,0,LOOKUP($F703,'Vent Sizing Charts'!$F$5:$F$18,'Vent Sizing Charts'!K$5:K$18))</f>
        <v>#N/A</v>
      </c>
      <c r="M703" t="e">
        <f>IF(LOOKUP($F703,'Vent Sizing Charts'!$F$5:$F$18,'Vent Sizing Charts'!L$5:L$18)+1&lt;0,0,LOOKUP($F703,'Vent Sizing Charts'!$F$5:$F$18,'Vent Sizing Charts'!L$5:L$18))</f>
        <v>#N/A</v>
      </c>
      <c r="N703" t="e">
        <f>IF(LOOKUP($F703,'Vent Sizing Charts'!$F$5:$F$18,'Vent Sizing Charts'!M$5:M$18)+1&lt;0,0,LOOKUP($F703,'Vent Sizing Charts'!$F$5:$F$18,'Vent Sizing Charts'!M$5:M$18))</f>
        <v>#N/A</v>
      </c>
      <c r="O703" t="e">
        <f>IF(LOOKUP($F703,'Vent Sizing Charts'!$F$5:$F$18,'Vent Sizing Charts'!N$5:N$18)+1&lt;0,0,LOOKUP($F703,'Vent Sizing Charts'!$F$5:$F$18,'Vent Sizing Charts'!N$5:N$18))</f>
        <v>#N/A</v>
      </c>
    </row>
    <row r="704" spans="6:15" x14ac:dyDescent="0.25">
      <c r="F704" t="str">
        <f>IF('Vent Sizing'!M689="","",'Vent Sizing'!M689)</f>
        <v/>
      </c>
      <c r="G704">
        <v>0</v>
      </c>
      <c r="H704" t="e">
        <f>IF(LOOKUP($F704,'Vent Sizing Charts'!$F$5:$F$18,'Vent Sizing Charts'!G$5:G$18)+1&lt;0,0,LOOKUP($F704,'Vent Sizing Charts'!$F$5:$F$18,'Vent Sizing Charts'!G$5:G$18))</f>
        <v>#N/A</v>
      </c>
      <c r="I704" t="e">
        <f>IF(LOOKUP($F704,'Vent Sizing Charts'!$F$5:$F$18,'Vent Sizing Charts'!H$5:H$18)+1&lt;0,0,LOOKUP($F704,'Vent Sizing Charts'!$F$5:$F$18,'Vent Sizing Charts'!H$5:H$18))</f>
        <v>#N/A</v>
      </c>
      <c r="J704" t="e">
        <f>IF(LOOKUP($F704,'Vent Sizing Charts'!$F$5:$F$18,'Vent Sizing Charts'!I$5:I$18)+1&lt;0,0,LOOKUP($F704,'Vent Sizing Charts'!$F$5:$F$18,'Vent Sizing Charts'!I$5:I$18))</f>
        <v>#N/A</v>
      </c>
      <c r="K704" t="e">
        <f>IF(LOOKUP($F704,'Vent Sizing Charts'!$F$5:$F$18,'Vent Sizing Charts'!J$5:J$18)+1&lt;0,0,LOOKUP($F704,'Vent Sizing Charts'!$F$5:$F$18,'Vent Sizing Charts'!J$5:J$18))</f>
        <v>#N/A</v>
      </c>
      <c r="L704" t="e">
        <f>IF(LOOKUP($F704,'Vent Sizing Charts'!$F$5:$F$18,'Vent Sizing Charts'!K$5:K$18)+1&lt;0,0,LOOKUP($F704,'Vent Sizing Charts'!$F$5:$F$18,'Vent Sizing Charts'!K$5:K$18))</f>
        <v>#N/A</v>
      </c>
      <c r="M704" t="e">
        <f>IF(LOOKUP($F704,'Vent Sizing Charts'!$F$5:$F$18,'Vent Sizing Charts'!L$5:L$18)+1&lt;0,0,LOOKUP($F704,'Vent Sizing Charts'!$F$5:$F$18,'Vent Sizing Charts'!L$5:L$18))</f>
        <v>#N/A</v>
      </c>
      <c r="N704" t="e">
        <f>IF(LOOKUP($F704,'Vent Sizing Charts'!$F$5:$F$18,'Vent Sizing Charts'!M$5:M$18)+1&lt;0,0,LOOKUP($F704,'Vent Sizing Charts'!$F$5:$F$18,'Vent Sizing Charts'!M$5:M$18))</f>
        <v>#N/A</v>
      </c>
      <c r="O704" t="e">
        <f>IF(LOOKUP($F704,'Vent Sizing Charts'!$F$5:$F$18,'Vent Sizing Charts'!N$5:N$18)+1&lt;0,0,LOOKUP($F704,'Vent Sizing Charts'!$F$5:$F$18,'Vent Sizing Charts'!N$5:N$18))</f>
        <v>#N/A</v>
      </c>
    </row>
    <row r="705" spans="6:15" x14ac:dyDescent="0.25">
      <c r="F705" t="str">
        <f>IF('Vent Sizing'!M690="","",'Vent Sizing'!M690)</f>
        <v/>
      </c>
      <c r="G705">
        <v>0</v>
      </c>
      <c r="H705" t="e">
        <f>IF(LOOKUP($F705,'Vent Sizing Charts'!$F$5:$F$18,'Vent Sizing Charts'!G$5:G$18)+1&lt;0,0,LOOKUP($F705,'Vent Sizing Charts'!$F$5:$F$18,'Vent Sizing Charts'!G$5:G$18))</f>
        <v>#N/A</v>
      </c>
      <c r="I705" t="e">
        <f>IF(LOOKUP($F705,'Vent Sizing Charts'!$F$5:$F$18,'Vent Sizing Charts'!H$5:H$18)+1&lt;0,0,LOOKUP($F705,'Vent Sizing Charts'!$F$5:$F$18,'Vent Sizing Charts'!H$5:H$18))</f>
        <v>#N/A</v>
      </c>
      <c r="J705" t="e">
        <f>IF(LOOKUP($F705,'Vent Sizing Charts'!$F$5:$F$18,'Vent Sizing Charts'!I$5:I$18)+1&lt;0,0,LOOKUP($F705,'Vent Sizing Charts'!$F$5:$F$18,'Vent Sizing Charts'!I$5:I$18))</f>
        <v>#N/A</v>
      </c>
      <c r="K705" t="e">
        <f>IF(LOOKUP($F705,'Vent Sizing Charts'!$F$5:$F$18,'Vent Sizing Charts'!J$5:J$18)+1&lt;0,0,LOOKUP($F705,'Vent Sizing Charts'!$F$5:$F$18,'Vent Sizing Charts'!J$5:J$18))</f>
        <v>#N/A</v>
      </c>
      <c r="L705" t="e">
        <f>IF(LOOKUP($F705,'Vent Sizing Charts'!$F$5:$F$18,'Vent Sizing Charts'!K$5:K$18)+1&lt;0,0,LOOKUP($F705,'Vent Sizing Charts'!$F$5:$F$18,'Vent Sizing Charts'!K$5:K$18))</f>
        <v>#N/A</v>
      </c>
      <c r="M705" t="e">
        <f>IF(LOOKUP($F705,'Vent Sizing Charts'!$F$5:$F$18,'Vent Sizing Charts'!L$5:L$18)+1&lt;0,0,LOOKUP($F705,'Vent Sizing Charts'!$F$5:$F$18,'Vent Sizing Charts'!L$5:L$18))</f>
        <v>#N/A</v>
      </c>
      <c r="N705" t="e">
        <f>IF(LOOKUP($F705,'Vent Sizing Charts'!$F$5:$F$18,'Vent Sizing Charts'!M$5:M$18)+1&lt;0,0,LOOKUP($F705,'Vent Sizing Charts'!$F$5:$F$18,'Vent Sizing Charts'!M$5:M$18))</f>
        <v>#N/A</v>
      </c>
      <c r="O705" t="e">
        <f>IF(LOOKUP($F705,'Vent Sizing Charts'!$F$5:$F$18,'Vent Sizing Charts'!N$5:N$18)+1&lt;0,0,LOOKUP($F705,'Vent Sizing Charts'!$F$5:$F$18,'Vent Sizing Charts'!N$5:N$18))</f>
        <v>#N/A</v>
      </c>
    </row>
    <row r="706" spans="6:15" x14ac:dyDescent="0.25">
      <c r="F706" t="str">
        <f>IF('Vent Sizing'!M691="","",'Vent Sizing'!M691)</f>
        <v/>
      </c>
      <c r="G706">
        <v>0</v>
      </c>
      <c r="H706" t="e">
        <f>IF(LOOKUP($F706,'Vent Sizing Charts'!$F$5:$F$18,'Vent Sizing Charts'!G$5:G$18)+1&lt;0,0,LOOKUP($F706,'Vent Sizing Charts'!$F$5:$F$18,'Vent Sizing Charts'!G$5:G$18))</f>
        <v>#N/A</v>
      </c>
      <c r="I706" t="e">
        <f>IF(LOOKUP($F706,'Vent Sizing Charts'!$F$5:$F$18,'Vent Sizing Charts'!H$5:H$18)+1&lt;0,0,LOOKUP($F706,'Vent Sizing Charts'!$F$5:$F$18,'Vent Sizing Charts'!H$5:H$18))</f>
        <v>#N/A</v>
      </c>
      <c r="J706" t="e">
        <f>IF(LOOKUP($F706,'Vent Sizing Charts'!$F$5:$F$18,'Vent Sizing Charts'!I$5:I$18)+1&lt;0,0,LOOKUP($F706,'Vent Sizing Charts'!$F$5:$F$18,'Vent Sizing Charts'!I$5:I$18))</f>
        <v>#N/A</v>
      </c>
      <c r="K706" t="e">
        <f>IF(LOOKUP($F706,'Vent Sizing Charts'!$F$5:$F$18,'Vent Sizing Charts'!J$5:J$18)+1&lt;0,0,LOOKUP($F706,'Vent Sizing Charts'!$F$5:$F$18,'Vent Sizing Charts'!J$5:J$18))</f>
        <v>#N/A</v>
      </c>
      <c r="L706" t="e">
        <f>IF(LOOKUP($F706,'Vent Sizing Charts'!$F$5:$F$18,'Vent Sizing Charts'!K$5:K$18)+1&lt;0,0,LOOKUP($F706,'Vent Sizing Charts'!$F$5:$F$18,'Vent Sizing Charts'!K$5:K$18))</f>
        <v>#N/A</v>
      </c>
      <c r="M706" t="e">
        <f>IF(LOOKUP($F706,'Vent Sizing Charts'!$F$5:$F$18,'Vent Sizing Charts'!L$5:L$18)+1&lt;0,0,LOOKUP($F706,'Vent Sizing Charts'!$F$5:$F$18,'Vent Sizing Charts'!L$5:L$18))</f>
        <v>#N/A</v>
      </c>
      <c r="N706" t="e">
        <f>IF(LOOKUP($F706,'Vent Sizing Charts'!$F$5:$F$18,'Vent Sizing Charts'!M$5:M$18)+1&lt;0,0,LOOKUP($F706,'Vent Sizing Charts'!$F$5:$F$18,'Vent Sizing Charts'!M$5:M$18))</f>
        <v>#N/A</v>
      </c>
      <c r="O706" t="e">
        <f>IF(LOOKUP($F706,'Vent Sizing Charts'!$F$5:$F$18,'Vent Sizing Charts'!N$5:N$18)+1&lt;0,0,LOOKUP($F706,'Vent Sizing Charts'!$F$5:$F$18,'Vent Sizing Charts'!N$5:N$18))</f>
        <v>#N/A</v>
      </c>
    </row>
    <row r="707" spans="6:15" x14ac:dyDescent="0.25">
      <c r="F707" t="str">
        <f>IF('Vent Sizing'!M692="","",'Vent Sizing'!M692)</f>
        <v/>
      </c>
      <c r="G707">
        <v>0</v>
      </c>
      <c r="H707" t="e">
        <f>IF(LOOKUP($F707,'Vent Sizing Charts'!$F$5:$F$18,'Vent Sizing Charts'!G$5:G$18)+1&lt;0,0,LOOKUP($F707,'Vent Sizing Charts'!$F$5:$F$18,'Vent Sizing Charts'!G$5:G$18))</f>
        <v>#N/A</v>
      </c>
      <c r="I707" t="e">
        <f>IF(LOOKUP($F707,'Vent Sizing Charts'!$F$5:$F$18,'Vent Sizing Charts'!H$5:H$18)+1&lt;0,0,LOOKUP($F707,'Vent Sizing Charts'!$F$5:$F$18,'Vent Sizing Charts'!H$5:H$18))</f>
        <v>#N/A</v>
      </c>
      <c r="J707" t="e">
        <f>IF(LOOKUP($F707,'Vent Sizing Charts'!$F$5:$F$18,'Vent Sizing Charts'!I$5:I$18)+1&lt;0,0,LOOKUP($F707,'Vent Sizing Charts'!$F$5:$F$18,'Vent Sizing Charts'!I$5:I$18))</f>
        <v>#N/A</v>
      </c>
      <c r="K707" t="e">
        <f>IF(LOOKUP($F707,'Vent Sizing Charts'!$F$5:$F$18,'Vent Sizing Charts'!J$5:J$18)+1&lt;0,0,LOOKUP($F707,'Vent Sizing Charts'!$F$5:$F$18,'Vent Sizing Charts'!J$5:J$18))</f>
        <v>#N/A</v>
      </c>
      <c r="L707" t="e">
        <f>IF(LOOKUP($F707,'Vent Sizing Charts'!$F$5:$F$18,'Vent Sizing Charts'!K$5:K$18)+1&lt;0,0,LOOKUP($F707,'Vent Sizing Charts'!$F$5:$F$18,'Vent Sizing Charts'!K$5:K$18))</f>
        <v>#N/A</v>
      </c>
      <c r="M707" t="e">
        <f>IF(LOOKUP($F707,'Vent Sizing Charts'!$F$5:$F$18,'Vent Sizing Charts'!L$5:L$18)+1&lt;0,0,LOOKUP($F707,'Vent Sizing Charts'!$F$5:$F$18,'Vent Sizing Charts'!L$5:L$18))</f>
        <v>#N/A</v>
      </c>
      <c r="N707" t="e">
        <f>IF(LOOKUP($F707,'Vent Sizing Charts'!$F$5:$F$18,'Vent Sizing Charts'!M$5:M$18)+1&lt;0,0,LOOKUP($F707,'Vent Sizing Charts'!$F$5:$F$18,'Vent Sizing Charts'!M$5:M$18))</f>
        <v>#N/A</v>
      </c>
      <c r="O707" t="e">
        <f>IF(LOOKUP($F707,'Vent Sizing Charts'!$F$5:$F$18,'Vent Sizing Charts'!N$5:N$18)+1&lt;0,0,LOOKUP($F707,'Vent Sizing Charts'!$F$5:$F$18,'Vent Sizing Charts'!N$5:N$18))</f>
        <v>#N/A</v>
      </c>
    </row>
    <row r="708" spans="6:15" x14ac:dyDescent="0.25">
      <c r="F708" t="str">
        <f>IF('Vent Sizing'!M693="","",'Vent Sizing'!M693)</f>
        <v/>
      </c>
      <c r="G708">
        <v>0</v>
      </c>
      <c r="H708" t="e">
        <f>IF(LOOKUP($F708,'Vent Sizing Charts'!$F$5:$F$18,'Vent Sizing Charts'!G$5:G$18)+1&lt;0,0,LOOKUP($F708,'Vent Sizing Charts'!$F$5:$F$18,'Vent Sizing Charts'!G$5:G$18))</f>
        <v>#N/A</v>
      </c>
      <c r="I708" t="e">
        <f>IF(LOOKUP($F708,'Vent Sizing Charts'!$F$5:$F$18,'Vent Sizing Charts'!H$5:H$18)+1&lt;0,0,LOOKUP($F708,'Vent Sizing Charts'!$F$5:$F$18,'Vent Sizing Charts'!H$5:H$18))</f>
        <v>#N/A</v>
      </c>
      <c r="J708" t="e">
        <f>IF(LOOKUP($F708,'Vent Sizing Charts'!$F$5:$F$18,'Vent Sizing Charts'!I$5:I$18)+1&lt;0,0,LOOKUP($F708,'Vent Sizing Charts'!$F$5:$F$18,'Vent Sizing Charts'!I$5:I$18))</f>
        <v>#N/A</v>
      </c>
      <c r="K708" t="e">
        <f>IF(LOOKUP($F708,'Vent Sizing Charts'!$F$5:$F$18,'Vent Sizing Charts'!J$5:J$18)+1&lt;0,0,LOOKUP($F708,'Vent Sizing Charts'!$F$5:$F$18,'Vent Sizing Charts'!J$5:J$18))</f>
        <v>#N/A</v>
      </c>
      <c r="L708" t="e">
        <f>IF(LOOKUP($F708,'Vent Sizing Charts'!$F$5:$F$18,'Vent Sizing Charts'!K$5:K$18)+1&lt;0,0,LOOKUP($F708,'Vent Sizing Charts'!$F$5:$F$18,'Vent Sizing Charts'!K$5:K$18))</f>
        <v>#N/A</v>
      </c>
      <c r="M708" t="e">
        <f>IF(LOOKUP($F708,'Vent Sizing Charts'!$F$5:$F$18,'Vent Sizing Charts'!L$5:L$18)+1&lt;0,0,LOOKUP($F708,'Vent Sizing Charts'!$F$5:$F$18,'Vent Sizing Charts'!L$5:L$18))</f>
        <v>#N/A</v>
      </c>
      <c r="N708" t="e">
        <f>IF(LOOKUP($F708,'Vent Sizing Charts'!$F$5:$F$18,'Vent Sizing Charts'!M$5:M$18)+1&lt;0,0,LOOKUP($F708,'Vent Sizing Charts'!$F$5:$F$18,'Vent Sizing Charts'!M$5:M$18))</f>
        <v>#N/A</v>
      </c>
      <c r="O708" t="e">
        <f>IF(LOOKUP($F708,'Vent Sizing Charts'!$F$5:$F$18,'Vent Sizing Charts'!N$5:N$18)+1&lt;0,0,LOOKUP($F708,'Vent Sizing Charts'!$F$5:$F$18,'Vent Sizing Charts'!N$5:N$18))</f>
        <v>#N/A</v>
      </c>
    </row>
    <row r="709" spans="6:15" x14ac:dyDescent="0.25">
      <c r="F709" t="str">
        <f>IF('Vent Sizing'!M694="","",'Vent Sizing'!M694)</f>
        <v/>
      </c>
      <c r="G709">
        <v>0</v>
      </c>
      <c r="H709" t="e">
        <f>IF(LOOKUP($F709,'Vent Sizing Charts'!$F$5:$F$18,'Vent Sizing Charts'!G$5:G$18)+1&lt;0,0,LOOKUP($F709,'Vent Sizing Charts'!$F$5:$F$18,'Vent Sizing Charts'!G$5:G$18))</f>
        <v>#N/A</v>
      </c>
      <c r="I709" t="e">
        <f>IF(LOOKUP($F709,'Vent Sizing Charts'!$F$5:$F$18,'Vent Sizing Charts'!H$5:H$18)+1&lt;0,0,LOOKUP($F709,'Vent Sizing Charts'!$F$5:$F$18,'Vent Sizing Charts'!H$5:H$18))</f>
        <v>#N/A</v>
      </c>
      <c r="J709" t="e">
        <f>IF(LOOKUP($F709,'Vent Sizing Charts'!$F$5:$F$18,'Vent Sizing Charts'!I$5:I$18)+1&lt;0,0,LOOKUP($F709,'Vent Sizing Charts'!$F$5:$F$18,'Vent Sizing Charts'!I$5:I$18))</f>
        <v>#N/A</v>
      </c>
      <c r="K709" t="e">
        <f>IF(LOOKUP($F709,'Vent Sizing Charts'!$F$5:$F$18,'Vent Sizing Charts'!J$5:J$18)+1&lt;0,0,LOOKUP($F709,'Vent Sizing Charts'!$F$5:$F$18,'Vent Sizing Charts'!J$5:J$18))</f>
        <v>#N/A</v>
      </c>
      <c r="L709" t="e">
        <f>IF(LOOKUP($F709,'Vent Sizing Charts'!$F$5:$F$18,'Vent Sizing Charts'!K$5:K$18)+1&lt;0,0,LOOKUP($F709,'Vent Sizing Charts'!$F$5:$F$18,'Vent Sizing Charts'!K$5:K$18))</f>
        <v>#N/A</v>
      </c>
      <c r="M709" t="e">
        <f>IF(LOOKUP($F709,'Vent Sizing Charts'!$F$5:$F$18,'Vent Sizing Charts'!L$5:L$18)+1&lt;0,0,LOOKUP($F709,'Vent Sizing Charts'!$F$5:$F$18,'Vent Sizing Charts'!L$5:L$18))</f>
        <v>#N/A</v>
      </c>
      <c r="N709" t="e">
        <f>IF(LOOKUP($F709,'Vent Sizing Charts'!$F$5:$F$18,'Vent Sizing Charts'!M$5:M$18)+1&lt;0,0,LOOKUP($F709,'Vent Sizing Charts'!$F$5:$F$18,'Vent Sizing Charts'!M$5:M$18))</f>
        <v>#N/A</v>
      </c>
      <c r="O709" t="e">
        <f>IF(LOOKUP($F709,'Vent Sizing Charts'!$F$5:$F$18,'Vent Sizing Charts'!N$5:N$18)+1&lt;0,0,LOOKUP($F709,'Vent Sizing Charts'!$F$5:$F$18,'Vent Sizing Charts'!N$5:N$18))</f>
        <v>#N/A</v>
      </c>
    </row>
    <row r="710" spans="6:15" x14ac:dyDescent="0.25">
      <c r="F710" t="str">
        <f>IF('Vent Sizing'!M695="","",'Vent Sizing'!M695)</f>
        <v/>
      </c>
      <c r="G710">
        <v>0</v>
      </c>
      <c r="H710" t="e">
        <f>IF(LOOKUP($F710,'Vent Sizing Charts'!$F$5:$F$18,'Vent Sizing Charts'!G$5:G$18)+1&lt;0,0,LOOKUP($F710,'Vent Sizing Charts'!$F$5:$F$18,'Vent Sizing Charts'!G$5:G$18))</f>
        <v>#N/A</v>
      </c>
      <c r="I710" t="e">
        <f>IF(LOOKUP($F710,'Vent Sizing Charts'!$F$5:$F$18,'Vent Sizing Charts'!H$5:H$18)+1&lt;0,0,LOOKUP($F710,'Vent Sizing Charts'!$F$5:$F$18,'Vent Sizing Charts'!H$5:H$18))</f>
        <v>#N/A</v>
      </c>
      <c r="J710" t="e">
        <f>IF(LOOKUP($F710,'Vent Sizing Charts'!$F$5:$F$18,'Vent Sizing Charts'!I$5:I$18)+1&lt;0,0,LOOKUP($F710,'Vent Sizing Charts'!$F$5:$F$18,'Vent Sizing Charts'!I$5:I$18))</f>
        <v>#N/A</v>
      </c>
      <c r="K710" t="e">
        <f>IF(LOOKUP($F710,'Vent Sizing Charts'!$F$5:$F$18,'Vent Sizing Charts'!J$5:J$18)+1&lt;0,0,LOOKUP($F710,'Vent Sizing Charts'!$F$5:$F$18,'Vent Sizing Charts'!J$5:J$18))</f>
        <v>#N/A</v>
      </c>
      <c r="L710" t="e">
        <f>IF(LOOKUP($F710,'Vent Sizing Charts'!$F$5:$F$18,'Vent Sizing Charts'!K$5:K$18)+1&lt;0,0,LOOKUP($F710,'Vent Sizing Charts'!$F$5:$F$18,'Vent Sizing Charts'!K$5:K$18))</f>
        <v>#N/A</v>
      </c>
      <c r="M710" t="e">
        <f>IF(LOOKUP($F710,'Vent Sizing Charts'!$F$5:$F$18,'Vent Sizing Charts'!L$5:L$18)+1&lt;0,0,LOOKUP($F710,'Vent Sizing Charts'!$F$5:$F$18,'Vent Sizing Charts'!L$5:L$18))</f>
        <v>#N/A</v>
      </c>
      <c r="N710" t="e">
        <f>IF(LOOKUP($F710,'Vent Sizing Charts'!$F$5:$F$18,'Vent Sizing Charts'!M$5:M$18)+1&lt;0,0,LOOKUP($F710,'Vent Sizing Charts'!$F$5:$F$18,'Vent Sizing Charts'!M$5:M$18))</f>
        <v>#N/A</v>
      </c>
      <c r="O710" t="e">
        <f>IF(LOOKUP($F710,'Vent Sizing Charts'!$F$5:$F$18,'Vent Sizing Charts'!N$5:N$18)+1&lt;0,0,LOOKUP($F710,'Vent Sizing Charts'!$F$5:$F$18,'Vent Sizing Charts'!N$5:N$18))</f>
        <v>#N/A</v>
      </c>
    </row>
    <row r="711" spans="6:15" x14ac:dyDescent="0.25">
      <c r="F711" t="str">
        <f>IF('Vent Sizing'!M696="","",'Vent Sizing'!M696)</f>
        <v/>
      </c>
      <c r="G711">
        <v>0</v>
      </c>
      <c r="H711" t="e">
        <f>IF(LOOKUP($F711,'Vent Sizing Charts'!$F$5:$F$18,'Vent Sizing Charts'!G$5:G$18)+1&lt;0,0,LOOKUP($F711,'Vent Sizing Charts'!$F$5:$F$18,'Vent Sizing Charts'!G$5:G$18))</f>
        <v>#N/A</v>
      </c>
      <c r="I711" t="e">
        <f>IF(LOOKUP($F711,'Vent Sizing Charts'!$F$5:$F$18,'Vent Sizing Charts'!H$5:H$18)+1&lt;0,0,LOOKUP($F711,'Vent Sizing Charts'!$F$5:$F$18,'Vent Sizing Charts'!H$5:H$18))</f>
        <v>#N/A</v>
      </c>
      <c r="J711" t="e">
        <f>IF(LOOKUP($F711,'Vent Sizing Charts'!$F$5:$F$18,'Vent Sizing Charts'!I$5:I$18)+1&lt;0,0,LOOKUP($F711,'Vent Sizing Charts'!$F$5:$F$18,'Vent Sizing Charts'!I$5:I$18))</f>
        <v>#N/A</v>
      </c>
      <c r="K711" t="e">
        <f>IF(LOOKUP($F711,'Vent Sizing Charts'!$F$5:$F$18,'Vent Sizing Charts'!J$5:J$18)+1&lt;0,0,LOOKUP($F711,'Vent Sizing Charts'!$F$5:$F$18,'Vent Sizing Charts'!J$5:J$18))</f>
        <v>#N/A</v>
      </c>
      <c r="L711" t="e">
        <f>IF(LOOKUP($F711,'Vent Sizing Charts'!$F$5:$F$18,'Vent Sizing Charts'!K$5:K$18)+1&lt;0,0,LOOKUP($F711,'Vent Sizing Charts'!$F$5:$F$18,'Vent Sizing Charts'!K$5:K$18))</f>
        <v>#N/A</v>
      </c>
      <c r="M711" t="e">
        <f>IF(LOOKUP($F711,'Vent Sizing Charts'!$F$5:$F$18,'Vent Sizing Charts'!L$5:L$18)+1&lt;0,0,LOOKUP($F711,'Vent Sizing Charts'!$F$5:$F$18,'Vent Sizing Charts'!L$5:L$18))</f>
        <v>#N/A</v>
      </c>
      <c r="N711" t="e">
        <f>IF(LOOKUP($F711,'Vent Sizing Charts'!$F$5:$F$18,'Vent Sizing Charts'!M$5:M$18)+1&lt;0,0,LOOKUP($F711,'Vent Sizing Charts'!$F$5:$F$18,'Vent Sizing Charts'!M$5:M$18))</f>
        <v>#N/A</v>
      </c>
      <c r="O711" t="e">
        <f>IF(LOOKUP($F711,'Vent Sizing Charts'!$F$5:$F$18,'Vent Sizing Charts'!N$5:N$18)+1&lt;0,0,LOOKUP($F711,'Vent Sizing Charts'!$F$5:$F$18,'Vent Sizing Charts'!N$5:N$18))</f>
        <v>#N/A</v>
      </c>
    </row>
    <row r="712" spans="6:15" x14ac:dyDescent="0.25">
      <c r="F712" t="str">
        <f>IF('Vent Sizing'!M697="","",'Vent Sizing'!M697)</f>
        <v/>
      </c>
      <c r="G712">
        <v>0</v>
      </c>
      <c r="H712" t="e">
        <f>IF(LOOKUP($F712,'Vent Sizing Charts'!$F$5:$F$18,'Vent Sizing Charts'!G$5:G$18)+1&lt;0,0,LOOKUP($F712,'Vent Sizing Charts'!$F$5:$F$18,'Vent Sizing Charts'!G$5:G$18))</f>
        <v>#N/A</v>
      </c>
      <c r="I712" t="e">
        <f>IF(LOOKUP($F712,'Vent Sizing Charts'!$F$5:$F$18,'Vent Sizing Charts'!H$5:H$18)+1&lt;0,0,LOOKUP($F712,'Vent Sizing Charts'!$F$5:$F$18,'Vent Sizing Charts'!H$5:H$18))</f>
        <v>#N/A</v>
      </c>
      <c r="J712" t="e">
        <f>IF(LOOKUP($F712,'Vent Sizing Charts'!$F$5:$F$18,'Vent Sizing Charts'!I$5:I$18)+1&lt;0,0,LOOKUP($F712,'Vent Sizing Charts'!$F$5:$F$18,'Vent Sizing Charts'!I$5:I$18))</f>
        <v>#N/A</v>
      </c>
      <c r="K712" t="e">
        <f>IF(LOOKUP($F712,'Vent Sizing Charts'!$F$5:$F$18,'Vent Sizing Charts'!J$5:J$18)+1&lt;0,0,LOOKUP($F712,'Vent Sizing Charts'!$F$5:$F$18,'Vent Sizing Charts'!J$5:J$18))</f>
        <v>#N/A</v>
      </c>
      <c r="L712" t="e">
        <f>IF(LOOKUP($F712,'Vent Sizing Charts'!$F$5:$F$18,'Vent Sizing Charts'!K$5:K$18)+1&lt;0,0,LOOKUP($F712,'Vent Sizing Charts'!$F$5:$F$18,'Vent Sizing Charts'!K$5:K$18))</f>
        <v>#N/A</v>
      </c>
      <c r="M712" t="e">
        <f>IF(LOOKUP($F712,'Vent Sizing Charts'!$F$5:$F$18,'Vent Sizing Charts'!L$5:L$18)+1&lt;0,0,LOOKUP($F712,'Vent Sizing Charts'!$F$5:$F$18,'Vent Sizing Charts'!L$5:L$18))</f>
        <v>#N/A</v>
      </c>
      <c r="N712" t="e">
        <f>IF(LOOKUP($F712,'Vent Sizing Charts'!$F$5:$F$18,'Vent Sizing Charts'!M$5:M$18)+1&lt;0,0,LOOKUP($F712,'Vent Sizing Charts'!$F$5:$F$18,'Vent Sizing Charts'!M$5:M$18))</f>
        <v>#N/A</v>
      </c>
      <c r="O712" t="e">
        <f>IF(LOOKUP($F712,'Vent Sizing Charts'!$F$5:$F$18,'Vent Sizing Charts'!N$5:N$18)+1&lt;0,0,LOOKUP($F712,'Vent Sizing Charts'!$F$5:$F$18,'Vent Sizing Charts'!N$5:N$18))</f>
        <v>#N/A</v>
      </c>
    </row>
    <row r="713" spans="6:15" x14ac:dyDescent="0.25">
      <c r="F713" t="str">
        <f>IF('Vent Sizing'!M698="","",'Vent Sizing'!M698)</f>
        <v/>
      </c>
      <c r="G713">
        <v>0</v>
      </c>
      <c r="H713" t="e">
        <f>IF(LOOKUP($F713,'Vent Sizing Charts'!$F$5:$F$18,'Vent Sizing Charts'!G$5:G$18)+1&lt;0,0,LOOKUP($F713,'Vent Sizing Charts'!$F$5:$F$18,'Vent Sizing Charts'!G$5:G$18))</f>
        <v>#N/A</v>
      </c>
      <c r="I713" t="e">
        <f>IF(LOOKUP($F713,'Vent Sizing Charts'!$F$5:$F$18,'Vent Sizing Charts'!H$5:H$18)+1&lt;0,0,LOOKUP($F713,'Vent Sizing Charts'!$F$5:$F$18,'Vent Sizing Charts'!H$5:H$18))</f>
        <v>#N/A</v>
      </c>
      <c r="J713" t="e">
        <f>IF(LOOKUP($F713,'Vent Sizing Charts'!$F$5:$F$18,'Vent Sizing Charts'!I$5:I$18)+1&lt;0,0,LOOKUP($F713,'Vent Sizing Charts'!$F$5:$F$18,'Vent Sizing Charts'!I$5:I$18))</f>
        <v>#N/A</v>
      </c>
      <c r="K713" t="e">
        <f>IF(LOOKUP($F713,'Vent Sizing Charts'!$F$5:$F$18,'Vent Sizing Charts'!J$5:J$18)+1&lt;0,0,LOOKUP($F713,'Vent Sizing Charts'!$F$5:$F$18,'Vent Sizing Charts'!J$5:J$18))</f>
        <v>#N/A</v>
      </c>
      <c r="L713" t="e">
        <f>IF(LOOKUP($F713,'Vent Sizing Charts'!$F$5:$F$18,'Vent Sizing Charts'!K$5:K$18)+1&lt;0,0,LOOKUP($F713,'Vent Sizing Charts'!$F$5:$F$18,'Vent Sizing Charts'!K$5:K$18))</f>
        <v>#N/A</v>
      </c>
      <c r="M713" t="e">
        <f>IF(LOOKUP($F713,'Vent Sizing Charts'!$F$5:$F$18,'Vent Sizing Charts'!L$5:L$18)+1&lt;0,0,LOOKUP($F713,'Vent Sizing Charts'!$F$5:$F$18,'Vent Sizing Charts'!L$5:L$18))</f>
        <v>#N/A</v>
      </c>
      <c r="N713" t="e">
        <f>IF(LOOKUP($F713,'Vent Sizing Charts'!$F$5:$F$18,'Vent Sizing Charts'!M$5:M$18)+1&lt;0,0,LOOKUP($F713,'Vent Sizing Charts'!$F$5:$F$18,'Vent Sizing Charts'!M$5:M$18))</f>
        <v>#N/A</v>
      </c>
      <c r="O713" t="e">
        <f>IF(LOOKUP($F713,'Vent Sizing Charts'!$F$5:$F$18,'Vent Sizing Charts'!N$5:N$18)+1&lt;0,0,LOOKUP($F713,'Vent Sizing Charts'!$F$5:$F$18,'Vent Sizing Charts'!N$5:N$18))</f>
        <v>#N/A</v>
      </c>
    </row>
    <row r="714" spans="6:15" x14ac:dyDescent="0.25">
      <c r="F714" t="str">
        <f>IF('Vent Sizing'!M699="","",'Vent Sizing'!M699)</f>
        <v/>
      </c>
      <c r="G714">
        <v>0</v>
      </c>
      <c r="H714" t="e">
        <f>IF(LOOKUP($F714,'Vent Sizing Charts'!$F$5:$F$18,'Vent Sizing Charts'!G$5:G$18)+1&lt;0,0,LOOKUP($F714,'Vent Sizing Charts'!$F$5:$F$18,'Vent Sizing Charts'!G$5:G$18))</f>
        <v>#N/A</v>
      </c>
      <c r="I714" t="e">
        <f>IF(LOOKUP($F714,'Vent Sizing Charts'!$F$5:$F$18,'Vent Sizing Charts'!H$5:H$18)+1&lt;0,0,LOOKUP($F714,'Vent Sizing Charts'!$F$5:$F$18,'Vent Sizing Charts'!H$5:H$18))</f>
        <v>#N/A</v>
      </c>
      <c r="J714" t="e">
        <f>IF(LOOKUP($F714,'Vent Sizing Charts'!$F$5:$F$18,'Vent Sizing Charts'!I$5:I$18)+1&lt;0,0,LOOKUP($F714,'Vent Sizing Charts'!$F$5:$F$18,'Vent Sizing Charts'!I$5:I$18))</f>
        <v>#N/A</v>
      </c>
      <c r="K714" t="e">
        <f>IF(LOOKUP($F714,'Vent Sizing Charts'!$F$5:$F$18,'Vent Sizing Charts'!J$5:J$18)+1&lt;0,0,LOOKUP($F714,'Vent Sizing Charts'!$F$5:$F$18,'Vent Sizing Charts'!J$5:J$18))</f>
        <v>#N/A</v>
      </c>
      <c r="L714" t="e">
        <f>IF(LOOKUP($F714,'Vent Sizing Charts'!$F$5:$F$18,'Vent Sizing Charts'!K$5:K$18)+1&lt;0,0,LOOKUP($F714,'Vent Sizing Charts'!$F$5:$F$18,'Vent Sizing Charts'!K$5:K$18))</f>
        <v>#N/A</v>
      </c>
      <c r="M714" t="e">
        <f>IF(LOOKUP($F714,'Vent Sizing Charts'!$F$5:$F$18,'Vent Sizing Charts'!L$5:L$18)+1&lt;0,0,LOOKUP($F714,'Vent Sizing Charts'!$F$5:$F$18,'Vent Sizing Charts'!L$5:L$18))</f>
        <v>#N/A</v>
      </c>
      <c r="N714" t="e">
        <f>IF(LOOKUP($F714,'Vent Sizing Charts'!$F$5:$F$18,'Vent Sizing Charts'!M$5:M$18)+1&lt;0,0,LOOKUP($F714,'Vent Sizing Charts'!$F$5:$F$18,'Vent Sizing Charts'!M$5:M$18))</f>
        <v>#N/A</v>
      </c>
      <c r="O714" t="e">
        <f>IF(LOOKUP($F714,'Vent Sizing Charts'!$F$5:$F$18,'Vent Sizing Charts'!N$5:N$18)+1&lt;0,0,LOOKUP($F714,'Vent Sizing Charts'!$F$5:$F$18,'Vent Sizing Charts'!N$5:N$18))</f>
        <v>#N/A</v>
      </c>
    </row>
    <row r="715" spans="6:15" x14ac:dyDescent="0.25">
      <c r="F715" t="str">
        <f>IF('Vent Sizing'!M700="","",'Vent Sizing'!M700)</f>
        <v/>
      </c>
      <c r="G715">
        <v>0</v>
      </c>
      <c r="H715" t="e">
        <f>IF(LOOKUP($F715,'Vent Sizing Charts'!$F$5:$F$18,'Vent Sizing Charts'!G$5:G$18)+1&lt;0,0,LOOKUP($F715,'Vent Sizing Charts'!$F$5:$F$18,'Vent Sizing Charts'!G$5:G$18))</f>
        <v>#N/A</v>
      </c>
      <c r="I715" t="e">
        <f>IF(LOOKUP($F715,'Vent Sizing Charts'!$F$5:$F$18,'Vent Sizing Charts'!H$5:H$18)+1&lt;0,0,LOOKUP($F715,'Vent Sizing Charts'!$F$5:$F$18,'Vent Sizing Charts'!H$5:H$18))</f>
        <v>#N/A</v>
      </c>
      <c r="J715" t="e">
        <f>IF(LOOKUP($F715,'Vent Sizing Charts'!$F$5:$F$18,'Vent Sizing Charts'!I$5:I$18)+1&lt;0,0,LOOKUP($F715,'Vent Sizing Charts'!$F$5:$F$18,'Vent Sizing Charts'!I$5:I$18))</f>
        <v>#N/A</v>
      </c>
      <c r="K715" t="e">
        <f>IF(LOOKUP($F715,'Vent Sizing Charts'!$F$5:$F$18,'Vent Sizing Charts'!J$5:J$18)+1&lt;0,0,LOOKUP($F715,'Vent Sizing Charts'!$F$5:$F$18,'Vent Sizing Charts'!J$5:J$18))</f>
        <v>#N/A</v>
      </c>
      <c r="L715" t="e">
        <f>IF(LOOKUP($F715,'Vent Sizing Charts'!$F$5:$F$18,'Vent Sizing Charts'!K$5:K$18)+1&lt;0,0,LOOKUP($F715,'Vent Sizing Charts'!$F$5:$F$18,'Vent Sizing Charts'!K$5:K$18))</f>
        <v>#N/A</v>
      </c>
      <c r="M715" t="e">
        <f>IF(LOOKUP($F715,'Vent Sizing Charts'!$F$5:$F$18,'Vent Sizing Charts'!L$5:L$18)+1&lt;0,0,LOOKUP($F715,'Vent Sizing Charts'!$F$5:$F$18,'Vent Sizing Charts'!L$5:L$18))</f>
        <v>#N/A</v>
      </c>
      <c r="N715" t="e">
        <f>IF(LOOKUP($F715,'Vent Sizing Charts'!$F$5:$F$18,'Vent Sizing Charts'!M$5:M$18)+1&lt;0,0,LOOKUP($F715,'Vent Sizing Charts'!$F$5:$F$18,'Vent Sizing Charts'!M$5:M$18))</f>
        <v>#N/A</v>
      </c>
      <c r="O715" t="e">
        <f>IF(LOOKUP($F715,'Vent Sizing Charts'!$F$5:$F$18,'Vent Sizing Charts'!N$5:N$18)+1&lt;0,0,LOOKUP($F715,'Vent Sizing Charts'!$F$5:$F$18,'Vent Sizing Charts'!N$5:N$18))</f>
        <v>#N/A</v>
      </c>
    </row>
    <row r="716" spans="6:15" x14ac:dyDescent="0.25">
      <c r="F716" t="str">
        <f>IF('Vent Sizing'!M701="","",'Vent Sizing'!M701)</f>
        <v/>
      </c>
      <c r="G716">
        <v>0</v>
      </c>
      <c r="H716" t="e">
        <f>IF(LOOKUP($F716,'Vent Sizing Charts'!$F$5:$F$18,'Vent Sizing Charts'!G$5:G$18)+1&lt;0,0,LOOKUP($F716,'Vent Sizing Charts'!$F$5:$F$18,'Vent Sizing Charts'!G$5:G$18))</f>
        <v>#N/A</v>
      </c>
      <c r="I716" t="e">
        <f>IF(LOOKUP($F716,'Vent Sizing Charts'!$F$5:$F$18,'Vent Sizing Charts'!H$5:H$18)+1&lt;0,0,LOOKUP($F716,'Vent Sizing Charts'!$F$5:$F$18,'Vent Sizing Charts'!H$5:H$18))</f>
        <v>#N/A</v>
      </c>
      <c r="J716" t="e">
        <f>IF(LOOKUP($F716,'Vent Sizing Charts'!$F$5:$F$18,'Vent Sizing Charts'!I$5:I$18)+1&lt;0,0,LOOKUP($F716,'Vent Sizing Charts'!$F$5:$F$18,'Vent Sizing Charts'!I$5:I$18))</f>
        <v>#N/A</v>
      </c>
      <c r="K716" t="e">
        <f>IF(LOOKUP($F716,'Vent Sizing Charts'!$F$5:$F$18,'Vent Sizing Charts'!J$5:J$18)+1&lt;0,0,LOOKUP($F716,'Vent Sizing Charts'!$F$5:$F$18,'Vent Sizing Charts'!J$5:J$18))</f>
        <v>#N/A</v>
      </c>
      <c r="L716" t="e">
        <f>IF(LOOKUP($F716,'Vent Sizing Charts'!$F$5:$F$18,'Vent Sizing Charts'!K$5:K$18)+1&lt;0,0,LOOKUP($F716,'Vent Sizing Charts'!$F$5:$F$18,'Vent Sizing Charts'!K$5:K$18))</f>
        <v>#N/A</v>
      </c>
      <c r="M716" t="e">
        <f>IF(LOOKUP($F716,'Vent Sizing Charts'!$F$5:$F$18,'Vent Sizing Charts'!L$5:L$18)+1&lt;0,0,LOOKUP($F716,'Vent Sizing Charts'!$F$5:$F$18,'Vent Sizing Charts'!L$5:L$18))</f>
        <v>#N/A</v>
      </c>
      <c r="N716" t="e">
        <f>IF(LOOKUP($F716,'Vent Sizing Charts'!$F$5:$F$18,'Vent Sizing Charts'!M$5:M$18)+1&lt;0,0,LOOKUP($F716,'Vent Sizing Charts'!$F$5:$F$18,'Vent Sizing Charts'!M$5:M$18))</f>
        <v>#N/A</v>
      </c>
      <c r="O716" t="e">
        <f>IF(LOOKUP($F716,'Vent Sizing Charts'!$F$5:$F$18,'Vent Sizing Charts'!N$5:N$18)+1&lt;0,0,LOOKUP($F716,'Vent Sizing Charts'!$F$5:$F$18,'Vent Sizing Charts'!N$5:N$18))</f>
        <v>#N/A</v>
      </c>
    </row>
    <row r="717" spans="6:15" x14ac:dyDescent="0.25">
      <c r="F717" t="str">
        <f>IF('Vent Sizing'!M702="","",'Vent Sizing'!M702)</f>
        <v/>
      </c>
      <c r="G717">
        <v>0</v>
      </c>
      <c r="H717" t="e">
        <f>IF(LOOKUP($F717,'Vent Sizing Charts'!$F$5:$F$18,'Vent Sizing Charts'!G$5:G$18)+1&lt;0,0,LOOKUP($F717,'Vent Sizing Charts'!$F$5:$F$18,'Vent Sizing Charts'!G$5:G$18))</f>
        <v>#N/A</v>
      </c>
      <c r="I717" t="e">
        <f>IF(LOOKUP($F717,'Vent Sizing Charts'!$F$5:$F$18,'Vent Sizing Charts'!H$5:H$18)+1&lt;0,0,LOOKUP($F717,'Vent Sizing Charts'!$F$5:$F$18,'Vent Sizing Charts'!H$5:H$18))</f>
        <v>#N/A</v>
      </c>
      <c r="J717" t="e">
        <f>IF(LOOKUP($F717,'Vent Sizing Charts'!$F$5:$F$18,'Vent Sizing Charts'!I$5:I$18)+1&lt;0,0,LOOKUP($F717,'Vent Sizing Charts'!$F$5:$F$18,'Vent Sizing Charts'!I$5:I$18))</f>
        <v>#N/A</v>
      </c>
      <c r="K717" t="e">
        <f>IF(LOOKUP($F717,'Vent Sizing Charts'!$F$5:$F$18,'Vent Sizing Charts'!J$5:J$18)+1&lt;0,0,LOOKUP($F717,'Vent Sizing Charts'!$F$5:$F$18,'Vent Sizing Charts'!J$5:J$18))</f>
        <v>#N/A</v>
      </c>
      <c r="L717" t="e">
        <f>IF(LOOKUP($F717,'Vent Sizing Charts'!$F$5:$F$18,'Vent Sizing Charts'!K$5:K$18)+1&lt;0,0,LOOKUP($F717,'Vent Sizing Charts'!$F$5:$F$18,'Vent Sizing Charts'!K$5:K$18))</f>
        <v>#N/A</v>
      </c>
      <c r="M717" t="e">
        <f>IF(LOOKUP($F717,'Vent Sizing Charts'!$F$5:$F$18,'Vent Sizing Charts'!L$5:L$18)+1&lt;0,0,LOOKUP($F717,'Vent Sizing Charts'!$F$5:$F$18,'Vent Sizing Charts'!L$5:L$18))</f>
        <v>#N/A</v>
      </c>
      <c r="N717" t="e">
        <f>IF(LOOKUP($F717,'Vent Sizing Charts'!$F$5:$F$18,'Vent Sizing Charts'!M$5:M$18)+1&lt;0,0,LOOKUP($F717,'Vent Sizing Charts'!$F$5:$F$18,'Vent Sizing Charts'!M$5:M$18))</f>
        <v>#N/A</v>
      </c>
      <c r="O717" t="e">
        <f>IF(LOOKUP($F717,'Vent Sizing Charts'!$F$5:$F$18,'Vent Sizing Charts'!N$5:N$18)+1&lt;0,0,LOOKUP($F717,'Vent Sizing Charts'!$F$5:$F$18,'Vent Sizing Charts'!N$5:N$18))</f>
        <v>#N/A</v>
      </c>
    </row>
    <row r="718" spans="6:15" x14ac:dyDescent="0.25">
      <c r="F718" t="str">
        <f>IF('Vent Sizing'!M703="","",'Vent Sizing'!M703)</f>
        <v/>
      </c>
      <c r="G718">
        <v>0</v>
      </c>
      <c r="H718" t="e">
        <f>IF(LOOKUP($F718,'Vent Sizing Charts'!$F$5:$F$18,'Vent Sizing Charts'!G$5:G$18)+1&lt;0,0,LOOKUP($F718,'Vent Sizing Charts'!$F$5:$F$18,'Vent Sizing Charts'!G$5:G$18))</f>
        <v>#N/A</v>
      </c>
      <c r="I718" t="e">
        <f>IF(LOOKUP($F718,'Vent Sizing Charts'!$F$5:$F$18,'Vent Sizing Charts'!H$5:H$18)+1&lt;0,0,LOOKUP($F718,'Vent Sizing Charts'!$F$5:$F$18,'Vent Sizing Charts'!H$5:H$18))</f>
        <v>#N/A</v>
      </c>
      <c r="J718" t="e">
        <f>IF(LOOKUP($F718,'Vent Sizing Charts'!$F$5:$F$18,'Vent Sizing Charts'!I$5:I$18)+1&lt;0,0,LOOKUP($F718,'Vent Sizing Charts'!$F$5:$F$18,'Vent Sizing Charts'!I$5:I$18))</f>
        <v>#N/A</v>
      </c>
      <c r="K718" t="e">
        <f>IF(LOOKUP($F718,'Vent Sizing Charts'!$F$5:$F$18,'Vent Sizing Charts'!J$5:J$18)+1&lt;0,0,LOOKUP($F718,'Vent Sizing Charts'!$F$5:$F$18,'Vent Sizing Charts'!J$5:J$18))</f>
        <v>#N/A</v>
      </c>
      <c r="L718" t="e">
        <f>IF(LOOKUP($F718,'Vent Sizing Charts'!$F$5:$F$18,'Vent Sizing Charts'!K$5:K$18)+1&lt;0,0,LOOKUP($F718,'Vent Sizing Charts'!$F$5:$F$18,'Vent Sizing Charts'!K$5:K$18))</f>
        <v>#N/A</v>
      </c>
      <c r="M718" t="e">
        <f>IF(LOOKUP($F718,'Vent Sizing Charts'!$F$5:$F$18,'Vent Sizing Charts'!L$5:L$18)+1&lt;0,0,LOOKUP($F718,'Vent Sizing Charts'!$F$5:$F$18,'Vent Sizing Charts'!L$5:L$18))</f>
        <v>#N/A</v>
      </c>
      <c r="N718" t="e">
        <f>IF(LOOKUP($F718,'Vent Sizing Charts'!$F$5:$F$18,'Vent Sizing Charts'!M$5:M$18)+1&lt;0,0,LOOKUP($F718,'Vent Sizing Charts'!$F$5:$F$18,'Vent Sizing Charts'!M$5:M$18))</f>
        <v>#N/A</v>
      </c>
      <c r="O718" t="e">
        <f>IF(LOOKUP($F718,'Vent Sizing Charts'!$F$5:$F$18,'Vent Sizing Charts'!N$5:N$18)+1&lt;0,0,LOOKUP($F718,'Vent Sizing Charts'!$F$5:$F$18,'Vent Sizing Charts'!N$5:N$18))</f>
        <v>#N/A</v>
      </c>
    </row>
    <row r="719" spans="6:15" x14ac:dyDescent="0.25">
      <c r="F719" t="str">
        <f>IF('Vent Sizing'!M704="","",'Vent Sizing'!M704)</f>
        <v/>
      </c>
      <c r="G719">
        <v>0</v>
      </c>
      <c r="H719" t="e">
        <f>IF(LOOKUP($F719,'Vent Sizing Charts'!$F$5:$F$18,'Vent Sizing Charts'!G$5:G$18)+1&lt;0,0,LOOKUP($F719,'Vent Sizing Charts'!$F$5:$F$18,'Vent Sizing Charts'!G$5:G$18))</f>
        <v>#N/A</v>
      </c>
      <c r="I719" t="e">
        <f>IF(LOOKUP($F719,'Vent Sizing Charts'!$F$5:$F$18,'Vent Sizing Charts'!H$5:H$18)+1&lt;0,0,LOOKUP($F719,'Vent Sizing Charts'!$F$5:$F$18,'Vent Sizing Charts'!H$5:H$18))</f>
        <v>#N/A</v>
      </c>
      <c r="J719" t="e">
        <f>IF(LOOKUP($F719,'Vent Sizing Charts'!$F$5:$F$18,'Vent Sizing Charts'!I$5:I$18)+1&lt;0,0,LOOKUP($F719,'Vent Sizing Charts'!$F$5:$F$18,'Vent Sizing Charts'!I$5:I$18))</f>
        <v>#N/A</v>
      </c>
      <c r="K719" t="e">
        <f>IF(LOOKUP($F719,'Vent Sizing Charts'!$F$5:$F$18,'Vent Sizing Charts'!J$5:J$18)+1&lt;0,0,LOOKUP($F719,'Vent Sizing Charts'!$F$5:$F$18,'Vent Sizing Charts'!J$5:J$18))</f>
        <v>#N/A</v>
      </c>
      <c r="L719" t="e">
        <f>IF(LOOKUP($F719,'Vent Sizing Charts'!$F$5:$F$18,'Vent Sizing Charts'!K$5:K$18)+1&lt;0,0,LOOKUP($F719,'Vent Sizing Charts'!$F$5:$F$18,'Vent Sizing Charts'!K$5:K$18))</f>
        <v>#N/A</v>
      </c>
      <c r="M719" t="e">
        <f>IF(LOOKUP($F719,'Vent Sizing Charts'!$F$5:$F$18,'Vent Sizing Charts'!L$5:L$18)+1&lt;0,0,LOOKUP($F719,'Vent Sizing Charts'!$F$5:$F$18,'Vent Sizing Charts'!L$5:L$18))</f>
        <v>#N/A</v>
      </c>
      <c r="N719" t="e">
        <f>IF(LOOKUP($F719,'Vent Sizing Charts'!$F$5:$F$18,'Vent Sizing Charts'!M$5:M$18)+1&lt;0,0,LOOKUP($F719,'Vent Sizing Charts'!$F$5:$F$18,'Vent Sizing Charts'!M$5:M$18))</f>
        <v>#N/A</v>
      </c>
      <c r="O719" t="e">
        <f>IF(LOOKUP($F719,'Vent Sizing Charts'!$F$5:$F$18,'Vent Sizing Charts'!N$5:N$18)+1&lt;0,0,LOOKUP($F719,'Vent Sizing Charts'!$F$5:$F$18,'Vent Sizing Charts'!N$5:N$18))</f>
        <v>#N/A</v>
      </c>
    </row>
    <row r="720" spans="6:15" x14ac:dyDescent="0.25">
      <c r="F720" t="str">
        <f>IF('Vent Sizing'!M705="","",'Vent Sizing'!M705)</f>
        <v/>
      </c>
      <c r="G720">
        <v>0</v>
      </c>
      <c r="H720" t="e">
        <f>IF(LOOKUP($F720,'Vent Sizing Charts'!$F$5:$F$18,'Vent Sizing Charts'!G$5:G$18)+1&lt;0,0,LOOKUP($F720,'Vent Sizing Charts'!$F$5:$F$18,'Vent Sizing Charts'!G$5:G$18))</f>
        <v>#N/A</v>
      </c>
      <c r="I720" t="e">
        <f>IF(LOOKUP($F720,'Vent Sizing Charts'!$F$5:$F$18,'Vent Sizing Charts'!H$5:H$18)+1&lt;0,0,LOOKUP($F720,'Vent Sizing Charts'!$F$5:$F$18,'Vent Sizing Charts'!H$5:H$18))</f>
        <v>#N/A</v>
      </c>
      <c r="J720" t="e">
        <f>IF(LOOKUP($F720,'Vent Sizing Charts'!$F$5:$F$18,'Vent Sizing Charts'!I$5:I$18)+1&lt;0,0,LOOKUP($F720,'Vent Sizing Charts'!$F$5:$F$18,'Vent Sizing Charts'!I$5:I$18))</f>
        <v>#N/A</v>
      </c>
      <c r="K720" t="e">
        <f>IF(LOOKUP($F720,'Vent Sizing Charts'!$F$5:$F$18,'Vent Sizing Charts'!J$5:J$18)+1&lt;0,0,LOOKUP($F720,'Vent Sizing Charts'!$F$5:$F$18,'Vent Sizing Charts'!J$5:J$18))</f>
        <v>#N/A</v>
      </c>
      <c r="L720" t="e">
        <f>IF(LOOKUP($F720,'Vent Sizing Charts'!$F$5:$F$18,'Vent Sizing Charts'!K$5:K$18)+1&lt;0,0,LOOKUP($F720,'Vent Sizing Charts'!$F$5:$F$18,'Vent Sizing Charts'!K$5:K$18))</f>
        <v>#N/A</v>
      </c>
      <c r="M720" t="e">
        <f>IF(LOOKUP($F720,'Vent Sizing Charts'!$F$5:$F$18,'Vent Sizing Charts'!L$5:L$18)+1&lt;0,0,LOOKUP($F720,'Vent Sizing Charts'!$F$5:$F$18,'Vent Sizing Charts'!L$5:L$18))</f>
        <v>#N/A</v>
      </c>
      <c r="N720" t="e">
        <f>IF(LOOKUP($F720,'Vent Sizing Charts'!$F$5:$F$18,'Vent Sizing Charts'!M$5:M$18)+1&lt;0,0,LOOKUP($F720,'Vent Sizing Charts'!$F$5:$F$18,'Vent Sizing Charts'!M$5:M$18))</f>
        <v>#N/A</v>
      </c>
      <c r="O720" t="e">
        <f>IF(LOOKUP($F720,'Vent Sizing Charts'!$F$5:$F$18,'Vent Sizing Charts'!N$5:N$18)+1&lt;0,0,LOOKUP($F720,'Vent Sizing Charts'!$F$5:$F$18,'Vent Sizing Charts'!N$5:N$18))</f>
        <v>#N/A</v>
      </c>
    </row>
    <row r="721" spans="6:15" x14ac:dyDescent="0.25">
      <c r="F721" t="str">
        <f>IF('Vent Sizing'!M706="","",'Vent Sizing'!M706)</f>
        <v/>
      </c>
      <c r="G721">
        <v>0</v>
      </c>
      <c r="H721" t="e">
        <f>IF(LOOKUP($F721,'Vent Sizing Charts'!$F$5:$F$18,'Vent Sizing Charts'!G$5:G$18)+1&lt;0,0,LOOKUP($F721,'Vent Sizing Charts'!$F$5:$F$18,'Vent Sizing Charts'!G$5:G$18))</f>
        <v>#N/A</v>
      </c>
      <c r="I721" t="e">
        <f>IF(LOOKUP($F721,'Vent Sizing Charts'!$F$5:$F$18,'Vent Sizing Charts'!H$5:H$18)+1&lt;0,0,LOOKUP($F721,'Vent Sizing Charts'!$F$5:$F$18,'Vent Sizing Charts'!H$5:H$18))</f>
        <v>#N/A</v>
      </c>
      <c r="J721" t="e">
        <f>IF(LOOKUP($F721,'Vent Sizing Charts'!$F$5:$F$18,'Vent Sizing Charts'!I$5:I$18)+1&lt;0,0,LOOKUP($F721,'Vent Sizing Charts'!$F$5:$F$18,'Vent Sizing Charts'!I$5:I$18))</f>
        <v>#N/A</v>
      </c>
      <c r="K721" t="e">
        <f>IF(LOOKUP($F721,'Vent Sizing Charts'!$F$5:$F$18,'Vent Sizing Charts'!J$5:J$18)+1&lt;0,0,LOOKUP($F721,'Vent Sizing Charts'!$F$5:$F$18,'Vent Sizing Charts'!J$5:J$18))</f>
        <v>#N/A</v>
      </c>
      <c r="L721" t="e">
        <f>IF(LOOKUP($F721,'Vent Sizing Charts'!$F$5:$F$18,'Vent Sizing Charts'!K$5:K$18)+1&lt;0,0,LOOKUP($F721,'Vent Sizing Charts'!$F$5:$F$18,'Vent Sizing Charts'!K$5:K$18))</f>
        <v>#N/A</v>
      </c>
      <c r="M721" t="e">
        <f>IF(LOOKUP($F721,'Vent Sizing Charts'!$F$5:$F$18,'Vent Sizing Charts'!L$5:L$18)+1&lt;0,0,LOOKUP($F721,'Vent Sizing Charts'!$F$5:$F$18,'Vent Sizing Charts'!L$5:L$18))</f>
        <v>#N/A</v>
      </c>
      <c r="N721" t="e">
        <f>IF(LOOKUP($F721,'Vent Sizing Charts'!$F$5:$F$18,'Vent Sizing Charts'!M$5:M$18)+1&lt;0,0,LOOKUP($F721,'Vent Sizing Charts'!$F$5:$F$18,'Vent Sizing Charts'!M$5:M$18))</f>
        <v>#N/A</v>
      </c>
      <c r="O721" t="e">
        <f>IF(LOOKUP($F721,'Vent Sizing Charts'!$F$5:$F$18,'Vent Sizing Charts'!N$5:N$18)+1&lt;0,0,LOOKUP($F721,'Vent Sizing Charts'!$F$5:$F$18,'Vent Sizing Charts'!N$5:N$18))</f>
        <v>#N/A</v>
      </c>
    </row>
    <row r="722" spans="6:15" x14ac:dyDescent="0.25">
      <c r="F722" t="str">
        <f>IF('Vent Sizing'!M707="","",'Vent Sizing'!M707)</f>
        <v/>
      </c>
      <c r="G722">
        <v>0</v>
      </c>
      <c r="H722" t="e">
        <f>IF(LOOKUP($F722,'Vent Sizing Charts'!$F$5:$F$18,'Vent Sizing Charts'!G$5:G$18)+1&lt;0,0,LOOKUP($F722,'Vent Sizing Charts'!$F$5:$F$18,'Vent Sizing Charts'!G$5:G$18))</f>
        <v>#N/A</v>
      </c>
      <c r="I722" t="e">
        <f>IF(LOOKUP($F722,'Vent Sizing Charts'!$F$5:$F$18,'Vent Sizing Charts'!H$5:H$18)+1&lt;0,0,LOOKUP($F722,'Vent Sizing Charts'!$F$5:$F$18,'Vent Sizing Charts'!H$5:H$18))</f>
        <v>#N/A</v>
      </c>
      <c r="J722" t="e">
        <f>IF(LOOKUP($F722,'Vent Sizing Charts'!$F$5:$F$18,'Vent Sizing Charts'!I$5:I$18)+1&lt;0,0,LOOKUP($F722,'Vent Sizing Charts'!$F$5:$F$18,'Vent Sizing Charts'!I$5:I$18))</f>
        <v>#N/A</v>
      </c>
      <c r="K722" t="e">
        <f>IF(LOOKUP($F722,'Vent Sizing Charts'!$F$5:$F$18,'Vent Sizing Charts'!J$5:J$18)+1&lt;0,0,LOOKUP($F722,'Vent Sizing Charts'!$F$5:$F$18,'Vent Sizing Charts'!J$5:J$18))</f>
        <v>#N/A</v>
      </c>
      <c r="L722" t="e">
        <f>IF(LOOKUP($F722,'Vent Sizing Charts'!$F$5:$F$18,'Vent Sizing Charts'!K$5:K$18)+1&lt;0,0,LOOKUP($F722,'Vent Sizing Charts'!$F$5:$F$18,'Vent Sizing Charts'!K$5:K$18))</f>
        <v>#N/A</v>
      </c>
      <c r="M722" t="e">
        <f>IF(LOOKUP($F722,'Vent Sizing Charts'!$F$5:$F$18,'Vent Sizing Charts'!L$5:L$18)+1&lt;0,0,LOOKUP($F722,'Vent Sizing Charts'!$F$5:$F$18,'Vent Sizing Charts'!L$5:L$18))</f>
        <v>#N/A</v>
      </c>
      <c r="N722" t="e">
        <f>IF(LOOKUP($F722,'Vent Sizing Charts'!$F$5:$F$18,'Vent Sizing Charts'!M$5:M$18)+1&lt;0,0,LOOKUP($F722,'Vent Sizing Charts'!$F$5:$F$18,'Vent Sizing Charts'!M$5:M$18))</f>
        <v>#N/A</v>
      </c>
      <c r="O722" t="e">
        <f>IF(LOOKUP($F722,'Vent Sizing Charts'!$F$5:$F$18,'Vent Sizing Charts'!N$5:N$18)+1&lt;0,0,LOOKUP($F722,'Vent Sizing Charts'!$F$5:$F$18,'Vent Sizing Charts'!N$5:N$18))</f>
        <v>#N/A</v>
      </c>
    </row>
    <row r="723" spans="6:15" x14ac:dyDescent="0.25">
      <c r="F723" t="str">
        <f>IF('Vent Sizing'!M708="","",'Vent Sizing'!M708)</f>
        <v/>
      </c>
      <c r="G723">
        <v>0</v>
      </c>
      <c r="H723" t="e">
        <f>IF(LOOKUP($F723,'Vent Sizing Charts'!$F$5:$F$18,'Vent Sizing Charts'!G$5:G$18)+1&lt;0,0,LOOKUP($F723,'Vent Sizing Charts'!$F$5:$F$18,'Vent Sizing Charts'!G$5:G$18))</f>
        <v>#N/A</v>
      </c>
      <c r="I723" t="e">
        <f>IF(LOOKUP($F723,'Vent Sizing Charts'!$F$5:$F$18,'Vent Sizing Charts'!H$5:H$18)+1&lt;0,0,LOOKUP($F723,'Vent Sizing Charts'!$F$5:$F$18,'Vent Sizing Charts'!H$5:H$18))</f>
        <v>#N/A</v>
      </c>
      <c r="J723" t="e">
        <f>IF(LOOKUP($F723,'Vent Sizing Charts'!$F$5:$F$18,'Vent Sizing Charts'!I$5:I$18)+1&lt;0,0,LOOKUP($F723,'Vent Sizing Charts'!$F$5:$F$18,'Vent Sizing Charts'!I$5:I$18))</f>
        <v>#N/A</v>
      </c>
      <c r="K723" t="e">
        <f>IF(LOOKUP($F723,'Vent Sizing Charts'!$F$5:$F$18,'Vent Sizing Charts'!J$5:J$18)+1&lt;0,0,LOOKUP($F723,'Vent Sizing Charts'!$F$5:$F$18,'Vent Sizing Charts'!J$5:J$18))</f>
        <v>#N/A</v>
      </c>
      <c r="L723" t="e">
        <f>IF(LOOKUP($F723,'Vent Sizing Charts'!$F$5:$F$18,'Vent Sizing Charts'!K$5:K$18)+1&lt;0,0,LOOKUP($F723,'Vent Sizing Charts'!$F$5:$F$18,'Vent Sizing Charts'!K$5:K$18))</f>
        <v>#N/A</v>
      </c>
      <c r="M723" t="e">
        <f>IF(LOOKUP($F723,'Vent Sizing Charts'!$F$5:$F$18,'Vent Sizing Charts'!L$5:L$18)+1&lt;0,0,LOOKUP($F723,'Vent Sizing Charts'!$F$5:$F$18,'Vent Sizing Charts'!L$5:L$18))</f>
        <v>#N/A</v>
      </c>
      <c r="N723" t="e">
        <f>IF(LOOKUP($F723,'Vent Sizing Charts'!$F$5:$F$18,'Vent Sizing Charts'!M$5:M$18)+1&lt;0,0,LOOKUP($F723,'Vent Sizing Charts'!$F$5:$F$18,'Vent Sizing Charts'!M$5:M$18))</f>
        <v>#N/A</v>
      </c>
      <c r="O723" t="e">
        <f>IF(LOOKUP($F723,'Vent Sizing Charts'!$F$5:$F$18,'Vent Sizing Charts'!N$5:N$18)+1&lt;0,0,LOOKUP($F723,'Vent Sizing Charts'!$F$5:$F$18,'Vent Sizing Charts'!N$5:N$18))</f>
        <v>#N/A</v>
      </c>
    </row>
    <row r="724" spans="6:15" x14ac:dyDescent="0.25">
      <c r="F724" t="str">
        <f>IF('Vent Sizing'!M709="","",'Vent Sizing'!M709)</f>
        <v/>
      </c>
      <c r="G724">
        <v>0</v>
      </c>
      <c r="H724" t="e">
        <f>IF(LOOKUP($F724,'Vent Sizing Charts'!$F$5:$F$18,'Vent Sizing Charts'!G$5:G$18)+1&lt;0,0,LOOKUP($F724,'Vent Sizing Charts'!$F$5:$F$18,'Vent Sizing Charts'!G$5:G$18))</f>
        <v>#N/A</v>
      </c>
      <c r="I724" t="e">
        <f>IF(LOOKUP($F724,'Vent Sizing Charts'!$F$5:$F$18,'Vent Sizing Charts'!H$5:H$18)+1&lt;0,0,LOOKUP($F724,'Vent Sizing Charts'!$F$5:$F$18,'Vent Sizing Charts'!H$5:H$18))</f>
        <v>#N/A</v>
      </c>
      <c r="J724" t="e">
        <f>IF(LOOKUP($F724,'Vent Sizing Charts'!$F$5:$F$18,'Vent Sizing Charts'!I$5:I$18)+1&lt;0,0,LOOKUP($F724,'Vent Sizing Charts'!$F$5:$F$18,'Vent Sizing Charts'!I$5:I$18))</f>
        <v>#N/A</v>
      </c>
      <c r="K724" t="e">
        <f>IF(LOOKUP($F724,'Vent Sizing Charts'!$F$5:$F$18,'Vent Sizing Charts'!J$5:J$18)+1&lt;0,0,LOOKUP($F724,'Vent Sizing Charts'!$F$5:$F$18,'Vent Sizing Charts'!J$5:J$18))</f>
        <v>#N/A</v>
      </c>
      <c r="L724" t="e">
        <f>IF(LOOKUP($F724,'Vent Sizing Charts'!$F$5:$F$18,'Vent Sizing Charts'!K$5:K$18)+1&lt;0,0,LOOKUP($F724,'Vent Sizing Charts'!$F$5:$F$18,'Vent Sizing Charts'!K$5:K$18))</f>
        <v>#N/A</v>
      </c>
      <c r="M724" t="e">
        <f>IF(LOOKUP($F724,'Vent Sizing Charts'!$F$5:$F$18,'Vent Sizing Charts'!L$5:L$18)+1&lt;0,0,LOOKUP($F724,'Vent Sizing Charts'!$F$5:$F$18,'Vent Sizing Charts'!L$5:L$18))</f>
        <v>#N/A</v>
      </c>
      <c r="N724" t="e">
        <f>IF(LOOKUP($F724,'Vent Sizing Charts'!$F$5:$F$18,'Vent Sizing Charts'!M$5:M$18)+1&lt;0,0,LOOKUP($F724,'Vent Sizing Charts'!$F$5:$F$18,'Vent Sizing Charts'!M$5:M$18))</f>
        <v>#N/A</v>
      </c>
      <c r="O724" t="e">
        <f>IF(LOOKUP($F724,'Vent Sizing Charts'!$F$5:$F$18,'Vent Sizing Charts'!N$5:N$18)+1&lt;0,0,LOOKUP($F724,'Vent Sizing Charts'!$F$5:$F$18,'Vent Sizing Charts'!N$5:N$18))</f>
        <v>#N/A</v>
      </c>
    </row>
    <row r="725" spans="6:15" x14ac:dyDescent="0.25">
      <c r="F725" t="str">
        <f>IF('Vent Sizing'!M710="","",'Vent Sizing'!M710)</f>
        <v/>
      </c>
      <c r="G725">
        <v>0</v>
      </c>
      <c r="H725" t="e">
        <f>IF(LOOKUP($F725,'Vent Sizing Charts'!$F$5:$F$18,'Vent Sizing Charts'!G$5:G$18)+1&lt;0,0,LOOKUP($F725,'Vent Sizing Charts'!$F$5:$F$18,'Vent Sizing Charts'!G$5:G$18))</f>
        <v>#N/A</v>
      </c>
      <c r="I725" t="e">
        <f>IF(LOOKUP($F725,'Vent Sizing Charts'!$F$5:$F$18,'Vent Sizing Charts'!H$5:H$18)+1&lt;0,0,LOOKUP($F725,'Vent Sizing Charts'!$F$5:$F$18,'Vent Sizing Charts'!H$5:H$18))</f>
        <v>#N/A</v>
      </c>
      <c r="J725" t="e">
        <f>IF(LOOKUP($F725,'Vent Sizing Charts'!$F$5:$F$18,'Vent Sizing Charts'!I$5:I$18)+1&lt;0,0,LOOKUP($F725,'Vent Sizing Charts'!$F$5:$F$18,'Vent Sizing Charts'!I$5:I$18))</f>
        <v>#N/A</v>
      </c>
      <c r="K725" t="e">
        <f>IF(LOOKUP($F725,'Vent Sizing Charts'!$F$5:$F$18,'Vent Sizing Charts'!J$5:J$18)+1&lt;0,0,LOOKUP($F725,'Vent Sizing Charts'!$F$5:$F$18,'Vent Sizing Charts'!J$5:J$18))</f>
        <v>#N/A</v>
      </c>
      <c r="L725" t="e">
        <f>IF(LOOKUP($F725,'Vent Sizing Charts'!$F$5:$F$18,'Vent Sizing Charts'!K$5:K$18)+1&lt;0,0,LOOKUP($F725,'Vent Sizing Charts'!$F$5:$F$18,'Vent Sizing Charts'!K$5:K$18))</f>
        <v>#N/A</v>
      </c>
      <c r="M725" t="e">
        <f>IF(LOOKUP($F725,'Vent Sizing Charts'!$F$5:$F$18,'Vent Sizing Charts'!L$5:L$18)+1&lt;0,0,LOOKUP($F725,'Vent Sizing Charts'!$F$5:$F$18,'Vent Sizing Charts'!L$5:L$18))</f>
        <v>#N/A</v>
      </c>
      <c r="N725" t="e">
        <f>IF(LOOKUP($F725,'Vent Sizing Charts'!$F$5:$F$18,'Vent Sizing Charts'!M$5:M$18)+1&lt;0,0,LOOKUP($F725,'Vent Sizing Charts'!$F$5:$F$18,'Vent Sizing Charts'!M$5:M$18))</f>
        <v>#N/A</v>
      </c>
      <c r="O725" t="e">
        <f>IF(LOOKUP($F725,'Vent Sizing Charts'!$F$5:$F$18,'Vent Sizing Charts'!N$5:N$18)+1&lt;0,0,LOOKUP($F725,'Vent Sizing Charts'!$F$5:$F$18,'Vent Sizing Charts'!N$5:N$18))</f>
        <v>#N/A</v>
      </c>
    </row>
    <row r="726" spans="6:15" x14ac:dyDescent="0.25">
      <c r="F726" t="str">
        <f>IF('Vent Sizing'!M711="","",'Vent Sizing'!M711)</f>
        <v/>
      </c>
      <c r="G726">
        <v>0</v>
      </c>
      <c r="H726" t="e">
        <f>IF(LOOKUP($F726,'Vent Sizing Charts'!$F$5:$F$18,'Vent Sizing Charts'!G$5:G$18)+1&lt;0,0,LOOKUP($F726,'Vent Sizing Charts'!$F$5:$F$18,'Vent Sizing Charts'!G$5:G$18))</f>
        <v>#N/A</v>
      </c>
      <c r="I726" t="e">
        <f>IF(LOOKUP($F726,'Vent Sizing Charts'!$F$5:$F$18,'Vent Sizing Charts'!H$5:H$18)+1&lt;0,0,LOOKUP($F726,'Vent Sizing Charts'!$F$5:$F$18,'Vent Sizing Charts'!H$5:H$18))</f>
        <v>#N/A</v>
      </c>
      <c r="J726" t="e">
        <f>IF(LOOKUP($F726,'Vent Sizing Charts'!$F$5:$F$18,'Vent Sizing Charts'!I$5:I$18)+1&lt;0,0,LOOKUP($F726,'Vent Sizing Charts'!$F$5:$F$18,'Vent Sizing Charts'!I$5:I$18))</f>
        <v>#N/A</v>
      </c>
      <c r="K726" t="e">
        <f>IF(LOOKUP($F726,'Vent Sizing Charts'!$F$5:$F$18,'Vent Sizing Charts'!J$5:J$18)+1&lt;0,0,LOOKUP($F726,'Vent Sizing Charts'!$F$5:$F$18,'Vent Sizing Charts'!J$5:J$18))</f>
        <v>#N/A</v>
      </c>
      <c r="L726" t="e">
        <f>IF(LOOKUP($F726,'Vent Sizing Charts'!$F$5:$F$18,'Vent Sizing Charts'!K$5:K$18)+1&lt;0,0,LOOKUP($F726,'Vent Sizing Charts'!$F$5:$F$18,'Vent Sizing Charts'!K$5:K$18))</f>
        <v>#N/A</v>
      </c>
      <c r="M726" t="e">
        <f>IF(LOOKUP($F726,'Vent Sizing Charts'!$F$5:$F$18,'Vent Sizing Charts'!L$5:L$18)+1&lt;0,0,LOOKUP($F726,'Vent Sizing Charts'!$F$5:$F$18,'Vent Sizing Charts'!L$5:L$18))</f>
        <v>#N/A</v>
      </c>
      <c r="N726" t="e">
        <f>IF(LOOKUP($F726,'Vent Sizing Charts'!$F$5:$F$18,'Vent Sizing Charts'!M$5:M$18)+1&lt;0,0,LOOKUP($F726,'Vent Sizing Charts'!$F$5:$F$18,'Vent Sizing Charts'!M$5:M$18))</f>
        <v>#N/A</v>
      </c>
      <c r="O726" t="e">
        <f>IF(LOOKUP($F726,'Vent Sizing Charts'!$F$5:$F$18,'Vent Sizing Charts'!N$5:N$18)+1&lt;0,0,LOOKUP($F726,'Vent Sizing Charts'!$F$5:$F$18,'Vent Sizing Charts'!N$5:N$18))</f>
        <v>#N/A</v>
      </c>
    </row>
    <row r="727" spans="6:15" x14ac:dyDescent="0.25">
      <c r="F727" t="str">
        <f>IF('Vent Sizing'!M712="","",'Vent Sizing'!M712)</f>
        <v/>
      </c>
      <c r="G727">
        <v>0</v>
      </c>
      <c r="H727" t="e">
        <f>IF(LOOKUP($F727,'Vent Sizing Charts'!$F$5:$F$18,'Vent Sizing Charts'!G$5:G$18)+1&lt;0,0,LOOKUP($F727,'Vent Sizing Charts'!$F$5:$F$18,'Vent Sizing Charts'!G$5:G$18))</f>
        <v>#N/A</v>
      </c>
      <c r="I727" t="e">
        <f>IF(LOOKUP($F727,'Vent Sizing Charts'!$F$5:$F$18,'Vent Sizing Charts'!H$5:H$18)+1&lt;0,0,LOOKUP($F727,'Vent Sizing Charts'!$F$5:$F$18,'Vent Sizing Charts'!H$5:H$18))</f>
        <v>#N/A</v>
      </c>
      <c r="J727" t="e">
        <f>IF(LOOKUP($F727,'Vent Sizing Charts'!$F$5:$F$18,'Vent Sizing Charts'!I$5:I$18)+1&lt;0,0,LOOKUP($F727,'Vent Sizing Charts'!$F$5:$F$18,'Vent Sizing Charts'!I$5:I$18))</f>
        <v>#N/A</v>
      </c>
      <c r="K727" t="e">
        <f>IF(LOOKUP($F727,'Vent Sizing Charts'!$F$5:$F$18,'Vent Sizing Charts'!J$5:J$18)+1&lt;0,0,LOOKUP($F727,'Vent Sizing Charts'!$F$5:$F$18,'Vent Sizing Charts'!J$5:J$18))</f>
        <v>#N/A</v>
      </c>
      <c r="L727" t="e">
        <f>IF(LOOKUP($F727,'Vent Sizing Charts'!$F$5:$F$18,'Vent Sizing Charts'!K$5:K$18)+1&lt;0,0,LOOKUP($F727,'Vent Sizing Charts'!$F$5:$F$18,'Vent Sizing Charts'!K$5:K$18))</f>
        <v>#N/A</v>
      </c>
      <c r="M727" t="e">
        <f>IF(LOOKUP($F727,'Vent Sizing Charts'!$F$5:$F$18,'Vent Sizing Charts'!L$5:L$18)+1&lt;0,0,LOOKUP($F727,'Vent Sizing Charts'!$F$5:$F$18,'Vent Sizing Charts'!L$5:L$18))</f>
        <v>#N/A</v>
      </c>
      <c r="N727" t="e">
        <f>IF(LOOKUP($F727,'Vent Sizing Charts'!$F$5:$F$18,'Vent Sizing Charts'!M$5:M$18)+1&lt;0,0,LOOKUP($F727,'Vent Sizing Charts'!$F$5:$F$18,'Vent Sizing Charts'!M$5:M$18))</f>
        <v>#N/A</v>
      </c>
      <c r="O727" t="e">
        <f>IF(LOOKUP($F727,'Vent Sizing Charts'!$F$5:$F$18,'Vent Sizing Charts'!N$5:N$18)+1&lt;0,0,LOOKUP($F727,'Vent Sizing Charts'!$F$5:$F$18,'Vent Sizing Charts'!N$5:N$18))</f>
        <v>#N/A</v>
      </c>
    </row>
    <row r="728" spans="6:15" x14ac:dyDescent="0.25">
      <c r="F728" t="str">
        <f>IF('Vent Sizing'!M713="","",'Vent Sizing'!M713)</f>
        <v/>
      </c>
      <c r="G728">
        <v>0</v>
      </c>
      <c r="H728" t="e">
        <f>IF(LOOKUP($F728,'Vent Sizing Charts'!$F$5:$F$18,'Vent Sizing Charts'!G$5:G$18)+1&lt;0,0,LOOKUP($F728,'Vent Sizing Charts'!$F$5:$F$18,'Vent Sizing Charts'!G$5:G$18))</f>
        <v>#N/A</v>
      </c>
      <c r="I728" t="e">
        <f>IF(LOOKUP($F728,'Vent Sizing Charts'!$F$5:$F$18,'Vent Sizing Charts'!H$5:H$18)+1&lt;0,0,LOOKUP($F728,'Vent Sizing Charts'!$F$5:$F$18,'Vent Sizing Charts'!H$5:H$18))</f>
        <v>#N/A</v>
      </c>
      <c r="J728" t="e">
        <f>IF(LOOKUP($F728,'Vent Sizing Charts'!$F$5:$F$18,'Vent Sizing Charts'!I$5:I$18)+1&lt;0,0,LOOKUP($F728,'Vent Sizing Charts'!$F$5:$F$18,'Vent Sizing Charts'!I$5:I$18))</f>
        <v>#N/A</v>
      </c>
      <c r="K728" t="e">
        <f>IF(LOOKUP($F728,'Vent Sizing Charts'!$F$5:$F$18,'Vent Sizing Charts'!J$5:J$18)+1&lt;0,0,LOOKUP($F728,'Vent Sizing Charts'!$F$5:$F$18,'Vent Sizing Charts'!J$5:J$18))</f>
        <v>#N/A</v>
      </c>
      <c r="L728" t="e">
        <f>IF(LOOKUP($F728,'Vent Sizing Charts'!$F$5:$F$18,'Vent Sizing Charts'!K$5:K$18)+1&lt;0,0,LOOKUP($F728,'Vent Sizing Charts'!$F$5:$F$18,'Vent Sizing Charts'!K$5:K$18))</f>
        <v>#N/A</v>
      </c>
      <c r="M728" t="e">
        <f>IF(LOOKUP($F728,'Vent Sizing Charts'!$F$5:$F$18,'Vent Sizing Charts'!L$5:L$18)+1&lt;0,0,LOOKUP($F728,'Vent Sizing Charts'!$F$5:$F$18,'Vent Sizing Charts'!L$5:L$18))</f>
        <v>#N/A</v>
      </c>
      <c r="N728" t="e">
        <f>IF(LOOKUP($F728,'Vent Sizing Charts'!$F$5:$F$18,'Vent Sizing Charts'!M$5:M$18)+1&lt;0,0,LOOKUP($F728,'Vent Sizing Charts'!$F$5:$F$18,'Vent Sizing Charts'!M$5:M$18))</f>
        <v>#N/A</v>
      </c>
      <c r="O728" t="e">
        <f>IF(LOOKUP($F728,'Vent Sizing Charts'!$F$5:$F$18,'Vent Sizing Charts'!N$5:N$18)+1&lt;0,0,LOOKUP($F728,'Vent Sizing Charts'!$F$5:$F$18,'Vent Sizing Charts'!N$5:N$18))</f>
        <v>#N/A</v>
      </c>
    </row>
    <row r="729" spans="6:15" x14ac:dyDescent="0.25">
      <c r="F729" t="str">
        <f>IF('Vent Sizing'!M714="","",'Vent Sizing'!M714)</f>
        <v/>
      </c>
      <c r="G729">
        <v>0</v>
      </c>
      <c r="H729" t="e">
        <f>IF(LOOKUP($F729,'Vent Sizing Charts'!$F$5:$F$18,'Vent Sizing Charts'!G$5:G$18)+1&lt;0,0,LOOKUP($F729,'Vent Sizing Charts'!$F$5:$F$18,'Vent Sizing Charts'!G$5:G$18))</f>
        <v>#N/A</v>
      </c>
      <c r="I729" t="e">
        <f>IF(LOOKUP($F729,'Vent Sizing Charts'!$F$5:$F$18,'Vent Sizing Charts'!H$5:H$18)+1&lt;0,0,LOOKUP($F729,'Vent Sizing Charts'!$F$5:$F$18,'Vent Sizing Charts'!H$5:H$18))</f>
        <v>#N/A</v>
      </c>
      <c r="J729" t="e">
        <f>IF(LOOKUP($F729,'Vent Sizing Charts'!$F$5:$F$18,'Vent Sizing Charts'!I$5:I$18)+1&lt;0,0,LOOKUP($F729,'Vent Sizing Charts'!$F$5:$F$18,'Vent Sizing Charts'!I$5:I$18))</f>
        <v>#N/A</v>
      </c>
      <c r="K729" t="e">
        <f>IF(LOOKUP($F729,'Vent Sizing Charts'!$F$5:$F$18,'Vent Sizing Charts'!J$5:J$18)+1&lt;0,0,LOOKUP($F729,'Vent Sizing Charts'!$F$5:$F$18,'Vent Sizing Charts'!J$5:J$18))</f>
        <v>#N/A</v>
      </c>
      <c r="L729" t="e">
        <f>IF(LOOKUP($F729,'Vent Sizing Charts'!$F$5:$F$18,'Vent Sizing Charts'!K$5:K$18)+1&lt;0,0,LOOKUP($F729,'Vent Sizing Charts'!$F$5:$F$18,'Vent Sizing Charts'!K$5:K$18))</f>
        <v>#N/A</v>
      </c>
      <c r="M729" t="e">
        <f>IF(LOOKUP($F729,'Vent Sizing Charts'!$F$5:$F$18,'Vent Sizing Charts'!L$5:L$18)+1&lt;0,0,LOOKUP($F729,'Vent Sizing Charts'!$F$5:$F$18,'Vent Sizing Charts'!L$5:L$18))</f>
        <v>#N/A</v>
      </c>
      <c r="N729" t="e">
        <f>IF(LOOKUP($F729,'Vent Sizing Charts'!$F$5:$F$18,'Vent Sizing Charts'!M$5:M$18)+1&lt;0,0,LOOKUP($F729,'Vent Sizing Charts'!$F$5:$F$18,'Vent Sizing Charts'!M$5:M$18))</f>
        <v>#N/A</v>
      </c>
      <c r="O729" t="e">
        <f>IF(LOOKUP($F729,'Vent Sizing Charts'!$F$5:$F$18,'Vent Sizing Charts'!N$5:N$18)+1&lt;0,0,LOOKUP($F729,'Vent Sizing Charts'!$F$5:$F$18,'Vent Sizing Charts'!N$5:N$18))</f>
        <v>#N/A</v>
      </c>
    </row>
    <row r="730" spans="6:15" x14ac:dyDescent="0.25">
      <c r="F730" t="str">
        <f>IF('Vent Sizing'!M715="","",'Vent Sizing'!M715)</f>
        <v/>
      </c>
      <c r="G730">
        <v>0</v>
      </c>
      <c r="H730" t="e">
        <f>IF(LOOKUP($F730,'Vent Sizing Charts'!$F$5:$F$18,'Vent Sizing Charts'!G$5:G$18)+1&lt;0,0,LOOKUP($F730,'Vent Sizing Charts'!$F$5:$F$18,'Vent Sizing Charts'!G$5:G$18))</f>
        <v>#N/A</v>
      </c>
      <c r="I730" t="e">
        <f>IF(LOOKUP($F730,'Vent Sizing Charts'!$F$5:$F$18,'Vent Sizing Charts'!H$5:H$18)+1&lt;0,0,LOOKUP($F730,'Vent Sizing Charts'!$F$5:$F$18,'Vent Sizing Charts'!H$5:H$18))</f>
        <v>#N/A</v>
      </c>
      <c r="J730" t="e">
        <f>IF(LOOKUP($F730,'Vent Sizing Charts'!$F$5:$F$18,'Vent Sizing Charts'!I$5:I$18)+1&lt;0,0,LOOKUP($F730,'Vent Sizing Charts'!$F$5:$F$18,'Vent Sizing Charts'!I$5:I$18))</f>
        <v>#N/A</v>
      </c>
      <c r="K730" t="e">
        <f>IF(LOOKUP($F730,'Vent Sizing Charts'!$F$5:$F$18,'Vent Sizing Charts'!J$5:J$18)+1&lt;0,0,LOOKUP($F730,'Vent Sizing Charts'!$F$5:$F$18,'Vent Sizing Charts'!J$5:J$18))</f>
        <v>#N/A</v>
      </c>
      <c r="L730" t="e">
        <f>IF(LOOKUP($F730,'Vent Sizing Charts'!$F$5:$F$18,'Vent Sizing Charts'!K$5:K$18)+1&lt;0,0,LOOKUP($F730,'Vent Sizing Charts'!$F$5:$F$18,'Vent Sizing Charts'!K$5:K$18))</f>
        <v>#N/A</v>
      </c>
      <c r="M730" t="e">
        <f>IF(LOOKUP($F730,'Vent Sizing Charts'!$F$5:$F$18,'Vent Sizing Charts'!L$5:L$18)+1&lt;0,0,LOOKUP($F730,'Vent Sizing Charts'!$F$5:$F$18,'Vent Sizing Charts'!L$5:L$18))</f>
        <v>#N/A</v>
      </c>
      <c r="N730" t="e">
        <f>IF(LOOKUP($F730,'Vent Sizing Charts'!$F$5:$F$18,'Vent Sizing Charts'!M$5:M$18)+1&lt;0,0,LOOKUP($F730,'Vent Sizing Charts'!$F$5:$F$18,'Vent Sizing Charts'!M$5:M$18))</f>
        <v>#N/A</v>
      </c>
      <c r="O730" t="e">
        <f>IF(LOOKUP($F730,'Vent Sizing Charts'!$F$5:$F$18,'Vent Sizing Charts'!N$5:N$18)+1&lt;0,0,LOOKUP($F730,'Vent Sizing Charts'!$F$5:$F$18,'Vent Sizing Charts'!N$5:N$18))</f>
        <v>#N/A</v>
      </c>
    </row>
    <row r="731" spans="6:15" x14ac:dyDescent="0.25">
      <c r="F731" t="str">
        <f>IF('Vent Sizing'!M716="","",'Vent Sizing'!M716)</f>
        <v/>
      </c>
      <c r="G731">
        <v>0</v>
      </c>
      <c r="H731" t="e">
        <f>IF(LOOKUP($F731,'Vent Sizing Charts'!$F$5:$F$18,'Vent Sizing Charts'!G$5:G$18)+1&lt;0,0,LOOKUP($F731,'Vent Sizing Charts'!$F$5:$F$18,'Vent Sizing Charts'!G$5:G$18))</f>
        <v>#N/A</v>
      </c>
      <c r="I731" t="e">
        <f>IF(LOOKUP($F731,'Vent Sizing Charts'!$F$5:$F$18,'Vent Sizing Charts'!H$5:H$18)+1&lt;0,0,LOOKUP($F731,'Vent Sizing Charts'!$F$5:$F$18,'Vent Sizing Charts'!H$5:H$18))</f>
        <v>#N/A</v>
      </c>
      <c r="J731" t="e">
        <f>IF(LOOKUP($F731,'Vent Sizing Charts'!$F$5:$F$18,'Vent Sizing Charts'!I$5:I$18)+1&lt;0,0,LOOKUP($F731,'Vent Sizing Charts'!$F$5:$F$18,'Vent Sizing Charts'!I$5:I$18))</f>
        <v>#N/A</v>
      </c>
      <c r="K731" t="e">
        <f>IF(LOOKUP($F731,'Vent Sizing Charts'!$F$5:$F$18,'Vent Sizing Charts'!J$5:J$18)+1&lt;0,0,LOOKUP($F731,'Vent Sizing Charts'!$F$5:$F$18,'Vent Sizing Charts'!J$5:J$18))</f>
        <v>#N/A</v>
      </c>
      <c r="L731" t="e">
        <f>IF(LOOKUP($F731,'Vent Sizing Charts'!$F$5:$F$18,'Vent Sizing Charts'!K$5:K$18)+1&lt;0,0,LOOKUP($F731,'Vent Sizing Charts'!$F$5:$F$18,'Vent Sizing Charts'!K$5:K$18))</f>
        <v>#N/A</v>
      </c>
      <c r="M731" t="e">
        <f>IF(LOOKUP($F731,'Vent Sizing Charts'!$F$5:$F$18,'Vent Sizing Charts'!L$5:L$18)+1&lt;0,0,LOOKUP($F731,'Vent Sizing Charts'!$F$5:$F$18,'Vent Sizing Charts'!L$5:L$18))</f>
        <v>#N/A</v>
      </c>
      <c r="N731" t="e">
        <f>IF(LOOKUP($F731,'Vent Sizing Charts'!$F$5:$F$18,'Vent Sizing Charts'!M$5:M$18)+1&lt;0,0,LOOKUP($F731,'Vent Sizing Charts'!$F$5:$F$18,'Vent Sizing Charts'!M$5:M$18))</f>
        <v>#N/A</v>
      </c>
      <c r="O731" t="e">
        <f>IF(LOOKUP($F731,'Vent Sizing Charts'!$F$5:$F$18,'Vent Sizing Charts'!N$5:N$18)+1&lt;0,0,LOOKUP($F731,'Vent Sizing Charts'!$F$5:$F$18,'Vent Sizing Charts'!N$5:N$18))</f>
        <v>#N/A</v>
      </c>
    </row>
    <row r="732" spans="6:15" x14ac:dyDescent="0.25">
      <c r="F732" t="str">
        <f>IF('Vent Sizing'!M717="","",'Vent Sizing'!M717)</f>
        <v/>
      </c>
      <c r="G732">
        <v>0</v>
      </c>
      <c r="H732" t="e">
        <f>IF(LOOKUP($F732,'Vent Sizing Charts'!$F$5:$F$18,'Vent Sizing Charts'!G$5:G$18)+1&lt;0,0,LOOKUP($F732,'Vent Sizing Charts'!$F$5:$F$18,'Vent Sizing Charts'!G$5:G$18))</f>
        <v>#N/A</v>
      </c>
      <c r="I732" t="e">
        <f>IF(LOOKUP($F732,'Vent Sizing Charts'!$F$5:$F$18,'Vent Sizing Charts'!H$5:H$18)+1&lt;0,0,LOOKUP($F732,'Vent Sizing Charts'!$F$5:$F$18,'Vent Sizing Charts'!H$5:H$18))</f>
        <v>#N/A</v>
      </c>
      <c r="J732" t="e">
        <f>IF(LOOKUP($F732,'Vent Sizing Charts'!$F$5:$F$18,'Vent Sizing Charts'!I$5:I$18)+1&lt;0,0,LOOKUP($F732,'Vent Sizing Charts'!$F$5:$F$18,'Vent Sizing Charts'!I$5:I$18))</f>
        <v>#N/A</v>
      </c>
      <c r="K732" t="e">
        <f>IF(LOOKUP($F732,'Vent Sizing Charts'!$F$5:$F$18,'Vent Sizing Charts'!J$5:J$18)+1&lt;0,0,LOOKUP($F732,'Vent Sizing Charts'!$F$5:$F$18,'Vent Sizing Charts'!J$5:J$18))</f>
        <v>#N/A</v>
      </c>
      <c r="L732" t="e">
        <f>IF(LOOKUP($F732,'Vent Sizing Charts'!$F$5:$F$18,'Vent Sizing Charts'!K$5:K$18)+1&lt;0,0,LOOKUP($F732,'Vent Sizing Charts'!$F$5:$F$18,'Vent Sizing Charts'!K$5:K$18))</f>
        <v>#N/A</v>
      </c>
      <c r="M732" t="e">
        <f>IF(LOOKUP($F732,'Vent Sizing Charts'!$F$5:$F$18,'Vent Sizing Charts'!L$5:L$18)+1&lt;0,0,LOOKUP($F732,'Vent Sizing Charts'!$F$5:$F$18,'Vent Sizing Charts'!L$5:L$18))</f>
        <v>#N/A</v>
      </c>
      <c r="N732" t="e">
        <f>IF(LOOKUP($F732,'Vent Sizing Charts'!$F$5:$F$18,'Vent Sizing Charts'!M$5:M$18)+1&lt;0,0,LOOKUP($F732,'Vent Sizing Charts'!$F$5:$F$18,'Vent Sizing Charts'!M$5:M$18))</f>
        <v>#N/A</v>
      </c>
      <c r="O732" t="e">
        <f>IF(LOOKUP($F732,'Vent Sizing Charts'!$F$5:$F$18,'Vent Sizing Charts'!N$5:N$18)+1&lt;0,0,LOOKUP($F732,'Vent Sizing Charts'!$F$5:$F$18,'Vent Sizing Charts'!N$5:N$18))</f>
        <v>#N/A</v>
      </c>
    </row>
    <row r="733" spans="6:15" x14ac:dyDescent="0.25">
      <c r="F733" t="str">
        <f>IF('Vent Sizing'!M718="","",'Vent Sizing'!M718)</f>
        <v/>
      </c>
      <c r="G733">
        <v>0</v>
      </c>
      <c r="H733" t="e">
        <f>IF(LOOKUP($F733,'Vent Sizing Charts'!$F$5:$F$18,'Vent Sizing Charts'!G$5:G$18)+1&lt;0,0,LOOKUP($F733,'Vent Sizing Charts'!$F$5:$F$18,'Vent Sizing Charts'!G$5:G$18))</f>
        <v>#N/A</v>
      </c>
      <c r="I733" t="e">
        <f>IF(LOOKUP($F733,'Vent Sizing Charts'!$F$5:$F$18,'Vent Sizing Charts'!H$5:H$18)+1&lt;0,0,LOOKUP($F733,'Vent Sizing Charts'!$F$5:$F$18,'Vent Sizing Charts'!H$5:H$18))</f>
        <v>#N/A</v>
      </c>
      <c r="J733" t="e">
        <f>IF(LOOKUP($F733,'Vent Sizing Charts'!$F$5:$F$18,'Vent Sizing Charts'!I$5:I$18)+1&lt;0,0,LOOKUP($F733,'Vent Sizing Charts'!$F$5:$F$18,'Vent Sizing Charts'!I$5:I$18))</f>
        <v>#N/A</v>
      </c>
      <c r="K733" t="e">
        <f>IF(LOOKUP($F733,'Vent Sizing Charts'!$F$5:$F$18,'Vent Sizing Charts'!J$5:J$18)+1&lt;0,0,LOOKUP($F733,'Vent Sizing Charts'!$F$5:$F$18,'Vent Sizing Charts'!J$5:J$18))</f>
        <v>#N/A</v>
      </c>
      <c r="L733" t="e">
        <f>IF(LOOKUP($F733,'Vent Sizing Charts'!$F$5:$F$18,'Vent Sizing Charts'!K$5:K$18)+1&lt;0,0,LOOKUP($F733,'Vent Sizing Charts'!$F$5:$F$18,'Vent Sizing Charts'!K$5:K$18))</f>
        <v>#N/A</v>
      </c>
      <c r="M733" t="e">
        <f>IF(LOOKUP($F733,'Vent Sizing Charts'!$F$5:$F$18,'Vent Sizing Charts'!L$5:L$18)+1&lt;0,0,LOOKUP($F733,'Vent Sizing Charts'!$F$5:$F$18,'Vent Sizing Charts'!L$5:L$18))</f>
        <v>#N/A</v>
      </c>
      <c r="N733" t="e">
        <f>IF(LOOKUP($F733,'Vent Sizing Charts'!$F$5:$F$18,'Vent Sizing Charts'!M$5:M$18)+1&lt;0,0,LOOKUP($F733,'Vent Sizing Charts'!$F$5:$F$18,'Vent Sizing Charts'!M$5:M$18))</f>
        <v>#N/A</v>
      </c>
      <c r="O733" t="e">
        <f>IF(LOOKUP($F733,'Vent Sizing Charts'!$F$5:$F$18,'Vent Sizing Charts'!N$5:N$18)+1&lt;0,0,LOOKUP($F733,'Vent Sizing Charts'!$F$5:$F$18,'Vent Sizing Charts'!N$5:N$18))</f>
        <v>#N/A</v>
      </c>
    </row>
    <row r="734" spans="6:15" x14ac:dyDescent="0.25">
      <c r="F734" t="str">
        <f>IF('Vent Sizing'!M719="","",'Vent Sizing'!M719)</f>
        <v/>
      </c>
      <c r="G734">
        <v>0</v>
      </c>
      <c r="H734" t="e">
        <f>IF(LOOKUP($F734,'Vent Sizing Charts'!$F$5:$F$18,'Vent Sizing Charts'!G$5:G$18)+1&lt;0,0,LOOKUP($F734,'Vent Sizing Charts'!$F$5:$F$18,'Vent Sizing Charts'!G$5:G$18))</f>
        <v>#N/A</v>
      </c>
      <c r="I734" t="e">
        <f>IF(LOOKUP($F734,'Vent Sizing Charts'!$F$5:$F$18,'Vent Sizing Charts'!H$5:H$18)+1&lt;0,0,LOOKUP($F734,'Vent Sizing Charts'!$F$5:$F$18,'Vent Sizing Charts'!H$5:H$18))</f>
        <v>#N/A</v>
      </c>
      <c r="J734" t="e">
        <f>IF(LOOKUP($F734,'Vent Sizing Charts'!$F$5:$F$18,'Vent Sizing Charts'!I$5:I$18)+1&lt;0,0,LOOKUP($F734,'Vent Sizing Charts'!$F$5:$F$18,'Vent Sizing Charts'!I$5:I$18))</f>
        <v>#N/A</v>
      </c>
      <c r="K734" t="e">
        <f>IF(LOOKUP($F734,'Vent Sizing Charts'!$F$5:$F$18,'Vent Sizing Charts'!J$5:J$18)+1&lt;0,0,LOOKUP($F734,'Vent Sizing Charts'!$F$5:$F$18,'Vent Sizing Charts'!J$5:J$18))</f>
        <v>#N/A</v>
      </c>
      <c r="L734" t="e">
        <f>IF(LOOKUP($F734,'Vent Sizing Charts'!$F$5:$F$18,'Vent Sizing Charts'!K$5:K$18)+1&lt;0,0,LOOKUP($F734,'Vent Sizing Charts'!$F$5:$F$18,'Vent Sizing Charts'!K$5:K$18))</f>
        <v>#N/A</v>
      </c>
      <c r="M734" t="e">
        <f>IF(LOOKUP($F734,'Vent Sizing Charts'!$F$5:$F$18,'Vent Sizing Charts'!L$5:L$18)+1&lt;0,0,LOOKUP($F734,'Vent Sizing Charts'!$F$5:$F$18,'Vent Sizing Charts'!L$5:L$18))</f>
        <v>#N/A</v>
      </c>
      <c r="N734" t="e">
        <f>IF(LOOKUP($F734,'Vent Sizing Charts'!$F$5:$F$18,'Vent Sizing Charts'!M$5:M$18)+1&lt;0,0,LOOKUP($F734,'Vent Sizing Charts'!$F$5:$F$18,'Vent Sizing Charts'!M$5:M$18))</f>
        <v>#N/A</v>
      </c>
      <c r="O734" t="e">
        <f>IF(LOOKUP($F734,'Vent Sizing Charts'!$F$5:$F$18,'Vent Sizing Charts'!N$5:N$18)+1&lt;0,0,LOOKUP($F734,'Vent Sizing Charts'!$F$5:$F$18,'Vent Sizing Charts'!N$5:N$18))</f>
        <v>#N/A</v>
      </c>
    </row>
    <row r="735" spans="6:15" x14ac:dyDescent="0.25">
      <c r="F735" t="str">
        <f>IF('Vent Sizing'!M720="","",'Vent Sizing'!M720)</f>
        <v/>
      </c>
      <c r="G735">
        <v>0</v>
      </c>
      <c r="H735" t="e">
        <f>IF(LOOKUP($F735,'Vent Sizing Charts'!$F$5:$F$18,'Vent Sizing Charts'!G$5:G$18)+1&lt;0,0,LOOKUP($F735,'Vent Sizing Charts'!$F$5:$F$18,'Vent Sizing Charts'!G$5:G$18))</f>
        <v>#N/A</v>
      </c>
      <c r="I735" t="e">
        <f>IF(LOOKUP($F735,'Vent Sizing Charts'!$F$5:$F$18,'Vent Sizing Charts'!H$5:H$18)+1&lt;0,0,LOOKUP($F735,'Vent Sizing Charts'!$F$5:$F$18,'Vent Sizing Charts'!H$5:H$18))</f>
        <v>#N/A</v>
      </c>
      <c r="J735" t="e">
        <f>IF(LOOKUP($F735,'Vent Sizing Charts'!$F$5:$F$18,'Vent Sizing Charts'!I$5:I$18)+1&lt;0,0,LOOKUP($F735,'Vent Sizing Charts'!$F$5:$F$18,'Vent Sizing Charts'!I$5:I$18))</f>
        <v>#N/A</v>
      </c>
      <c r="K735" t="e">
        <f>IF(LOOKUP($F735,'Vent Sizing Charts'!$F$5:$F$18,'Vent Sizing Charts'!J$5:J$18)+1&lt;0,0,LOOKUP($F735,'Vent Sizing Charts'!$F$5:$F$18,'Vent Sizing Charts'!J$5:J$18))</f>
        <v>#N/A</v>
      </c>
      <c r="L735" t="e">
        <f>IF(LOOKUP($F735,'Vent Sizing Charts'!$F$5:$F$18,'Vent Sizing Charts'!K$5:K$18)+1&lt;0,0,LOOKUP($F735,'Vent Sizing Charts'!$F$5:$F$18,'Vent Sizing Charts'!K$5:K$18))</f>
        <v>#N/A</v>
      </c>
      <c r="M735" t="e">
        <f>IF(LOOKUP($F735,'Vent Sizing Charts'!$F$5:$F$18,'Vent Sizing Charts'!L$5:L$18)+1&lt;0,0,LOOKUP($F735,'Vent Sizing Charts'!$F$5:$F$18,'Vent Sizing Charts'!L$5:L$18))</f>
        <v>#N/A</v>
      </c>
      <c r="N735" t="e">
        <f>IF(LOOKUP($F735,'Vent Sizing Charts'!$F$5:$F$18,'Vent Sizing Charts'!M$5:M$18)+1&lt;0,0,LOOKUP($F735,'Vent Sizing Charts'!$F$5:$F$18,'Vent Sizing Charts'!M$5:M$18))</f>
        <v>#N/A</v>
      </c>
      <c r="O735" t="e">
        <f>IF(LOOKUP($F735,'Vent Sizing Charts'!$F$5:$F$18,'Vent Sizing Charts'!N$5:N$18)+1&lt;0,0,LOOKUP($F735,'Vent Sizing Charts'!$F$5:$F$18,'Vent Sizing Charts'!N$5:N$18))</f>
        <v>#N/A</v>
      </c>
    </row>
    <row r="736" spans="6:15" x14ac:dyDescent="0.25">
      <c r="F736" t="str">
        <f>IF('Vent Sizing'!M721="","",'Vent Sizing'!M721)</f>
        <v/>
      </c>
      <c r="G736">
        <v>0</v>
      </c>
      <c r="H736" t="e">
        <f>IF(LOOKUP($F736,'Vent Sizing Charts'!$F$5:$F$18,'Vent Sizing Charts'!G$5:G$18)+1&lt;0,0,LOOKUP($F736,'Vent Sizing Charts'!$F$5:$F$18,'Vent Sizing Charts'!G$5:G$18))</f>
        <v>#N/A</v>
      </c>
      <c r="I736" t="e">
        <f>IF(LOOKUP($F736,'Vent Sizing Charts'!$F$5:$F$18,'Vent Sizing Charts'!H$5:H$18)+1&lt;0,0,LOOKUP($F736,'Vent Sizing Charts'!$F$5:$F$18,'Vent Sizing Charts'!H$5:H$18))</f>
        <v>#N/A</v>
      </c>
      <c r="J736" t="e">
        <f>IF(LOOKUP($F736,'Vent Sizing Charts'!$F$5:$F$18,'Vent Sizing Charts'!I$5:I$18)+1&lt;0,0,LOOKUP($F736,'Vent Sizing Charts'!$F$5:$F$18,'Vent Sizing Charts'!I$5:I$18))</f>
        <v>#N/A</v>
      </c>
      <c r="K736" t="e">
        <f>IF(LOOKUP($F736,'Vent Sizing Charts'!$F$5:$F$18,'Vent Sizing Charts'!J$5:J$18)+1&lt;0,0,LOOKUP($F736,'Vent Sizing Charts'!$F$5:$F$18,'Vent Sizing Charts'!J$5:J$18))</f>
        <v>#N/A</v>
      </c>
      <c r="L736" t="e">
        <f>IF(LOOKUP($F736,'Vent Sizing Charts'!$F$5:$F$18,'Vent Sizing Charts'!K$5:K$18)+1&lt;0,0,LOOKUP($F736,'Vent Sizing Charts'!$F$5:$F$18,'Vent Sizing Charts'!K$5:K$18))</f>
        <v>#N/A</v>
      </c>
      <c r="M736" t="e">
        <f>IF(LOOKUP($F736,'Vent Sizing Charts'!$F$5:$F$18,'Vent Sizing Charts'!L$5:L$18)+1&lt;0,0,LOOKUP($F736,'Vent Sizing Charts'!$F$5:$F$18,'Vent Sizing Charts'!L$5:L$18))</f>
        <v>#N/A</v>
      </c>
      <c r="N736" t="e">
        <f>IF(LOOKUP($F736,'Vent Sizing Charts'!$F$5:$F$18,'Vent Sizing Charts'!M$5:M$18)+1&lt;0,0,LOOKUP($F736,'Vent Sizing Charts'!$F$5:$F$18,'Vent Sizing Charts'!M$5:M$18))</f>
        <v>#N/A</v>
      </c>
      <c r="O736" t="e">
        <f>IF(LOOKUP($F736,'Vent Sizing Charts'!$F$5:$F$18,'Vent Sizing Charts'!N$5:N$18)+1&lt;0,0,LOOKUP($F736,'Vent Sizing Charts'!$F$5:$F$18,'Vent Sizing Charts'!N$5:N$18))</f>
        <v>#N/A</v>
      </c>
    </row>
    <row r="737" spans="6:15" x14ac:dyDescent="0.25">
      <c r="F737" t="str">
        <f>IF('Vent Sizing'!M722="","",'Vent Sizing'!M722)</f>
        <v/>
      </c>
      <c r="G737">
        <v>0</v>
      </c>
      <c r="H737" t="e">
        <f>IF(LOOKUP($F737,'Vent Sizing Charts'!$F$5:$F$18,'Vent Sizing Charts'!G$5:G$18)+1&lt;0,0,LOOKUP($F737,'Vent Sizing Charts'!$F$5:$F$18,'Vent Sizing Charts'!G$5:G$18))</f>
        <v>#N/A</v>
      </c>
      <c r="I737" t="e">
        <f>IF(LOOKUP($F737,'Vent Sizing Charts'!$F$5:$F$18,'Vent Sizing Charts'!H$5:H$18)+1&lt;0,0,LOOKUP($F737,'Vent Sizing Charts'!$F$5:$F$18,'Vent Sizing Charts'!H$5:H$18))</f>
        <v>#N/A</v>
      </c>
      <c r="J737" t="e">
        <f>IF(LOOKUP($F737,'Vent Sizing Charts'!$F$5:$F$18,'Vent Sizing Charts'!I$5:I$18)+1&lt;0,0,LOOKUP($F737,'Vent Sizing Charts'!$F$5:$F$18,'Vent Sizing Charts'!I$5:I$18))</f>
        <v>#N/A</v>
      </c>
      <c r="K737" t="e">
        <f>IF(LOOKUP($F737,'Vent Sizing Charts'!$F$5:$F$18,'Vent Sizing Charts'!J$5:J$18)+1&lt;0,0,LOOKUP($F737,'Vent Sizing Charts'!$F$5:$F$18,'Vent Sizing Charts'!J$5:J$18))</f>
        <v>#N/A</v>
      </c>
      <c r="L737" t="e">
        <f>IF(LOOKUP($F737,'Vent Sizing Charts'!$F$5:$F$18,'Vent Sizing Charts'!K$5:K$18)+1&lt;0,0,LOOKUP($F737,'Vent Sizing Charts'!$F$5:$F$18,'Vent Sizing Charts'!K$5:K$18))</f>
        <v>#N/A</v>
      </c>
      <c r="M737" t="e">
        <f>IF(LOOKUP($F737,'Vent Sizing Charts'!$F$5:$F$18,'Vent Sizing Charts'!L$5:L$18)+1&lt;0,0,LOOKUP($F737,'Vent Sizing Charts'!$F$5:$F$18,'Vent Sizing Charts'!L$5:L$18))</f>
        <v>#N/A</v>
      </c>
      <c r="N737" t="e">
        <f>IF(LOOKUP($F737,'Vent Sizing Charts'!$F$5:$F$18,'Vent Sizing Charts'!M$5:M$18)+1&lt;0,0,LOOKUP($F737,'Vent Sizing Charts'!$F$5:$F$18,'Vent Sizing Charts'!M$5:M$18))</f>
        <v>#N/A</v>
      </c>
      <c r="O737" t="e">
        <f>IF(LOOKUP($F737,'Vent Sizing Charts'!$F$5:$F$18,'Vent Sizing Charts'!N$5:N$18)+1&lt;0,0,LOOKUP($F737,'Vent Sizing Charts'!$F$5:$F$18,'Vent Sizing Charts'!N$5:N$18))</f>
        <v>#N/A</v>
      </c>
    </row>
    <row r="738" spans="6:15" x14ac:dyDescent="0.25">
      <c r="F738" t="str">
        <f>IF('Vent Sizing'!M723="","",'Vent Sizing'!M723)</f>
        <v/>
      </c>
      <c r="G738">
        <v>0</v>
      </c>
      <c r="H738" t="e">
        <f>IF(LOOKUP($F738,'Vent Sizing Charts'!$F$5:$F$18,'Vent Sizing Charts'!G$5:G$18)+1&lt;0,0,LOOKUP($F738,'Vent Sizing Charts'!$F$5:$F$18,'Vent Sizing Charts'!G$5:G$18))</f>
        <v>#N/A</v>
      </c>
      <c r="I738" t="e">
        <f>IF(LOOKUP($F738,'Vent Sizing Charts'!$F$5:$F$18,'Vent Sizing Charts'!H$5:H$18)+1&lt;0,0,LOOKUP($F738,'Vent Sizing Charts'!$F$5:$F$18,'Vent Sizing Charts'!H$5:H$18))</f>
        <v>#N/A</v>
      </c>
      <c r="J738" t="e">
        <f>IF(LOOKUP($F738,'Vent Sizing Charts'!$F$5:$F$18,'Vent Sizing Charts'!I$5:I$18)+1&lt;0,0,LOOKUP($F738,'Vent Sizing Charts'!$F$5:$F$18,'Vent Sizing Charts'!I$5:I$18))</f>
        <v>#N/A</v>
      </c>
      <c r="K738" t="e">
        <f>IF(LOOKUP($F738,'Vent Sizing Charts'!$F$5:$F$18,'Vent Sizing Charts'!J$5:J$18)+1&lt;0,0,LOOKUP($F738,'Vent Sizing Charts'!$F$5:$F$18,'Vent Sizing Charts'!J$5:J$18))</f>
        <v>#N/A</v>
      </c>
      <c r="L738" t="e">
        <f>IF(LOOKUP($F738,'Vent Sizing Charts'!$F$5:$F$18,'Vent Sizing Charts'!K$5:K$18)+1&lt;0,0,LOOKUP($F738,'Vent Sizing Charts'!$F$5:$F$18,'Vent Sizing Charts'!K$5:K$18))</f>
        <v>#N/A</v>
      </c>
      <c r="M738" t="e">
        <f>IF(LOOKUP($F738,'Vent Sizing Charts'!$F$5:$F$18,'Vent Sizing Charts'!L$5:L$18)+1&lt;0,0,LOOKUP($F738,'Vent Sizing Charts'!$F$5:$F$18,'Vent Sizing Charts'!L$5:L$18))</f>
        <v>#N/A</v>
      </c>
      <c r="N738" t="e">
        <f>IF(LOOKUP($F738,'Vent Sizing Charts'!$F$5:$F$18,'Vent Sizing Charts'!M$5:M$18)+1&lt;0,0,LOOKUP($F738,'Vent Sizing Charts'!$F$5:$F$18,'Vent Sizing Charts'!M$5:M$18))</f>
        <v>#N/A</v>
      </c>
      <c r="O738" t="e">
        <f>IF(LOOKUP($F738,'Vent Sizing Charts'!$F$5:$F$18,'Vent Sizing Charts'!N$5:N$18)+1&lt;0,0,LOOKUP($F738,'Vent Sizing Charts'!$F$5:$F$18,'Vent Sizing Charts'!N$5:N$18))</f>
        <v>#N/A</v>
      </c>
    </row>
    <row r="739" spans="6:15" x14ac:dyDescent="0.25">
      <c r="F739" t="str">
        <f>IF('Vent Sizing'!M724="","",'Vent Sizing'!M724)</f>
        <v/>
      </c>
      <c r="G739">
        <v>0</v>
      </c>
      <c r="H739" t="e">
        <f>IF(LOOKUP($F739,'Vent Sizing Charts'!$F$5:$F$18,'Vent Sizing Charts'!G$5:G$18)+1&lt;0,0,LOOKUP($F739,'Vent Sizing Charts'!$F$5:$F$18,'Vent Sizing Charts'!G$5:G$18))</f>
        <v>#N/A</v>
      </c>
      <c r="I739" t="e">
        <f>IF(LOOKUP($F739,'Vent Sizing Charts'!$F$5:$F$18,'Vent Sizing Charts'!H$5:H$18)+1&lt;0,0,LOOKUP($F739,'Vent Sizing Charts'!$F$5:$F$18,'Vent Sizing Charts'!H$5:H$18))</f>
        <v>#N/A</v>
      </c>
      <c r="J739" t="e">
        <f>IF(LOOKUP($F739,'Vent Sizing Charts'!$F$5:$F$18,'Vent Sizing Charts'!I$5:I$18)+1&lt;0,0,LOOKUP($F739,'Vent Sizing Charts'!$F$5:$F$18,'Vent Sizing Charts'!I$5:I$18))</f>
        <v>#N/A</v>
      </c>
      <c r="K739" t="e">
        <f>IF(LOOKUP($F739,'Vent Sizing Charts'!$F$5:$F$18,'Vent Sizing Charts'!J$5:J$18)+1&lt;0,0,LOOKUP($F739,'Vent Sizing Charts'!$F$5:$F$18,'Vent Sizing Charts'!J$5:J$18))</f>
        <v>#N/A</v>
      </c>
      <c r="L739" t="e">
        <f>IF(LOOKUP($F739,'Vent Sizing Charts'!$F$5:$F$18,'Vent Sizing Charts'!K$5:K$18)+1&lt;0,0,LOOKUP($F739,'Vent Sizing Charts'!$F$5:$F$18,'Vent Sizing Charts'!K$5:K$18))</f>
        <v>#N/A</v>
      </c>
      <c r="M739" t="e">
        <f>IF(LOOKUP($F739,'Vent Sizing Charts'!$F$5:$F$18,'Vent Sizing Charts'!L$5:L$18)+1&lt;0,0,LOOKUP($F739,'Vent Sizing Charts'!$F$5:$F$18,'Vent Sizing Charts'!L$5:L$18))</f>
        <v>#N/A</v>
      </c>
      <c r="N739" t="e">
        <f>IF(LOOKUP($F739,'Vent Sizing Charts'!$F$5:$F$18,'Vent Sizing Charts'!M$5:M$18)+1&lt;0,0,LOOKUP($F739,'Vent Sizing Charts'!$F$5:$F$18,'Vent Sizing Charts'!M$5:M$18))</f>
        <v>#N/A</v>
      </c>
      <c r="O739" t="e">
        <f>IF(LOOKUP($F739,'Vent Sizing Charts'!$F$5:$F$18,'Vent Sizing Charts'!N$5:N$18)+1&lt;0,0,LOOKUP($F739,'Vent Sizing Charts'!$F$5:$F$18,'Vent Sizing Charts'!N$5:N$18))</f>
        <v>#N/A</v>
      </c>
    </row>
    <row r="740" spans="6:15" x14ac:dyDescent="0.25">
      <c r="F740" t="str">
        <f>IF('Vent Sizing'!M725="","",'Vent Sizing'!M725)</f>
        <v/>
      </c>
      <c r="G740">
        <v>0</v>
      </c>
      <c r="H740" t="e">
        <f>IF(LOOKUP($F740,'Vent Sizing Charts'!$F$5:$F$18,'Vent Sizing Charts'!G$5:G$18)+1&lt;0,0,LOOKUP($F740,'Vent Sizing Charts'!$F$5:$F$18,'Vent Sizing Charts'!G$5:G$18))</f>
        <v>#N/A</v>
      </c>
      <c r="I740" t="e">
        <f>IF(LOOKUP($F740,'Vent Sizing Charts'!$F$5:$F$18,'Vent Sizing Charts'!H$5:H$18)+1&lt;0,0,LOOKUP($F740,'Vent Sizing Charts'!$F$5:$F$18,'Vent Sizing Charts'!H$5:H$18))</f>
        <v>#N/A</v>
      </c>
      <c r="J740" t="e">
        <f>IF(LOOKUP($F740,'Vent Sizing Charts'!$F$5:$F$18,'Vent Sizing Charts'!I$5:I$18)+1&lt;0,0,LOOKUP($F740,'Vent Sizing Charts'!$F$5:$F$18,'Vent Sizing Charts'!I$5:I$18))</f>
        <v>#N/A</v>
      </c>
      <c r="K740" t="e">
        <f>IF(LOOKUP($F740,'Vent Sizing Charts'!$F$5:$F$18,'Vent Sizing Charts'!J$5:J$18)+1&lt;0,0,LOOKUP($F740,'Vent Sizing Charts'!$F$5:$F$18,'Vent Sizing Charts'!J$5:J$18))</f>
        <v>#N/A</v>
      </c>
      <c r="L740" t="e">
        <f>IF(LOOKUP($F740,'Vent Sizing Charts'!$F$5:$F$18,'Vent Sizing Charts'!K$5:K$18)+1&lt;0,0,LOOKUP($F740,'Vent Sizing Charts'!$F$5:$F$18,'Vent Sizing Charts'!K$5:K$18))</f>
        <v>#N/A</v>
      </c>
      <c r="M740" t="e">
        <f>IF(LOOKUP($F740,'Vent Sizing Charts'!$F$5:$F$18,'Vent Sizing Charts'!L$5:L$18)+1&lt;0,0,LOOKUP($F740,'Vent Sizing Charts'!$F$5:$F$18,'Vent Sizing Charts'!L$5:L$18))</f>
        <v>#N/A</v>
      </c>
      <c r="N740" t="e">
        <f>IF(LOOKUP($F740,'Vent Sizing Charts'!$F$5:$F$18,'Vent Sizing Charts'!M$5:M$18)+1&lt;0,0,LOOKUP($F740,'Vent Sizing Charts'!$F$5:$F$18,'Vent Sizing Charts'!M$5:M$18))</f>
        <v>#N/A</v>
      </c>
      <c r="O740" t="e">
        <f>IF(LOOKUP($F740,'Vent Sizing Charts'!$F$5:$F$18,'Vent Sizing Charts'!N$5:N$18)+1&lt;0,0,LOOKUP($F740,'Vent Sizing Charts'!$F$5:$F$18,'Vent Sizing Charts'!N$5:N$18))</f>
        <v>#N/A</v>
      </c>
    </row>
    <row r="741" spans="6:15" x14ac:dyDescent="0.25">
      <c r="F741" t="str">
        <f>IF('Vent Sizing'!M726="","",'Vent Sizing'!M726)</f>
        <v/>
      </c>
      <c r="G741">
        <v>0</v>
      </c>
      <c r="H741" t="e">
        <f>IF(LOOKUP($F741,'Vent Sizing Charts'!$F$5:$F$18,'Vent Sizing Charts'!G$5:G$18)+1&lt;0,0,LOOKUP($F741,'Vent Sizing Charts'!$F$5:$F$18,'Vent Sizing Charts'!G$5:G$18))</f>
        <v>#N/A</v>
      </c>
      <c r="I741" t="e">
        <f>IF(LOOKUP($F741,'Vent Sizing Charts'!$F$5:$F$18,'Vent Sizing Charts'!H$5:H$18)+1&lt;0,0,LOOKUP($F741,'Vent Sizing Charts'!$F$5:$F$18,'Vent Sizing Charts'!H$5:H$18))</f>
        <v>#N/A</v>
      </c>
      <c r="J741" t="e">
        <f>IF(LOOKUP($F741,'Vent Sizing Charts'!$F$5:$F$18,'Vent Sizing Charts'!I$5:I$18)+1&lt;0,0,LOOKUP($F741,'Vent Sizing Charts'!$F$5:$F$18,'Vent Sizing Charts'!I$5:I$18))</f>
        <v>#N/A</v>
      </c>
      <c r="K741" t="e">
        <f>IF(LOOKUP($F741,'Vent Sizing Charts'!$F$5:$F$18,'Vent Sizing Charts'!J$5:J$18)+1&lt;0,0,LOOKUP($F741,'Vent Sizing Charts'!$F$5:$F$18,'Vent Sizing Charts'!J$5:J$18))</f>
        <v>#N/A</v>
      </c>
      <c r="L741" t="e">
        <f>IF(LOOKUP($F741,'Vent Sizing Charts'!$F$5:$F$18,'Vent Sizing Charts'!K$5:K$18)+1&lt;0,0,LOOKUP($F741,'Vent Sizing Charts'!$F$5:$F$18,'Vent Sizing Charts'!K$5:K$18))</f>
        <v>#N/A</v>
      </c>
      <c r="M741" t="e">
        <f>IF(LOOKUP($F741,'Vent Sizing Charts'!$F$5:$F$18,'Vent Sizing Charts'!L$5:L$18)+1&lt;0,0,LOOKUP($F741,'Vent Sizing Charts'!$F$5:$F$18,'Vent Sizing Charts'!L$5:L$18))</f>
        <v>#N/A</v>
      </c>
      <c r="N741" t="e">
        <f>IF(LOOKUP($F741,'Vent Sizing Charts'!$F$5:$F$18,'Vent Sizing Charts'!M$5:M$18)+1&lt;0,0,LOOKUP($F741,'Vent Sizing Charts'!$F$5:$F$18,'Vent Sizing Charts'!M$5:M$18))</f>
        <v>#N/A</v>
      </c>
      <c r="O741" t="e">
        <f>IF(LOOKUP($F741,'Vent Sizing Charts'!$F$5:$F$18,'Vent Sizing Charts'!N$5:N$18)+1&lt;0,0,LOOKUP($F741,'Vent Sizing Charts'!$F$5:$F$18,'Vent Sizing Charts'!N$5:N$18))</f>
        <v>#N/A</v>
      </c>
    </row>
    <row r="742" spans="6:15" x14ac:dyDescent="0.25">
      <c r="F742" t="str">
        <f>IF('Vent Sizing'!M727="","",'Vent Sizing'!M727)</f>
        <v/>
      </c>
      <c r="G742">
        <v>0</v>
      </c>
      <c r="H742" t="e">
        <f>IF(LOOKUP($F742,'Vent Sizing Charts'!$F$5:$F$18,'Vent Sizing Charts'!G$5:G$18)+1&lt;0,0,LOOKUP($F742,'Vent Sizing Charts'!$F$5:$F$18,'Vent Sizing Charts'!G$5:G$18))</f>
        <v>#N/A</v>
      </c>
      <c r="I742" t="e">
        <f>IF(LOOKUP($F742,'Vent Sizing Charts'!$F$5:$F$18,'Vent Sizing Charts'!H$5:H$18)+1&lt;0,0,LOOKUP($F742,'Vent Sizing Charts'!$F$5:$F$18,'Vent Sizing Charts'!H$5:H$18))</f>
        <v>#N/A</v>
      </c>
      <c r="J742" t="e">
        <f>IF(LOOKUP($F742,'Vent Sizing Charts'!$F$5:$F$18,'Vent Sizing Charts'!I$5:I$18)+1&lt;0,0,LOOKUP($F742,'Vent Sizing Charts'!$F$5:$F$18,'Vent Sizing Charts'!I$5:I$18))</f>
        <v>#N/A</v>
      </c>
      <c r="K742" t="e">
        <f>IF(LOOKUP($F742,'Vent Sizing Charts'!$F$5:$F$18,'Vent Sizing Charts'!J$5:J$18)+1&lt;0,0,LOOKUP($F742,'Vent Sizing Charts'!$F$5:$F$18,'Vent Sizing Charts'!J$5:J$18))</f>
        <v>#N/A</v>
      </c>
      <c r="L742" t="e">
        <f>IF(LOOKUP($F742,'Vent Sizing Charts'!$F$5:$F$18,'Vent Sizing Charts'!K$5:K$18)+1&lt;0,0,LOOKUP($F742,'Vent Sizing Charts'!$F$5:$F$18,'Vent Sizing Charts'!K$5:K$18))</f>
        <v>#N/A</v>
      </c>
      <c r="M742" t="e">
        <f>IF(LOOKUP($F742,'Vent Sizing Charts'!$F$5:$F$18,'Vent Sizing Charts'!L$5:L$18)+1&lt;0,0,LOOKUP($F742,'Vent Sizing Charts'!$F$5:$F$18,'Vent Sizing Charts'!L$5:L$18))</f>
        <v>#N/A</v>
      </c>
      <c r="N742" t="e">
        <f>IF(LOOKUP($F742,'Vent Sizing Charts'!$F$5:$F$18,'Vent Sizing Charts'!M$5:M$18)+1&lt;0,0,LOOKUP($F742,'Vent Sizing Charts'!$F$5:$F$18,'Vent Sizing Charts'!M$5:M$18))</f>
        <v>#N/A</v>
      </c>
      <c r="O742" t="e">
        <f>IF(LOOKUP($F742,'Vent Sizing Charts'!$F$5:$F$18,'Vent Sizing Charts'!N$5:N$18)+1&lt;0,0,LOOKUP($F742,'Vent Sizing Charts'!$F$5:$F$18,'Vent Sizing Charts'!N$5:N$18))</f>
        <v>#N/A</v>
      </c>
    </row>
    <row r="743" spans="6:15" x14ac:dyDescent="0.25">
      <c r="F743" t="str">
        <f>IF('Vent Sizing'!M728="","",'Vent Sizing'!M728)</f>
        <v/>
      </c>
      <c r="G743">
        <v>0</v>
      </c>
      <c r="H743" t="e">
        <f>IF(LOOKUP($F743,'Vent Sizing Charts'!$F$5:$F$18,'Vent Sizing Charts'!G$5:G$18)+1&lt;0,0,LOOKUP($F743,'Vent Sizing Charts'!$F$5:$F$18,'Vent Sizing Charts'!G$5:G$18))</f>
        <v>#N/A</v>
      </c>
      <c r="I743" t="e">
        <f>IF(LOOKUP($F743,'Vent Sizing Charts'!$F$5:$F$18,'Vent Sizing Charts'!H$5:H$18)+1&lt;0,0,LOOKUP($F743,'Vent Sizing Charts'!$F$5:$F$18,'Vent Sizing Charts'!H$5:H$18))</f>
        <v>#N/A</v>
      </c>
      <c r="J743" t="e">
        <f>IF(LOOKUP($F743,'Vent Sizing Charts'!$F$5:$F$18,'Vent Sizing Charts'!I$5:I$18)+1&lt;0,0,LOOKUP($F743,'Vent Sizing Charts'!$F$5:$F$18,'Vent Sizing Charts'!I$5:I$18))</f>
        <v>#N/A</v>
      </c>
      <c r="K743" t="e">
        <f>IF(LOOKUP($F743,'Vent Sizing Charts'!$F$5:$F$18,'Vent Sizing Charts'!J$5:J$18)+1&lt;0,0,LOOKUP($F743,'Vent Sizing Charts'!$F$5:$F$18,'Vent Sizing Charts'!J$5:J$18))</f>
        <v>#N/A</v>
      </c>
      <c r="L743" t="e">
        <f>IF(LOOKUP($F743,'Vent Sizing Charts'!$F$5:$F$18,'Vent Sizing Charts'!K$5:K$18)+1&lt;0,0,LOOKUP($F743,'Vent Sizing Charts'!$F$5:$F$18,'Vent Sizing Charts'!K$5:K$18))</f>
        <v>#N/A</v>
      </c>
      <c r="M743" t="e">
        <f>IF(LOOKUP($F743,'Vent Sizing Charts'!$F$5:$F$18,'Vent Sizing Charts'!L$5:L$18)+1&lt;0,0,LOOKUP($F743,'Vent Sizing Charts'!$F$5:$F$18,'Vent Sizing Charts'!L$5:L$18))</f>
        <v>#N/A</v>
      </c>
      <c r="N743" t="e">
        <f>IF(LOOKUP($F743,'Vent Sizing Charts'!$F$5:$F$18,'Vent Sizing Charts'!M$5:M$18)+1&lt;0,0,LOOKUP($F743,'Vent Sizing Charts'!$F$5:$F$18,'Vent Sizing Charts'!M$5:M$18))</f>
        <v>#N/A</v>
      </c>
      <c r="O743" t="e">
        <f>IF(LOOKUP($F743,'Vent Sizing Charts'!$F$5:$F$18,'Vent Sizing Charts'!N$5:N$18)+1&lt;0,0,LOOKUP($F743,'Vent Sizing Charts'!$F$5:$F$18,'Vent Sizing Charts'!N$5:N$18))</f>
        <v>#N/A</v>
      </c>
    </row>
    <row r="744" spans="6:15" x14ac:dyDescent="0.25">
      <c r="F744" t="str">
        <f>IF('Vent Sizing'!M729="","",'Vent Sizing'!M729)</f>
        <v/>
      </c>
      <c r="G744">
        <v>0</v>
      </c>
      <c r="H744" t="e">
        <f>IF(LOOKUP($F744,'Vent Sizing Charts'!$F$5:$F$18,'Vent Sizing Charts'!G$5:G$18)+1&lt;0,0,LOOKUP($F744,'Vent Sizing Charts'!$F$5:$F$18,'Vent Sizing Charts'!G$5:G$18))</f>
        <v>#N/A</v>
      </c>
      <c r="I744" t="e">
        <f>IF(LOOKUP($F744,'Vent Sizing Charts'!$F$5:$F$18,'Vent Sizing Charts'!H$5:H$18)+1&lt;0,0,LOOKUP($F744,'Vent Sizing Charts'!$F$5:$F$18,'Vent Sizing Charts'!H$5:H$18))</f>
        <v>#N/A</v>
      </c>
      <c r="J744" t="e">
        <f>IF(LOOKUP($F744,'Vent Sizing Charts'!$F$5:$F$18,'Vent Sizing Charts'!I$5:I$18)+1&lt;0,0,LOOKUP($F744,'Vent Sizing Charts'!$F$5:$F$18,'Vent Sizing Charts'!I$5:I$18))</f>
        <v>#N/A</v>
      </c>
      <c r="K744" t="e">
        <f>IF(LOOKUP($F744,'Vent Sizing Charts'!$F$5:$F$18,'Vent Sizing Charts'!J$5:J$18)+1&lt;0,0,LOOKUP($F744,'Vent Sizing Charts'!$F$5:$F$18,'Vent Sizing Charts'!J$5:J$18))</f>
        <v>#N/A</v>
      </c>
      <c r="L744" t="e">
        <f>IF(LOOKUP($F744,'Vent Sizing Charts'!$F$5:$F$18,'Vent Sizing Charts'!K$5:K$18)+1&lt;0,0,LOOKUP($F744,'Vent Sizing Charts'!$F$5:$F$18,'Vent Sizing Charts'!K$5:K$18))</f>
        <v>#N/A</v>
      </c>
      <c r="M744" t="e">
        <f>IF(LOOKUP($F744,'Vent Sizing Charts'!$F$5:$F$18,'Vent Sizing Charts'!L$5:L$18)+1&lt;0,0,LOOKUP($F744,'Vent Sizing Charts'!$F$5:$F$18,'Vent Sizing Charts'!L$5:L$18))</f>
        <v>#N/A</v>
      </c>
      <c r="N744" t="e">
        <f>IF(LOOKUP($F744,'Vent Sizing Charts'!$F$5:$F$18,'Vent Sizing Charts'!M$5:M$18)+1&lt;0,0,LOOKUP($F744,'Vent Sizing Charts'!$F$5:$F$18,'Vent Sizing Charts'!M$5:M$18))</f>
        <v>#N/A</v>
      </c>
      <c r="O744" t="e">
        <f>IF(LOOKUP($F744,'Vent Sizing Charts'!$F$5:$F$18,'Vent Sizing Charts'!N$5:N$18)+1&lt;0,0,LOOKUP($F744,'Vent Sizing Charts'!$F$5:$F$18,'Vent Sizing Charts'!N$5:N$18))</f>
        <v>#N/A</v>
      </c>
    </row>
    <row r="745" spans="6:15" x14ac:dyDescent="0.25">
      <c r="F745" t="str">
        <f>IF('Vent Sizing'!M730="","",'Vent Sizing'!M730)</f>
        <v/>
      </c>
      <c r="G745">
        <v>0</v>
      </c>
      <c r="H745" t="e">
        <f>IF(LOOKUP($F745,'Vent Sizing Charts'!$F$5:$F$18,'Vent Sizing Charts'!G$5:G$18)+1&lt;0,0,LOOKUP($F745,'Vent Sizing Charts'!$F$5:$F$18,'Vent Sizing Charts'!G$5:G$18))</f>
        <v>#N/A</v>
      </c>
      <c r="I745" t="e">
        <f>IF(LOOKUP($F745,'Vent Sizing Charts'!$F$5:$F$18,'Vent Sizing Charts'!H$5:H$18)+1&lt;0,0,LOOKUP($F745,'Vent Sizing Charts'!$F$5:$F$18,'Vent Sizing Charts'!H$5:H$18))</f>
        <v>#N/A</v>
      </c>
      <c r="J745" t="e">
        <f>IF(LOOKUP($F745,'Vent Sizing Charts'!$F$5:$F$18,'Vent Sizing Charts'!I$5:I$18)+1&lt;0,0,LOOKUP($F745,'Vent Sizing Charts'!$F$5:$F$18,'Vent Sizing Charts'!I$5:I$18))</f>
        <v>#N/A</v>
      </c>
      <c r="K745" t="e">
        <f>IF(LOOKUP($F745,'Vent Sizing Charts'!$F$5:$F$18,'Vent Sizing Charts'!J$5:J$18)+1&lt;0,0,LOOKUP($F745,'Vent Sizing Charts'!$F$5:$F$18,'Vent Sizing Charts'!J$5:J$18))</f>
        <v>#N/A</v>
      </c>
      <c r="L745" t="e">
        <f>IF(LOOKUP($F745,'Vent Sizing Charts'!$F$5:$F$18,'Vent Sizing Charts'!K$5:K$18)+1&lt;0,0,LOOKUP($F745,'Vent Sizing Charts'!$F$5:$F$18,'Vent Sizing Charts'!K$5:K$18))</f>
        <v>#N/A</v>
      </c>
      <c r="M745" t="e">
        <f>IF(LOOKUP($F745,'Vent Sizing Charts'!$F$5:$F$18,'Vent Sizing Charts'!L$5:L$18)+1&lt;0,0,LOOKUP($F745,'Vent Sizing Charts'!$F$5:$F$18,'Vent Sizing Charts'!L$5:L$18))</f>
        <v>#N/A</v>
      </c>
      <c r="N745" t="e">
        <f>IF(LOOKUP($F745,'Vent Sizing Charts'!$F$5:$F$18,'Vent Sizing Charts'!M$5:M$18)+1&lt;0,0,LOOKUP($F745,'Vent Sizing Charts'!$F$5:$F$18,'Vent Sizing Charts'!M$5:M$18))</f>
        <v>#N/A</v>
      </c>
      <c r="O745" t="e">
        <f>IF(LOOKUP($F745,'Vent Sizing Charts'!$F$5:$F$18,'Vent Sizing Charts'!N$5:N$18)+1&lt;0,0,LOOKUP($F745,'Vent Sizing Charts'!$F$5:$F$18,'Vent Sizing Charts'!N$5:N$18))</f>
        <v>#N/A</v>
      </c>
    </row>
    <row r="746" spans="6:15" x14ac:dyDescent="0.25">
      <c r="F746" t="str">
        <f>IF('Vent Sizing'!M731="","",'Vent Sizing'!M731)</f>
        <v/>
      </c>
      <c r="G746">
        <v>0</v>
      </c>
      <c r="H746" t="e">
        <f>IF(LOOKUP($F746,'Vent Sizing Charts'!$F$5:$F$18,'Vent Sizing Charts'!G$5:G$18)+1&lt;0,0,LOOKUP($F746,'Vent Sizing Charts'!$F$5:$F$18,'Vent Sizing Charts'!G$5:G$18))</f>
        <v>#N/A</v>
      </c>
      <c r="I746" t="e">
        <f>IF(LOOKUP($F746,'Vent Sizing Charts'!$F$5:$F$18,'Vent Sizing Charts'!H$5:H$18)+1&lt;0,0,LOOKUP($F746,'Vent Sizing Charts'!$F$5:$F$18,'Vent Sizing Charts'!H$5:H$18))</f>
        <v>#N/A</v>
      </c>
      <c r="J746" t="e">
        <f>IF(LOOKUP($F746,'Vent Sizing Charts'!$F$5:$F$18,'Vent Sizing Charts'!I$5:I$18)+1&lt;0,0,LOOKUP($F746,'Vent Sizing Charts'!$F$5:$F$18,'Vent Sizing Charts'!I$5:I$18))</f>
        <v>#N/A</v>
      </c>
      <c r="K746" t="e">
        <f>IF(LOOKUP($F746,'Vent Sizing Charts'!$F$5:$F$18,'Vent Sizing Charts'!J$5:J$18)+1&lt;0,0,LOOKUP($F746,'Vent Sizing Charts'!$F$5:$F$18,'Vent Sizing Charts'!J$5:J$18))</f>
        <v>#N/A</v>
      </c>
      <c r="L746" t="e">
        <f>IF(LOOKUP($F746,'Vent Sizing Charts'!$F$5:$F$18,'Vent Sizing Charts'!K$5:K$18)+1&lt;0,0,LOOKUP($F746,'Vent Sizing Charts'!$F$5:$F$18,'Vent Sizing Charts'!K$5:K$18))</f>
        <v>#N/A</v>
      </c>
      <c r="M746" t="e">
        <f>IF(LOOKUP($F746,'Vent Sizing Charts'!$F$5:$F$18,'Vent Sizing Charts'!L$5:L$18)+1&lt;0,0,LOOKUP($F746,'Vent Sizing Charts'!$F$5:$F$18,'Vent Sizing Charts'!L$5:L$18))</f>
        <v>#N/A</v>
      </c>
      <c r="N746" t="e">
        <f>IF(LOOKUP($F746,'Vent Sizing Charts'!$F$5:$F$18,'Vent Sizing Charts'!M$5:M$18)+1&lt;0,0,LOOKUP($F746,'Vent Sizing Charts'!$F$5:$F$18,'Vent Sizing Charts'!M$5:M$18))</f>
        <v>#N/A</v>
      </c>
      <c r="O746" t="e">
        <f>IF(LOOKUP($F746,'Vent Sizing Charts'!$F$5:$F$18,'Vent Sizing Charts'!N$5:N$18)+1&lt;0,0,LOOKUP($F746,'Vent Sizing Charts'!$F$5:$F$18,'Vent Sizing Charts'!N$5:N$18))</f>
        <v>#N/A</v>
      </c>
    </row>
    <row r="747" spans="6:15" x14ac:dyDescent="0.25">
      <c r="F747" t="str">
        <f>IF('Vent Sizing'!M732="","",'Vent Sizing'!M732)</f>
        <v/>
      </c>
      <c r="G747">
        <v>0</v>
      </c>
      <c r="H747" t="e">
        <f>IF(LOOKUP($F747,'Vent Sizing Charts'!$F$5:$F$18,'Vent Sizing Charts'!G$5:G$18)+1&lt;0,0,LOOKUP($F747,'Vent Sizing Charts'!$F$5:$F$18,'Vent Sizing Charts'!G$5:G$18))</f>
        <v>#N/A</v>
      </c>
      <c r="I747" t="e">
        <f>IF(LOOKUP($F747,'Vent Sizing Charts'!$F$5:$F$18,'Vent Sizing Charts'!H$5:H$18)+1&lt;0,0,LOOKUP($F747,'Vent Sizing Charts'!$F$5:$F$18,'Vent Sizing Charts'!H$5:H$18))</f>
        <v>#N/A</v>
      </c>
      <c r="J747" t="e">
        <f>IF(LOOKUP($F747,'Vent Sizing Charts'!$F$5:$F$18,'Vent Sizing Charts'!I$5:I$18)+1&lt;0,0,LOOKUP($F747,'Vent Sizing Charts'!$F$5:$F$18,'Vent Sizing Charts'!I$5:I$18))</f>
        <v>#N/A</v>
      </c>
      <c r="K747" t="e">
        <f>IF(LOOKUP($F747,'Vent Sizing Charts'!$F$5:$F$18,'Vent Sizing Charts'!J$5:J$18)+1&lt;0,0,LOOKUP($F747,'Vent Sizing Charts'!$F$5:$F$18,'Vent Sizing Charts'!J$5:J$18))</f>
        <v>#N/A</v>
      </c>
      <c r="L747" t="e">
        <f>IF(LOOKUP($F747,'Vent Sizing Charts'!$F$5:$F$18,'Vent Sizing Charts'!K$5:K$18)+1&lt;0,0,LOOKUP($F747,'Vent Sizing Charts'!$F$5:$F$18,'Vent Sizing Charts'!K$5:K$18))</f>
        <v>#N/A</v>
      </c>
      <c r="M747" t="e">
        <f>IF(LOOKUP($F747,'Vent Sizing Charts'!$F$5:$F$18,'Vent Sizing Charts'!L$5:L$18)+1&lt;0,0,LOOKUP($F747,'Vent Sizing Charts'!$F$5:$F$18,'Vent Sizing Charts'!L$5:L$18))</f>
        <v>#N/A</v>
      </c>
      <c r="N747" t="e">
        <f>IF(LOOKUP($F747,'Vent Sizing Charts'!$F$5:$F$18,'Vent Sizing Charts'!M$5:M$18)+1&lt;0,0,LOOKUP($F747,'Vent Sizing Charts'!$F$5:$F$18,'Vent Sizing Charts'!M$5:M$18))</f>
        <v>#N/A</v>
      </c>
      <c r="O747" t="e">
        <f>IF(LOOKUP($F747,'Vent Sizing Charts'!$F$5:$F$18,'Vent Sizing Charts'!N$5:N$18)+1&lt;0,0,LOOKUP($F747,'Vent Sizing Charts'!$F$5:$F$18,'Vent Sizing Charts'!N$5:N$18))</f>
        <v>#N/A</v>
      </c>
    </row>
    <row r="748" spans="6:15" x14ac:dyDescent="0.25">
      <c r="F748" t="str">
        <f>IF('Vent Sizing'!M733="","",'Vent Sizing'!M733)</f>
        <v/>
      </c>
      <c r="G748">
        <v>0</v>
      </c>
      <c r="H748" t="e">
        <f>IF(LOOKUP($F748,'Vent Sizing Charts'!$F$5:$F$18,'Vent Sizing Charts'!G$5:G$18)+1&lt;0,0,LOOKUP($F748,'Vent Sizing Charts'!$F$5:$F$18,'Vent Sizing Charts'!G$5:G$18))</f>
        <v>#N/A</v>
      </c>
      <c r="I748" t="e">
        <f>IF(LOOKUP($F748,'Vent Sizing Charts'!$F$5:$F$18,'Vent Sizing Charts'!H$5:H$18)+1&lt;0,0,LOOKUP($F748,'Vent Sizing Charts'!$F$5:$F$18,'Vent Sizing Charts'!H$5:H$18))</f>
        <v>#N/A</v>
      </c>
      <c r="J748" t="e">
        <f>IF(LOOKUP($F748,'Vent Sizing Charts'!$F$5:$F$18,'Vent Sizing Charts'!I$5:I$18)+1&lt;0,0,LOOKUP($F748,'Vent Sizing Charts'!$F$5:$F$18,'Vent Sizing Charts'!I$5:I$18))</f>
        <v>#N/A</v>
      </c>
      <c r="K748" t="e">
        <f>IF(LOOKUP($F748,'Vent Sizing Charts'!$F$5:$F$18,'Vent Sizing Charts'!J$5:J$18)+1&lt;0,0,LOOKUP($F748,'Vent Sizing Charts'!$F$5:$F$18,'Vent Sizing Charts'!J$5:J$18))</f>
        <v>#N/A</v>
      </c>
      <c r="L748" t="e">
        <f>IF(LOOKUP($F748,'Vent Sizing Charts'!$F$5:$F$18,'Vent Sizing Charts'!K$5:K$18)+1&lt;0,0,LOOKUP($F748,'Vent Sizing Charts'!$F$5:$F$18,'Vent Sizing Charts'!K$5:K$18))</f>
        <v>#N/A</v>
      </c>
      <c r="M748" t="e">
        <f>IF(LOOKUP($F748,'Vent Sizing Charts'!$F$5:$F$18,'Vent Sizing Charts'!L$5:L$18)+1&lt;0,0,LOOKUP($F748,'Vent Sizing Charts'!$F$5:$F$18,'Vent Sizing Charts'!L$5:L$18))</f>
        <v>#N/A</v>
      </c>
      <c r="N748" t="e">
        <f>IF(LOOKUP($F748,'Vent Sizing Charts'!$F$5:$F$18,'Vent Sizing Charts'!M$5:M$18)+1&lt;0,0,LOOKUP($F748,'Vent Sizing Charts'!$F$5:$F$18,'Vent Sizing Charts'!M$5:M$18))</f>
        <v>#N/A</v>
      </c>
      <c r="O748" t="e">
        <f>IF(LOOKUP($F748,'Vent Sizing Charts'!$F$5:$F$18,'Vent Sizing Charts'!N$5:N$18)+1&lt;0,0,LOOKUP($F748,'Vent Sizing Charts'!$F$5:$F$18,'Vent Sizing Charts'!N$5:N$18))</f>
        <v>#N/A</v>
      </c>
    </row>
    <row r="749" spans="6:15" x14ac:dyDescent="0.25">
      <c r="F749" t="str">
        <f>IF('Vent Sizing'!M734="","",'Vent Sizing'!M734)</f>
        <v/>
      </c>
      <c r="G749">
        <v>0</v>
      </c>
      <c r="H749" t="e">
        <f>IF(LOOKUP($F749,'Vent Sizing Charts'!$F$5:$F$18,'Vent Sizing Charts'!G$5:G$18)+1&lt;0,0,LOOKUP($F749,'Vent Sizing Charts'!$F$5:$F$18,'Vent Sizing Charts'!G$5:G$18))</f>
        <v>#N/A</v>
      </c>
      <c r="I749" t="e">
        <f>IF(LOOKUP($F749,'Vent Sizing Charts'!$F$5:$F$18,'Vent Sizing Charts'!H$5:H$18)+1&lt;0,0,LOOKUP($F749,'Vent Sizing Charts'!$F$5:$F$18,'Vent Sizing Charts'!H$5:H$18))</f>
        <v>#N/A</v>
      </c>
      <c r="J749" t="e">
        <f>IF(LOOKUP($F749,'Vent Sizing Charts'!$F$5:$F$18,'Vent Sizing Charts'!I$5:I$18)+1&lt;0,0,LOOKUP($F749,'Vent Sizing Charts'!$F$5:$F$18,'Vent Sizing Charts'!I$5:I$18))</f>
        <v>#N/A</v>
      </c>
      <c r="K749" t="e">
        <f>IF(LOOKUP($F749,'Vent Sizing Charts'!$F$5:$F$18,'Vent Sizing Charts'!J$5:J$18)+1&lt;0,0,LOOKUP($F749,'Vent Sizing Charts'!$F$5:$F$18,'Vent Sizing Charts'!J$5:J$18))</f>
        <v>#N/A</v>
      </c>
      <c r="L749" t="e">
        <f>IF(LOOKUP($F749,'Vent Sizing Charts'!$F$5:$F$18,'Vent Sizing Charts'!K$5:K$18)+1&lt;0,0,LOOKUP($F749,'Vent Sizing Charts'!$F$5:$F$18,'Vent Sizing Charts'!K$5:K$18))</f>
        <v>#N/A</v>
      </c>
      <c r="M749" t="e">
        <f>IF(LOOKUP($F749,'Vent Sizing Charts'!$F$5:$F$18,'Vent Sizing Charts'!L$5:L$18)+1&lt;0,0,LOOKUP($F749,'Vent Sizing Charts'!$F$5:$F$18,'Vent Sizing Charts'!L$5:L$18))</f>
        <v>#N/A</v>
      </c>
      <c r="N749" t="e">
        <f>IF(LOOKUP($F749,'Vent Sizing Charts'!$F$5:$F$18,'Vent Sizing Charts'!M$5:M$18)+1&lt;0,0,LOOKUP($F749,'Vent Sizing Charts'!$F$5:$F$18,'Vent Sizing Charts'!M$5:M$18))</f>
        <v>#N/A</v>
      </c>
      <c r="O749" t="e">
        <f>IF(LOOKUP($F749,'Vent Sizing Charts'!$F$5:$F$18,'Vent Sizing Charts'!N$5:N$18)+1&lt;0,0,LOOKUP($F749,'Vent Sizing Charts'!$F$5:$F$18,'Vent Sizing Charts'!N$5:N$18))</f>
        <v>#N/A</v>
      </c>
    </row>
    <row r="750" spans="6:15" x14ac:dyDescent="0.25">
      <c r="F750" t="str">
        <f>IF('Vent Sizing'!M735="","",'Vent Sizing'!M735)</f>
        <v/>
      </c>
      <c r="G750">
        <v>0</v>
      </c>
      <c r="H750" t="e">
        <f>IF(LOOKUP($F750,'Vent Sizing Charts'!$F$5:$F$18,'Vent Sizing Charts'!G$5:G$18)+1&lt;0,0,LOOKUP($F750,'Vent Sizing Charts'!$F$5:$F$18,'Vent Sizing Charts'!G$5:G$18))</f>
        <v>#N/A</v>
      </c>
      <c r="I750" t="e">
        <f>IF(LOOKUP($F750,'Vent Sizing Charts'!$F$5:$F$18,'Vent Sizing Charts'!H$5:H$18)+1&lt;0,0,LOOKUP($F750,'Vent Sizing Charts'!$F$5:$F$18,'Vent Sizing Charts'!H$5:H$18))</f>
        <v>#N/A</v>
      </c>
      <c r="J750" t="e">
        <f>IF(LOOKUP($F750,'Vent Sizing Charts'!$F$5:$F$18,'Vent Sizing Charts'!I$5:I$18)+1&lt;0,0,LOOKUP($F750,'Vent Sizing Charts'!$F$5:$F$18,'Vent Sizing Charts'!I$5:I$18))</f>
        <v>#N/A</v>
      </c>
      <c r="K750" t="e">
        <f>IF(LOOKUP($F750,'Vent Sizing Charts'!$F$5:$F$18,'Vent Sizing Charts'!J$5:J$18)+1&lt;0,0,LOOKUP($F750,'Vent Sizing Charts'!$F$5:$F$18,'Vent Sizing Charts'!J$5:J$18))</f>
        <v>#N/A</v>
      </c>
      <c r="L750" t="e">
        <f>IF(LOOKUP($F750,'Vent Sizing Charts'!$F$5:$F$18,'Vent Sizing Charts'!K$5:K$18)+1&lt;0,0,LOOKUP($F750,'Vent Sizing Charts'!$F$5:$F$18,'Vent Sizing Charts'!K$5:K$18))</f>
        <v>#N/A</v>
      </c>
      <c r="M750" t="e">
        <f>IF(LOOKUP($F750,'Vent Sizing Charts'!$F$5:$F$18,'Vent Sizing Charts'!L$5:L$18)+1&lt;0,0,LOOKUP($F750,'Vent Sizing Charts'!$F$5:$F$18,'Vent Sizing Charts'!L$5:L$18))</f>
        <v>#N/A</v>
      </c>
      <c r="N750" t="e">
        <f>IF(LOOKUP($F750,'Vent Sizing Charts'!$F$5:$F$18,'Vent Sizing Charts'!M$5:M$18)+1&lt;0,0,LOOKUP($F750,'Vent Sizing Charts'!$F$5:$F$18,'Vent Sizing Charts'!M$5:M$18))</f>
        <v>#N/A</v>
      </c>
      <c r="O750" t="e">
        <f>IF(LOOKUP($F750,'Vent Sizing Charts'!$F$5:$F$18,'Vent Sizing Charts'!N$5:N$18)+1&lt;0,0,LOOKUP($F750,'Vent Sizing Charts'!$F$5:$F$18,'Vent Sizing Charts'!N$5:N$18))</f>
        <v>#N/A</v>
      </c>
    </row>
    <row r="751" spans="6:15" x14ac:dyDescent="0.25">
      <c r="F751" t="str">
        <f>IF('Vent Sizing'!M736="","",'Vent Sizing'!M736)</f>
        <v/>
      </c>
      <c r="G751">
        <v>0</v>
      </c>
      <c r="H751" t="e">
        <f>IF(LOOKUP($F751,'Vent Sizing Charts'!$F$5:$F$18,'Vent Sizing Charts'!G$5:G$18)+1&lt;0,0,LOOKUP($F751,'Vent Sizing Charts'!$F$5:$F$18,'Vent Sizing Charts'!G$5:G$18))</f>
        <v>#N/A</v>
      </c>
      <c r="I751" t="e">
        <f>IF(LOOKUP($F751,'Vent Sizing Charts'!$F$5:$F$18,'Vent Sizing Charts'!H$5:H$18)+1&lt;0,0,LOOKUP($F751,'Vent Sizing Charts'!$F$5:$F$18,'Vent Sizing Charts'!H$5:H$18))</f>
        <v>#N/A</v>
      </c>
      <c r="J751" t="e">
        <f>IF(LOOKUP($F751,'Vent Sizing Charts'!$F$5:$F$18,'Vent Sizing Charts'!I$5:I$18)+1&lt;0,0,LOOKUP($F751,'Vent Sizing Charts'!$F$5:$F$18,'Vent Sizing Charts'!I$5:I$18))</f>
        <v>#N/A</v>
      </c>
      <c r="K751" t="e">
        <f>IF(LOOKUP($F751,'Vent Sizing Charts'!$F$5:$F$18,'Vent Sizing Charts'!J$5:J$18)+1&lt;0,0,LOOKUP($F751,'Vent Sizing Charts'!$F$5:$F$18,'Vent Sizing Charts'!J$5:J$18))</f>
        <v>#N/A</v>
      </c>
      <c r="L751" t="e">
        <f>IF(LOOKUP($F751,'Vent Sizing Charts'!$F$5:$F$18,'Vent Sizing Charts'!K$5:K$18)+1&lt;0,0,LOOKUP($F751,'Vent Sizing Charts'!$F$5:$F$18,'Vent Sizing Charts'!K$5:K$18))</f>
        <v>#N/A</v>
      </c>
      <c r="M751" t="e">
        <f>IF(LOOKUP($F751,'Vent Sizing Charts'!$F$5:$F$18,'Vent Sizing Charts'!L$5:L$18)+1&lt;0,0,LOOKUP($F751,'Vent Sizing Charts'!$F$5:$F$18,'Vent Sizing Charts'!L$5:L$18))</f>
        <v>#N/A</v>
      </c>
      <c r="N751" t="e">
        <f>IF(LOOKUP($F751,'Vent Sizing Charts'!$F$5:$F$18,'Vent Sizing Charts'!M$5:M$18)+1&lt;0,0,LOOKUP($F751,'Vent Sizing Charts'!$F$5:$F$18,'Vent Sizing Charts'!M$5:M$18))</f>
        <v>#N/A</v>
      </c>
      <c r="O751" t="e">
        <f>IF(LOOKUP($F751,'Vent Sizing Charts'!$F$5:$F$18,'Vent Sizing Charts'!N$5:N$18)+1&lt;0,0,LOOKUP($F751,'Vent Sizing Charts'!$F$5:$F$18,'Vent Sizing Charts'!N$5:N$18))</f>
        <v>#N/A</v>
      </c>
    </row>
    <row r="752" spans="6:15" x14ac:dyDescent="0.25">
      <c r="F752" t="str">
        <f>IF('Vent Sizing'!M737="","",'Vent Sizing'!M737)</f>
        <v/>
      </c>
      <c r="G752">
        <v>0</v>
      </c>
      <c r="H752" t="e">
        <f>IF(LOOKUP($F752,'Vent Sizing Charts'!$F$5:$F$18,'Vent Sizing Charts'!G$5:G$18)+1&lt;0,0,LOOKUP($F752,'Vent Sizing Charts'!$F$5:$F$18,'Vent Sizing Charts'!G$5:G$18))</f>
        <v>#N/A</v>
      </c>
      <c r="I752" t="e">
        <f>IF(LOOKUP($F752,'Vent Sizing Charts'!$F$5:$F$18,'Vent Sizing Charts'!H$5:H$18)+1&lt;0,0,LOOKUP($F752,'Vent Sizing Charts'!$F$5:$F$18,'Vent Sizing Charts'!H$5:H$18))</f>
        <v>#N/A</v>
      </c>
      <c r="J752" t="e">
        <f>IF(LOOKUP($F752,'Vent Sizing Charts'!$F$5:$F$18,'Vent Sizing Charts'!I$5:I$18)+1&lt;0,0,LOOKUP($F752,'Vent Sizing Charts'!$F$5:$F$18,'Vent Sizing Charts'!I$5:I$18))</f>
        <v>#N/A</v>
      </c>
      <c r="K752" t="e">
        <f>IF(LOOKUP($F752,'Vent Sizing Charts'!$F$5:$F$18,'Vent Sizing Charts'!J$5:J$18)+1&lt;0,0,LOOKUP($F752,'Vent Sizing Charts'!$F$5:$F$18,'Vent Sizing Charts'!J$5:J$18))</f>
        <v>#N/A</v>
      </c>
      <c r="L752" t="e">
        <f>IF(LOOKUP($F752,'Vent Sizing Charts'!$F$5:$F$18,'Vent Sizing Charts'!K$5:K$18)+1&lt;0,0,LOOKUP($F752,'Vent Sizing Charts'!$F$5:$F$18,'Vent Sizing Charts'!K$5:K$18))</f>
        <v>#N/A</v>
      </c>
      <c r="M752" t="e">
        <f>IF(LOOKUP($F752,'Vent Sizing Charts'!$F$5:$F$18,'Vent Sizing Charts'!L$5:L$18)+1&lt;0,0,LOOKUP($F752,'Vent Sizing Charts'!$F$5:$F$18,'Vent Sizing Charts'!L$5:L$18))</f>
        <v>#N/A</v>
      </c>
      <c r="N752" t="e">
        <f>IF(LOOKUP($F752,'Vent Sizing Charts'!$F$5:$F$18,'Vent Sizing Charts'!M$5:M$18)+1&lt;0,0,LOOKUP($F752,'Vent Sizing Charts'!$F$5:$F$18,'Vent Sizing Charts'!M$5:M$18))</f>
        <v>#N/A</v>
      </c>
      <c r="O752" t="e">
        <f>IF(LOOKUP($F752,'Vent Sizing Charts'!$F$5:$F$18,'Vent Sizing Charts'!N$5:N$18)+1&lt;0,0,LOOKUP($F752,'Vent Sizing Charts'!$F$5:$F$18,'Vent Sizing Charts'!N$5:N$18))</f>
        <v>#N/A</v>
      </c>
    </row>
    <row r="753" spans="6:15" x14ac:dyDescent="0.25">
      <c r="F753" t="str">
        <f>IF('Vent Sizing'!M738="","",'Vent Sizing'!M738)</f>
        <v/>
      </c>
      <c r="G753">
        <v>0</v>
      </c>
      <c r="H753" t="e">
        <f>IF(LOOKUP($F753,'Vent Sizing Charts'!$F$5:$F$18,'Vent Sizing Charts'!G$5:G$18)+1&lt;0,0,LOOKUP($F753,'Vent Sizing Charts'!$F$5:$F$18,'Vent Sizing Charts'!G$5:G$18))</f>
        <v>#N/A</v>
      </c>
      <c r="I753" t="e">
        <f>IF(LOOKUP($F753,'Vent Sizing Charts'!$F$5:$F$18,'Vent Sizing Charts'!H$5:H$18)+1&lt;0,0,LOOKUP($F753,'Vent Sizing Charts'!$F$5:$F$18,'Vent Sizing Charts'!H$5:H$18))</f>
        <v>#N/A</v>
      </c>
      <c r="J753" t="e">
        <f>IF(LOOKUP($F753,'Vent Sizing Charts'!$F$5:$F$18,'Vent Sizing Charts'!I$5:I$18)+1&lt;0,0,LOOKUP($F753,'Vent Sizing Charts'!$F$5:$F$18,'Vent Sizing Charts'!I$5:I$18))</f>
        <v>#N/A</v>
      </c>
      <c r="K753" t="e">
        <f>IF(LOOKUP($F753,'Vent Sizing Charts'!$F$5:$F$18,'Vent Sizing Charts'!J$5:J$18)+1&lt;0,0,LOOKUP($F753,'Vent Sizing Charts'!$F$5:$F$18,'Vent Sizing Charts'!J$5:J$18))</f>
        <v>#N/A</v>
      </c>
      <c r="L753" t="e">
        <f>IF(LOOKUP($F753,'Vent Sizing Charts'!$F$5:$F$18,'Vent Sizing Charts'!K$5:K$18)+1&lt;0,0,LOOKUP($F753,'Vent Sizing Charts'!$F$5:$F$18,'Vent Sizing Charts'!K$5:K$18))</f>
        <v>#N/A</v>
      </c>
      <c r="M753" t="e">
        <f>IF(LOOKUP($F753,'Vent Sizing Charts'!$F$5:$F$18,'Vent Sizing Charts'!L$5:L$18)+1&lt;0,0,LOOKUP($F753,'Vent Sizing Charts'!$F$5:$F$18,'Vent Sizing Charts'!L$5:L$18))</f>
        <v>#N/A</v>
      </c>
      <c r="N753" t="e">
        <f>IF(LOOKUP($F753,'Vent Sizing Charts'!$F$5:$F$18,'Vent Sizing Charts'!M$5:M$18)+1&lt;0,0,LOOKUP($F753,'Vent Sizing Charts'!$F$5:$F$18,'Vent Sizing Charts'!M$5:M$18))</f>
        <v>#N/A</v>
      </c>
      <c r="O753" t="e">
        <f>IF(LOOKUP($F753,'Vent Sizing Charts'!$F$5:$F$18,'Vent Sizing Charts'!N$5:N$18)+1&lt;0,0,LOOKUP($F753,'Vent Sizing Charts'!$F$5:$F$18,'Vent Sizing Charts'!N$5:N$18))</f>
        <v>#N/A</v>
      </c>
    </row>
    <row r="754" spans="6:15" x14ac:dyDescent="0.25">
      <c r="F754" t="str">
        <f>IF('Vent Sizing'!M739="","",'Vent Sizing'!M739)</f>
        <v/>
      </c>
      <c r="G754">
        <v>0</v>
      </c>
      <c r="H754" t="e">
        <f>IF(LOOKUP($F754,'Vent Sizing Charts'!$F$5:$F$18,'Vent Sizing Charts'!G$5:G$18)+1&lt;0,0,LOOKUP($F754,'Vent Sizing Charts'!$F$5:$F$18,'Vent Sizing Charts'!G$5:G$18))</f>
        <v>#N/A</v>
      </c>
      <c r="I754" t="e">
        <f>IF(LOOKUP($F754,'Vent Sizing Charts'!$F$5:$F$18,'Vent Sizing Charts'!H$5:H$18)+1&lt;0,0,LOOKUP($F754,'Vent Sizing Charts'!$F$5:$F$18,'Vent Sizing Charts'!H$5:H$18))</f>
        <v>#N/A</v>
      </c>
      <c r="J754" t="e">
        <f>IF(LOOKUP($F754,'Vent Sizing Charts'!$F$5:$F$18,'Vent Sizing Charts'!I$5:I$18)+1&lt;0,0,LOOKUP($F754,'Vent Sizing Charts'!$F$5:$F$18,'Vent Sizing Charts'!I$5:I$18))</f>
        <v>#N/A</v>
      </c>
      <c r="K754" t="e">
        <f>IF(LOOKUP($F754,'Vent Sizing Charts'!$F$5:$F$18,'Vent Sizing Charts'!J$5:J$18)+1&lt;0,0,LOOKUP($F754,'Vent Sizing Charts'!$F$5:$F$18,'Vent Sizing Charts'!J$5:J$18))</f>
        <v>#N/A</v>
      </c>
      <c r="L754" t="e">
        <f>IF(LOOKUP($F754,'Vent Sizing Charts'!$F$5:$F$18,'Vent Sizing Charts'!K$5:K$18)+1&lt;0,0,LOOKUP($F754,'Vent Sizing Charts'!$F$5:$F$18,'Vent Sizing Charts'!K$5:K$18))</f>
        <v>#N/A</v>
      </c>
      <c r="M754" t="e">
        <f>IF(LOOKUP($F754,'Vent Sizing Charts'!$F$5:$F$18,'Vent Sizing Charts'!L$5:L$18)+1&lt;0,0,LOOKUP($F754,'Vent Sizing Charts'!$F$5:$F$18,'Vent Sizing Charts'!L$5:L$18))</f>
        <v>#N/A</v>
      </c>
      <c r="N754" t="e">
        <f>IF(LOOKUP($F754,'Vent Sizing Charts'!$F$5:$F$18,'Vent Sizing Charts'!M$5:M$18)+1&lt;0,0,LOOKUP($F754,'Vent Sizing Charts'!$F$5:$F$18,'Vent Sizing Charts'!M$5:M$18))</f>
        <v>#N/A</v>
      </c>
      <c r="O754" t="e">
        <f>IF(LOOKUP($F754,'Vent Sizing Charts'!$F$5:$F$18,'Vent Sizing Charts'!N$5:N$18)+1&lt;0,0,LOOKUP($F754,'Vent Sizing Charts'!$F$5:$F$18,'Vent Sizing Charts'!N$5:N$18))</f>
        <v>#N/A</v>
      </c>
    </row>
    <row r="755" spans="6:15" x14ac:dyDescent="0.25">
      <c r="F755" t="str">
        <f>IF('Vent Sizing'!M740="","",'Vent Sizing'!M740)</f>
        <v/>
      </c>
      <c r="G755">
        <v>0</v>
      </c>
      <c r="H755" t="e">
        <f>IF(LOOKUP($F755,'Vent Sizing Charts'!$F$5:$F$18,'Vent Sizing Charts'!G$5:G$18)+1&lt;0,0,LOOKUP($F755,'Vent Sizing Charts'!$F$5:$F$18,'Vent Sizing Charts'!G$5:G$18))</f>
        <v>#N/A</v>
      </c>
      <c r="I755" t="e">
        <f>IF(LOOKUP($F755,'Vent Sizing Charts'!$F$5:$F$18,'Vent Sizing Charts'!H$5:H$18)+1&lt;0,0,LOOKUP($F755,'Vent Sizing Charts'!$F$5:$F$18,'Vent Sizing Charts'!H$5:H$18))</f>
        <v>#N/A</v>
      </c>
      <c r="J755" t="e">
        <f>IF(LOOKUP($F755,'Vent Sizing Charts'!$F$5:$F$18,'Vent Sizing Charts'!I$5:I$18)+1&lt;0,0,LOOKUP($F755,'Vent Sizing Charts'!$F$5:$F$18,'Vent Sizing Charts'!I$5:I$18))</f>
        <v>#N/A</v>
      </c>
      <c r="K755" t="e">
        <f>IF(LOOKUP($F755,'Vent Sizing Charts'!$F$5:$F$18,'Vent Sizing Charts'!J$5:J$18)+1&lt;0,0,LOOKUP($F755,'Vent Sizing Charts'!$F$5:$F$18,'Vent Sizing Charts'!J$5:J$18))</f>
        <v>#N/A</v>
      </c>
      <c r="L755" t="e">
        <f>IF(LOOKUP($F755,'Vent Sizing Charts'!$F$5:$F$18,'Vent Sizing Charts'!K$5:K$18)+1&lt;0,0,LOOKUP($F755,'Vent Sizing Charts'!$F$5:$F$18,'Vent Sizing Charts'!K$5:K$18))</f>
        <v>#N/A</v>
      </c>
      <c r="M755" t="e">
        <f>IF(LOOKUP($F755,'Vent Sizing Charts'!$F$5:$F$18,'Vent Sizing Charts'!L$5:L$18)+1&lt;0,0,LOOKUP($F755,'Vent Sizing Charts'!$F$5:$F$18,'Vent Sizing Charts'!L$5:L$18))</f>
        <v>#N/A</v>
      </c>
      <c r="N755" t="e">
        <f>IF(LOOKUP($F755,'Vent Sizing Charts'!$F$5:$F$18,'Vent Sizing Charts'!M$5:M$18)+1&lt;0,0,LOOKUP($F755,'Vent Sizing Charts'!$F$5:$F$18,'Vent Sizing Charts'!M$5:M$18))</f>
        <v>#N/A</v>
      </c>
      <c r="O755" t="e">
        <f>IF(LOOKUP($F755,'Vent Sizing Charts'!$F$5:$F$18,'Vent Sizing Charts'!N$5:N$18)+1&lt;0,0,LOOKUP($F755,'Vent Sizing Charts'!$F$5:$F$18,'Vent Sizing Charts'!N$5:N$18))</f>
        <v>#N/A</v>
      </c>
    </row>
    <row r="756" spans="6:15" x14ac:dyDescent="0.25">
      <c r="F756" t="str">
        <f>IF('Vent Sizing'!M741="","",'Vent Sizing'!M741)</f>
        <v/>
      </c>
      <c r="G756">
        <v>0</v>
      </c>
      <c r="H756" t="e">
        <f>IF(LOOKUP($F756,'Vent Sizing Charts'!$F$5:$F$18,'Vent Sizing Charts'!G$5:G$18)+1&lt;0,0,LOOKUP($F756,'Vent Sizing Charts'!$F$5:$F$18,'Vent Sizing Charts'!G$5:G$18))</f>
        <v>#N/A</v>
      </c>
      <c r="I756" t="e">
        <f>IF(LOOKUP($F756,'Vent Sizing Charts'!$F$5:$F$18,'Vent Sizing Charts'!H$5:H$18)+1&lt;0,0,LOOKUP($F756,'Vent Sizing Charts'!$F$5:$F$18,'Vent Sizing Charts'!H$5:H$18))</f>
        <v>#N/A</v>
      </c>
      <c r="J756" t="e">
        <f>IF(LOOKUP($F756,'Vent Sizing Charts'!$F$5:$F$18,'Vent Sizing Charts'!I$5:I$18)+1&lt;0,0,LOOKUP($F756,'Vent Sizing Charts'!$F$5:$F$18,'Vent Sizing Charts'!I$5:I$18))</f>
        <v>#N/A</v>
      </c>
      <c r="K756" t="e">
        <f>IF(LOOKUP($F756,'Vent Sizing Charts'!$F$5:$F$18,'Vent Sizing Charts'!J$5:J$18)+1&lt;0,0,LOOKUP($F756,'Vent Sizing Charts'!$F$5:$F$18,'Vent Sizing Charts'!J$5:J$18))</f>
        <v>#N/A</v>
      </c>
      <c r="L756" t="e">
        <f>IF(LOOKUP($F756,'Vent Sizing Charts'!$F$5:$F$18,'Vent Sizing Charts'!K$5:K$18)+1&lt;0,0,LOOKUP($F756,'Vent Sizing Charts'!$F$5:$F$18,'Vent Sizing Charts'!K$5:K$18))</f>
        <v>#N/A</v>
      </c>
      <c r="M756" t="e">
        <f>IF(LOOKUP($F756,'Vent Sizing Charts'!$F$5:$F$18,'Vent Sizing Charts'!L$5:L$18)+1&lt;0,0,LOOKUP($F756,'Vent Sizing Charts'!$F$5:$F$18,'Vent Sizing Charts'!L$5:L$18))</f>
        <v>#N/A</v>
      </c>
      <c r="N756" t="e">
        <f>IF(LOOKUP($F756,'Vent Sizing Charts'!$F$5:$F$18,'Vent Sizing Charts'!M$5:M$18)+1&lt;0,0,LOOKUP($F756,'Vent Sizing Charts'!$F$5:$F$18,'Vent Sizing Charts'!M$5:M$18))</f>
        <v>#N/A</v>
      </c>
      <c r="O756" t="e">
        <f>IF(LOOKUP($F756,'Vent Sizing Charts'!$F$5:$F$18,'Vent Sizing Charts'!N$5:N$18)+1&lt;0,0,LOOKUP($F756,'Vent Sizing Charts'!$F$5:$F$18,'Vent Sizing Charts'!N$5:N$18))</f>
        <v>#N/A</v>
      </c>
    </row>
    <row r="757" spans="6:15" x14ac:dyDescent="0.25">
      <c r="F757" t="str">
        <f>IF('Vent Sizing'!M742="","",'Vent Sizing'!M742)</f>
        <v/>
      </c>
      <c r="G757">
        <v>0</v>
      </c>
      <c r="H757" t="e">
        <f>IF(LOOKUP($F757,'Vent Sizing Charts'!$F$5:$F$18,'Vent Sizing Charts'!G$5:G$18)+1&lt;0,0,LOOKUP($F757,'Vent Sizing Charts'!$F$5:$F$18,'Vent Sizing Charts'!G$5:G$18))</f>
        <v>#N/A</v>
      </c>
      <c r="I757" t="e">
        <f>IF(LOOKUP($F757,'Vent Sizing Charts'!$F$5:$F$18,'Vent Sizing Charts'!H$5:H$18)+1&lt;0,0,LOOKUP($F757,'Vent Sizing Charts'!$F$5:$F$18,'Vent Sizing Charts'!H$5:H$18))</f>
        <v>#N/A</v>
      </c>
      <c r="J757" t="e">
        <f>IF(LOOKUP($F757,'Vent Sizing Charts'!$F$5:$F$18,'Vent Sizing Charts'!I$5:I$18)+1&lt;0,0,LOOKUP($F757,'Vent Sizing Charts'!$F$5:$F$18,'Vent Sizing Charts'!I$5:I$18))</f>
        <v>#N/A</v>
      </c>
      <c r="K757" t="e">
        <f>IF(LOOKUP($F757,'Vent Sizing Charts'!$F$5:$F$18,'Vent Sizing Charts'!J$5:J$18)+1&lt;0,0,LOOKUP($F757,'Vent Sizing Charts'!$F$5:$F$18,'Vent Sizing Charts'!J$5:J$18))</f>
        <v>#N/A</v>
      </c>
      <c r="L757" t="e">
        <f>IF(LOOKUP($F757,'Vent Sizing Charts'!$F$5:$F$18,'Vent Sizing Charts'!K$5:K$18)+1&lt;0,0,LOOKUP($F757,'Vent Sizing Charts'!$F$5:$F$18,'Vent Sizing Charts'!K$5:K$18))</f>
        <v>#N/A</v>
      </c>
      <c r="M757" t="e">
        <f>IF(LOOKUP($F757,'Vent Sizing Charts'!$F$5:$F$18,'Vent Sizing Charts'!L$5:L$18)+1&lt;0,0,LOOKUP($F757,'Vent Sizing Charts'!$F$5:$F$18,'Vent Sizing Charts'!L$5:L$18))</f>
        <v>#N/A</v>
      </c>
      <c r="N757" t="e">
        <f>IF(LOOKUP($F757,'Vent Sizing Charts'!$F$5:$F$18,'Vent Sizing Charts'!M$5:M$18)+1&lt;0,0,LOOKUP($F757,'Vent Sizing Charts'!$F$5:$F$18,'Vent Sizing Charts'!M$5:M$18))</f>
        <v>#N/A</v>
      </c>
      <c r="O757" t="e">
        <f>IF(LOOKUP($F757,'Vent Sizing Charts'!$F$5:$F$18,'Vent Sizing Charts'!N$5:N$18)+1&lt;0,0,LOOKUP($F757,'Vent Sizing Charts'!$F$5:$F$18,'Vent Sizing Charts'!N$5:N$18))</f>
        <v>#N/A</v>
      </c>
    </row>
    <row r="758" spans="6:15" x14ac:dyDescent="0.25">
      <c r="F758" t="str">
        <f>IF('Vent Sizing'!M743="","",'Vent Sizing'!M743)</f>
        <v/>
      </c>
      <c r="G758">
        <v>0</v>
      </c>
      <c r="H758" t="e">
        <f>IF(LOOKUP($F758,'Vent Sizing Charts'!$F$5:$F$18,'Vent Sizing Charts'!G$5:G$18)+1&lt;0,0,LOOKUP($F758,'Vent Sizing Charts'!$F$5:$F$18,'Vent Sizing Charts'!G$5:G$18))</f>
        <v>#N/A</v>
      </c>
      <c r="I758" t="e">
        <f>IF(LOOKUP($F758,'Vent Sizing Charts'!$F$5:$F$18,'Vent Sizing Charts'!H$5:H$18)+1&lt;0,0,LOOKUP($F758,'Vent Sizing Charts'!$F$5:$F$18,'Vent Sizing Charts'!H$5:H$18))</f>
        <v>#N/A</v>
      </c>
      <c r="J758" t="e">
        <f>IF(LOOKUP($F758,'Vent Sizing Charts'!$F$5:$F$18,'Vent Sizing Charts'!I$5:I$18)+1&lt;0,0,LOOKUP($F758,'Vent Sizing Charts'!$F$5:$F$18,'Vent Sizing Charts'!I$5:I$18))</f>
        <v>#N/A</v>
      </c>
      <c r="K758" t="e">
        <f>IF(LOOKUP($F758,'Vent Sizing Charts'!$F$5:$F$18,'Vent Sizing Charts'!J$5:J$18)+1&lt;0,0,LOOKUP($F758,'Vent Sizing Charts'!$F$5:$F$18,'Vent Sizing Charts'!J$5:J$18))</f>
        <v>#N/A</v>
      </c>
      <c r="L758" t="e">
        <f>IF(LOOKUP($F758,'Vent Sizing Charts'!$F$5:$F$18,'Vent Sizing Charts'!K$5:K$18)+1&lt;0,0,LOOKUP($F758,'Vent Sizing Charts'!$F$5:$F$18,'Vent Sizing Charts'!K$5:K$18))</f>
        <v>#N/A</v>
      </c>
      <c r="M758" t="e">
        <f>IF(LOOKUP($F758,'Vent Sizing Charts'!$F$5:$F$18,'Vent Sizing Charts'!L$5:L$18)+1&lt;0,0,LOOKUP($F758,'Vent Sizing Charts'!$F$5:$F$18,'Vent Sizing Charts'!L$5:L$18))</f>
        <v>#N/A</v>
      </c>
      <c r="N758" t="e">
        <f>IF(LOOKUP($F758,'Vent Sizing Charts'!$F$5:$F$18,'Vent Sizing Charts'!M$5:M$18)+1&lt;0,0,LOOKUP($F758,'Vent Sizing Charts'!$F$5:$F$18,'Vent Sizing Charts'!M$5:M$18))</f>
        <v>#N/A</v>
      </c>
      <c r="O758" t="e">
        <f>IF(LOOKUP($F758,'Vent Sizing Charts'!$F$5:$F$18,'Vent Sizing Charts'!N$5:N$18)+1&lt;0,0,LOOKUP($F758,'Vent Sizing Charts'!$F$5:$F$18,'Vent Sizing Charts'!N$5:N$18))</f>
        <v>#N/A</v>
      </c>
    </row>
    <row r="759" spans="6:15" x14ac:dyDescent="0.25">
      <c r="F759" t="str">
        <f>IF('Vent Sizing'!M744="","",'Vent Sizing'!M744)</f>
        <v/>
      </c>
      <c r="G759">
        <v>0</v>
      </c>
      <c r="H759" t="e">
        <f>IF(LOOKUP($F759,'Vent Sizing Charts'!$F$5:$F$18,'Vent Sizing Charts'!G$5:G$18)+1&lt;0,0,LOOKUP($F759,'Vent Sizing Charts'!$F$5:$F$18,'Vent Sizing Charts'!G$5:G$18))</f>
        <v>#N/A</v>
      </c>
      <c r="I759" t="e">
        <f>IF(LOOKUP($F759,'Vent Sizing Charts'!$F$5:$F$18,'Vent Sizing Charts'!H$5:H$18)+1&lt;0,0,LOOKUP($F759,'Vent Sizing Charts'!$F$5:$F$18,'Vent Sizing Charts'!H$5:H$18))</f>
        <v>#N/A</v>
      </c>
      <c r="J759" t="e">
        <f>IF(LOOKUP($F759,'Vent Sizing Charts'!$F$5:$F$18,'Vent Sizing Charts'!I$5:I$18)+1&lt;0,0,LOOKUP($F759,'Vent Sizing Charts'!$F$5:$F$18,'Vent Sizing Charts'!I$5:I$18))</f>
        <v>#N/A</v>
      </c>
      <c r="K759" t="e">
        <f>IF(LOOKUP($F759,'Vent Sizing Charts'!$F$5:$F$18,'Vent Sizing Charts'!J$5:J$18)+1&lt;0,0,LOOKUP($F759,'Vent Sizing Charts'!$F$5:$F$18,'Vent Sizing Charts'!J$5:J$18))</f>
        <v>#N/A</v>
      </c>
      <c r="L759" t="e">
        <f>IF(LOOKUP($F759,'Vent Sizing Charts'!$F$5:$F$18,'Vent Sizing Charts'!K$5:K$18)+1&lt;0,0,LOOKUP($F759,'Vent Sizing Charts'!$F$5:$F$18,'Vent Sizing Charts'!K$5:K$18))</f>
        <v>#N/A</v>
      </c>
      <c r="M759" t="e">
        <f>IF(LOOKUP($F759,'Vent Sizing Charts'!$F$5:$F$18,'Vent Sizing Charts'!L$5:L$18)+1&lt;0,0,LOOKUP($F759,'Vent Sizing Charts'!$F$5:$F$18,'Vent Sizing Charts'!L$5:L$18))</f>
        <v>#N/A</v>
      </c>
      <c r="N759" t="e">
        <f>IF(LOOKUP($F759,'Vent Sizing Charts'!$F$5:$F$18,'Vent Sizing Charts'!M$5:M$18)+1&lt;0,0,LOOKUP($F759,'Vent Sizing Charts'!$F$5:$F$18,'Vent Sizing Charts'!M$5:M$18))</f>
        <v>#N/A</v>
      </c>
      <c r="O759" t="e">
        <f>IF(LOOKUP($F759,'Vent Sizing Charts'!$F$5:$F$18,'Vent Sizing Charts'!N$5:N$18)+1&lt;0,0,LOOKUP($F759,'Vent Sizing Charts'!$F$5:$F$18,'Vent Sizing Charts'!N$5:N$18))</f>
        <v>#N/A</v>
      </c>
    </row>
    <row r="760" spans="6:15" x14ac:dyDescent="0.25">
      <c r="F760" t="str">
        <f>IF('Vent Sizing'!M745="","",'Vent Sizing'!M745)</f>
        <v/>
      </c>
      <c r="G760">
        <v>0</v>
      </c>
      <c r="H760" t="e">
        <f>IF(LOOKUP($F760,'Vent Sizing Charts'!$F$5:$F$18,'Vent Sizing Charts'!G$5:G$18)+1&lt;0,0,LOOKUP($F760,'Vent Sizing Charts'!$F$5:$F$18,'Vent Sizing Charts'!G$5:G$18))</f>
        <v>#N/A</v>
      </c>
      <c r="I760" t="e">
        <f>IF(LOOKUP($F760,'Vent Sizing Charts'!$F$5:$F$18,'Vent Sizing Charts'!H$5:H$18)+1&lt;0,0,LOOKUP($F760,'Vent Sizing Charts'!$F$5:$F$18,'Vent Sizing Charts'!H$5:H$18))</f>
        <v>#N/A</v>
      </c>
      <c r="J760" t="e">
        <f>IF(LOOKUP($F760,'Vent Sizing Charts'!$F$5:$F$18,'Vent Sizing Charts'!I$5:I$18)+1&lt;0,0,LOOKUP($F760,'Vent Sizing Charts'!$F$5:$F$18,'Vent Sizing Charts'!I$5:I$18))</f>
        <v>#N/A</v>
      </c>
      <c r="K760" t="e">
        <f>IF(LOOKUP($F760,'Vent Sizing Charts'!$F$5:$F$18,'Vent Sizing Charts'!J$5:J$18)+1&lt;0,0,LOOKUP($F760,'Vent Sizing Charts'!$F$5:$F$18,'Vent Sizing Charts'!J$5:J$18))</f>
        <v>#N/A</v>
      </c>
      <c r="L760" t="e">
        <f>IF(LOOKUP($F760,'Vent Sizing Charts'!$F$5:$F$18,'Vent Sizing Charts'!K$5:K$18)+1&lt;0,0,LOOKUP($F760,'Vent Sizing Charts'!$F$5:$F$18,'Vent Sizing Charts'!K$5:K$18))</f>
        <v>#N/A</v>
      </c>
      <c r="M760" t="e">
        <f>IF(LOOKUP($F760,'Vent Sizing Charts'!$F$5:$F$18,'Vent Sizing Charts'!L$5:L$18)+1&lt;0,0,LOOKUP($F760,'Vent Sizing Charts'!$F$5:$F$18,'Vent Sizing Charts'!L$5:L$18))</f>
        <v>#N/A</v>
      </c>
      <c r="N760" t="e">
        <f>IF(LOOKUP($F760,'Vent Sizing Charts'!$F$5:$F$18,'Vent Sizing Charts'!M$5:M$18)+1&lt;0,0,LOOKUP($F760,'Vent Sizing Charts'!$F$5:$F$18,'Vent Sizing Charts'!M$5:M$18))</f>
        <v>#N/A</v>
      </c>
      <c r="O760" t="e">
        <f>IF(LOOKUP($F760,'Vent Sizing Charts'!$F$5:$F$18,'Vent Sizing Charts'!N$5:N$18)+1&lt;0,0,LOOKUP($F760,'Vent Sizing Charts'!$F$5:$F$18,'Vent Sizing Charts'!N$5:N$18))</f>
        <v>#N/A</v>
      </c>
    </row>
    <row r="761" spans="6:15" x14ac:dyDescent="0.25">
      <c r="F761" t="str">
        <f>IF('Vent Sizing'!M746="","",'Vent Sizing'!M746)</f>
        <v/>
      </c>
      <c r="G761">
        <v>0</v>
      </c>
      <c r="H761" t="e">
        <f>IF(LOOKUP($F761,'Vent Sizing Charts'!$F$5:$F$18,'Vent Sizing Charts'!G$5:G$18)+1&lt;0,0,LOOKUP($F761,'Vent Sizing Charts'!$F$5:$F$18,'Vent Sizing Charts'!G$5:G$18))</f>
        <v>#N/A</v>
      </c>
      <c r="I761" t="e">
        <f>IF(LOOKUP($F761,'Vent Sizing Charts'!$F$5:$F$18,'Vent Sizing Charts'!H$5:H$18)+1&lt;0,0,LOOKUP($F761,'Vent Sizing Charts'!$F$5:$F$18,'Vent Sizing Charts'!H$5:H$18))</f>
        <v>#N/A</v>
      </c>
      <c r="J761" t="e">
        <f>IF(LOOKUP($F761,'Vent Sizing Charts'!$F$5:$F$18,'Vent Sizing Charts'!I$5:I$18)+1&lt;0,0,LOOKUP($F761,'Vent Sizing Charts'!$F$5:$F$18,'Vent Sizing Charts'!I$5:I$18))</f>
        <v>#N/A</v>
      </c>
      <c r="K761" t="e">
        <f>IF(LOOKUP($F761,'Vent Sizing Charts'!$F$5:$F$18,'Vent Sizing Charts'!J$5:J$18)+1&lt;0,0,LOOKUP($F761,'Vent Sizing Charts'!$F$5:$F$18,'Vent Sizing Charts'!J$5:J$18))</f>
        <v>#N/A</v>
      </c>
      <c r="L761" t="e">
        <f>IF(LOOKUP($F761,'Vent Sizing Charts'!$F$5:$F$18,'Vent Sizing Charts'!K$5:K$18)+1&lt;0,0,LOOKUP($F761,'Vent Sizing Charts'!$F$5:$F$18,'Vent Sizing Charts'!K$5:K$18))</f>
        <v>#N/A</v>
      </c>
      <c r="M761" t="e">
        <f>IF(LOOKUP($F761,'Vent Sizing Charts'!$F$5:$F$18,'Vent Sizing Charts'!L$5:L$18)+1&lt;0,0,LOOKUP($F761,'Vent Sizing Charts'!$F$5:$F$18,'Vent Sizing Charts'!L$5:L$18))</f>
        <v>#N/A</v>
      </c>
      <c r="N761" t="e">
        <f>IF(LOOKUP($F761,'Vent Sizing Charts'!$F$5:$F$18,'Vent Sizing Charts'!M$5:M$18)+1&lt;0,0,LOOKUP($F761,'Vent Sizing Charts'!$F$5:$F$18,'Vent Sizing Charts'!M$5:M$18))</f>
        <v>#N/A</v>
      </c>
      <c r="O761" t="e">
        <f>IF(LOOKUP($F761,'Vent Sizing Charts'!$F$5:$F$18,'Vent Sizing Charts'!N$5:N$18)+1&lt;0,0,LOOKUP($F761,'Vent Sizing Charts'!$F$5:$F$18,'Vent Sizing Charts'!N$5:N$18))</f>
        <v>#N/A</v>
      </c>
    </row>
    <row r="762" spans="6:15" x14ac:dyDescent="0.25">
      <c r="F762" t="str">
        <f>IF('Vent Sizing'!M747="","",'Vent Sizing'!M747)</f>
        <v/>
      </c>
      <c r="G762">
        <v>0</v>
      </c>
      <c r="H762" t="e">
        <f>IF(LOOKUP($F762,'Vent Sizing Charts'!$F$5:$F$18,'Vent Sizing Charts'!G$5:G$18)+1&lt;0,0,LOOKUP($F762,'Vent Sizing Charts'!$F$5:$F$18,'Vent Sizing Charts'!G$5:G$18))</f>
        <v>#N/A</v>
      </c>
      <c r="I762" t="e">
        <f>IF(LOOKUP($F762,'Vent Sizing Charts'!$F$5:$F$18,'Vent Sizing Charts'!H$5:H$18)+1&lt;0,0,LOOKUP($F762,'Vent Sizing Charts'!$F$5:$F$18,'Vent Sizing Charts'!H$5:H$18))</f>
        <v>#N/A</v>
      </c>
      <c r="J762" t="e">
        <f>IF(LOOKUP($F762,'Vent Sizing Charts'!$F$5:$F$18,'Vent Sizing Charts'!I$5:I$18)+1&lt;0,0,LOOKUP($F762,'Vent Sizing Charts'!$F$5:$F$18,'Vent Sizing Charts'!I$5:I$18))</f>
        <v>#N/A</v>
      </c>
      <c r="K762" t="e">
        <f>IF(LOOKUP($F762,'Vent Sizing Charts'!$F$5:$F$18,'Vent Sizing Charts'!J$5:J$18)+1&lt;0,0,LOOKUP($F762,'Vent Sizing Charts'!$F$5:$F$18,'Vent Sizing Charts'!J$5:J$18))</f>
        <v>#N/A</v>
      </c>
      <c r="L762" t="e">
        <f>IF(LOOKUP($F762,'Vent Sizing Charts'!$F$5:$F$18,'Vent Sizing Charts'!K$5:K$18)+1&lt;0,0,LOOKUP($F762,'Vent Sizing Charts'!$F$5:$F$18,'Vent Sizing Charts'!K$5:K$18))</f>
        <v>#N/A</v>
      </c>
      <c r="M762" t="e">
        <f>IF(LOOKUP($F762,'Vent Sizing Charts'!$F$5:$F$18,'Vent Sizing Charts'!L$5:L$18)+1&lt;0,0,LOOKUP($F762,'Vent Sizing Charts'!$F$5:$F$18,'Vent Sizing Charts'!L$5:L$18))</f>
        <v>#N/A</v>
      </c>
      <c r="N762" t="e">
        <f>IF(LOOKUP($F762,'Vent Sizing Charts'!$F$5:$F$18,'Vent Sizing Charts'!M$5:M$18)+1&lt;0,0,LOOKUP($F762,'Vent Sizing Charts'!$F$5:$F$18,'Vent Sizing Charts'!M$5:M$18))</f>
        <v>#N/A</v>
      </c>
      <c r="O762" t="e">
        <f>IF(LOOKUP($F762,'Vent Sizing Charts'!$F$5:$F$18,'Vent Sizing Charts'!N$5:N$18)+1&lt;0,0,LOOKUP($F762,'Vent Sizing Charts'!$F$5:$F$18,'Vent Sizing Charts'!N$5:N$18))</f>
        <v>#N/A</v>
      </c>
    </row>
    <row r="763" spans="6:15" x14ac:dyDescent="0.25">
      <c r="F763" t="str">
        <f>IF('Vent Sizing'!M748="","",'Vent Sizing'!M748)</f>
        <v/>
      </c>
      <c r="G763">
        <v>0</v>
      </c>
      <c r="H763" t="e">
        <f>IF(LOOKUP($F763,'Vent Sizing Charts'!$F$5:$F$18,'Vent Sizing Charts'!G$5:G$18)+1&lt;0,0,LOOKUP($F763,'Vent Sizing Charts'!$F$5:$F$18,'Vent Sizing Charts'!G$5:G$18))</f>
        <v>#N/A</v>
      </c>
      <c r="I763" t="e">
        <f>IF(LOOKUP($F763,'Vent Sizing Charts'!$F$5:$F$18,'Vent Sizing Charts'!H$5:H$18)+1&lt;0,0,LOOKUP($F763,'Vent Sizing Charts'!$F$5:$F$18,'Vent Sizing Charts'!H$5:H$18))</f>
        <v>#N/A</v>
      </c>
      <c r="J763" t="e">
        <f>IF(LOOKUP($F763,'Vent Sizing Charts'!$F$5:$F$18,'Vent Sizing Charts'!I$5:I$18)+1&lt;0,0,LOOKUP($F763,'Vent Sizing Charts'!$F$5:$F$18,'Vent Sizing Charts'!I$5:I$18))</f>
        <v>#N/A</v>
      </c>
      <c r="K763" t="e">
        <f>IF(LOOKUP($F763,'Vent Sizing Charts'!$F$5:$F$18,'Vent Sizing Charts'!J$5:J$18)+1&lt;0,0,LOOKUP($F763,'Vent Sizing Charts'!$F$5:$F$18,'Vent Sizing Charts'!J$5:J$18))</f>
        <v>#N/A</v>
      </c>
      <c r="L763" t="e">
        <f>IF(LOOKUP($F763,'Vent Sizing Charts'!$F$5:$F$18,'Vent Sizing Charts'!K$5:K$18)+1&lt;0,0,LOOKUP($F763,'Vent Sizing Charts'!$F$5:$F$18,'Vent Sizing Charts'!K$5:K$18))</f>
        <v>#N/A</v>
      </c>
      <c r="M763" t="e">
        <f>IF(LOOKUP($F763,'Vent Sizing Charts'!$F$5:$F$18,'Vent Sizing Charts'!L$5:L$18)+1&lt;0,0,LOOKUP($F763,'Vent Sizing Charts'!$F$5:$F$18,'Vent Sizing Charts'!L$5:L$18))</f>
        <v>#N/A</v>
      </c>
      <c r="N763" t="e">
        <f>IF(LOOKUP($F763,'Vent Sizing Charts'!$F$5:$F$18,'Vent Sizing Charts'!M$5:M$18)+1&lt;0,0,LOOKUP($F763,'Vent Sizing Charts'!$F$5:$F$18,'Vent Sizing Charts'!M$5:M$18))</f>
        <v>#N/A</v>
      </c>
      <c r="O763" t="e">
        <f>IF(LOOKUP($F763,'Vent Sizing Charts'!$F$5:$F$18,'Vent Sizing Charts'!N$5:N$18)+1&lt;0,0,LOOKUP($F763,'Vent Sizing Charts'!$F$5:$F$18,'Vent Sizing Charts'!N$5:N$18))</f>
        <v>#N/A</v>
      </c>
    </row>
    <row r="764" spans="6:15" x14ac:dyDescent="0.25">
      <c r="F764" t="str">
        <f>IF('Vent Sizing'!M749="","",'Vent Sizing'!M749)</f>
        <v/>
      </c>
      <c r="G764">
        <v>0</v>
      </c>
      <c r="H764" t="e">
        <f>IF(LOOKUP($F764,'Vent Sizing Charts'!$F$5:$F$18,'Vent Sizing Charts'!G$5:G$18)+1&lt;0,0,LOOKUP($F764,'Vent Sizing Charts'!$F$5:$F$18,'Vent Sizing Charts'!G$5:G$18))</f>
        <v>#N/A</v>
      </c>
      <c r="I764" t="e">
        <f>IF(LOOKUP($F764,'Vent Sizing Charts'!$F$5:$F$18,'Vent Sizing Charts'!H$5:H$18)+1&lt;0,0,LOOKUP($F764,'Vent Sizing Charts'!$F$5:$F$18,'Vent Sizing Charts'!H$5:H$18))</f>
        <v>#N/A</v>
      </c>
      <c r="J764" t="e">
        <f>IF(LOOKUP($F764,'Vent Sizing Charts'!$F$5:$F$18,'Vent Sizing Charts'!I$5:I$18)+1&lt;0,0,LOOKUP($F764,'Vent Sizing Charts'!$F$5:$F$18,'Vent Sizing Charts'!I$5:I$18))</f>
        <v>#N/A</v>
      </c>
      <c r="K764" t="e">
        <f>IF(LOOKUP($F764,'Vent Sizing Charts'!$F$5:$F$18,'Vent Sizing Charts'!J$5:J$18)+1&lt;0,0,LOOKUP($F764,'Vent Sizing Charts'!$F$5:$F$18,'Vent Sizing Charts'!J$5:J$18))</f>
        <v>#N/A</v>
      </c>
      <c r="L764" t="e">
        <f>IF(LOOKUP($F764,'Vent Sizing Charts'!$F$5:$F$18,'Vent Sizing Charts'!K$5:K$18)+1&lt;0,0,LOOKUP($F764,'Vent Sizing Charts'!$F$5:$F$18,'Vent Sizing Charts'!K$5:K$18))</f>
        <v>#N/A</v>
      </c>
      <c r="M764" t="e">
        <f>IF(LOOKUP($F764,'Vent Sizing Charts'!$F$5:$F$18,'Vent Sizing Charts'!L$5:L$18)+1&lt;0,0,LOOKUP($F764,'Vent Sizing Charts'!$F$5:$F$18,'Vent Sizing Charts'!L$5:L$18))</f>
        <v>#N/A</v>
      </c>
      <c r="N764" t="e">
        <f>IF(LOOKUP($F764,'Vent Sizing Charts'!$F$5:$F$18,'Vent Sizing Charts'!M$5:M$18)+1&lt;0,0,LOOKUP($F764,'Vent Sizing Charts'!$F$5:$F$18,'Vent Sizing Charts'!M$5:M$18))</f>
        <v>#N/A</v>
      </c>
      <c r="O764" t="e">
        <f>IF(LOOKUP($F764,'Vent Sizing Charts'!$F$5:$F$18,'Vent Sizing Charts'!N$5:N$18)+1&lt;0,0,LOOKUP($F764,'Vent Sizing Charts'!$F$5:$F$18,'Vent Sizing Charts'!N$5:N$18))</f>
        <v>#N/A</v>
      </c>
    </row>
    <row r="765" spans="6:15" x14ac:dyDescent="0.25">
      <c r="F765" t="str">
        <f>IF('Vent Sizing'!M750="","",'Vent Sizing'!M750)</f>
        <v/>
      </c>
      <c r="G765">
        <v>0</v>
      </c>
      <c r="H765" t="e">
        <f>IF(LOOKUP($F765,'Vent Sizing Charts'!$F$5:$F$18,'Vent Sizing Charts'!G$5:G$18)+1&lt;0,0,LOOKUP($F765,'Vent Sizing Charts'!$F$5:$F$18,'Vent Sizing Charts'!G$5:G$18))</f>
        <v>#N/A</v>
      </c>
      <c r="I765" t="e">
        <f>IF(LOOKUP($F765,'Vent Sizing Charts'!$F$5:$F$18,'Vent Sizing Charts'!H$5:H$18)+1&lt;0,0,LOOKUP($F765,'Vent Sizing Charts'!$F$5:$F$18,'Vent Sizing Charts'!H$5:H$18))</f>
        <v>#N/A</v>
      </c>
      <c r="J765" t="e">
        <f>IF(LOOKUP($F765,'Vent Sizing Charts'!$F$5:$F$18,'Vent Sizing Charts'!I$5:I$18)+1&lt;0,0,LOOKUP($F765,'Vent Sizing Charts'!$F$5:$F$18,'Vent Sizing Charts'!I$5:I$18))</f>
        <v>#N/A</v>
      </c>
      <c r="K765" t="e">
        <f>IF(LOOKUP($F765,'Vent Sizing Charts'!$F$5:$F$18,'Vent Sizing Charts'!J$5:J$18)+1&lt;0,0,LOOKUP($F765,'Vent Sizing Charts'!$F$5:$F$18,'Vent Sizing Charts'!J$5:J$18))</f>
        <v>#N/A</v>
      </c>
      <c r="L765" t="e">
        <f>IF(LOOKUP($F765,'Vent Sizing Charts'!$F$5:$F$18,'Vent Sizing Charts'!K$5:K$18)+1&lt;0,0,LOOKUP($F765,'Vent Sizing Charts'!$F$5:$F$18,'Vent Sizing Charts'!K$5:K$18))</f>
        <v>#N/A</v>
      </c>
      <c r="M765" t="e">
        <f>IF(LOOKUP($F765,'Vent Sizing Charts'!$F$5:$F$18,'Vent Sizing Charts'!L$5:L$18)+1&lt;0,0,LOOKUP($F765,'Vent Sizing Charts'!$F$5:$F$18,'Vent Sizing Charts'!L$5:L$18))</f>
        <v>#N/A</v>
      </c>
      <c r="N765" t="e">
        <f>IF(LOOKUP($F765,'Vent Sizing Charts'!$F$5:$F$18,'Vent Sizing Charts'!M$5:M$18)+1&lt;0,0,LOOKUP($F765,'Vent Sizing Charts'!$F$5:$F$18,'Vent Sizing Charts'!M$5:M$18))</f>
        <v>#N/A</v>
      </c>
      <c r="O765" t="e">
        <f>IF(LOOKUP($F765,'Vent Sizing Charts'!$F$5:$F$18,'Vent Sizing Charts'!N$5:N$18)+1&lt;0,0,LOOKUP($F765,'Vent Sizing Charts'!$F$5:$F$18,'Vent Sizing Charts'!N$5:N$18))</f>
        <v>#N/A</v>
      </c>
    </row>
    <row r="766" spans="6:15" x14ac:dyDescent="0.25">
      <c r="F766" t="str">
        <f>IF('Vent Sizing'!M751="","",'Vent Sizing'!M751)</f>
        <v/>
      </c>
      <c r="G766">
        <v>0</v>
      </c>
      <c r="H766" t="e">
        <f>IF(LOOKUP($F766,'Vent Sizing Charts'!$F$5:$F$18,'Vent Sizing Charts'!G$5:G$18)+1&lt;0,0,LOOKUP($F766,'Vent Sizing Charts'!$F$5:$F$18,'Vent Sizing Charts'!G$5:G$18))</f>
        <v>#N/A</v>
      </c>
      <c r="I766" t="e">
        <f>IF(LOOKUP($F766,'Vent Sizing Charts'!$F$5:$F$18,'Vent Sizing Charts'!H$5:H$18)+1&lt;0,0,LOOKUP($F766,'Vent Sizing Charts'!$F$5:$F$18,'Vent Sizing Charts'!H$5:H$18))</f>
        <v>#N/A</v>
      </c>
      <c r="J766" t="e">
        <f>IF(LOOKUP($F766,'Vent Sizing Charts'!$F$5:$F$18,'Vent Sizing Charts'!I$5:I$18)+1&lt;0,0,LOOKUP($F766,'Vent Sizing Charts'!$F$5:$F$18,'Vent Sizing Charts'!I$5:I$18))</f>
        <v>#N/A</v>
      </c>
      <c r="K766" t="e">
        <f>IF(LOOKUP($F766,'Vent Sizing Charts'!$F$5:$F$18,'Vent Sizing Charts'!J$5:J$18)+1&lt;0,0,LOOKUP($F766,'Vent Sizing Charts'!$F$5:$F$18,'Vent Sizing Charts'!J$5:J$18))</f>
        <v>#N/A</v>
      </c>
      <c r="L766" t="e">
        <f>IF(LOOKUP($F766,'Vent Sizing Charts'!$F$5:$F$18,'Vent Sizing Charts'!K$5:K$18)+1&lt;0,0,LOOKUP($F766,'Vent Sizing Charts'!$F$5:$F$18,'Vent Sizing Charts'!K$5:K$18))</f>
        <v>#N/A</v>
      </c>
      <c r="M766" t="e">
        <f>IF(LOOKUP($F766,'Vent Sizing Charts'!$F$5:$F$18,'Vent Sizing Charts'!L$5:L$18)+1&lt;0,0,LOOKUP($F766,'Vent Sizing Charts'!$F$5:$F$18,'Vent Sizing Charts'!L$5:L$18))</f>
        <v>#N/A</v>
      </c>
      <c r="N766" t="e">
        <f>IF(LOOKUP($F766,'Vent Sizing Charts'!$F$5:$F$18,'Vent Sizing Charts'!M$5:M$18)+1&lt;0,0,LOOKUP($F766,'Vent Sizing Charts'!$F$5:$F$18,'Vent Sizing Charts'!M$5:M$18))</f>
        <v>#N/A</v>
      </c>
      <c r="O766" t="e">
        <f>IF(LOOKUP($F766,'Vent Sizing Charts'!$F$5:$F$18,'Vent Sizing Charts'!N$5:N$18)+1&lt;0,0,LOOKUP($F766,'Vent Sizing Charts'!$F$5:$F$18,'Vent Sizing Charts'!N$5:N$18))</f>
        <v>#N/A</v>
      </c>
    </row>
    <row r="767" spans="6:15" x14ac:dyDescent="0.25">
      <c r="F767" t="str">
        <f>IF('Vent Sizing'!M752="","",'Vent Sizing'!M752)</f>
        <v/>
      </c>
      <c r="G767">
        <v>0</v>
      </c>
      <c r="H767" t="e">
        <f>IF(LOOKUP($F767,'Vent Sizing Charts'!$F$5:$F$18,'Vent Sizing Charts'!G$5:G$18)+1&lt;0,0,LOOKUP($F767,'Vent Sizing Charts'!$F$5:$F$18,'Vent Sizing Charts'!G$5:G$18))</f>
        <v>#N/A</v>
      </c>
      <c r="I767" t="e">
        <f>IF(LOOKUP($F767,'Vent Sizing Charts'!$F$5:$F$18,'Vent Sizing Charts'!H$5:H$18)+1&lt;0,0,LOOKUP($F767,'Vent Sizing Charts'!$F$5:$F$18,'Vent Sizing Charts'!H$5:H$18))</f>
        <v>#N/A</v>
      </c>
      <c r="J767" t="e">
        <f>IF(LOOKUP($F767,'Vent Sizing Charts'!$F$5:$F$18,'Vent Sizing Charts'!I$5:I$18)+1&lt;0,0,LOOKUP($F767,'Vent Sizing Charts'!$F$5:$F$18,'Vent Sizing Charts'!I$5:I$18))</f>
        <v>#N/A</v>
      </c>
      <c r="K767" t="e">
        <f>IF(LOOKUP($F767,'Vent Sizing Charts'!$F$5:$F$18,'Vent Sizing Charts'!J$5:J$18)+1&lt;0,0,LOOKUP($F767,'Vent Sizing Charts'!$F$5:$F$18,'Vent Sizing Charts'!J$5:J$18))</f>
        <v>#N/A</v>
      </c>
      <c r="L767" t="e">
        <f>IF(LOOKUP($F767,'Vent Sizing Charts'!$F$5:$F$18,'Vent Sizing Charts'!K$5:K$18)+1&lt;0,0,LOOKUP($F767,'Vent Sizing Charts'!$F$5:$F$18,'Vent Sizing Charts'!K$5:K$18))</f>
        <v>#N/A</v>
      </c>
      <c r="M767" t="e">
        <f>IF(LOOKUP($F767,'Vent Sizing Charts'!$F$5:$F$18,'Vent Sizing Charts'!L$5:L$18)+1&lt;0,0,LOOKUP($F767,'Vent Sizing Charts'!$F$5:$F$18,'Vent Sizing Charts'!L$5:L$18))</f>
        <v>#N/A</v>
      </c>
      <c r="N767" t="e">
        <f>IF(LOOKUP($F767,'Vent Sizing Charts'!$F$5:$F$18,'Vent Sizing Charts'!M$5:M$18)+1&lt;0,0,LOOKUP($F767,'Vent Sizing Charts'!$F$5:$F$18,'Vent Sizing Charts'!M$5:M$18))</f>
        <v>#N/A</v>
      </c>
      <c r="O767" t="e">
        <f>IF(LOOKUP($F767,'Vent Sizing Charts'!$F$5:$F$18,'Vent Sizing Charts'!N$5:N$18)+1&lt;0,0,LOOKUP($F767,'Vent Sizing Charts'!$F$5:$F$18,'Vent Sizing Charts'!N$5:N$18))</f>
        <v>#N/A</v>
      </c>
    </row>
    <row r="768" spans="6:15" x14ac:dyDescent="0.25">
      <c r="F768" t="str">
        <f>IF('Vent Sizing'!M753="","",'Vent Sizing'!M753)</f>
        <v/>
      </c>
      <c r="G768">
        <v>0</v>
      </c>
      <c r="H768" t="e">
        <f>IF(LOOKUP($F768,'Vent Sizing Charts'!$F$5:$F$18,'Vent Sizing Charts'!G$5:G$18)+1&lt;0,0,LOOKUP($F768,'Vent Sizing Charts'!$F$5:$F$18,'Vent Sizing Charts'!G$5:G$18))</f>
        <v>#N/A</v>
      </c>
      <c r="I768" t="e">
        <f>IF(LOOKUP($F768,'Vent Sizing Charts'!$F$5:$F$18,'Vent Sizing Charts'!H$5:H$18)+1&lt;0,0,LOOKUP($F768,'Vent Sizing Charts'!$F$5:$F$18,'Vent Sizing Charts'!H$5:H$18))</f>
        <v>#N/A</v>
      </c>
      <c r="J768" t="e">
        <f>IF(LOOKUP($F768,'Vent Sizing Charts'!$F$5:$F$18,'Vent Sizing Charts'!I$5:I$18)+1&lt;0,0,LOOKUP($F768,'Vent Sizing Charts'!$F$5:$F$18,'Vent Sizing Charts'!I$5:I$18))</f>
        <v>#N/A</v>
      </c>
      <c r="K768" t="e">
        <f>IF(LOOKUP($F768,'Vent Sizing Charts'!$F$5:$F$18,'Vent Sizing Charts'!J$5:J$18)+1&lt;0,0,LOOKUP($F768,'Vent Sizing Charts'!$F$5:$F$18,'Vent Sizing Charts'!J$5:J$18))</f>
        <v>#N/A</v>
      </c>
      <c r="L768" t="e">
        <f>IF(LOOKUP($F768,'Vent Sizing Charts'!$F$5:$F$18,'Vent Sizing Charts'!K$5:K$18)+1&lt;0,0,LOOKUP($F768,'Vent Sizing Charts'!$F$5:$F$18,'Vent Sizing Charts'!K$5:K$18))</f>
        <v>#N/A</v>
      </c>
      <c r="M768" t="e">
        <f>IF(LOOKUP($F768,'Vent Sizing Charts'!$F$5:$F$18,'Vent Sizing Charts'!L$5:L$18)+1&lt;0,0,LOOKUP($F768,'Vent Sizing Charts'!$F$5:$F$18,'Vent Sizing Charts'!L$5:L$18))</f>
        <v>#N/A</v>
      </c>
      <c r="N768" t="e">
        <f>IF(LOOKUP($F768,'Vent Sizing Charts'!$F$5:$F$18,'Vent Sizing Charts'!M$5:M$18)+1&lt;0,0,LOOKUP($F768,'Vent Sizing Charts'!$F$5:$F$18,'Vent Sizing Charts'!M$5:M$18))</f>
        <v>#N/A</v>
      </c>
      <c r="O768" t="e">
        <f>IF(LOOKUP($F768,'Vent Sizing Charts'!$F$5:$F$18,'Vent Sizing Charts'!N$5:N$18)+1&lt;0,0,LOOKUP($F768,'Vent Sizing Charts'!$F$5:$F$18,'Vent Sizing Charts'!N$5:N$18))</f>
        <v>#N/A</v>
      </c>
    </row>
    <row r="769" spans="6:15" x14ac:dyDescent="0.25">
      <c r="F769" t="str">
        <f>IF('Vent Sizing'!M754="","",'Vent Sizing'!M754)</f>
        <v/>
      </c>
      <c r="G769">
        <v>0</v>
      </c>
      <c r="H769" t="e">
        <f>IF(LOOKUP($F769,'Vent Sizing Charts'!$F$5:$F$18,'Vent Sizing Charts'!G$5:G$18)+1&lt;0,0,LOOKUP($F769,'Vent Sizing Charts'!$F$5:$F$18,'Vent Sizing Charts'!G$5:G$18))</f>
        <v>#N/A</v>
      </c>
      <c r="I769" t="e">
        <f>IF(LOOKUP($F769,'Vent Sizing Charts'!$F$5:$F$18,'Vent Sizing Charts'!H$5:H$18)+1&lt;0,0,LOOKUP($F769,'Vent Sizing Charts'!$F$5:$F$18,'Vent Sizing Charts'!H$5:H$18))</f>
        <v>#N/A</v>
      </c>
      <c r="J769" t="e">
        <f>IF(LOOKUP($F769,'Vent Sizing Charts'!$F$5:$F$18,'Vent Sizing Charts'!I$5:I$18)+1&lt;0,0,LOOKUP($F769,'Vent Sizing Charts'!$F$5:$F$18,'Vent Sizing Charts'!I$5:I$18))</f>
        <v>#N/A</v>
      </c>
      <c r="K769" t="e">
        <f>IF(LOOKUP($F769,'Vent Sizing Charts'!$F$5:$F$18,'Vent Sizing Charts'!J$5:J$18)+1&lt;0,0,LOOKUP($F769,'Vent Sizing Charts'!$F$5:$F$18,'Vent Sizing Charts'!J$5:J$18))</f>
        <v>#N/A</v>
      </c>
      <c r="L769" t="e">
        <f>IF(LOOKUP($F769,'Vent Sizing Charts'!$F$5:$F$18,'Vent Sizing Charts'!K$5:K$18)+1&lt;0,0,LOOKUP($F769,'Vent Sizing Charts'!$F$5:$F$18,'Vent Sizing Charts'!K$5:K$18))</f>
        <v>#N/A</v>
      </c>
      <c r="M769" t="e">
        <f>IF(LOOKUP($F769,'Vent Sizing Charts'!$F$5:$F$18,'Vent Sizing Charts'!L$5:L$18)+1&lt;0,0,LOOKUP($F769,'Vent Sizing Charts'!$F$5:$F$18,'Vent Sizing Charts'!L$5:L$18))</f>
        <v>#N/A</v>
      </c>
      <c r="N769" t="e">
        <f>IF(LOOKUP($F769,'Vent Sizing Charts'!$F$5:$F$18,'Vent Sizing Charts'!M$5:M$18)+1&lt;0,0,LOOKUP($F769,'Vent Sizing Charts'!$F$5:$F$18,'Vent Sizing Charts'!M$5:M$18))</f>
        <v>#N/A</v>
      </c>
      <c r="O769" t="e">
        <f>IF(LOOKUP($F769,'Vent Sizing Charts'!$F$5:$F$18,'Vent Sizing Charts'!N$5:N$18)+1&lt;0,0,LOOKUP($F769,'Vent Sizing Charts'!$F$5:$F$18,'Vent Sizing Charts'!N$5:N$18))</f>
        <v>#N/A</v>
      </c>
    </row>
    <row r="770" spans="6:15" x14ac:dyDescent="0.25">
      <c r="F770" t="str">
        <f>IF('Vent Sizing'!M755="","",'Vent Sizing'!M755)</f>
        <v/>
      </c>
      <c r="G770">
        <v>0</v>
      </c>
      <c r="H770" t="e">
        <f>IF(LOOKUP($F770,'Vent Sizing Charts'!$F$5:$F$18,'Vent Sizing Charts'!G$5:G$18)+1&lt;0,0,LOOKUP($F770,'Vent Sizing Charts'!$F$5:$F$18,'Vent Sizing Charts'!G$5:G$18))</f>
        <v>#N/A</v>
      </c>
      <c r="I770" t="e">
        <f>IF(LOOKUP($F770,'Vent Sizing Charts'!$F$5:$F$18,'Vent Sizing Charts'!H$5:H$18)+1&lt;0,0,LOOKUP($F770,'Vent Sizing Charts'!$F$5:$F$18,'Vent Sizing Charts'!H$5:H$18))</f>
        <v>#N/A</v>
      </c>
      <c r="J770" t="e">
        <f>IF(LOOKUP($F770,'Vent Sizing Charts'!$F$5:$F$18,'Vent Sizing Charts'!I$5:I$18)+1&lt;0,0,LOOKUP($F770,'Vent Sizing Charts'!$F$5:$F$18,'Vent Sizing Charts'!I$5:I$18))</f>
        <v>#N/A</v>
      </c>
      <c r="K770" t="e">
        <f>IF(LOOKUP($F770,'Vent Sizing Charts'!$F$5:$F$18,'Vent Sizing Charts'!J$5:J$18)+1&lt;0,0,LOOKUP($F770,'Vent Sizing Charts'!$F$5:$F$18,'Vent Sizing Charts'!J$5:J$18))</f>
        <v>#N/A</v>
      </c>
      <c r="L770" t="e">
        <f>IF(LOOKUP($F770,'Vent Sizing Charts'!$F$5:$F$18,'Vent Sizing Charts'!K$5:K$18)+1&lt;0,0,LOOKUP($F770,'Vent Sizing Charts'!$F$5:$F$18,'Vent Sizing Charts'!K$5:K$18))</f>
        <v>#N/A</v>
      </c>
      <c r="M770" t="e">
        <f>IF(LOOKUP($F770,'Vent Sizing Charts'!$F$5:$F$18,'Vent Sizing Charts'!L$5:L$18)+1&lt;0,0,LOOKUP($F770,'Vent Sizing Charts'!$F$5:$F$18,'Vent Sizing Charts'!L$5:L$18))</f>
        <v>#N/A</v>
      </c>
      <c r="N770" t="e">
        <f>IF(LOOKUP($F770,'Vent Sizing Charts'!$F$5:$F$18,'Vent Sizing Charts'!M$5:M$18)+1&lt;0,0,LOOKUP($F770,'Vent Sizing Charts'!$F$5:$F$18,'Vent Sizing Charts'!M$5:M$18))</f>
        <v>#N/A</v>
      </c>
      <c r="O770" t="e">
        <f>IF(LOOKUP($F770,'Vent Sizing Charts'!$F$5:$F$18,'Vent Sizing Charts'!N$5:N$18)+1&lt;0,0,LOOKUP($F770,'Vent Sizing Charts'!$F$5:$F$18,'Vent Sizing Charts'!N$5:N$18))</f>
        <v>#N/A</v>
      </c>
    </row>
    <row r="771" spans="6:15" x14ac:dyDescent="0.25">
      <c r="F771" t="str">
        <f>IF('Vent Sizing'!M756="","",'Vent Sizing'!M756)</f>
        <v/>
      </c>
      <c r="G771">
        <v>0</v>
      </c>
      <c r="H771" t="e">
        <f>IF(LOOKUP($F771,'Vent Sizing Charts'!$F$5:$F$18,'Vent Sizing Charts'!G$5:G$18)+1&lt;0,0,LOOKUP($F771,'Vent Sizing Charts'!$F$5:$F$18,'Vent Sizing Charts'!G$5:G$18))</f>
        <v>#N/A</v>
      </c>
      <c r="I771" t="e">
        <f>IF(LOOKUP($F771,'Vent Sizing Charts'!$F$5:$F$18,'Vent Sizing Charts'!H$5:H$18)+1&lt;0,0,LOOKUP($F771,'Vent Sizing Charts'!$F$5:$F$18,'Vent Sizing Charts'!H$5:H$18))</f>
        <v>#N/A</v>
      </c>
      <c r="J771" t="e">
        <f>IF(LOOKUP($F771,'Vent Sizing Charts'!$F$5:$F$18,'Vent Sizing Charts'!I$5:I$18)+1&lt;0,0,LOOKUP($F771,'Vent Sizing Charts'!$F$5:$F$18,'Vent Sizing Charts'!I$5:I$18))</f>
        <v>#N/A</v>
      </c>
      <c r="K771" t="e">
        <f>IF(LOOKUP($F771,'Vent Sizing Charts'!$F$5:$F$18,'Vent Sizing Charts'!J$5:J$18)+1&lt;0,0,LOOKUP($F771,'Vent Sizing Charts'!$F$5:$F$18,'Vent Sizing Charts'!J$5:J$18))</f>
        <v>#N/A</v>
      </c>
      <c r="L771" t="e">
        <f>IF(LOOKUP($F771,'Vent Sizing Charts'!$F$5:$F$18,'Vent Sizing Charts'!K$5:K$18)+1&lt;0,0,LOOKUP($F771,'Vent Sizing Charts'!$F$5:$F$18,'Vent Sizing Charts'!K$5:K$18))</f>
        <v>#N/A</v>
      </c>
      <c r="M771" t="e">
        <f>IF(LOOKUP($F771,'Vent Sizing Charts'!$F$5:$F$18,'Vent Sizing Charts'!L$5:L$18)+1&lt;0,0,LOOKUP($F771,'Vent Sizing Charts'!$F$5:$F$18,'Vent Sizing Charts'!L$5:L$18))</f>
        <v>#N/A</v>
      </c>
      <c r="N771" t="e">
        <f>IF(LOOKUP($F771,'Vent Sizing Charts'!$F$5:$F$18,'Vent Sizing Charts'!M$5:M$18)+1&lt;0,0,LOOKUP($F771,'Vent Sizing Charts'!$F$5:$F$18,'Vent Sizing Charts'!M$5:M$18))</f>
        <v>#N/A</v>
      </c>
      <c r="O771" t="e">
        <f>IF(LOOKUP($F771,'Vent Sizing Charts'!$F$5:$F$18,'Vent Sizing Charts'!N$5:N$18)+1&lt;0,0,LOOKUP($F771,'Vent Sizing Charts'!$F$5:$F$18,'Vent Sizing Charts'!N$5:N$18))</f>
        <v>#N/A</v>
      </c>
    </row>
    <row r="772" spans="6:15" x14ac:dyDescent="0.25">
      <c r="F772" t="str">
        <f>IF('Vent Sizing'!M757="","",'Vent Sizing'!M757)</f>
        <v/>
      </c>
      <c r="G772">
        <v>0</v>
      </c>
      <c r="H772" t="e">
        <f>IF(LOOKUP($F772,'Vent Sizing Charts'!$F$5:$F$18,'Vent Sizing Charts'!G$5:G$18)+1&lt;0,0,LOOKUP($F772,'Vent Sizing Charts'!$F$5:$F$18,'Vent Sizing Charts'!G$5:G$18))</f>
        <v>#N/A</v>
      </c>
      <c r="I772" t="e">
        <f>IF(LOOKUP($F772,'Vent Sizing Charts'!$F$5:$F$18,'Vent Sizing Charts'!H$5:H$18)+1&lt;0,0,LOOKUP($F772,'Vent Sizing Charts'!$F$5:$F$18,'Vent Sizing Charts'!H$5:H$18))</f>
        <v>#N/A</v>
      </c>
      <c r="J772" t="e">
        <f>IF(LOOKUP($F772,'Vent Sizing Charts'!$F$5:$F$18,'Vent Sizing Charts'!I$5:I$18)+1&lt;0,0,LOOKUP($F772,'Vent Sizing Charts'!$F$5:$F$18,'Vent Sizing Charts'!I$5:I$18))</f>
        <v>#N/A</v>
      </c>
      <c r="K772" t="e">
        <f>IF(LOOKUP($F772,'Vent Sizing Charts'!$F$5:$F$18,'Vent Sizing Charts'!J$5:J$18)+1&lt;0,0,LOOKUP($F772,'Vent Sizing Charts'!$F$5:$F$18,'Vent Sizing Charts'!J$5:J$18))</f>
        <v>#N/A</v>
      </c>
      <c r="L772" t="e">
        <f>IF(LOOKUP($F772,'Vent Sizing Charts'!$F$5:$F$18,'Vent Sizing Charts'!K$5:K$18)+1&lt;0,0,LOOKUP($F772,'Vent Sizing Charts'!$F$5:$F$18,'Vent Sizing Charts'!K$5:K$18))</f>
        <v>#N/A</v>
      </c>
      <c r="M772" t="e">
        <f>IF(LOOKUP($F772,'Vent Sizing Charts'!$F$5:$F$18,'Vent Sizing Charts'!L$5:L$18)+1&lt;0,0,LOOKUP($F772,'Vent Sizing Charts'!$F$5:$F$18,'Vent Sizing Charts'!L$5:L$18))</f>
        <v>#N/A</v>
      </c>
      <c r="N772" t="e">
        <f>IF(LOOKUP($F772,'Vent Sizing Charts'!$F$5:$F$18,'Vent Sizing Charts'!M$5:M$18)+1&lt;0,0,LOOKUP($F772,'Vent Sizing Charts'!$F$5:$F$18,'Vent Sizing Charts'!M$5:M$18))</f>
        <v>#N/A</v>
      </c>
      <c r="O772" t="e">
        <f>IF(LOOKUP($F772,'Vent Sizing Charts'!$F$5:$F$18,'Vent Sizing Charts'!N$5:N$18)+1&lt;0,0,LOOKUP($F772,'Vent Sizing Charts'!$F$5:$F$18,'Vent Sizing Charts'!N$5:N$18))</f>
        <v>#N/A</v>
      </c>
    </row>
    <row r="773" spans="6:15" x14ac:dyDescent="0.25">
      <c r="F773" t="str">
        <f>IF('Vent Sizing'!M758="","",'Vent Sizing'!M758)</f>
        <v/>
      </c>
      <c r="G773">
        <v>0</v>
      </c>
      <c r="H773" t="e">
        <f>IF(LOOKUP($F773,'Vent Sizing Charts'!$F$5:$F$18,'Vent Sizing Charts'!G$5:G$18)+1&lt;0,0,LOOKUP($F773,'Vent Sizing Charts'!$F$5:$F$18,'Vent Sizing Charts'!G$5:G$18))</f>
        <v>#N/A</v>
      </c>
      <c r="I773" t="e">
        <f>IF(LOOKUP($F773,'Vent Sizing Charts'!$F$5:$F$18,'Vent Sizing Charts'!H$5:H$18)+1&lt;0,0,LOOKUP($F773,'Vent Sizing Charts'!$F$5:$F$18,'Vent Sizing Charts'!H$5:H$18))</f>
        <v>#N/A</v>
      </c>
      <c r="J773" t="e">
        <f>IF(LOOKUP($F773,'Vent Sizing Charts'!$F$5:$F$18,'Vent Sizing Charts'!I$5:I$18)+1&lt;0,0,LOOKUP($F773,'Vent Sizing Charts'!$F$5:$F$18,'Vent Sizing Charts'!I$5:I$18))</f>
        <v>#N/A</v>
      </c>
      <c r="K773" t="e">
        <f>IF(LOOKUP($F773,'Vent Sizing Charts'!$F$5:$F$18,'Vent Sizing Charts'!J$5:J$18)+1&lt;0,0,LOOKUP($F773,'Vent Sizing Charts'!$F$5:$F$18,'Vent Sizing Charts'!J$5:J$18))</f>
        <v>#N/A</v>
      </c>
      <c r="L773" t="e">
        <f>IF(LOOKUP($F773,'Vent Sizing Charts'!$F$5:$F$18,'Vent Sizing Charts'!K$5:K$18)+1&lt;0,0,LOOKUP($F773,'Vent Sizing Charts'!$F$5:$F$18,'Vent Sizing Charts'!K$5:K$18))</f>
        <v>#N/A</v>
      </c>
      <c r="M773" t="e">
        <f>IF(LOOKUP($F773,'Vent Sizing Charts'!$F$5:$F$18,'Vent Sizing Charts'!L$5:L$18)+1&lt;0,0,LOOKUP($F773,'Vent Sizing Charts'!$F$5:$F$18,'Vent Sizing Charts'!L$5:L$18))</f>
        <v>#N/A</v>
      </c>
      <c r="N773" t="e">
        <f>IF(LOOKUP($F773,'Vent Sizing Charts'!$F$5:$F$18,'Vent Sizing Charts'!M$5:M$18)+1&lt;0,0,LOOKUP($F773,'Vent Sizing Charts'!$F$5:$F$18,'Vent Sizing Charts'!M$5:M$18))</f>
        <v>#N/A</v>
      </c>
      <c r="O773" t="e">
        <f>IF(LOOKUP($F773,'Vent Sizing Charts'!$F$5:$F$18,'Vent Sizing Charts'!N$5:N$18)+1&lt;0,0,LOOKUP($F773,'Vent Sizing Charts'!$F$5:$F$18,'Vent Sizing Charts'!N$5:N$18))</f>
        <v>#N/A</v>
      </c>
    </row>
    <row r="774" spans="6:15" x14ac:dyDescent="0.25">
      <c r="F774" t="str">
        <f>IF('Vent Sizing'!M759="","",'Vent Sizing'!M759)</f>
        <v/>
      </c>
      <c r="G774">
        <v>0</v>
      </c>
      <c r="H774" t="e">
        <f>IF(LOOKUP($F774,'Vent Sizing Charts'!$F$5:$F$18,'Vent Sizing Charts'!G$5:G$18)+1&lt;0,0,LOOKUP($F774,'Vent Sizing Charts'!$F$5:$F$18,'Vent Sizing Charts'!G$5:G$18))</f>
        <v>#N/A</v>
      </c>
      <c r="I774" t="e">
        <f>IF(LOOKUP($F774,'Vent Sizing Charts'!$F$5:$F$18,'Vent Sizing Charts'!H$5:H$18)+1&lt;0,0,LOOKUP($F774,'Vent Sizing Charts'!$F$5:$F$18,'Vent Sizing Charts'!H$5:H$18))</f>
        <v>#N/A</v>
      </c>
      <c r="J774" t="e">
        <f>IF(LOOKUP($F774,'Vent Sizing Charts'!$F$5:$F$18,'Vent Sizing Charts'!I$5:I$18)+1&lt;0,0,LOOKUP($F774,'Vent Sizing Charts'!$F$5:$F$18,'Vent Sizing Charts'!I$5:I$18))</f>
        <v>#N/A</v>
      </c>
      <c r="K774" t="e">
        <f>IF(LOOKUP($F774,'Vent Sizing Charts'!$F$5:$F$18,'Vent Sizing Charts'!J$5:J$18)+1&lt;0,0,LOOKUP($F774,'Vent Sizing Charts'!$F$5:$F$18,'Vent Sizing Charts'!J$5:J$18))</f>
        <v>#N/A</v>
      </c>
      <c r="L774" t="e">
        <f>IF(LOOKUP($F774,'Vent Sizing Charts'!$F$5:$F$18,'Vent Sizing Charts'!K$5:K$18)+1&lt;0,0,LOOKUP($F774,'Vent Sizing Charts'!$F$5:$F$18,'Vent Sizing Charts'!K$5:K$18))</f>
        <v>#N/A</v>
      </c>
      <c r="M774" t="e">
        <f>IF(LOOKUP($F774,'Vent Sizing Charts'!$F$5:$F$18,'Vent Sizing Charts'!L$5:L$18)+1&lt;0,0,LOOKUP($F774,'Vent Sizing Charts'!$F$5:$F$18,'Vent Sizing Charts'!L$5:L$18))</f>
        <v>#N/A</v>
      </c>
      <c r="N774" t="e">
        <f>IF(LOOKUP($F774,'Vent Sizing Charts'!$F$5:$F$18,'Vent Sizing Charts'!M$5:M$18)+1&lt;0,0,LOOKUP($F774,'Vent Sizing Charts'!$F$5:$F$18,'Vent Sizing Charts'!M$5:M$18))</f>
        <v>#N/A</v>
      </c>
      <c r="O774" t="e">
        <f>IF(LOOKUP($F774,'Vent Sizing Charts'!$F$5:$F$18,'Vent Sizing Charts'!N$5:N$18)+1&lt;0,0,LOOKUP($F774,'Vent Sizing Charts'!$F$5:$F$18,'Vent Sizing Charts'!N$5:N$18))</f>
        <v>#N/A</v>
      </c>
    </row>
    <row r="775" spans="6:15" x14ac:dyDescent="0.25">
      <c r="F775" t="str">
        <f>IF('Vent Sizing'!M760="","",'Vent Sizing'!M760)</f>
        <v/>
      </c>
      <c r="G775">
        <v>0</v>
      </c>
      <c r="H775" t="e">
        <f>IF(LOOKUP($F775,'Vent Sizing Charts'!$F$5:$F$18,'Vent Sizing Charts'!G$5:G$18)+1&lt;0,0,LOOKUP($F775,'Vent Sizing Charts'!$F$5:$F$18,'Vent Sizing Charts'!G$5:G$18))</f>
        <v>#N/A</v>
      </c>
      <c r="I775" t="e">
        <f>IF(LOOKUP($F775,'Vent Sizing Charts'!$F$5:$F$18,'Vent Sizing Charts'!H$5:H$18)+1&lt;0,0,LOOKUP($F775,'Vent Sizing Charts'!$F$5:$F$18,'Vent Sizing Charts'!H$5:H$18))</f>
        <v>#N/A</v>
      </c>
      <c r="J775" t="e">
        <f>IF(LOOKUP($F775,'Vent Sizing Charts'!$F$5:$F$18,'Vent Sizing Charts'!I$5:I$18)+1&lt;0,0,LOOKUP($F775,'Vent Sizing Charts'!$F$5:$F$18,'Vent Sizing Charts'!I$5:I$18))</f>
        <v>#N/A</v>
      </c>
      <c r="K775" t="e">
        <f>IF(LOOKUP($F775,'Vent Sizing Charts'!$F$5:$F$18,'Vent Sizing Charts'!J$5:J$18)+1&lt;0,0,LOOKUP($F775,'Vent Sizing Charts'!$F$5:$F$18,'Vent Sizing Charts'!J$5:J$18))</f>
        <v>#N/A</v>
      </c>
      <c r="L775" t="e">
        <f>IF(LOOKUP($F775,'Vent Sizing Charts'!$F$5:$F$18,'Vent Sizing Charts'!K$5:K$18)+1&lt;0,0,LOOKUP($F775,'Vent Sizing Charts'!$F$5:$F$18,'Vent Sizing Charts'!K$5:K$18))</f>
        <v>#N/A</v>
      </c>
      <c r="M775" t="e">
        <f>IF(LOOKUP($F775,'Vent Sizing Charts'!$F$5:$F$18,'Vent Sizing Charts'!L$5:L$18)+1&lt;0,0,LOOKUP($F775,'Vent Sizing Charts'!$F$5:$F$18,'Vent Sizing Charts'!L$5:L$18))</f>
        <v>#N/A</v>
      </c>
      <c r="N775" t="e">
        <f>IF(LOOKUP($F775,'Vent Sizing Charts'!$F$5:$F$18,'Vent Sizing Charts'!M$5:M$18)+1&lt;0,0,LOOKUP($F775,'Vent Sizing Charts'!$F$5:$F$18,'Vent Sizing Charts'!M$5:M$18))</f>
        <v>#N/A</v>
      </c>
      <c r="O775" t="e">
        <f>IF(LOOKUP($F775,'Vent Sizing Charts'!$F$5:$F$18,'Vent Sizing Charts'!N$5:N$18)+1&lt;0,0,LOOKUP($F775,'Vent Sizing Charts'!$F$5:$F$18,'Vent Sizing Charts'!N$5:N$18))</f>
        <v>#N/A</v>
      </c>
    </row>
    <row r="776" spans="6:15" x14ac:dyDescent="0.25">
      <c r="F776" t="str">
        <f>IF('Vent Sizing'!M761="","",'Vent Sizing'!M761)</f>
        <v/>
      </c>
      <c r="G776">
        <v>0</v>
      </c>
      <c r="H776" t="e">
        <f>IF(LOOKUP($F776,'Vent Sizing Charts'!$F$5:$F$18,'Vent Sizing Charts'!G$5:G$18)+1&lt;0,0,LOOKUP($F776,'Vent Sizing Charts'!$F$5:$F$18,'Vent Sizing Charts'!G$5:G$18))</f>
        <v>#N/A</v>
      </c>
      <c r="I776" t="e">
        <f>IF(LOOKUP($F776,'Vent Sizing Charts'!$F$5:$F$18,'Vent Sizing Charts'!H$5:H$18)+1&lt;0,0,LOOKUP($F776,'Vent Sizing Charts'!$F$5:$F$18,'Vent Sizing Charts'!H$5:H$18))</f>
        <v>#N/A</v>
      </c>
      <c r="J776" t="e">
        <f>IF(LOOKUP($F776,'Vent Sizing Charts'!$F$5:$F$18,'Vent Sizing Charts'!I$5:I$18)+1&lt;0,0,LOOKUP($F776,'Vent Sizing Charts'!$F$5:$F$18,'Vent Sizing Charts'!I$5:I$18))</f>
        <v>#N/A</v>
      </c>
      <c r="K776" t="e">
        <f>IF(LOOKUP($F776,'Vent Sizing Charts'!$F$5:$F$18,'Vent Sizing Charts'!J$5:J$18)+1&lt;0,0,LOOKUP($F776,'Vent Sizing Charts'!$F$5:$F$18,'Vent Sizing Charts'!J$5:J$18))</f>
        <v>#N/A</v>
      </c>
      <c r="L776" t="e">
        <f>IF(LOOKUP($F776,'Vent Sizing Charts'!$F$5:$F$18,'Vent Sizing Charts'!K$5:K$18)+1&lt;0,0,LOOKUP($F776,'Vent Sizing Charts'!$F$5:$F$18,'Vent Sizing Charts'!K$5:K$18))</f>
        <v>#N/A</v>
      </c>
      <c r="M776" t="e">
        <f>IF(LOOKUP($F776,'Vent Sizing Charts'!$F$5:$F$18,'Vent Sizing Charts'!L$5:L$18)+1&lt;0,0,LOOKUP($F776,'Vent Sizing Charts'!$F$5:$F$18,'Vent Sizing Charts'!L$5:L$18))</f>
        <v>#N/A</v>
      </c>
      <c r="N776" t="e">
        <f>IF(LOOKUP($F776,'Vent Sizing Charts'!$F$5:$F$18,'Vent Sizing Charts'!M$5:M$18)+1&lt;0,0,LOOKUP($F776,'Vent Sizing Charts'!$F$5:$F$18,'Vent Sizing Charts'!M$5:M$18))</f>
        <v>#N/A</v>
      </c>
      <c r="O776" t="e">
        <f>IF(LOOKUP($F776,'Vent Sizing Charts'!$F$5:$F$18,'Vent Sizing Charts'!N$5:N$18)+1&lt;0,0,LOOKUP($F776,'Vent Sizing Charts'!$F$5:$F$18,'Vent Sizing Charts'!N$5:N$18))</f>
        <v>#N/A</v>
      </c>
    </row>
    <row r="777" spans="6:15" x14ac:dyDescent="0.25">
      <c r="F777" t="str">
        <f>IF('Vent Sizing'!M762="","",'Vent Sizing'!M762)</f>
        <v/>
      </c>
      <c r="G777">
        <v>0</v>
      </c>
      <c r="H777" t="e">
        <f>IF(LOOKUP($F777,'Vent Sizing Charts'!$F$5:$F$18,'Vent Sizing Charts'!G$5:G$18)+1&lt;0,0,LOOKUP($F777,'Vent Sizing Charts'!$F$5:$F$18,'Vent Sizing Charts'!G$5:G$18))</f>
        <v>#N/A</v>
      </c>
      <c r="I777" t="e">
        <f>IF(LOOKUP($F777,'Vent Sizing Charts'!$F$5:$F$18,'Vent Sizing Charts'!H$5:H$18)+1&lt;0,0,LOOKUP($F777,'Vent Sizing Charts'!$F$5:$F$18,'Vent Sizing Charts'!H$5:H$18))</f>
        <v>#N/A</v>
      </c>
      <c r="J777" t="e">
        <f>IF(LOOKUP($F777,'Vent Sizing Charts'!$F$5:$F$18,'Vent Sizing Charts'!I$5:I$18)+1&lt;0,0,LOOKUP($F777,'Vent Sizing Charts'!$F$5:$F$18,'Vent Sizing Charts'!I$5:I$18))</f>
        <v>#N/A</v>
      </c>
      <c r="K777" t="e">
        <f>IF(LOOKUP($F777,'Vent Sizing Charts'!$F$5:$F$18,'Vent Sizing Charts'!J$5:J$18)+1&lt;0,0,LOOKUP($F777,'Vent Sizing Charts'!$F$5:$F$18,'Vent Sizing Charts'!J$5:J$18))</f>
        <v>#N/A</v>
      </c>
      <c r="L777" t="e">
        <f>IF(LOOKUP($F777,'Vent Sizing Charts'!$F$5:$F$18,'Vent Sizing Charts'!K$5:K$18)+1&lt;0,0,LOOKUP($F777,'Vent Sizing Charts'!$F$5:$F$18,'Vent Sizing Charts'!K$5:K$18))</f>
        <v>#N/A</v>
      </c>
      <c r="M777" t="e">
        <f>IF(LOOKUP($F777,'Vent Sizing Charts'!$F$5:$F$18,'Vent Sizing Charts'!L$5:L$18)+1&lt;0,0,LOOKUP($F777,'Vent Sizing Charts'!$F$5:$F$18,'Vent Sizing Charts'!L$5:L$18))</f>
        <v>#N/A</v>
      </c>
      <c r="N777" t="e">
        <f>IF(LOOKUP($F777,'Vent Sizing Charts'!$F$5:$F$18,'Vent Sizing Charts'!M$5:M$18)+1&lt;0,0,LOOKUP($F777,'Vent Sizing Charts'!$F$5:$F$18,'Vent Sizing Charts'!M$5:M$18))</f>
        <v>#N/A</v>
      </c>
      <c r="O777" t="e">
        <f>IF(LOOKUP($F777,'Vent Sizing Charts'!$F$5:$F$18,'Vent Sizing Charts'!N$5:N$18)+1&lt;0,0,LOOKUP($F777,'Vent Sizing Charts'!$F$5:$F$18,'Vent Sizing Charts'!N$5:N$18))</f>
        <v>#N/A</v>
      </c>
    </row>
    <row r="778" spans="6:15" x14ac:dyDescent="0.25">
      <c r="F778" t="str">
        <f>IF('Vent Sizing'!M763="","",'Vent Sizing'!M763)</f>
        <v/>
      </c>
      <c r="G778">
        <v>0</v>
      </c>
      <c r="H778" t="e">
        <f>IF(LOOKUP($F778,'Vent Sizing Charts'!$F$5:$F$18,'Vent Sizing Charts'!G$5:G$18)+1&lt;0,0,LOOKUP($F778,'Vent Sizing Charts'!$F$5:$F$18,'Vent Sizing Charts'!G$5:G$18))</f>
        <v>#N/A</v>
      </c>
      <c r="I778" t="e">
        <f>IF(LOOKUP($F778,'Vent Sizing Charts'!$F$5:$F$18,'Vent Sizing Charts'!H$5:H$18)+1&lt;0,0,LOOKUP($F778,'Vent Sizing Charts'!$F$5:$F$18,'Vent Sizing Charts'!H$5:H$18))</f>
        <v>#N/A</v>
      </c>
      <c r="J778" t="e">
        <f>IF(LOOKUP($F778,'Vent Sizing Charts'!$F$5:$F$18,'Vent Sizing Charts'!I$5:I$18)+1&lt;0,0,LOOKUP($F778,'Vent Sizing Charts'!$F$5:$F$18,'Vent Sizing Charts'!I$5:I$18))</f>
        <v>#N/A</v>
      </c>
      <c r="K778" t="e">
        <f>IF(LOOKUP($F778,'Vent Sizing Charts'!$F$5:$F$18,'Vent Sizing Charts'!J$5:J$18)+1&lt;0,0,LOOKUP($F778,'Vent Sizing Charts'!$F$5:$F$18,'Vent Sizing Charts'!J$5:J$18))</f>
        <v>#N/A</v>
      </c>
      <c r="L778" t="e">
        <f>IF(LOOKUP($F778,'Vent Sizing Charts'!$F$5:$F$18,'Vent Sizing Charts'!K$5:K$18)+1&lt;0,0,LOOKUP($F778,'Vent Sizing Charts'!$F$5:$F$18,'Vent Sizing Charts'!K$5:K$18))</f>
        <v>#N/A</v>
      </c>
      <c r="M778" t="e">
        <f>IF(LOOKUP($F778,'Vent Sizing Charts'!$F$5:$F$18,'Vent Sizing Charts'!L$5:L$18)+1&lt;0,0,LOOKUP($F778,'Vent Sizing Charts'!$F$5:$F$18,'Vent Sizing Charts'!L$5:L$18))</f>
        <v>#N/A</v>
      </c>
      <c r="N778" t="e">
        <f>IF(LOOKUP($F778,'Vent Sizing Charts'!$F$5:$F$18,'Vent Sizing Charts'!M$5:M$18)+1&lt;0,0,LOOKUP($F778,'Vent Sizing Charts'!$F$5:$F$18,'Vent Sizing Charts'!M$5:M$18))</f>
        <v>#N/A</v>
      </c>
      <c r="O778" t="e">
        <f>IF(LOOKUP($F778,'Vent Sizing Charts'!$F$5:$F$18,'Vent Sizing Charts'!N$5:N$18)+1&lt;0,0,LOOKUP($F778,'Vent Sizing Charts'!$F$5:$F$18,'Vent Sizing Charts'!N$5:N$18))</f>
        <v>#N/A</v>
      </c>
    </row>
  </sheetData>
  <mergeCells count="56">
    <mergeCell ref="V5:AE5"/>
    <mergeCell ref="F1:N1"/>
    <mergeCell ref="F2:F4"/>
    <mergeCell ref="B2:B8"/>
    <mergeCell ref="C2:D3"/>
    <mergeCell ref="C4:C8"/>
    <mergeCell ref="D4:D6"/>
    <mergeCell ref="D7:D8"/>
    <mergeCell ref="B1:D1"/>
    <mergeCell ref="V3:AE3"/>
    <mergeCell ref="R3:R5"/>
    <mergeCell ref="T3:T5"/>
    <mergeCell ref="U3:U5"/>
    <mergeCell ref="G20:N20"/>
    <mergeCell ref="G22:N22"/>
    <mergeCell ref="F20:F22"/>
    <mergeCell ref="AI2:AJ5"/>
    <mergeCell ref="B18:B24"/>
    <mergeCell ref="C18:D19"/>
    <mergeCell ref="C20:C24"/>
    <mergeCell ref="D20:D22"/>
    <mergeCell ref="D23:D24"/>
    <mergeCell ref="B16:D17"/>
    <mergeCell ref="AI6:AI8"/>
    <mergeCell ref="AJ6:AJ8"/>
    <mergeCell ref="G4:N4"/>
    <mergeCell ref="G2:N2"/>
    <mergeCell ref="S3:S5"/>
    <mergeCell ref="R2:AE2"/>
    <mergeCell ref="S59:S61"/>
    <mergeCell ref="T59:T61"/>
    <mergeCell ref="U59:AD59"/>
    <mergeCell ref="U61:AD61"/>
    <mergeCell ref="R86:AD86"/>
    <mergeCell ref="R73:AD73"/>
    <mergeCell ref="R74:R76"/>
    <mergeCell ref="S74:S76"/>
    <mergeCell ref="T74:T76"/>
    <mergeCell ref="U74:AD74"/>
    <mergeCell ref="U76:AD76"/>
    <mergeCell ref="T100:AC100"/>
    <mergeCell ref="T102:AC102"/>
    <mergeCell ref="AE100:AE102"/>
    <mergeCell ref="R43:AD43"/>
    <mergeCell ref="R44:R46"/>
    <mergeCell ref="U44:AD44"/>
    <mergeCell ref="U46:AD46"/>
    <mergeCell ref="R58:AD58"/>
    <mergeCell ref="S44:S46"/>
    <mergeCell ref="T44:T46"/>
    <mergeCell ref="R87:R89"/>
    <mergeCell ref="S87:S89"/>
    <mergeCell ref="T87:T89"/>
    <mergeCell ref="U87:AD87"/>
    <mergeCell ref="U89:AD89"/>
    <mergeCell ref="R59:R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Sanitary Sizing</vt:lpstr>
      <vt:lpstr>Sanitary Sizing Charts</vt:lpstr>
      <vt:lpstr>Vent Sizing</vt:lpstr>
      <vt:lpstr>Vent Sizing Charts</vt:lpstr>
      <vt:lpstr>DW</vt:lpstr>
      <vt:lpstr>KS</vt:lpstr>
      <vt:lpstr>WD</vt:lpstr>
      <vt:lpstr>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Porter</dc:creator>
  <cp:lastModifiedBy>Alexandre Porter</cp:lastModifiedBy>
  <dcterms:created xsi:type="dcterms:W3CDTF">2015-06-05T18:17:20Z</dcterms:created>
  <dcterms:modified xsi:type="dcterms:W3CDTF">2021-12-14T19:04:46Z</dcterms:modified>
</cp:coreProperties>
</file>