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projects\"/>
    </mc:Choice>
  </mc:AlternateContent>
  <xr:revisionPtr revIDLastSave="0" documentId="13_ncr:1_{9F627C21-6287-44C3-8D44-36260BBF3FA9}" xr6:coauthVersionLast="36" xr6:coauthVersionMax="36" xr10:uidLastSave="{00000000-0000-0000-0000-000000000000}"/>
  <bookViews>
    <workbookView xWindow="0" yWindow="0" windowWidth="23040" windowHeight="8940" activeTab="4" xr2:uid="{5BB6E27A-4A71-4285-87B1-B94010CB79A0}"/>
  </bookViews>
  <sheets>
    <sheet name="Dataset" sheetId="1" r:id="rId1"/>
    <sheet name="Sum,Avg,Max,Min" sheetId="8" r:id="rId2"/>
    <sheet name="Conditional formating" sheetId="4" r:id="rId3"/>
    <sheet name="Data validation" sheetId="5" r:id="rId4"/>
    <sheet name="Vlookup" sheetId="7" r:id="rId5"/>
    <sheet name="Pivot" sheetId="6" r:id="rId6"/>
  </sheet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7" l="1"/>
  <c r="A40" i="7"/>
  <c r="A32" i="7"/>
  <c r="A28" i="7"/>
  <c r="A24" i="7"/>
  <c r="A20" i="7"/>
  <c r="A17" i="7"/>
  <c r="R11" i="7"/>
  <c r="Q11" i="7"/>
  <c r="P11" i="7"/>
  <c r="O11" i="7"/>
  <c r="N11" i="7"/>
  <c r="R10" i="7"/>
  <c r="Q10" i="7"/>
  <c r="P10" i="7"/>
  <c r="O10" i="7"/>
  <c r="N10" i="7"/>
  <c r="R9" i="7"/>
  <c r="Q9" i="7"/>
  <c r="P9" i="7"/>
  <c r="O9" i="7"/>
  <c r="N9" i="7"/>
  <c r="R8" i="7"/>
  <c r="Q8" i="7"/>
  <c r="P8" i="7"/>
  <c r="O8" i="7"/>
  <c r="N8" i="7"/>
  <c r="R7" i="7"/>
  <c r="Q7" i="7"/>
  <c r="P7" i="7"/>
  <c r="O7" i="7"/>
  <c r="N7" i="7"/>
  <c r="R6" i="7"/>
  <c r="Q6" i="7"/>
  <c r="P6" i="7"/>
  <c r="O6" i="7"/>
  <c r="N6" i="7"/>
  <c r="R5" i="7"/>
  <c r="Q5" i="7"/>
  <c r="P5" i="7"/>
  <c r="O5" i="7"/>
  <c r="N5" i="7"/>
  <c r="R4" i="7"/>
  <c r="Q4" i="7"/>
  <c r="P4" i="7"/>
  <c r="O4" i="7"/>
  <c r="N4" i="7"/>
  <c r="R3" i="7"/>
  <c r="Q3" i="7"/>
  <c r="P3" i="7"/>
  <c r="O3" i="7"/>
  <c r="N3" i="7"/>
  <c r="R2" i="7"/>
  <c r="Q2" i="7"/>
  <c r="P2" i="7"/>
  <c r="O2" i="7"/>
  <c r="N2" i="7"/>
  <c r="R11" i="6"/>
  <c r="Q11" i="6"/>
  <c r="P11" i="6"/>
  <c r="O11" i="6"/>
  <c r="N11" i="6"/>
  <c r="R10" i="6"/>
  <c r="Q10" i="6"/>
  <c r="P10" i="6"/>
  <c r="O10" i="6"/>
  <c r="N10" i="6"/>
  <c r="R9" i="6"/>
  <c r="Q9" i="6"/>
  <c r="P9" i="6"/>
  <c r="O9" i="6"/>
  <c r="N9" i="6"/>
  <c r="R8" i="6"/>
  <c r="Q8" i="6"/>
  <c r="P8" i="6"/>
  <c r="O8" i="6"/>
  <c r="N8" i="6"/>
  <c r="R7" i="6"/>
  <c r="Q7" i="6"/>
  <c r="P7" i="6"/>
  <c r="O7" i="6"/>
  <c r="N7" i="6"/>
  <c r="R6" i="6"/>
  <c r="Q6" i="6"/>
  <c r="P6" i="6"/>
  <c r="O6" i="6"/>
  <c r="N6" i="6"/>
  <c r="R5" i="6"/>
  <c r="Q5" i="6"/>
  <c r="P5" i="6"/>
  <c r="O5" i="6"/>
  <c r="N5" i="6"/>
  <c r="R4" i="6"/>
  <c r="Q4" i="6"/>
  <c r="P4" i="6"/>
  <c r="O4" i="6"/>
  <c r="N4" i="6"/>
  <c r="R3" i="6"/>
  <c r="Q3" i="6"/>
  <c r="P3" i="6"/>
  <c r="O3" i="6"/>
  <c r="N3" i="6"/>
  <c r="R2" i="6"/>
  <c r="Q2" i="6"/>
  <c r="P2" i="6"/>
  <c r="O2" i="6"/>
  <c r="N2" i="6"/>
  <c r="P4" i="5"/>
  <c r="P5" i="5"/>
  <c r="P6" i="5"/>
  <c r="P7" i="5"/>
  <c r="P8" i="5"/>
  <c r="P9" i="5"/>
  <c r="P10" i="5"/>
  <c r="P11" i="5"/>
  <c r="O4" i="5"/>
  <c r="O5" i="5"/>
  <c r="O6" i="5"/>
  <c r="O7" i="5"/>
  <c r="O8" i="5"/>
  <c r="O9" i="5"/>
  <c r="O10" i="5"/>
  <c r="O11" i="5"/>
  <c r="R11" i="5"/>
  <c r="Q11" i="5"/>
  <c r="N11" i="5"/>
  <c r="R10" i="5"/>
  <c r="Q10" i="5"/>
  <c r="N10" i="5"/>
  <c r="R9" i="5"/>
  <c r="Q9" i="5"/>
  <c r="N9" i="5"/>
  <c r="R8" i="5"/>
  <c r="Q8" i="5"/>
  <c r="N8" i="5"/>
  <c r="R7" i="5"/>
  <c r="Q7" i="5"/>
  <c r="N7" i="5"/>
  <c r="R6" i="5"/>
  <c r="Q6" i="5"/>
  <c r="N6" i="5"/>
  <c r="R5" i="5"/>
  <c r="Q5" i="5"/>
  <c r="N5" i="5"/>
  <c r="R4" i="5"/>
  <c r="Q4" i="5"/>
  <c r="N4" i="5"/>
  <c r="R3" i="5"/>
  <c r="Q3" i="5"/>
  <c r="P3" i="5"/>
  <c r="O3" i="5"/>
  <c r="N3" i="5"/>
  <c r="R2" i="5"/>
  <c r="Q2" i="5"/>
  <c r="P2" i="5"/>
  <c r="O2" i="5"/>
  <c r="N2" i="5"/>
  <c r="N3" i="8" l="1"/>
  <c r="N4" i="8"/>
  <c r="N5" i="8"/>
  <c r="N6" i="8"/>
  <c r="N7" i="8"/>
  <c r="N8" i="8"/>
  <c r="N9" i="8"/>
  <c r="N10" i="8"/>
  <c r="N11" i="8"/>
  <c r="N2" i="8"/>
  <c r="N3" i="4"/>
  <c r="N4" i="4"/>
  <c r="N5" i="4"/>
  <c r="N6" i="4"/>
  <c r="N7" i="4"/>
  <c r="N8" i="4"/>
  <c r="N9" i="4"/>
  <c r="N10" i="4"/>
  <c r="N11" i="4"/>
  <c r="N2" i="4"/>
  <c r="R11" i="8"/>
  <c r="Q11" i="8"/>
  <c r="P11" i="8"/>
  <c r="O11" i="8"/>
  <c r="R10" i="8"/>
  <c r="Q10" i="8"/>
  <c r="P10" i="8"/>
  <c r="O10" i="8"/>
  <c r="R9" i="8"/>
  <c r="Q9" i="8"/>
  <c r="P9" i="8"/>
  <c r="O9" i="8"/>
  <c r="R8" i="8"/>
  <c r="Q8" i="8"/>
  <c r="P8" i="8"/>
  <c r="O8" i="8"/>
  <c r="R7" i="8"/>
  <c r="Q7" i="8"/>
  <c r="P7" i="8"/>
  <c r="O7" i="8"/>
  <c r="R6" i="8"/>
  <c r="Q6" i="8"/>
  <c r="P6" i="8"/>
  <c r="O6" i="8"/>
  <c r="R5" i="8"/>
  <c r="Q5" i="8"/>
  <c r="P5" i="8"/>
  <c r="O5" i="8"/>
  <c r="R4" i="8"/>
  <c r="Q4" i="8"/>
  <c r="P4" i="8"/>
  <c r="O4" i="8"/>
  <c r="R3" i="8"/>
  <c r="Q3" i="8"/>
  <c r="P3" i="8"/>
  <c r="O3" i="8"/>
  <c r="R2" i="8"/>
  <c r="Q2" i="8"/>
  <c r="P2" i="8"/>
  <c r="O2" i="8"/>
  <c r="O4" i="4"/>
  <c r="O5" i="4"/>
  <c r="O6" i="4"/>
  <c r="O7" i="4"/>
  <c r="O8" i="4"/>
  <c r="O9" i="4"/>
  <c r="O10" i="4"/>
  <c r="O11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P6" i="4"/>
  <c r="R5" i="4"/>
  <c r="Q5" i="4"/>
  <c r="P5" i="4"/>
  <c r="R4" i="4"/>
  <c r="Q4" i="4"/>
  <c r="P4" i="4"/>
  <c r="R3" i="4"/>
  <c r="Q3" i="4"/>
  <c r="P3" i="4"/>
  <c r="O3" i="4"/>
  <c r="R2" i="4"/>
  <c r="Q2" i="4"/>
  <c r="P2" i="4"/>
  <c r="O2" i="4"/>
</calcChain>
</file>

<file path=xl/sharedStrings.xml><?xml version="1.0" encoding="utf-8"?>
<sst xmlns="http://schemas.openxmlformats.org/spreadsheetml/2006/main" count="451" uniqueCount="79">
  <si>
    <t>Order ID</t>
  </si>
  <si>
    <t>Date</t>
  </si>
  <si>
    <t>Product Name</t>
  </si>
  <si>
    <t>Category</t>
  </si>
  <si>
    <t>Store Location</t>
  </si>
  <si>
    <t>Salesperson</t>
  </si>
  <si>
    <t>Quantity</t>
  </si>
  <si>
    <t>Unit Price ($)</t>
  </si>
  <si>
    <t>Total Sales ($)</t>
  </si>
  <si>
    <t>Discount (%)</t>
  </si>
  <si>
    <t>Final Amount ($)</t>
  </si>
  <si>
    <t>Payment Method</t>
  </si>
  <si>
    <t>Customer Rating (1-5)</t>
  </si>
  <si>
    <t>Rice</t>
  </si>
  <si>
    <t>Grocery</t>
  </si>
  <si>
    <t>New York</t>
  </si>
  <si>
    <t>Alice</t>
  </si>
  <si>
    <t>Credit Card</t>
  </si>
  <si>
    <t>Milk</t>
  </si>
  <si>
    <t>Dairy</t>
  </si>
  <si>
    <t>Los Angeles</t>
  </si>
  <si>
    <t>Bob</t>
  </si>
  <si>
    <t>Cash</t>
  </si>
  <si>
    <t>Apples</t>
  </si>
  <si>
    <t>Fruits</t>
  </si>
  <si>
    <t>Chicago</t>
  </si>
  <si>
    <t>Charlie</t>
  </si>
  <si>
    <t>Debit Card</t>
  </si>
  <si>
    <t>Shampoo</t>
  </si>
  <si>
    <t>Personal Care</t>
  </si>
  <si>
    <t>Houston</t>
  </si>
  <si>
    <t>David</t>
  </si>
  <si>
    <t>Bread</t>
  </si>
  <si>
    <t>Bakery</t>
  </si>
  <si>
    <t>Emma</t>
  </si>
  <si>
    <t>Eggs</t>
  </si>
  <si>
    <t>Frank</t>
  </si>
  <si>
    <t>Chicken</t>
  </si>
  <si>
    <t>Meat</t>
  </si>
  <si>
    <t>Grace</t>
  </si>
  <si>
    <t>Oranges</t>
  </si>
  <si>
    <t>Henry</t>
  </si>
  <si>
    <t>Online Payment</t>
  </si>
  <si>
    <t>Detergent</t>
  </si>
  <si>
    <t>Household</t>
  </si>
  <si>
    <t>Ivy</t>
  </si>
  <si>
    <t>Coffee</t>
  </si>
  <si>
    <t>Beverages</t>
  </si>
  <si>
    <t>Jack</t>
  </si>
  <si>
    <t>Total Revenue</t>
  </si>
  <si>
    <t>Average Sale per Order</t>
  </si>
  <si>
    <t>Maximum Sales</t>
  </si>
  <si>
    <t>Minimum Sales</t>
  </si>
  <si>
    <t>1.Highlight High Sales Transactions</t>
  </si>
  <si>
    <t>Final Amount</t>
  </si>
  <si>
    <t>If Final Amount &gt; $10, fill cell with Green.</t>
  </si>
  <si>
    <t>2.Highlight Low Ratings</t>
  </si>
  <si>
    <t>3.Data Bars for Sales Amount</t>
  </si>
  <si>
    <t>Apply gradient fill to show transaction value visually</t>
  </si>
  <si>
    <t>If Customer Rating &gt;4,Fill the Green.</t>
  </si>
  <si>
    <t>If Final amount &lt; $5, fill cell with Red.</t>
  </si>
  <si>
    <t>1.Dropdown List for Payment Method</t>
  </si>
  <si>
    <t xml:space="preserve">2.Dropdown List for Store Location </t>
  </si>
  <si>
    <t>Store Loc</t>
  </si>
  <si>
    <t>Row Labels</t>
  </si>
  <si>
    <t>Grand Total</t>
  </si>
  <si>
    <t>Sum of Total Sales ($)</t>
  </si>
  <si>
    <t>Sum of Final Amount</t>
  </si>
  <si>
    <t>Count of Order ID</t>
  </si>
  <si>
    <t>Total Sales by Category</t>
  </si>
  <si>
    <t>Salesperson Performance</t>
  </si>
  <si>
    <t>Customer Satisfaction Analysis</t>
  </si>
  <si>
    <t>1.What is the Unit Price of "Apples"?</t>
  </si>
  <si>
    <t>2. Find the Store Location for a Given Order ID</t>
  </si>
  <si>
    <t>3. Find the Salesperson for a Given Order ID</t>
  </si>
  <si>
    <t>4. Find the Discount Percentage for a Specific Product</t>
  </si>
  <si>
    <t>5. Find the Final Amount Paid for a Given Order ID</t>
  </si>
  <si>
    <t>6. Retrieve Customer Rating for a Specific Order</t>
  </si>
  <si>
    <t>7. Find the Payment Method Used for a Specific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</si>
</sst>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99CC"/>
        </patternFill>
      </fill>
    </dxf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99CC"/>
      <color rgb="FFFF00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95.798331018515" createdVersion="6" refreshedVersion="6" minRefreshableVersion="3" recordCount="10" xr:uid="{16858B14-6451-4E34-A22B-EAD3C306BFE1}">
  <cacheSource type="worksheet">
    <worksheetSource ref="A1:R11" sheet="Pivot"/>
  </cacheSource>
  <cacheFields count="18">
    <cacheField name="Order ID" numFmtId="0">
      <sharedItems containsSemiMixedTypes="0" containsString="0" containsNumber="1" containsInteger="1" minValue="1001" maxValue="1010"/>
    </cacheField>
    <cacheField name="Date" numFmtId="15">
      <sharedItems containsSemiMixedTypes="0" containsNonDate="0" containsDate="1" containsString="0" minDate="2024-01-01T00:00:00" maxDate="2024-01-11T00:00:00"/>
    </cacheField>
    <cacheField name="Product Name" numFmtId="0">
      <sharedItems/>
    </cacheField>
    <cacheField name="Category" numFmtId="0">
      <sharedItems count="8">
        <s v="Grocery"/>
        <s v="Dairy"/>
        <s v="Fruits"/>
        <s v="Personal Care"/>
        <s v="Bakery"/>
        <s v="Meat"/>
        <s v="Household"/>
        <s v="Beverages"/>
      </sharedItems>
    </cacheField>
    <cacheField name="Store Location" numFmtId="0">
      <sharedItems/>
    </cacheField>
    <cacheField name="Salesperson" numFmtId="0">
      <sharedItems count="10">
        <s v="Alice"/>
        <s v="Bob"/>
        <s v="Charlie"/>
        <s v="David"/>
        <s v="Emma"/>
        <s v="Frank"/>
        <s v="Grace"/>
        <s v="Henry"/>
        <s v="Ivy"/>
        <s v="Jack"/>
      </sharedItems>
    </cacheField>
    <cacheField name="Quantity" numFmtId="0">
      <sharedItems containsSemiMixedTypes="0" containsString="0" containsNumber="1" containsInteger="1" minValue="1" maxValue="12"/>
    </cacheField>
    <cacheField name="Unit Price ($)" numFmtId="0">
      <sharedItems containsSemiMixedTypes="0" containsString="0" containsNumber="1" minValue="0.5" maxValue="7"/>
    </cacheField>
    <cacheField name="Total Sales ($)" numFmtId="0">
      <sharedItems containsSemiMixedTypes="0" containsString="0" containsNumber="1" minValue="3.6" maxValue="13"/>
    </cacheField>
    <cacheField name="Discount (%)" numFmtId="9">
      <sharedItems containsSemiMixedTypes="0" containsString="0" containsNumber="1" minValue="0" maxValue="0.1"/>
    </cacheField>
    <cacheField name="Final Amount ($)" numFmtId="0">
      <sharedItems containsSemiMixedTypes="0" containsString="0" containsNumber="1" minValue="3.6" maxValue="11.88"/>
    </cacheField>
    <cacheField name="Payment Method" numFmtId="0">
      <sharedItems/>
    </cacheField>
    <cacheField name="Customer Rating (1-5)" numFmtId="0">
      <sharedItems containsSemiMixedTypes="0" containsString="0" containsNumber="1" containsInteger="1" minValue="3" maxValue="5" count="3">
        <n v="4"/>
        <n v="5"/>
        <n v="3"/>
      </sharedItems>
    </cacheField>
    <cacheField name="Final Amount" numFmtId="0">
      <sharedItems containsSemiMixedTypes="0" containsString="0" containsNumber="1" minValue="3.6" maxValue="11.875"/>
    </cacheField>
    <cacheField name="Total Revenue" numFmtId="0">
      <sharedItems containsSemiMixedTypes="0" containsString="0" containsNumber="1" minValue="4.5" maxValue="88.2"/>
    </cacheField>
    <cacheField name="Average Sale per Order" numFmtId="0">
      <sharedItems containsSemiMixedTypes="0" containsString="0" containsNumber="1" minValue="4.5" maxValue="10.125"/>
    </cacheField>
    <cacheField name="Maximum Sales" numFmtId="0">
      <sharedItems containsSemiMixedTypes="0" containsString="0" containsNumber="1" minValue="4.5" maxValue="13"/>
    </cacheField>
    <cacheField name="Minimum Sales" numFmtId="0">
      <sharedItems containsSemiMixedTypes="0" containsString="0" containsNumber="1" minValue="3.6" maxValue="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d v="2024-01-01T00:00:00"/>
    <s v="Rice"/>
    <x v="0"/>
    <s v="New York"/>
    <x v="0"/>
    <n v="5"/>
    <n v="2.5"/>
    <n v="12.5"/>
    <n v="0.05"/>
    <n v="11.88"/>
    <s v="Credit Card"/>
    <x v="0"/>
    <n v="11.875"/>
    <n v="88.2"/>
    <n v="8.82"/>
    <n v="13"/>
    <n v="3.6"/>
  </r>
  <r>
    <n v="1002"/>
    <d v="2024-01-02T00:00:00"/>
    <s v="Milk"/>
    <x v="1"/>
    <s v="Los Angeles"/>
    <x v="1"/>
    <n v="2"/>
    <n v="1.8"/>
    <n v="3.6"/>
    <n v="0"/>
    <n v="3.6"/>
    <s v="Cash"/>
    <x v="1"/>
    <n v="3.6"/>
    <n v="75.7"/>
    <n v="8.4111111111111114"/>
    <n v="13"/>
    <n v="3.6"/>
  </r>
  <r>
    <n v="1003"/>
    <d v="2024-01-03T00:00:00"/>
    <s v="Apples"/>
    <x v="2"/>
    <s v="Chicago"/>
    <x v="2"/>
    <n v="4"/>
    <n v="3"/>
    <n v="12"/>
    <n v="0.1"/>
    <n v="10.8"/>
    <s v="Debit Card"/>
    <x v="2"/>
    <n v="10.8"/>
    <n v="72.099999999999994"/>
    <n v="9.0124999999999993"/>
    <n v="13"/>
    <n v="4.5"/>
  </r>
  <r>
    <n v="1004"/>
    <d v="2024-01-04T00:00:00"/>
    <s v="Shampoo"/>
    <x v="3"/>
    <s v="Houston"/>
    <x v="3"/>
    <n v="1"/>
    <n v="7"/>
    <n v="7"/>
    <n v="0"/>
    <n v="7"/>
    <s v="Credit Card"/>
    <x v="1"/>
    <n v="7"/>
    <n v="60.1"/>
    <n v="8.5857142857142854"/>
    <n v="13"/>
    <n v="4.5"/>
  </r>
  <r>
    <n v="1005"/>
    <d v="2024-01-05T00:00:00"/>
    <s v="Bread"/>
    <x v="4"/>
    <s v="New York"/>
    <x v="4"/>
    <n v="3"/>
    <n v="2.2000000000000002"/>
    <n v="6.6"/>
    <n v="0.05"/>
    <n v="6.27"/>
    <s v="Cash"/>
    <x v="0"/>
    <n v="6.27"/>
    <n v="53.1"/>
    <n v="8.85"/>
    <n v="13"/>
    <n v="4.5"/>
  </r>
  <r>
    <n v="1006"/>
    <d v="2024-01-06T00:00:00"/>
    <s v="Eggs"/>
    <x v="1"/>
    <s v="Los Angeles"/>
    <x v="5"/>
    <n v="12"/>
    <n v="0.5"/>
    <n v="6"/>
    <n v="0"/>
    <n v="6"/>
    <s v="Debit Card"/>
    <x v="2"/>
    <n v="6"/>
    <n v="46.5"/>
    <n v="9.3000000000000007"/>
    <n v="13"/>
    <n v="4.5"/>
  </r>
  <r>
    <n v="1007"/>
    <d v="2024-01-07T00:00:00"/>
    <s v="Chicken"/>
    <x v="5"/>
    <s v="Chicago"/>
    <x v="6"/>
    <n v="2"/>
    <n v="5.5"/>
    <n v="11"/>
    <n v="0.08"/>
    <n v="10.119999999999999"/>
    <s v="Credit Card"/>
    <x v="1"/>
    <n v="10.119999999999999"/>
    <n v="40.5"/>
    <n v="10.125"/>
    <n v="13"/>
    <n v="4.5"/>
  </r>
  <r>
    <n v="1008"/>
    <d v="2024-01-08T00:00:00"/>
    <s v="Oranges"/>
    <x v="2"/>
    <s v="Houston"/>
    <x v="7"/>
    <n v="6"/>
    <n v="2"/>
    <n v="12"/>
    <n v="0.05"/>
    <n v="11.4"/>
    <s v="Online Payment"/>
    <x v="0"/>
    <n v="11.4"/>
    <n v="29.5"/>
    <n v="9.8333333333333339"/>
    <n v="13"/>
    <n v="4.5"/>
  </r>
  <r>
    <n v="1009"/>
    <d v="2024-01-09T00:00:00"/>
    <s v="Detergent"/>
    <x v="6"/>
    <s v="New York"/>
    <x v="8"/>
    <n v="2"/>
    <n v="6.5"/>
    <n v="13"/>
    <n v="0.1"/>
    <n v="11.7"/>
    <s v="Cash"/>
    <x v="2"/>
    <n v="11.7"/>
    <n v="17.5"/>
    <n v="8.75"/>
    <n v="13"/>
    <n v="4.5"/>
  </r>
  <r>
    <n v="1010"/>
    <d v="2024-01-10T00:00:00"/>
    <s v="Coffee"/>
    <x v="7"/>
    <s v="Los Angeles"/>
    <x v="9"/>
    <n v="1"/>
    <n v="4.5"/>
    <n v="4.5"/>
    <n v="0"/>
    <n v="4.5"/>
    <s v="Debit Card"/>
    <x v="1"/>
    <n v="4.5"/>
    <n v="4.5"/>
    <n v="4.5"/>
    <n v="4.5"/>
    <n v="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D6CD0-F247-4F59-BEF9-3289318B6C73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55:F59" firstHeaderRow="1" firstDataRow="1" firstDataCol="1"/>
  <pivotFields count="18">
    <pivotField dataField="1" showAll="0"/>
    <pivotField numFmtId="15"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rder ID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F5D96-AEC5-4D75-9FF3-00364538616A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6:F47" firstHeaderRow="1" firstDataRow="1" firstDataCol="1"/>
  <pivotFields count="18">
    <pivotField showAll="0"/>
    <pivotField numFmtId="15"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numFmtId="9"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Final Amoun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B382C-FDE4-45EA-AA09-D224E3006AC3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8:F27" firstHeaderRow="1" firstDataRow="1" firstDataCol="1"/>
  <pivotFields count="18">
    <pivotField showAll="0"/>
    <pivotField numFmtId="15" showAll="0"/>
    <pivotField showAll="0"/>
    <pivotField axis="axisRow" showAll="0">
      <items count="9">
        <item x="4"/>
        <item x="7"/>
        <item x="1"/>
        <item x="2"/>
        <item x="0"/>
        <item x="6"/>
        <item x="5"/>
        <item x="3"/>
        <item t="default"/>
      </items>
    </pivotField>
    <pivotField showAll="0"/>
    <pivotField showAll="0"/>
    <pivotField showAll="0"/>
    <pivotField showAll="0"/>
    <pivotField dataField="1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 Sales ($)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DAD3-A67D-472D-B461-650780C67130}">
  <dimension ref="A1:M11"/>
  <sheetViews>
    <sheetView workbookViewId="0">
      <selection sqref="A1:M11"/>
    </sheetView>
  </sheetViews>
  <sheetFormatPr defaultRowHeight="14.4" x14ac:dyDescent="0.3"/>
  <cols>
    <col min="13" max="13" width="12.44140625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</row>
    <row r="3" spans="1:13" ht="28.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</row>
    <row r="4" spans="1:13" ht="28.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</row>
    <row r="5" spans="1:13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</row>
    <row r="6" spans="1:13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</row>
    <row r="7" spans="1:13" ht="28.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</row>
    <row r="8" spans="1:13" ht="28.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</row>
    <row r="9" spans="1:13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</row>
    <row r="10" spans="1:13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</row>
    <row r="11" spans="1:13" ht="28.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1CD2-5230-49C3-BA44-CD031FFAF601}">
  <dimension ref="A1:R11"/>
  <sheetViews>
    <sheetView workbookViewId="0">
      <selection sqref="A1:R11"/>
    </sheetView>
  </sheetViews>
  <sheetFormatPr defaultRowHeight="14.4" x14ac:dyDescent="0.3"/>
  <cols>
    <col min="13" max="13" width="11.21875" customWidth="1"/>
    <col min="17" max="17" width="11" customWidth="1"/>
    <col min="18" max="18" width="10.554687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5" t="s">
        <v>49</v>
      </c>
      <c r="P1" s="6" t="s">
        <v>50</v>
      </c>
      <c r="Q1" s="6" t="s">
        <v>51</v>
      </c>
      <c r="R1" s="6" t="s">
        <v>52</v>
      </c>
    </row>
    <row r="2" spans="1:18" ht="28.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  <c r="N2" s="2">
        <f>I2-(I2*J2)</f>
        <v>11.875</v>
      </c>
      <c r="O2">
        <f>SUM(I2:I11)</f>
        <v>88.2</v>
      </c>
      <c r="P2">
        <f>AVERAGE(I2:I11)</f>
        <v>8.82</v>
      </c>
      <c r="Q2">
        <f>MAX(I2:I11)</f>
        <v>13</v>
      </c>
      <c r="R2">
        <f>MIN(I2:I11)</f>
        <v>3.6</v>
      </c>
    </row>
    <row r="3" spans="1:18" ht="28.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  <c r="N3" s="2">
        <f t="shared" ref="N3:N11" si="0">I3-(I3*J3)</f>
        <v>3.6</v>
      </c>
      <c r="O3">
        <f t="shared" ref="O3:O11" si="1">SUM(I3:I12)</f>
        <v>75.7</v>
      </c>
      <c r="P3">
        <f t="shared" ref="P3:P11" si="2">AVERAGE(I3:I12)</f>
        <v>8.4111111111111114</v>
      </c>
      <c r="Q3">
        <f t="shared" ref="Q3:Q11" si="3">MAX(I3:I12)</f>
        <v>13</v>
      </c>
      <c r="R3">
        <f t="shared" ref="R3:R11" si="4">MIN(I3:I12)</f>
        <v>3.6</v>
      </c>
    </row>
    <row r="4" spans="1:18" ht="28.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  <c r="N4" s="2">
        <f t="shared" si="0"/>
        <v>10.8</v>
      </c>
      <c r="O4">
        <f t="shared" si="1"/>
        <v>72.099999999999994</v>
      </c>
      <c r="P4">
        <f t="shared" si="2"/>
        <v>9.0124999999999993</v>
      </c>
      <c r="Q4">
        <f t="shared" si="3"/>
        <v>13</v>
      </c>
      <c r="R4">
        <f t="shared" si="4"/>
        <v>4.5</v>
      </c>
    </row>
    <row r="5" spans="1:18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  <c r="N5" s="2">
        <f t="shared" si="0"/>
        <v>7</v>
      </c>
      <c r="O5">
        <f t="shared" si="1"/>
        <v>60.1</v>
      </c>
      <c r="P5">
        <f t="shared" si="2"/>
        <v>8.5857142857142854</v>
      </c>
      <c r="Q5">
        <f t="shared" si="3"/>
        <v>13</v>
      </c>
      <c r="R5">
        <f t="shared" si="4"/>
        <v>4.5</v>
      </c>
    </row>
    <row r="6" spans="1:18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  <c r="N6" s="2">
        <f t="shared" si="0"/>
        <v>6.27</v>
      </c>
      <c r="O6">
        <f t="shared" si="1"/>
        <v>53.1</v>
      </c>
      <c r="P6">
        <f t="shared" si="2"/>
        <v>8.85</v>
      </c>
      <c r="Q6">
        <f t="shared" si="3"/>
        <v>13</v>
      </c>
      <c r="R6">
        <f t="shared" si="4"/>
        <v>4.5</v>
      </c>
    </row>
    <row r="7" spans="1:18" ht="28.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  <c r="N7" s="2">
        <f t="shared" si="0"/>
        <v>6</v>
      </c>
      <c r="O7">
        <f t="shared" si="1"/>
        <v>46.5</v>
      </c>
      <c r="P7">
        <f t="shared" si="2"/>
        <v>9.3000000000000007</v>
      </c>
      <c r="Q7">
        <f t="shared" si="3"/>
        <v>13</v>
      </c>
      <c r="R7">
        <f t="shared" si="4"/>
        <v>4.5</v>
      </c>
    </row>
    <row r="8" spans="1:18" ht="28.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  <c r="N8" s="2">
        <f t="shared" si="0"/>
        <v>10.119999999999999</v>
      </c>
      <c r="O8">
        <f t="shared" si="1"/>
        <v>40.5</v>
      </c>
      <c r="P8">
        <f t="shared" si="2"/>
        <v>10.125</v>
      </c>
      <c r="Q8">
        <f t="shared" si="3"/>
        <v>13</v>
      </c>
      <c r="R8">
        <f t="shared" si="4"/>
        <v>4.5</v>
      </c>
    </row>
    <row r="9" spans="1:18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  <c r="N9" s="2">
        <f t="shared" si="0"/>
        <v>11.4</v>
      </c>
      <c r="O9">
        <f t="shared" si="1"/>
        <v>29.5</v>
      </c>
      <c r="P9">
        <f t="shared" si="2"/>
        <v>9.8333333333333339</v>
      </c>
      <c r="Q9">
        <f t="shared" si="3"/>
        <v>13</v>
      </c>
      <c r="R9">
        <f t="shared" si="4"/>
        <v>4.5</v>
      </c>
    </row>
    <row r="10" spans="1:18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  <c r="N10" s="2">
        <f t="shared" si="0"/>
        <v>11.7</v>
      </c>
      <c r="O10">
        <f t="shared" si="1"/>
        <v>17.5</v>
      </c>
      <c r="P10">
        <f t="shared" si="2"/>
        <v>8.75</v>
      </c>
      <c r="Q10">
        <f t="shared" si="3"/>
        <v>13</v>
      </c>
      <c r="R10">
        <f t="shared" si="4"/>
        <v>4.5</v>
      </c>
    </row>
    <row r="11" spans="1:18" ht="28.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  <c r="N11" s="2">
        <f t="shared" si="0"/>
        <v>4.5</v>
      </c>
      <c r="O11">
        <f t="shared" si="1"/>
        <v>4.5</v>
      </c>
      <c r="P11">
        <f t="shared" si="2"/>
        <v>4.5</v>
      </c>
      <c r="Q11">
        <f t="shared" si="3"/>
        <v>4.5</v>
      </c>
      <c r="R11">
        <f t="shared" si="4"/>
        <v>4.5</v>
      </c>
    </row>
  </sheetData>
  <pageMargins left="0.7" right="0.7" top="0.75" bottom="0.75" header="0.3" footer="0.3"/>
  <ignoredErrors>
    <ignoredError sqref="O3:O11 P3:P11 Q3:R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A66C-8182-4C43-9EC7-35741A5ACF61}">
  <dimension ref="A1:R21"/>
  <sheetViews>
    <sheetView workbookViewId="0">
      <selection activeCell="M15" sqref="M15"/>
    </sheetView>
  </sheetViews>
  <sheetFormatPr defaultRowHeight="14.4" x14ac:dyDescent="0.3"/>
  <cols>
    <col min="4" max="4" width="13.88671875" customWidth="1"/>
    <col min="5" max="5" width="11.33203125" customWidth="1"/>
    <col min="12" max="12" width="13.5546875" customWidth="1"/>
    <col min="13" max="13" width="11.21875" customWidth="1"/>
    <col min="17" max="17" width="11" customWidth="1"/>
    <col min="18" max="18" width="10.8867187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5" t="s">
        <v>49</v>
      </c>
      <c r="P1" s="6" t="s">
        <v>50</v>
      </c>
      <c r="Q1" s="6" t="s">
        <v>51</v>
      </c>
      <c r="R1" s="6" t="s">
        <v>52</v>
      </c>
    </row>
    <row r="2" spans="1:1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  <c r="N2" s="2">
        <f>I2-(I2*J2)</f>
        <v>11.875</v>
      </c>
      <c r="O2">
        <f>SUM(I2:I11)</f>
        <v>88.2</v>
      </c>
      <c r="P2">
        <f>AVERAGE(I2:I11)</f>
        <v>8.82</v>
      </c>
      <c r="Q2">
        <f>MAX(I2:I11)</f>
        <v>13</v>
      </c>
      <c r="R2">
        <f>MIN(I2:I11)</f>
        <v>3.6</v>
      </c>
    </row>
    <row r="3" spans="1:1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  <c r="N3" s="2">
        <f t="shared" ref="N3:N11" si="0">I3-(I3*J3)</f>
        <v>3.6</v>
      </c>
      <c r="O3">
        <f t="shared" ref="O3:O11" si="1">SUM(I3:I12)</f>
        <v>75.7</v>
      </c>
      <c r="P3">
        <f t="shared" ref="P3:P11" si="2">AVERAGE(I3:I12)</f>
        <v>8.4111111111111114</v>
      </c>
      <c r="Q3">
        <f t="shared" ref="Q3:Q11" si="3">MAX(I3:I12)</f>
        <v>13</v>
      </c>
      <c r="R3">
        <f t="shared" ref="R3:R11" si="4">MIN(I3:I12)</f>
        <v>3.6</v>
      </c>
    </row>
    <row r="4" spans="1:1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  <c r="N4" s="2">
        <f t="shared" si="0"/>
        <v>10.8</v>
      </c>
      <c r="O4">
        <f t="shared" si="1"/>
        <v>72.099999999999994</v>
      </c>
      <c r="P4">
        <f t="shared" si="2"/>
        <v>9.0124999999999993</v>
      </c>
      <c r="Q4">
        <f t="shared" si="3"/>
        <v>13</v>
      </c>
      <c r="R4">
        <f t="shared" si="4"/>
        <v>4.5</v>
      </c>
    </row>
    <row r="5" spans="1:18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  <c r="N5" s="2">
        <f t="shared" si="0"/>
        <v>7</v>
      </c>
      <c r="O5">
        <f t="shared" si="1"/>
        <v>60.1</v>
      </c>
      <c r="P5">
        <f t="shared" si="2"/>
        <v>8.5857142857142854</v>
      </c>
      <c r="Q5">
        <f t="shared" si="3"/>
        <v>13</v>
      </c>
      <c r="R5">
        <f t="shared" si="4"/>
        <v>4.5</v>
      </c>
    </row>
    <row r="6" spans="1:18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  <c r="N6" s="2">
        <f t="shared" si="0"/>
        <v>6.27</v>
      </c>
      <c r="O6">
        <f t="shared" si="1"/>
        <v>53.1</v>
      </c>
      <c r="P6">
        <f t="shared" si="2"/>
        <v>8.85</v>
      </c>
      <c r="Q6">
        <f t="shared" si="3"/>
        <v>13</v>
      </c>
      <c r="R6">
        <f t="shared" si="4"/>
        <v>4.5</v>
      </c>
    </row>
    <row r="7" spans="1:1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  <c r="N7" s="2">
        <f t="shared" si="0"/>
        <v>6</v>
      </c>
      <c r="O7">
        <f t="shared" si="1"/>
        <v>46.5</v>
      </c>
      <c r="P7">
        <f t="shared" si="2"/>
        <v>9.3000000000000007</v>
      </c>
      <c r="Q7">
        <f t="shared" si="3"/>
        <v>13</v>
      </c>
      <c r="R7">
        <f t="shared" si="4"/>
        <v>4.5</v>
      </c>
    </row>
    <row r="8" spans="1:1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  <c r="N8" s="2">
        <f t="shared" si="0"/>
        <v>10.119999999999999</v>
      </c>
      <c r="O8">
        <f t="shared" si="1"/>
        <v>40.5</v>
      </c>
      <c r="P8">
        <f t="shared" si="2"/>
        <v>10.125</v>
      </c>
      <c r="Q8">
        <f t="shared" si="3"/>
        <v>13</v>
      </c>
      <c r="R8">
        <f t="shared" si="4"/>
        <v>4.5</v>
      </c>
    </row>
    <row r="9" spans="1:18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  <c r="N9" s="2">
        <f t="shared" si="0"/>
        <v>11.4</v>
      </c>
      <c r="O9">
        <f t="shared" si="1"/>
        <v>29.5</v>
      </c>
      <c r="P9">
        <f t="shared" si="2"/>
        <v>9.8333333333333339</v>
      </c>
      <c r="Q9">
        <f t="shared" si="3"/>
        <v>13</v>
      </c>
      <c r="R9">
        <f t="shared" si="4"/>
        <v>4.5</v>
      </c>
    </row>
    <row r="10" spans="1:18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  <c r="N10" s="2">
        <f t="shared" si="0"/>
        <v>11.7</v>
      </c>
      <c r="O10">
        <f t="shared" si="1"/>
        <v>17.5</v>
      </c>
      <c r="P10">
        <f t="shared" si="2"/>
        <v>8.75</v>
      </c>
      <c r="Q10">
        <f t="shared" si="3"/>
        <v>13</v>
      </c>
      <c r="R10">
        <f t="shared" si="4"/>
        <v>4.5</v>
      </c>
    </row>
    <row r="11" spans="1:1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  <c r="N11" s="2">
        <f t="shared" si="0"/>
        <v>4.5</v>
      </c>
      <c r="O11">
        <f t="shared" si="1"/>
        <v>4.5</v>
      </c>
      <c r="P11">
        <f t="shared" si="2"/>
        <v>4.5</v>
      </c>
      <c r="Q11">
        <f t="shared" si="3"/>
        <v>4.5</v>
      </c>
      <c r="R11">
        <f t="shared" si="4"/>
        <v>4.5</v>
      </c>
    </row>
    <row r="14" spans="1:18" ht="18" x14ac:dyDescent="0.35">
      <c r="A14" s="7" t="s">
        <v>53</v>
      </c>
    </row>
    <row r="15" spans="1:18" x14ac:dyDescent="0.3">
      <c r="A15" s="8" t="s">
        <v>55</v>
      </c>
      <c r="B15" s="8"/>
      <c r="C15" s="8"/>
      <c r="D15" s="8"/>
    </row>
    <row r="16" spans="1:18" x14ac:dyDescent="0.3">
      <c r="A16" t="s">
        <v>60</v>
      </c>
    </row>
    <row r="17" spans="1:5" ht="18" x14ac:dyDescent="0.35">
      <c r="A17" s="7" t="s">
        <v>56</v>
      </c>
    </row>
    <row r="18" spans="1:5" x14ac:dyDescent="0.3">
      <c r="A18" s="8" t="s">
        <v>59</v>
      </c>
      <c r="B18" s="8"/>
      <c r="C18" s="8"/>
      <c r="D18" s="8"/>
    </row>
    <row r="20" spans="1:5" ht="18" x14ac:dyDescent="0.35">
      <c r="A20" s="7" t="s">
        <v>57</v>
      </c>
    </row>
    <row r="21" spans="1:5" x14ac:dyDescent="0.3">
      <c r="A21" s="8" t="s">
        <v>58</v>
      </c>
      <c r="B21" s="8"/>
      <c r="C21" s="8"/>
      <c r="D21" s="8"/>
      <c r="E21" s="8"/>
    </row>
  </sheetData>
  <conditionalFormatting sqref="N2:N11">
    <cfRule type="cellIs" dxfId="21" priority="31" operator="greaterThan">
      <formula>10</formula>
    </cfRule>
    <cfRule type="cellIs" dxfId="20" priority="30" operator="lessThanOrEqual">
      <formula>2</formula>
    </cfRule>
    <cfRule type="cellIs" dxfId="19" priority="27" operator="lessThan">
      <formula>5</formula>
    </cfRule>
  </conditionalFormatting>
  <conditionalFormatting sqref="M2:M11">
    <cfRule type="cellIs" dxfId="18" priority="29" operator="lessThanOrEqual">
      <formula>2</formula>
    </cfRule>
    <cfRule type="cellIs" dxfId="17" priority="28" operator="greaterThan">
      <formula>4</formula>
    </cfRule>
    <cfRule type="cellIs" dxfId="16" priority="26" operator="greaterThan">
      <formula>4</formula>
    </cfRule>
    <cfRule type="cellIs" dxfId="15" priority="25" operator="greaterThan">
      <formula>4</formula>
    </cfRule>
    <cfRule type="cellIs" dxfId="14" priority="24" operator="lessThan">
      <formula>4</formula>
    </cfRule>
  </conditionalFormatting>
  <conditionalFormatting sqref="K2:K11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{3C00CEB0-6005-449B-814B-33085E6DA12C}</x14:id>
        </ext>
      </extLst>
    </cfRule>
  </conditionalFormatting>
  <conditionalFormatting sqref="J2:J11">
    <cfRule type="cellIs" dxfId="13" priority="21" operator="greaterThan">
      <formula>10</formula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E2:E11">
    <cfRule type="expression" dxfId="12" priority="20">
      <formula>E2="Chicago"</formula>
    </cfRule>
    <cfRule type="expression" dxfId="11" priority="19">
      <formula>E2="New York"</formula>
    </cfRule>
    <cfRule type="expression" dxfId="10" priority="4">
      <formula>E2="Houston"</formula>
    </cfRule>
  </conditionalFormatting>
  <conditionalFormatting sqref="L2:L11">
    <cfRule type="expression" dxfId="9" priority="18">
      <formula>L2="Credit Card"</formula>
    </cfRule>
    <cfRule type="expression" dxfId="8" priority="17">
      <formula>L2="Debit Card"</formula>
    </cfRule>
    <cfRule type="expression" priority="16">
      <formula>L2="Cash"</formula>
    </cfRule>
    <cfRule type="expression" dxfId="7" priority="15">
      <formula>L2="Cash"</formula>
    </cfRule>
    <cfRule type="expression" dxfId="6" priority="12">
      <formula>L2="Online Payment"</formula>
    </cfRule>
  </conditionalFormatting>
  <conditionalFormatting sqref="L18">
    <cfRule type="expression" dxfId="5" priority="14">
      <formula>L2="Online Payment"</formula>
    </cfRule>
    <cfRule type="expression" dxfId="4" priority="13">
      <formula>L2="Online Payment"</formula>
    </cfRule>
  </conditionalFormatting>
  <conditionalFormatting sqref="G2:G11">
    <cfRule type="cellIs" dxfId="3" priority="11" operator="greaterThan">
      <formula>5</formula>
    </cfRule>
    <cfRule type="cellIs" dxfId="2" priority="10" operator="lessThan">
      <formula>5</formula>
    </cfRule>
    <cfRule type="cellIs" dxfId="1" priority="9" operator="lessThan">
      <formula>3</formula>
    </cfRule>
    <cfRule type="cellIs" dxfId="0" priority="8" operator="lessThan">
      <formula>3</formula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{65107A0F-FFEB-4454-BE87-DD6E08F2010F}</x14:id>
        </ext>
      </extLst>
    </cfRule>
  </conditionalFormatting>
  <conditionalFormatting sqref="P2:P1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{1EB43F8E-93D0-4A36-BAB4-CCB43792ABF0}</x14:id>
        </ext>
      </extLst>
    </cfRule>
  </conditionalFormatting>
  <pageMargins left="0.7" right="0.7" top="0.75" bottom="0.75" header="0.3" footer="0.3"/>
  <ignoredErrors>
    <ignoredError sqref="O3:O11 P3:P11 Q3:Q11 R3:R1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00CEB0-6005-449B-814B-33085E6DA1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K2:K11</xm:sqref>
        </x14:conditionalFormatting>
        <x14:conditionalFormatting xmlns:xm="http://schemas.microsoft.com/office/excel/2006/main">
          <x14:cfRule type="dataBar" id="{65107A0F-FFEB-4454-BE87-DD6E08F201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O2:O11</xm:sqref>
        </x14:conditionalFormatting>
        <x14:conditionalFormatting xmlns:xm="http://schemas.microsoft.com/office/excel/2006/main">
          <x14:cfRule type="dataBar" id="{1EB43F8E-93D0-4A36-BAB4-CCB43792AB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07E0-9ED7-487B-9EA9-0EC9C9CC172F}">
  <dimension ref="A1:R22"/>
  <sheetViews>
    <sheetView workbookViewId="0">
      <selection activeCell="B2" sqref="B2:B11"/>
    </sheetView>
  </sheetViews>
  <sheetFormatPr defaultRowHeight="14.4" x14ac:dyDescent="0.3"/>
  <cols>
    <col min="4" max="4" width="10.6640625" customWidth="1"/>
    <col min="5" max="5" width="11.33203125" customWidth="1"/>
    <col min="12" max="12" width="12.109375" customWidth="1"/>
    <col min="13" max="13" width="10.77734375" customWidth="1"/>
    <col min="17" max="17" width="10.77734375" customWidth="1"/>
    <col min="18" max="18" width="11.7773437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5" t="s">
        <v>49</v>
      </c>
      <c r="P1" s="6" t="s">
        <v>50</v>
      </c>
      <c r="Q1" s="6" t="s">
        <v>51</v>
      </c>
      <c r="R1" s="6" t="s">
        <v>52</v>
      </c>
    </row>
    <row r="2" spans="1:18" ht="28.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  <c r="N2" s="2">
        <f>I2-(I2*J2)</f>
        <v>11.875</v>
      </c>
      <c r="O2">
        <f>SUM(I2:I11)</f>
        <v>88.2</v>
      </c>
      <c r="P2">
        <f>AVERAGE(I2:I11)</f>
        <v>8.82</v>
      </c>
      <c r="Q2">
        <f>MAX(I2:I11)</f>
        <v>13</v>
      </c>
      <c r="R2">
        <f>MIN(I2:I11)</f>
        <v>3.6</v>
      </c>
    </row>
    <row r="3" spans="1:18" ht="28.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  <c r="N3" s="2">
        <f t="shared" ref="N3:N11" si="0">I3-(I3*J3)</f>
        <v>3.6</v>
      </c>
      <c r="O3">
        <f t="shared" ref="O3:O11" si="1">SUM(I3:I12)</f>
        <v>75.7</v>
      </c>
      <c r="P3">
        <f t="shared" ref="P3:P11" si="2">AVERAGE(I3:I12)</f>
        <v>8.4111111111111114</v>
      </c>
      <c r="Q3">
        <f t="shared" ref="Q3:Q11" si="3">MAX(I3:I12)</f>
        <v>13</v>
      </c>
      <c r="R3">
        <f t="shared" ref="R3:R11" si="4">MIN(I3:I12)</f>
        <v>3.6</v>
      </c>
    </row>
    <row r="4" spans="1:18" ht="28.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  <c r="N4" s="2">
        <f t="shared" si="0"/>
        <v>10.8</v>
      </c>
      <c r="O4">
        <f t="shared" si="1"/>
        <v>72.099999999999994</v>
      </c>
      <c r="P4">
        <f t="shared" si="2"/>
        <v>9.0124999999999993</v>
      </c>
      <c r="Q4">
        <f t="shared" si="3"/>
        <v>13</v>
      </c>
      <c r="R4">
        <f t="shared" si="4"/>
        <v>4.5</v>
      </c>
    </row>
    <row r="5" spans="1:18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  <c r="N5" s="2">
        <f t="shared" si="0"/>
        <v>7</v>
      </c>
      <c r="O5">
        <f t="shared" si="1"/>
        <v>60.1</v>
      </c>
      <c r="P5">
        <f t="shared" si="2"/>
        <v>8.5857142857142854</v>
      </c>
      <c r="Q5">
        <f t="shared" si="3"/>
        <v>13</v>
      </c>
      <c r="R5">
        <f t="shared" si="4"/>
        <v>4.5</v>
      </c>
    </row>
    <row r="6" spans="1:18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  <c r="N6" s="2">
        <f t="shared" si="0"/>
        <v>6.27</v>
      </c>
      <c r="O6">
        <f t="shared" si="1"/>
        <v>53.1</v>
      </c>
      <c r="P6">
        <f t="shared" si="2"/>
        <v>8.85</v>
      </c>
      <c r="Q6">
        <f t="shared" si="3"/>
        <v>13</v>
      </c>
      <c r="R6">
        <f t="shared" si="4"/>
        <v>4.5</v>
      </c>
    </row>
    <row r="7" spans="1:18" ht="28.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  <c r="N7" s="2">
        <f t="shared" si="0"/>
        <v>6</v>
      </c>
      <c r="O7">
        <f t="shared" si="1"/>
        <v>46.5</v>
      </c>
      <c r="P7">
        <f t="shared" si="2"/>
        <v>9.3000000000000007</v>
      </c>
      <c r="Q7">
        <f t="shared" si="3"/>
        <v>13</v>
      </c>
      <c r="R7">
        <f t="shared" si="4"/>
        <v>4.5</v>
      </c>
    </row>
    <row r="8" spans="1:18" ht="28.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  <c r="N8" s="2">
        <f t="shared" si="0"/>
        <v>10.119999999999999</v>
      </c>
      <c r="O8">
        <f t="shared" si="1"/>
        <v>40.5</v>
      </c>
      <c r="P8">
        <f t="shared" si="2"/>
        <v>10.125</v>
      </c>
      <c r="Q8">
        <f t="shared" si="3"/>
        <v>13</v>
      </c>
      <c r="R8">
        <f t="shared" si="4"/>
        <v>4.5</v>
      </c>
    </row>
    <row r="9" spans="1:18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  <c r="N9" s="2">
        <f t="shared" si="0"/>
        <v>11.4</v>
      </c>
      <c r="O9">
        <f t="shared" si="1"/>
        <v>29.5</v>
      </c>
      <c r="P9">
        <f t="shared" si="2"/>
        <v>9.8333333333333339</v>
      </c>
      <c r="Q9">
        <f t="shared" si="3"/>
        <v>13</v>
      </c>
      <c r="R9">
        <f t="shared" si="4"/>
        <v>4.5</v>
      </c>
    </row>
    <row r="10" spans="1:18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  <c r="N10" s="2">
        <f t="shared" si="0"/>
        <v>11.7</v>
      </c>
      <c r="O10">
        <f t="shared" si="1"/>
        <v>17.5</v>
      </c>
      <c r="P10">
        <f t="shared" si="2"/>
        <v>8.75</v>
      </c>
      <c r="Q10">
        <f t="shared" si="3"/>
        <v>13</v>
      </c>
      <c r="R10">
        <f t="shared" si="4"/>
        <v>4.5</v>
      </c>
    </row>
    <row r="11" spans="1:18" ht="28.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  <c r="N11" s="2">
        <f t="shared" si="0"/>
        <v>4.5</v>
      </c>
      <c r="O11">
        <f t="shared" si="1"/>
        <v>4.5</v>
      </c>
      <c r="P11">
        <f t="shared" si="2"/>
        <v>4.5</v>
      </c>
      <c r="Q11">
        <f t="shared" si="3"/>
        <v>4.5</v>
      </c>
      <c r="R11">
        <f t="shared" si="4"/>
        <v>4.5</v>
      </c>
    </row>
    <row r="14" spans="1:18" ht="18" x14ac:dyDescent="0.35">
      <c r="A14" s="7" t="s">
        <v>61</v>
      </c>
    </row>
    <row r="16" spans="1:18" x14ac:dyDescent="0.3">
      <c r="A16" t="s">
        <v>11</v>
      </c>
    </row>
    <row r="18" spans="1:1" ht="18" x14ac:dyDescent="0.35">
      <c r="A18" s="7" t="s">
        <v>62</v>
      </c>
    </row>
    <row r="19" spans="1:1" x14ac:dyDescent="0.3">
      <c r="A19" t="s">
        <v>63</v>
      </c>
    </row>
    <row r="22" spans="1:1" x14ac:dyDescent="0.3">
      <c r="A22">
        <v>3</v>
      </c>
    </row>
  </sheetData>
  <dataValidations count="5">
    <dataValidation type="whole" allowBlank="1" showInputMessage="1" showErrorMessage="1" sqref="A15 J2:J11" xr:uid="{0919A6E6-E488-4957-8706-CB7029D2B9CB}">
      <formula1>0</formula1>
      <formula2>20</formula2>
    </dataValidation>
    <dataValidation type="list" allowBlank="1" showInputMessage="1" showErrorMessage="1" sqref="A16" xr:uid="{CD49D018-2203-4574-AA91-C628D2609D88}">
      <formula1>"Credit Card, Debit Card, Cash, Online Payment"</formula1>
    </dataValidation>
    <dataValidation type="list" allowBlank="1" showInputMessage="1" showErrorMessage="1" sqref="A19" xr:uid="{E0A07888-B681-403F-B75E-A1FB64513ECF}">
      <formula1>"New York, Los Angeles, Chicago,Houston"</formula1>
    </dataValidation>
    <dataValidation type="whole" allowBlank="1" showInputMessage="1" showErrorMessage="1" sqref="M2:M11" xr:uid="{361F2881-3665-4F9D-A5C9-7F427EC4A833}">
      <formula1>1</formula1>
      <formula2>5</formula2>
    </dataValidation>
    <dataValidation type="date" allowBlank="1" showInputMessage="1" showErrorMessage="1" sqref="B2:B11" xr:uid="{E8FCDE5E-BC86-42B7-BF2E-0310E589A21D}">
      <formula1>45292</formula1>
      <formula2>45657</formula2>
    </dataValidation>
  </dataValidations>
  <pageMargins left="0.7" right="0.7" top="0.75" bottom="0.75" header="0.3" footer="0.3"/>
  <pageSetup orientation="portrait" r:id="rId1"/>
  <ignoredErrors>
    <ignoredError sqref="O3:O11 P3:P11 Q3:Q11 R3:R1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457-9C5C-4A0F-9F46-C49F9AC85E6F}">
  <dimension ref="A1:R40"/>
  <sheetViews>
    <sheetView tabSelected="1" topLeftCell="A29" workbookViewId="0">
      <selection activeCell="A37" sqref="A37"/>
    </sheetView>
  </sheetViews>
  <sheetFormatPr defaultRowHeight="14.4" x14ac:dyDescent="0.3"/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5" t="s">
        <v>49</v>
      </c>
      <c r="P1" s="6" t="s">
        <v>50</v>
      </c>
      <c r="Q1" s="6" t="s">
        <v>51</v>
      </c>
      <c r="R1" s="6" t="s">
        <v>52</v>
      </c>
    </row>
    <row r="2" spans="1:18" ht="28.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  <c r="N2" s="2">
        <f>I2-(I2*J2)</f>
        <v>11.875</v>
      </c>
      <c r="O2">
        <f>SUM(I2:I11)</f>
        <v>88.2</v>
      </c>
      <c r="P2">
        <f>AVERAGE(I2:I11)</f>
        <v>8.82</v>
      </c>
      <c r="Q2">
        <f>MAX(I2:I11)</f>
        <v>13</v>
      </c>
      <c r="R2">
        <f>MIN(I2:I11)</f>
        <v>3.6</v>
      </c>
    </row>
    <row r="3" spans="1:18" ht="28.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  <c r="N3" s="2">
        <f t="shared" ref="N3:N11" si="0">I3-(I3*J3)</f>
        <v>3.6</v>
      </c>
      <c r="O3">
        <f t="shared" ref="O3:O11" si="1">SUM(I3:I12)</f>
        <v>75.7</v>
      </c>
      <c r="P3">
        <f t="shared" ref="P3:P11" si="2">AVERAGE(I3:I12)</f>
        <v>8.4111111111111114</v>
      </c>
      <c r="Q3">
        <f t="shared" ref="Q3:Q11" si="3">MAX(I3:I12)</f>
        <v>13</v>
      </c>
      <c r="R3">
        <f t="shared" ref="R3:R11" si="4">MIN(I3:I12)</f>
        <v>3.6</v>
      </c>
    </row>
    <row r="4" spans="1:18" ht="28.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  <c r="N4" s="2">
        <f t="shared" si="0"/>
        <v>10.8</v>
      </c>
      <c r="O4">
        <f t="shared" si="1"/>
        <v>72.099999999999994</v>
      </c>
      <c r="P4">
        <f t="shared" si="2"/>
        <v>9.0124999999999993</v>
      </c>
      <c r="Q4">
        <f t="shared" si="3"/>
        <v>13</v>
      </c>
      <c r="R4">
        <f t="shared" si="4"/>
        <v>4.5</v>
      </c>
    </row>
    <row r="5" spans="1:18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  <c r="N5" s="2">
        <f t="shared" si="0"/>
        <v>7</v>
      </c>
      <c r="O5">
        <f t="shared" si="1"/>
        <v>60.1</v>
      </c>
      <c r="P5">
        <f t="shared" si="2"/>
        <v>8.5857142857142854</v>
      </c>
      <c r="Q5">
        <f t="shared" si="3"/>
        <v>13</v>
      </c>
      <c r="R5">
        <f t="shared" si="4"/>
        <v>4.5</v>
      </c>
    </row>
    <row r="6" spans="1:18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  <c r="N6" s="2">
        <f t="shared" si="0"/>
        <v>6.27</v>
      </c>
      <c r="O6">
        <f t="shared" si="1"/>
        <v>53.1</v>
      </c>
      <c r="P6">
        <f t="shared" si="2"/>
        <v>8.85</v>
      </c>
      <c r="Q6">
        <f t="shared" si="3"/>
        <v>13</v>
      </c>
      <c r="R6">
        <f t="shared" si="4"/>
        <v>4.5</v>
      </c>
    </row>
    <row r="7" spans="1:18" ht="28.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  <c r="N7" s="2">
        <f t="shared" si="0"/>
        <v>6</v>
      </c>
      <c r="O7">
        <f t="shared" si="1"/>
        <v>46.5</v>
      </c>
      <c r="P7">
        <f t="shared" si="2"/>
        <v>9.3000000000000007</v>
      </c>
      <c r="Q7">
        <f t="shared" si="3"/>
        <v>13</v>
      </c>
      <c r="R7">
        <f t="shared" si="4"/>
        <v>4.5</v>
      </c>
    </row>
    <row r="8" spans="1:18" ht="28.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  <c r="N8" s="2">
        <f t="shared" si="0"/>
        <v>10.119999999999999</v>
      </c>
      <c r="O8">
        <f t="shared" si="1"/>
        <v>40.5</v>
      </c>
      <c r="P8">
        <f t="shared" si="2"/>
        <v>10.125</v>
      </c>
      <c r="Q8">
        <f t="shared" si="3"/>
        <v>13</v>
      </c>
      <c r="R8">
        <f t="shared" si="4"/>
        <v>4.5</v>
      </c>
    </row>
    <row r="9" spans="1:18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  <c r="N9" s="2">
        <f t="shared" si="0"/>
        <v>11.4</v>
      </c>
      <c r="O9">
        <f t="shared" si="1"/>
        <v>29.5</v>
      </c>
      <c r="P9">
        <f t="shared" si="2"/>
        <v>9.8333333333333339</v>
      </c>
      <c r="Q9">
        <f t="shared" si="3"/>
        <v>13</v>
      </c>
      <c r="R9">
        <f t="shared" si="4"/>
        <v>4.5</v>
      </c>
    </row>
    <row r="10" spans="1:18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  <c r="N10" s="2">
        <f t="shared" si="0"/>
        <v>11.7</v>
      </c>
      <c r="O10">
        <f t="shared" si="1"/>
        <v>17.5</v>
      </c>
      <c r="P10">
        <f t="shared" si="2"/>
        <v>8.75</v>
      </c>
      <c r="Q10">
        <f t="shared" si="3"/>
        <v>13</v>
      </c>
      <c r="R10">
        <f t="shared" si="4"/>
        <v>4.5</v>
      </c>
    </row>
    <row r="11" spans="1:18" ht="28.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  <c r="N11" s="2">
        <f t="shared" si="0"/>
        <v>4.5</v>
      </c>
      <c r="O11">
        <f t="shared" si="1"/>
        <v>4.5</v>
      </c>
      <c r="P11">
        <f t="shared" si="2"/>
        <v>4.5</v>
      </c>
      <c r="Q11">
        <f t="shared" si="3"/>
        <v>4.5</v>
      </c>
      <c r="R11">
        <f t="shared" si="4"/>
        <v>4.5</v>
      </c>
    </row>
    <row r="15" spans="1:18" ht="18" x14ac:dyDescent="0.35">
      <c r="A15" s="7" t="s">
        <v>72</v>
      </c>
    </row>
    <row r="17" spans="1:1" x14ac:dyDescent="0.3">
      <c r="A17">
        <f>VLOOKUP("Apples",C2:H11,6,FALSE)</f>
        <v>3</v>
      </c>
    </row>
    <row r="19" spans="1:1" ht="18" x14ac:dyDescent="0.35">
      <c r="A19" s="7" t="s">
        <v>73</v>
      </c>
    </row>
    <row r="20" spans="1:1" x14ac:dyDescent="0.3">
      <c r="A20" t="str">
        <f>VLOOKUP(A6,A3:E11,5,FALSE)</f>
        <v>New York</v>
      </c>
    </row>
    <row r="23" spans="1:1" ht="18" x14ac:dyDescent="0.35">
      <c r="A23" s="7" t="s">
        <v>74</v>
      </c>
    </row>
    <row r="24" spans="1:1" x14ac:dyDescent="0.3">
      <c r="A24" t="str">
        <f>VLOOKUP(A9,A2:F11,6,FALSE)</f>
        <v>Henry</v>
      </c>
    </row>
    <row r="27" spans="1:1" ht="18" x14ac:dyDescent="0.35">
      <c r="A27" s="7" t="s">
        <v>75</v>
      </c>
    </row>
    <row r="28" spans="1:1" x14ac:dyDescent="0.3">
      <c r="A28">
        <f>VLOOKUP(C8,C2:J11,8,FALSE)</f>
        <v>0.08</v>
      </c>
    </row>
    <row r="31" spans="1:1" ht="18" x14ac:dyDescent="0.35">
      <c r="A31" s="7" t="s">
        <v>76</v>
      </c>
    </row>
    <row r="32" spans="1:1" x14ac:dyDescent="0.3">
      <c r="A32">
        <f>VLOOKUP(A4,A2:K11,11,FALSE)</f>
        <v>10.8</v>
      </c>
    </row>
    <row r="35" spans="1:1" ht="18" x14ac:dyDescent="0.35">
      <c r="A35" s="7" t="s">
        <v>77</v>
      </c>
    </row>
    <row r="36" spans="1:1" x14ac:dyDescent="0.3">
      <c r="A36">
        <f>VLOOKUP(A10,A2:M11,13,FALSE)</f>
        <v>3</v>
      </c>
    </row>
    <row r="39" spans="1:1" ht="18" x14ac:dyDescent="0.35">
      <c r="A39" s="7" t="s">
        <v>78</v>
      </c>
    </row>
    <row r="40" spans="1:1" x14ac:dyDescent="0.3">
      <c r="A40" t="str">
        <f>VLOOKUP(A11,A2:L11,12,FALSE)</f>
        <v>Debit Card</v>
      </c>
    </row>
  </sheetData>
  <pageMargins left="0.7" right="0.7" top="0.75" bottom="0.75" header="0.3" footer="0.3"/>
  <ignoredErrors>
    <ignoredError sqref="O3:O11 P3:P11 Q3:Q11 R3:R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D7CF-91D2-4320-B652-4B7FBAE0A6D3}">
  <dimension ref="A1:R59"/>
  <sheetViews>
    <sheetView topLeftCell="A42" workbookViewId="0">
      <selection activeCell="H52" sqref="H52"/>
    </sheetView>
  </sheetViews>
  <sheetFormatPr defaultRowHeight="14.4" x14ac:dyDescent="0.3"/>
  <cols>
    <col min="5" max="5" width="12.5546875" bestFit="1" customWidth="1"/>
    <col min="6" max="6" width="15.88671875" bestFit="1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5" t="s">
        <v>49</v>
      </c>
      <c r="P1" s="6" t="s">
        <v>50</v>
      </c>
      <c r="Q1" s="6" t="s">
        <v>51</v>
      </c>
      <c r="R1" s="6" t="s">
        <v>52</v>
      </c>
    </row>
    <row r="2" spans="1:18" ht="28.8" x14ac:dyDescent="0.3">
      <c r="A2" s="2">
        <v>1001</v>
      </c>
      <c r="B2" s="3">
        <v>45292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</v>
      </c>
      <c r="H2" s="2">
        <v>2.5</v>
      </c>
      <c r="I2" s="2">
        <v>12.5</v>
      </c>
      <c r="J2" s="4">
        <v>0.05</v>
      </c>
      <c r="K2" s="2">
        <v>11.88</v>
      </c>
      <c r="L2" s="2" t="s">
        <v>17</v>
      </c>
      <c r="M2" s="2">
        <v>4</v>
      </c>
      <c r="N2" s="2">
        <f>I2-(I2*J2)</f>
        <v>11.875</v>
      </c>
      <c r="O2">
        <f>SUM(I2:I11)</f>
        <v>88.2</v>
      </c>
      <c r="P2">
        <f>AVERAGE(I2:I11)</f>
        <v>8.82</v>
      </c>
      <c r="Q2">
        <f>MAX(I2:I11)</f>
        <v>13</v>
      </c>
      <c r="R2">
        <f>MIN(I2:I11)</f>
        <v>3.6</v>
      </c>
    </row>
    <row r="3" spans="1:18" ht="28.8" x14ac:dyDescent="0.3">
      <c r="A3" s="2">
        <v>1002</v>
      </c>
      <c r="B3" s="3">
        <v>45293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2</v>
      </c>
      <c r="H3" s="2">
        <v>1.8</v>
      </c>
      <c r="I3" s="2">
        <v>3.6</v>
      </c>
      <c r="J3" s="4">
        <v>0</v>
      </c>
      <c r="K3" s="2">
        <v>3.6</v>
      </c>
      <c r="L3" s="2" t="s">
        <v>22</v>
      </c>
      <c r="M3" s="2">
        <v>5</v>
      </c>
      <c r="N3" s="2">
        <f t="shared" ref="N3:N11" si="0">I3-(I3*J3)</f>
        <v>3.6</v>
      </c>
      <c r="O3">
        <f t="shared" ref="O3:O11" si="1">SUM(I3:I12)</f>
        <v>75.7</v>
      </c>
      <c r="P3">
        <f t="shared" ref="P3:P11" si="2">AVERAGE(I3:I12)</f>
        <v>8.4111111111111114</v>
      </c>
      <c r="Q3">
        <f t="shared" ref="Q3:Q11" si="3">MAX(I3:I12)</f>
        <v>13</v>
      </c>
      <c r="R3">
        <f t="shared" ref="R3:R11" si="4">MIN(I3:I12)</f>
        <v>3.6</v>
      </c>
    </row>
    <row r="4" spans="1:18" ht="28.8" x14ac:dyDescent="0.3">
      <c r="A4" s="2">
        <v>1003</v>
      </c>
      <c r="B4" s="3">
        <v>45294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4</v>
      </c>
      <c r="H4" s="2">
        <v>3</v>
      </c>
      <c r="I4" s="2">
        <v>12</v>
      </c>
      <c r="J4" s="4">
        <v>0.1</v>
      </c>
      <c r="K4" s="2">
        <v>10.8</v>
      </c>
      <c r="L4" s="2" t="s">
        <v>27</v>
      </c>
      <c r="M4" s="2">
        <v>3</v>
      </c>
      <c r="N4" s="2">
        <f t="shared" si="0"/>
        <v>10.8</v>
      </c>
      <c r="O4">
        <f t="shared" si="1"/>
        <v>72.099999999999994</v>
      </c>
      <c r="P4">
        <f t="shared" si="2"/>
        <v>9.0124999999999993</v>
      </c>
      <c r="Q4">
        <f t="shared" si="3"/>
        <v>13</v>
      </c>
      <c r="R4">
        <f t="shared" si="4"/>
        <v>4.5</v>
      </c>
    </row>
    <row r="5" spans="1:18" ht="28.8" x14ac:dyDescent="0.3">
      <c r="A5" s="2">
        <v>1004</v>
      </c>
      <c r="B5" s="3">
        <v>45295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  <c r="H5" s="2">
        <v>7</v>
      </c>
      <c r="I5" s="2">
        <v>7</v>
      </c>
      <c r="J5" s="4">
        <v>0</v>
      </c>
      <c r="K5" s="2">
        <v>7</v>
      </c>
      <c r="L5" s="2" t="s">
        <v>17</v>
      </c>
      <c r="M5" s="2">
        <v>5</v>
      </c>
      <c r="N5" s="2">
        <f t="shared" si="0"/>
        <v>7</v>
      </c>
      <c r="O5">
        <f t="shared" si="1"/>
        <v>60.1</v>
      </c>
      <c r="P5">
        <f t="shared" si="2"/>
        <v>8.5857142857142854</v>
      </c>
      <c r="Q5">
        <f t="shared" si="3"/>
        <v>13</v>
      </c>
      <c r="R5">
        <f t="shared" si="4"/>
        <v>4.5</v>
      </c>
    </row>
    <row r="6" spans="1:18" x14ac:dyDescent="0.3">
      <c r="A6" s="2">
        <v>1005</v>
      </c>
      <c r="B6" s="3">
        <v>45296</v>
      </c>
      <c r="C6" s="2" t="s">
        <v>32</v>
      </c>
      <c r="D6" s="2" t="s">
        <v>33</v>
      </c>
      <c r="E6" s="2" t="s">
        <v>15</v>
      </c>
      <c r="F6" s="2" t="s">
        <v>34</v>
      </c>
      <c r="G6" s="2">
        <v>3</v>
      </c>
      <c r="H6" s="2">
        <v>2.2000000000000002</v>
      </c>
      <c r="I6" s="2">
        <v>6.6</v>
      </c>
      <c r="J6" s="4">
        <v>0.05</v>
      </c>
      <c r="K6" s="2">
        <v>6.27</v>
      </c>
      <c r="L6" s="2" t="s">
        <v>22</v>
      </c>
      <c r="M6" s="2">
        <v>4</v>
      </c>
      <c r="N6" s="2">
        <f t="shared" si="0"/>
        <v>6.27</v>
      </c>
      <c r="O6">
        <f t="shared" si="1"/>
        <v>53.1</v>
      </c>
      <c r="P6">
        <f t="shared" si="2"/>
        <v>8.85</v>
      </c>
      <c r="Q6">
        <f t="shared" si="3"/>
        <v>13</v>
      </c>
      <c r="R6">
        <f t="shared" si="4"/>
        <v>4.5</v>
      </c>
    </row>
    <row r="7" spans="1:18" ht="28.8" x14ac:dyDescent="0.3">
      <c r="A7" s="2">
        <v>1006</v>
      </c>
      <c r="B7" s="3">
        <v>45297</v>
      </c>
      <c r="C7" s="2" t="s">
        <v>35</v>
      </c>
      <c r="D7" s="2" t="s">
        <v>19</v>
      </c>
      <c r="E7" s="2" t="s">
        <v>20</v>
      </c>
      <c r="F7" s="2" t="s">
        <v>36</v>
      </c>
      <c r="G7" s="2">
        <v>12</v>
      </c>
      <c r="H7" s="2">
        <v>0.5</v>
      </c>
      <c r="I7" s="2">
        <v>6</v>
      </c>
      <c r="J7" s="4">
        <v>0</v>
      </c>
      <c r="K7" s="2">
        <v>6</v>
      </c>
      <c r="L7" s="2" t="s">
        <v>27</v>
      </c>
      <c r="M7" s="2">
        <v>3</v>
      </c>
      <c r="N7" s="2">
        <f t="shared" si="0"/>
        <v>6</v>
      </c>
      <c r="O7">
        <f t="shared" si="1"/>
        <v>46.5</v>
      </c>
      <c r="P7">
        <f t="shared" si="2"/>
        <v>9.3000000000000007</v>
      </c>
      <c r="Q7">
        <f t="shared" si="3"/>
        <v>13</v>
      </c>
      <c r="R7">
        <f t="shared" si="4"/>
        <v>4.5</v>
      </c>
    </row>
    <row r="8" spans="1:18" ht="28.8" x14ac:dyDescent="0.3">
      <c r="A8" s="2">
        <v>1007</v>
      </c>
      <c r="B8" s="3">
        <v>45298</v>
      </c>
      <c r="C8" s="2" t="s">
        <v>37</v>
      </c>
      <c r="D8" s="2" t="s">
        <v>38</v>
      </c>
      <c r="E8" s="2" t="s">
        <v>25</v>
      </c>
      <c r="F8" s="2" t="s">
        <v>39</v>
      </c>
      <c r="G8" s="2">
        <v>2</v>
      </c>
      <c r="H8" s="2">
        <v>5.5</v>
      </c>
      <c r="I8" s="2">
        <v>11</v>
      </c>
      <c r="J8" s="4">
        <v>0.08</v>
      </c>
      <c r="K8" s="2">
        <v>10.119999999999999</v>
      </c>
      <c r="L8" s="2" t="s">
        <v>17</v>
      </c>
      <c r="M8" s="2">
        <v>5</v>
      </c>
      <c r="N8" s="2">
        <f t="shared" si="0"/>
        <v>10.119999999999999</v>
      </c>
      <c r="O8">
        <f t="shared" si="1"/>
        <v>40.5</v>
      </c>
      <c r="P8">
        <f t="shared" si="2"/>
        <v>10.125</v>
      </c>
      <c r="Q8">
        <f t="shared" si="3"/>
        <v>13</v>
      </c>
      <c r="R8">
        <f t="shared" si="4"/>
        <v>4.5</v>
      </c>
    </row>
    <row r="9" spans="1:18" ht="28.8" x14ac:dyDescent="0.3">
      <c r="A9" s="2">
        <v>1008</v>
      </c>
      <c r="B9" s="3">
        <v>45299</v>
      </c>
      <c r="C9" s="2" t="s">
        <v>40</v>
      </c>
      <c r="D9" s="2" t="s">
        <v>24</v>
      </c>
      <c r="E9" s="2" t="s">
        <v>30</v>
      </c>
      <c r="F9" s="2" t="s">
        <v>41</v>
      </c>
      <c r="G9" s="2">
        <v>6</v>
      </c>
      <c r="H9" s="2">
        <v>2</v>
      </c>
      <c r="I9" s="2">
        <v>12</v>
      </c>
      <c r="J9" s="4">
        <v>0.05</v>
      </c>
      <c r="K9" s="2">
        <v>11.4</v>
      </c>
      <c r="L9" s="2" t="s">
        <v>42</v>
      </c>
      <c r="M9" s="2">
        <v>4</v>
      </c>
      <c r="N9" s="2">
        <f t="shared" si="0"/>
        <v>11.4</v>
      </c>
      <c r="O9">
        <f t="shared" si="1"/>
        <v>29.5</v>
      </c>
      <c r="P9">
        <f t="shared" si="2"/>
        <v>9.8333333333333339</v>
      </c>
      <c r="Q9">
        <f t="shared" si="3"/>
        <v>13</v>
      </c>
      <c r="R9">
        <f t="shared" si="4"/>
        <v>4.5</v>
      </c>
    </row>
    <row r="10" spans="1:18" ht="28.8" x14ac:dyDescent="0.3">
      <c r="A10" s="2">
        <v>1009</v>
      </c>
      <c r="B10" s="3">
        <v>45300</v>
      </c>
      <c r="C10" s="2" t="s">
        <v>43</v>
      </c>
      <c r="D10" s="2" t="s">
        <v>44</v>
      </c>
      <c r="E10" s="2" t="s">
        <v>15</v>
      </c>
      <c r="F10" s="2" t="s">
        <v>45</v>
      </c>
      <c r="G10" s="2">
        <v>2</v>
      </c>
      <c r="H10" s="2">
        <v>6.5</v>
      </c>
      <c r="I10" s="2">
        <v>13</v>
      </c>
      <c r="J10" s="4">
        <v>0.1</v>
      </c>
      <c r="K10" s="2">
        <v>11.7</v>
      </c>
      <c r="L10" s="2" t="s">
        <v>22</v>
      </c>
      <c r="M10" s="2">
        <v>3</v>
      </c>
      <c r="N10" s="2">
        <f t="shared" si="0"/>
        <v>11.7</v>
      </c>
      <c r="O10">
        <f t="shared" si="1"/>
        <v>17.5</v>
      </c>
      <c r="P10">
        <f t="shared" si="2"/>
        <v>8.75</v>
      </c>
      <c r="Q10">
        <f t="shared" si="3"/>
        <v>13</v>
      </c>
      <c r="R10">
        <f t="shared" si="4"/>
        <v>4.5</v>
      </c>
    </row>
    <row r="11" spans="1:18" ht="28.8" x14ac:dyDescent="0.3">
      <c r="A11" s="2">
        <v>1010</v>
      </c>
      <c r="B11" s="3">
        <v>45301</v>
      </c>
      <c r="C11" s="2" t="s">
        <v>46</v>
      </c>
      <c r="D11" s="2" t="s">
        <v>47</v>
      </c>
      <c r="E11" s="2" t="s">
        <v>20</v>
      </c>
      <c r="F11" s="2" t="s">
        <v>48</v>
      </c>
      <c r="G11" s="2">
        <v>1</v>
      </c>
      <c r="H11" s="2">
        <v>4.5</v>
      </c>
      <c r="I11" s="2">
        <v>4.5</v>
      </c>
      <c r="J11" s="4">
        <v>0</v>
      </c>
      <c r="K11" s="2">
        <v>4.5</v>
      </c>
      <c r="L11" s="2" t="s">
        <v>27</v>
      </c>
      <c r="M11" s="2">
        <v>5</v>
      </c>
      <c r="N11" s="2">
        <f t="shared" si="0"/>
        <v>4.5</v>
      </c>
      <c r="O11">
        <f t="shared" si="1"/>
        <v>4.5</v>
      </c>
      <c r="P11">
        <f t="shared" si="2"/>
        <v>4.5</v>
      </c>
      <c r="Q11">
        <f t="shared" si="3"/>
        <v>4.5</v>
      </c>
      <c r="R11">
        <f t="shared" si="4"/>
        <v>4.5</v>
      </c>
    </row>
    <row r="16" spans="1:18" ht="18" x14ac:dyDescent="0.35">
      <c r="D16" s="7" t="s">
        <v>69</v>
      </c>
    </row>
    <row r="18" spans="5:6" x14ac:dyDescent="0.3">
      <c r="E18" s="9" t="s">
        <v>64</v>
      </c>
      <c r="F18" t="s">
        <v>66</v>
      </c>
    </row>
    <row r="19" spans="5:6" x14ac:dyDescent="0.3">
      <c r="E19" s="10" t="s">
        <v>33</v>
      </c>
      <c r="F19" s="11">
        <v>6.6</v>
      </c>
    </row>
    <row r="20" spans="5:6" x14ac:dyDescent="0.3">
      <c r="E20" s="10" t="s">
        <v>47</v>
      </c>
      <c r="F20" s="11">
        <v>4.5</v>
      </c>
    </row>
    <row r="21" spans="5:6" x14ac:dyDescent="0.3">
      <c r="E21" s="10" t="s">
        <v>19</v>
      </c>
      <c r="F21" s="11">
        <v>9.6</v>
      </c>
    </row>
    <row r="22" spans="5:6" x14ac:dyDescent="0.3">
      <c r="E22" s="10" t="s">
        <v>24</v>
      </c>
      <c r="F22" s="11">
        <v>24</v>
      </c>
    </row>
    <row r="23" spans="5:6" x14ac:dyDescent="0.3">
      <c r="E23" s="10" t="s">
        <v>14</v>
      </c>
      <c r="F23" s="11">
        <v>12.5</v>
      </c>
    </row>
    <row r="24" spans="5:6" x14ac:dyDescent="0.3">
      <c r="E24" s="10" t="s">
        <v>44</v>
      </c>
      <c r="F24" s="11">
        <v>13</v>
      </c>
    </row>
    <row r="25" spans="5:6" x14ac:dyDescent="0.3">
      <c r="E25" s="10" t="s">
        <v>38</v>
      </c>
      <c r="F25" s="11">
        <v>11</v>
      </c>
    </row>
    <row r="26" spans="5:6" x14ac:dyDescent="0.3">
      <c r="E26" s="10" t="s">
        <v>29</v>
      </c>
      <c r="F26" s="11">
        <v>7</v>
      </c>
    </row>
    <row r="27" spans="5:6" x14ac:dyDescent="0.3">
      <c r="E27" s="10" t="s">
        <v>65</v>
      </c>
      <c r="F27" s="11">
        <v>88.2</v>
      </c>
    </row>
    <row r="34" spans="4:6" ht="18" x14ac:dyDescent="0.35">
      <c r="D34" s="7" t="s">
        <v>70</v>
      </c>
    </row>
    <row r="36" spans="4:6" x14ac:dyDescent="0.3">
      <c r="E36" s="9" t="s">
        <v>64</v>
      </c>
      <c r="F36" t="s">
        <v>67</v>
      </c>
    </row>
    <row r="37" spans="4:6" x14ac:dyDescent="0.3">
      <c r="E37" s="10" t="s">
        <v>16</v>
      </c>
      <c r="F37" s="11">
        <v>11.875</v>
      </c>
    </row>
    <row r="38" spans="4:6" x14ac:dyDescent="0.3">
      <c r="E38" s="10" t="s">
        <v>21</v>
      </c>
      <c r="F38" s="11">
        <v>3.6</v>
      </c>
    </row>
    <row r="39" spans="4:6" x14ac:dyDescent="0.3">
      <c r="E39" s="10" t="s">
        <v>26</v>
      </c>
      <c r="F39" s="11">
        <v>10.8</v>
      </c>
    </row>
    <row r="40" spans="4:6" x14ac:dyDescent="0.3">
      <c r="E40" s="10" t="s">
        <v>31</v>
      </c>
      <c r="F40" s="11">
        <v>7</v>
      </c>
    </row>
    <row r="41" spans="4:6" x14ac:dyDescent="0.3">
      <c r="E41" s="10" t="s">
        <v>34</v>
      </c>
      <c r="F41" s="11">
        <v>6.27</v>
      </c>
    </row>
    <row r="42" spans="4:6" x14ac:dyDescent="0.3">
      <c r="E42" s="10" t="s">
        <v>36</v>
      </c>
      <c r="F42" s="11">
        <v>6</v>
      </c>
    </row>
    <row r="43" spans="4:6" x14ac:dyDescent="0.3">
      <c r="E43" s="10" t="s">
        <v>39</v>
      </c>
      <c r="F43" s="11">
        <v>10.119999999999999</v>
      </c>
    </row>
    <row r="44" spans="4:6" x14ac:dyDescent="0.3">
      <c r="E44" s="10" t="s">
        <v>41</v>
      </c>
      <c r="F44" s="11">
        <v>11.4</v>
      </c>
    </row>
    <row r="45" spans="4:6" x14ac:dyDescent="0.3">
      <c r="E45" s="10" t="s">
        <v>45</v>
      </c>
      <c r="F45" s="11">
        <v>11.7</v>
      </c>
    </row>
    <row r="46" spans="4:6" x14ac:dyDescent="0.3">
      <c r="E46" s="10" t="s">
        <v>48</v>
      </c>
      <c r="F46" s="11">
        <v>4.5</v>
      </c>
    </row>
    <row r="47" spans="4:6" x14ac:dyDescent="0.3">
      <c r="E47" s="10" t="s">
        <v>65</v>
      </c>
      <c r="F47" s="11">
        <v>83.265000000000001</v>
      </c>
    </row>
    <row r="53" spans="4:6" ht="18" x14ac:dyDescent="0.35">
      <c r="D53" s="7" t="s">
        <v>71</v>
      </c>
    </row>
    <row r="55" spans="4:6" x14ac:dyDescent="0.3">
      <c r="E55" s="9" t="s">
        <v>64</v>
      </c>
      <c r="F55" t="s">
        <v>68</v>
      </c>
    </row>
    <row r="56" spans="4:6" x14ac:dyDescent="0.3">
      <c r="E56" s="10">
        <v>3</v>
      </c>
      <c r="F56" s="11">
        <v>3</v>
      </c>
    </row>
    <row r="57" spans="4:6" x14ac:dyDescent="0.3">
      <c r="E57" s="10">
        <v>4</v>
      </c>
      <c r="F57" s="11">
        <v>3</v>
      </c>
    </row>
    <row r="58" spans="4:6" x14ac:dyDescent="0.3">
      <c r="E58" s="10">
        <v>5</v>
      </c>
      <c r="F58" s="11">
        <v>4</v>
      </c>
    </row>
    <row r="59" spans="4:6" x14ac:dyDescent="0.3">
      <c r="E59" s="10" t="s">
        <v>65</v>
      </c>
      <c r="F59" s="11">
        <v>10</v>
      </c>
    </row>
  </sheetData>
  <pageMargins left="0.7" right="0.7" top="0.75" bottom="0.75" header="0.3" footer="0.3"/>
  <ignoredErrors>
    <ignoredError sqref="O3:O11 P3:P11 Q3:Q11 R3:R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Sum,Avg,Max,Min</vt:lpstr>
      <vt:lpstr>Conditional formating</vt:lpstr>
      <vt:lpstr>Data validation</vt:lpstr>
      <vt:lpstr>Vlookup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2025-02-07T06:54:43Z</dcterms:created>
  <dcterms:modified xsi:type="dcterms:W3CDTF">2025-02-07T14:01:39Z</dcterms:modified>
</cp:coreProperties>
</file>