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spinner. " sheetId="1" state="visible" r:id="rId2"/>
  </sheets>
  <definedNames>
    <definedName function="false" hidden="false" name="BoardQty" vbProcedure="false">'electrospinner. '!$I$1</definedName>
    <definedName function="false" hidden="false" name="digikey_part_data" vbProcedure="false">'electrospinner. '!$J$5:$N$35</definedName>
    <definedName function="false" hidden="false" name="farnell_part_data" vbProcedure="false">'electrospinner. '!$O$5:$S$35</definedName>
    <definedName function="false" hidden="false" name="global_part_data" vbProcedure="false">'electrospinner. '!$A$5:$I$35</definedName>
    <definedName function="false" hidden="false" name="mouser_part_data" vbProcedure="false">'electrospinner. '!$T$5:$X$35</definedName>
    <definedName function="false" hidden="false" name="newark_part_data" vbProcedure="false">'electrospinner. '!$Y$5:$AC$35</definedName>
    <definedName function="false" hidden="false" name="rs_part_data" vbProcedure="false">'electrospinner. '!$AD$5:$AH$35</definedName>
    <definedName function="false" hidden="false" name="tme_part_data" vbProcedure="false">'electrospinner. '!$AI$5:$AM$35</definedName>
    <definedName function="false" hidden="false" name="TotalCost" vbProcedure="false">'electrospinner. '!$I$3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3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O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P3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Q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$0.60      $0.60
     5   $0.60      $2.99
    50   $0.36     $18.15
   250   $0.27     $67.85
   500   $0.23    $116.90
  1500   $0.21    $317.22
  3000   $0.19    $567.48
 15000   $0.17   $2608.28</t>
        </r>
      </text>
    </comment>
    <comment ref="Q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$1.08
   500   $0.01      $4.99
  1000   $0.01      $9.52
  2500   $0.01     $21.15
  5000   $0.01     $38.18
 25000   $0.01    $158.61</t>
        </r>
      </text>
    </comment>
    <comment ref="Q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$2.67      $2.67
    25   $2.36     $59.04
    50   $2.13    $106.33
   100   $1.89    $189.16
   250   $1.73    $431.78
   500   $1.52    $757.81
  1000   $1.48   $1480.37
  2500   $1.46   $3642.19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U3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X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Y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2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Z3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A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$0.09      $0.09
  2000   $0.09    $178.00
  4000   $0.09    $344.00
  8000   $0.08    $672.00
 12000   $0.08    $972.00</t>
        </r>
      </text>
    </comment>
    <comment ref="AA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4000   $0.03    $124.00</t>
        </r>
      </text>
    </comment>
    <comment ref="AA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$0.40      $3.95
    25   $0.34      $8.60
    50   $0.29     $14.60
   100   $0.24     $24.10
   250   $0.23     $57.50
   500   $0.22    $109.50
  1000   $0.20    $201.00</t>
        </r>
      </text>
    </comment>
    <comment ref="AA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$0.73      $0.73
    10   $0.64      $6.37
    25   $0.58     $14.40
    50   $0.52     $25.75
   100   $0.45     $45.40
   250   $0.39     $98.25
   500   $0.33    $166.00
  1000   $0.27    $269.00</t>
        </r>
      </text>
    </comment>
    <comment ref="AA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$0.06      $0.55
    25   $0.01      $0.25
    50   $0.01      $0.45
   100   $0.01      $0.80
   250   $0.01      $1.75</t>
        </r>
      </text>
    </comment>
    <comment ref="AA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$0.08      $0.77
    25   $0.07      $1.77
    50   $0.06      $3.20
   100   $0.04      $4.30
   250   $0.04      $9.00
   500   $0.03     $14.50
  1000   $0.02     $20.00</t>
        </r>
      </text>
    </comment>
    <comment ref="AA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5000   $0.01     $45.00</t>
        </r>
      </text>
    </comment>
    <comment ref="AA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$0.04      $0.04
   250   $0.03      $8.25
   500   $0.03     $14.50
  1000   $0.03     $26.00
  5000   $0.02    $120.00</t>
        </r>
      </text>
    </comment>
    <comment ref="AA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$0.06      $0.64
    25   $0.05      $1.25
    50   $0.04      $1.85
   100   $0.02      $2.30
   250   $0.02      $5.25
   500   $0.02      $9.00
  1000   $0.02     $16.00</t>
        </r>
      </text>
    </comment>
    <comment ref="AA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$2.01      $2.01
    25   $1.94     $48.50
   100   $1.88    $188.00
   250   $1.68    $420.00
   500   $1.64    $820.00
  1000   $1.62   $1620.00
  3000   $1.58   $4740.00</t>
        </r>
      </text>
    </comment>
    <comment ref="AA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$3.27      $3.27
    10   $2.93     $29.30
    25   $2.76     $69.00
    50   $2.58    $129.00
   100   $2.40    $240.00
   250   $2.23    $557.50
   500   $2.05   $1025.00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C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E3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H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J3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K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 100   $0.02      $1.94
  1000   $0.01      $9.62
  4000   $0.01     $23.28
 20000   $0.01    $103.60
 40000   $0.00    $196.80</t>
        </r>
      </text>
    </comment>
    <comment ref="AK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$2.04      $2.04
    25   $1.97     $49.25
   100   $1.90    $190.00
   250   $1.71    $427.50</t>
        </r>
      </text>
    </comment>
    <comment ref="AK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$3.53      $3.53
     5   $3.04     $15.20
    25   $2.44     $61.00
   100   $2.19    $219.00
   500   $2.04   $1020.00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<sst xmlns="http://schemas.openxmlformats.org/spreadsheetml/2006/main" count="183" uniqueCount="138">
  <si>
    <t xml:space="preserve">Prj:</t>
  </si>
  <si>
    <t xml:space="preserve">electrospinner.xml</t>
  </si>
  <si>
    <t xml:space="preserve">Board Qty:</t>
  </si>
  <si>
    <t xml:space="preserve">Co.:</t>
  </si>
  <si>
    <t xml:space="preserve">Unit Cost:</t>
  </si>
  <si>
    <t xml:space="preserve">Prj date:</t>
  </si>
  <si>
    <t xml:space="preserve">Wed 20 Mar 2019 07:06:03 PM EDT</t>
  </si>
  <si>
    <t xml:space="preserve">Total Cost:</t>
  </si>
  <si>
    <t xml:space="preserve">$ date:</t>
  </si>
  <si>
    <t xml:space="preserve">2019-03-20 19:10:17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</si>
  <si>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</si>
  <si>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</si>
  <si>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</si>
  <si>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</si>
  <si>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</si>
  <si>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</si>
  <si>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</si>
  <si>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</si>
  <si>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</si>
  <si>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</si>
  <si>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</si>
  <si>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</si>
  <si>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</si>
  <si>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</si>
  <si>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</si>
  <si>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</si>
  <si>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</si>
  <si>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</si>
  <si>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</si>
  <si>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Barrel_Jack1</t>
  </si>
  <si>
    <t xml:space="preserve">BarrelJack</t>
  </si>
  <si>
    <t xml:space="preserve">Connector_BarrelJack:BarrelJack_Horizontal</t>
  </si>
  <si>
    <t xml:space="preserve">474-PRT-00119</t>
  </si>
  <si>
    <t xml:space="preserve">C1,C2,C7,C13</t>
  </si>
  <si>
    <t xml:space="preserve">10uF</t>
  </si>
  <si>
    <t xml:space="preserve">Capacitor_SMD:C_0805_2012Metric</t>
  </si>
  <si>
    <t xml:space="preserve">80-T529P106M06AAE200</t>
  </si>
  <si>
    <t xml:space="preserve">C11</t>
  </si>
  <si>
    <t xml:space="preserve">0.22uF</t>
  </si>
  <si>
    <t xml:space="preserve">Capacitor_SMD:C_0603_1608Metric</t>
  </si>
  <si>
    <t xml:space="preserve">08055C224K4T4A</t>
  </si>
  <si>
    <t xml:space="preserve">32T4961</t>
  </si>
  <si>
    <t xml:space="preserve">C12</t>
  </si>
  <si>
    <t xml:space="preserve">1uF</t>
  </si>
  <si>
    <t xml:space="preserve">CL10B104KB8NNNC</t>
  </si>
  <si>
    <t xml:space="preserve">82AC9324</t>
  </si>
  <si>
    <t xml:space="preserve">C3,C4</t>
  </si>
  <si>
    <t xml:space="preserve">3.3uF</t>
  </si>
  <si>
    <t xml:space="preserve">810-CGA4J1X8L335K125</t>
  </si>
  <si>
    <t xml:space="preserve">C5,C6</t>
  </si>
  <si>
    <t xml:space="preserve">2uF</t>
  </si>
  <si>
    <t xml:space="preserve">CL21A226KQCLRNC</t>
  </si>
  <si>
    <t xml:space="preserve">C8-C10,C14</t>
  </si>
  <si>
    <t xml:space="preserve">0.1uF</t>
  </si>
  <si>
    <t xml:space="preserve">C0805X104K4RACAUTO</t>
  </si>
  <si>
    <t xml:space="preserve">72AC5419</t>
  </si>
  <si>
    <t xml:space="preserve">D1</t>
  </si>
  <si>
    <t xml:space="preserve">RXLED</t>
  </si>
  <si>
    <t xml:space="preserve">LED_SMD:LED_0603_1608Metric</t>
  </si>
  <si>
    <t xml:space="preserve">D2</t>
  </si>
  <si>
    <t xml:space="preserve">TXLED</t>
  </si>
  <si>
    <t xml:space="preserve">L1,L2</t>
  </si>
  <si>
    <t xml:space="preserve">1uH</t>
  </si>
  <si>
    <t xml:space="preserve">Inductor_SMD:L_0805_2012Metric</t>
  </si>
  <si>
    <t xml:space="preserve">DFE201612PD-1R0M=P2</t>
  </si>
  <si>
    <t xml:space="preserve">2871492RL</t>
  </si>
  <si>
    <t xml:space="preserve">57AC6615</t>
  </si>
  <si>
    <t xml:space="preserve">MotorConnector_Female1</t>
  </si>
  <si>
    <t xml:space="preserve">JST_1x6_Female</t>
  </si>
  <si>
    <t xml:space="preserve">Connector_JST:JST_EH_B02B-EH-A_1x06_P2.50mm_Vertical</t>
  </si>
  <si>
    <t xml:space="preserve">MotorConnector_Male1</t>
  </si>
  <si>
    <t xml:space="preserve">JST_1x6_Male</t>
  </si>
  <si>
    <t xml:space="preserve">Pt1</t>
  </si>
  <si>
    <t xml:space="preserve">RS Pro 2371607</t>
  </si>
  <si>
    <t xml:space="preserve">Emea</t>
  </si>
  <si>
    <t xml:space="preserve">0900766b815bb283</t>
  </si>
  <si>
    <t xml:space="preserve">R1</t>
  </si>
  <si>
    <t xml:space="preserve">470k</t>
  </si>
  <si>
    <t xml:space="preserve">Resistor_SMD:R_0805_2012Metric</t>
  </si>
  <si>
    <t xml:space="preserve">AC0805FR-10470KL</t>
  </si>
  <si>
    <t xml:space="preserve">R2</t>
  </si>
  <si>
    <t xml:space="preserve">100k</t>
  </si>
  <si>
    <t xml:space="preserve">AC0805FR-13100KL</t>
  </si>
  <si>
    <t xml:space="preserve">NonStk</t>
  </si>
  <si>
    <t xml:space="preserve">2078968</t>
  </si>
  <si>
    <t xml:space="preserve">83T6622</t>
  </si>
  <si>
    <t xml:space="preserve">R3</t>
  </si>
  <si>
    <t xml:space="preserve">560k</t>
  </si>
  <si>
    <t xml:space="preserve">ERJ-6RED5603V</t>
  </si>
  <si>
    <t xml:space="preserve">85Y9556</t>
  </si>
  <si>
    <t xml:space="preserve">R4</t>
  </si>
  <si>
    <t xml:space="preserve">150k</t>
  </si>
  <si>
    <t xml:space="preserve">CRCW0805150KFKEAC</t>
  </si>
  <si>
    <t xml:space="preserve">95AC8888</t>
  </si>
  <si>
    <t xml:space="preserve">R5,R6</t>
  </si>
  <si>
    <t xml:space="preserve">390</t>
  </si>
  <si>
    <t xml:space="preserve">ERJ-6RBD3900V</t>
  </si>
  <si>
    <t xml:space="preserve">79AC6684</t>
  </si>
  <si>
    <t xml:space="preserve">R7</t>
  </si>
  <si>
    <t xml:space="preserve">1k</t>
  </si>
  <si>
    <t xml:space="preserve">SR0805FR-471KL</t>
  </si>
  <si>
    <t xml:space="preserve">R8</t>
  </si>
  <si>
    <t xml:space="preserve">158</t>
  </si>
  <si>
    <t xml:space="preserve">RT0805FRE07158RL</t>
  </si>
  <si>
    <t xml:space="preserve">62M2353</t>
  </si>
  <si>
    <t xml:space="preserve">SW1</t>
  </si>
  <si>
    <t xml:space="preserve">ResetBTN</t>
  </si>
  <si>
    <t xml:space="preserve">Button_Switch_THT:SW_PUSH_6mm_H5mm</t>
  </si>
  <si>
    <t xml:space="preserve">StepperMotor1</t>
  </si>
  <si>
    <t xml:space="preserve">SY42STH47-1206A</t>
  </si>
  <si>
    <t xml:space="preserve">Temp_Female1</t>
  </si>
  <si>
    <t xml:space="preserve">JST_1x2_Female</t>
  </si>
  <si>
    <t xml:space="preserve">Connector_JST:JST_EH_B02B-EH-A_1x02_P2.50mm_Vertical</t>
  </si>
  <si>
    <t xml:space="preserve">Temp_Male1</t>
  </si>
  <si>
    <t xml:space="preserve">JST_1x2_Male</t>
  </si>
  <si>
    <t xml:space="preserve">U1</t>
  </si>
  <si>
    <t xml:space="preserve">FT230XS</t>
  </si>
  <si>
    <t xml:space="preserve">Package_SO:SSOP-16_3.9x4.9mm_P0.635mm</t>
  </si>
  <si>
    <t xml:space="preserve">FT230XS-R</t>
  </si>
  <si>
    <t xml:space="preserve">83T7087</t>
  </si>
  <si>
    <t xml:space="preserve">U2,U3</t>
  </si>
  <si>
    <t xml:space="preserve">TPS62147</t>
  </si>
  <si>
    <t xml:space="preserve">footprints:TPS62147RGXR</t>
  </si>
  <si>
    <t xml:space="preserve">TPS62147RGXR</t>
  </si>
  <si>
    <t xml:space="preserve">2894174</t>
  </si>
  <si>
    <t xml:space="preserve">U4</t>
  </si>
  <si>
    <t xml:space="preserve">A4988SETTR-T</t>
  </si>
  <si>
    <t xml:space="preserve">IC MTR DRVR BIPOLAR 3-5.5V 28QFN</t>
  </si>
  <si>
    <t xml:space="preserve">digikey-footprints:VFQFN-28-1EP_5x5mm</t>
  </si>
  <si>
    <t xml:space="preserve">Allegro MicroSystems, LLC</t>
  </si>
  <si>
    <t xml:space="preserve">71T9775</t>
  </si>
  <si>
    <t xml:space="preserve">U5</t>
  </si>
  <si>
    <t xml:space="preserve">MSP430G2553IPW20</t>
  </si>
  <si>
    <t xml:space="preserve">Package_SO:TSSOP-20_4.4x6.5mm_P0.65mm</t>
  </si>
  <si>
    <t xml:space="preserve">USB_B_Header1</t>
  </si>
  <si>
    <t xml:space="preserve">USB_B_Header?</t>
  </si>
  <si>
    <t xml:space="preserve">Connector_USB:USB_B_OST_USB-B1HSxx_Horizontal</t>
  </si>
  <si>
    <t xml:space="preserve">Distributors scraped by KiCost® v.0.1.47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</si>
</sst>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mouser.com/datasheet/2/212/T520D108M2R5ATE006-1265335-1488592.pdf" TargetMode="External"/><Relationship Id="rId3" Type="http://schemas.openxmlformats.org/officeDocument/2006/relationships/hyperlink" Target="https://www.mouser.com/datasheet/2/40/AutoMLCC-777028.pdf" TargetMode="External"/><Relationship Id="rId4" Type="http://schemas.openxmlformats.org/officeDocument/2006/relationships/hyperlink" Target="https://www.newark.com/avx/08055c224k4t2a/capacitor-mlcc-x7r-0-22uf-50v/dp/32T4961?st=08055C224K4T4A" TargetMode="External"/><Relationship Id="rId5" Type="http://schemas.openxmlformats.org/officeDocument/2006/relationships/hyperlink" Target="http://www.samsungsem.com/kr/support/product-search/mlcc/CL10B104KB8NNNC.jsp" TargetMode="External"/><Relationship Id="rId6" Type="http://schemas.openxmlformats.org/officeDocument/2006/relationships/hyperlink" Target="https://www.newark.com/samsung-electro-mechanics/cl10b104kc8nnnc/cap-0-1uf-100v-mlcc-0603/dp/82AC9324?st=CL10B104KB8NNNC" TargetMode="External"/><Relationship Id="rId7" Type="http://schemas.openxmlformats.org/officeDocument/2006/relationships/hyperlink" Target="https://www.tme.eu/en/details/cl10b104kb8nnnc/0603-mlcc-smd-capacitors/samsung/" TargetMode="External"/><Relationship Id="rId8" Type="http://schemas.openxmlformats.org/officeDocument/2006/relationships/hyperlink" Target="https://www.mouser.com/datasheet/2/400/lcc_automotive_general_en-843974.pdf" TargetMode="External"/><Relationship Id="rId9" Type="http://schemas.openxmlformats.org/officeDocument/2006/relationships/hyperlink" Target="http://www.samsungsem.com/kr/support/product-search/mlcc/CL21A226KQCLRNC.jsp" TargetMode="External"/><Relationship Id="rId10" Type="http://schemas.openxmlformats.org/officeDocument/2006/relationships/hyperlink" Target="https://www.mouser.com/datasheet/2/212/KEM_C1078_X7R_FT-CAP_AUTO_SMD-1103315.pdf" TargetMode="External"/><Relationship Id="rId11" Type="http://schemas.openxmlformats.org/officeDocument/2006/relationships/hyperlink" Target="http://www.newark.com/webapp/wcs/stores/servlet/Search?catalogId=15003&amp;langId=-1&amp;storeId=10194&amp;gs=true&amp;st=C0805X104K4RACAUTO" TargetMode="External"/><Relationship Id="rId12" Type="http://schemas.openxmlformats.org/officeDocument/2006/relationships/hyperlink" Target="https://it.farnell.com/murata/dfe201612pd-1r0m-p2/induttore-avvolto-1uh-2-2a-aec/dp/2871492RL?st=DFE201612PD-1R0M=P2" TargetMode="External"/><Relationship Id="rId13" Type="http://schemas.openxmlformats.org/officeDocument/2006/relationships/hyperlink" Target="http://www.newark.com/webapp/wcs/stores/servlet/Search?catalogId=15003&amp;langId=-1&amp;storeId=10194&amp;gs=true&amp;st=DFE201612PD-1R0M%3DP2" TargetMode="External"/><Relationship Id="rId14" Type="http://schemas.openxmlformats.org/officeDocument/2006/relationships/hyperlink" Target="https://www.mouser.com/datasheet/2/447/PYu-AC_51_RoHS_L_6-1152827.pdf" TargetMode="External"/><Relationship Id="rId15" Type="http://schemas.openxmlformats.org/officeDocument/2006/relationships/hyperlink" Target="https://www.mouser.com/datasheet/2/447/PYu-AC_51_RoHS_L_6-1152827.pdf" TargetMode="External"/><Relationship Id="rId16" Type="http://schemas.openxmlformats.org/officeDocument/2006/relationships/hyperlink" Target="https://it.farnell.com/tt-electronics-welwyn/asc0805-100kft5/res-film-spesso-100k-1-0-125w/dp/2078968?iscrfnonsku=true&amp;st=AC0805FR-13100KL" TargetMode="External"/><Relationship Id="rId17" Type="http://schemas.openxmlformats.org/officeDocument/2006/relationships/hyperlink" Target="https://www.newark.com/tt-electronics-welwyn/asc0805-100kft5/surface-mount-chip-resistor-thick/dp/83T6622?iscrfnonsku=true&amp;st=AC0805FR-13100KL" TargetMode="External"/><Relationship Id="rId18" Type="http://schemas.openxmlformats.org/officeDocument/2006/relationships/hyperlink" Target="https://www.mouser.com/datasheet/2/315/AOA0000C304-1149620.pdf" TargetMode="External"/><Relationship Id="rId19" Type="http://schemas.openxmlformats.org/officeDocument/2006/relationships/hyperlink" Target="http://www.newark.com/webapp/wcs/stores/servlet/Search?catalogId=15003&amp;langId=-1&amp;storeId=10194&amp;gs=true&amp;st=ERJ-6RED5603V" TargetMode="External"/><Relationship Id="rId20" Type="http://schemas.openxmlformats.org/officeDocument/2006/relationships/hyperlink" Target="https://www.mouser.com/datasheet/2/427/crcwce3-1223726.pdf" TargetMode="External"/><Relationship Id="rId21" Type="http://schemas.openxmlformats.org/officeDocument/2006/relationships/hyperlink" Target="http://www.newark.com/webapp/wcs/stores/servlet/Search?catalogId=15003&amp;langId=-1&amp;storeId=10194&amp;gs=true&amp;st=CRCW0805150KFKEAC" TargetMode="External"/><Relationship Id="rId22" Type="http://schemas.openxmlformats.org/officeDocument/2006/relationships/hyperlink" Target="https://www.mouser.com/datasheet/2/315/AOA0000C304-1149620.pdf" TargetMode="External"/><Relationship Id="rId23" Type="http://schemas.openxmlformats.org/officeDocument/2006/relationships/hyperlink" Target="http://www.newark.com/webapp/wcs/stores/servlet/Search?catalogId=15003&amp;langId=-1&amp;storeId=10194&amp;gs=true&amp;st=ERJ-6RBD3900V" TargetMode="External"/><Relationship Id="rId24" Type="http://schemas.openxmlformats.org/officeDocument/2006/relationships/hyperlink" Target="https://www.mouser.com/datasheet/2/447/PYu-SR_D_F_tol_RoHS_L_3-1488676.pdf" TargetMode="External"/><Relationship Id="rId25" Type="http://schemas.openxmlformats.org/officeDocument/2006/relationships/hyperlink" Target="https://www.mouser.com/datasheet/2/447/PYu-RT_1-to-0.01_RoHS_L_9-1222720.pdf" TargetMode="External"/><Relationship Id="rId26" Type="http://schemas.openxmlformats.org/officeDocument/2006/relationships/hyperlink" Target="http://www.newark.com/webapp/wcs/stores/servlet/Search?catalogId=15003&amp;langId=-1&amp;storeId=10194&amp;gs=true&amp;st=RT0805FRE07158RL" TargetMode="External"/><Relationship Id="rId27" Type="http://schemas.openxmlformats.org/officeDocument/2006/relationships/hyperlink" Target="http://www.ftdichip.com/Products/ICs/FT230X.html" TargetMode="External"/><Relationship Id="rId28" Type="http://schemas.openxmlformats.org/officeDocument/2006/relationships/hyperlink" Target="http://www.newark.com/webapp/wcs/stores/servlet/Search?catalogId=15003&amp;langId=-1&amp;storeId=10194&amp;gs=true&amp;st=FT230XS-R" TargetMode="External"/><Relationship Id="rId29" Type="http://schemas.openxmlformats.org/officeDocument/2006/relationships/hyperlink" Target="https://www.tme.eu/en/details/ft230xs-r/usb-integrated-circuits/ftdi/" TargetMode="External"/><Relationship Id="rId30" Type="http://schemas.openxmlformats.org/officeDocument/2006/relationships/hyperlink" Target="http://www.ti.com/lit/gpn/tps62147" TargetMode="External"/><Relationship Id="rId31" Type="http://schemas.openxmlformats.org/officeDocument/2006/relationships/hyperlink" Target="https://it.farnell.com/texas-instruments/tps62147rgxt/conv-cc-cc-buck-sincrono-2-5mhz/dp/2894174?st=TPS62147RGXR" TargetMode="External"/><Relationship Id="rId32" Type="http://schemas.openxmlformats.org/officeDocument/2006/relationships/hyperlink" Target="http://www.newark.com/webapp/wcs/stores/servlet/Search?catalogId=15003&amp;langId=-1&amp;storeId=10194&amp;gs=true&amp;st=A4988SETTR-T" TargetMode="External"/><Relationship Id="rId33" Type="http://schemas.openxmlformats.org/officeDocument/2006/relationships/hyperlink" Target="https://www.tme.eu/en/details/a4988settr-t/motor-and-pwm-drivers/allegro-microsystems/" TargetMode="External"/><Relationship Id="rId3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6" topLeftCell="AA7" activePane="bottomLeft" state="frozen"/>
      <selection pane="topLeft" activeCell="E1" activeCellId="0" sqref="E1"/>
      <selection pane="bottomLeft" activeCell="I2" activeCellId="0" sqref="I2"/>
    </sheetView>
  </sheetViews>
  <sheetFormatPr defaultRowHeight="15" zeroHeight="false" outlineLevelRow="0" outlineLevelCol="2"/>
  <cols>
    <col collapsed="false" customWidth="true" hidden="false" outlineLevel="0" max="8" min="1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1" max="15" min="15" style="0" width="9.14"/>
    <col collapsed="false" customWidth="true" hidden="false" outlineLevel="2" max="17" min="16" style="0" width="9.14"/>
    <col collapsed="false" customWidth="true" hidden="false" outlineLevel="0" max="18" min="18" style="0" width="15.71"/>
    <col collapsed="false" customWidth="true" hidden="false" outlineLevel="2" max="19" min="19" style="0" width="15.71"/>
    <col collapsed="false" customWidth="true" hidden="false" outlineLevel="1" max="20" min="20" style="0" width="9.14"/>
    <col collapsed="false" customWidth="true" hidden="false" outlineLevel="2" max="22" min="21" style="0" width="9.14"/>
    <col collapsed="false" customWidth="true" hidden="false" outlineLevel="0" max="23" min="23" style="0" width="15.71"/>
    <col collapsed="false" customWidth="true" hidden="false" outlineLevel="2" max="24" min="24" style="0" width="15.71"/>
    <col collapsed="false" customWidth="true" hidden="false" outlineLevel="1" max="25" min="25" style="0" width="9.14"/>
    <col collapsed="false" customWidth="true" hidden="false" outlineLevel="2" max="27" min="26" style="0" width="9.14"/>
    <col collapsed="false" customWidth="true" hidden="false" outlineLevel="0" max="28" min="28" style="0" width="15.71"/>
    <col collapsed="false" customWidth="true" hidden="false" outlineLevel="2" max="29" min="29" style="0" width="15.71"/>
    <col collapsed="false" customWidth="true" hidden="false" outlineLevel="1" max="30" min="30" style="0" width="9.14"/>
    <col collapsed="false" customWidth="true" hidden="false" outlineLevel="2" max="32" min="31" style="0" width="9.14"/>
    <col collapsed="false" customWidth="true" hidden="false" outlineLevel="0" max="33" min="33" style="0" width="15.71"/>
    <col collapsed="false" customWidth="true" hidden="false" outlineLevel="2" max="34" min="34" style="0" width="15.71"/>
    <col collapsed="false" customWidth="true" hidden="false" outlineLevel="1" max="35" min="35" style="0" width="9.14"/>
    <col collapsed="false" customWidth="true" hidden="false" outlineLevel="2" max="37" min="36" style="0" width="9.14"/>
    <col collapsed="false" customWidth="true" hidden="false" outlineLevel="0" max="38" min="38" style="0" width="15.71"/>
    <col collapsed="false" customWidth="true" hidden="false" outlineLevel="2" max="39" min="39" style="0" width="15.71"/>
    <col collapsed="false" customWidth="true" hidden="false" outlineLevel="0" max="1025" min="40" style="0" width="8.53"/>
  </cols>
  <sheetData>
    <row r="1" customFormat="false" ht="16.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2</v>
      </c>
    </row>
    <row r="2" customFormat="false" ht="15" hidden="false" customHeight="false" outlineLevel="0" collapsed="false">
      <c r="A2" s="1" t="s">
        <v>3</v>
      </c>
      <c r="B2" s="2"/>
      <c r="H2" s="1" t="s">
        <v>4</v>
      </c>
      <c r="I2" s="4" t="n">
        <f aca="false">TotalCost/BoardQty</f>
        <v>14.77230328</v>
      </c>
    </row>
    <row r="3" customFormat="false" ht="15" hidden="false" customHeight="false" outlineLevel="0" collapsed="false">
      <c r="A3" s="1" t="s">
        <v>5</v>
      </c>
      <c r="B3" s="2" t="s">
        <v>6</v>
      </c>
      <c r="H3" s="1" t="s">
        <v>7</v>
      </c>
      <c r="I3" s="5" t="n">
        <f aca="false">SUM(I7:I35)</f>
        <v>29.54460656</v>
      </c>
      <c r="M3" s="5" t="n">
        <f aca="false">SUM(M7:M35)</f>
        <v>0</v>
      </c>
      <c r="N3" s="6" t="str">
        <f aca="false">(ROWS(M7:M35)-COUNTBLANK(M7:M35))&amp;" of "&amp;ROWS(M7:M35)&amp;" parts found"</f>
        <v>0 of 29 parts found</v>
      </c>
      <c r="R3" s="5" t="n">
        <f aca="false">SUM(R7:R35)</f>
        <v>13.08180656</v>
      </c>
      <c r="S3" s="6" t="str">
        <f aca="false">(ROWS(R7:R35)-COUNTBLANK(R7:R35))&amp;" of "&amp;ROWS(R7:R35)&amp;" parts found"</f>
        <v>3 of 29 parts found</v>
      </c>
      <c r="W3" s="5" t="n">
        <f aca="false">SUM(W7:W35)</f>
        <v>0</v>
      </c>
      <c r="X3" s="6" t="str">
        <f aca="false">(ROWS(W7:W35)-COUNTBLANK(W7:W35))&amp;" of "&amp;ROWS(W7:W35)&amp;" parts found"</f>
        <v>0 of 29 parts found</v>
      </c>
      <c r="AB3" s="5" t="n">
        <f aca="false">SUM(AB7:AB35)</f>
        <v>19.606</v>
      </c>
      <c r="AC3" s="6" t="str">
        <f aca="false">(ROWS(AB7:AB35)-COUNTBLANK(AB7:AB35))&amp;" of "&amp;ROWS(AB7:AB35)&amp;" parts found"</f>
        <v>11 of 29 parts found</v>
      </c>
      <c r="AG3" s="5" t="n">
        <f aca="false">SUM(AG7:AG35)</f>
        <v>0</v>
      </c>
      <c r="AH3" s="6" t="str">
        <f aca="false">(ROWS(AG7:AG35)-COUNTBLANK(AG7:AG35))&amp;" of "&amp;ROWS(AG7:AG35)&amp;" parts found"</f>
        <v>0 of 29 parts found</v>
      </c>
      <c r="AL3" s="5" t="n">
        <f aca="false">SUM(AL7:AL35)</f>
        <v>11.1788</v>
      </c>
      <c r="AM3" s="6" t="str">
        <f aca="false">(ROWS(AL7:AL35)-COUNTBLANK(AL7:AL35))&amp;" of "&amp;ROWS(AL7:AL35)&amp;" parts found"</f>
        <v>3 of 29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7"/>
      <c r="I5" s="7"/>
      <c r="J5" s="8" t="s">
        <v>11</v>
      </c>
      <c r="K5" s="8"/>
      <c r="L5" s="8"/>
      <c r="M5" s="8"/>
      <c r="N5" s="8"/>
      <c r="O5" s="9" t="s">
        <v>12</v>
      </c>
      <c r="P5" s="9"/>
      <c r="Q5" s="9"/>
      <c r="R5" s="9"/>
      <c r="S5" s="9"/>
      <c r="T5" s="10" t="s">
        <v>13</v>
      </c>
      <c r="U5" s="10"/>
      <c r="V5" s="10"/>
      <c r="W5" s="10"/>
      <c r="X5" s="10"/>
      <c r="Y5" s="11" t="s">
        <v>14</v>
      </c>
      <c r="Z5" s="11"/>
      <c r="AA5" s="11"/>
      <c r="AB5" s="11"/>
      <c r="AC5" s="11"/>
      <c r="AD5" s="12" t="s">
        <v>15</v>
      </c>
      <c r="AE5" s="12"/>
      <c r="AF5" s="12"/>
      <c r="AG5" s="12"/>
      <c r="AH5" s="12"/>
      <c r="AI5" s="13" t="s">
        <v>16</v>
      </c>
      <c r="AJ5" s="13"/>
      <c r="AK5" s="13"/>
      <c r="AL5" s="13"/>
      <c r="AM5" s="13"/>
    </row>
    <row r="6" customFormat="false" ht="15" hidden="false" customHeight="false" outlineLevel="0" collapsed="false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14" t="s">
        <v>24</v>
      </c>
      <c r="M6" s="14" t="s">
        <v>25</v>
      </c>
      <c r="N6" s="14" t="s">
        <v>28</v>
      </c>
      <c r="O6" s="14" t="s">
        <v>26</v>
      </c>
      <c r="P6" s="14" t="s">
        <v>27</v>
      </c>
      <c r="Q6" s="14" t="s">
        <v>24</v>
      </c>
      <c r="R6" s="14" t="s">
        <v>25</v>
      </c>
      <c r="S6" s="14" t="s">
        <v>28</v>
      </c>
      <c r="T6" s="14" t="s">
        <v>26</v>
      </c>
      <c r="U6" s="14" t="s">
        <v>27</v>
      </c>
      <c r="V6" s="14" t="s">
        <v>24</v>
      </c>
      <c r="W6" s="14" t="s">
        <v>25</v>
      </c>
      <c r="X6" s="14" t="s">
        <v>28</v>
      </c>
      <c r="Y6" s="14" t="s">
        <v>26</v>
      </c>
      <c r="Z6" s="14" t="s">
        <v>27</v>
      </c>
      <c r="AA6" s="14" t="s">
        <v>24</v>
      </c>
      <c r="AB6" s="14" t="s">
        <v>25</v>
      </c>
      <c r="AC6" s="14" t="s">
        <v>28</v>
      </c>
      <c r="AD6" s="14" t="s">
        <v>26</v>
      </c>
      <c r="AE6" s="14" t="s">
        <v>27</v>
      </c>
      <c r="AF6" s="14" t="s">
        <v>24</v>
      </c>
      <c r="AG6" s="14" t="s">
        <v>25</v>
      </c>
      <c r="AH6" s="14" t="s">
        <v>28</v>
      </c>
      <c r="AI6" s="14" t="s">
        <v>26</v>
      </c>
      <c r="AJ6" s="14" t="s">
        <v>27</v>
      </c>
      <c r="AK6" s="14" t="s">
        <v>24</v>
      </c>
      <c r="AL6" s="14" t="s">
        <v>25</v>
      </c>
      <c r="AM6" s="14" t="s">
        <v>28</v>
      </c>
    </row>
    <row r="7" customFormat="false" ht="15" hidden="false" customHeight="false" outlineLevel="0" collapsed="false">
      <c r="A7" s="15" t="s">
        <v>29</v>
      </c>
      <c r="B7" s="15" t="s">
        <v>30</v>
      </c>
      <c r="D7" s="15" t="s">
        <v>31</v>
      </c>
      <c r="F7" s="15" t="s">
        <v>32</v>
      </c>
      <c r="G7" s="16" t="n">
        <f aca="false">BoardQty*1</f>
        <v>2</v>
      </c>
      <c r="H7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7" s="17" t="n">
        <f aca="false">IFERROR(G7*H7,"")</f>
        <v>0</v>
      </c>
    </row>
    <row r="8" customFormat="false" ht="15" hidden="false" customHeight="false" outlineLevel="0" collapsed="false">
      <c r="A8" s="15" t="s">
        <v>33</v>
      </c>
      <c r="B8" s="15" t="s">
        <v>34</v>
      </c>
      <c r="D8" s="15" t="s">
        <v>35</v>
      </c>
      <c r="F8" s="18" t="s">
        <v>36</v>
      </c>
      <c r="G8" s="16" t="n">
        <f aca="false">BoardQty*4</f>
        <v>8</v>
      </c>
      <c r="H8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8" s="17" t="n">
        <f aca="false">IFERROR(G8*H8,"")</f>
        <v>0</v>
      </c>
    </row>
    <row r="9" customFormat="false" ht="15" hidden="false" customHeight="false" outlineLevel="0" collapsed="false">
      <c r="A9" s="15" t="s">
        <v>37</v>
      </c>
      <c r="B9" s="15" t="s">
        <v>38</v>
      </c>
      <c r="D9" s="15" t="s">
        <v>39</v>
      </c>
      <c r="F9" s="18" t="s">
        <v>40</v>
      </c>
      <c r="G9" s="16" t="n">
        <f aca="false">BoardQty*1</f>
        <v>2</v>
      </c>
      <c r="H9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0.091</v>
      </c>
      <c r="I9" s="17" t="n">
        <f aca="false">IFERROR(G9*H9,"")</f>
        <v>0.182</v>
      </c>
      <c r="Y9" s="19" t="n">
        <v>4000</v>
      </c>
      <c r="AA9" s="17" t="n">
        <f aca="false">IFERROR(LOOKUP(IF(Z9="",G9,Z9),{0,1,2000,4000,8000,12000},{0,0.091,0.089,0.086,0.084,0.081}),"")</f>
        <v>0.091</v>
      </c>
      <c r="AB9" s="17" t="n">
        <f aca="false">IFERROR(IF(Z9="",G9,Z9)*AA9,"")</f>
        <v>0.182</v>
      </c>
      <c r="AC9" s="18" t="s">
        <v>41</v>
      </c>
    </row>
    <row r="10" customFormat="false" ht="15" hidden="false" customHeight="false" outlineLevel="0" collapsed="false">
      <c r="A10" s="15" t="s">
        <v>42</v>
      </c>
      <c r="B10" s="15" t="s">
        <v>43</v>
      </c>
      <c r="D10" s="15" t="s">
        <v>35</v>
      </c>
      <c r="F10" s="18" t="s">
        <v>44</v>
      </c>
      <c r="G10" s="16" t="n">
        <f aca="false">BoardQty*1</f>
        <v>2</v>
      </c>
      <c r="H10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0.0194</v>
      </c>
      <c r="I10" s="17" t="n">
        <f aca="false">IFERROR(G10*H10,"")</f>
        <v>0.0388</v>
      </c>
      <c r="Y10" s="19" t="n">
        <v>24000</v>
      </c>
      <c r="AA10" s="17" t="n">
        <f aca="false">IFERROR(LOOKUP(IF(Z10="",G10,Z10),{0,1,4000},{0,0.031,0.031}),"")</f>
        <v>0.031</v>
      </c>
      <c r="AB10" s="17" t="n">
        <f aca="false">IFERROR(IF(Z10="",G10,Z10)*AA10,"")</f>
        <v>0.062</v>
      </c>
      <c r="AC10" s="18" t="s">
        <v>45</v>
      </c>
      <c r="AI10" s="19" t="n">
        <v>14017800</v>
      </c>
      <c r="AK10" s="17" t="n">
        <f aca="false">IFERROR(LOOKUP(IF(AJ10="",G10,AJ10),{0,1,100,1000,4000,20000,40000},{0,0.0194,0.0194,0.00962,0.00582,0.00518,0.00492}),"")</f>
        <v>0.0194</v>
      </c>
      <c r="AL10" s="17" t="n">
        <f aca="false">IFERROR(IF(AJ10="",G10,AJ10)*AK10,"")</f>
        <v>0.0388</v>
      </c>
      <c r="AM10" s="18" t="s">
        <v>44</v>
      </c>
    </row>
    <row r="11" customFormat="false" ht="15" hidden="false" customHeight="false" outlineLevel="0" collapsed="false">
      <c r="A11" s="15" t="s">
        <v>46</v>
      </c>
      <c r="B11" s="15" t="s">
        <v>47</v>
      </c>
      <c r="D11" s="15" t="s">
        <v>35</v>
      </c>
      <c r="F11" s="18" t="s">
        <v>48</v>
      </c>
      <c r="G11" s="16" t="n">
        <f aca="false">BoardQty*2</f>
        <v>4</v>
      </c>
      <c r="H11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11" s="17" t="n">
        <f aca="false">IFERROR(G11*H11,"")</f>
        <v>0</v>
      </c>
    </row>
    <row r="12" customFormat="false" ht="15" hidden="false" customHeight="false" outlineLevel="0" collapsed="false">
      <c r="A12" s="15" t="s">
        <v>49</v>
      </c>
      <c r="B12" s="15" t="s">
        <v>50</v>
      </c>
      <c r="D12" s="15" t="s">
        <v>35</v>
      </c>
      <c r="F12" s="18" t="s">
        <v>51</v>
      </c>
      <c r="G12" s="16" t="n">
        <f aca="false">BoardQty*2</f>
        <v>4</v>
      </c>
      <c r="H12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12" s="17" t="n">
        <f aca="false">IFERROR(G12*H12,"")</f>
        <v>0</v>
      </c>
    </row>
    <row r="13" customFormat="false" ht="15" hidden="false" customHeight="false" outlineLevel="0" collapsed="false">
      <c r="A13" s="15" t="s">
        <v>52</v>
      </c>
      <c r="B13" s="15" t="s">
        <v>53</v>
      </c>
      <c r="D13" s="15" t="s">
        <v>39</v>
      </c>
      <c r="F13" s="18" t="s">
        <v>54</v>
      </c>
      <c r="G13" s="16" t="n">
        <f aca="false">BoardQty*4</f>
        <v>8</v>
      </c>
      <c r="H13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0.62</v>
      </c>
      <c r="I13" s="17" t="n">
        <f aca="false">IFERROR(G13*H13,"")</f>
        <v>4.96</v>
      </c>
      <c r="Y13" s="19" t="n">
        <v>4000</v>
      </c>
      <c r="AA13" s="17" t="n">
        <f aca="false">IFERROR(LOOKUP(IF(Z13="",G13,Z13),{0,1,10,25,50,100,250,500,1000},{0,0.62,0.395,0.344,0.292,0.241,0.23,0.219,0.201}),"")</f>
        <v>0.62</v>
      </c>
      <c r="AB13" s="17" t="n">
        <f aca="false">IFERROR(IF(Z13="",G13,Z13)*AA13,"")</f>
        <v>4.96</v>
      </c>
      <c r="AC13" s="18" t="s">
        <v>55</v>
      </c>
    </row>
    <row r="14" customFormat="false" ht="15" hidden="false" customHeight="false" outlineLevel="0" collapsed="false">
      <c r="A14" s="15" t="s">
        <v>56</v>
      </c>
      <c r="B14" s="15" t="s">
        <v>57</v>
      </c>
      <c r="D14" s="15" t="s">
        <v>58</v>
      </c>
      <c r="G14" s="16" t="n">
        <f aca="false">BoardQty*1</f>
        <v>2</v>
      </c>
      <c r="H14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14" s="17" t="n">
        <f aca="false">IFERROR(G14*H14,"")</f>
        <v>0</v>
      </c>
    </row>
    <row r="15" customFormat="false" ht="15" hidden="false" customHeight="false" outlineLevel="0" collapsed="false">
      <c r="A15" s="15" t="s">
        <v>59</v>
      </c>
      <c r="B15" s="15" t="s">
        <v>60</v>
      </c>
      <c r="D15" s="15" t="s">
        <v>58</v>
      </c>
      <c r="G15" s="16" t="n">
        <f aca="false">BoardQty*1</f>
        <v>2</v>
      </c>
      <c r="H15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15" s="17" t="n">
        <f aca="false">IFERROR(G15*H15,"")</f>
        <v>0</v>
      </c>
    </row>
    <row r="16" customFormat="false" ht="15" hidden="false" customHeight="false" outlineLevel="0" collapsed="false">
      <c r="A16" s="15" t="s">
        <v>61</v>
      </c>
      <c r="B16" s="15" t="s">
        <v>62</v>
      </c>
      <c r="D16" s="15" t="s">
        <v>63</v>
      </c>
      <c r="F16" s="15" t="s">
        <v>64</v>
      </c>
      <c r="G16" s="16" t="n">
        <f aca="false">BoardQty*2</f>
        <v>4</v>
      </c>
      <c r="H16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0.5980241</v>
      </c>
      <c r="I16" s="17" t="n">
        <f aca="false">IFERROR(G16*H16,"")</f>
        <v>2.3920964</v>
      </c>
      <c r="O16" s="19" t="n">
        <v>2350</v>
      </c>
      <c r="Q16" s="17" t="n">
        <f aca="false">IFERROR(LOOKUP(IF(P16="",G16,P16),{0,1,5,50,250,500,1500,3000,15000},{0,0.5980241,0.5980241,0.3630441,0.2714019,0.2338051,0.211482,0.1891589,0.1738852}),"")</f>
        <v>0.5980241</v>
      </c>
      <c r="R16" s="17" t="n">
        <f aca="false">IFERROR(IF(P16="",G16,P16)*Q16,"")</f>
        <v>2.3920964</v>
      </c>
      <c r="S16" s="18" t="s">
        <v>65</v>
      </c>
      <c r="Y16" s="19" t="n">
        <v>2350</v>
      </c>
      <c r="AA16" s="17" t="n">
        <f aca="false">IFERROR(LOOKUP(IF(Z16="",G16,Z16),{0,1,10,25,50,100,250,500,1000},{0,0.73,0.637,0.576,0.515,0.454,0.393,0.332,0.269}),"")</f>
        <v>0.73</v>
      </c>
      <c r="AB16" s="17" t="n">
        <f aca="false">IFERROR(IF(Z16="",G16,Z16)*AA16,"")</f>
        <v>2.92</v>
      </c>
      <c r="AC16" s="18" t="s">
        <v>66</v>
      </c>
    </row>
    <row r="17" customFormat="false" ht="15" hidden="false" customHeight="false" outlineLevel="0" collapsed="false">
      <c r="A17" s="15" t="s">
        <v>67</v>
      </c>
      <c r="B17" s="15" t="s">
        <v>68</v>
      </c>
      <c r="D17" s="15" t="s">
        <v>69</v>
      </c>
      <c r="G17" s="16" t="n">
        <f aca="false">BoardQty*1</f>
        <v>2</v>
      </c>
      <c r="H17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17" s="17" t="n">
        <f aca="false">IFERROR(G17*H17,"")</f>
        <v>0</v>
      </c>
    </row>
    <row r="18" customFormat="false" ht="15" hidden="false" customHeight="false" outlineLevel="0" collapsed="false">
      <c r="A18" s="15" t="s">
        <v>70</v>
      </c>
      <c r="B18" s="15" t="s">
        <v>71</v>
      </c>
      <c r="G18" s="16" t="n">
        <f aca="false">BoardQty*1</f>
        <v>2</v>
      </c>
      <c r="H18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18" s="17" t="n">
        <f aca="false">IFERROR(G18*H18,"")</f>
        <v>0</v>
      </c>
    </row>
    <row r="19" customFormat="false" ht="15" hidden="false" customHeight="false" outlineLevel="0" collapsed="false">
      <c r="A19" s="15" t="s">
        <v>72</v>
      </c>
      <c r="B19" s="15" t="s">
        <v>73</v>
      </c>
      <c r="E19" s="15" t="s">
        <v>74</v>
      </c>
      <c r="F19" s="15" t="s">
        <v>75</v>
      </c>
      <c r="G19" s="16" t="n">
        <f aca="false">BoardQty*1</f>
        <v>2</v>
      </c>
      <c r="H19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19" s="17" t="n">
        <f aca="false">IFERROR(G19*H19,"")</f>
        <v>0</v>
      </c>
    </row>
    <row r="20" customFormat="false" ht="15" hidden="false" customHeight="false" outlineLevel="0" collapsed="false">
      <c r="A20" s="15" t="s">
        <v>76</v>
      </c>
      <c r="B20" s="15" t="s">
        <v>77</v>
      </c>
      <c r="D20" s="15" t="s">
        <v>78</v>
      </c>
      <c r="F20" s="18" t="s">
        <v>79</v>
      </c>
      <c r="G20" s="16" t="n">
        <f aca="false">BoardQty*1</f>
        <v>2</v>
      </c>
      <c r="H20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20" s="17" t="n">
        <f aca="false">IFERROR(G20*H20,"")</f>
        <v>0</v>
      </c>
    </row>
    <row r="21" customFormat="false" ht="15" hidden="false" customHeight="false" outlineLevel="0" collapsed="false">
      <c r="A21" s="15" t="s">
        <v>80</v>
      </c>
      <c r="B21" s="15" t="s">
        <v>81</v>
      </c>
      <c r="D21" s="15" t="s">
        <v>78</v>
      </c>
      <c r="F21" s="18" t="s">
        <v>82</v>
      </c>
      <c r="G21" s="16" t="n">
        <f aca="false">BoardQty*1</f>
        <v>2</v>
      </c>
      <c r="H21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0.01080908</v>
      </c>
      <c r="I21" s="17" t="n">
        <f aca="false">IFERROR(G21*H21,"")</f>
        <v>0.02161816</v>
      </c>
      <c r="O21" s="20" t="s">
        <v>83</v>
      </c>
      <c r="Q21" s="17" t="n">
        <f aca="false">IFERROR(LOOKUP(IF(P21="",G21,P21),{0,1,100,500,1000,2500,5000,25000},{0,0.01080908,0.01080908,0.00998665,0.00951669,0.00845928,0.00763685,0.00634446}),"")</f>
        <v>0.01080908</v>
      </c>
      <c r="R21" s="17" t="n">
        <f aca="false">IFERROR(IF(P21="",G21,P21)*Q21,"")</f>
        <v>0.02161816</v>
      </c>
      <c r="S21" s="18" t="s">
        <v>84</v>
      </c>
      <c r="Y21" s="20" t="s">
        <v>83</v>
      </c>
      <c r="AA21" s="17" t="n">
        <f aca="false">IFERROR(LOOKUP(IF(Z21="",G21,Z21),{0,1,10,25,50,100,250},{0,0.1,0.055,0.01,0.009,0.008,0.007}),"")</f>
        <v>0.1</v>
      </c>
      <c r="AB21" s="17" t="n">
        <f aca="false">IFERROR(IF(Z21="",G21,Z21)*AA21,"")</f>
        <v>0.2</v>
      </c>
      <c r="AC21" s="18" t="s">
        <v>85</v>
      </c>
    </row>
    <row r="22" customFormat="false" ht="15" hidden="false" customHeight="false" outlineLevel="0" collapsed="false">
      <c r="A22" s="15" t="s">
        <v>86</v>
      </c>
      <c r="B22" s="15" t="s">
        <v>87</v>
      </c>
      <c r="D22" s="15" t="s">
        <v>78</v>
      </c>
      <c r="F22" s="18" t="s">
        <v>88</v>
      </c>
      <c r="G22" s="16" t="n">
        <f aca="false">BoardQty*1</f>
        <v>2</v>
      </c>
      <c r="H22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0.14</v>
      </c>
      <c r="I22" s="17" t="n">
        <f aca="false">IFERROR(G22*H22,"")</f>
        <v>0.28</v>
      </c>
      <c r="Y22" s="19" t="n">
        <v>3629</v>
      </c>
      <c r="AA22" s="17" t="n">
        <f aca="false">IFERROR(LOOKUP(IF(Z22="",G22,Z22),{0,1,10,25,50,100,250,500,1000},{0,0.14,0.077,0.071,0.064,0.043,0.036,0.029,0.02}),"")</f>
        <v>0.14</v>
      </c>
      <c r="AB22" s="17" t="n">
        <f aca="false">IFERROR(IF(Z22="",G22,Z22)*AA22,"")</f>
        <v>0.28</v>
      </c>
      <c r="AC22" s="18" t="s">
        <v>89</v>
      </c>
    </row>
    <row r="23" customFormat="false" ht="15" hidden="false" customHeight="false" outlineLevel="0" collapsed="false">
      <c r="A23" s="15" t="s">
        <v>90</v>
      </c>
      <c r="B23" s="15" t="s">
        <v>91</v>
      </c>
      <c r="D23" s="15" t="s">
        <v>78</v>
      </c>
      <c r="F23" s="18" t="s">
        <v>92</v>
      </c>
      <c r="G23" s="16" t="n">
        <f aca="false">BoardQty*1</f>
        <v>2</v>
      </c>
      <c r="H23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0.015</v>
      </c>
      <c r="I23" s="17" t="n">
        <f aca="false">IFERROR(G23*H23,"")</f>
        <v>0.03</v>
      </c>
      <c r="Y23" s="19" t="n">
        <v>40000</v>
      </c>
      <c r="AA23" s="17" t="n">
        <f aca="false">IFERROR(LOOKUP(IF(Z23="",G23,Z23),{0,1,5000},{0,0.015,0.009}),"")</f>
        <v>0.015</v>
      </c>
      <c r="AB23" s="17" t="n">
        <f aca="false">IFERROR(IF(Z23="",G23,Z23)*AA23,"")</f>
        <v>0.03</v>
      </c>
      <c r="AC23" s="18" t="s">
        <v>93</v>
      </c>
    </row>
    <row r="24" customFormat="false" ht="15" hidden="false" customHeight="false" outlineLevel="0" collapsed="false">
      <c r="A24" s="15" t="s">
        <v>94</v>
      </c>
      <c r="B24" s="15" t="s">
        <v>95</v>
      </c>
      <c r="D24" s="15" t="s">
        <v>78</v>
      </c>
      <c r="F24" s="18" t="s">
        <v>96</v>
      </c>
      <c r="G24" s="16" t="n">
        <f aca="false">BoardQty*2</f>
        <v>4</v>
      </c>
      <c r="H24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0.043</v>
      </c>
      <c r="I24" s="17" t="n">
        <f aca="false">IFERROR(G24*H24,"")</f>
        <v>0.172</v>
      </c>
      <c r="Y24" s="20" t="s">
        <v>83</v>
      </c>
      <c r="AA24" s="17" t="n">
        <f aca="false">IFERROR(LOOKUP(IF(Z24="",G24,Z24),{0,1,250,500,1000,5000},{0,0.043,0.033,0.029,0.026,0.024}),"")</f>
        <v>0.043</v>
      </c>
      <c r="AB24" s="17" t="n">
        <f aca="false">IFERROR(IF(Z24="",G24,Z24)*AA24,"")</f>
        <v>0.172</v>
      </c>
      <c r="AC24" s="18" t="s">
        <v>97</v>
      </c>
    </row>
    <row r="25" customFormat="false" ht="15" hidden="false" customHeight="false" outlineLevel="0" collapsed="false">
      <c r="A25" s="15" t="s">
        <v>98</v>
      </c>
      <c r="B25" s="15" t="s">
        <v>99</v>
      </c>
      <c r="D25" s="15" t="s">
        <v>78</v>
      </c>
      <c r="F25" s="18" t="s">
        <v>100</v>
      </c>
      <c r="G25" s="16" t="n">
        <f aca="false">BoardQty*1</f>
        <v>2</v>
      </c>
      <c r="H25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25" s="17" t="n">
        <f aca="false">IFERROR(G25*H25,"")</f>
        <v>0</v>
      </c>
    </row>
    <row r="26" customFormat="false" ht="15" hidden="false" customHeight="false" outlineLevel="0" collapsed="false">
      <c r="A26" s="15" t="s">
        <v>101</v>
      </c>
      <c r="B26" s="15" t="s">
        <v>102</v>
      </c>
      <c r="D26" s="15" t="s">
        <v>78</v>
      </c>
      <c r="F26" s="18" t="s">
        <v>103</v>
      </c>
      <c r="G26" s="16" t="n">
        <f aca="false">BoardQty*1</f>
        <v>2</v>
      </c>
      <c r="H26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0.12</v>
      </c>
      <c r="I26" s="17" t="n">
        <f aca="false">IFERROR(G26*H26,"")</f>
        <v>0.24</v>
      </c>
      <c r="Y26" s="19" t="n">
        <v>3080</v>
      </c>
      <c r="AA26" s="17" t="n">
        <f aca="false">IFERROR(LOOKUP(IF(Z26="",G26,Z26),{0,1,10,25,50,100,250,500,1000},{0,0.12,0.064,0.05,0.037,0.023,0.021,0.018,0.016}),"")</f>
        <v>0.12</v>
      </c>
      <c r="AB26" s="17" t="n">
        <f aca="false">IFERROR(IF(Z26="",G26,Z26)*AA26,"")</f>
        <v>0.24</v>
      </c>
      <c r="AC26" s="18" t="s">
        <v>104</v>
      </c>
    </row>
    <row r="27" customFormat="false" ht="15" hidden="false" customHeight="false" outlineLevel="0" collapsed="false">
      <c r="A27" s="15" t="s">
        <v>105</v>
      </c>
      <c r="B27" s="15" t="s">
        <v>106</v>
      </c>
      <c r="D27" s="15" t="s">
        <v>107</v>
      </c>
      <c r="G27" s="16" t="n">
        <f aca="false">BoardQty*1</f>
        <v>2</v>
      </c>
      <c r="H27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27" s="17" t="n">
        <f aca="false">IFERROR(G27*H27,"")</f>
        <v>0</v>
      </c>
    </row>
    <row r="28" customFormat="false" ht="15" hidden="false" customHeight="false" outlineLevel="0" collapsed="false">
      <c r="A28" s="15" t="s">
        <v>108</v>
      </c>
      <c r="B28" s="15" t="s">
        <v>109</v>
      </c>
      <c r="G28" s="16" t="n">
        <f aca="false">BoardQty*1</f>
        <v>2</v>
      </c>
      <c r="H28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28" s="17" t="n">
        <f aca="false">IFERROR(G28*H28,"")</f>
        <v>0</v>
      </c>
    </row>
    <row r="29" customFormat="false" ht="15" hidden="false" customHeight="false" outlineLevel="0" collapsed="false">
      <c r="A29" s="15" t="s">
        <v>110</v>
      </c>
      <c r="B29" s="15" t="s">
        <v>111</v>
      </c>
      <c r="D29" s="15" t="s">
        <v>112</v>
      </c>
      <c r="G29" s="16" t="n">
        <f aca="false">BoardQty*1</f>
        <v>2</v>
      </c>
      <c r="H29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29" s="17" t="n">
        <f aca="false">IFERROR(G29*H29,"")</f>
        <v>0</v>
      </c>
    </row>
    <row r="30" customFormat="false" ht="15" hidden="false" customHeight="false" outlineLevel="0" collapsed="false">
      <c r="A30" s="15" t="s">
        <v>113</v>
      </c>
      <c r="B30" s="15" t="s">
        <v>114</v>
      </c>
      <c r="G30" s="16" t="n">
        <f aca="false">BoardQty*1</f>
        <v>2</v>
      </c>
      <c r="H30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30" s="17" t="n">
        <f aca="false">IFERROR(G30*H30,"")</f>
        <v>0</v>
      </c>
    </row>
    <row r="31" customFormat="false" ht="15" hidden="false" customHeight="false" outlineLevel="0" collapsed="false">
      <c r="A31" s="15" t="s">
        <v>115</v>
      </c>
      <c r="B31" s="15" t="s">
        <v>116</v>
      </c>
      <c r="D31" s="15" t="s">
        <v>117</v>
      </c>
      <c r="F31" s="18" t="s">
        <v>118</v>
      </c>
      <c r="G31" s="16" t="n">
        <f aca="false">BoardQty*1</f>
        <v>2</v>
      </c>
      <c r="H31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2.01</v>
      </c>
      <c r="I31" s="17" t="n">
        <f aca="false">IFERROR(G31*H31,"")</f>
        <v>4.02</v>
      </c>
      <c r="Y31" s="19" t="n">
        <v>10329</v>
      </c>
      <c r="AA31" s="17" t="n">
        <f aca="false">IFERROR(LOOKUP(IF(Z31="",G31,Z31),{0,1,25,100,250,500,1000,3000},{0,2.01,1.94,1.88,1.68,1.64,1.62,1.58}),"")</f>
        <v>2.01</v>
      </c>
      <c r="AB31" s="17" t="n">
        <f aca="false">IFERROR(IF(Z31="",G31,Z31)*AA31,"")</f>
        <v>4.02</v>
      </c>
      <c r="AC31" s="18" t="s">
        <v>119</v>
      </c>
      <c r="AI31" s="19" t="n">
        <v>4929</v>
      </c>
      <c r="AK31" s="17" t="n">
        <f aca="false">IFERROR(LOOKUP(IF(AJ31="",G31,AJ31),{0,1,25,100,250},{0,2.04,1.97,1.9,1.71}),"")</f>
        <v>2.04</v>
      </c>
      <c r="AL31" s="17" t="n">
        <f aca="false">IFERROR(IF(AJ31="",G31,AJ31)*AK31,"")</f>
        <v>4.08</v>
      </c>
      <c r="AM31" s="18" t="s">
        <v>118</v>
      </c>
    </row>
    <row r="32" customFormat="false" ht="15" hidden="false" customHeight="false" outlineLevel="0" collapsed="false">
      <c r="A32" s="15" t="s">
        <v>120</v>
      </c>
      <c r="B32" s="15" t="s">
        <v>121</v>
      </c>
      <c r="D32" s="15" t="s">
        <v>122</v>
      </c>
      <c r="F32" s="18" t="s">
        <v>123</v>
      </c>
      <c r="G32" s="16" t="n">
        <f aca="false">BoardQty*2</f>
        <v>4</v>
      </c>
      <c r="H32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2.667023</v>
      </c>
      <c r="I32" s="17" t="n">
        <f aca="false">IFERROR(G32*H32,"")</f>
        <v>10.668092</v>
      </c>
      <c r="O32" s="19" t="n">
        <v>133</v>
      </c>
      <c r="Q32" s="17" t="n">
        <f aca="false">IFERROR(LOOKUP(IF(P32="",G32,P32),{0,1,25,50,100,250,500,1000,2500},{0,2.667023,2.361549,2.126569,1.891589,1.727103,1.515621,1.480374,1.456876}),"")</f>
        <v>2.667023</v>
      </c>
      <c r="R32" s="17" t="n">
        <f aca="false">IFERROR(IF(P32="",G32,P32)*Q32,"")</f>
        <v>10.668092</v>
      </c>
      <c r="S32" s="18" t="s">
        <v>124</v>
      </c>
    </row>
    <row r="33" customFormat="false" ht="15" hidden="false" customHeight="false" outlineLevel="0" collapsed="false">
      <c r="A33" s="15" t="s">
        <v>125</v>
      </c>
      <c r="B33" s="15" t="s">
        <v>126</v>
      </c>
      <c r="C33" s="15" t="s">
        <v>127</v>
      </c>
      <c r="D33" s="15" t="s">
        <v>128</v>
      </c>
      <c r="E33" s="15" t="s">
        <v>129</v>
      </c>
      <c r="F33" s="15" t="s">
        <v>126</v>
      </c>
      <c r="G33" s="16" t="n">
        <f aca="false">BoardQty*1</f>
        <v>2</v>
      </c>
      <c r="H33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3.27</v>
      </c>
      <c r="I33" s="17" t="n">
        <f aca="false">IFERROR(G33*H33,"")</f>
        <v>6.54</v>
      </c>
      <c r="Y33" s="20" t="s">
        <v>83</v>
      </c>
      <c r="AA33" s="17" t="n">
        <f aca="false">IFERROR(LOOKUP(IF(Z33="",G33,Z33),{0,1,10,25,50,100,250,500},{0,3.27,2.93,2.76,2.58,2.4,2.23,2.05}),"")</f>
        <v>3.27</v>
      </c>
      <c r="AB33" s="17" t="n">
        <f aca="false">IFERROR(IF(Z33="",G33,Z33)*AA33,"")</f>
        <v>6.54</v>
      </c>
      <c r="AC33" s="18" t="s">
        <v>130</v>
      </c>
      <c r="AI33" s="19" t="n">
        <v>13</v>
      </c>
      <c r="AK33" s="17" t="n">
        <f aca="false">IFERROR(LOOKUP(IF(AJ33="",G33,AJ33),{0,1,5,25,100,500},{0,3.53,3.04,2.44,2.19,2.04}),"")</f>
        <v>3.53</v>
      </c>
      <c r="AL33" s="17" t="n">
        <f aca="false">IFERROR(IF(AJ33="",G33,AJ33)*AK33,"")</f>
        <v>7.06</v>
      </c>
      <c r="AM33" s="18" t="s">
        <v>126</v>
      </c>
    </row>
    <row r="34" customFormat="false" ht="15" hidden="false" customHeight="false" outlineLevel="0" collapsed="false">
      <c r="A34" s="15" t="s">
        <v>131</v>
      </c>
      <c r="B34" s="15" t="s">
        <v>132</v>
      </c>
      <c r="D34" s="15" t="s">
        <v>133</v>
      </c>
      <c r="G34" s="16" t="n">
        <f aca="false">BoardQty*1</f>
        <v>2</v>
      </c>
      <c r="H34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34" s="17" t="n">
        <f aca="false">IFERROR(G34*H34,"")</f>
        <v>0</v>
      </c>
    </row>
    <row r="35" customFormat="false" ht="15" hidden="false" customHeight="false" outlineLevel="0" collapsed="false">
      <c r="A35" s="15" t="s">
        <v>134</v>
      </c>
      <c r="B35" s="15" t="s">
        <v>135</v>
      </c>
      <c r="D35" s="15" t="s">
        <v>136</v>
      </c>
      <c r="G35" s="16" t="n">
        <f aca="false">BoardQty*1</f>
        <v>2</v>
      </c>
      <c r="H35" s="17" t="n">
        <f aca="true">MINA(INDIRECT(ADDRESS(ROW(),COLUMN(farnell_part_data)+2)),INDIRECT(ADDRESS(ROW(),COLUMN(rs_part_data)+2)),INDIRECT(ADDRESS(ROW(),COLUMN(tme_part_data)+2)),INDIRECT(ADDRESS(ROW(),COLUMN(mouser_part_data)+2)),INDIRECT(ADDRESS(ROW(),COLUMN(newark_part_data)+2)),INDIRECT(ADDRESS(ROW(),COLUMN(digikey_part_data)+2)))</f>
        <v>0</v>
      </c>
      <c r="I35" s="17" t="n">
        <f aca="false">IFERROR(G35*H35,"")</f>
        <v>0</v>
      </c>
    </row>
    <row r="37" customFormat="false" ht="15" hidden="false" customHeight="false" outlineLevel="0" collapsed="false">
      <c r="A37" s="2" t="s">
        <v>137</v>
      </c>
      <c r="K37" s="6" t="str">
        <f aca="false">IFERROR(IF(OR(K7:K35),COUNTIF(K7:K35,"&gt;0")&amp;" of "&amp;ROWS(K7:K35)&amp;" parts purchased",""),"")</f>
        <v/>
      </c>
      <c r="P37" s="6" t="str">
        <f aca="false">IFERROR(IF(OR(P7:P35),COUNTIF(P7:P35,"&gt;0")&amp;" of "&amp;ROWS(P7:P35)&amp;" parts purchased",""),"")</f>
        <v/>
      </c>
      <c r="U37" s="6" t="str">
        <f aca="false">IFERROR(IF(OR(U7:U35),COUNTIF(U7:U35,"&gt;0")&amp;" of "&amp;ROWS(U7:U35)&amp;" parts purchased",""),"")</f>
        <v/>
      </c>
      <c r="Z37" s="6" t="str">
        <f aca="false">IFERROR(IF(OR(Z7:Z35),COUNTIF(Z7:Z35,"&gt;0")&amp;" of "&amp;ROWS(Z7:Z35)&amp;" parts purchased",""),"")</f>
        <v/>
      </c>
      <c r="AE37" s="6" t="str">
        <f aca="false">IFERROR(IF(OR(AE7:AE35),COUNTIF(AE7:AE35,"&gt;0")&amp;" of "&amp;ROWS(AE7:AE35)&amp;" parts purchased",""),"")</f>
        <v/>
      </c>
      <c r="AJ37" s="6" t="str">
        <f aca="false">IFERROR(IF(OR(AJ7:AJ35),COUNTIF(AJ7:AJ35,"&gt;0")&amp;" of "&amp;ROWS(AJ7:AJ35)&amp;" parts purchased",""),"")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IFERROR(CONCATENATE(TEXT(INDEX($K$7:$K$35,SMALL(IF($N$7:$N$35&lt;&gt;"",IF($K$7:$K$35&lt;&gt;"",ROW($K$7:$K$35)-MIN(ROW($K$7:$K$35))+1,""),""),ROW()-ROW(A$38)+1)),"##0"),","),"")</f>
        <v/>
      </c>
      <c r="L38" s="0" t="str">
        <f aca="false" t="array" ref="L38:L38">IFERROR(CONCATENATE((INDEX($N$7:$N$35,SMALL(IF($N$7:$N$35&lt;&gt;"",IF($K$7:$K$35&lt;&gt;"",ROW($K$7:$K$35)-MIN(ROW($K$7:$K$35))+1,""),""),ROW()-ROW(A$38)+1))),","),"")</f>
        <v/>
      </c>
      <c r="M38" s="0" t="str">
        <f aca="false" t="array" ref="M38:M38">IFERROR(CONCATENATE((INDEX($A$7:$A$35,SMALL(IF($N$7:$N$35&lt;&gt;"",IF($K$7:$K$35&lt;&gt;"",ROW($K$7:$K$35)-MIN(ROW($K$7:$K$35))+1,""),""),ROW()-ROW(A$38)+1))),),"")</f>
        <v/>
      </c>
      <c r="P38" s="0" t="str">
        <f aca="false" t="array" ref="P38:P38">IFERROR(CONCATENATE((INDEX($S$7:$S$35,SMALL(IF($S$7:$S$35&lt;&gt;"",IF($P$7:$P$35&lt;&gt;"",ROW($P$7:$P$35)-MIN(ROW($P$7:$P$35))+1,""),""),ROW()-ROW(A$38)+1)))," "),"")</f>
        <v/>
      </c>
      <c r="Q38" s="0" t="str">
        <f aca="false" t="array" ref="Q38:Q38">IFERROR(CONCATENATE(TEXT(INDEX($P$7:$P$35,SMALL(IF($S$7:$S$35&lt;&gt;"",IF($P$7:$P$35&lt;&gt;"",ROW($P$7:$P$35)-MIN(ROW($P$7:$P$35))+1,""),""),ROW()-ROW(A$38)+1)),"##0")," "),"")</f>
        <v/>
      </c>
      <c r="R38" s="0" t="str">
        <f aca="false" t="array" ref="R38:R38">IFERROR(CONCATENATE((INDEX($A$7:$A$35,SMALL(IF($S$7:$S$35&lt;&gt;"",IF($P$7:$P$35&lt;&gt;"",ROW($P$7:$P$35)-MIN(ROW($P$7:$P$35))+1,""),""),ROW()-ROW(A$38)+1))),),"")</f>
        <v/>
      </c>
      <c r="U38" s="0" t="str">
        <f aca="false" t="array" ref="U38:U38">IFERROR(CONCATENATE((INDEX($X$7:$X$35,SMALL(IF($X$7:$X$35&lt;&gt;"",IF($U$7:$U$35&lt;&gt;"",ROW($U$7:$U$35)-MIN(ROW($U$7:$U$35))+1,""),""),ROW()-ROW(A$38)+1)))," "),"")</f>
        <v/>
      </c>
      <c r="V38" s="0" t="str">
        <f aca="false" t="array" ref="V38:V38">IFERROR(CONCATENATE(TEXT(INDEX($U$7:$U$35,SMALL(IF($X$7:$X$35&lt;&gt;"",IF($U$7:$U$35&lt;&gt;"",ROW($U$7:$U$35)-MIN(ROW($U$7:$U$35))+1,""),""),ROW()-ROW(A$38)+1)),"##0")," "),"")</f>
        <v/>
      </c>
      <c r="W38" s="0" t="str">
        <f aca="false" t="array" ref="W38:W38">IFERROR(CONCATENATE((INDEX($A$7:$A$35,SMALL(IF($X$7:$X$35&lt;&gt;"",IF($U$7:$U$35&lt;&gt;"",ROW($U$7:$U$35)-MIN(ROW($U$7:$U$35))+1,""),""),ROW()-ROW(A$38)+1))),),"")</f>
        <v/>
      </c>
      <c r="Z38" s="0" t="str">
        <f aca="false" t="array" ref="Z38:Z38">IFERROR(CONCATENATE((INDEX($AC$7:$AC$35,SMALL(IF($AC$7:$AC$35&lt;&gt;"",IF($Z$7:$Z$35&lt;&gt;"",ROW($Z$7:$Z$35)-MIN(ROW($Z$7:$Z$35))+1,""),""),ROW()-ROW(A$38)+1))),","),"")</f>
        <v/>
      </c>
      <c r="AA38" s="0" t="str">
        <f aca="false" t="array" ref="AA38:AA38">IFERROR(CONCATENATE(TEXT(INDEX($Z$7:$Z$35,SMALL(IF($AC$7:$AC$35&lt;&gt;"",IF($Z$7:$Z$35&lt;&gt;"",ROW($Z$7:$Z$35)-MIN(ROW($Z$7:$Z$35))+1,""),""),ROW()-ROW(A$38)+1)),"##0"),","),"")</f>
        <v/>
      </c>
      <c r="AB38" s="0" t="str">
        <f aca="false" t="array" ref="AB38:AB38">IFERROR(CONCATENATE((INDEX($A$7:$A$35,SMALL(IF($AC$7:$AC$35&lt;&gt;"",IF($Z$7:$Z$35&lt;&gt;"",ROW($Z$7:$Z$35)-MIN(ROW($Z$7:$Z$35))+1,""),""),ROW()-ROW(A$38)+1))),),"")</f>
        <v/>
      </c>
      <c r="AE38" s="0" t="str">
        <f aca="false" t="array" ref="AE38:AE38">IFERROR(CONCATENATE((INDEX($AH$7:$AH$35,SMALL(IF($AH$7:$AH$35&lt;&gt;"",IF($AE$7:$AE$35&lt;&gt;"",ROW($AE$7:$AE$35)-MIN(ROW($AE$7:$AE$35))+1,""),""),ROW()-ROW(A$38)+1)))," "),"")</f>
        <v/>
      </c>
      <c r="AF38" s="0" t="str">
        <f aca="false" t="array" ref="AF38:AF38">IFERROR(CONCATENATE(TEXT(INDEX($AE$7:$AE$35,SMALL(IF($AH$7:$AH$35&lt;&gt;"",IF($AE$7:$AE$35&lt;&gt;"",ROW($AE$7:$AE$35)-MIN(ROW($AE$7:$AE$35))+1,""),""),ROW()-ROW(A$38)+1)),"##0")," "),"")</f>
        <v/>
      </c>
      <c r="AG38" s="0" t="str">
        <f aca="false" t="array" ref="AG38:AG38">IFERROR(CONCATENATE((INDEX($A$7:$A$35,SMALL(IF($AH$7:$AH$35&lt;&gt;"",IF($AE$7:$AE$35&lt;&gt;"",ROW($AE$7:$AE$35)-MIN(ROW($AE$7:$AE$35))+1,""),""),ROW()-ROW(A$38)+1))),),"")</f>
        <v/>
      </c>
      <c r="AJ38" s="0" t="str">
        <f aca="false" t="array" ref="AJ38:AJ38">IFERROR(CONCATENATE((INDEX($AM$7:$AM$35,SMALL(IF($AM$7:$AM$35&lt;&gt;"",IF($AJ$7:$AJ$35&lt;&gt;"",ROW($AJ$7:$AJ$35)-MIN(ROW($AJ$7:$AJ$35))+1,""),""),ROW()-ROW(A$38)+1)))," "),"")</f>
        <v/>
      </c>
      <c r="AK38" s="0" t="str">
        <f aca="false" t="array" ref="AK38:AK38">IFERROR(CONCATENATE(TEXT(INDEX($AJ$7:$AJ$35,SMALL(IF($AM$7:$AM$35&lt;&gt;"",IF($AJ$7:$AJ$35&lt;&gt;"",ROW($AJ$7:$AJ$35)-MIN(ROW($AJ$7:$AJ$35))+1,""),""),ROW()-ROW(A$38)+1)),"##0")," "),"")</f>
        <v/>
      </c>
      <c r="AL38" s="0" t="str">
        <f aca="false" t="array" ref="AL38:AL38">IFERROR(CONCATENATE((INDEX($A$7:$A$35,SMALL(IF($AM$7:$AM$35&lt;&gt;"",IF($AJ$7:$AJ$35&lt;&gt;"",ROW($AJ$7:$AJ$35)-MIN(ROW($AJ$7:$AJ$35))+1,""),""),ROW()-ROW(A$38)+1))),),"")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IFERROR(CONCATENATE(TEXT(INDEX($K$7:$K$35,SMALL(IF($N$7:$N$35&lt;&gt;"",IF($K$7:$K$35&lt;&gt;"",ROW($K$7:$K$35)-MIN(ROW($K$7:$K$35))+1,""),""),ROW()-ROW(A$38)+1)),"##0"),","),"")</f>
        <v/>
      </c>
      <c r="L39" s="0" t="str">
        <f aca="false" t="array" ref="L39:L39">IFERROR(CONCATENATE((INDEX($N$7:$N$35,SMALL(IF($N$7:$N$35&lt;&gt;"",IF($K$7:$K$35&lt;&gt;"",ROW($K$7:$K$35)-MIN(ROW($K$7:$K$35))+1,""),""),ROW()-ROW(A$38)+1))),","),"")</f>
        <v/>
      </c>
      <c r="M39" s="0" t="str">
        <f aca="false" t="array" ref="M39:M39">IFERROR(CONCATENATE((INDEX($A$7:$A$35,SMALL(IF($N$7:$N$35&lt;&gt;"",IF($K$7:$K$35&lt;&gt;"",ROW($K$7:$K$35)-MIN(ROW($K$7:$K$35))+1,""),""),ROW()-ROW(A$38)+1))),),"")</f>
        <v/>
      </c>
      <c r="P39" s="0" t="str">
        <f aca="false" t="array" ref="P39:P39">IFERROR(CONCATENATE((INDEX($S$7:$S$35,SMALL(IF($S$7:$S$35&lt;&gt;"",IF($P$7:$P$35&lt;&gt;"",ROW($P$7:$P$35)-MIN(ROW($P$7:$P$35))+1,""),""),ROW()-ROW(A$38)+1)))," "),"")</f>
        <v/>
      </c>
      <c r="Q39" s="0" t="str">
        <f aca="false" t="array" ref="Q39:Q39">IFERROR(CONCATENATE(TEXT(INDEX($P$7:$P$35,SMALL(IF($S$7:$S$35&lt;&gt;"",IF($P$7:$P$35&lt;&gt;"",ROW($P$7:$P$35)-MIN(ROW($P$7:$P$35))+1,""),""),ROW()-ROW(A$38)+1)),"##0")," "),"")</f>
        <v/>
      </c>
      <c r="R39" s="0" t="str">
        <f aca="false" t="array" ref="R39:R39">IFERROR(CONCATENATE((INDEX($A$7:$A$35,SMALL(IF($S$7:$S$35&lt;&gt;"",IF($P$7:$P$35&lt;&gt;"",ROW($P$7:$P$35)-MIN(ROW($P$7:$P$35))+1,""),""),ROW()-ROW(A$38)+1))),),"")</f>
        <v/>
      </c>
      <c r="U39" s="0" t="str">
        <f aca="false" t="array" ref="U39:U39">IFERROR(CONCATENATE((INDEX($X$7:$X$35,SMALL(IF($X$7:$X$35&lt;&gt;"",IF($U$7:$U$35&lt;&gt;"",ROW($U$7:$U$35)-MIN(ROW($U$7:$U$35))+1,""),""),ROW()-ROW(A$38)+1)))," "),"")</f>
        <v/>
      </c>
      <c r="V39" s="0" t="str">
        <f aca="false" t="array" ref="V39:V39">IFERROR(CONCATENATE(TEXT(INDEX($U$7:$U$35,SMALL(IF($X$7:$X$35&lt;&gt;"",IF($U$7:$U$35&lt;&gt;"",ROW($U$7:$U$35)-MIN(ROW($U$7:$U$35))+1,""),""),ROW()-ROW(A$38)+1)),"##0")," "),"")</f>
        <v/>
      </c>
      <c r="W39" s="0" t="str">
        <f aca="false" t="array" ref="W39:W39">IFERROR(CONCATENATE((INDEX($A$7:$A$35,SMALL(IF($X$7:$X$35&lt;&gt;"",IF($U$7:$U$35&lt;&gt;"",ROW($U$7:$U$35)-MIN(ROW($U$7:$U$35))+1,""),""),ROW()-ROW(A$38)+1))),),"")</f>
        <v/>
      </c>
      <c r="Z39" s="0" t="str">
        <f aca="false" t="array" ref="Z39:Z39">IFERROR(CONCATENATE((INDEX($AC$7:$AC$35,SMALL(IF($AC$7:$AC$35&lt;&gt;"",IF($Z$7:$Z$35&lt;&gt;"",ROW($Z$7:$Z$35)-MIN(ROW($Z$7:$Z$35))+1,""),""),ROW()-ROW(A$38)+1))),","),"")</f>
        <v/>
      </c>
      <c r="AA39" s="0" t="str">
        <f aca="false" t="array" ref="AA39:AA39">IFERROR(CONCATENATE(TEXT(INDEX($Z$7:$Z$35,SMALL(IF($AC$7:$AC$35&lt;&gt;"",IF($Z$7:$Z$35&lt;&gt;"",ROW($Z$7:$Z$35)-MIN(ROW($Z$7:$Z$35))+1,""),""),ROW()-ROW(A$38)+1)),"##0"),","),"")</f>
        <v/>
      </c>
      <c r="AB39" s="0" t="str">
        <f aca="false" t="array" ref="AB39:AB39">IFERROR(CONCATENATE((INDEX($A$7:$A$35,SMALL(IF($AC$7:$AC$35&lt;&gt;"",IF($Z$7:$Z$35&lt;&gt;"",ROW($Z$7:$Z$35)-MIN(ROW($Z$7:$Z$35))+1,""),""),ROW()-ROW(A$38)+1))),),"")</f>
        <v/>
      </c>
      <c r="AE39" s="0" t="str">
        <f aca="false" t="array" ref="AE39:AE39">IFERROR(CONCATENATE((INDEX($AH$7:$AH$35,SMALL(IF($AH$7:$AH$35&lt;&gt;"",IF($AE$7:$AE$35&lt;&gt;"",ROW($AE$7:$AE$35)-MIN(ROW($AE$7:$AE$35))+1,""),""),ROW()-ROW(A$38)+1)))," "),"")</f>
        <v/>
      </c>
      <c r="AF39" s="0" t="str">
        <f aca="false" t="array" ref="AF39:AF39">IFERROR(CONCATENATE(TEXT(INDEX($AE$7:$AE$35,SMALL(IF($AH$7:$AH$35&lt;&gt;"",IF($AE$7:$AE$35&lt;&gt;"",ROW($AE$7:$AE$35)-MIN(ROW($AE$7:$AE$35))+1,""),""),ROW()-ROW(A$38)+1)),"##0")," "),"")</f>
        <v/>
      </c>
      <c r="AG39" s="0" t="str">
        <f aca="false" t="array" ref="AG39:AG39">IFERROR(CONCATENATE((INDEX($A$7:$A$35,SMALL(IF($AH$7:$AH$35&lt;&gt;"",IF($AE$7:$AE$35&lt;&gt;"",ROW($AE$7:$AE$35)-MIN(ROW($AE$7:$AE$35))+1,""),""),ROW()-ROW(A$38)+1))),),"")</f>
        <v/>
      </c>
      <c r="AJ39" s="0" t="str">
        <f aca="false" t="array" ref="AJ39:AJ39">IFERROR(CONCATENATE((INDEX($AM$7:$AM$35,SMALL(IF($AM$7:$AM$35&lt;&gt;"",IF($AJ$7:$AJ$35&lt;&gt;"",ROW($AJ$7:$AJ$35)-MIN(ROW($AJ$7:$AJ$35))+1,""),""),ROW()-ROW(A$38)+1)))," "),"")</f>
        <v/>
      </c>
      <c r="AK39" s="0" t="str">
        <f aca="false" t="array" ref="AK39:AK39">IFERROR(CONCATENATE(TEXT(INDEX($AJ$7:$AJ$35,SMALL(IF($AM$7:$AM$35&lt;&gt;"",IF($AJ$7:$AJ$35&lt;&gt;"",ROW($AJ$7:$AJ$35)-MIN(ROW($AJ$7:$AJ$35))+1,""),""),ROW()-ROW(A$38)+1)),"##0")," "),"")</f>
        <v/>
      </c>
      <c r="AL39" s="0" t="str">
        <f aca="false" t="array" ref="AL39:AL39">IFERROR(CONCATENATE((INDEX($A$7:$A$35,SMALL(IF($AM$7:$AM$35&lt;&gt;"",IF($AJ$7:$AJ$35&lt;&gt;"",ROW($AJ$7:$AJ$35)-MIN(ROW($AJ$7:$AJ$35))+1,""),""),ROW()-ROW(A$38)+1))),),"")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IFERROR(CONCATENATE(TEXT(INDEX($K$7:$K$35,SMALL(IF($N$7:$N$35&lt;&gt;"",IF($K$7:$K$35&lt;&gt;"",ROW($K$7:$K$35)-MIN(ROW($K$7:$K$35))+1,""),""),ROW()-ROW(A$38)+1)),"##0"),","),"")</f>
        <v/>
      </c>
      <c r="L40" s="0" t="str">
        <f aca="false" t="array" ref="L40:L40">IFERROR(CONCATENATE((INDEX($N$7:$N$35,SMALL(IF($N$7:$N$35&lt;&gt;"",IF($K$7:$K$35&lt;&gt;"",ROW($K$7:$K$35)-MIN(ROW($K$7:$K$35))+1,""),""),ROW()-ROW(A$38)+1))),","),"")</f>
        <v/>
      </c>
      <c r="M40" s="0" t="str">
        <f aca="false" t="array" ref="M40:M40">IFERROR(CONCATENATE((INDEX($A$7:$A$35,SMALL(IF($N$7:$N$35&lt;&gt;"",IF($K$7:$K$35&lt;&gt;"",ROW($K$7:$K$35)-MIN(ROW($K$7:$K$35))+1,""),""),ROW()-ROW(A$38)+1))),),"")</f>
        <v/>
      </c>
      <c r="P40" s="0" t="str">
        <f aca="false" t="array" ref="P40:P40">IFERROR(CONCATENATE((INDEX($S$7:$S$35,SMALL(IF($S$7:$S$35&lt;&gt;"",IF($P$7:$P$35&lt;&gt;"",ROW($P$7:$P$35)-MIN(ROW($P$7:$P$35))+1,""),""),ROW()-ROW(A$38)+1)))," "),"")</f>
        <v/>
      </c>
      <c r="Q40" s="0" t="str">
        <f aca="false" t="array" ref="Q40:Q40">IFERROR(CONCATENATE(TEXT(INDEX($P$7:$P$35,SMALL(IF($S$7:$S$35&lt;&gt;"",IF($P$7:$P$35&lt;&gt;"",ROW($P$7:$P$35)-MIN(ROW($P$7:$P$35))+1,""),""),ROW()-ROW(A$38)+1)),"##0")," "),"")</f>
        <v/>
      </c>
      <c r="R40" s="0" t="str">
        <f aca="false" t="array" ref="R40:R40">IFERROR(CONCATENATE((INDEX($A$7:$A$35,SMALL(IF($S$7:$S$35&lt;&gt;"",IF($P$7:$P$35&lt;&gt;"",ROW($P$7:$P$35)-MIN(ROW($P$7:$P$35))+1,""),""),ROW()-ROW(A$38)+1))),),"")</f>
        <v/>
      </c>
      <c r="U40" s="0" t="str">
        <f aca="false" t="array" ref="U40:U40">IFERROR(CONCATENATE((INDEX($X$7:$X$35,SMALL(IF($X$7:$X$35&lt;&gt;"",IF($U$7:$U$35&lt;&gt;"",ROW($U$7:$U$35)-MIN(ROW($U$7:$U$35))+1,""),""),ROW()-ROW(A$38)+1)))," "),"")</f>
        <v/>
      </c>
      <c r="V40" s="0" t="str">
        <f aca="false" t="array" ref="V40:V40">IFERROR(CONCATENATE(TEXT(INDEX($U$7:$U$35,SMALL(IF($X$7:$X$35&lt;&gt;"",IF($U$7:$U$35&lt;&gt;"",ROW($U$7:$U$35)-MIN(ROW($U$7:$U$35))+1,""),""),ROW()-ROW(A$38)+1)),"##0")," "),"")</f>
        <v/>
      </c>
      <c r="W40" s="0" t="str">
        <f aca="false" t="array" ref="W40:W40">IFERROR(CONCATENATE((INDEX($A$7:$A$35,SMALL(IF($X$7:$X$35&lt;&gt;"",IF($U$7:$U$35&lt;&gt;"",ROW($U$7:$U$35)-MIN(ROW($U$7:$U$35))+1,""),""),ROW()-ROW(A$38)+1))),),"")</f>
        <v/>
      </c>
      <c r="Z40" s="0" t="str">
        <f aca="false" t="array" ref="Z40:Z40">IFERROR(CONCATENATE((INDEX($AC$7:$AC$35,SMALL(IF($AC$7:$AC$35&lt;&gt;"",IF($Z$7:$Z$35&lt;&gt;"",ROW($Z$7:$Z$35)-MIN(ROW($Z$7:$Z$35))+1,""),""),ROW()-ROW(A$38)+1))),","),"")</f>
        <v/>
      </c>
      <c r="AA40" s="0" t="str">
        <f aca="false" t="array" ref="AA40:AA40">IFERROR(CONCATENATE(TEXT(INDEX($Z$7:$Z$35,SMALL(IF($AC$7:$AC$35&lt;&gt;"",IF($Z$7:$Z$35&lt;&gt;"",ROW($Z$7:$Z$35)-MIN(ROW($Z$7:$Z$35))+1,""),""),ROW()-ROW(A$38)+1)),"##0"),","),"")</f>
        <v/>
      </c>
      <c r="AB40" s="0" t="str">
        <f aca="false" t="array" ref="AB40:AB40">IFERROR(CONCATENATE((INDEX($A$7:$A$35,SMALL(IF($AC$7:$AC$35&lt;&gt;"",IF($Z$7:$Z$35&lt;&gt;"",ROW($Z$7:$Z$35)-MIN(ROW($Z$7:$Z$35))+1,""),""),ROW()-ROW(A$38)+1))),),"")</f>
        <v/>
      </c>
      <c r="AE40" s="0" t="str">
        <f aca="false" t="array" ref="AE40:AE40">IFERROR(CONCATENATE((INDEX($AH$7:$AH$35,SMALL(IF($AH$7:$AH$35&lt;&gt;"",IF($AE$7:$AE$35&lt;&gt;"",ROW($AE$7:$AE$35)-MIN(ROW($AE$7:$AE$35))+1,""),""),ROW()-ROW(A$38)+1)))," "),"")</f>
        <v/>
      </c>
      <c r="AF40" s="0" t="str">
        <f aca="false" t="array" ref="AF40:AF40">IFERROR(CONCATENATE(TEXT(INDEX($AE$7:$AE$35,SMALL(IF($AH$7:$AH$35&lt;&gt;"",IF($AE$7:$AE$35&lt;&gt;"",ROW($AE$7:$AE$35)-MIN(ROW($AE$7:$AE$35))+1,""),""),ROW()-ROW(A$38)+1)),"##0")," "),"")</f>
        <v/>
      </c>
      <c r="AG40" s="0" t="str">
        <f aca="false" t="array" ref="AG40:AG40">IFERROR(CONCATENATE((INDEX($A$7:$A$35,SMALL(IF($AH$7:$AH$35&lt;&gt;"",IF($AE$7:$AE$35&lt;&gt;"",ROW($AE$7:$AE$35)-MIN(ROW($AE$7:$AE$35))+1,""),""),ROW()-ROW(A$38)+1))),),"")</f>
        <v/>
      </c>
      <c r="AJ40" s="0" t="str">
        <f aca="false" t="array" ref="AJ40:AJ40">IFERROR(CONCATENATE((INDEX($AM$7:$AM$35,SMALL(IF($AM$7:$AM$35&lt;&gt;"",IF($AJ$7:$AJ$35&lt;&gt;"",ROW($AJ$7:$AJ$35)-MIN(ROW($AJ$7:$AJ$35))+1,""),""),ROW()-ROW(A$38)+1)))," "),"")</f>
        <v/>
      </c>
      <c r="AK40" s="0" t="str">
        <f aca="false" t="array" ref="AK40:AK40">IFERROR(CONCATENATE(TEXT(INDEX($AJ$7:$AJ$35,SMALL(IF($AM$7:$AM$35&lt;&gt;"",IF($AJ$7:$AJ$35&lt;&gt;"",ROW($AJ$7:$AJ$35)-MIN(ROW($AJ$7:$AJ$35))+1,""),""),ROW()-ROW(A$38)+1)),"##0")," "),"")</f>
        <v/>
      </c>
      <c r="AL40" s="0" t="str">
        <f aca="false" t="array" ref="AL40:AL40">IFERROR(CONCATENATE((INDEX($A$7:$A$35,SMALL(IF($AM$7:$AM$35&lt;&gt;"",IF($AJ$7:$AJ$35&lt;&gt;"",ROW($AJ$7:$AJ$35)-MIN(ROW($AJ$7:$AJ$35))+1,""),""),ROW()-ROW(A$38)+1))),),"")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IFERROR(CONCATENATE(TEXT(INDEX($K$7:$K$35,SMALL(IF($N$7:$N$35&lt;&gt;"",IF($K$7:$K$35&lt;&gt;"",ROW($K$7:$K$35)-MIN(ROW($K$7:$K$35))+1,""),""),ROW()-ROW(A$38)+1)),"##0"),","),"")</f>
        <v/>
      </c>
      <c r="L41" s="0" t="str">
        <f aca="false" t="array" ref="L41:L41">IFERROR(CONCATENATE((INDEX($N$7:$N$35,SMALL(IF($N$7:$N$35&lt;&gt;"",IF($K$7:$K$35&lt;&gt;"",ROW($K$7:$K$35)-MIN(ROW($K$7:$K$35))+1,""),""),ROW()-ROW(A$38)+1))),","),"")</f>
        <v/>
      </c>
      <c r="M41" s="0" t="str">
        <f aca="false" t="array" ref="M41:M41">IFERROR(CONCATENATE((INDEX($A$7:$A$35,SMALL(IF($N$7:$N$35&lt;&gt;"",IF($K$7:$K$35&lt;&gt;"",ROW($K$7:$K$35)-MIN(ROW($K$7:$K$35))+1,""),""),ROW()-ROW(A$38)+1))),),"")</f>
        <v/>
      </c>
      <c r="P41" s="0" t="str">
        <f aca="false" t="array" ref="P41:P41">IFERROR(CONCATENATE((INDEX($S$7:$S$35,SMALL(IF($S$7:$S$35&lt;&gt;"",IF($P$7:$P$35&lt;&gt;"",ROW($P$7:$P$35)-MIN(ROW($P$7:$P$35))+1,""),""),ROW()-ROW(A$38)+1)))," "),"")</f>
        <v/>
      </c>
      <c r="Q41" s="0" t="str">
        <f aca="false" t="array" ref="Q41:Q41">IFERROR(CONCATENATE(TEXT(INDEX($P$7:$P$35,SMALL(IF($S$7:$S$35&lt;&gt;"",IF($P$7:$P$35&lt;&gt;"",ROW($P$7:$P$35)-MIN(ROW($P$7:$P$35))+1,""),""),ROW()-ROW(A$38)+1)),"##0")," "),"")</f>
        <v/>
      </c>
      <c r="R41" s="0" t="str">
        <f aca="false" t="array" ref="R41:R41">IFERROR(CONCATENATE((INDEX($A$7:$A$35,SMALL(IF($S$7:$S$35&lt;&gt;"",IF($P$7:$P$35&lt;&gt;"",ROW($P$7:$P$35)-MIN(ROW($P$7:$P$35))+1,""),""),ROW()-ROW(A$38)+1))),),"")</f>
        <v/>
      </c>
      <c r="U41" s="0" t="str">
        <f aca="false" t="array" ref="U41:U41">IFERROR(CONCATENATE((INDEX($X$7:$X$35,SMALL(IF($X$7:$X$35&lt;&gt;"",IF($U$7:$U$35&lt;&gt;"",ROW($U$7:$U$35)-MIN(ROW($U$7:$U$35))+1,""),""),ROW()-ROW(A$38)+1)))," "),"")</f>
        <v/>
      </c>
      <c r="V41" s="0" t="str">
        <f aca="false" t="array" ref="V41:V41">IFERROR(CONCATENATE(TEXT(INDEX($U$7:$U$35,SMALL(IF($X$7:$X$35&lt;&gt;"",IF($U$7:$U$35&lt;&gt;"",ROW($U$7:$U$35)-MIN(ROW($U$7:$U$35))+1,""),""),ROW()-ROW(A$38)+1)),"##0")," "),"")</f>
        <v/>
      </c>
      <c r="W41" s="0" t="str">
        <f aca="false" t="array" ref="W41:W41">IFERROR(CONCATENATE((INDEX($A$7:$A$35,SMALL(IF($X$7:$X$35&lt;&gt;"",IF($U$7:$U$35&lt;&gt;"",ROW($U$7:$U$35)-MIN(ROW($U$7:$U$35))+1,""),""),ROW()-ROW(A$38)+1))),),"")</f>
        <v/>
      </c>
      <c r="Z41" s="0" t="str">
        <f aca="false" t="array" ref="Z41:Z41">IFERROR(CONCATENATE((INDEX($AC$7:$AC$35,SMALL(IF($AC$7:$AC$35&lt;&gt;"",IF($Z$7:$Z$35&lt;&gt;"",ROW($Z$7:$Z$35)-MIN(ROW($Z$7:$Z$35))+1,""),""),ROW()-ROW(A$38)+1))),","),"")</f>
        <v/>
      </c>
      <c r="AA41" s="0" t="str">
        <f aca="false" t="array" ref="AA41:AA41">IFERROR(CONCATENATE(TEXT(INDEX($Z$7:$Z$35,SMALL(IF($AC$7:$AC$35&lt;&gt;"",IF($Z$7:$Z$35&lt;&gt;"",ROW($Z$7:$Z$35)-MIN(ROW($Z$7:$Z$35))+1,""),""),ROW()-ROW(A$38)+1)),"##0"),","),"")</f>
        <v/>
      </c>
      <c r="AB41" s="0" t="str">
        <f aca="false" t="array" ref="AB41:AB41">IFERROR(CONCATENATE((INDEX($A$7:$A$35,SMALL(IF($AC$7:$AC$35&lt;&gt;"",IF($Z$7:$Z$35&lt;&gt;"",ROW($Z$7:$Z$35)-MIN(ROW($Z$7:$Z$35))+1,""),""),ROW()-ROW(A$38)+1))),),"")</f>
        <v/>
      </c>
      <c r="AE41" s="0" t="str">
        <f aca="false" t="array" ref="AE41:AE41">IFERROR(CONCATENATE((INDEX($AH$7:$AH$35,SMALL(IF($AH$7:$AH$35&lt;&gt;"",IF($AE$7:$AE$35&lt;&gt;"",ROW($AE$7:$AE$35)-MIN(ROW($AE$7:$AE$35))+1,""),""),ROW()-ROW(A$38)+1)))," "),"")</f>
        <v/>
      </c>
      <c r="AF41" s="0" t="str">
        <f aca="false" t="array" ref="AF41:AF41">IFERROR(CONCATENATE(TEXT(INDEX($AE$7:$AE$35,SMALL(IF($AH$7:$AH$35&lt;&gt;"",IF($AE$7:$AE$35&lt;&gt;"",ROW($AE$7:$AE$35)-MIN(ROW($AE$7:$AE$35))+1,""),""),ROW()-ROW(A$38)+1)),"##0")," "),"")</f>
        <v/>
      </c>
      <c r="AG41" s="0" t="str">
        <f aca="false" t="array" ref="AG41:AG41">IFERROR(CONCATENATE((INDEX($A$7:$A$35,SMALL(IF($AH$7:$AH$35&lt;&gt;"",IF($AE$7:$AE$35&lt;&gt;"",ROW($AE$7:$AE$35)-MIN(ROW($AE$7:$AE$35))+1,""),""),ROW()-ROW(A$38)+1))),),"")</f>
        <v/>
      </c>
      <c r="AJ41" s="0" t="str">
        <f aca="false" t="array" ref="AJ41:AJ41">IFERROR(CONCATENATE((INDEX($AM$7:$AM$35,SMALL(IF($AM$7:$AM$35&lt;&gt;"",IF($AJ$7:$AJ$35&lt;&gt;"",ROW($AJ$7:$AJ$35)-MIN(ROW($AJ$7:$AJ$35))+1,""),""),ROW()-ROW(A$38)+1)))," "),"")</f>
        <v/>
      </c>
      <c r="AK41" s="0" t="str">
        <f aca="false" t="array" ref="AK41:AK41">IFERROR(CONCATENATE(TEXT(INDEX($AJ$7:$AJ$35,SMALL(IF($AM$7:$AM$35&lt;&gt;"",IF($AJ$7:$AJ$35&lt;&gt;"",ROW($AJ$7:$AJ$35)-MIN(ROW($AJ$7:$AJ$35))+1,""),""),ROW()-ROW(A$38)+1)),"##0")," "),"")</f>
        <v/>
      </c>
      <c r="AL41" s="0" t="str">
        <f aca="false" t="array" ref="AL41:AL41">IFERROR(CONCATENATE((INDEX($A$7:$A$35,SMALL(IF($AM$7:$AM$35&lt;&gt;"",IF($AJ$7:$AJ$35&lt;&gt;"",ROW($AJ$7:$AJ$35)-MIN(ROW($AJ$7:$AJ$35))+1,""),""),ROW()-ROW(A$38)+1))),),"")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IFERROR(CONCATENATE(TEXT(INDEX($K$7:$K$35,SMALL(IF($N$7:$N$35&lt;&gt;"",IF($K$7:$K$35&lt;&gt;"",ROW($K$7:$K$35)-MIN(ROW($K$7:$K$35))+1,""),""),ROW()-ROW(A$38)+1)),"##0"),","),"")</f>
        <v/>
      </c>
      <c r="L42" s="0" t="str">
        <f aca="false" t="array" ref="L42:L42">IFERROR(CONCATENATE((INDEX($N$7:$N$35,SMALL(IF($N$7:$N$35&lt;&gt;"",IF($K$7:$K$35&lt;&gt;"",ROW($K$7:$K$35)-MIN(ROW($K$7:$K$35))+1,""),""),ROW()-ROW(A$38)+1))),","),"")</f>
        <v/>
      </c>
      <c r="M42" s="0" t="str">
        <f aca="false" t="array" ref="M42:M42">IFERROR(CONCATENATE((INDEX($A$7:$A$35,SMALL(IF($N$7:$N$35&lt;&gt;"",IF($K$7:$K$35&lt;&gt;"",ROW($K$7:$K$35)-MIN(ROW($K$7:$K$35))+1,""),""),ROW()-ROW(A$38)+1))),),"")</f>
        <v/>
      </c>
      <c r="P42" s="0" t="str">
        <f aca="false" t="array" ref="P42:P42">IFERROR(CONCATENATE((INDEX($S$7:$S$35,SMALL(IF($S$7:$S$35&lt;&gt;"",IF($P$7:$P$35&lt;&gt;"",ROW($P$7:$P$35)-MIN(ROW($P$7:$P$35))+1,""),""),ROW()-ROW(A$38)+1)))," "),"")</f>
        <v/>
      </c>
      <c r="Q42" s="0" t="str">
        <f aca="false" t="array" ref="Q42:Q42">IFERROR(CONCATENATE(TEXT(INDEX($P$7:$P$35,SMALL(IF($S$7:$S$35&lt;&gt;"",IF($P$7:$P$35&lt;&gt;"",ROW($P$7:$P$35)-MIN(ROW($P$7:$P$35))+1,""),""),ROW()-ROW(A$38)+1)),"##0")," "),"")</f>
        <v/>
      </c>
      <c r="R42" s="0" t="str">
        <f aca="false" t="array" ref="R42:R42">IFERROR(CONCATENATE((INDEX($A$7:$A$35,SMALL(IF($S$7:$S$35&lt;&gt;"",IF($P$7:$P$35&lt;&gt;"",ROW($P$7:$P$35)-MIN(ROW($P$7:$P$35))+1,""),""),ROW()-ROW(A$38)+1))),),"")</f>
        <v/>
      </c>
      <c r="U42" s="0" t="str">
        <f aca="false" t="array" ref="U42:U42">IFERROR(CONCATENATE((INDEX($X$7:$X$35,SMALL(IF($X$7:$X$35&lt;&gt;"",IF($U$7:$U$35&lt;&gt;"",ROW($U$7:$U$35)-MIN(ROW($U$7:$U$35))+1,""),""),ROW()-ROW(A$38)+1)))," "),"")</f>
        <v/>
      </c>
      <c r="V42" s="0" t="str">
        <f aca="false" t="array" ref="V42:V42">IFERROR(CONCATENATE(TEXT(INDEX($U$7:$U$35,SMALL(IF($X$7:$X$35&lt;&gt;"",IF($U$7:$U$35&lt;&gt;"",ROW($U$7:$U$35)-MIN(ROW($U$7:$U$35))+1,""),""),ROW()-ROW(A$38)+1)),"##0")," "),"")</f>
        <v/>
      </c>
      <c r="W42" s="0" t="str">
        <f aca="false" t="array" ref="W42:W42">IFERROR(CONCATENATE((INDEX($A$7:$A$35,SMALL(IF($X$7:$X$35&lt;&gt;"",IF($U$7:$U$35&lt;&gt;"",ROW($U$7:$U$35)-MIN(ROW($U$7:$U$35))+1,""),""),ROW()-ROW(A$38)+1))),),"")</f>
        <v/>
      </c>
      <c r="Z42" s="0" t="str">
        <f aca="false" t="array" ref="Z42:Z42">IFERROR(CONCATENATE((INDEX($AC$7:$AC$35,SMALL(IF($AC$7:$AC$35&lt;&gt;"",IF($Z$7:$Z$35&lt;&gt;"",ROW($Z$7:$Z$35)-MIN(ROW($Z$7:$Z$35))+1,""),""),ROW()-ROW(A$38)+1))),","),"")</f>
        <v/>
      </c>
      <c r="AA42" s="0" t="str">
        <f aca="false" t="array" ref="AA42:AA42">IFERROR(CONCATENATE(TEXT(INDEX($Z$7:$Z$35,SMALL(IF($AC$7:$AC$35&lt;&gt;"",IF($Z$7:$Z$35&lt;&gt;"",ROW($Z$7:$Z$35)-MIN(ROW($Z$7:$Z$35))+1,""),""),ROW()-ROW(A$38)+1)),"##0"),","),"")</f>
        <v/>
      </c>
      <c r="AB42" s="0" t="str">
        <f aca="false" t="array" ref="AB42:AB42">IFERROR(CONCATENATE((INDEX($A$7:$A$35,SMALL(IF($AC$7:$AC$35&lt;&gt;"",IF($Z$7:$Z$35&lt;&gt;"",ROW($Z$7:$Z$35)-MIN(ROW($Z$7:$Z$35))+1,""),""),ROW()-ROW(A$38)+1))),),"")</f>
        <v/>
      </c>
      <c r="AE42" s="0" t="str">
        <f aca="false" t="array" ref="AE42:AE42">IFERROR(CONCATENATE((INDEX($AH$7:$AH$35,SMALL(IF($AH$7:$AH$35&lt;&gt;"",IF($AE$7:$AE$35&lt;&gt;"",ROW($AE$7:$AE$35)-MIN(ROW($AE$7:$AE$35))+1,""),""),ROW()-ROW(A$38)+1)))," "),"")</f>
        <v/>
      </c>
      <c r="AF42" s="0" t="str">
        <f aca="false" t="array" ref="AF42:AF42">IFERROR(CONCATENATE(TEXT(INDEX($AE$7:$AE$35,SMALL(IF($AH$7:$AH$35&lt;&gt;"",IF($AE$7:$AE$35&lt;&gt;"",ROW($AE$7:$AE$35)-MIN(ROW($AE$7:$AE$35))+1,""),""),ROW()-ROW(A$38)+1)),"##0")," "),"")</f>
        <v/>
      </c>
      <c r="AG42" s="0" t="str">
        <f aca="false" t="array" ref="AG42:AG42">IFERROR(CONCATENATE((INDEX($A$7:$A$35,SMALL(IF($AH$7:$AH$35&lt;&gt;"",IF($AE$7:$AE$35&lt;&gt;"",ROW($AE$7:$AE$35)-MIN(ROW($AE$7:$AE$35))+1,""),""),ROW()-ROW(A$38)+1))),),"")</f>
        <v/>
      </c>
      <c r="AJ42" s="0" t="str">
        <f aca="false" t="array" ref="AJ42:AJ42">IFERROR(CONCATENATE((INDEX($AM$7:$AM$35,SMALL(IF($AM$7:$AM$35&lt;&gt;"",IF($AJ$7:$AJ$35&lt;&gt;"",ROW($AJ$7:$AJ$35)-MIN(ROW($AJ$7:$AJ$35))+1,""),""),ROW()-ROW(A$38)+1)))," "),"")</f>
        <v/>
      </c>
      <c r="AK42" s="0" t="str">
        <f aca="false" t="array" ref="AK42:AK42">IFERROR(CONCATENATE(TEXT(INDEX($AJ$7:$AJ$35,SMALL(IF($AM$7:$AM$35&lt;&gt;"",IF($AJ$7:$AJ$35&lt;&gt;"",ROW($AJ$7:$AJ$35)-MIN(ROW($AJ$7:$AJ$35))+1,""),""),ROW()-ROW(A$38)+1)),"##0")," "),"")</f>
        <v/>
      </c>
      <c r="AL42" s="0" t="str">
        <f aca="false" t="array" ref="AL42:AL42">IFERROR(CONCATENATE((INDEX($A$7:$A$35,SMALL(IF($AM$7:$AM$35&lt;&gt;"",IF($AJ$7:$AJ$35&lt;&gt;"",ROW($AJ$7:$AJ$35)-MIN(ROW($AJ$7:$AJ$35))+1,""),""),ROW()-ROW(A$38)+1))),),"")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IFERROR(CONCATENATE(TEXT(INDEX($K$7:$K$35,SMALL(IF($N$7:$N$35&lt;&gt;"",IF($K$7:$K$35&lt;&gt;"",ROW($K$7:$K$35)-MIN(ROW($K$7:$K$35))+1,""),""),ROW()-ROW(A$38)+1)),"##0"),","),"")</f>
        <v/>
      </c>
      <c r="L43" s="0" t="str">
        <f aca="false" t="array" ref="L43:L43">IFERROR(CONCATENATE((INDEX($N$7:$N$35,SMALL(IF($N$7:$N$35&lt;&gt;"",IF($K$7:$K$35&lt;&gt;"",ROW($K$7:$K$35)-MIN(ROW($K$7:$K$35))+1,""),""),ROW()-ROW(A$38)+1))),","),"")</f>
        <v/>
      </c>
      <c r="M43" s="0" t="str">
        <f aca="false" t="array" ref="M43:M43">IFERROR(CONCATENATE((INDEX($A$7:$A$35,SMALL(IF($N$7:$N$35&lt;&gt;"",IF($K$7:$K$35&lt;&gt;"",ROW($K$7:$K$35)-MIN(ROW($K$7:$K$35))+1,""),""),ROW()-ROW(A$38)+1))),),"")</f>
        <v/>
      </c>
      <c r="P43" s="0" t="str">
        <f aca="false" t="array" ref="P43:P43">IFERROR(CONCATENATE((INDEX($S$7:$S$35,SMALL(IF($S$7:$S$35&lt;&gt;"",IF($P$7:$P$35&lt;&gt;"",ROW($P$7:$P$35)-MIN(ROW($P$7:$P$35))+1,""),""),ROW()-ROW(A$38)+1)))," "),"")</f>
        <v/>
      </c>
      <c r="Q43" s="0" t="str">
        <f aca="false" t="array" ref="Q43:Q43">IFERROR(CONCATENATE(TEXT(INDEX($P$7:$P$35,SMALL(IF($S$7:$S$35&lt;&gt;"",IF($P$7:$P$35&lt;&gt;"",ROW($P$7:$P$35)-MIN(ROW($P$7:$P$35))+1,""),""),ROW()-ROW(A$38)+1)),"##0")," "),"")</f>
        <v/>
      </c>
      <c r="R43" s="0" t="str">
        <f aca="false" t="array" ref="R43:R43">IFERROR(CONCATENATE((INDEX($A$7:$A$35,SMALL(IF($S$7:$S$35&lt;&gt;"",IF($P$7:$P$35&lt;&gt;"",ROW($P$7:$P$35)-MIN(ROW($P$7:$P$35))+1,""),""),ROW()-ROW(A$38)+1))),),"")</f>
        <v/>
      </c>
      <c r="U43" s="0" t="str">
        <f aca="false" t="array" ref="U43:U43">IFERROR(CONCATENATE((INDEX($X$7:$X$35,SMALL(IF($X$7:$X$35&lt;&gt;"",IF($U$7:$U$35&lt;&gt;"",ROW($U$7:$U$35)-MIN(ROW($U$7:$U$35))+1,""),""),ROW()-ROW(A$38)+1)))," "),"")</f>
        <v/>
      </c>
      <c r="V43" s="0" t="str">
        <f aca="false" t="array" ref="V43:V43">IFERROR(CONCATENATE(TEXT(INDEX($U$7:$U$35,SMALL(IF($X$7:$X$35&lt;&gt;"",IF($U$7:$U$35&lt;&gt;"",ROW($U$7:$U$35)-MIN(ROW($U$7:$U$35))+1,""),""),ROW()-ROW(A$38)+1)),"##0")," "),"")</f>
        <v/>
      </c>
      <c r="W43" s="0" t="str">
        <f aca="false" t="array" ref="W43:W43">IFERROR(CONCATENATE((INDEX($A$7:$A$35,SMALL(IF($X$7:$X$35&lt;&gt;"",IF($U$7:$U$35&lt;&gt;"",ROW($U$7:$U$35)-MIN(ROW($U$7:$U$35))+1,""),""),ROW()-ROW(A$38)+1))),),"")</f>
        <v/>
      </c>
      <c r="Z43" s="0" t="str">
        <f aca="false" t="array" ref="Z43:Z43">IFERROR(CONCATENATE((INDEX($AC$7:$AC$35,SMALL(IF($AC$7:$AC$35&lt;&gt;"",IF($Z$7:$Z$35&lt;&gt;"",ROW($Z$7:$Z$35)-MIN(ROW($Z$7:$Z$35))+1,""),""),ROW()-ROW(A$38)+1))),","),"")</f>
        <v/>
      </c>
      <c r="AA43" s="0" t="str">
        <f aca="false" t="array" ref="AA43:AA43">IFERROR(CONCATENATE(TEXT(INDEX($Z$7:$Z$35,SMALL(IF($AC$7:$AC$35&lt;&gt;"",IF($Z$7:$Z$35&lt;&gt;"",ROW($Z$7:$Z$35)-MIN(ROW($Z$7:$Z$35))+1,""),""),ROW()-ROW(A$38)+1)),"##0"),","),"")</f>
        <v/>
      </c>
      <c r="AB43" s="0" t="str">
        <f aca="false" t="array" ref="AB43:AB43">IFERROR(CONCATENATE((INDEX($A$7:$A$35,SMALL(IF($AC$7:$AC$35&lt;&gt;"",IF($Z$7:$Z$35&lt;&gt;"",ROW($Z$7:$Z$35)-MIN(ROW($Z$7:$Z$35))+1,""),""),ROW()-ROW(A$38)+1))),),"")</f>
        <v/>
      </c>
      <c r="AE43" s="0" t="str">
        <f aca="false" t="array" ref="AE43:AE43">IFERROR(CONCATENATE((INDEX($AH$7:$AH$35,SMALL(IF($AH$7:$AH$35&lt;&gt;"",IF($AE$7:$AE$35&lt;&gt;"",ROW($AE$7:$AE$35)-MIN(ROW($AE$7:$AE$35))+1,""),""),ROW()-ROW(A$38)+1)))," "),"")</f>
        <v/>
      </c>
      <c r="AF43" s="0" t="str">
        <f aca="false" t="array" ref="AF43:AF43">IFERROR(CONCATENATE(TEXT(INDEX($AE$7:$AE$35,SMALL(IF($AH$7:$AH$35&lt;&gt;"",IF($AE$7:$AE$35&lt;&gt;"",ROW($AE$7:$AE$35)-MIN(ROW($AE$7:$AE$35))+1,""),""),ROW()-ROW(A$38)+1)),"##0")," "),"")</f>
        <v/>
      </c>
      <c r="AG43" s="0" t="str">
        <f aca="false" t="array" ref="AG43:AG43">IFERROR(CONCATENATE((INDEX($A$7:$A$35,SMALL(IF($AH$7:$AH$35&lt;&gt;"",IF($AE$7:$AE$35&lt;&gt;"",ROW($AE$7:$AE$35)-MIN(ROW($AE$7:$AE$35))+1,""),""),ROW()-ROW(A$38)+1))),),"")</f>
        <v/>
      </c>
      <c r="AJ43" s="0" t="str">
        <f aca="false" t="array" ref="AJ43:AJ43">IFERROR(CONCATENATE((INDEX($AM$7:$AM$35,SMALL(IF($AM$7:$AM$35&lt;&gt;"",IF($AJ$7:$AJ$35&lt;&gt;"",ROW($AJ$7:$AJ$35)-MIN(ROW($AJ$7:$AJ$35))+1,""),""),ROW()-ROW(A$38)+1)))," "),"")</f>
        <v/>
      </c>
      <c r="AK43" s="0" t="str">
        <f aca="false" t="array" ref="AK43:AK43">IFERROR(CONCATENATE(TEXT(INDEX($AJ$7:$AJ$35,SMALL(IF($AM$7:$AM$35&lt;&gt;"",IF($AJ$7:$AJ$35&lt;&gt;"",ROW($AJ$7:$AJ$35)-MIN(ROW($AJ$7:$AJ$35))+1,""),""),ROW()-ROW(A$38)+1)),"##0")," "),"")</f>
        <v/>
      </c>
      <c r="AL43" s="0" t="str">
        <f aca="false" t="array" ref="AL43:AL43">IFERROR(CONCATENATE((INDEX($A$7:$A$35,SMALL(IF($AM$7:$AM$35&lt;&gt;"",IF($AJ$7:$AJ$35&lt;&gt;"",ROW($AJ$7:$AJ$35)-MIN(ROW($AJ$7:$AJ$35))+1,""),""),ROW()-ROW(A$38)+1))),),"")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IFERROR(CONCATENATE(TEXT(INDEX($K$7:$K$35,SMALL(IF($N$7:$N$35&lt;&gt;"",IF($K$7:$K$35&lt;&gt;"",ROW($K$7:$K$35)-MIN(ROW($K$7:$K$35))+1,""),""),ROW()-ROW(A$38)+1)),"##0"),","),"")</f>
        <v/>
      </c>
      <c r="L44" s="0" t="str">
        <f aca="false" t="array" ref="L44:L44">IFERROR(CONCATENATE((INDEX($N$7:$N$35,SMALL(IF($N$7:$N$35&lt;&gt;"",IF($K$7:$K$35&lt;&gt;"",ROW($K$7:$K$35)-MIN(ROW($K$7:$K$35))+1,""),""),ROW()-ROW(A$38)+1))),","),"")</f>
        <v/>
      </c>
      <c r="M44" s="0" t="str">
        <f aca="false" t="array" ref="M44:M44">IFERROR(CONCATENATE((INDEX($A$7:$A$35,SMALL(IF($N$7:$N$35&lt;&gt;"",IF($K$7:$K$35&lt;&gt;"",ROW($K$7:$K$35)-MIN(ROW($K$7:$K$35))+1,""),""),ROW()-ROW(A$38)+1))),),"")</f>
        <v/>
      </c>
      <c r="P44" s="0" t="str">
        <f aca="false" t="array" ref="P44:P44">IFERROR(CONCATENATE((INDEX($S$7:$S$35,SMALL(IF($S$7:$S$35&lt;&gt;"",IF($P$7:$P$35&lt;&gt;"",ROW($P$7:$P$35)-MIN(ROW($P$7:$P$35))+1,""),""),ROW()-ROW(A$38)+1)))," "),"")</f>
        <v/>
      </c>
      <c r="Q44" s="0" t="str">
        <f aca="false" t="array" ref="Q44:Q44">IFERROR(CONCATENATE(TEXT(INDEX($P$7:$P$35,SMALL(IF($S$7:$S$35&lt;&gt;"",IF($P$7:$P$35&lt;&gt;"",ROW($P$7:$P$35)-MIN(ROW($P$7:$P$35))+1,""),""),ROW()-ROW(A$38)+1)),"##0")," "),"")</f>
        <v/>
      </c>
      <c r="R44" s="0" t="str">
        <f aca="false" t="array" ref="R44:R44">IFERROR(CONCATENATE((INDEX($A$7:$A$35,SMALL(IF($S$7:$S$35&lt;&gt;"",IF($P$7:$P$35&lt;&gt;"",ROW($P$7:$P$35)-MIN(ROW($P$7:$P$35))+1,""),""),ROW()-ROW(A$38)+1))),),"")</f>
        <v/>
      </c>
      <c r="U44" s="0" t="str">
        <f aca="false" t="array" ref="U44:U44">IFERROR(CONCATENATE((INDEX($X$7:$X$35,SMALL(IF($X$7:$X$35&lt;&gt;"",IF($U$7:$U$35&lt;&gt;"",ROW($U$7:$U$35)-MIN(ROW($U$7:$U$35))+1,""),""),ROW()-ROW(A$38)+1)))," "),"")</f>
        <v/>
      </c>
      <c r="V44" s="0" t="str">
        <f aca="false" t="array" ref="V44:V44">IFERROR(CONCATENATE(TEXT(INDEX($U$7:$U$35,SMALL(IF($X$7:$X$35&lt;&gt;"",IF($U$7:$U$35&lt;&gt;"",ROW($U$7:$U$35)-MIN(ROW($U$7:$U$35))+1,""),""),ROW()-ROW(A$38)+1)),"##0")," "),"")</f>
        <v/>
      </c>
      <c r="W44" s="0" t="str">
        <f aca="false" t="array" ref="W44:W44">IFERROR(CONCATENATE((INDEX($A$7:$A$35,SMALL(IF($X$7:$X$35&lt;&gt;"",IF($U$7:$U$35&lt;&gt;"",ROW($U$7:$U$35)-MIN(ROW($U$7:$U$35))+1,""),""),ROW()-ROW(A$38)+1))),),"")</f>
        <v/>
      </c>
      <c r="Z44" s="0" t="str">
        <f aca="false" t="array" ref="Z44:Z44">IFERROR(CONCATENATE((INDEX($AC$7:$AC$35,SMALL(IF($AC$7:$AC$35&lt;&gt;"",IF($Z$7:$Z$35&lt;&gt;"",ROW($Z$7:$Z$35)-MIN(ROW($Z$7:$Z$35))+1,""),""),ROW()-ROW(A$38)+1))),","),"")</f>
        <v/>
      </c>
      <c r="AA44" s="0" t="str">
        <f aca="false" t="array" ref="AA44:AA44">IFERROR(CONCATENATE(TEXT(INDEX($Z$7:$Z$35,SMALL(IF($AC$7:$AC$35&lt;&gt;"",IF($Z$7:$Z$35&lt;&gt;"",ROW($Z$7:$Z$35)-MIN(ROW($Z$7:$Z$35))+1,""),""),ROW()-ROW(A$38)+1)),"##0"),","),"")</f>
        <v/>
      </c>
      <c r="AB44" s="0" t="str">
        <f aca="false" t="array" ref="AB44:AB44">IFERROR(CONCATENATE((INDEX($A$7:$A$35,SMALL(IF($AC$7:$AC$35&lt;&gt;"",IF($Z$7:$Z$35&lt;&gt;"",ROW($Z$7:$Z$35)-MIN(ROW($Z$7:$Z$35))+1,""),""),ROW()-ROW(A$38)+1))),),"")</f>
        <v/>
      </c>
      <c r="AE44" s="0" t="str">
        <f aca="false" t="array" ref="AE44:AE44">IFERROR(CONCATENATE((INDEX($AH$7:$AH$35,SMALL(IF($AH$7:$AH$35&lt;&gt;"",IF($AE$7:$AE$35&lt;&gt;"",ROW($AE$7:$AE$35)-MIN(ROW($AE$7:$AE$35))+1,""),""),ROW()-ROW(A$38)+1)))," "),"")</f>
        <v/>
      </c>
      <c r="AF44" s="0" t="str">
        <f aca="false" t="array" ref="AF44:AF44">IFERROR(CONCATENATE(TEXT(INDEX($AE$7:$AE$35,SMALL(IF($AH$7:$AH$35&lt;&gt;"",IF($AE$7:$AE$35&lt;&gt;"",ROW($AE$7:$AE$35)-MIN(ROW($AE$7:$AE$35))+1,""),""),ROW()-ROW(A$38)+1)),"##0")," "),"")</f>
        <v/>
      </c>
      <c r="AG44" s="0" t="str">
        <f aca="false" t="array" ref="AG44:AG44">IFERROR(CONCATENATE((INDEX($A$7:$A$35,SMALL(IF($AH$7:$AH$35&lt;&gt;"",IF($AE$7:$AE$35&lt;&gt;"",ROW($AE$7:$AE$35)-MIN(ROW($AE$7:$AE$35))+1,""),""),ROW()-ROW(A$38)+1))),),"")</f>
        <v/>
      </c>
      <c r="AJ44" s="0" t="str">
        <f aca="false" t="array" ref="AJ44:AJ44">IFERROR(CONCATENATE((INDEX($AM$7:$AM$35,SMALL(IF($AM$7:$AM$35&lt;&gt;"",IF($AJ$7:$AJ$35&lt;&gt;"",ROW($AJ$7:$AJ$35)-MIN(ROW($AJ$7:$AJ$35))+1,""),""),ROW()-ROW(A$38)+1)))," "),"")</f>
        <v/>
      </c>
      <c r="AK44" s="0" t="str">
        <f aca="false" t="array" ref="AK44:AK44">IFERROR(CONCATENATE(TEXT(INDEX($AJ$7:$AJ$35,SMALL(IF($AM$7:$AM$35&lt;&gt;"",IF($AJ$7:$AJ$35&lt;&gt;"",ROW($AJ$7:$AJ$35)-MIN(ROW($AJ$7:$AJ$35))+1,""),""),ROW()-ROW(A$38)+1)),"##0")," "),"")</f>
        <v/>
      </c>
      <c r="AL44" s="0" t="str">
        <f aca="false" t="array" ref="AL44:AL44">IFERROR(CONCATENATE((INDEX($A$7:$A$35,SMALL(IF($AM$7:$AM$35&lt;&gt;"",IF($AJ$7:$AJ$35&lt;&gt;"",ROW($AJ$7:$AJ$35)-MIN(ROW($AJ$7:$AJ$35))+1,""),""),ROW()-ROW(A$38)+1))),),"")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IFERROR(CONCATENATE(TEXT(INDEX($K$7:$K$35,SMALL(IF($N$7:$N$35&lt;&gt;"",IF($K$7:$K$35&lt;&gt;"",ROW($K$7:$K$35)-MIN(ROW($K$7:$K$35))+1,""),""),ROW()-ROW(A$38)+1)),"##0"),","),"")</f>
        <v/>
      </c>
      <c r="L45" s="0" t="str">
        <f aca="false" t="array" ref="L45:L45">IFERROR(CONCATENATE((INDEX($N$7:$N$35,SMALL(IF($N$7:$N$35&lt;&gt;"",IF($K$7:$K$35&lt;&gt;"",ROW($K$7:$K$35)-MIN(ROW($K$7:$K$35))+1,""),""),ROW()-ROW(A$38)+1))),","),"")</f>
        <v/>
      </c>
      <c r="M45" s="0" t="str">
        <f aca="false" t="array" ref="M45:M45">IFERROR(CONCATENATE((INDEX($A$7:$A$35,SMALL(IF($N$7:$N$35&lt;&gt;"",IF($K$7:$K$35&lt;&gt;"",ROW($K$7:$K$35)-MIN(ROW($K$7:$K$35))+1,""),""),ROW()-ROW(A$38)+1))),),"")</f>
        <v/>
      </c>
      <c r="P45" s="0" t="str">
        <f aca="false" t="array" ref="P45:P45">IFERROR(CONCATENATE((INDEX($S$7:$S$35,SMALL(IF($S$7:$S$35&lt;&gt;"",IF($P$7:$P$35&lt;&gt;"",ROW($P$7:$P$35)-MIN(ROW($P$7:$P$35))+1,""),""),ROW()-ROW(A$38)+1)))," "),"")</f>
        <v/>
      </c>
      <c r="Q45" s="0" t="str">
        <f aca="false" t="array" ref="Q45:Q45">IFERROR(CONCATENATE(TEXT(INDEX($P$7:$P$35,SMALL(IF($S$7:$S$35&lt;&gt;"",IF($P$7:$P$35&lt;&gt;"",ROW($P$7:$P$35)-MIN(ROW($P$7:$P$35))+1,""),""),ROW()-ROW(A$38)+1)),"##0")," "),"")</f>
        <v/>
      </c>
      <c r="R45" s="0" t="str">
        <f aca="false" t="array" ref="R45:R45">IFERROR(CONCATENATE((INDEX($A$7:$A$35,SMALL(IF($S$7:$S$35&lt;&gt;"",IF($P$7:$P$35&lt;&gt;"",ROW($P$7:$P$35)-MIN(ROW($P$7:$P$35))+1,""),""),ROW()-ROW(A$38)+1))),),"")</f>
        <v/>
      </c>
      <c r="U45" s="0" t="str">
        <f aca="false" t="array" ref="U45:U45">IFERROR(CONCATENATE((INDEX($X$7:$X$35,SMALL(IF($X$7:$X$35&lt;&gt;"",IF($U$7:$U$35&lt;&gt;"",ROW($U$7:$U$35)-MIN(ROW($U$7:$U$35))+1,""),""),ROW()-ROW(A$38)+1)))," "),"")</f>
        <v/>
      </c>
      <c r="V45" s="0" t="str">
        <f aca="false" t="array" ref="V45:V45">IFERROR(CONCATENATE(TEXT(INDEX($U$7:$U$35,SMALL(IF($X$7:$X$35&lt;&gt;"",IF($U$7:$U$35&lt;&gt;"",ROW($U$7:$U$35)-MIN(ROW($U$7:$U$35))+1,""),""),ROW()-ROW(A$38)+1)),"##0")," "),"")</f>
        <v/>
      </c>
      <c r="W45" s="0" t="str">
        <f aca="false" t="array" ref="W45:W45">IFERROR(CONCATENATE((INDEX($A$7:$A$35,SMALL(IF($X$7:$X$35&lt;&gt;"",IF($U$7:$U$35&lt;&gt;"",ROW($U$7:$U$35)-MIN(ROW($U$7:$U$35))+1,""),""),ROW()-ROW(A$38)+1))),),"")</f>
        <v/>
      </c>
      <c r="Z45" s="0" t="str">
        <f aca="false" t="array" ref="Z45:Z45">IFERROR(CONCATENATE((INDEX($AC$7:$AC$35,SMALL(IF($AC$7:$AC$35&lt;&gt;"",IF($Z$7:$Z$35&lt;&gt;"",ROW($Z$7:$Z$35)-MIN(ROW($Z$7:$Z$35))+1,""),""),ROW()-ROW(A$38)+1))),","),"")</f>
        <v/>
      </c>
      <c r="AA45" s="0" t="str">
        <f aca="false" t="array" ref="AA45:AA45">IFERROR(CONCATENATE(TEXT(INDEX($Z$7:$Z$35,SMALL(IF($AC$7:$AC$35&lt;&gt;"",IF($Z$7:$Z$35&lt;&gt;"",ROW($Z$7:$Z$35)-MIN(ROW($Z$7:$Z$35))+1,""),""),ROW()-ROW(A$38)+1)),"##0"),","),"")</f>
        <v/>
      </c>
      <c r="AB45" s="0" t="str">
        <f aca="false" t="array" ref="AB45:AB45">IFERROR(CONCATENATE((INDEX($A$7:$A$35,SMALL(IF($AC$7:$AC$35&lt;&gt;"",IF($Z$7:$Z$35&lt;&gt;"",ROW($Z$7:$Z$35)-MIN(ROW($Z$7:$Z$35))+1,""),""),ROW()-ROW(A$38)+1))),),"")</f>
        <v/>
      </c>
      <c r="AE45" s="0" t="str">
        <f aca="false" t="array" ref="AE45:AE45">IFERROR(CONCATENATE((INDEX($AH$7:$AH$35,SMALL(IF($AH$7:$AH$35&lt;&gt;"",IF($AE$7:$AE$35&lt;&gt;"",ROW($AE$7:$AE$35)-MIN(ROW($AE$7:$AE$35))+1,""),""),ROW()-ROW(A$38)+1)))," "),"")</f>
        <v/>
      </c>
      <c r="AF45" s="0" t="str">
        <f aca="false" t="array" ref="AF45:AF45">IFERROR(CONCATENATE(TEXT(INDEX($AE$7:$AE$35,SMALL(IF($AH$7:$AH$35&lt;&gt;"",IF($AE$7:$AE$35&lt;&gt;"",ROW($AE$7:$AE$35)-MIN(ROW($AE$7:$AE$35))+1,""),""),ROW()-ROW(A$38)+1)),"##0")," "),"")</f>
        <v/>
      </c>
      <c r="AG45" s="0" t="str">
        <f aca="false" t="array" ref="AG45:AG45">IFERROR(CONCATENATE((INDEX($A$7:$A$35,SMALL(IF($AH$7:$AH$35&lt;&gt;"",IF($AE$7:$AE$35&lt;&gt;"",ROW($AE$7:$AE$35)-MIN(ROW($AE$7:$AE$35))+1,""),""),ROW()-ROW(A$38)+1))),),"")</f>
        <v/>
      </c>
      <c r="AJ45" s="0" t="str">
        <f aca="false" t="array" ref="AJ45:AJ45">IFERROR(CONCATENATE((INDEX($AM$7:$AM$35,SMALL(IF($AM$7:$AM$35&lt;&gt;"",IF($AJ$7:$AJ$35&lt;&gt;"",ROW($AJ$7:$AJ$35)-MIN(ROW($AJ$7:$AJ$35))+1,""),""),ROW()-ROW(A$38)+1)))," "),"")</f>
        <v/>
      </c>
      <c r="AK45" s="0" t="str">
        <f aca="false" t="array" ref="AK45:AK45">IFERROR(CONCATENATE(TEXT(INDEX($AJ$7:$AJ$35,SMALL(IF($AM$7:$AM$35&lt;&gt;"",IF($AJ$7:$AJ$35&lt;&gt;"",ROW($AJ$7:$AJ$35)-MIN(ROW($AJ$7:$AJ$35))+1,""),""),ROW()-ROW(A$38)+1)),"##0")," "),"")</f>
        <v/>
      </c>
      <c r="AL45" s="0" t="str">
        <f aca="false" t="array" ref="AL45:AL45">IFERROR(CONCATENATE((INDEX($A$7:$A$35,SMALL(IF($AM$7:$AM$35&lt;&gt;"",IF($AJ$7:$AJ$35&lt;&gt;"",ROW($AJ$7:$AJ$35)-MIN(ROW($AJ$7:$AJ$35))+1,""),""),ROW()-ROW(A$38)+1))),),"")</f>
        <v/>
      </c>
    </row>
    <row r="46" customFormat="false" ht="15" hidden="false" customHeight="false" outlineLevel="0" collapsed="false">
      <c r="K46" s="0" t="str">
        <f aca="false" t="array" ref="K46:K46">IFERROR(CONCATENATE(TEXT(INDEX($K$7:$K$35,SMALL(IF($N$7:$N$35&lt;&gt;"",IF($K$7:$K$35&lt;&gt;"",ROW($K$7:$K$35)-MIN(ROW($K$7:$K$35))+1,""),""),ROW()-ROW(A$38)+1)),"##0"),","),"")</f>
        <v/>
      </c>
      <c r="L46" s="0" t="str">
        <f aca="false" t="array" ref="L46:L46">IFERROR(CONCATENATE((INDEX($N$7:$N$35,SMALL(IF($N$7:$N$35&lt;&gt;"",IF($K$7:$K$35&lt;&gt;"",ROW($K$7:$K$35)-MIN(ROW($K$7:$K$35))+1,""),""),ROW()-ROW(A$38)+1))),","),"")</f>
        <v/>
      </c>
      <c r="M46" s="0" t="str">
        <f aca="false" t="array" ref="M46:M46">IFERROR(CONCATENATE((INDEX($A$7:$A$35,SMALL(IF($N$7:$N$35&lt;&gt;"",IF($K$7:$K$35&lt;&gt;"",ROW($K$7:$K$35)-MIN(ROW($K$7:$K$35))+1,""),""),ROW()-ROW(A$38)+1))),),"")</f>
        <v/>
      </c>
      <c r="P46" s="0" t="str">
        <f aca="false" t="array" ref="P46:P46">IFERROR(CONCATENATE((INDEX($S$7:$S$35,SMALL(IF($S$7:$S$35&lt;&gt;"",IF($P$7:$P$35&lt;&gt;"",ROW($P$7:$P$35)-MIN(ROW($P$7:$P$35))+1,""),""),ROW()-ROW(A$38)+1)))," "),"")</f>
        <v/>
      </c>
      <c r="Q46" s="0" t="str">
        <f aca="false" t="array" ref="Q46:Q46">IFERROR(CONCATENATE(TEXT(INDEX($P$7:$P$35,SMALL(IF($S$7:$S$35&lt;&gt;"",IF($P$7:$P$35&lt;&gt;"",ROW($P$7:$P$35)-MIN(ROW($P$7:$P$35))+1,""),""),ROW()-ROW(A$38)+1)),"##0")," "),"")</f>
        <v/>
      </c>
      <c r="R46" s="0" t="str">
        <f aca="false" t="array" ref="R46:R46">IFERROR(CONCATENATE((INDEX($A$7:$A$35,SMALL(IF($S$7:$S$35&lt;&gt;"",IF($P$7:$P$35&lt;&gt;"",ROW($P$7:$P$35)-MIN(ROW($P$7:$P$35))+1,""),""),ROW()-ROW(A$38)+1))),),"")</f>
        <v/>
      </c>
      <c r="U46" s="0" t="str">
        <f aca="false" t="array" ref="U46:U46">IFERROR(CONCATENATE((INDEX($X$7:$X$35,SMALL(IF($X$7:$X$35&lt;&gt;"",IF($U$7:$U$35&lt;&gt;"",ROW($U$7:$U$35)-MIN(ROW($U$7:$U$35))+1,""),""),ROW()-ROW(A$38)+1)))," "),"")</f>
        <v/>
      </c>
      <c r="V46" s="0" t="str">
        <f aca="false" t="array" ref="V46:V46">IFERROR(CONCATENATE(TEXT(INDEX($U$7:$U$35,SMALL(IF($X$7:$X$35&lt;&gt;"",IF($U$7:$U$35&lt;&gt;"",ROW($U$7:$U$35)-MIN(ROW($U$7:$U$35))+1,""),""),ROW()-ROW(A$38)+1)),"##0")," "),"")</f>
        <v/>
      </c>
      <c r="W46" s="0" t="str">
        <f aca="false" t="array" ref="W46:W46">IFERROR(CONCATENATE((INDEX($A$7:$A$35,SMALL(IF($X$7:$X$35&lt;&gt;"",IF($U$7:$U$35&lt;&gt;"",ROW($U$7:$U$35)-MIN(ROW($U$7:$U$35))+1,""),""),ROW()-ROW(A$38)+1))),),"")</f>
        <v/>
      </c>
      <c r="Z46" s="0" t="str">
        <f aca="false" t="array" ref="Z46:Z46">IFERROR(CONCATENATE((INDEX($AC$7:$AC$35,SMALL(IF($AC$7:$AC$35&lt;&gt;"",IF($Z$7:$Z$35&lt;&gt;"",ROW($Z$7:$Z$35)-MIN(ROW($Z$7:$Z$35))+1,""),""),ROW()-ROW(A$38)+1))),","),"")</f>
        <v/>
      </c>
      <c r="AA46" s="0" t="str">
        <f aca="false" t="array" ref="AA46:AA46">IFERROR(CONCATENATE(TEXT(INDEX($Z$7:$Z$35,SMALL(IF($AC$7:$AC$35&lt;&gt;"",IF($Z$7:$Z$35&lt;&gt;"",ROW($Z$7:$Z$35)-MIN(ROW($Z$7:$Z$35))+1,""),""),ROW()-ROW(A$38)+1)),"##0"),","),"")</f>
        <v/>
      </c>
      <c r="AB46" s="0" t="str">
        <f aca="false" t="array" ref="AB46:AB46">IFERROR(CONCATENATE((INDEX($A$7:$A$35,SMALL(IF($AC$7:$AC$35&lt;&gt;"",IF($Z$7:$Z$35&lt;&gt;"",ROW($Z$7:$Z$35)-MIN(ROW($Z$7:$Z$35))+1,""),""),ROW()-ROW(A$38)+1))),),"")</f>
        <v/>
      </c>
      <c r="AE46" s="0" t="str">
        <f aca="false" t="array" ref="AE46:AE46">IFERROR(CONCATENATE((INDEX($AH$7:$AH$35,SMALL(IF($AH$7:$AH$35&lt;&gt;"",IF($AE$7:$AE$35&lt;&gt;"",ROW($AE$7:$AE$35)-MIN(ROW($AE$7:$AE$35))+1,""),""),ROW()-ROW(A$38)+1)))," "),"")</f>
        <v/>
      </c>
      <c r="AF46" s="0" t="str">
        <f aca="false" t="array" ref="AF46:AF46">IFERROR(CONCATENATE(TEXT(INDEX($AE$7:$AE$35,SMALL(IF($AH$7:$AH$35&lt;&gt;"",IF($AE$7:$AE$35&lt;&gt;"",ROW($AE$7:$AE$35)-MIN(ROW($AE$7:$AE$35))+1,""),""),ROW()-ROW(A$38)+1)),"##0")," "),"")</f>
        <v/>
      </c>
      <c r="AG46" s="0" t="str">
        <f aca="false" t="array" ref="AG46:AG46">IFERROR(CONCATENATE((INDEX($A$7:$A$35,SMALL(IF($AH$7:$AH$35&lt;&gt;"",IF($AE$7:$AE$35&lt;&gt;"",ROW($AE$7:$AE$35)-MIN(ROW($AE$7:$AE$35))+1,""),""),ROW()-ROW(A$38)+1))),),"")</f>
        <v/>
      </c>
      <c r="AJ46" s="0" t="str">
        <f aca="false" t="array" ref="AJ46:AJ46">IFERROR(CONCATENATE((INDEX($AM$7:$AM$35,SMALL(IF($AM$7:$AM$35&lt;&gt;"",IF($AJ$7:$AJ$35&lt;&gt;"",ROW($AJ$7:$AJ$35)-MIN(ROW($AJ$7:$AJ$35))+1,""),""),ROW()-ROW(A$38)+1)))," "),"")</f>
        <v/>
      </c>
      <c r="AK46" s="0" t="str">
        <f aca="false" t="array" ref="AK46:AK46">IFERROR(CONCATENATE(TEXT(INDEX($AJ$7:$AJ$35,SMALL(IF($AM$7:$AM$35&lt;&gt;"",IF($AJ$7:$AJ$35&lt;&gt;"",ROW($AJ$7:$AJ$35)-MIN(ROW($AJ$7:$AJ$35))+1,""),""),ROW()-ROW(A$38)+1)),"##0")," "),"")</f>
        <v/>
      </c>
      <c r="AL46" s="0" t="str">
        <f aca="false" t="array" ref="AL46:AL46">IFERROR(CONCATENATE((INDEX($A$7:$A$35,SMALL(IF($AM$7:$AM$35&lt;&gt;"",IF($AJ$7:$AJ$35&lt;&gt;"",ROW($AJ$7:$AJ$35)-MIN(ROW($AJ$7:$AJ$35))+1,""),""),ROW()-ROW(A$38)+1))),),"")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IFERROR(CONCATENATE(TEXT(INDEX($K$7:$K$35,SMALL(IF($N$7:$N$35&lt;&gt;"",IF($K$7:$K$35&lt;&gt;"",ROW($K$7:$K$35)-MIN(ROW($K$7:$K$35))+1,""),""),ROW()-ROW(A$38)+1)),"##0"),","),"")</f>
        <v/>
      </c>
      <c r="L47" s="0" t="str">
        <f aca="false" t="array" ref="L47:L47">IFERROR(CONCATENATE((INDEX($N$7:$N$35,SMALL(IF($N$7:$N$35&lt;&gt;"",IF($K$7:$K$35&lt;&gt;"",ROW($K$7:$K$35)-MIN(ROW($K$7:$K$35))+1,""),""),ROW()-ROW(A$38)+1))),","),"")</f>
        <v/>
      </c>
      <c r="M47" s="0" t="str">
        <f aca="false" t="array" ref="M47:M47">IFERROR(CONCATENATE((INDEX($A$7:$A$35,SMALL(IF($N$7:$N$35&lt;&gt;"",IF($K$7:$K$35&lt;&gt;"",ROW($K$7:$K$35)-MIN(ROW($K$7:$K$35))+1,""),""),ROW()-ROW(A$38)+1))),),"")</f>
        <v/>
      </c>
      <c r="P47" s="0" t="str">
        <f aca="false" t="array" ref="P47:P47">IFERROR(CONCATENATE((INDEX($S$7:$S$35,SMALL(IF($S$7:$S$35&lt;&gt;"",IF($P$7:$P$35&lt;&gt;"",ROW($P$7:$P$35)-MIN(ROW($P$7:$P$35))+1,""),""),ROW()-ROW(A$38)+1)))," "),"")</f>
        <v/>
      </c>
      <c r="Q47" s="0" t="str">
        <f aca="false" t="array" ref="Q47:Q47">IFERROR(CONCATENATE(TEXT(INDEX($P$7:$P$35,SMALL(IF($S$7:$S$35&lt;&gt;"",IF($P$7:$P$35&lt;&gt;"",ROW($P$7:$P$35)-MIN(ROW($P$7:$P$35))+1,""),""),ROW()-ROW(A$38)+1)),"##0")," "),"")</f>
        <v/>
      </c>
      <c r="R47" s="0" t="str">
        <f aca="false" t="array" ref="R47:R47">IFERROR(CONCATENATE((INDEX($A$7:$A$35,SMALL(IF($S$7:$S$35&lt;&gt;"",IF($P$7:$P$35&lt;&gt;"",ROW($P$7:$P$35)-MIN(ROW($P$7:$P$35))+1,""),""),ROW()-ROW(A$38)+1))),),"")</f>
        <v/>
      </c>
      <c r="U47" s="0" t="str">
        <f aca="false" t="array" ref="U47:U47">IFERROR(CONCATENATE((INDEX($X$7:$X$35,SMALL(IF($X$7:$X$35&lt;&gt;"",IF($U$7:$U$35&lt;&gt;"",ROW($U$7:$U$35)-MIN(ROW($U$7:$U$35))+1,""),""),ROW()-ROW(A$38)+1)))," "),"")</f>
        <v/>
      </c>
      <c r="V47" s="0" t="str">
        <f aca="false" t="array" ref="V47:V47">IFERROR(CONCATENATE(TEXT(INDEX($U$7:$U$35,SMALL(IF($X$7:$X$35&lt;&gt;"",IF($U$7:$U$35&lt;&gt;"",ROW($U$7:$U$35)-MIN(ROW($U$7:$U$35))+1,""),""),ROW()-ROW(A$38)+1)),"##0")," "),"")</f>
        <v/>
      </c>
      <c r="W47" s="0" t="str">
        <f aca="false" t="array" ref="W47:W47">IFERROR(CONCATENATE((INDEX($A$7:$A$35,SMALL(IF($X$7:$X$35&lt;&gt;"",IF($U$7:$U$35&lt;&gt;"",ROW($U$7:$U$35)-MIN(ROW($U$7:$U$35))+1,""),""),ROW()-ROW(A$38)+1))),),"")</f>
        <v/>
      </c>
      <c r="Z47" s="0" t="str">
        <f aca="false" t="array" ref="Z47:Z47">IFERROR(CONCATENATE((INDEX($AC$7:$AC$35,SMALL(IF($AC$7:$AC$35&lt;&gt;"",IF($Z$7:$Z$35&lt;&gt;"",ROW($Z$7:$Z$35)-MIN(ROW($Z$7:$Z$35))+1,""),""),ROW()-ROW(A$38)+1))),","),"")</f>
        <v/>
      </c>
      <c r="AA47" s="0" t="str">
        <f aca="false" t="array" ref="AA47:AA47">IFERROR(CONCATENATE(TEXT(INDEX($Z$7:$Z$35,SMALL(IF($AC$7:$AC$35&lt;&gt;"",IF($Z$7:$Z$35&lt;&gt;"",ROW($Z$7:$Z$35)-MIN(ROW($Z$7:$Z$35))+1,""),""),ROW()-ROW(A$38)+1)),"##0"),","),"")</f>
        <v/>
      </c>
      <c r="AB47" s="0" t="str">
        <f aca="false" t="array" ref="AB47:AB47">IFERROR(CONCATENATE((INDEX($A$7:$A$35,SMALL(IF($AC$7:$AC$35&lt;&gt;"",IF($Z$7:$Z$35&lt;&gt;"",ROW($Z$7:$Z$35)-MIN(ROW($Z$7:$Z$35))+1,""),""),ROW()-ROW(A$38)+1))),),"")</f>
        <v/>
      </c>
      <c r="AE47" s="0" t="str">
        <f aca="false" t="array" ref="AE47:AE47">IFERROR(CONCATENATE((INDEX($AH$7:$AH$35,SMALL(IF($AH$7:$AH$35&lt;&gt;"",IF($AE$7:$AE$35&lt;&gt;"",ROW($AE$7:$AE$35)-MIN(ROW($AE$7:$AE$35))+1,""),""),ROW()-ROW(A$38)+1)))," "),"")</f>
        <v/>
      </c>
      <c r="AF47" s="0" t="str">
        <f aca="false" t="array" ref="AF47:AF47">IFERROR(CONCATENATE(TEXT(INDEX($AE$7:$AE$35,SMALL(IF($AH$7:$AH$35&lt;&gt;"",IF($AE$7:$AE$35&lt;&gt;"",ROW($AE$7:$AE$35)-MIN(ROW($AE$7:$AE$35))+1,""),""),ROW()-ROW(A$38)+1)),"##0")," "),"")</f>
        <v/>
      </c>
      <c r="AG47" s="0" t="str">
        <f aca="false" t="array" ref="AG47:AG47">IFERROR(CONCATENATE((INDEX($A$7:$A$35,SMALL(IF($AH$7:$AH$35&lt;&gt;"",IF($AE$7:$AE$35&lt;&gt;"",ROW($AE$7:$AE$35)-MIN(ROW($AE$7:$AE$35))+1,""),""),ROW()-ROW(A$38)+1))),),"")</f>
        <v/>
      </c>
      <c r="AJ47" s="0" t="str">
        <f aca="false" t="array" ref="AJ47:AJ47">IFERROR(CONCATENATE((INDEX($AM$7:$AM$35,SMALL(IF($AM$7:$AM$35&lt;&gt;"",IF($AJ$7:$AJ$35&lt;&gt;"",ROW($AJ$7:$AJ$35)-MIN(ROW($AJ$7:$AJ$35))+1,""),""),ROW()-ROW(A$38)+1)))," "),"")</f>
        <v/>
      </c>
      <c r="AK47" s="0" t="str">
        <f aca="false" t="array" ref="AK47:AK47">IFERROR(CONCATENATE(TEXT(INDEX($AJ$7:$AJ$35,SMALL(IF($AM$7:$AM$35&lt;&gt;"",IF($AJ$7:$AJ$35&lt;&gt;"",ROW($AJ$7:$AJ$35)-MIN(ROW($AJ$7:$AJ$35))+1,""),""),ROW()-ROW(A$38)+1)),"##0")," "),"")</f>
        <v/>
      </c>
      <c r="AL47" s="0" t="str">
        <f aca="false" t="array" ref="AL47:AL47">IFERROR(CONCATENATE((INDEX($A$7:$A$35,SMALL(IF($AM$7:$AM$35&lt;&gt;"",IF($AJ$7:$AJ$35&lt;&gt;"",ROW($AJ$7:$AJ$35)-MIN(ROW($AJ$7:$AJ$35))+1,""),""),ROW()-ROW(A$38)+1))),),"")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IFERROR(CONCATENATE(TEXT(INDEX($K$7:$K$35,SMALL(IF($N$7:$N$35&lt;&gt;"",IF($K$7:$K$35&lt;&gt;"",ROW($K$7:$K$35)-MIN(ROW($K$7:$K$35))+1,""),""),ROW()-ROW(A$38)+1)),"##0"),","),"")</f>
        <v/>
      </c>
      <c r="L48" s="0" t="str">
        <f aca="false" t="array" ref="L48:L48">IFERROR(CONCATENATE((INDEX($N$7:$N$35,SMALL(IF($N$7:$N$35&lt;&gt;"",IF($K$7:$K$35&lt;&gt;"",ROW($K$7:$K$35)-MIN(ROW($K$7:$K$35))+1,""),""),ROW()-ROW(A$38)+1))),","),"")</f>
        <v/>
      </c>
      <c r="M48" s="0" t="str">
        <f aca="false" t="array" ref="M48:M48">IFERROR(CONCATENATE((INDEX($A$7:$A$35,SMALL(IF($N$7:$N$35&lt;&gt;"",IF($K$7:$K$35&lt;&gt;"",ROW($K$7:$K$35)-MIN(ROW($K$7:$K$35))+1,""),""),ROW()-ROW(A$38)+1))),),"")</f>
        <v/>
      </c>
      <c r="P48" s="0" t="str">
        <f aca="false" t="array" ref="P48:P48">IFERROR(CONCATENATE((INDEX($S$7:$S$35,SMALL(IF($S$7:$S$35&lt;&gt;"",IF($P$7:$P$35&lt;&gt;"",ROW($P$7:$P$35)-MIN(ROW($P$7:$P$35))+1,""),""),ROW()-ROW(A$38)+1)))," "),"")</f>
        <v/>
      </c>
      <c r="Q48" s="0" t="str">
        <f aca="false" t="array" ref="Q48:Q48">IFERROR(CONCATENATE(TEXT(INDEX($P$7:$P$35,SMALL(IF($S$7:$S$35&lt;&gt;"",IF($P$7:$P$35&lt;&gt;"",ROW($P$7:$P$35)-MIN(ROW($P$7:$P$35))+1,""),""),ROW()-ROW(A$38)+1)),"##0")," "),"")</f>
        <v/>
      </c>
      <c r="R48" s="0" t="str">
        <f aca="false" t="array" ref="R48:R48">IFERROR(CONCATENATE((INDEX($A$7:$A$35,SMALL(IF($S$7:$S$35&lt;&gt;"",IF($P$7:$P$35&lt;&gt;"",ROW($P$7:$P$35)-MIN(ROW($P$7:$P$35))+1,""),""),ROW()-ROW(A$38)+1))),),"")</f>
        <v/>
      </c>
      <c r="U48" s="0" t="str">
        <f aca="false" t="array" ref="U48:U48">IFERROR(CONCATENATE((INDEX($X$7:$X$35,SMALL(IF($X$7:$X$35&lt;&gt;"",IF($U$7:$U$35&lt;&gt;"",ROW($U$7:$U$35)-MIN(ROW($U$7:$U$35))+1,""),""),ROW()-ROW(A$38)+1)))," "),"")</f>
        <v/>
      </c>
      <c r="V48" s="0" t="str">
        <f aca="false" t="array" ref="V48:V48">IFERROR(CONCATENATE(TEXT(INDEX($U$7:$U$35,SMALL(IF($X$7:$X$35&lt;&gt;"",IF($U$7:$U$35&lt;&gt;"",ROW($U$7:$U$35)-MIN(ROW($U$7:$U$35))+1,""),""),ROW()-ROW(A$38)+1)),"##0")," "),"")</f>
        <v/>
      </c>
      <c r="W48" s="0" t="str">
        <f aca="false" t="array" ref="W48:W48">IFERROR(CONCATENATE((INDEX($A$7:$A$35,SMALL(IF($X$7:$X$35&lt;&gt;"",IF($U$7:$U$35&lt;&gt;"",ROW($U$7:$U$35)-MIN(ROW($U$7:$U$35))+1,""),""),ROW()-ROW(A$38)+1))),),"")</f>
        <v/>
      </c>
      <c r="Z48" s="0" t="str">
        <f aca="false" t="array" ref="Z48:Z48">IFERROR(CONCATENATE((INDEX($AC$7:$AC$35,SMALL(IF($AC$7:$AC$35&lt;&gt;"",IF($Z$7:$Z$35&lt;&gt;"",ROW($Z$7:$Z$35)-MIN(ROW($Z$7:$Z$35))+1,""),""),ROW()-ROW(A$38)+1))),","),"")</f>
        <v/>
      </c>
      <c r="AA48" s="0" t="str">
        <f aca="false" t="array" ref="AA48:AA48">IFERROR(CONCATENATE(TEXT(INDEX($Z$7:$Z$35,SMALL(IF($AC$7:$AC$35&lt;&gt;"",IF($Z$7:$Z$35&lt;&gt;"",ROW($Z$7:$Z$35)-MIN(ROW($Z$7:$Z$35))+1,""),""),ROW()-ROW(A$38)+1)),"##0"),","),"")</f>
        <v/>
      </c>
      <c r="AB48" s="0" t="str">
        <f aca="false" t="array" ref="AB48:AB48">IFERROR(CONCATENATE((INDEX($A$7:$A$35,SMALL(IF($AC$7:$AC$35&lt;&gt;"",IF($Z$7:$Z$35&lt;&gt;"",ROW($Z$7:$Z$35)-MIN(ROW($Z$7:$Z$35))+1,""),""),ROW()-ROW(A$38)+1))),),"")</f>
        <v/>
      </c>
      <c r="AE48" s="0" t="str">
        <f aca="false" t="array" ref="AE48:AE48">IFERROR(CONCATENATE((INDEX($AH$7:$AH$35,SMALL(IF($AH$7:$AH$35&lt;&gt;"",IF($AE$7:$AE$35&lt;&gt;"",ROW($AE$7:$AE$35)-MIN(ROW($AE$7:$AE$35))+1,""),""),ROW()-ROW(A$38)+1)))," "),"")</f>
        <v/>
      </c>
      <c r="AF48" s="0" t="str">
        <f aca="false" t="array" ref="AF48:AF48">IFERROR(CONCATENATE(TEXT(INDEX($AE$7:$AE$35,SMALL(IF($AH$7:$AH$35&lt;&gt;"",IF($AE$7:$AE$35&lt;&gt;"",ROW($AE$7:$AE$35)-MIN(ROW($AE$7:$AE$35))+1,""),""),ROW()-ROW(A$38)+1)),"##0")," "),"")</f>
        <v/>
      </c>
      <c r="AG48" s="0" t="str">
        <f aca="false" t="array" ref="AG48:AG48">IFERROR(CONCATENATE((INDEX($A$7:$A$35,SMALL(IF($AH$7:$AH$35&lt;&gt;"",IF($AE$7:$AE$35&lt;&gt;"",ROW($AE$7:$AE$35)-MIN(ROW($AE$7:$AE$35))+1,""),""),ROW()-ROW(A$38)+1))),),"")</f>
        <v/>
      </c>
      <c r="AJ48" s="0" t="str">
        <f aca="false" t="array" ref="AJ48:AJ48">IFERROR(CONCATENATE((INDEX($AM$7:$AM$35,SMALL(IF($AM$7:$AM$35&lt;&gt;"",IF($AJ$7:$AJ$35&lt;&gt;"",ROW($AJ$7:$AJ$35)-MIN(ROW($AJ$7:$AJ$35))+1,""),""),ROW()-ROW(A$38)+1)))," "),"")</f>
        <v/>
      </c>
      <c r="AK48" s="0" t="str">
        <f aca="false" t="array" ref="AK48:AK48">IFERROR(CONCATENATE(TEXT(INDEX($AJ$7:$AJ$35,SMALL(IF($AM$7:$AM$35&lt;&gt;"",IF($AJ$7:$AJ$35&lt;&gt;"",ROW($AJ$7:$AJ$35)-MIN(ROW($AJ$7:$AJ$35))+1,""),""),ROW()-ROW(A$38)+1)),"##0")," "),"")</f>
        <v/>
      </c>
      <c r="AL48" s="0" t="str">
        <f aca="false" t="array" ref="AL48:AL48">IFERROR(CONCATENATE((INDEX($A$7:$A$35,SMALL(IF($AM$7:$AM$35&lt;&gt;"",IF($AJ$7:$AJ$35&lt;&gt;"",ROW($AJ$7:$AJ$35)-MIN(ROW($AJ$7:$AJ$35))+1,""),""),ROW()-ROW(A$38)+1))),),"")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IFERROR(CONCATENATE(TEXT(INDEX($K$7:$K$35,SMALL(IF($N$7:$N$35&lt;&gt;"",IF($K$7:$K$35&lt;&gt;"",ROW($K$7:$K$35)-MIN(ROW($K$7:$K$35))+1,""),""),ROW()-ROW(A$38)+1)),"##0"),","),"")</f>
        <v/>
      </c>
      <c r="L49" s="0" t="str">
        <f aca="false" t="array" ref="L49:L49">IFERROR(CONCATENATE((INDEX($N$7:$N$35,SMALL(IF($N$7:$N$35&lt;&gt;"",IF($K$7:$K$35&lt;&gt;"",ROW($K$7:$K$35)-MIN(ROW($K$7:$K$35))+1,""),""),ROW()-ROW(A$38)+1))),","),"")</f>
        <v/>
      </c>
      <c r="M49" s="0" t="str">
        <f aca="false" t="array" ref="M49:M49">IFERROR(CONCATENATE((INDEX($A$7:$A$35,SMALL(IF($N$7:$N$35&lt;&gt;"",IF($K$7:$K$35&lt;&gt;"",ROW($K$7:$K$35)-MIN(ROW($K$7:$K$35))+1,""),""),ROW()-ROW(A$38)+1))),),"")</f>
        <v/>
      </c>
      <c r="P49" s="0" t="str">
        <f aca="false" t="array" ref="P49:P49">IFERROR(CONCATENATE((INDEX($S$7:$S$35,SMALL(IF($S$7:$S$35&lt;&gt;"",IF($P$7:$P$35&lt;&gt;"",ROW($P$7:$P$35)-MIN(ROW($P$7:$P$35))+1,""),""),ROW()-ROW(A$38)+1)))," "),"")</f>
        <v/>
      </c>
      <c r="Q49" s="0" t="str">
        <f aca="false" t="array" ref="Q49:Q49">IFERROR(CONCATENATE(TEXT(INDEX($P$7:$P$35,SMALL(IF($S$7:$S$35&lt;&gt;"",IF($P$7:$P$35&lt;&gt;"",ROW($P$7:$P$35)-MIN(ROW($P$7:$P$35))+1,""),""),ROW()-ROW(A$38)+1)),"##0")," "),"")</f>
        <v/>
      </c>
      <c r="R49" s="0" t="str">
        <f aca="false" t="array" ref="R49:R49">IFERROR(CONCATENATE((INDEX($A$7:$A$35,SMALL(IF($S$7:$S$35&lt;&gt;"",IF($P$7:$P$35&lt;&gt;"",ROW($P$7:$P$35)-MIN(ROW($P$7:$P$35))+1,""),""),ROW()-ROW(A$38)+1))),),"")</f>
        <v/>
      </c>
      <c r="U49" s="0" t="str">
        <f aca="false" t="array" ref="U49:U49">IFERROR(CONCATENATE((INDEX($X$7:$X$35,SMALL(IF($X$7:$X$35&lt;&gt;"",IF($U$7:$U$35&lt;&gt;"",ROW($U$7:$U$35)-MIN(ROW($U$7:$U$35))+1,""),""),ROW()-ROW(A$38)+1)))," "),"")</f>
        <v/>
      </c>
      <c r="V49" s="0" t="str">
        <f aca="false" t="array" ref="V49:V49">IFERROR(CONCATENATE(TEXT(INDEX($U$7:$U$35,SMALL(IF($X$7:$X$35&lt;&gt;"",IF($U$7:$U$35&lt;&gt;"",ROW($U$7:$U$35)-MIN(ROW($U$7:$U$35))+1,""),""),ROW()-ROW(A$38)+1)),"##0")," "),"")</f>
        <v/>
      </c>
      <c r="W49" s="0" t="str">
        <f aca="false" t="array" ref="W49:W49">IFERROR(CONCATENATE((INDEX($A$7:$A$35,SMALL(IF($X$7:$X$35&lt;&gt;"",IF($U$7:$U$35&lt;&gt;"",ROW($U$7:$U$35)-MIN(ROW($U$7:$U$35))+1,""),""),ROW()-ROW(A$38)+1))),),"")</f>
        <v/>
      </c>
      <c r="Z49" s="0" t="str">
        <f aca="false" t="array" ref="Z49:Z49">IFERROR(CONCATENATE((INDEX($AC$7:$AC$35,SMALL(IF($AC$7:$AC$35&lt;&gt;"",IF($Z$7:$Z$35&lt;&gt;"",ROW($Z$7:$Z$35)-MIN(ROW($Z$7:$Z$35))+1,""),""),ROW()-ROW(A$38)+1))),","),"")</f>
        <v/>
      </c>
      <c r="AA49" s="0" t="str">
        <f aca="false" t="array" ref="AA49:AA49">IFERROR(CONCATENATE(TEXT(INDEX($Z$7:$Z$35,SMALL(IF($AC$7:$AC$35&lt;&gt;"",IF($Z$7:$Z$35&lt;&gt;"",ROW($Z$7:$Z$35)-MIN(ROW($Z$7:$Z$35))+1,""),""),ROW()-ROW(A$38)+1)),"##0"),","),"")</f>
        <v/>
      </c>
      <c r="AB49" s="0" t="str">
        <f aca="false" t="array" ref="AB49:AB49">IFERROR(CONCATENATE((INDEX($A$7:$A$35,SMALL(IF($AC$7:$AC$35&lt;&gt;"",IF($Z$7:$Z$35&lt;&gt;"",ROW($Z$7:$Z$35)-MIN(ROW($Z$7:$Z$35))+1,""),""),ROW()-ROW(A$38)+1))),),"")</f>
        <v/>
      </c>
      <c r="AE49" s="0" t="str">
        <f aca="false" t="array" ref="AE49:AE49">IFERROR(CONCATENATE((INDEX($AH$7:$AH$35,SMALL(IF($AH$7:$AH$35&lt;&gt;"",IF($AE$7:$AE$35&lt;&gt;"",ROW($AE$7:$AE$35)-MIN(ROW($AE$7:$AE$35))+1,""),""),ROW()-ROW(A$38)+1)))," "),"")</f>
        <v/>
      </c>
      <c r="AF49" s="0" t="str">
        <f aca="false" t="array" ref="AF49:AF49">IFERROR(CONCATENATE(TEXT(INDEX($AE$7:$AE$35,SMALL(IF($AH$7:$AH$35&lt;&gt;"",IF($AE$7:$AE$35&lt;&gt;"",ROW($AE$7:$AE$35)-MIN(ROW($AE$7:$AE$35))+1,""),""),ROW()-ROW(A$38)+1)),"##0")," "),"")</f>
        <v/>
      </c>
      <c r="AG49" s="0" t="str">
        <f aca="false" t="array" ref="AG49:AG49">IFERROR(CONCATENATE((INDEX($A$7:$A$35,SMALL(IF($AH$7:$AH$35&lt;&gt;"",IF($AE$7:$AE$35&lt;&gt;"",ROW($AE$7:$AE$35)-MIN(ROW($AE$7:$AE$35))+1,""),""),ROW()-ROW(A$38)+1))),),"")</f>
        <v/>
      </c>
      <c r="AJ49" s="0" t="str">
        <f aca="false" t="array" ref="AJ49:AJ49">IFERROR(CONCATENATE((INDEX($AM$7:$AM$35,SMALL(IF($AM$7:$AM$35&lt;&gt;"",IF($AJ$7:$AJ$35&lt;&gt;"",ROW($AJ$7:$AJ$35)-MIN(ROW($AJ$7:$AJ$35))+1,""),""),ROW()-ROW(A$38)+1)))," "),"")</f>
        <v/>
      </c>
      <c r="AK49" s="0" t="str">
        <f aca="false" t="array" ref="AK49:AK49">IFERROR(CONCATENATE(TEXT(INDEX($AJ$7:$AJ$35,SMALL(IF($AM$7:$AM$35&lt;&gt;"",IF($AJ$7:$AJ$35&lt;&gt;"",ROW($AJ$7:$AJ$35)-MIN(ROW($AJ$7:$AJ$35))+1,""),""),ROW()-ROW(A$38)+1)),"##0")," "),"")</f>
        <v/>
      </c>
      <c r="AL49" s="0" t="str">
        <f aca="false" t="array" ref="AL49:AL49">IFERROR(CONCATENATE((INDEX($A$7:$A$35,SMALL(IF($AM$7:$AM$35&lt;&gt;"",IF($AJ$7:$AJ$35&lt;&gt;"",ROW($AJ$7:$AJ$35)-MIN(ROW($AJ$7:$AJ$35))+1,""),""),ROW()-ROW(A$38)+1))),),"")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IFERROR(CONCATENATE(TEXT(INDEX($K$7:$K$35,SMALL(IF($N$7:$N$35&lt;&gt;"",IF($K$7:$K$35&lt;&gt;"",ROW($K$7:$K$35)-MIN(ROW($K$7:$K$35))+1,""),""),ROW()-ROW(A$38)+1)),"##0"),","),"")</f>
        <v/>
      </c>
      <c r="L50" s="0" t="str">
        <f aca="false" t="array" ref="L50:L50">IFERROR(CONCATENATE((INDEX($N$7:$N$35,SMALL(IF($N$7:$N$35&lt;&gt;"",IF($K$7:$K$35&lt;&gt;"",ROW($K$7:$K$35)-MIN(ROW($K$7:$K$35))+1,""),""),ROW()-ROW(A$38)+1))),","),"")</f>
        <v/>
      </c>
      <c r="M50" s="0" t="str">
        <f aca="false" t="array" ref="M50:M50">IFERROR(CONCATENATE((INDEX($A$7:$A$35,SMALL(IF($N$7:$N$35&lt;&gt;"",IF($K$7:$K$35&lt;&gt;"",ROW($K$7:$K$35)-MIN(ROW($K$7:$K$35))+1,""),""),ROW()-ROW(A$38)+1))),),"")</f>
        <v/>
      </c>
      <c r="P50" s="0" t="str">
        <f aca="false" t="array" ref="P50:P50">IFERROR(CONCATENATE((INDEX($S$7:$S$35,SMALL(IF($S$7:$S$35&lt;&gt;"",IF($P$7:$P$35&lt;&gt;"",ROW($P$7:$P$35)-MIN(ROW($P$7:$P$35))+1,""),""),ROW()-ROW(A$38)+1)))," "),"")</f>
        <v/>
      </c>
      <c r="Q50" s="0" t="str">
        <f aca="false" t="array" ref="Q50:Q50">IFERROR(CONCATENATE(TEXT(INDEX($P$7:$P$35,SMALL(IF($S$7:$S$35&lt;&gt;"",IF($P$7:$P$35&lt;&gt;"",ROW($P$7:$P$35)-MIN(ROW($P$7:$P$35))+1,""),""),ROW()-ROW(A$38)+1)),"##0")," "),"")</f>
        <v/>
      </c>
      <c r="R50" s="0" t="str">
        <f aca="false" t="array" ref="R50:R50">IFERROR(CONCATENATE((INDEX($A$7:$A$35,SMALL(IF($S$7:$S$35&lt;&gt;"",IF($P$7:$P$35&lt;&gt;"",ROW($P$7:$P$35)-MIN(ROW($P$7:$P$35))+1,""),""),ROW()-ROW(A$38)+1))),),"")</f>
        <v/>
      </c>
      <c r="U50" s="0" t="str">
        <f aca="false" t="array" ref="U50:U50">IFERROR(CONCATENATE((INDEX($X$7:$X$35,SMALL(IF($X$7:$X$35&lt;&gt;"",IF($U$7:$U$35&lt;&gt;"",ROW($U$7:$U$35)-MIN(ROW($U$7:$U$35))+1,""),""),ROW()-ROW(A$38)+1)))," "),"")</f>
        <v/>
      </c>
      <c r="V50" s="0" t="str">
        <f aca="false" t="array" ref="V50:V50">IFERROR(CONCATENATE(TEXT(INDEX($U$7:$U$35,SMALL(IF($X$7:$X$35&lt;&gt;"",IF($U$7:$U$35&lt;&gt;"",ROW($U$7:$U$35)-MIN(ROW($U$7:$U$35))+1,""),""),ROW()-ROW(A$38)+1)),"##0")," "),"")</f>
        <v/>
      </c>
      <c r="W50" s="0" t="str">
        <f aca="false" t="array" ref="W50:W50">IFERROR(CONCATENATE((INDEX($A$7:$A$35,SMALL(IF($X$7:$X$35&lt;&gt;"",IF($U$7:$U$35&lt;&gt;"",ROW($U$7:$U$35)-MIN(ROW($U$7:$U$35))+1,""),""),ROW()-ROW(A$38)+1))),),"")</f>
        <v/>
      </c>
      <c r="Z50" s="0" t="str">
        <f aca="false" t="array" ref="Z50:Z50">IFERROR(CONCATENATE((INDEX($AC$7:$AC$35,SMALL(IF($AC$7:$AC$35&lt;&gt;"",IF($Z$7:$Z$35&lt;&gt;"",ROW($Z$7:$Z$35)-MIN(ROW($Z$7:$Z$35))+1,""),""),ROW()-ROW(A$38)+1))),","),"")</f>
        <v/>
      </c>
      <c r="AA50" s="0" t="str">
        <f aca="false" t="array" ref="AA50:AA50">IFERROR(CONCATENATE(TEXT(INDEX($Z$7:$Z$35,SMALL(IF($AC$7:$AC$35&lt;&gt;"",IF($Z$7:$Z$35&lt;&gt;"",ROW($Z$7:$Z$35)-MIN(ROW($Z$7:$Z$35))+1,""),""),ROW()-ROW(A$38)+1)),"##0"),","),"")</f>
        <v/>
      </c>
      <c r="AB50" s="0" t="str">
        <f aca="false" t="array" ref="AB50:AB50">IFERROR(CONCATENATE((INDEX($A$7:$A$35,SMALL(IF($AC$7:$AC$35&lt;&gt;"",IF($Z$7:$Z$35&lt;&gt;"",ROW($Z$7:$Z$35)-MIN(ROW($Z$7:$Z$35))+1,""),""),ROW()-ROW(A$38)+1))),),"")</f>
        <v/>
      </c>
      <c r="AE50" s="0" t="str">
        <f aca="false" t="array" ref="AE50:AE50">IFERROR(CONCATENATE((INDEX($AH$7:$AH$35,SMALL(IF($AH$7:$AH$35&lt;&gt;"",IF($AE$7:$AE$35&lt;&gt;"",ROW($AE$7:$AE$35)-MIN(ROW($AE$7:$AE$35))+1,""),""),ROW()-ROW(A$38)+1)))," "),"")</f>
        <v/>
      </c>
      <c r="AF50" s="0" t="str">
        <f aca="false" t="array" ref="AF50:AF50">IFERROR(CONCATENATE(TEXT(INDEX($AE$7:$AE$35,SMALL(IF($AH$7:$AH$35&lt;&gt;"",IF($AE$7:$AE$35&lt;&gt;"",ROW($AE$7:$AE$35)-MIN(ROW($AE$7:$AE$35))+1,""),""),ROW()-ROW(A$38)+1)),"##0")," "),"")</f>
        <v/>
      </c>
      <c r="AG50" s="0" t="str">
        <f aca="false" t="array" ref="AG50:AG50">IFERROR(CONCATENATE((INDEX($A$7:$A$35,SMALL(IF($AH$7:$AH$35&lt;&gt;"",IF($AE$7:$AE$35&lt;&gt;"",ROW($AE$7:$AE$35)-MIN(ROW($AE$7:$AE$35))+1,""),""),ROW()-ROW(A$38)+1))),),"")</f>
        <v/>
      </c>
      <c r="AJ50" s="0" t="str">
        <f aca="false" t="array" ref="AJ50:AJ50">IFERROR(CONCATENATE((INDEX($AM$7:$AM$35,SMALL(IF($AM$7:$AM$35&lt;&gt;"",IF($AJ$7:$AJ$35&lt;&gt;"",ROW($AJ$7:$AJ$35)-MIN(ROW($AJ$7:$AJ$35))+1,""),""),ROW()-ROW(A$38)+1)))," "),"")</f>
        <v/>
      </c>
      <c r="AK50" s="0" t="str">
        <f aca="false" t="array" ref="AK50:AK50">IFERROR(CONCATENATE(TEXT(INDEX($AJ$7:$AJ$35,SMALL(IF($AM$7:$AM$35&lt;&gt;"",IF($AJ$7:$AJ$35&lt;&gt;"",ROW($AJ$7:$AJ$35)-MIN(ROW($AJ$7:$AJ$35))+1,""),""),ROW()-ROW(A$38)+1)),"##0")," "),"")</f>
        <v/>
      </c>
      <c r="AL50" s="0" t="str">
        <f aca="false" t="array" ref="AL50:AL50">IFERROR(CONCATENATE((INDEX($A$7:$A$35,SMALL(IF($AM$7:$AM$35&lt;&gt;"",IF($AJ$7:$AJ$35&lt;&gt;"",ROW($AJ$7:$AJ$35)-MIN(ROW($AJ$7:$AJ$35))+1,""),""),ROW()-ROW(A$38)+1))),),"")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IFERROR(CONCATENATE(TEXT(INDEX($K$7:$K$35,SMALL(IF($N$7:$N$35&lt;&gt;"",IF($K$7:$K$35&lt;&gt;"",ROW($K$7:$K$35)-MIN(ROW($K$7:$K$35))+1,""),""),ROW()-ROW(A$38)+1)),"##0"),","),"")</f>
        <v/>
      </c>
      <c r="L51" s="0" t="str">
        <f aca="false" t="array" ref="L51:L51">IFERROR(CONCATENATE((INDEX($N$7:$N$35,SMALL(IF($N$7:$N$35&lt;&gt;"",IF($K$7:$K$35&lt;&gt;"",ROW($K$7:$K$35)-MIN(ROW($K$7:$K$35))+1,""),""),ROW()-ROW(A$38)+1))),","),"")</f>
        <v/>
      </c>
      <c r="M51" s="0" t="str">
        <f aca="false" t="array" ref="M51:M51">IFERROR(CONCATENATE((INDEX($A$7:$A$35,SMALL(IF($N$7:$N$35&lt;&gt;"",IF($K$7:$K$35&lt;&gt;"",ROW($K$7:$K$35)-MIN(ROW($K$7:$K$35))+1,""),""),ROW()-ROW(A$38)+1))),),"")</f>
        <v/>
      </c>
      <c r="P51" s="0" t="str">
        <f aca="false" t="array" ref="P51:P51">IFERROR(CONCATENATE((INDEX($S$7:$S$35,SMALL(IF($S$7:$S$35&lt;&gt;"",IF($P$7:$P$35&lt;&gt;"",ROW($P$7:$P$35)-MIN(ROW($P$7:$P$35))+1,""),""),ROW()-ROW(A$38)+1)))," "),"")</f>
        <v/>
      </c>
      <c r="Q51" s="0" t="str">
        <f aca="false" t="array" ref="Q51:Q51">IFERROR(CONCATENATE(TEXT(INDEX($P$7:$P$35,SMALL(IF($S$7:$S$35&lt;&gt;"",IF($P$7:$P$35&lt;&gt;"",ROW($P$7:$P$35)-MIN(ROW($P$7:$P$35))+1,""),""),ROW()-ROW(A$38)+1)),"##0")," "),"")</f>
        <v/>
      </c>
      <c r="R51" s="0" t="str">
        <f aca="false" t="array" ref="R51:R51">IFERROR(CONCATENATE((INDEX($A$7:$A$35,SMALL(IF($S$7:$S$35&lt;&gt;"",IF($P$7:$P$35&lt;&gt;"",ROW($P$7:$P$35)-MIN(ROW($P$7:$P$35))+1,""),""),ROW()-ROW(A$38)+1))),),"")</f>
        <v/>
      </c>
      <c r="U51" s="0" t="str">
        <f aca="false" t="array" ref="U51:U51">IFERROR(CONCATENATE((INDEX($X$7:$X$35,SMALL(IF($X$7:$X$35&lt;&gt;"",IF($U$7:$U$35&lt;&gt;"",ROW($U$7:$U$35)-MIN(ROW($U$7:$U$35))+1,""),""),ROW()-ROW(A$38)+1)))," "),"")</f>
        <v/>
      </c>
      <c r="V51" s="0" t="str">
        <f aca="false" t="array" ref="V51:V51">IFERROR(CONCATENATE(TEXT(INDEX($U$7:$U$35,SMALL(IF($X$7:$X$35&lt;&gt;"",IF($U$7:$U$35&lt;&gt;"",ROW($U$7:$U$35)-MIN(ROW($U$7:$U$35))+1,""),""),ROW()-ROW(A$38)+1)),"##0")," "),"")</f>
        <v/>
      </c>
      <c r="W51" s="0" t="str">
        <f aca="false" t="array" ref="W51:W51">IFERROR(CONCATENATE((INDEX($A$7:$A$35,SMALL(IF($X$7:$X$35&lt;&gt;"",IF($U$7:$U$35&lt;&gt;"",ROW($U$7:$U$35)-MIN(ROW($U$7:$U$35))+1,""),""),ROW()-ROW(A$38)+1))),),"")</f>
        <v/>
      </c>
      <c r="Z51" s="0" t="str">
        <f aca="false" t="array" ref="Z51:Z51">IFERROR(CONCATENATE((INDEX($AC$7:$AC$35,SMALL(IF($AC$7:$AC$35&lt;&gt;"",IF($Z$7:$Z$35&lt;&gt;"",ROW($Z$7:$Z$35)-MIN(ROW($Z$7:$Z$35))+1,""),""),ROW()-ROW(A$38)+1))),","),"")</f>
        <v/>
      </c>
      <c r="AA51" s="0" t="str">
        <f aca="false" t="array" ref="AA51:AA51">IFERROR(CONCATENATE(TEXT(INDEX($Z$7:$Z$35,SMALL(IF($AC$7:$AC$35&lt;&gt;"",IF($Z$7:$Z$35&lt;&gt;"",ROW($Z$7:$Z$35)-MIN(ROW($Z$7:$Z$35))+1,""),""),ROW()-ROW(A$38)+1)),"##0"),","),"")</f>
        <v/>
      </c>
      <c r="AB51" s="0" t="str">
        <f aca="false" t="array" ref="AB51:AB51">IFERROR(CONCATENATE((INDEX($A$7:$A$35,SMALL(IF($AC$7:$AC$35&lt;&gt;"",IF($Z$7:$Z$35&lt;&gt;"",ROW($Z$7:$Z$35)-MIN(ROW($Z$7:$Z$35))+1,""),""),ROW()-ROW(A$38)+1))),),"")</f>
        <v/>
      </c>
      <c r="AE51" s="0" t="str">
        <f aca="false" t="array" ref="AE51:AE51">IFERROR(CONCATENATE((INDEX($AH$7:$AH$35,SMALL(IF($AH$7:$AH$35&lt;&gt;"",IF($AE$7:$AE$35&lt;&gt;"",ROW($AE$7:$AE$35)-MIN(ROW($AE$7:$AE$35))+1,""),""),ROW()-ROW(A$38)+1)))," "),"")</f>
        <v/>
      </c>
      <c r="AF51" s="0" t="str">
        <f aca="false" t="array" ref="AF51:AF51">IFERROR(CONCATENATE(TEXT(INDEX($AE$7:$AE$35,SMALL(IF($AH$7:$AH$35&lt;&gt;"",IF($AE$7:$AE$35&lt;&gt;"",ROW($AE$7:$AE$35)-MIN(ROW($AE$7:$AE$35))+1,""),""),ROW()-ROW(A$38)+1)),"##0")," "),"")</f>
        <v/>
      </c>
      <c r="AG51" s="0" t="str">
        <f aca="false" t="array" ref="AG51:AG51">IFERROR(CONCATENATE((INDEX($A$7:$A$35,SMALL(IF($AH$7:$AH$35&lt;&gt;"",IF($AE$7:$AE$35&lt;&gt;"",ROW($AE$7:$AE$35)-MIN(ROW($AE$7:$AE$35))+1,""),""),ROW()-ROW(A$38)+1))),),"")</f>
        <v/>
      </c>
      <c r="AJ51" s="0" t="str">
        <f aca="false" t="array" ref="AJ51:AJ51">IFERROR(CONCATENATE((INDEX($AM$7:$AM$35,SMALL(IF($AM$7:$AM$35&lt;&gt;"",IF($AJ$7:$AJ$35&lt;&gt;"",ROW($AJ$7:$AJ$35)-MIN(ROW($AJ$7:$AJ$35))+1,""),""),ROW()-ROW(A$38)+1)))," "),"")</f>
        <v/>
      </c>
      <c r="AK51" s="0" t="str">
        <f aca="false" t="array" ref="AK51:AK51">IFERROR(CONCATENATE(TEXT(INDEX($AJ$7:$AJ$35,SMALL(IF($AM$7:$AM$35&lt;&gt;"",IF($AJ$7:$AJ$35&lt;&gt;"",ROW($AJ$7:$AJ$35)-MIN(ROW($AJ$7:$AJ$35))+1,""),""),ROW()-ROW(A$38)+1)),"##0")," "),"")</f>
        <v/>
      </c>
      <c r="AL51" s="0" t="str">
        <f aca="false" t="array" ref="AL51:AL51">IFERROR(CONCATENATE((INDEX($A$7:$A$35,SMALL(IF($AM$7:$AM$35&lt;&gt;"",IF($AJ$7:$AJ$35&lt;&gt;"",ROW($AJ$7:$AJ$35)-MIN(ROW($AJ$7:$AJ$35))+1,""),""),ROW()-ROW(A$38)+1))),),"")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IFERROR(CONCATENATE(TEXT(INDEX($K$7:$K$35,SMALL(IF($N$7:$N$35&lt;&gt;"",IF($K$7:$K$35&lt;&gt;"",ROW($K$7:$K$35)-MIN(ROW($K$7:$K$35))+1,""),""),ROW()-ROW(A$38)+1)),"##0"),","),"")</f>
        <v/>
      </c>
      <c r="L52" s="0" t="str">
        <f aca="false" t="array" ref="L52:L52">IFERROR(CONCATENATE((INDEX($N$7:$N$35,SMALL(IF($N$7:$N$35&lt;&gt;"",IF($K$7:$K$35&lt;&gt;"",ROW($K$7:$K$35)-MIN(ROW($K$7:$K$35))+1,""),""),ROW()-ROW(A$38)+1))),","),"")</f>
        <v/>
      </c>
      <c r="M52" s="0" t="str">
        <f aca="false" t="array" ref="M52:M52">IFERROR(CONCATENATE((INDEX($A$7:$A$35,SMALL(IF($N$7:$N$35&lt;&gt;"",IF($K$7:$K$35&lt;&gt;"",ROW($K$7:$K$35)-MIN(ROW($K$7:$K$35))+1,""),""),ROW()-ROW(A$38)+1))),),"")</f>
        <v/>
      </c>
      <c r="P52" s="0" t="str">
        <f aca="false" t="array" ref="P52:P52">IFERROR(CONCATENATE((INDEX($S$7:$S$35,SMALL(IF($S$7:$S$35&lt;&gt;"",IF($P$7:$P$35&lt;&gt;"",ROW($P$7:$P$35)-MIN(ROW($P$7:$P$35))+1,""),""),ROW()-ROW(A$38)+1)))," "),"")</f>
        <v/>
      </c>
      <c r="Q52" s="0" t="str">
        <f aca="false" t="array" ref="Q52:Q52">IFERROR(CONCATENATE(TEXT(INDEX($P$7:$P$35,SMALL(IF($S$7:$S$35&lt;&gt;"",IF($P$7:$P$35&lt;&gt;"",ROW($P$7:$P$35)-MIN(ROW($P$7:$P$35))+1,""),""),ROW()-ROW(A$38)+1)),"##0")," "),"")</f>
        <v/>
      </c>
      <c r="R52" s="0" t="str">
        <f aca="false" t="array" ref="R52:R52">IFERROR(CONCATENATE((INDEX($A$7:$A$35,SMALL(IF($S$7:$S$35&lt;&gt;"",IF($P$7:$P$35&lt;&gt;"",ROW($P$7:$P$35)-MIN(ROW($P$7:$P$35))+1,""),""),ROW()-ROW(A$38)+1))),),"")</f>
        <v/>
      </c>
      <c r="U52" s="0" t="str">
        <f aca="false" t="array" ref="U52:U52">IFERROR(CONCATENATE((INDEX($X$7:$X$35,SMALL(IF($X$7:$X$35&lt;&gt;"",IF($U$7:$U$35&lt;&gt;"",ROW($U$7:$U$35)-MIN(ROW($U$7:$U$35))+1,""),""),ROW()-ROW(A$38)+1)))," "),"")</f>
        <v/>
      </c>
      <c r="V52" s="0" t="str">
        <f aca="false" t="array" ref="V52:V52">IFERROR(CONCATENATE(TEXT(INDEX($U$7:$U$35,SMALL(IF($X$7:$X$35&lt;&gt;"",IF($U$7:$U$35&lt;&gt;"",ROW($U$7:$U$35)-MIN(ROW($U$7:$U$35))+1,""),""),ROW()-ROW(A$38)+1)),"##0")," "),"")</f>
        <v/>
      </c>
      <c r="W52" s="0" t="str">
        <f aca="false" t="array" ref="W52:W52">IFERROR(CONCATENATE((INDEX($A$7:$A$35,SMALL(IF($X$7:$X$35&lt;&gt;"",IF($U$7:$U$35&lt;&gt;"",ROW($U$7:$U$35)-MIN(ROW($U$7:$U$35))+1,""),""),ROW()-ROW(A$38)+1))),),"")</f>
        <v/>
      </c>
      <c r="Z52" s="0" t="str">
        <f aca="false" t="array" ref="Z52:Z52">IFERROR(CONCATENATE((INDEX($AC$7:$AC$35,SMALL(IF($AC$7:$AC$35&lt;&gt;"",IF($Z$7:$Z$35&lt;&gt;"",ROW($Z$7:$Z$35)-MIN(ROW($Z$7:$Z$35))+1,""),""),ROW()-ROW(A$38)+1))),","),"")</f>
        <v/>
      </c>
      <c r="AA52" s="0" t="str">
        <f aca="false" t="array" ref="AA52:AA52">IFERROR(CONCATENATE(TEXT(INDEX($Z$7:$Z$35,SMALL(IF($AC$7:$AC$35&lt;&gt;"",IF($Z$7:$Z$35&lt;&gt;"",ROW($Z$7:$Z$35)-MIN(ROW($Z$7:$Z$35))+1,""),""),ROW()-ROW(A$38)+1)),"##0"),","),"")</f>
        <v/>
      </c>
      <c r="AB52" s="0" t="str">
        <f aca="false" t="array" ref="AB52:AB52">IFERROR(CONCATENATE((INDEX($A$7:$A$35,SMALL(IF($AC$7:$AC$35&lt;&gt;"",IF($Z$7:$Z$35&lt;&gt;"",ROW($Z$7:$Z$35)-MIN(ROW($Z$7:$Z$35))+1,""),""),ROW()-ROW(A$38)+1))),),"")</f>
        <v/>
      </c>
      <c r="AE52" s="0" t="str">
        <f aca="false" t="array" ref="AE52:AE52">IFERROR(CONCATENATE((INDEX($AH$7:$AH$35,SMALL(IF($AH$7:$AH$35&lt;&gt;"",IF($AE$7:$AE$35&lt;&gt;"",ROW($AE$7:$AE$35)-MIN(ROW($AE$7:$AE$35))+1,""),""),ROW()-ROW(A$38)+1)))," "),"")</f>
        <v/>
      </c>
      <c r="AF52" s="0" t="str">
        <f aca="false" t="array" ref="AF52:AF52">IFERROR(CONCATENATE(TEXT(INDEX($AE$7:$AE$35,SMALL(IF($AH$7:$AH$35&lt;&gt;"",IF($AE$7:$AE$35&lt;&gt;"",ROW($AE$7:$AE$35)-MIN(ROW($AE$7:$AE$35))+1,""),""),ROW()-ROW(A$38)+1)),"##0")," "),"")</f>
        <v/>
      </c>
      <c r="AG52" s="0" t="str">
        <f aca="false" t="array" ref="AG52:AG52">IFERROR(CONCATENATE((INDEX($A$7:$A$35,SMALL(IF($AH$7:$AH$35&lt;&gt;"",IF($AE$7:$AE$35&lt;&gt;"",ROW($AE$7:$AE$35)-MIN(ROW($AE$7:$AE$35))+1,""),""),ROW()-ROW(A$38)+1))),),"")</f>
        <v/>
      </c>
      <c r="AJ52" s="0" t="str">
        <f aca="false" t="array" ref="AJ52:AJ52">IFERROR(CONCATENATE((INDEX($AM$7:$AM$35,SMALL(IF($AM$7:$AM$35&lt;&gt;"",IF($AJ$7:$AJ$35&lt;&gt;"",ROW($AJ$7:$AJ$35)-MIN(ROW($AJ$7:$AJ$35))+1,""),""),ROW()-ROW(A$38)+1)))," "),"")</f>
        <v/>
      </c>
      <c r="AK52" s="0" t="str">
        <f aca="false" t="array" ref="AK52:AK52">IFERROR(CONCATENATE(TEXT(INDEX($AJ$7:$AJ$35,SMALL(IF($AM$7:$AM$35&lt;&gt;"",IF($AJ$7:$AJ$35&lt;&gt;"",ROW($AJ$7:$AJ$35)-MIN(ROW($AJ$7:$AJ$35))+1,""),""),ROW()-ROW(A$38)+1)),"##0")," "),"")</f>
        <v/>
      </c>
      <c r="AL52" s="0" t="str">
        <f aca="false" t="array" ref="AL52:AL52">IFERROR(CONCATENATE((INDEX($A$7:$A$35,SMALL(IF($AM$7:$AM$35&lt;&gt;"",IF($AJ$7:$AJ$35&lt;&gt;"",ROW($AJ$7:$AJ$35)-MIN(ROW($AJ$7:$AJ$35))+1,""),""),ROW()-ROW(A$38)+1))),),"")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IFERROR(CONCATENATE(TEXT(INDEX($K$7:$K$35,SMALL(IF($N$7:$N$35&lt;&gt;"",IF($K$7:$K$35&lt;&gt;"",ROW($K$7:$K$35)-MIN(ROW($K$7:$K$35))+1,""),""),ROW()-ROW(A$38)+1)),"##0"),","),"")</f>
        <v/>
      </c>
      <c r="L53" s="0" t="str">
        <f aca="false" t="array" ref="L53:L53">IFERROR(CONCATENATE((INDEX($N$7:$N$35,SMALL(IF($N$7:$N$35&lt;&gt;"",IF($K$7:$K$35&lt;&gt;"",ROW($K$7:$K$35)-MIN(ROW($K$7:$K$35))+1,""),""),ROW()-ROW(A$38)+1))),","),"")</f>
        <v/>
      </c>
      <c r="M53" s="0" t="str">
        <f aca="false" t="array" ref="M53:M53">IFERROR(CONCATENATE((INDEX($A$7:$A$35,SMALL(IF($N$7:$N$35&lt;&gt;"",IF($K$7:$K$35&lt;&gt;"",ROW($K$7:$K$35)-MIN(ROW($K$7:$K$35))+1,""),""),ROW()-ROW(A$38)+1))),),"")</f>
        <v/>
      </c>
      <c r="P53" s="0" t="str">
        <f aca="false" t="array" ref="P53:P53">IFERROR(CONCATENATE((INDEX($S$7:$S$35,SMALL(IF($S$7:$S$35&lt;&gt;"",IF($P$7:$P$35&lt;&gt;"",ROW($P$7:$P$35)-MIN(ROW($P$7:$P$35))+1,""),""),ROW()-ROW(A$38)+1)))," "),"")</f>
        <v/>
      </c>
      <c r="Q53" s="0" t="str">
        <f aca="false" t="array" ref="Q53:Q53">IFERROR(CONCATENATE(TEXT(INDEX($P$7:$P$35,SMALL(IF($S$7:$S$35&lt;&gt;"",IF($P$7:$P$35&lt;&gt;"",ROW($P$7:$P$35)-MIN(ROW($P$7:$P$35))+1,""),""),ROW()-ROW(A$38)+1)),"##0")," "),"")</f>
        <v/>
      </c>
      <c r="R53" s="0" t="str">
        <f aca="false" t="array" ref="R53:R53">IFERROR(CONCATENATE((INDEX($A$7:$A$35,SMALL(IF($S$7:$S$35&lt;&gt;"",IF($P$7:$P$35&lt;&gt;"",ROW($P$7:$P$35)-MIN(ROW($P$7:$P$35))+1,""),""),ROW()-ROW(A$38)+1))),),"")</f>
        <v/>
      </c>
      <c r="U53" s="0" t="str">
        <f aca="false" t="array" ref="U53:U53">IFERROR(CONCATENATE((INDEX($X$7:$X$35,SMALL(IF($X$7:$X$35&lt;&gt;"",IF($U$7:$U$35&lt;&gt;"",ROW($U$7:$U$35)-MIN(ROW($U$7:$U$35))+1,""),""),ROW()-ROW(A$38)+1)))," "),"")</f>
        <v/>
      </c>
      <c r="V53" s="0" t="str">
        <f aca="false" t="array" ref="V53:V53">IFERROR(CONCATENATE(TEXT(INDEX($U$7:$U$35,SMALL(IF($X$7:$X$35&lt;&gt;"",IF($U$7:$U$35&lt;&gt;"",ROW($U$7:$U$35)-MIN(ROW($U$7:$U$35))+1,""),""),ROW()-ROW(A$38)+1)),"##0")," "),"")</f>
        <v/>
      </c>
      <c r="W53" s="0" t="str">
        <f aca="false" t="array" ref="W53:W53">IFERROR(CONCATENATE((INDEX($A$7:$A$35,SMALL(IF($X$7:$X$35&lt;&gt;"",IF($U$7:$U$35&lt;&gt;"",ROW($U$7:$U$35)-MIN(ROW($U$7:$U$35))+1,""),""),ROW()-ROW(A$38)+1))),),"")</f>
        <v/>
      </c>
      <c r="Z53" s="0" t="str">
        <f aca="false" t="array" ref="Z53:Z53">IFERROR(CONCATENATE((INDEX($AC$7:$AC$35,SMALL(IF($AC$7:$AC$35&lt;&gt;"",IF($Z$7:$Z$35&lt;&gt;"",ROW($Z$7:$Z$35)-MIN(ROW($Z$7:$Z$35))+1,""),""),ROW()-ROW(A$38)+1))),","),"")</f>
        <v/>
      </c>
      <c r="AA53" s="0" t="str">
        <f aca="false" t="array" ref="AA53:AA53">IFERROR(CONCATENATE(TEXT(INDEX($Z$7:$Z$35,SMALL(IF($AC$7:$AC$35&lt;&gt;"",IF($Z$7:$Z$35&lt;&gt;"",ROW($Z$7:$Z$35)-MIN(ROW($Z$7:$Z$35))+1,""),""),ROW()-ROW(A$38)+1)),"##0"),","),"")</f>
        <v/>
      </c>
      <c r="AB53" s="0" t="str">
        <f aca="false" t="array" ref="AB53:AB53">IFERROR(CONCATENATE((INDEX($A$7:$A$35,SMALL(IF($AC$7:$AC$35&lt;&gt;"",IF($Z$7:$Z$35&lt;&gt;"",ROW($Z$7:$Z$35)-MIN(ROW($Z$7:$Z$35))+1,""),""),ROW()-ROW(A$38)+1))),),"")</f>
        <v/>
      </c>
      <c r="AE53" s="0" t="str">
        <f aca="false" t="array" ref="AE53:AE53">IFERROR(CONCATENATE((INDEX($AH$7:$AH$35,SMALL(IF($AH$7:$AH$35&lt;&gt;"",IF($AE$7:$AE$35&lt;&gt;"",ROW($AE$7:$AE$35)-MIN(ROW($AE$7:$AE$35))+1,""),""),ROW()-ROW(A$38)+1)))," "),"")</f>
        <v/>
      </c>
      <c r="AF53" s="0" t="str">
        <f aca="false" t="array" ref="AF53:AF53">IFERROR(CONCATENATE(TEXT(INDEX($AE$7:$AE$35,SMALL(IF($AH$7:$AH$35&lt;&gt;"",IF($AE$7:$AE$35&lt;&gt;"",ROW($AE$7:$AE$35)-MIN(ROW($AE$7:$AE$35))+1,""),""),ROW()-ROW(A$38)+1)),"##0")," "),"")</f>
        <v/>
      </c>
      <c r="AG53" s="0" t="str">
        <f aca="false" t="array" ref="AG53:AG53">IFERROR(CONCATENATE((INDEX($A$7:$A$35,SMALL(IF($AH$7:$AH$35&lt;&gt;"",IF($AE$7:$AE$35&lt;&gt;"",ROW($AE$7:$AE$35)-MIN(ROW($AE$7:$AE$35))+1,""),""),ROW()-ROW(A$38)+1))),),"")</f>
        <v/>
      </c>
      <c r="AJ53" s="0" t="str">
        <f aca="false" t="array" ref="AJ53:AJ53">IFERROR(CONCATENATE((INDEX($AM$7:$AM$35,SMALL(IF($AM$7:$AM$35&lt;&gt;"",IF($AJ$7:$AJ$35&lt;&gt;"",ROW($AJ$7:$AJ$35)-MIN(ROW($AJ$7:$AJ$35))+1,""),""),ROW()-ROW(A$38)+1)))," "),"")</f>
        <v/>
      </c>
      <c r="AK53" s="0" t="str">
        <f aca="false" t="array" ref="AK53:AK53">IFERROR(CONCATENATE(TEXT(INDEX($AJ$7:$AJ$35,SMALL(IF($AM$7:$AM$35&lt;&gt;"",IF($AJ$7:$AJ$35&lt;&gt;"",ROW($AJ$7:$AJ$35)-MIN(ROW($AJ$7:$AJ$35))+1,""),""),ROW()-ROW(A$38)+1)),"##0")," "),"")</f>
        <v/>
      </c>
      <c r="AL53" s="0" t="str">
        <f aca="false" t="array" ref="AL53:AL53">IFERROR(CONCATENATE((INDEX($A$7:$A$35,SMALL(IF($AM$7:$AM$35&lt;&gt;"",IF($AJ$7:$AJ$35&lt;&gt;"",ROW($AJ$7:$AJ$35)-MIN(ROW($AJ$7:$AJ$35))+1,""),""),ROW()-ROW(A$38)+1))),),"")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IFERROR(CONCATENATE(TEXT(INDEX($K$7:$K$35,SMALL(IF($N$7:$N$35&lt;&gt;"",IF($K$7:$K$35&lt;&gt;"",ROW($K$7:$K$35)-MIN(ROW($K$7:$K$35))+1,""),""),ROW()-ROW(A$38)+1)),"##0"),","),"")</f>
        <v/>
      </c>
      <c r="L54" s="0" t="str">
        <f aca="false" t="array" ref="L54:L54">IFERROR(CONCATENATE((INDEX($N$7:$N$35,SMALL(IF($N$7:$N$35&lt;&gt;"",IF($K$7:$K$35&lt;&gt;"",ROW($K$7:$K$35)-MIN(ROW($K$7:$K$35))+1,""),""),ROW()-ROW(A$38)+1))),","),"")</f>
        <v/>
      </c>
      <c r="M54" s="0" t="str">
        <f aca="false" t="array" ref="M54:M54">IFERROR(CONCATENATE((INDEX($A$7:$A$35,SMALL(IF($N$7:$N$35&lt;&gt;"",IF($K$7:$K$35&lt;&gt;"",ROW($K$7:$K$35)-MIN(ROW($K$7:$K$35))+1,""),""),ROW()-ROW(A$38)+1))),),"")</f>
        <v/>
      </c>
      <c r="P54" s="0" t="str">
        <f aca="false" t="array" ref="P54:P54">IFERROR(CONCATENATE((INDEX($S$7:$S$35,SMALL(IF($S$7:$S$35&lt;&gt;"",IF($P$7:$P$35&lt;&gt;"",ROW($P$7:$P$35)-MIN(ROW($P$7:$P$35))+1,""),""),ROW()-ROW(A$38)+1)))," "),"")</f>
        <v/>
      </c>
      <c r="Q54" s="0" t="str">
        <f aca="false" t="array" ref="Q54:Q54">IFERROR(CONCATENATE(TEXT(INDEX($P$7:$P$35,SMALL(IF($S$7:$S$35&lt;&gt;"",IF($P$7:$P$35&lt;&gt;"",ROW($P$7:$P$35)-MIN(ROW($P$7:$P$35))+1,""),""),ROW()-ROW(A$38)+1)),"##0")," "),"")</f>
        <v/>
      </c>
      <c r="R54" s="0" t="str">
        <f aca="false" t="array" ref="R54:R54">IFERROR(CONCATENATE((INDEX($A$7:$A$35,SMALL(IF($S$7:$S$35&lt;&gt;"",IF($P$7:$P$35&lt;&gt;"",ROW($P$7:$P$35)-MIN(ROW($P$7:$P$35))+1,""),""),ROW()-ROW(A$38)+1))),),"")</f>
        <v/>
      </c>
      <c r="U54" s="0" t="str">
        <f aca="false" t="array" ref="U54:U54">IFERROR(CONCATENATE((INDEX($X$7:$X$35,SMALL(IF($X$7:$X$35&lt;&gt;"",IF($U$7:$U$35&lt;&gt;"",ROW($U$7:$U$35)-MIN(ROW($U$7:$U$35))+1,""),""),ROW()-ROW(A$38)+1)))," "),"")</f>
        <v/>
      </c>
      <c r="V54" s="0" t="str">
        <f aca="false" t="array" ref="V54:V54">IFERROR(CONCATENATE(TEXT(INDEX($U$7:$U$35,SMALL(IF($X$7:$X$35&lt;&gt;"",IF($U$7:$U$35&lt;&gt;"",ROW($U$7:$U$35)-MIN(ROW($U$7:$U$35))+1,""),""),ROW()-ROW(A$38)+1)),"##0")," "),"")</f>
        <v/>
      </c>
      <c r="W54" s="0" t="str">
        <f aca="false" t="array" ref="W54:W54">IFERROR(CONCATENATE((INDEX($A$7:$A$35,SMALL(IF($X$7:$X$35&lt;&gt;"",IF($U$7:$U$35&lt;&gt;"",ROW($U$7:$U$35)-MIN(ROW($U$7:$U$35))+1,""),""),ROW()-ROW(A$38)+1))),),"")</f>
        <v/>
      </c>
      <c r="Z54" s="0" t="str">
        <f aca="false" t="array" ref="Z54:Z54">IFERROR(CONCATENATE((INDEX($AC$7:$AC$35,SMALL(IF($AC$7:$AC$35&lt;&gt;"",IF($Z$7:$Z$35&lt;&gt;"",ROW($Z$7:$Z$35)-MIN(ROW($Z$7:$Z$35))+1,""),""),ROW()-ROW(A$38)+1))),","),"")</f>
        <v/>
      </c>
      <c r="AA54" s="0" t="str">
        <f aca="false" t="array" ref="AA54:AA54">IFERROR(CONCATENATE(TEXT(INDEX($Z$7:$Z$35,SMALL(IF($AC$7:$AC$35&lt;&gt;"",IF($Z$7:$Z$35&lt;&gt;"",ROW($Z$7:$Z$35)-MIN(ROW($Z$7:$Z$35))+1,""),""),ROW()-ROW(A$38)+1)),"##0"),","),"")</f>
        <v/>
      </c>
      <c r="AB54" s="0" t="str">
        <f aca="false" t="array" ref="AB54:AB54">IFERROR(CONCATENATE((INDEX($A$7:$A$35,SMALL(IF($AC$7:$AC$35&lt;&gt;"",IF($Z$7:$Z$35&lt;&gt;"",ROW($Z$7:$Z$35)-MIN(ROW($Z$7:$Z$35))+1,""),""),ROW()-ROW(A$38)+1))),),"")</f>
        <v/>
      </c>
      <c r="AE54" s="0" t="str">
        <f aca="false" t="array" ref="AE54:AE54">IFERROR(CONCATENATE((INDEX($AH$7:$AH$35,SMALL(IF($AH$7:$AH$35&lt;&gt;"",IF($AE$7:$AE$35&lt;&gt;"",ROW($AE$7:$AE$35)-MIN(ROW($AE$7:$AE$35))+1,""),""),ROW()-ROW(A$38)+1)))," "),"")</f>
        <v/>
      </c>
      <c r="AF54" s="0" t="str">
        <f aca="false" t="array" ref="AF54:AF54">IFERROR(CONCATENATE(TEXT(INDEX($AE$7:$AE$35,SMALL(IF($AH$7:$AH$35&lt;&gt;"",IF($AE$7:$AE$35&lt;&gt;"",ROW($AE$7:$AE$35)-MIN(ROW($AE$7:$AE$35))+1,""),""),ROW()-ROW(A$38)+1)),"##0")," "),"")</f>
        <v/>
      </c>
      <c r="AG54" s="0" t="str">
        <f aca="false" t="array" ref="AG54:AG54">IFERROR(CONCATENATE((INDEX($A$7:$A$35,SMALL(IF($AH$7:$AH$35&lt;&gt;"",IF($AE$7:$AE$35&lt;&gt;"",ROW($AE$7:$AE$35)-MIN(ROW($AE$7:$AE$35))+1,""),""),ROW()-ROW(A$38)+1))),),"")</f>
        <v/>
      </c>
      <c r="AJ54" s="0" t="str">
        <f aca="false" t="array" ref="AJ54:AJ54">IFERROR(CONCATENATE((INDEX($AM$7:$AM$35,SMALL(IF($AM$7:$AM$35&lt;&gt;"",IF($AJ$7:$AJ$35&lt;&gt;"",ROW($AJ$7:$AJ$35)-MIN(ROW($AJ$7:$AJ$35))+1,""),""),ROW()-ROW(A$38)+1)))," "),"")</f>
        <v/>
      </c>
      <c r="AK54" s="0" t="str">
        <f aca="false" t="array" ref="AK54:AK54">IFERROR(CONCATENATE(TEXT(INDEX($AJ$7:$AJ$35,SMALL(IF($AM$7:$AM$35&lt;&gt;"",IF($AJ$7:$AJ$35&lt;&gt;"",ROW($AJ$7:$AJ$35)-MIN(ROW($AJ$7:$AJ$35))+1,""),""),ROW()-ROW(A$38)+1)),"##0")," "),"")</f>
        <v/>
      </c>
      <c r="AL54" s="0" t="str">
        <f aca="false" t="array" ref="AL54:AL54">IFERROR(CONCATENATE((INDEX($A$7:$A$35,SMALL(IF($AM$7:$AM$35&lt;&gt;"",IF($AJ$7:$AJ$35&lt;&gt;"",ROW($AJ$7:$AJ$35)-MIN(ROW($AJ$7:$AJ$35))+1,""),""),ROW()-ROW(A$38)+1))),),"")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IFERROR(CONCATENATE(TEXT(INDEX($K$7:$K$35,SMALL(IF($N$7:$N$35&lt;&gt;"",IF($K$7:$K$35&lt;&gt;"",ROW($K$7:$K$35)-MIN(ROW($K$7:$K$35))+1,""),""),ROW()-ROW(A$38)+1)),"##0"),","),"")</f>
        <v/>
      </c>
      <c r="L55" s="0" t="str">
        <f aca="false" t="array" ref="L55:L55">IFERROR(CONCATENATE((INDEX($N$7:$N$35,SMALL(IF($N$7:$N$35&lt;&gt;"",IF($K$7:$K$35&lt;&gt;"",ROW($K$7:$K$35)-MIN(ROW($K$7:$K$35))+1,""),""),ROW()-ROW(A$38)+1))),","),"")</f>
        <v/>
      </c>
      <c r="M55" s="0" t="str">
        <f aca="false" t="array" ref="M55:M55">IFERROR(CONCATENATE((INDEX($A$7:$A$35,SMALL(IF($N$7:$N$35&lt;&gt;"",IF($K$7:$K$35&lt;&gt;"",ROW($K$7:$K$35)-MIN(ROW($K$7:$K$35))+1,""),""),ROW()-ROW(A$38)+1))),),"")</f>
        <v/>
      </c>
      <c r="P55" s="0" t="str">
        <f aca="false" t="array" ref="P55:P55">IFERROR(CONCATENATE((INDEX($S$7:$S$35,SMALL(IF($S$7:$S$35&lt;&gt;"",IF($P$7:$P$35&lt;&gt;"",ROW($P$7:$P$35)-MIN(ROW($P$7:$P$35))+1,""),""),ROW()-ROW(A$38)+1)))," "),"")</f>
        <v/>
      </c>
      <c r="Q55" s="0" t="str">
        <f aca="false" t="array" ref="Q55:Q55">IFERROR(CONCATENATE(TEXT(INDEX($P$7:$P$35,SMALL(IF($S$7:$S$35&lt;&gt;"",IF($P$7:$P$35&lt;&gt;"",ROW($P$7:$P$35)-MIN(ROW($P$7:$P$35))+1,""),""),ROW()-ROW(A$38)+1)),"##0")," "),"")</f>
        <v/>
      </c>
      <c r="R55" s="0" t="str">
        <f aca="false" t="array" ref="R55:R55">IFERROR(CONCATENATE((INDEX($A$7:$A$35,SMALL(IF($S$7:$S$35&lt;&gt;"",IF($P$7:$P$35&lt;&gt;"",ROW($P$7:$P$35)-MIN(ROW($P$7:$P$35))+1,""),""),ROW()-ROW(A$38)+1))),),"")</f>
        <v/>
      </c>
      <c r="U55" s="0" t="str">
        <f aca="false" t="array" ref="U55:U55">IFERROR(CONCATENATE((INDEX($X$7:$X$35,SMALL(IF($X$7:$X$35&lt;&gt;"",IF($U$7:$U$35&lt;&gt;"",ROW($U$7:$U$35)-MIN(ROW($U$7:$U$35))+1,""),""),ROW()-ROW(A$38)+1)))," "),"")</f>
        <v/>
      </c>
      <c r="V55" s="0" t="str">
        <f aca="false" t="array" ref="V55:V55">IFERROR(CONCATENATE(TEXT(INDEX($U$7:$U$35,SMALL(IF($X$7:$X$35&lt;&gt;"",IF($U$7:$U$35&lt;&gt;"",ROW($U$7:$U$35)-MIN(ROW($U$7:$U$35))+1,""),""),ROW()-ROW(A$38)+1)),"##0")," "),"")</f>
        <v/>
      </c>
      <c r="W55" s="0" t="str">
        <f aca="false" t="array" ref="W55:W55">IFERROR(CONCATENATE((INDEX($A$7:$A$35,SMALL(IF($X$7:$X$35&lt;&gt;"",IF($U$7:$U$35&lt;&gt;"",ROW($U$7:$U$35)-MIN(ROW($U$7:$U$35))+1,""),""),ROW()-ROW(A$38)+1))),),"")</f>
        <v/>
      </c>
      <c r="Z55" s="0" t="str">
        <f aca="false" t="array" ref="Z55:Z55">IFERROR(CONCATENATE((INDEX($AC$7:$AC$35,SMALL(IF($AC$7:$AC$35&lt;&gt;"",IF($Z$7:$Z$35&lt;&gt;"",ROW($Z$7:$Z$35)-MIN(ROW($Z$7:$Z$35))+1,""),""),ROW()-ROW(A$38)+1))),","),"")</f>
        <v/>
      </c>
      <c r="AA55" s="0" t="str">
        <f aca="false" t="array" ref="AA55:AA55">IFERROR(CONCATENATE(TEXT(INDEX($Z$7:$Z$35,SMALL(IF($AC$7:$AC$35&lt;&gt;"",IF($Z$7:$Z$35&lt;&gt;"",ROW($Z$7:$Z$35)-MIN(ROW($Z$7:$Z$35))+1,""),""),ROW()-ROW(A$38)+1)),"##0"),","),"")</f>
        <v/>
      </c>
      <c r="AB55" s="0" t="str">
        <f aca="false" t="array" ref="AB55:AB55">IFERROR(CONCATENATE((INDEX($A$7:$A$35,SMALL(IF($AC$7:$AC$35&lt;&gt;"",IF($Z$7:$Z$35&lt;&gt;"",ROW($Z$7:$Z$35)-MIN(ROW($Z$7:$Z$35))+1,""),""),ROW()-ROW(A$38)+1))),),"")</f>
        <v/>
      </c>
      <c r="AE55" s="0" t="str">
        <f aca="false" t="array" ref="AE55:AE55">IFERROR(CONCATENATE((INDEX($AH$7:$AH$35,SMALL(IF($AH$7:$AH$35&lt;&gt;"",IF($AE$7:$AE$35&lt;&gt;"",ROW($AE$7:$AE$35)-MIN(ROW($AE$7:$AE$35))+1,""),""),ROW()-ROW(A$38)+1)))," "),"")</f>
        <v/>
      </c>
      <c r="AF55" s="0" t="str">
        <f aca="false" t="array" ref="AF55:AF55">IFERROR(CONCATENATE(TEXT(INDEX($AE$7:$AE$35,SMALL(IF($AH$7:$AH$35&lt;&gt;"",IF($AE$7:$AE$35&lt;&gt;"",ROW($AE$7:$AE$35)-MIN(ROW($AE$7:$AE$35))+1,""),""),ROW()-ROW(A$38)+1)),"##0")," "),"")</f>
        <v/>
      </c>
      <c r="AG55" s="0" t="str">
        <f aca="false" t="array" ref="AG55:AG55">IFERROR(CONCATENATE((INDEX($A$7:$A$35,SMALL(IF($AH$7:$AH$35&lt;&gt;"",IF($AE$7:$AE$35&lt;&gt;"",ROW($AE$7:$AE$35)-MIN(ROW($AE$7:$AE$35))+1,""),""),ROW()-ROW(A$38)+1))),),"")</f>
        <v/>
      </c>
      <c r="AJ55" s="0" t="str">
        <f aca="false" t="array" ref="AJ55:AJ55">IFERROR(CONCATENATE((INDEX($AM$7:$AM$35,SMALL(IF($AM$7:$AM$35&lt;&gt;"",IF($AJ$7:$AJ$35&lt;&gt;"",ROW($AJ$7:$AJ$35)-MIN(ROW($AJ$7:$AJ$35))+1,""),""),ROW()-ROW(A$38)+1)))," "),"")</f>
        <v/>
      </c>
      <c r="AK55" s="0" t="str">
        <f aca="false" t="array" ref="AK55:AK55">IFERROR(CONCATENATE(TEXT(INDEX($AJ$7:$AJ$35,SMALL(IF($AM$7:$AM$35&lt;&gt;"",IF($AJ$7:$AJ$35&lt;&gt;"",ROW($AJ$7:$AJ$35)-MIN(ROW($AJ$7:$AJ$35))+1,""),""),ROW()-ROW(A$38)+1)),"##0")," "),"")</f>
        <v/>
      </c>
      <c r="AL55" s="0" t="str">
        <f aca="false" t="array" ref="AL55:AL55">IFERROR(CONCATENATE((INDEX($A$7:$A$35,SMALL(IF($AM$7:$AM$35&lt;&gt;"",IF($AJ$7:$AJ$35&lt;&gt;"",ROW($AJ$7:$AJ$35)-MIN(ROW($AJ$7:$AJ$35))+1,""),""),ROW()-ROW(A$38)+1))),),"")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IFERROR(CONCATENATE(TEXT(INDEX($K$7:$K$35,SMALL(IF($N$7:$N$35&lt;&gt;"",IF($K$7:$K$35&lt;&gt;"",ROW($K$7:$K$35)-MIN(ROW($K$7:$K$35))+1,""),""),ROW()-ROW(A$38)+1)),"##0"),","),"")</f>
        <v/>
      </c>
      <c r="L56" s="0" t="str">
        <f aca="false" t="array" ref="L56:L56">IFERROR(CONCATENATE((INDEX($N$7:$N$35,SMALL(IF($N$7:$N$35&lt;&gt;"",IF($K$7:$K$35&lt;&gt;"",ROW($K$7:$K$35)-MIN(ROW($K$7:$K$35))+1,""),""),ROW()-ROW(A$38)+1))),","),"")</f>
        <v/>
      </c>
      <c r="M56" s="0" t="str">
        <f aca="false" t="array" ref="M56:M56">IFERROR(CONCATENATE((INDEX($A$7:$A$35,SMALL(IF($N$7:$N$35&lt;&gt;"",IF($K$7:$K$35&lt;&gt;"",ROW($K$7:$K$35)-MIN(ROW($K$7:$K$35))+1,""),""),ROW()-ROW(A$38)+1))),),"")</f>
        <v/>
      </c>
      <c r="P56" s="0" t="str">
        <f aca="false" t="array" ref="P56:P56">IFERROR(CONCATENATE((INDEX($S$7:$S$35,SMALL(IF($S$7:$S$35&lt;&gt;"",IF($P$7:$P$35&lt;&gt;"",ROW($P$7:$P$35)-MIN(ROW($P$7:$P$35))+1,""),""),ROW()-ROW(A$38)+1)))," "),"")</f>
        <v/>
      </c>
      <c r="Q56" s="0" t="str">
        <f aca="false" t="array" ref="Q56:Q56">IFERROR(CONCATENATE(TEXT(INDEX($P$7:$P$35,SMALL(IF($S$7:$S$35&lt;&gt;"",IF($P$7:$P$35&lt;&gt;"",ROW($P$7:$P$35)-MIN(ROW($P$7:$P$35))+1,""),""),ROW()-ROW(A$38)+1)),"##0")," "),"")</f>
        <v/>
      </c>
      <c r="R56" s="0" t="str">
        <f aca="false" t="array" ref="R56:R56">IFERROR(CONCATENATE((INDEX($A$7:$A$35,SMALL(IF($S$7:$S$35&lt;&gt;"",IF($P$7:$P$35&lt;&gt;"",ROW($P$7:$P$35)-MIN(ROW($P$7:$P$35))+1,""),""),ROW()-ROW(A$38)+1))),),"")</f>
        <v/>
      </c>
      <c r="U56" s="0" t="str">
        <f aca="false" t="array" ref="U56:U56">IFERROR(CONCATENATE((INDEX($X$7:$X$35,SMALL(IF($X$7:$X$35&lt;&gt;"",IF($U$7:$U$35&lt;&gt;"",ROW($U$7:$U$35)-MIN(ROW($U$7:$U$35))+1,""),""),ROW()-ROW(A$38)+1)))," "),"")</f>
        <v/>
      </c>
      <c r="V56" s="0" t="str">
        <f aca="false" t="array" ref="V56:V56">IFERROR(CONCATENATE(TEXT(INDEX($U$7:$U$35,SMALL(IF($X$7:$X$35&lt;&gt;"",IF($U$7:$U$35&lt;&gt;"",ROW($U$7:$U$35)-MIN(ROW($U$7:$U$35))+1,""),""),ROW()-ROW(A$38)+1)),"##0")," "),"")</f>
        <v/>
      </c>
      <c r="W56" s="0" t="str">
        <f aca="false" t="array" ref="W56:W56">IFERROR(CONCATENATE((INDEX($A$7:$A$35,SMALL(IF($X$7:$X$35&lt;&gt;"",IF($U$7:$U$35&lt;&gt;"",ROW($U$7:$U$35)-MIN(ROW($U$7:$U$35))+1,""),""),ROW()-ROW(A$38)+1))),),"")</f>
        <v/>
      </c>
      <c r="Z56" s="0" t="str">
        <f aca="false" t="array" ref="Z56:Z56">IFERROR(CONCATENATE((INDEX($AC$7:$AC$35,SMALL(IF($AC$7:$AC$35&lt;&gt;"",IF($Z$7:$Z$35&lt;&gt;"",ROW($Z$7:$Z$35)-MIN(ROW($Z$7:$Z$35))+1,""),""),ROW()-ROW(A$38)+1))),","),"")</f>
        <v/>
      </c>
      <c r="AA56" s="0" t="str">
        <f aca="false" t="array" ref="AA56:AA56">IFERROR(CONCATENATE(TEXT(INDEX($Z$7:$Z$35,SMALL(IF($AC$7:$AC$35&lt;&gt;"",IF($Z$7:$Z$35&lt;&gt;"",ROW($Z$7:$Z$35)-MIN(ROW($Z$7:$Z$35))+1,""),""),ROW()-ROW(A$38)+1)),"##0"),","),"")</f>
        <v/>
      </c>
      <c r="AB56" s="0" t="str">
        <f aca="false" t="array" ref="AB56:AB56">IFERROR(CONCATENATE((INDEX($A$7:$A$35,SMALL(IF($AC$7:$AC$35&lt;&gt;"",IF($Z$7:$Z$35&lt;&gt;"",ROW($Z$7:$Z$35)-MIN(ROW($Z$7:$Z$35))+1,""),""),ROW()-ROW(A$38)+1))),),"")</f>
        <v/>
      </c>
      <c r="AE56" s="0" t="str">
        <f aca="false" t="array" ref="AE56:AE56">IFERROR(CONCATENATE((INDEX($AH$7:$AH$35,SMALL(IF($AH$7:$AH$35&lt;&gt;"",IF($AE$7:$AE$35&lt;&gt;"",ROW($AE$7:$AE$35)-MIN(ROW($AE$7:$AE$35))+1,""),""),ROW()-ROW(A$38)+1)))," "),"")</f>
        <v/>
      </c>
      <c r="AF56" s="0" t="str">
        <f aca="false" t="array" ref="AF56:AF56">IFERROR(CONCATENATE(TEXT(INDEX($AE$7:$AE$35,SMALL(IF($AH$7:$AH$35&lt;&gt;"",IF($AE$7:$AE$35&lt;&gt;"",ROW($AE$7:$AE$35)-MIN(ROW($AE$7:$AE$35))+1,""),""),ROW()-ROW(A$38)+1)),"##0")," "),"")</f>
        <v/>
      </c>
      <c r="AG56" s="0" t="str">
        <f aca="false" t="array" ref="AG56:AG56">IFERROR(CONCATENATE((INDEX($A$7:$A$35,SMALL(IF($AH$7:$AH$35&lt;&gt;"",IF($AE$7:$AE$35&lt;&gt;"",ROW($AE$7:$AE$35)-MIN(ROW($AE$7:$AE$35))+1,""),""),ROW()-ROW(A$38)+1))),),"")</f>
        <v/>
      </c>
      <c r="AJ56" s="0" t="str">
        <f aca="false" t="array" ref="AJ56:AJ56">IFERROR(CONCATENATE((INDEX($AM$7:$AM$35,SMALL(IF($AM$7:$AM$35&lt;&gt;"",IF($AJ$7:$AJ$35&lt;&gt;"",ROW($AJ$7:$AJ$35)-MIN(ROW($AJ$7:$AJ$35))+1,""),""),ROW()-ROW(A$38)+1)))," "),"")</f>
        <v/>
      </c>
      <c r="AK56" s="0" t="str">
        <f aca="false" t="array" ref="AK56:AK56">IFERROR(CONCATENATE(TEXT(INDEX($AJ$7:$AJ$35,SMALL(IF($AM$7:$AM$35&lt;&gt;"",IF($AJ$7:$AJ$35&lt;&gt;"",ROW($AJ$7:$AJ$35)-MIN(ROW($AJ$7:$AJ$35))+1,""),""),ROW()-ROW(A$38)+1)),"##0")," "),"")</f>
        <v/>
      </c>
      <c r="AL56" s="0" t="str">
        <f aca="false" t="array" ref="AL56:AL56">IFERROR(CONCATENATE((INDEX($A$7:$A$35,SMALL(IF($AM$7:$AM$35&lt;&gt;"",IF($AJ$7:$AJ$35&lt;&gt;"",ROW($AJ$7:$AJ$35)-MIN(ROW($AJ$7:$AJ$35))+1,""),""),ROW()-ROW(A$38)+1))),),"")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IFERROR(CONCATENATE(TEXT(INDEX($K$7:$K$35,SMALL(IF($N$7:$N$35&lt;&gt;"",IF($K$7:$K$35&lt;&gt;"",ROW($K$7:$K$35)-MIN(ROW($K$7:$K$35))+1,""),""),ROW()-ROW(A$38)+1)),"##0"),","),"")</f>
        <v/>
      </c>
      <c r="L57" s="0" t="str">
        <f aca="false" t="array" ref="L57:L57">IFERROR(CONCATENATE((INDEX($N$7:$N$35,SMALL(IF($N$7:$N$35&lt;&gt;"",IF($K$7:$K$35&lt;&gt;"",ROW($K$7:$K$35)-MIN(ROW($K$7:$K$35))+1,""),""),ROW()-ROW(A$38)+1))),","),"")</f>
        <v/>
      </c>
      <c r="M57" s="0" t="str">
        <f aca="false" t="array" ref="M57:M57">IFERROR(CONCATENATE((INDEX($A$7:$A$35,SMALL(IF($N$7:$N$35&lt;&gt;"",IF($K$7:$K$35&lt;&gt;"",ROW($K$7:$K$35)-MIN(ROW($K$7:$K$35))+1,""),""),ROW()-ROW(A$38)+1))),),"")</f>
        <v/>
      </c>
      <c r="P57" s="0" t="str">
        <f aca="false" t="array" ref="P57:P57">IFERROR(CONCATENATE((INDEX($S$7:$S$35,SMALL(IF($S$7:$S$35&lt;&gt;"",IF($P$7:$P$35&lt;&gt;"",ROW($P$7:$P$35)-MIN(ROW($P$7:$P$35))+1,""),""),ROW()-ROW(A$38)+1)))," "),"")</f>
        <v/>
      </c>
      <c r="Q57" s="0" t="str">
        <f aca="false" t="array" ref="Q57:Q57">IFERROR(CONCATENATE(TEXT(INDEX($P$7:$P$35,SMALL(IF($S$7:$S$35&lt;&gt;"",IF($P$7:$P$35&lt;&gt;"",ROW($P$7:$P$35)-MIN(ROW($P$7:$P$35))+1,""),""),ROW()-ROW(A$38)+1)),"##0")," "),"")</f>
        <v/>
      </c>
      <c r="R57" s="0" t="str">
        <f aca="false" t="array" ref="R57:R57">IFERROR(CONCATENATE((INDEX($A$7:$A$35,SMALL(IF($S$7:$S$35&lt;&gt;"",IF($P$7:$P$35&lt;&gt;"",ROW($P$7:$P$35)-MIN(ROW($P$7:$P$35))+1,""),""),ROW()-ROW(A$38)+1))),),"")</f>
        <v/>
      </c>
      <c r="U57" s="0" t="str">
        <f aca="false" t="array" ref="U57:U57">IFERROR(CONCATENATE((INDEX($X$7:$X$35,SMALL(IF($X$7:$X$35&lt;&gt;"",IF($U$7:$U$35&lt;&gt;"",ROW($U$7:$U$35)-MIN(ROW($U$7:$U$35))+1,""),""),ROW()-ROW(A$38)+1)))," "),"")</f>
        <v/>
      </c>
      <c r="V57" s="0" t="str">
        <f aca="false" t="array" ref="V57:V57">IFERROR(CONCATENATE(TEXT(INDEX($U$7:$U$35,SMALL(IF($X$7:$X$35&lt;&gt;"",IF($U$7:$U$35&lt;&gt;"",ROW($U$7:$U$35)-MIN(ROW($U$7:$U$35))+1,""),""),ROW()-ROW(A$38)+1)),"##0")," "),"")</f>
        <v/>
      </c>
      <c r="W57" s="0" t="str">
        <f aca="false" t="array" ref="W57:W57">IFERROR(CONCATENATE((INDEX($A$7:$A$35,SMALL(IF($X$7:$X$35&lt;&gt;"",IF($U$7:$U$35&lt;&gt;"",ROW($U$7:$U$35)-MIN(ROW($U$7:$U$35))+1,""),""),ROW()-ROW(A$38)+1))),),"")</f>
        <v/>
      </c>
      <c r="Z57" s="0" t="str">
        <f aca="false" t="array" ref="Z57:Z57">IFERROR(CONCATENATE((INDEX($AC$7:$AC$35,SMALL(IF($AC$7:$AC$35&lt;&gt;"",IF($Z$7:$Z$35&lt;&gt;"",ROW($Z$7:$Z$35)-MIN(ROW($Z$7:$Z$35))+1,""),""),ROW()-ROW(A$38)+1))),","),"")</f>
        <v/>
      </c>
      <c r="AA57" s="0" t="str">
        <f aca="false" t="array" ref="AA57:AA57">IFERROR(CONCATENATE(TEXT(INDEX($Z$7:$Z$35,SMALL(IF($AC$7:$AC$35&lt;&gt;"",IF($Z$7:$Z$35&lt;&gt;"",ROW($Z$7:$Z$35)-MIN(ROW($Z$7:$Z$35))+1,""),""),ROW()-ROW(A$38)+1)),"##0"),","),"")</f>
        <v/>
      </c>
      <c r="AB57" s="0" t="str">
        <f aca="false" t="array" ref="AB57:AB57">IFERROR(CONCATENATE((INDEX($A$7:$A$35,SMALL(IF($AC$7:$AC$35&lt;&gt;"",IF($Z$7:$Z$35&lt;&gt;"",ROW($Z$7:$Z$35)-MIN(ROW($Z$7:$Z$35))+1,""),""),ROW()-ROW(A$38)+1))),),"")</f>
        <v/>
      </c>
      <c r="AE57" s="0" t="str">
        <f aca="false" t="array" ref="AE57:AE57">IFERROR(CONCATENATE((INDEX($AH$7:$AH$35,SMALL(IF($AH$7:$AH$35&lt;&gt;"",IF($AE$7:$AE$35&lt;&gt;"",ROW($AE$7:$AE$35)-MIN(ROW($AE$7:$AE$35))+1,""),""),ROW()-ROW(A$38)+1)))," "),"")</f>
        <v/>
      </c>
      <c r="AF57" s="0" t="str">
        <f aca="false" t="array" ref="AF57:AF57">IFERROR(CONCATENATE(TEXT(INDEX($AE$7:$AE$35,SMALL(IF($AH$7:$AH$35&lt;&gt;"",IF($AE$7:$AE$35&lt;&gt;"",ROW($AE$7:$AE$35)-MIN(ROW($AE$7:$AE$35))+1,""),""),ROW()-ROW(A$38)+1)),"##0")," "),"")</f>
        <v/>
      </c>
      <c r="AG57" s="0" t="str">
        <f aca="false" t="array" ref="AG57:AG57">IFERROR(CONCATENATE((INDEX($A$7:$A$35,SMALL(IF($AH$7:$AH$35&lt;&gt;"",IF($AE$7:$AE$35&lt;&gt;"",ROW($AE$7:$AE$35)-MIN(ROW($AE$7:$AE$35))+1,""),""),ROW()-ROW(A$38)+1))),),"")</f>
        <v/>
      </c>
      <c r="AJ57" s="0" t="str">
        <f aca="false" t="array" ref="AJ57:AJ57">IFERROR(CONCATENATE((INDEX($AM$7:$AM$35,SMALL(IF($AM$7:$AM$35&lt;&gt;"",IF($AJ$7:$AJ$35&lt;&gt;"",ROW($AJ$7:$AJ$35)-MIN(ROW($AJ$7:$AJ$35))+1,""),""),ROW()-ROW(A$38)+1)))," "),"")</f>
        <v/>
      </c>
      <c r="AK57" s="0" t="str">
        <f aca="false" t="array" ref="AK57:AK57">IFERROR(CONCATENATE(TEXT(INDEX($AJ$7:$AJ$35,SMALL(IF($AM$7:$AM$35&lt;&gt;"",IF($AJ$7:$AJ$35&lt;&gt;"",ROW($AJ$7:$AJ$35)-MIN(ROW($AJ$7:$AJ$35))+1,""),""),ROW()-ROW(A$38)+1)),"##0")," "),"")</f>
        <v/>
      </c>
      <c r="AL57" s="0" t="str">
        <f aca="false" t="array" ref="AL57:AL57">IFERROR(CONCATENATE((INDEX($A$7:$A$35,SMALL(IF($AM$7:$AM$35&lt;&gt;"",IF($AJ$7:$AJ$35&lt;&gt;"",ROW($AJ$7:$AJ$35)-MIN(ROW($AJ$7:$AJ$35))+1,""),""),ROW()-ROW(A$38)+1))),),"")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IFERROR(CONCATENATE(TEXT(INDEX($K$7:$K$35,SMALL(IF($N$7:$N$35&lt;&gt;"",IF($K$7:$K$35&lt;&gt;"",ROW($K$7:$K$35)-MIN(ROW($K$7:$K$35))+1,""),""),ROW()-ROW(A$38)+1)),"##0"),","),"")</f>
        <v/>
      </c>
      <c r="L58" s="0" t="str">
        <f aca="false" t="array" ref="L58:L58">IFERROR(CONCATENATE((INDEX($N$7:$N$35,SMALL(IF($N$7:$N$35&lt;&gt;"",IF($K$7:$K$35&lt;&gt;"",ROW($K$7:$K$35)-MIN(ROW($K$7:$K$35))+1,""),""),ROW()-ROW(A$38)+1))),","),"")</f>
        <v/>
      </c>
      <c r="M58" s="0" t="str">
        <f aca="false" t="array" ref="M58:M58">IFERROR(CONCATENATE((INDEX($A$7:$A$35,SMALL(IF($N$7:$N$35&lt;&gt;"",IF($K$7:$K$35&lt;&gt;"",ROW($K$7:$K$35)-MIN(ROW($K$7:$K$35))+1,""),""),ROW()-ROW(A$38)+1))),),"")</f>
        <v/>
      </c>
      <c r="P58" s="0" t="str">
        <f aca="false" t="array" ref="P58:P58">IFERROR(CONCATENATE((INDEX($S$7:$S$35,SMALL(IF($S$7:$S$35&lt;&gt;"",IF($P$7:$P$35&lt;&gt;"",ROW($P$7:$P$35)-MIN(ROW($P$7:$P$35))+1,""),""),ROW()-ROW(A$38)+1)))," "),"")</f>
        <v/>
      </c>
      <c r="Q58" s="0" t="str">
        <f aca="false" t="array" ref="Q58:Q58">IFERROR(CONCATENATE(TEXT(INDEX($P$7:$P$35,SMALL(IF($S$7:$S$35&lt;&gt;"",IF($P$7:$P$35&lt;&gt;"",ROW($P$7:$P$35)-MIN(ROW($P$7:$P$35))+1,""),""),ROW()-ROW(A$38)+1)),"##0")," "),"")</f>
        <v/>
      </c>
      <c r="R58" s="0" t="str">
        <f aca="false" t="array" ref="R58:R58">IFERROR(CONCATENATE((INDEX($A$7:$A$35,SMALL(IF($S$7:$S$35&lt;&gt;"",IF($P$7:$P$35&lt;&gt;"",ROW($P$7:$P$35)-MIN(ROW($P$7:$P$35))+1,""),""),ROW()-ROW(A$38)+1))),),"")</f>
        <v/>
      </c>
      <c r="U58" s="0" t="str">
        <f aca="false" t="array" ref="U58:U58">IFERROR(CONCATENATE((INDEX($X$7:$X$35,SMALL(IF($X$7:$X$35&lt;&gt;"",IF($U$7:$U$35&lt;&gt;"",ROW($U$7:$U$35)-MIN(ROW($U$7:$U$35))+1,""),""),ROW()-ROW(A$38)+1)))," "),"")</f>
        <v/>
      </c>
      <c r="V58" s="0" t="str">
        <f aca="false" t="array" ref="V58:V58">IFERROR(CONCATENATE(TEXT(INDEX($U$7:$U$35,SMALL(IF($X$7:$X$35&lt;&gt;"",IF($U$7:$U$35&lt;&gt;"",ROW($U$7:$U$35)-MIN(ROW($U$7:$U$35))+1,""),""),ROW()-ROW(A$38)+1)),"##0")," "),"")</f>
        <v/>
      </c>
      <c r="W58" s="0" t="str">
        <f aca="false" t="array" ref="W58:W58">IFERROR(CONCATENATE((INDEX($A$7:$A$35,SMALL(IF($X$7:$X$35&lt;&gt;"",IF($U$7:$U$35&lt;&gt;"",ROW($U$7:$U$35)-MIN(ROW($U$7:$U$35))+1,""),""),ROW()-ROW(A$38)+1))),),"")</f>
        <v/>
      </c>
      <c r="Z58" s="0" t="str">
        <f aca="false" t="array" ref="Z58:Z58">IFERROR(CONCATENATE((INDEX($AC$7:$AC$35,SMALL(IF($AC$7:$AC$35&lt;&gt;"",IF($Z$7:$Z$35&lt;&gt;"",ROW($Z$7:$Z$35)-MIN(ROW($Z$7:$Z$35))+1,""),""),ROW()-ROW(A$38)+1))),","),"")</f>
        <v/>
      </c>
      <c r="AA58" s="0" t="str">
        <f aca="false" t="array" ref="AA58:AA58">IFERROR(CONCATENATE(TEXT(INDEX($Z$7:$Z$35,SMALL(IF($AC$7:$AC$35&lt;&gt;"",IF($Z$7:$Z$35&lt;&gt;"",ROW($Z$7:$Z$35)-MIN(ROW($Z$7:$Z$35))+1,""),""),ROW()-ROW(A$38)+1)),"##0"),","),"")</f>
        <v/>
      </c>
      <c r="AB58" s="0" t="str">
        <f aca="false" t="array" ref="AB58:AB58">IFERROR(CONCATENATE((INDEX($A$7:$A$35,SMALL(IF($AC$7:$AC$35&lt;&gt;"",IF($Z$7:$Z$35&lt;&gt;"",ROW($Z$7:$Z$35)-MIN(ROW($Z$7:$Z$35))+1,""),""),ROW()-ROW(A$38)+1))),),"")</f>
        <v/>
      </c>
      <c r="AE58" s="0" t="str">
        <f aca="false" t="array" ref="AE58:AE58">IFERROR(CONCATENATE((INDEX($AH$7:$AH$35,SMALL(IF($AH$7:$AH$35&lt;&gt;"",IF($AE$7:$AE$35&lt;&gt;"",ROW($AE$7:$AE$35)-MIN(ROW($AE$7:$AE$35))+1,""),""),ROW()-ROW(A$38)+1)))," "),"")</f>
        <v/>
      </c>
      <c r="AF58" s="0" t="str">
        <f aca="false" t="array" ref="AF58:AF58">IFERROR(CONCATENATE(TEXT(INDEX($AE$7:$AE$35,SMALL(IF($AH$7:$AH$35&lt;&gt;"",IF($AE$7:$AE$35&lt;&gt;"",ROW($AE$7:$AE$35)-MIN(ROW($AE$7:$AE$35))+1,""),""),ROW()-ROW(A$38)+1)),"##0")," "),"")</f>
        <v/>
      </c>
      <c r="AG58" s="0" t="str">
        <f aca="false" t="array" ref="AG58:AG58">IFERROR(CONCATENATE((INDEX($A$7:$A$35,SMALL(IF($AH$7:$AH$35&lt;&gt;"",IF($AE$7:$AE$35&lt;&gt;"",ROW($AE$7:$AE$35)-MIN(ROW($AE$7:$AE$35))+1,""),""),ROW()-ROW(A$38)+1))),),"")</f>
        <v/>
      </c>
      <c r="AJ58" s="0" t="str">
        <f aca="false" t="array" ref="AJ58:AJ58">IFERROR(CONCATENATE((INDEX($AM$7:$AM$35,SMALL(IF($AM$7:$AM$35&lt;&gt;"",IF($AJ$7:$AJ$35&lt;&gt;"",ROW($AJ$7:$AJ$35)-MIN(ROW($AJ$7:$AJ$35))+1,""),""),ROW()-ROW(A$38)+1)))," "),"")</f>
        <v/>
      </c>
      <c r="AK58" s="0" t="str">
        <f aca="false" t="array" ref="AK58:AK58">IFERROR(CONCATENATE(TEXT(INDEX($AJ$7:$AJ$35,SMALL(IF($AM$7:$AM$35&lt;&gt;"",IF($AJ$7:$AJ$35&lt;&gt;"",ROW($AJ$7:$AJ$35)-MIN(ROW($AJ$7:$AJ$35))+1,""),""),ROW()-ROW(A$38)+1)),"##0")," "),"")</f>
        <v/>
      </c>
      <c r="AL58" s="0" t="str">
        <f aca="false" t="array" ref="AL58:AL58">IFERROR(CONCATENATE((INDEX($A$7:$A$35,SMALL(IF($AM$7:$AM$35&lt;&gt;"",IF($AJ$7:$AJ$35&lt;&gt;"",ROW($AJ$7:$AJ$35)-MIN(ROW($AJ$7:$AJ$35))+1,""),""),ROW()-ROW(A$38)+1))),),"")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IFERROR(CONCATENATE(TEXT(INDEX($K$7:$K$35,SMALL(IF($N$7:$N$35&lt;&gt;"",IF($K$7:$K$35&lt;&gt;"",ROW($K$7:$K$35)-MIN(ROW($K$7:$K$35))+1,""),""),ROW()-ROW(A$38)+1)),"##0"),","),"")</f>
        <v/>
      </c>
      <c r="L59" s="0" t="str">
        <f aca="false" t="array" ref="L59:L59">IFERROR(CONCATENATE((INDEX($N$7:$N$35,SMALL(IF($N$7:$N$35&lt;&gt;"",IF($K$7:$K$35&lt;&gt;"",ROW($K$7:$K$35)-MIN(ROW($K$7:$K$35))+1,""),""),ROW()-ROW(A$38)+1))),","),"")</f>
        <v/>
      </c>
      <c r="M59" s="0" t="str">
        <f aca="false" t="array" ref="M59:M59">IFERROR(CONCATENATE((INDEX($A$7:$A$35,SMALL(IF($N$7:$N$35&lt;&gt;"",IF($K$7:$K$35&lt;&gt;"",ROW($K$7:$K$35)-MIN(ROW($K$7:$K$35))+1,""),""),ROW()-ROW(A$38)+1))),),"")</f>
        <v/>
      </c>
      <c r="P59" s="0" t="str">
        <f aca="false" t="array" ref="P59:P59">IFERROR(CONCATENATE((INDEX($S$7:$S$35,SMALL(IF($S$7:$S$35&lt;&gt;"",IF($P$7:$P$35&lt;&gt;"",ROW($P$7:$P$35)-MIN(ROW($P$7:$P$35))+1,""),""),ROW()-ROW(A$38)+1)))," "),"")</f>
        <v/>
      </c>
      <c r="Q59" s="0" t="str">
        <f aca="false" t="array" ref="Q59:Q59">IFERROR(CONCATENATE(TEXT(INDEX($P$7:$P$35,SMALL(IF($S$7:$S$35&lt;&gt;"",IF($P$7:$P$35&lt;&gt;"",ROW($P$7:$P$35)-MIN(ROW($P$7:$P$35))+1,""),""),ROW()-ROW(A$38)+1)),"##0")," "),"")</f>
        <v/>
      </c>
      <c r="R59" s="0" t="str">
        <f aca="false" t="array" ref="R59:R59">IFERROR(CONCATENATE((INDEX($A$7:$A$35,SMALL(IF($S$7:$S$35&lt;&gt;"",IF($P$7:$P$35&lt;&gt;"",ROW($P$7:$P$35)-MIN(ROW($P$7:$P$35))+1,""),""),ROW()-ROW(A$38)+1))),),"")</f>
        <v/>
      </c>
      <c r="U59" s="0" t="str">
        <f aca="false" t="array" ref="U59:U59">IFERROR(CONCATENATE((INDEX($X$7:$X$35,SMALL(IF($X$7:$X$35&lt;&gt;"",IF($U$7:$U$35&lt;&gt;"",ROW($U$7:$U$35)-MIN(ROW($U$7:$U$35))+1,""),""),ROW()-ROW(A$38)+1)))," "),"")</f>
        <v/>
      </c>
      <c r="V59" s="0" t="str">
        <f aca="false" t="array" ref="V59:V59">IFERROR(CONCATENATE(TEXT(INDEX($U$7:$U$35,SMALL(IF($X$7:$X$35&lt;&gt;"",IF($U$7:$U$35&lt;&gt;"",ROW($U$7:$U$35)-MIN(ROW($U$7:$U$35))+1,""),""),ROW()-ROW(A$38)+1)),"##0")," "),"")</f>
        <v/>
      </c>
      <c r="W59" s="0" t="str">
        <f aca="false" t="array" ref="W59:W59">IFERROR(CONCATENATE((INDEX($A$7:$A$35,SMALL(IF($X$7:$X$35&lt;&gt;"",IF($U$7:$U$35&lt;&gt;"",ROW($U$7:$U$35)-MIN(ROW($U$7:$U$35))+1,""),""),ROW()-ROW(A$38)+1))),),"")</f>
        <v/>
      </c>
      <c r="Z59" s="0" t="str">
        <f aca="false" t="array" ref="Z59:Z59">IFERROR(CONCATENATE((INDEX($AC$7:$AC$35,SMALL(IF($AC$7:$AC$35&lt;&gt;"",IF($Z$7:$Z$35&lt;&gt;"",ROW($Z$7:$Z$35)-MIN(ROW($Z$7:$Z$35))+1,""),""),ROW()-ROW(A$38)+1))),","),"")</f>
        <v/>
      </c>
      <c r="AA59" s="0" t="str">
        <f aca="false" t="array" ref="AA59:AA59">IFERROR(CONCATENATE(TEXT(INDEX($Z$7:$Z$35,SMALL(IF($AC$7:$AC$35&lt;&gt;"",IF($Z$7:$Z$35&lt;&gt;"",ROW($Z$7:$Z$35)-MIN(ROW($Z$7:$Z$35))+1,""),""),ROW()-ROW(A$38)+1)),"##0"),","),"")</f>
        <v/>
      </c>
      <c r="AB59" s="0" t="str">
        <f aca="false" t="array" ref="AB59:AB59">IFERROR(CONCATENATE((INDEX($A$7:$A$35,SMALL(IF($AC$7:$AC$35&lt;&gt;"",IF($Z$7:$Z$35&lt;&gt;"",ROW($Z$7:$Z$35)-MIN(ROW($Z$7:$Z$35))+1,""),""),ROW()-ROW(A$38)+1))),),"")</f>
        <v/>
      </c>
      <c r="AE59" s="0" t="str">
        <f aca="false" t="array" ref="AE59:AE59">IFERROR(CONCATENATE((INDEX($AH$7:$AH$35,SMALL(IF($AH$7:$AH$35&lt;&gt;"",IF($AE$7:$AE$35&lt;&gt;"",ROW($AE$7:$AE$35)-MIN(ROW($AE$7:$AE$35))+1,""),""),ROW()-ROW(A$38)+1)))," "),"")</f>
        <v/>
      </c>
      <c r="AF59" s="0" t="str">
        <f aca="false" t="array" ref="AF59:AF59">IFERROR(CONCATENATE(TEXT(INDEX($AE$7:$AE$35,SMALL(IF($AH$7:$AH$35&lt;&gt;"",IF($AE$7:$AE$35&lt;&gt;"",ROW($AE$7:$AE$35)-MIN(ROW($AE$7:$AE$35))+1,""),""),ROW()-ROW(A$38)+1)),"##0")," "),"")</f>
        <v/>
      </c>
      <c r="AG59" s="0" t="str">
        <f aca="false" t="array" ref="AG59:AG59">IFERROR(CONCATENATE((INDEX($A$7:$A$35,SMALL(IF($AH$7:$AH$35&lt;&gt;"",IF($AE$7:$AE$35&lt;&gt;"",ROW($AE$7:$AE$35)-MIN(ROW($AE$7:$AE$35))+1,""),""),ROW()-ROW(A$38)+1))),),"")</f>
        <v/>
      </c>
      <c r="AJ59" s="0" t="str">
        <f aca="false" t="array" ref="AJ59:AJ59">IFERROR(CONCATENATE((INDEX($AM$7:$AM$35,SMALL(IF($AM$7:$AM$35&lt;&gt;"",IF($AJ$7:$AJ$35&lt;&gt;"",ROW($AJ$7:$AJ$35)-MIN(ROW($AJ$7:$AJ$35))+1,""),""),ROW()-ROW(A$38)+1)))," "),"")</f>
        <v/>
      </c>
      <c r="AK59" s="0" t="str">
        <f aca="false" t="array" ref="AK59:AK59">IFERROR(CONCATENATE(TEXT(INDEX($AJ$7:$AJ$35,SMALL(IF($AM$7:$AM$35&lt;&gt;"",IF($AJ$7:$AJ$35&lt;&gt;"",ROW($AJ$7:$AJ$35)-MIN(ROW($AJ$7:$AJ$35))+1,""),""),ROW()-ROW(A$38)+1)),"##0")," "),"")</f>
        <v/>
      </c>
      <c r="AL59" s="0" t="str">
        <f aca="false" t="array" ref="AL59:AL59">IFERROR(CONCATENATE((INDEX($A$7:$A$35,SMALL(IF($AM$7:$AM$35&lt;&gt;"",IF($AJ$7:$AJ$35&lt;&gt;"",ROW($AJ$7:$AJ$35)-MIN(ROW($AJ$7:$AJ$35))+1,""),""),ROW()-ROW(A$38)+1))),),"")</f>
        <v/>
      </c>
    </row>
    <row r="60" customFormat="false" ht="15" hidden="false" customHeight="false" outlineLevel="0" collapsed="false">
      <c r="K60" s="0" t="str">
        <f aca="false" t="array" ref="K60:K60">IFERROR(CONCATENATE(TEXT(INDEX($K$7:$K$35,SMALL(IF($N$7:$N$35&lt;&gt;"",IF($K$7:$K$35&lt;&gt;"",ROW($K$7:$K$35)-MIN(ROW($K$7:$K$35))+1,""),""),ROW()-ROW(A$38)+1)),"##0"),","),"")</f>
        <v/>
      </c>
      <c r="L60" s="0" t="str">
        <f aca="false" t="array" ref="L60:L60">IFERROR(CONCATENATE((INDEX($N$7:$N$35,SMALL(IF($N$7:$N$35&lt;&gt;"",IF($K$7:$K$35&lt;&gt;"",ROW($K$7:$K$35)-MIN(ROW($K$7:$K$35))+1,""),""),ROW()-ROW(A$38)+1))),","),"")</f>
        <v/>
      </c>
      <c r="M60" s="0" t="str">
        <f aca="false" t="array" ref="M60:M60">IFERROR(CONCATENATE((INDEX($A$7:$A$35,SMALL(IF($N$7:$N$35&lt;&gt;"",IF($K$7:$K$35&lt;&gt;"",ROW($K$7:$K$35)-MIN(ROW($K$7:$K$35))+1,""),""),ROW()-ROW(A$38)+1))),),"")</f>
        <v/>
      </c>
      <c r="P60" s="0" t="str">
        <f aca="false" t="array" ref="P60:P60">IFERROR(CONCATENATE((INDEX($S$7:$S$35,SMALL(IF($S$7:$S$35&lt;&gt;"",IF($P$7:$P$35&lt;&gt;"",ROW($P$7:$P$35)-MIN(ROW($P$7:$P$35))+1,""),""),ROW()-ROW(A$38)+1)))," "),"")</f>
        <v/>
      </c>
      <c r="Q60" s="0" t="str">
        <f aca="false" t="array" ref="Q60:Q60">IFERROR(CONCATENATE(TEXT(INDEX($P$7:$P$35,SMALL(IF($S$7:$S$35&lt;&gt;"",IF($P$7:$P$35&lt;&gt;"",ROW($P$7:$P$35)-MIN(ROW($P$7:$P$35))+1,""),""),ROW()-ROW(A$38)+1)),"##0")," "),"")</f>
        <v/>
      </c>
      <c r="R60" s="0" t="str">
        <f aca="false" t="array" ref="R60:R60">IFERROR(CONCATENATE((INDEX($A$7:$A$35,SMALL(IF($S$7:$S$35&lt;&gt;"",IF($P$7:$P$35&lt;&gt;"",ROW($P$7:$P$35)-MIN(ROW($P$7:$P$35))+1,""),""),ROW()-ROW(A$38)+1))),),"")</f>
        <v/>
      </c>
      <c r="U60" s="0" t="str">
        <f aca="false" t="array" ref="U60:U60">IFERROR(CONCATENATE((INDEX($X$7:$X$35,SMALL(IF($X$7:$X$35&lt;&gt;"",IF($U$7:$U$35&lt;&gt;"",ROW($U$7:$U$35)-MIN(ROW($U$7:$U$35))+1,""),""),ROW()-ROW(A$38)+1)))," "),"")</f>
        <v/>
      </c>
      <c r="V60" s="0" t="str">
        <f aca="false" t="array" ref="V60:V60">IFERROR(CONCATENATE(TEXT(INDEX($U$7:$U$35,SMALL(IF($X$7:$X$35&lt;&gt;"",IF($U$7:$U$35&lt;&gt;"",ROW($U$7:$U$35)-MIN(ROW($U$7:$U$35))+1,""),""),ROW()-ROW(A$38)+1)),"##0")," "),"")</f>
        <v/>
      </c>
      <c r="W60" s="0" t="str">
        <f aca="false" t="array" ref="W60:W60">IFERROR(CONCATENATE((INDEX($A$7:$A$35,SMALL(IF($X$7:$X$35&lt;&gt;"",IF($U$7:$U$35&lt;&gt;"",ROW($U$7:$U$35)-MIN(ROW($U$7:$U$35))+1,""),""),ROW()-ROW(A$38)+1))),),"")</f>
        <v/>
      </c>
      <c r="Z60" s="0" t="str">
        <f aca="false" t="array" ref="Z60:Z60">IFERROR(CONCATENATE((INDEX($AC$7:$AC$35,SMALL(IF($AC$7:$AC$35&lt;&gt;"",IF($Z$7:$Z$35&lt;&gt;"",ROW($Z$7:$Z$35)-MIN(ROW($Z$7:$Z$35))+1,""),""),ROW()-ROW(A$38)+1))),","),"")</f>
        <v/>
      </c>
      <c r="AA60" s="0" t="str">
        <f aca="false" t="array" ref="AA60:AA60">IFERROR(CONCATENATE(TEXT(INDEX($Z$7:$Z$35,SMALL(IF($AC$7:$AC$35&lt;&gt;"",IF($Z$7:$Z$35&lt;&gt;"",ROW($Z$7:$Z$35)-MIN(ROW($Z$7:$Z$35))+1,""),""),ROW()-ROW(A$38)+1)),"##0"),","),"")</f>
        <v/>
      </c>
      <c r="AB60" s="0" t="str">
        <f aca="false" t="array" ref="AB60:AB60">IFERROR(CONCATENATE((INDEX($A$7:$A$35,SMALL(IF($AC$7:$AC$35&lt;&gt;"",IF($Z$7:$Z$35&lt;&gt;"",ROW($Z$7:$Z$35)-MIN(ROW($Z$7:$Z$35))+1,""),""),ROW()-ROW(A$38)+1))),),"")</f>
        <v/>
      </c>
      <c r="AE60" s="0" t="str">
        <f aca="false" t="array" ref="AE60:AE60">IFERROR(CONCATENATE((INDEX($AH$7:$AH$35,SMALL(IF($AH$7:$AH$35&lt;&gt;"",IF($AE$7:$AE$35&lt;&gt;"",ROW($AE$7:$AE$35)-MIN(ROW($AE$7:$AE$35))+1,""),""),ROW()-ROW(A$38)+1)))," "),"")</f>
        <v/>
      </c>
      <c r="AF60" s="0" t="str">
        <f aca="false" t="array" ref="AF60:AF60">IFERROR(CONCATENATE(TEXT(INDEX($AE$7:$AE$35,SMALL(IF($AH$7:$AH$35&lt;&gt;"",IF($AE$7:$AE$35&lt;&gt;"",ROW($AE$7:$AE$35)-MIN(ROW($AE$7:$AE$35))+1,""),""),ROW()-ROW(A$38)+1)),"##0")," "),"")</f>
        <v/>
      </c>
      <c r="AG60" s="0" t="str">
        <f aca="false" t="array" ref="AG60:AG60">IFERROR(CONCATENATE((INDEX($A$7:$A$35,SMALL(IF($AH$7:$AH$35&lt;&gt;"",IF($AE$7:$AE$35&lt;&gt;"",ROW($AE$7:$AE$35)-MIN(ROW($AE$7:$AE$35))+1,""),""),ROW()-ROW(A$38)+1))),),"")</f>
        <v/>
      </c>
      <c r="AJ60" s="0" t="str">
        <f aca="false" t="array" ref="AJ60:AJ60">IFERROR(CONCATENATE((INDEX($AM$7:$AM$35,SMALL(IF($AM$7:$AM$35&lt;&gt;"",IF($AJ$7:$AJ$35&lt;&gt;"",ROW($AJ$7:$AJ$35)-MIN(ROW($AJ$7:$AJ$35))+1,""),""),ROW()-ROW(A$38)+1)))," "),"")</f>
        <v/>
      </c>
      <c r="AK60" s="0" t="str">
        <f aca="false" t="array" ref="AK60:AK60">IFERROR(CONCATENATE(TEXT(INDEX($AJ$7:$AJ$35,SMALL(IF($AM$7:$AM$35&lt;&gt;"",IF($AJ$7:$AJ$35&lt;&gt;"",ROW($AJ$7:$AJ$35)-MIN(ROW($AJ$7:$AJ$35))+1,""),""),ROW()-ROW(A$38)+1)),"##0")," "),"")</f>
        <v/>
      </c>
      <c r="AL60" s="0" t="str">
        <f aca="false" t="array" ref="AL60:AL60">IFERROR(CONCATENATE((INDEX($A$7:$A$35,SMALL(IF($AM$7:$AM$35&lt;&gt;"",IF($AJ$7:$AJ$35&lt;&gt;"",ROW($AJ$7:$AJ$35)-MIN(ROW($AJ$7:$AJ$35))+1,""),""),ROW()-ROW(A$38)+1))),),"")</f>
        <v/>
      </c>
    </row>
    <row r="61" customFormat="false" ht="15" hidden="false" customHeight="false" outlineLevel="0" collapsed="false">
      <c r="K61" s="0" t="str">
        <f aca="false" t="array" ref="K61:K61">IFERROR(CONCATENATE(TEXT(INDEX($K$7:$K$35,SMALL(IF($N$7:$N$35&lt;&gt;"",IF($K$7:$K$35&lt;&gt;"",ROW($K$7:$K$35)-MIN(ROW($K$7:$K$35))+1,""),""),ROW()-ROW(A$38)+1)),"##0"),","),"")</f>
        <v/>
      </c>
      <c r="L61" s="0" t="str">
        <f aca="false" t="array" ref="L61:L61">IFERROR(CONCATENATE((INDEX($N$7:$N$35,SMALL(IF($N$7:$N$35&lt;&gt;"",IF($K$7:$K$35&lt;&gt;"",ROW($K$7:$K$35)-MIN(ROW($K$7:$K$35))+1,""),""),ROW()-ROW(A$38)+1))),","),"")</f>
        <v/>
      </c>
      <c r="M61" s="0" t="str">
        <f aca="false" t="array" ref="M61:M61">IFERROR(CONCATENATE((INDEX($A$7:$A$35,SMALL(IF($N$7:$N$35&lt;&gt;"",IF($K$7:$K$35&lt;&gt;"",ROW($K$7:$K$35)-MIN(ROW($K$7:$K$35))+1,""),""),ROW()-ROW(A$38)+1))),),"")</f>
        <v/>
      </c>
      <c r="P61" s="0" t="str">
        <f aca="false" t="array" ref="P61:P61">IFERROR(CONCATENATE((INDEX($S$7:$S$35,SMALL(IF($S$7:$S$35&lt;&gt;"",IF($P$7:$P$35&lt;&gt;"",ROW($P$7:$P$35)-MIN(ROW($P$7:$P$35))+1,""),""),ROW()-ROW(A$38)+1)))," "),"")</f>
        <v/>
      </c>
      <c r="Q61" s="0" t="str">
        <f aca="false" t="array" ref="Q61:Q61">IFERROR(CONCATENATE(TEXT(INDEX($P$7:$P$35,SMALL(IF($S$7:$S$35&lt;&gt;"",IF($P$7:$P$35&lt;&gt;"",ROW($P$7:$P$35)-MIN(ROW($P$7:$P$35))+1,""),""),ROW()-ROW(A$38)+1)),"##0")," "),"")</f>
        <v/>
      </c>
      <c r="R61" s="0" t="str">
        <f aca="false" t="array" ref="R61:R61">IFERROR(CONCATENATE((INDEX($A$7:$A$35,SMALL(IF($S$7:$S$35&lt;&gt;"",IF($P$7:$P$35&lt;&gt;"",ROW($P$7:$P$35)-MIN(ROW($P$7:$P$35))+1,""),""),ROW()-ROW(A$38)+1))),),"")</f>
        <v/>
      </c>
      <c r="U61" s="0" t="str">
        <f aca="false" t="array" ref="U61:U61">IFERROR(CONCATENATE((INDEX($X$7:$X$35,SMALL(IF($X$7:$X$35&lt;&gt;"",IF($U$7:$U$35&lt;&gt;"",ROW($U$7:$U$35)-MIN(ROW($U$7:$U$35))+1,""),""),ROW()-ROW(A$38)+1)))," "),"")</f>
        <v/>
      </c>
      <c r="V61" s="0" t="str">
        <f aca="false" t="array" ref="V61:V61">IFERROR(CONCATENATE(TEXT(INDEX($U$7:$U$35,SMALL(IF($X$7:$X$35&lt;&gt;"",IF($U$7:$U$35&lt;&gt;"",ROW($U$7:$U$35)-MIN(ROW($U$7:$U$35))+1,""),""),ROW()-ROW(A$38)+1)),"##0")," "),"")</f>
        <v/>
      </c>
      <c r="W61" s="0" t="str">
        <f aca="false" t="array" ref="W61:W61">IFERROR(CONCATENATE((INDEX($A$7:$A$35,SMALL(IF($X$7:$X$35&lt;&gt;"",IF($U$7:$U$35&lt;&gt;"",ROW($U$7:$U$35)-MIN(ROW($U$7:$U$35))+1,""),""),ROW()-ROW(A$38)+1))),),"")</f>
        <v/>
      </c>
      <c r="Z61" s="0" t="str">
        <f aca="false" t="array" ref="Z61:Z61">IFERROR(CONCATENATE((INDEX($AC$7:$AC$35,SMALL(IF($AC$7:$AC$35&lt;&gt;"",IF($Z$7:$Z$35&lt;&gt;"",ROW($Z$7:$Z$35)-MIN(ROW($Z$7:$Z$35))+1,""),""),ROW()-ROW(A$38)+1))),","),"")</f>
        <v/>
      </c>
      <c r="AA61" s="0" t="str">
        <f aca="false" t="array" ref="AA61:AA61">IFERROR(CONCATENATE(TEXT(INDEX($Z$7:$Z$35,SMALL(IF($AC$7:$AC$35&lt;&gt;"",IF($Z$7:$Z$35&lt;&gt;"",ROW($Z$7:$Z$35)-MIN(ROW($Z$7:$Z$35))+1,""),""),ROW()-ROW(A$38)+1)),"##0"),","),"")</f>
        <v/>
      </c>
      <c r="AB61" s="0" t="str">
        <f aca="false" t="array" ref="AB61:AB61">IFERROR(CONCATENATE((INDEX($A$7:$A$35,SMALL(IF($AC$7:$AC$35&lt;&gt;"",IF($Z$7:$Z$35&lt;&gt;"",ROW($Z$7:$Z$35)-MIN(ROW($Z$7:$Z$35))+1,""),""),ROW()-ROW(A$38)+1))),),"")</f>
        <v/>
      </c>
      <c r="AE61" s="0" t="str">
        <f aca="false" t="array" ref="AE61:AE61">IFERROR(CONCATENATE((INDEX($AH$7:$AH$35,SMALL(IF($AH$7:$AH$35&lt;&gt;"",IF($AE$7:$AE$35&lt;&gt;"",ROW($AE$7:$AE$35)-MIN(ROW($AE$7:$AE$35))+1,""),""),ROW()-ROW(A$38)+1)))," "),"")</f>
        <v/>
      </c>
      <c r="AF61" s="0" t="str">
        <f aca="false" t="array" ref="AF61:AF61">IFERROR(CONCATENATE(TEXT(INDEX($AE$7:$AE$35,SMALL(IF($AH$7:$AH$35&lt;&gt;"",IF($AE$7:$AE$35&lt;&gt;"",ROW($AE$7:$AE$35)-MIN(ROW($AE$7:$AE$35))+1,""),""),ROW()-ROW(A$38)+1)),"##0")," "),"")</f>
        <v/>
      </c>
      <c r="AG61" s="0" t="str">
        <f aca="false" t="array" ref="AG61:AG61">IFERROR(CONCATENATE((INDEX($A$7:$A$35,SMALL(IF($AH$7:$AH$35&lt;&gt;"",IF($AE$7:$AE$35&lt;&gt;"",ROW($AE$7:$AE$35)-MIN(ROW($AE$7:$AE$35))+1,""),""),ROW()-ROW(A$38)+1))),),"")</f>
        <v/>
      </c>
      <c r="AJ61" s="0" t="str">
        <f aca="false" t="array" ref="AJ61:AJ61">IFERROR(CONCATENATE((INDEX($AM$7:$AM$35,SMALL(IF($AM$7:$AM$35&lt;&gt;"",IF($AJ$7:$AJ$35&lt;&gt;"",ROW($AJ$7:$AJ$35)-MIN(ROW($AJ$7:$AJ$35))+1,""),""),ROW()-ROW(A$38)+1)))," "),"")</f>
        <v/>
      </c>
      <c r="AK61" s="0" t="str">
        <f aca="false" t="array" ref="AK61:AK61">IFERROR(CONCATENATE(TEXT(INDEX($AJ$7:$AJ$35,SMALL(IF($AM$7:$AM$35&lt;&gt;"",IF($AJ$7:$AJ$35&lt;&gt;"",ROW($AJ$7:$AJ$35)-MIN(ROW($AJ$7:$AJ$35))+1,""),""),ROW()-ROW(A$38)+1)),"##0")," "),"")</f>
        <v/>
      </c>
      <c r="AL61" s="0" t="str">
        <f aca="false" t="array" ref="AL61:AL61">IFERROR(CONCATENATE((INDEX($A$7:$A$35,SMALL(IF($AM$7:$AM$35&lt;&gt;"",IF($AJ$7:$AJ$35&lt;&gt;"",ROW($AJ$7:$AJ$35)-MIN(ROW($AJ$7:$AJ$35))+1,""),""),ROW()-ROW(A$38)+1))),),"")</f>
        <v/>
      </c>
    </row>
    <row r="62" customFormat="false" ht="15" hidden="false" customHeight="false" outlineLevel="0" collapsed="false">
      <c r="K62" s="0" t="str">
        <f aca="false" t="array" ref="K62:K62">IFERROR(CONCATENATE(TEXT(INDEX($K$7:$K$35,SMALL(IF($N$7:$N$35&lt;&gt;"",IF($K$7:$K$35&lt;&gt;"",ROW($K$7:$K$35)-MIN(ROW($K$7:$K$35))+1,""),""),ROW()-ROW(A$38)+1)),"##0"),","),"")</f>
        <v/>
      </c>
      <c r="L62" s="0" t="str">
        <f aca="false" t="array" ref="L62:L62">IFERROR(CONCATENATE((INDEX($N$7:$N$35,SMALL(IF($N$7:$N$35&lt;&gt;"",IF($K$7:$K$35&lt;&gt;"",ROW($K$7:$K$35)-MIN(ROW($K$7:$K$35))+1,""),""),ROW()-ROW(A$38)+1))),","),"")</f>
        <v/>
      </c>
      <c r="M62" s="0" t="str">
        <f aca="false" t="array" ref="M62:M62">IFERROR(CONCATENATE((INDEX($A$7:$A$35,SMALL(IF($N$7:$N$35&lt;&gt;"",IF($K$7:$K$35&lt;&gt;"",ROW($K$7:$K$35)-MIN(ROW($K$7:$K$35))+1,""),""),ROW()-ROW(A$38)+1))),),"")</f>
        <v/>
      </c>
      <c r="P62" s="0" t="str">
        <f aca="false" t="array" ref="P62:P62">IFERROR(CONCATENATE((INDEX($S$7:$S$35,SMALL(IF($S$7:$S$35&lt;&gt;"",IF($P$7:$P$35&lt;&gt;"",ROW($P$7:$P$35)-MIN(ROW($P$7:$P$35))+1,""),""),ROW()-ROW(A$38)+1)))," "),"")</f>
        <v/>
      </c>
      <c r="Q62" s="0" t="str">
        <f aca="false" t="array" ref="Q62:Q62">IFERROR(CONCATENATE(TEXT(INDEX($P$7:$P$35,SMALL(IF($S$7:$S$35&lt;&gt;"",IF($P$7:$P$35&lt;&gt;"",ROW($P$7:$P$35)-MIN(ROW($P$7:$P$35))+1,""),""),ROW()-ROW(A$38)+1)),"##0")," "),"")</f>
        <v/>
      </c>
      <c r="R62" s="0" t="str">
        <f aca="false" t="array" ref="R62:R62">IFERROR(CONCATENATE((INDEX($A$7:$A$35,SMALL(IF($S$7:$S$35&lt;&gt;"",IF($P$7:$P$35&lt;&gt;"",ROW($P$7:$P$35)-MIN(ROW($P$7:$P$35))+1,""),""),ROW()-ROW(A$38)+1))),),"")</f>
        <v/>
      </c>
      <c r="U62" s="0" t="str">
        <f aca="false" t="array" ref="U62:U62">IFERROR(CONCATENATE((INDEX($X$7:$X$35,SMALL(IF($X$7:$X$35&lt;&gt;"",IF($U$7:$U$35&lt;&gt;"",ROW($U$7:$U$35)-MIN(ROW($U$7:$U$35))+1,""),""),ROW()-ROW(A$38)+1)))," "),"")</f>
        <v/>
      </c>
      <c r="V62" s="0" t="str">
        <f aca="false" t="array" ref="V62:V62">IFERROR(CONCATENATE(TEXT(INDEX($U$7:$U$35,SMALL(IF($X$7:$X$35&lt;&gt;"",IF($U$7:$U$35&lt;&gt;"",ROW($U$7:$U$35)-MIN(ROW($U$7:$U$35))+1,""),""),ROW()-ROW(A$38)+1)),"##0")," "),"")</f>
        <v/>
      </c>
      <c r="W62" s="0" t="str">
        <f aca="false" t="array" ref="W62:W62">IFERROR(CONCATENATE((INDEX($A$7:$A$35,SMALL(IF($X$7:$X$35&lt;&gt;"",IF($U$7:$U$35&lt;&gt;"",ROW($U$7:$U$35)-MIN(ROW($U$7:$U$35))+1,""),""),ROW()-ROW(A$38)+1))),),"")</f>
        <v/>
      </c>
      <c r="Z62" s="0" t="str">
        <f aca="false" t="array" ref="Z62:Z62">IFERROR(CONCATENATE((INDEX($AC$7:$AC$35,SMALL(IF($AC$7:$AC$35&lt;&gt;"",IF($Z$7:$Z$35&lt;&gt;"",ROW($Z$7:$Z$35)-MIN(ROW($Z$7:$Z$35))+1,""),""),ROW()-ROW(A$38)+1))),","),"")</f>
        <v/>
      </c>
      <c r="AA62" s="0" t="str">
        <f aca="false" t="array" ref="AA62:AA62">IFERROR(CONCATENATE(TEXT(INDEX($Z$7:$Z$35,SMALL(IF($AC$7:$AC$35&lt;&gt;"",IF($Z$7:$Z$35&lt;&gt;"",ROW($Z$7:$Z$35)-MIN(ROW($Z$7:$Z$35))+1,""),""),ROW()-ROW(A$38)+1)),"##0"),","),"")</f>
        <v/>
      </c>
      <c r="AB62" s="0" t="str">
        <f aca="false" t="array" ref="AB62:AB62">IFERROR(CONCATENATE((INDEX($A$7:$A$35,SMALL(IF($AC$7:$AC$35&lt;&gt;"",IF($Z$7:$Z$35&lt;&gt;"",ROW($Z$7:$Z$35)-MIN(ROW($Z$7:$Z$35))+1,""),""),ROW()-ROW(A$38)+1))),),"")</f>
        <v/>
      </c>
      <c r="AE62" s="0" t="str">
        <f aca="false" t="array" ref="AE62:AE62">IFERROR(CONCATENATE((INDEX($AH$7:$AH$35,SMALL(IF($AH$7:$AH$35&lt;&gt;"",IF($AE$7:$AE$35&lt;&gt;"",ROW($AE$7:$AE$35)-MIN(ROW($AE$7:$AE$35))+1,""),""),ROW()-ROW(A$38)+1)))," "),"")</f>
        <v/>
      </c>
      <c r="AF62" s="0" t="str">
        <f aca="false" t="array" ref="AF62:AF62">IFERROR(CONCATENATE(TEXT(INDEX($AE$7:$AE$35,SMALL(IF($AH$7:$AH$35&lt;&gt;"",IF($AE$7:$AE$35&lt;&gt;"",ROW($AE$7:$AE$35)-MIN(ROW($AE$7:$AE$35))+1,""),""),ROW()-ROW(A$38)+1)),"##0")," "),"")</f>
        <v/>
      </c>
      <c r="AG62" s="0" t="str">
        <f aca="false" t="array" ref="AG62:AG62">IFERROR(CONCATENATE((INDEX($A$7:$A$35,SMALL(IF($AH$7:$AH$35&lt;&gt;"",IF($AE$7:$AE$35&lt;&gt;"",ROW($AE$7:$AE$35)-MIN(ROW($AE$7:$AE$35))+1,""),""),ROW()-ROW(A$38)+1))),),"")</f>
        <v/>
      </c>
      <c r="AJ62" s="0" t="str">
        <f aca="false" t="array" ref="AJ62:AJ62">IFERROR(CONCATENATE((INDEX($AM$7:$AM$35,SMALL(IF($AM$7:$AM$35&lt;&gt;"",IF($AJ$7:$AJ$35&lt;&gt;"",ROW($AJ$7:$AJ$35)-MIN(ROW($AJ$7:$AJ$35))+1,""),""),ROW()-ROW(A$38)+1)))," "),"")</f>
        <v/>
      </c>
      <c r="AK62" s="0" t="str">
        <f aca="false" t="array" ref="AK62:AK62">IFERROR(CONCATENATE(TEXT(INDEX($AJ$7:$AJ$35,SMALL(IF($AM$7:$AM$35&lt;&gt;"",IF($AJ$7:$AJ$35&lt;&gt;"",ROW($AJ$7:$AJ$35)-MIN(ROW($AJ$7:$AJ$35))+1,""),""),ROW()-ROW(A$38)+1)),"##0")," "),"")</f>
        <v/>
      </c>
      <c r="AL62" s="0" t="str">
        <f aca="false" t="array" ref="AL62:AL62">IFERROR(CONCATENATE((INDEX($A$7:$A$35,SMALL(IF($AM$7:$AM$35&lt;&gt;"",IF($AJ$7:$AJ$35&lt;&gt;"",ROW($AJ$7:$AJ$35)-MIN(ROW($AJ$7:$AJ$35))+1,""),""),ROW()-ROW(A$38)+1))),),"")</f>
        <v/>
      </c>
    </row>
    <row r="63" customFormat="false" ht="15" hidden="false" customHeight="false" outlineLevel="0" collapsed="false">
      <c r="K63" s="0" t="str">
        <f aca="false" t="array" ref="K63:K63">IFERROR(CONCATENATE(TEXT(INDEX($K$7:$K$35,SMALL(IF($N$7:$N$35&lt;&gt;"",IF($K$7:$K$35&lt;&gt;"",ROW($K$7:$K$35)-MIN(ROW($K$7:$K$35))+1,""),""),ROW()-ROW(A$38)+1)),"##0"),","),"")</f>
        <v/>
      </c>
      <c r="L63" s="0" t="str">
        <f aca="false" t="array" ref="L63:L63">IFERROR(CONCATENATE((INDEX($N$7:$N$35,SMALL(IF($N$7:$N$35&lt;&gt;"",IF($K$7:$K$35&lt;&gt;"",ROW($K$7:$K$35)-MIN(ROW($K$7:$K$35))+1,""),""),ROW()-ROW(A$38)+1))),","),"")</f>
        <v/>
      </c>
      <c r="M63" s="0" t="str">
        <f aca="false" t="array" ref="M63:M63">IFERROR(CONCATENATE((INDEX($A$7:$A$35,SMALL(IF($N$7:$N$35&lt;&gt;"",IF($K$7:$K$35&lt;&gt;"",ROW($K$7:$K$35)-MIN(ROW($K$7:$K$35))+1,""),""),ROW()-ROW(A$38)+1))),),"")</f>
        <v/>
      </c>
      <c r="P63" s="0" t="str">
        <f aca="false" t="array" ref="P63:P63">IFERROR(CONCATENATE((INDEX($S$7:$S$35,SMALL(IF($S$7:$S$35&lt;&gt;"",IF($P$7:$P$35&lt;&gt;"",ROW($P$7:$P$35)-MIN(ROW($P$7:$P$35))+1,""),""),ROW()-ROW(A$38)+1)))," "),"")</f>
        <v/>
      </c>
      <c r="Q63" s="0" t="str">
        <f aca="false" t="array" ref="Q63:Q63">IFERROR(CONCATENATE(TEXT(INDEX($P$7:$P$35,SMALL(IF($S$7:$S$35&lt;&gt;"",IF($P$7:$P$35&lt;&gt;"",ROW($P$7:$P$35)-MIN(ROW($P$7:$P$35))+1,""),""),ROW()-ROW(A$38)+1)),"##0")," "),"")</f>
        <v/>
      </c>
      <c r="R63" s="0" t="str">
        <f aca="false" t="array" ref="R63:R63">IFERROR(CONCATENATE((INDEX($A$7:$A$35,SMALL(IF($S$7:$S$35&lt;&gt;"",IF($P$7:$P$35&lt;&gt;"",ROW($P$7:$P$35)-MIN(ROW($P$7:$P$35))+1,""),""),ROW()-ROW(A$38)+1))),),"")</f>
        <v/>
      </c>
      <c r="U63" s="0" t="str">
        <f aca="false" t="array" ref="U63:U63">IFERROR(CONCATENATE((INDEX($X$7:$X$35,SMALL(IF($X$7:$X$35&lt;&gt;"",IF($U$7:$U$35&lt;&gt;"",ROW($U$7:$U$35)-MIN(ROW($U$7:$U$35))+1,""),""),ROW()-ROW(A$38)+1)))," "),"")</f>
        <v/>
      </c>
      <c r="V63" s="0" t="str">
        <f aca="false" t="array" ref="V63:V63">IFERROR(CONCATENATE(TEXT(INDEX($U$7:$U$35,SMALL(IF($X$7:$X$35&lt;&gt;"",IF($U$7:$U$35&lt;&gt;"",ROW($U$7:$U$35)-MIN(ROW($U$7:$U$35))+1,""),""),ROW()-ROW(A$38)+1)),"##0")," "),"")</f>
        <v/>
      </c>
      <c r="W63" s="0" t="str">
        <f aca="false" t="array" ref="W63:W63">IFERROR(CONCATENATE((INDEX($A$7:$A$35,SMALL(IF($X$7:$X$35&lt;&gt;"",IF($U$7:$U$35&lt;&gt;"",ROW($U$7:$U$35)-MIN(ROW($U$7:$U$35))+1,""),""),ROW()-ROW(A$38)+1))),),"")</f>
        <v/>
      </c>
      <c r="Z63" s="0" t="str">
        <f aca="false" t="array" ref="Z63:Z63">IFERROR(CONCATENATE((INDEX($AC$7:$AC$35,SMALL(IF($AC$7:$AC$35&lt;&gt;"",IF($Z$7:$Z$35&lt;&gt;"",ROW($Z$7:$Z$35)-MIN(ROW($Z$7:$Z$35))+1,""),""),ROW()-ROW(A$38)+1))),","),"")</f>
        <v/>
      </c>
      <c r="AA63" s="0" t="str">
        <f aca="false" t="array" ref="AA63:AA63">IFERROR(CONCATENATE(TEXT(INDEX($Z$7:$Z$35,SMALL(IF($AC$7:$AC$35&lt;&gt;"",IF($Z$7:$Z$35&lt;&gt;"",ROW($Z$7:$Z$35)-MIN(ROW($Z$7:$Z$35))+1,""),""),ROW()-ROW(A$38)+1)),"##0"),","),"")</f>
        <v/>
      </c>
      <c r="AB63" s="0" t="str">
        <f aca="false" t="array" ref="AB63:AB63">IFERROR(CONCATENATE((INDEX($A$7:$A$35,SMALL(IF($AC$7:$AC$35&lt;&gt;"",IF($Z$7:$Z$35&lt;&gt;"",ROW($Z$7:$Z$35)-MIN(ROW($Z$7:$Z$35))+1,""),""),ROW()-ROW(A$38)+1))),),"")</f>
        <v/>
      </c>
      <c r="AE63" s="0" t="str">
        <f aca="false" t="array" ref="AE63:AE63">IFERROR(CONCATENATE((INDEX($AH$7:$AH$35,SMALL(IF($AH$7:$AH$35&lt;&gt;"",IF($AE$7:$AE$35&lt;&gt;"",ROW($AE$7:$AE$35)-MIN(ROW($AE$7:$AE$35))+1,""),""),ROW()-ROW(A$38)+1)))," "),"")</f>
        <v/>
      </c>
      <c r="AF63" s="0" t="str">
        <f aca="false" t="array" ref="AF63:AF63">IFERROR(CONCATENATE(TEXT(INDEX($AE$7:$AE$35,SMALL(IF($AH$7:$AH$35&lt;&gt;"",IF($AE$7:$AE$35&lt;&gt;"",ROW($AE$7:$AE$35)-MIN(ROW($AE$7:$AE$35))+1,""),""),ROW()-ROW(A$38)+1)),"##0")," "),"")</f>
        <v/>
      </c>
      <c r="AG63" s="0" t="str">
        <f aca="false" t="array" ref="AG63:AG63">IFERROR(CONCATENATE((INDEX($A$7:$A$35,SMALL(IF($AH$7:$AH$35&lt;&gt;"",IF($AE$7:$AE$35&lt;&gt;"",ROW($AE$7:$AE$35)-MIN(ROW($AE$7:$AE$35))+1,""),""),ROW()-ROW(A$38)+1))),),"")</f>
        <v/>
      </c>
      <c r="AJ63" s="0" t="str">
        <f aca="false" t="array" ref="AJ63:AJ63">IFERROR(CONCATENATE((INDEX($AM$7:$AM$35,SMALL(IF($AM$7:$AM$35&lt;&gt;"",IF($AJ$7:$AJ$35&lt;&gt;"",ROW($AJ$7:$AJ$35)-MIN(ROW($AJ$7:$AJ$35))+1,""),""),ROW()-ROW(A$38)+1)))," "),"")</f>
        <v/>
      </c>
      <c r="AK63" s="0" t="str">
        <f aca="false" t="array" ref="AK63:AK63">IFERROR(CONCATENATE(TEXT(INDEX($AJ$7:$AJ$35,SMALL(IF($AM$7:$AM$35&lt;&gt;"",IF($AJ$7:$AJ$35&lt;&gt;"",ROW($AJ$7:$AJ$35)-MIN(ROW($AJ$7:$AJ$35))+1,""),""),ROW()-ROW(A$38)+1)),"##0")," "),"")</f>
        <v/>
      </c>
      <c r="AL63" s="0" t="str">
        <f aca="false" t="array" ref="AL63:AL63">IFERROR(CONCATENATE((INDEX($A$7:$A$35,SMALL(IF($AM$7:$AM$35&lt;&gt;"",IF($AJ$7:$AJ$35&lt;&gt;"",ROW($AJ$7:$AJ$35)-MIN(ROW($AJ$7:$AJ$35))+1,""),""),ROW()-ROW(A$38)+1))),),"")</f>
        <v/>
      </c>
    </row>
    <row r="64" customFormat="false" ht="15" hidden="false" customHeight="false" outlineLevel="0" collapsed="false">
      <c r="K64" s="0" t="str">
        <f aca="false" t="array" ref="K64:K64">IFERROR(CONCATENATE(TEXT(INDEX($K$7:$K$35,SMALL(IF($N$7:$N$35&lt;&gt;"",IF($K$7:$K$35&lt;&gt;"",ROW($K$7:$K$35)-MIN(ROW($K$7:$K$35))+1,""),""),ROW()-ROW(A$38)+1)),"##0"),","),"")</f>
        <v/>
      </c>
      <c r="L64" s="0" t="str">
        <f aca="false" t="array" ref="L64:L64">IFERROR(CONCATENATE((INDEX($N$7:$N$35,SMALL(IF($N$7:$N$35&lt;&gt;"",IF($K$7:$K$35&lt;&gt;"",ROW($K$7:$K$35)-MIN(ROW($K$7:$K$35))+1,""),""),ROW()-ROW(A$38)+1))),","),"")</f>
        <v/>
      </c>
      <c r="M64" s="0" t="str">
        <f aca="false" t="array" ref="M64:M64">IFERROR(CONCATENATE((INDEX($A$7:$A$35,SMALL(IF($N$7:$N$35&lt;&gt;"",IF($K$7:$K$35&lt;&gt;"",ROW($K$7:$K$35)-MIN(ROW($K$7:$K$35))+1,""),""),ROW()-ROW(A$38)+1))),),"")</f>
        <v/>
      </c>
      <c r="P64" s="0" t="str">
        <f aca="false" t="array" ref="P64:P64">IFERROR(CONCATENATE((INDEX($S$7:$S$35,SMALL(IF($S$7:$S$35&lt;&gt;"",IF($P$7:$P$35&lt;&gt;"",ROW($P$7:$P$35)-MIN(ROW($P$7:$P$35))+1,""),""),ROW()-ROW(A$38)+1)))," "),"")</f>
        <v/>
      </c>
      <c r="Q64" s="0" t="str">
        <f aca="false" t="array" ref="Q64:Q64">IFERROR(CONCATENATE(TEXT(INDEX($P$7:$P$35,SMALL(IF($S$7:$S$35&lt;&gt;"",IF($P$7:$P$35&lt;&gt;"",ROW($P$7:$P$35)-MIN(ROW($P$7:$P$35))+1,""),""),ROW()-ROW(A$38)+1)),"##0")," "),"")</f>
        <v/>
      </c>
      <c r="R64" s="0" t="str">
        <f aca="false" t="array" ref="R64:R64">IFERROR(CONCATENATE((INDEX($A$7:$A$35,SMALL(IF($S$7:$S$35&lt;&gt;"",IF($P$7:$P$35&lt;&gt;"",ROW($P$7:$P$35)-MIN(ROW($P$7:$P$35))+1,""),""),ROW()-ROW(A$38)+1))),),"")</f>
        <v/>
      </c>
      <c r="U64" s="0" t="str">
        <f aca="false" t="array" ref="U64:U64">IFERROR(CONCATENATE((INDEX($X$7:$X$35,SMALL(IF($X$7:$X$35&lt;&gt;"",IF($U$7:$U$35&lt;&gt;"",ROW($U$7:$U$35)-MIN(ROW($U$7:$U$35))+1,""),""),ROW()-ROW(A$38)+1)))," "),"")</f>
        <v/>
      </c>
      <c r="V64" s="0" t="str">
        <f aca="false" t="array" ref="V64:V64">IFERROR(CONCATENATE(TEXT(INDEX($U$7:$U$35,SMALL(IF($X$7:$X$35&lt;&gt;"",IF($U$7:$U$35&lt;&gt;"",ROW($U$7:$U$35)-MIN(ROW($U$7:$U$35))+1,""),""),ROW()-ROW(A$38)+1)),"##0")," "),"")</f>
        <v/>
      </c>
      <c r="W64" s="0" t="str">
        <f aca="false" t="array" ref="W64:W64">IFERROR(CONCATENATE((INDEX($A$7:$A$35,SMALL(IF($X$7:$X$35&lt;&gt;"",IF($U$7:$U$35&lt;&gt;"",ROW($U$7:$U$35)-MIN(ROW($U$7:$U$35))+1,""),""),ROW()-ROW(A$38)+1))),),"")</f>
        <v/>
      </c>
      <c r="Z64" s="0" t="str">
        <f aca="false" t="array" ref="Z64:Z64">IFERROR(CONCATENATE((INDEX($AC$7:$AC$35,SMALL(IF($AC$7:$AC$35&lt;&gt;"",IF($Z$7:$Z$35&lt;&gt;"",ROW($Z$7:$Z$35)-MIN(ROW($Z$7:$Z$35))+1,""),""),ROW()-ROW(A$38)+1))),","),"")</f>
        <v/>
      </c>
      <c r="AA64" s="0" t="str">
        <f aca="false" t="array" ref="AA64:AA64">IFERROR(CONCATENATE(TEXT(INDEX($Z$7:$Z$35,SMALL(IF($AC$7:$AC$35&lt;&gt;"",IF($Z$7:$Z$35&lt;&gt;"",ROW($Z$7:$Z$35)-MIN(ROW($Z$7:$Z$35))+1,""),""),ROW()-ROW(A$38)+1)),"##0"),","),"")</f>
        <v/>
      </c>
      <c r="AB64" s="0" t="str">
        <f aca="false" t="array" ref="AB64:AB64">IFERROR(CONCATENATE((INDEX($A$7:$A$35,SMALL(IF($AC$7:$AC$35&lt;&gt;"",IF($Z$7:$Z$35&lt;&gt;"",ROW($Z$7:$Z$35)-MIN(ROW($Z$7:$Z$35))+1,""),""),ROW()-ROW(A$38)+1))),),"")</f>
        <v/>
      </c>
      <c r="AE64" s="0" t="str">
        <f aca="false" t="array" ref="AE64:AE64">IFERROR(CONCATENATE((INDEX($AH$7:$AH$35,SMALL(IF($AH$7:$AH$35&lt;&gt;"",IF($AE$7:$AE$35&lt;&gt;"",ROW($AE$7:$AE$35)-MIN(ROW($AE$7:$AE$35))+1,""),""),ROW()-ROW(A$38)+1)))," "),"")</f>
        <v/>
      </c>
      <c r="AF64" s="0" t="str">
        <f aca="false" t="array" ref="AF64:AF64">IFERROR(CONCATENATE(TEXT(INDEX($AE$7:$AE$35,SMALL(IF($AH$7:$AH$35&lt;&gt;"",IF($AE$7:$AE$35&lt;&gt;"",ROW($AE$7:$AE$35)-MIN(ROW($AE$7:$AE$35))+1,""),""),ROW()-ROW(A$38)+1)),"##0")," "),"")</f>
        <v/>
      </c>
      <c r="AG64" s="0" t="str">
        <f aca="false" t="array" ref="AG64:AG64">IFERROR(CONCATENATE((INDEX($A$7:$A$35,SMALL(IF($AH$7:$AH$35&lt;&gt;"",IF($AE$7:$AE$35&lt;&gt;"",ROW($AE$7:$AE$35)-MIN(ROW($AE$7:$AE$35))+1,""),""),ROW()-ROW(A$38)+1))),),"")</f>
        <v/>
      </c>
      <c r="AJ64" s="0" t="str">
        <f aca="false" t="array" ref="AJ64:AJ64">IFERROR(CONCATENATE((INDEX($AM$7:$AM$35,SMALL(IF($AM$7:$AM$35&lt;&gt;"",IF($AJ$7:$AJ$35&lt;&gt;"",ROW($AJ$7:$AJ$35)-MIN(ROW($AJ$7:$AJ$35))+1,""),""),ROW()-ROW(A$38)+1)))," "),"")</f>
        <v/>
      </c>
      <c r="AK64" s="0" t="str">
        <f aca="false" t="array" ref="AK64:AK64">IFERROR(CONCATENATE(TEXT(INDEX($AJ$7:$AJ$35,SMALL(IF($AM$7:$AM$35&lt;&gt;"",IF($AJ$7:$AJ$35&lt;&gt;"",ROW($AJ$7:$AJ$35)-MIN(ROW($AJ$7:$AJ$35))+1,""),""),ROW()-ROW(A$38)+1)),"##0")," "),"")</f>
        <v/>
      </c>
      <c r="AL64" s="0" t="str">
        <f aca="false" t="array" ref="AL64:AL64">IFERROR(CONCATENATE((INDEX($A$7:$A$35,SMALL(IF($AM$7:$AM$35&lt;&gt;"",IF($AJ$7:$AJ$35&lt;&gt;"",ROW($AJ$7:$AJ$35)-MIN(ROW($AJ$7:$AJ$35))+1,""),""),ROW()-ROW(A$38)+1))),),"")</f>
        <v/>
      </c>
    </row>
    <row r="65" customFormat="false" ht="15" hidden="false" customHeight="false" outlineLevel="0" collapsed="false">
      <c r="K65" s="0" t="str">
        <f aca="false" t="array" ref="K65:K65">IFERROR(CONCATENATE(TEXT(INDEX($K$7:$K$35,SMALL(IF($N$7:$N$35&lt;&gt;"",IF($K$7:$K$35&lt;&gt;"",ROW($K$7:$K$35)-MIN(ROW($K$7:$K$35))+1,""),""),ROW()-ROW(A$38)+1)),"##0"),","),"")</f>
        <v/>
      </c>
      <c r="L65" s="0" t="str">
        <f aca="false" t="array" ref="L65:L65">IFERROR(CONCATENATE((INDEX($N$7:$N$35,SMALL(IF($N$7:$N$35&lt;&gt;"",IF($K$7:$K$35&lt;&gt;"",ROW($K$7:$K$35)-MIN(ROW($K$7:$K$35))+1,""),""),ROW()-ROW(A$38)+1))),","),"")</f>
        <v/>
      </c>
      <c r="M65" s="0" t="str">
        <f aca="false" t="array" ref="M65:M65">IFERROR(CONCATENATE((INDEX($A$7:$A$35,SMALL(IF($N$7:$N$35&lt;&gt;"",IF($K$7:$K$35&lt;&gt;"",ROW($K$7:$K$35)-MIN(ROW($K$7:$K$35))+1,""),""),ROW()-ROW(A$38)+1))),),"")</f>
        <v/>
      </c>
      <c r="P65" s="0" t="str">
        <f aca="false" t="array" ref="P65:P65">IFERROR(CONCATENATE((INDEX($S$7:$S$35,SMALL(IF($S$7:$S$35&lt;&gt;"",IF($P$7:$P$35&lt;&gt;"",ROW($P$7:$P$35)-MIN(ROW($P$7:$P$35))+1,""),""),ROW()-ROW(A$38)+1)))," "),"")</f>
        <v/>
      </c>
      <c r="Q65" s="0" t="str">
        <f aca="false" t="array" ref="Q65:Q65">IFERROR(CONCATENATE(TEXT(INDEX($P$7:$P$35,SMALL(IF($S$7:$S$35&lt;&gt;"",IF($P$7:$P$35&lt;&gt;"",ROW($P$7:$P$35)-MIN(ROW($P$7:$P$35))+1,""),""),ROW()-ROW(A$38)+1)),"##0")," "),"")</f>
        <v/>
      </c>
      <c r="R65" s="0" t="str">
        <f aca="false" t="array" ref="R65:R65">IFERROR(CONCATENATE((INDEX($A$7:$A$35,SMALL(IF($S$7:$S$35&lt;&gt;"",IF($P$7:$P$35&lt;&gt;"",ROW($P$7:$P$35)-MIN(ROW($P$7:$P$35))+1,""),""),ROW()-ROW(A$38)+1))),),"")</f>
        <v/>
      </c>
      <c r="U65" s="0" t="str">
        <f aca="false" t="array" ref="U65:U65">IFERROR(CONCATENATE((INDEX($X$7:$X$35,SMALL(IF($X$7:$X$35&lt;&gt;"",IF($U$7:$U$35&lt;&gt;"",ROW($U$7:$U$35)-MIN(ROW($U$7:$U$35))+1,""),""),ROW()-ROW(A$38)+1)))," "),"")</f>
        <v/>
      </c>
      <c r="V65" s="0" t="str">
        <f aca="false" t="array" ref="V65:V65">IFERROR(CONCATENATE(TEXT(INDEX($U$7:$U$35,SMALL(IF($X$7:$X$35&lt;&gt;"",IF($U$7:$U$35&lt;&gt;"",ROW($U$7:$U$35)-MIN(ROW($U$7:$U$35))+1,""),""),ROW()-ROW(A$38)+1)),"##0")," "),"")</f>
        <v/>
      </c>
      <c r="W65" s="0" t="str">
        <f aca="false" t="array" ref="W65:W65">IFERROR(CONCATENATE((INDEX($A$7:$A$35,SMALL(IF($X$7:$X$35&lt;&gt;"",IF($U$7:$U$35&lt;&gt;"",ROW($U$7:$U$35)-MIN(ROW($U$7:$U$35))+1,""),""),ROW()-ROW(A$38)+1))),),"")</f>
        <v/>
      </c>
      <c r="Z65" s="0" t="str">
        <f aca="false" t="array" ref="Z65:Z65">IFERROR(CONCATENATE((INDEX($AC$7:$AC$35,SMALL(IF($AC$7:$AC$35&lt;&gt;"",IF($Z$7:$Z$35&lt;&gt;"",ROW($Z$7:$Z$35)-MIN(ROW($Z$7:$Z$35))+1,""),""),ROW()-ROW(A$38)+1))),","),"")</f>
        <v/>
      </c>
      <c r="AA65" s="0" t="str">
        <f aca="false" t="array" ref="AA65:AA65">IFERROR(CONCATENATE(TEXT(INDEX($Z$7:$Z$35,SMALL(IF($AC$7:$AC$35&lt;&gt;"",IF($Z$7:$Z$35&lt;&gt;"",ROW($Z$7:$Z$35)-MIN(ROW($Z$7:$Z$35))+1,""),""),ROW()-ROW(A$38)+1)),"##0"),","),"")</f>
        <v/>
      </c>
      <c r="AB65" s="0" t="str">
        <f aca="false" t="array" ref="AB65:AB65">IFERROR(CONCATENATE((INDEX($A$7:$A$35,SMALL(IF($AC$7:$AC$35&lt;&gt;"",IF($Z$7:$Z$35&lt;&gt;"",ROW($Z$7:$Z$35)-MIN(ROW($Z$7:$Z$35))+1,""),""),ROW()-ROW(A$38)+1))),),"")</f>
        <v/>
      </c>
      <c r="AE65" s="0" t="str">
        <f aca="false" t="array" ref="AE65:AE65">IFERROR(CONCATENATE((INDEX($AH$7:$AH$35,SMALL(IF($AH$7:$AH$35&lt;&gt;"",IF($AE$7:$AE$35&lt;&gt;"",ROW($AE$7:$AE$35)-MIN(ROW($AE$7:$AE$35))+1,""),""),ROW()-ROW(A$38)+1)))," "),"")</f>
        <v/>
      </c>
      <c r="AF65" s="0" t="str">
        <f aca="false" t="array" ref="AF65:AF65">IFERROR(CONCATENATE(TEXT(INDEX($AE$7:$AE$35,SMALL(IF($AH$7:$AH$35&lt;&gt;"",IF($AE$7:$AE$35&lt;&gt;"",ROW($AE$7:$AE$35)-MIN(ROW($AE$7:$AE$35))+1,""),""),ROW()-ROW(A$38)+1)),"##0")," "),"")</f>
        <v/>
      </c>
      <c r="AG65" s="0" t="str">
        <f aca="false" t="array" ref="AG65:AG65">IFERROR(CONCATENATE((INDEX($A$7:$A$35,SMALL(IF($AH$7:$AH$35&lt;&gt;"",IF($AE$7:$AE$35&lt;&gt;"",ROW($AE$7:$AE$35)-MIN(ROW($AE$7:$AE$35))+1,""),""),ROW()-ROW(A$38)+1))),),"")</f>
        <v/>
      </c>
      <c r="AJ65" s="0" t="str">
        <f aca="false" t="array" ref="AJ65:AJ65">IFERROR(CONCATENATE((INDEX($AM$7:$AM$35,SMALL(IF($AM$7:$AM$35&lt;&gt;"",IF($AJ$7:$AJ$35&lt;&gt;"",ROW($AJ$7:$AJ$35)-MIN(ROW($AJ$7:$AJ$35))+1,""),""),ROW()-ROW(A$38)+1)))," "),"")</f>
        <v/>
      </c>
      <c r="AK65" s="0" t="str">
        <f aca="false" t="array" ref="AK65:AK65">IFERROR(CONCATENATE(TEXT(INDEX($AJ$7:$AJ$35,SMALL(IF($AM$7:$AM$35&lt;&gt;"",IF($AJ$7:$AJ$35&lt;&gt;"",ROW($AJ$7:$AJ$35)-MIN(ROW($AJ$7:$AJ$35))+1,""),""),ROW()-ROW(A$38)+1)),"##0")," "),"")</f>
        <v/>
      </c>
      <c r="AL65" s="0" t="str">
        <f aca="false" t="array" ref="AL65:AL65">IFERROR(CONCATENATE((INDEX($A$7:$A$35,SMALL(IF($AM$7:$AM$35&lt;&gt;"",IF($AJ$7:$AJ$35&lt;&gt;"",ROW($AJ$7:$AJ$35)-MIN(ROW($AJ$7:$AJ$35))+1,""),""),ROW()-ROW(A$38)+1))),),"")</f>
        <v/>
      </c>
    </row>
    <row r="66" customFormat="false" ht="15" hidden="false" customHeight="false" outlineLevel="0" collapsed="false">
      <c r="K66" s="0" t="str">
        <f aca="false" t="array" ref="K66:K66">IFERROR(CONCATENATE(TEXT(INDEX($K$7:$K$35,SMALL(IF($N$7:$N$35&lt;&gt;"",IF($K$7:$K$35&lt;&gt;"",ROW($K$7:$K$35)-MIN(ROW($K$7:$K$35))+1,""),""),ROW()-ROW(A$38)+1)),"##0"),","),"")</f>
        <v/>
      </c>
      <c r="L66" s="0" t="str">
        <f aca="false" t="array" ref="L66:L66">IFERROR(CONCATENATE((INDEX($N$7:$N$35,SMALL(IF($N$7:$N$35&lt;&gt;"",IF($K$7:$K$35&lt;&gt;"",ROW($K$7:$K$35)-MIN(ROW($K$7:$K$35))+1,""),""),ROW()-ROW(A$38)+1))),","),"")</f>
        <v/>
      </c>
      <c r="M66" s="0" t="str">
        <f aca="false" t="array" ref="M66:M66">IFERROR(CONCATENATE((INDEX($A$7:$A$35,SMALL(IF($N$7:$N$35&lt;&gt;"",IF($K$7:$K$35&lt;&gt;"",ROW($K$7:$K$35)-MIN(ROW($K$7:$K$35))+1,""),""),ROW()-ROW(A$38)+1))),),"")</f>
        <v/>
      </c>
      <c r="P66" s="0" t="str">
        <f aca="false" t="array" ref="P66:P66">IFERROR(CONCATENATE((INDEX($S$7:$S$35,SMALL(IF($S$7:$S$35&lt;&gt;"",IF($P$7:$P$35&lt;&gt;"",ROW($P$7:$P$35)-MIN(ROW($P$7:$P$35))+1,""),""),ROW()-ROW(A$38)+1)))," "),"")</f>
        <v/>
      </c>
      <c r="Q66" s="0" t="str">
        <f aca="false" t="array" ref="Q66:Q66">IFERROR(CONCATENATE(TEXT(INDEX($P$7:$P$35,SMALL(IF($S$7:$S$35&lt;&gt;"",IF($P$7:$P$35&lt;&gt;"",ROW($P$7:$P$35)-MIN(ROW($P$7:$P$35))+1,""),""),ROW()-ROW(A$38)+1)),"##0")," "),"")</f>
        <v/>
      </c>
      <c r="R66" s="0" t="str">
        <f aca="false" t="array" ref="R66:R66">IFERROR(CONCATENATE((INDEX($A$7:$A$35,SMALL(IF($S$7:$S$35&lt;&gt;"",IF($P$7:$P$35&lt;&gt;"",ROW($P$7:$P$35)-MIN(ROW($P$7:$P$35))+1,""),""),ROW()-ROW(A$38)+1))),),"")</f>
        <v/>
      </c>
      <c r="U66" s="0" t="str">
        <f aca="false" t="array" ref="U66:U66">IFERROR(CONCATENATE((INDEX($X$7:$X$35,SMALL(IF($X$7:$X$35&lt;&gt;"",IF($U$7:$U$35&lt;&gt;"",ROW($U$7:$U$35)-MIN(ROW($U$7:$U$35))+1,""),""),ROW()-ROW(A$38)+1)))," "),"")</f>
        <v/>
      </c>
      <c r="V66" s="0" t="str">
        <f aca="false" t="array" ref="V66:V66">IFERROR(CONCATENATE(TEXT(INDEX($U$7:$U$35,SMALL(IF($X$7:$X$35&lt;&gt;"",IF($U$7:$U$35&lt;&gt;"",ROW($U$7:$U$35)-MIN(ROW($U$7:$U$35))+1,""),""),ROW()-ROW(A$38)+1)),"##0")," "),"")</f>
        <v/>
      </c>
      <c r="W66" s="0" t="str">
        <f aca="false" t="array" ref="W66:W66">IFERROR(CONCATENATE((INDEX($A$7:$A$35,SMALL(IF($X$7:$X$35&lt;&gt;"",IF($U$7:$U$35&lt;&gt;"",ROW($U$7:$U$35)-MIN(ROW($U$7:$U$35))+1,""),""),ROW()-ROW(A$38)+1))),),"")</f>
        <v/>
      </c>
      <c r="Z66" s="0" t="str">
        <f aca="false" t="array" ref="Z66:Z66">IFERROR(CONCATENATE((INDEX($AC$7:$AC$35,SMALL(IF($AC$7:$AC$35&lt;&gt;"",IF($Z$7:$Z$35&lt;&gt;"",ROW($Z$7:$Z$35)-MIN(ROW($Z$7:$Z$35))+1,""),""),ROW()-ROW(A$38)+1))),","),"")</f>
        <v/>
      </c>
      <c r="AA66" s="0" t="str">
        <f aca="false" t="array" ref="AA66:AA66">IFERROR(CONCATENATE(TEXT(INDEX($Z$7:$Z$35,SMALL(IF($AC$7:$AC$35&lt;&gt;"",IF($Z$7:$Z$35&lt;&gt;"",ROW($Z$7:$Z$35)-MIN(ROW($Z$7:$Z$35))+1,""),""),ROW()-ROW(A$38)+1)),"##0"),","),"")</f>
        <v/>
      </c>
      <c r="AB66" s="0" t="str">
        <f aca="false" t="array" ref="AB66:AB66">IFERROR(CONCATENATE((INDEX($A$7:$A$35,SMALL(IF($AC$7:$AC$35&lt;&gt;"",IF($Z$7:$Z$35&lt;&gt;"",ROW($Z$7:$Z$35)-MIN(ROW($Z$7:$Z$35))+1,""),""),ROW()-ROW(A$38)+1))),),"")</f>
        <v/>
      </c>
      <c r="AE66" s="0" t="str">
        <f aca="false" t="array" ref="AE66:AE66">IFERROR(CONCATENATE((INDEX($AH$7:$AH$35,SMALL(IF($AH$7:$AH$35&lt;&gt;"",IF($AE$7:$AE$35&lt;&gt;"",ROW($AE$7:$AE$35)-MIN(ROW($AE$7:$AE$35))+1,""),""),ROW()-ROW(A$38)+1)))," "),"")</f>
        <v/>
      </c>
      <c r="AF66" s="0" t="str">
        <f aca="false" t="array" ref="AF66:AF66">IFERROR(CONCATENATE(TEXT(INDEX($AE$7:$AE$35,SMALL(IF($AH$7:$AH$35&lt;&gt;"",IF($AE$7:$AE$35&lt;&gt;"",ROW($AE$7:$AE$35)-MIN(ROW($AE$7:$AE$35))+1,""),""),ROW()-ROW(A$38)+1)),"##0")," "),"")</f>
        <v/>
      </c>
      <c r="AG66" s="0" t="str">
        <f aca="false" t="array" ref="AG66:AG66">IFERROR(CONCATENATE((INDEX($A$7:$A$35,SMALL(IF($AH$7:$AH$35&lt;&gt;"",IF($AE$7:$AE$35&lt;&gt;"",ROW($AE$7:$AE$35)-MIN(ROW($AE$7:$AE$35))+1,""),""),ROW()-ROW(A$38)+1))),),"")</f>
        <v/>
      </c>
      <c r="AJ66" s="0" t="str">
        <f aca="false" t="array" ref="AJ66:AJ66">IFERROR(CONCATENATE((INDEX($AM$7:$AM$35,SMALL(IF($AM$7:$AM$35&lt;&gt;"",IF($AJ$7:$AJ$35&lt;&gt;"",ROW($AJ$7:$AJ$35)-MIN(ROW($AJ$7:$AJ$35))+1,""),""),ROW()-ROW(A$38)+1)))," "),"")</f>
        <v/>
      </c>
      <c r="AK66" s="0" t="str">
        <f aca="false" t="array" ref="AK66:AK66">IFERROR(CONCATENATE(TEXT(INDEX($AJ$7:$AJ$35,SMALL(IF($AM$7:$AM$35&lt;&gt;"",IF($AJ$7:$AJ$35&lt;&gt;"",ROW($AJ$7:$AJ$35)-MIN(ROW($AJ$7:$AJ$35))+1,""),""),ROW()-ROW(A$38)+1)),"##0")," "),"")</f>
        <v/>
      </c>
      <c r="AL66" s="0" t="str">
        <f aca="false" t="array" ref="AL66:AL66">IFERROR(CONCATENATE((INDEX($A$7:$A$35,SMALL(IF($AM$7:$AM$35&lt;&gt;"",IF($AJ$7:$AJ$35&lt;&gt;"",ROW($AJ$7:$AJ$35)-MIN(ROW($AJ$7:$AJ$35))+1,""),""),ROW()-ROW(A$38)+1))),),"")</f>
        <v/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0">
    <cfRule type="cellIs" priority="2" operator="lessThanOrEqual" aboveAverage="0" equalAverage="0" bottom="0" percent="0" rank="0" text="" dxfId="0">
      <formula>H10</formula>
    </cfRule>
  </conditionalFormatting>
  <conditionalFormatting sqref="AA13">
    <cfRule type="cellIs" priority="3" operator="lessThanOrEqual" aboveAverage="0" equalAverage="0" bottom="0" percent="0" rank="0" text="" dxfId="0">
      <formula>H13</formula>
    </cfRule>
  </conditionalFormatting>
  <conditionalFormatting sqref="AA16">
    <cfRule type="cellIs" priority="4" operator="lessThanOrEqual" aboveAverage="0" equalAverage="0" bottom="0" percent="0" rank="0" text="" dxfId="0">
      <formula>H16</formula>
    </cfRule>
  </conditionalFormatting>
  <conditionalFormatting sqref="AA21">
    <cfRule type="cellIs" priority="5" operator="lessThanOrEqual" aboveAverage="0" equalAverage="0" bottom="0" percent="0" rank="0" text="" dxfId="0">
      <formula>H21</formula>
    </cfRule>
  </conditionalFormatting>
  <conditionalFormatting sqref="AA22">
    <cfRule type="cellIs" priority="6" operator="lessThanOrEqual" aboveAverage="0" equalAverage="0" bottom="0" percent="0" rank="0" text="" dxfId="0">
      <formula>H22</formula>
    </cfRule>
  </conditionalFormatting>
  <conditionalFormatting sqref="AA23">
    <cfRule type="cellIs" priority="7" operator="lessThanOrEqual" aboveAverage="0" equalAverage="0" bottom="0" percent="0" rank="0" text="" dxfId="0">
      <formula>H23</formula>
    </cfRule>
  </conditionalFormatting>
  <conditionalFormatting sqref="AA24">
    <cfRule type="cellIs" priority="8" operator="lessThanOrEqual" aboveAverage="0" equalAverage="0" bottom="0" percent="0" rank="0" text="" dxfId="0">
      <formula>H24</formula>
    </cfRule>
  </conditionalFormatting>
  <conditionalFormatting sqref="AA26">
    <cfRule type="cellIs" priority="9" operator="lessThanOrEqual" aboveAverage="0" equalAverage="0" bottom="0" percent="0" rank="0" text="" dxfId="0">
      <formula>H26</formula>
    </cfRule>
  </conditionalFormatting>
  <conditionalFormatting sqref="AA31">
    <cfRule type="cellIs" priority="10" operator="lessThanOrEqual" aboveAverage="0" equalAverage="0" bottom="0" percent="0" rank="0" text="" dxfId="0">
      <formula>H31</formula>
    </cfRule>
  </conditionalFormatting>
  <conditionalFormatting sqref="AA33">
    <cfRule type="cellIs" priority="11" operator="lessThanOrEqual" aboveAverage="0" equalAverage="0" bottom="0" percent="0" rank="0" text="" dxfId="0">
      <formula>H33</formula>
    </cfRule>
  </conditionalFormatting>
  <conditionalFormatting sqref="AA9">
    <cfRule type="cellIs" priority="12" operator="lessThanOrEqual" aboveAverage="0" equalAverage="0" bottom="0" percent="0" rank="0" text="" dxfId="0">
      <formula>H9</formula>
    </cfRule>
  </conditionalFormatting>
  <conditionalFormatting sqref="AB10">
    <cfRule type="cellIs" priority="13" operator="lessThanOrEqual" aboveAverage="0" equalAverage="0" bottom="0" percent="0" rank="0" text="" dxfId="0">
      <formula>I10</formula>
    </cfRule>
  </conditionalFormatting>
  <conditionalFormatting sqref="AB13">
    <cfRule type="cellIs" priority="14" operator="lessThanOrEqual" aboveAverage="0" equalAverage="0" bottom="0" percent="0" rank="0" text="" dxfId="0">
      <formula>I13</formula>
    </cfRule>
  </conditionalFormatting>
  <conditionalFormatting sqref="AB16">
    <cfRule type="cellIs" priority="15" operator="lessThanOrEqual" aboveAverage="0" equalAverage="0" bottom="0" percent="0" rank="0" text="" dxfId="0">
      <formula>I16</formula>
    </cfRule>
  </conditionalFormatting>
  <conditionalFormatting sqref="AB21">
    <cfRule type="cellIs" priority="16" operator="lessThanOrEqual" aboveAverage="0" equalAverage="0" bottom="0" percent="0" rank="0" text="" dxfId="0">
      <formula>I21</formula>
    </cfRule>
  </conditionalFormatting>
  <conditionalFormatting sqref="AB22">
    <cfRule type="cellIs" priority="17" operator="lessThanOrEqual" aboveAverage="0" equalAverage="0" bottom="0" percent="0" rank="0" text="" dxfId="0">
      <formula>I22</formula>
    </cfRule>
  </conditionalFormatting>
  <conditionalFormatting sqref="AB23">
    <cfRule type="cellIs" priority="18" operator="lessThanOrEqual" aboveAverage="0" equalAverage="0" bottom="0" percent="0" rank="0" text="" dxfId="0">
      <formula>I23</formula>
    </cfRule>
  </conditionalFormatting>
  <conditionalFormatting sqref="AB24">
    <cfRule type="cellIs" priority="19" operator="lessThanOrEqual" aboveAverage="0" equalAverage="0" bottom="0" percent="0" rank="0" text="" dxfId="0">
      <formula>I24</formula>
    </cfRule>
  </conditionalFormatting>
  <conditionalFormatting sqref="AB26">
    <cfRule type="cellIs" priority="20" operator="lessThanOrEqual" aboveAverage="0" equalAverage="0" bottom="0" percent="0" rank="0" text="" dxfId="0">
      <formula>I26</formula>
    </cfRule>
  </conditionalFormatting>
  <conditionalFormatting sqref="AB31">
    <cfRule type="cellIs" priority="21" operator="lessThanOrEqual" aboveAverage="0" equalAverage="0" bottom="0" percent="0" rank="0" text="" dxfId="0">
      <formula>I31</formula>
    </cfRule>
  </conditionalFormatting>
  <conditionalFormatting sqref="AB33">
    <cfRule type="cellIs" priority="22" operator="lessThanOrEqual" aboveAverage="0" equalAverage="0" bottom="0" percent="0" rank="0" text="" dxfId="0">
      <formula>I33</formula>
    </cfRule>
  </conditionalFormatting>
  <conditionalFormatting sqref="AB9">
    <cfRule type="cellIs" priority="23" operator="lessThanOrEqual" aboveAverage="0" equalAverage="0" bottom="0" percent="0" rank="0" text="" dxfId="0">
      <formula>I9</formula>
    </cfRule>
  </conditionalFormatting>
  <conditionalFormatting sqref="AI10">
    <cfRule type="cellIs" priority="24" operator="equal" aboveAverage="0" equalAverage="0" bottom="0" percent="0" rank="0" text="" dxfId="1">
      <formula>0</formula>
    </cfRule>
    <cfRule type="cellIs" priority="25" operator="lessThan" aboveAverage="0" equalAverage="0" bottom="0" percent="0" rank="0" text="" dxfId="2">
      <formula>G10</formula>
    </cfRule>
  </conditionalFormatting>
  <conditionalFormatting sqref="AI31">
    <cfRule type="cellIs" priority="26" operator="equal" aboveAverage="0" equalAverage="0" bottom="0" percent="0" rank="0" text="" dxfId="1">
      <formula>0</formula>
    </cfRule>
    <cfRule type="cellIs" priority="27" operator="lessThan" aboveAverage="0" equalAverage="0" bottom="0" percent="0" rank="0" text="" dxfId="2">
      <formula>G31</formula>
    </cfRule>
  </conditionalFormatting>
  <conditionalFormatting sqref="AI33">
    <cfRule type="cellIs" priority="28" operator="equal" aboveAverage="0" equalAverage="0" bottom="0" percent="0" rank="0" text="" dxfId="1">
      <formula>0</formula>
    </cfRule>
    <cfRule type="cellIs" priority="29" operator="lessThan" aboveAverage="0" equalAverage="0" bottom="0" percent="0" rank="0" text="" dxfId="2">
      <formula>G33</formula>
    </cfRule>
  </conditionalFormatting>
  <conditionalFormatting sqref="AJ10">
    <cfRule type="cellIs" priority="30" operator="greaterThan" aboveAverage="0" equalAverage="0" bottom="0" percent="0" rank="0" text="" dxfId="1">
      <formula>AI10</formula>
    </cfRule>
  </conditionalFormatting>
  <conditionalFormatting sqref="AJ31">
    <cfRule type="cellIs" priority="31" operator="greaterThan" aboveAverage="0" equalAverage="0" bottom="0" percent="0" rank="0" text="" dxfId="1">
      <formula>AI31</formula>
    </cfRule>
  </conditionalFormatting>
  <conditionalFormatting sqref="AJ33">
    <cfRule type="cellIs" priority="32" operator="greaterThan" aboveAverage="0" equalAverage="0" bottom="0" percent="0" rank="0" text="" dxfId="1">
      <formula>AI33</formula>
    </cfRule>
  </conditionalFormatting>
  <conditionalFormatting sqref="AK10">
    <cfRule type="cellIs" priority="33" operator="lessThanOrEqual" aboveAverage="0" equalAverage="0" bottom="0" percent="0" rank="0" text="" dxfId="0">
      <formula>H10</formula>
    </cfRule>
  </conditionalFormatting>
  <conditionalFormatting sqref="AK31">
    <cfRule type="cellIs" priority="34" operator="lessThanOrEqual" aboveAverage="0" equalAverage="0" bottom="0" percent="0" rank="0" text="" dxfId="0">
      <formula>H31</formula>
    </cfRule>
  </conditionalFormatting>
  <conditionalFormatting sqref="AK33">
    <cfRule type="cellIs" priority="35" operator="lessThanOrEqual" aboveAverage="0" equalAverage="0" bottom="0" percent="0" rank="0" text="" dxfId="0">
      <formula>H33</formula>
    </cfRule>
  </conditionalFormatting>
  <conditionalFormatting sqref="AL10">
    <cfRule type="cellIs" priority="36" operator="lessThanOrEqual" aboveAverage="0" equalAverage="0" bottom="0" percent="0" rank="0" text="" dxfId="0">
      <formula>I10</formula>
    </cfRule>
  </conditionalFormatting>
  <conditionalFormatting sqref="AL31">
    <cfRule type="cellIs" priority="37" operator="lessThanOrEqual" aboveAverage="0" equalAverage="0" bottom="0" percent="0" rank="0" text="" dxfId="0">
      <formula>I31</formula>
    </cfRule>
  </conditionalFormatting>
  <conditionalFormatting sqref="AL33">
    <cfRule type="cellIs" priority="38" operator="lessThanOrEqual" aboveAverage="0" equalAverage="0" bottom="0" percent="0" rank="0" text="" dxfId="0">
      <formula>I33</formula>
    </cfRule>
  </conditionalFormatting>
  <conditionalFormatting sqref="G10">
    <cfRule type="expression" priority="39" aboveAverage="0" equalAverage="0" bottom="0" percent="0" rank="0" text="" dxfId="3">
      <formula>AND(ISBLANK(F10)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40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41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4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1">
    <cfRule type="expression" priority="43" aboveAverage="0" equalAverage="0" bottom="0" percent="0" rank="0" text="" dxfId="3">
      <formula>AND(ISBLANK(F11)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44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45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4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2">
    <cfRule type="expression" priority="47" aboveAverage="0" equalAverage="0" bottom="0" percent="0" rank="0" text="" dxfId="3">
      <formula>AND(ISBLANK(F12)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48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49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5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3">
    <cfRule type="expression" priority="51" aboveAverage="0" equalAverage="0" bottom="0" percent="0" rank="0" text="" dxfId="3">
      <formula>AND(ISBLANK(F13)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52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53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5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4 G28">
    <cfRule type="expression" priority="55" aboveAverage="0" equalAverage="0" bottom="0" percent="0" rank="0" text="" dxfId="3">
      <formula>AND(ISBLANK(F14)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56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57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5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5">
    <cfRule type="expression" priority="59" aboveAverage="0" equalAverage="0" bottom="0" percent="0" rank="0" text="" dxfId="3">
      <formula>AND(ISBLANK(F15)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60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61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6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6">
    <cfRule type="expression" priority="63" aboveAverage="0" equalAverage="0" bottom="0" percent="0" rank="0" text="" dxfId="3">
      <formula>AND(ISBLANK(F16)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64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65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6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7">
    <cfRule type="expression" priority="67" aboveAverage="0" equalAverage="0" bottom="0" percent="0" rank="0" text="" dxfId="3">
      <formula>AND(ISBLANK(F17)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68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69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7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8">
    <cfRule type="expression" priority="71" aboveAverage="0" equalAverage="0" bottom="0" percent="0" rank="0" text="" dxfId="3">
      <formula>AND(ISBLANK(F18)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72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73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7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19">
    <cfRule type="expression" priority="75" aboveAverage="0" equalAverage="0" bottom="0" percent="0" rank="0" text="" dxfId="3">
      <formula>AND(ISBLANK(F19)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76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77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7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0">
    <cfRule type="expression" priority="79" aboveAverage="0" equalAverage="0" bottom="0" percent="0" rank="0" text="" dxfId="3">
      <formula>AND(ISBLANK(F20)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80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81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8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1">
    <cfRule type="expression" priority="83" aboveAverage="0" equalAverage="0" bottom="0" percent="0" rank="0" text="" dxfId="3">
      <formula>AND(ISBLANK(F21)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84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85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8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2">
    <cfRule type="expression" priority="87" aboveAverage="0" equalAverage="0" bottom="0" percent="0" rank="0" text="" dxfId="3">
      <formula>AND(ISBLANK(F22)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88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89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9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3">
    <cfRule type="expression" priority="91" aboveAverage="0" equalAverage="0" bottom="0" percent="0" rank="0" text="" dxfId="3">
      <formula>AND(ISBLANK(F23)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92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93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9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4">
    <cfRule type="expression" priority="95" aboveAverage="0" equalAverage="0" bottom="0" percent="0" rank="0" text="" dxfId="3">
      <formula>AND(ISBLANK(F24)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96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97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9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5">
    <cfRule type="expression" priority="99" aboveAverage="0" equalAverage="0" bottom="0" percent="0" rank="0" text="" dxfId="3">
      <formula>AND(ISBLANK(F25)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00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01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0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6">
    <cfRule type="expression" priority="103" aboveAverage="0" equalAverage="0" bottom="0" percent="0" rank="0" text="" dxfId="3">
      <formula>AND(ISBLANK(F26)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04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05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0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7">
    <cfRule type="expression" priority="107" aboveAverage="0" equalAverage="0" bottom="0" percent="0" rank="0" text="" dxfId="3">
      <formula>AND(ISBLANK(F27)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08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09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1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29">
    <cfRule type="expression" priority="111" aboveAverage="0" equalAverage="0" bottom="0" percent="0" rank="0" text="" dxfId="3">
      <formula>AND(ISBLANK(F29)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12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13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1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30">
    <cfRule type="expression" priority="115" aboveAverage="0" equalAverage="0" bottom="0" percent="0" rank="0" text="" dxfId="3">
      <formula>AND(ISBLANK(F30)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16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17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1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31">
    <cfRule type="expression" priority="119" aboveAverage="0" equalAverage="0" bottom="0" percent="0" rank="0" text="" dxfId="3">
      <formula>AND(ISBLANK(F31)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20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21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2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32">
    <cfRule type="expression" priority="123" aboveAverage="0" equalAverage="0" bottom="0" percent="0" rank="0" text="" dxfId="3">
      <formula>AND(ISBLANK(F32)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24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25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2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33">
    <cfRule type="expression" priority="127" aboveAverage="0" equalAverage="0" bottom="0" percent="0" rank="0" text="" dxfId="3">
      <formula>AND(ISBLANK(F33)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28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29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3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34">
    <cfRule type="expression" priority="131" aboveAverage="0" equalAverage="0" bottom="0" percent="0" rank="0" text="" dxfId="3">
      <formula>AND(ISBLANK(F34)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32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33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3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35">
    <cfRule type="expression" priority="135" aboveAverage="0" equalAverage="0" bottom="0" percent="0" rank="0" text="" dxfId="3">
      <formula>AND(ISBLANK(F35)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36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37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3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7">
    <cfRule type="expression" priority="139" aboveAverage="0" equalAverage="0" bottom="0" percent="0" rank="0" text="" dxfId="3">
      <formula>AND(ISBLANK(F7)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40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41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4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8">
    <cfRule type="expression" priority="143" aboveAverage="0" equalAverage="0" bottom="0" percent="0" rank="0" text="" dxfId="3">
      <formula>AND(ISBLANK(F8)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44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45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4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G9">
    <cfRule type="expression" priority="147" aboveAverage="0" equalAverage="0" bottom="0" percent="0" rank="0" text="" dxfId="3">
      <formula>AND(ISBLANK(F9),ISBLANK(INDIRECT(ADDRESS(ROW(),COLUMN(farnell_part_data)+4))),ISBLANK(INDIRECT(ADDRESS(ROW(),COLUMN(rs_part_data)+4))),ISBLANK(INDIRECT(ADDRESS(ROW(),COLUMN(tme_part_data)+4))),ISBLANK(INDIRECT(ADDRESS(ROW(),COLUMN(mouser_part_data)+4))),ISBLANK(INDIRECT(ADDRESS(ROW(),COLUMN(newark_part_data)+4))),ISBLANK(INDIRECT(ADDRESS(ROW(),COLUMN(digikey_part_data)+4))))</formula>
    </cfRule>
    <cfRule type="expression" priority="148" aboveAverage="0" equalAverage="0" bottom="0" percent="0" rank="0" text="" dxfId="1">
      <formula>IF(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=0,1,0)</formula>
    </cfRule>
    <cfRule type="cellIs" priority="149" operator="greaterThan" aboveAverage="0" equalAverage="0" bottom="0" percent="0" rank="0" text="" dxfId="2">
      <formula>SUM(INDIRECT(ADDRESS(ROW(),COLUMN(farnell_part_data)+0)),INDIRECT(ADDRESS(ROW(),COLUMN(rs_part_data)+0)),INDIRECT(ADDRESS(ROW(),COLUMN(tme_part_data)+0)),INDIRECT(ADDRESS(ROW(),COLUMN(mouser_part_data)+0)),INDIRECT(ADDRESS(ROW(),COLUMN(newark_part_data)+0)),INDIRECT(ADDRESS(ROW(),COLUMN(digikey_part_data)+0)))</formula>
    </cfRule>
    <cfRule type="cellIs" priority="15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digikey_part_data)+2))),INDIRECT(ADDRESS(ROW(),COLUMN(digikey_part_data)+1)),0))</formula>
    </cfRule>
  </conditionalFormatting>
  <conditionalFormatting sqref="O16">
    <cfRule type="cellIs" priority="151" operator="equal" aboveAverage="0" equalAverage="0" bottom="0" percent="0" rank="0" text="" dxfId="1">
      <formula>0</formula>
    </cfRule>
    <cfRule type="cellIs" priority="152" operator="lessThan" aboveAverage="0" equalAverage="0" bottom="0" percent="0" rank="0" text="" dxfId="2">
      <formula>G16</formula>
    </cfRule>
  </conditionalFormatting>
  <conditionalFormatting sqref="O21">
    <cfRule type="cellIs" priority="153" operator="equal" aboveAverage="0" equalAverage="0" bottom="0" percent="0" rank="0" text="" dxfId="1">
      <formula>0</formula>
    </cfRule>
    <cfRule type="cellIs" priority="154" operator="lessThan" aboveAverage="0" equalAverage="0" bottom="0" percent="0" rank="0" text="" dxfId="2">
      <formula>G21</formula>
    </cfRule>
  </conditionalFormatting>
  <conditionalFormatting sqref="O32">
    <cfRule type="cellIs" priority="155" operator="equal" aboveAverage="0" equalAverage="0" bottom="0" percent="0" rank="0" text="" dxfId="1">
      <formula>0</formula>
    </cfRule>
    <cfRule type="cellIs" priority="156" operator="lessThan" aboveAverage="0" equalAverage="0" bottom="0" percent="0" rank="0" text="" dxfId="2">
      <formula>G32</formula>
    </cfRule>
  </conditionalFormatting>
  <conditionalFormatting sqref="P16">
    <cfRule type="cellIs" priority="157" operator="greaterThan" aboveAverage="0" equalAverage="0" bottom="0" percent="0" rank="0" text="" dxfId="1">
      <formula>O16</formula>
    </cfRule>
  </conditionalFormatting>
  <conditionalFormatting sqref="P21">
    <cfRule type="cellIs" priority="158" operator="greaterThan" aboveAverage="0" equalAverage="0" bottom="0" percent="0" rank="0" text="" dxfId="1">
      <formula>O21</formula>
    </cfRule>
  </conditionalFormatting>
  <conditionalFormatting sqref="P32">
    <cfRule type="cellIs" priority="159" operator="greaterThan" aboveAverage="0" equalAverage="0" bottom="0" percent="0" rank="0" text="" dxfId="1">
      <formula>O32</formula>
    </cfRule>
  </conditionalFormatting>
  <conditionalFormatting sqref="Q16">
    <cfRule type="cellIs" priority="160" operator="lessThanOrEqual" aboveAverage="0" equalAverage="0" bottom="0" percent="0" rank="0" text="" dxfId="0">
      <formula>H16</formula>
    </cfRule>
  </conditionalFormatting>
  <conditionalFormatting sqref="Q21">
    <cfRule type="cellIs" priority="161" operator="lessThanOrEqual" aboveAverage="0" equalAverage="0" bottom="0" percent="0" rank="0" text="" dxfId="0">
      <formula>H21</formula>
    </cfRule>
  </conditionalFormatting>
  <conditionalFormatting sqref="Q32">
    <cfRule type="cellIs" priority="162" operator="lessThanOrEqual" aboveAverage="0" equalAverage="0" bottom="0" percent="0" rank="0" text="" dxfId="0">
      <formula>H32</formula>
    </cfRule>
  </conditionalFormatting>
  <conditionalFormatting sqref="R16">
    <cfRule type="cellIs" priority="163" operator="lessThanOrEqual" aboveAverage="0" equalAverage="0" bottom="0" percent="0" rank="0" text="" dxfId="0">
      <formula>I16</formula>
    </cfRule>
  </conditionalFormatting>
  <conditionalFormatting sqref="R21">
    <cfRule type="cellIs" priority="164" operator="lessThanOrEqual" aboveAverage="0" equalAverage="0" bottom="0" percent="0" rank="0" text="" dxfId="0">
      <formula>I21</formula>
    </cfRule>
  </conditionalFormatting>
  <conditionalFormatting sqref="R32">
    <cfRule type="cellIs" priority="165" operator="lessThanOrEqual" aboveAverage="0" equalAverage="0" bottom="0" percent="0" rank="0" text="" dxfId="0">
      <formula>I32</formula>
    </cfRule>
  </conditionalFormatting>
  <conditionalFormatting sqref="Y10">
    <cfRule type="cellIs" priority="166" operator="equal" aboveAverage="0" equalAverage="0" bottom="0" percent="0" rank="0" text="" dxfId="1">
      <formula>0</formula>
    </cfRule>
    <cfRule type="cellIs" priority="167" operator="lessThan" aboveAverage="0" equalAverage="0" bottom="0" percent="0" rank="0" text="" dxfId="2">
      <formula>G10</formula>
    </cfRule>
  </conditionalFormatting>
  <conditionalFormatting sqref="Y13">
    <cfRule type="cellIs" priority="168" operator="equal" aboveAverage="0" equalAverage="0" bottom="0" percent="0" rank="0" text="" dxfId="1">
      <formula>0</formula>
    </cfRule>
    <cfRule type="cellIs" priority="169" operator="lessThan" aboveAverage="0" equalAverage="0" bottom="0" percent="0" rank="0" text="" dxfId="2">
      <formula>G13</formula>
    </cfRule>
  </conditionalFormatting>
  <conditionalFormatting sqref="Y16">
    <cfRule type="cellIs" priority="170" operator="equal" aboveAverage="0" equalAverage="0" bottom="0" percent="0" rank="0" text="" dxfId="1">
      <formula>0</formula>
    </cfRule>
    <cfRule type="cellIs" priority="171" operator="lessThan" aboveAverage="0" equalAverage="0" bottom="0" percent="0" rank="0" text="" dxfId="2">
      <formula>G16</formula>
    </cfRule>
  </conditionalFormatting>
  <conditionalFormatting sqref="Y21">
    <cfRule type="cellIs" priority="172" operator="equal" aboveAverage="0" equalAverage="0" bottom="0" percent="0" rank="0" text="" dxfId="1">
      <formula>0</formula>
    </cfRule>
    <cfRule type="cellIs" priority="173" operator="lessThan" aboveAverage="0" equalAverage="0" bottom="0" percent="0" rank="0" text="" dxfId="2">
      <formula>G21</formula>
    </cfRule>
  </conditionalFormatting>
  <conditionalFormatting sqref="Y22">
    <cfRule type="cellIs" priority="174" operator="equal" aboveAverage="0" equalAverage="0" bottom="0" percent="0" rank="0" text="" dxfId="1">
      <formula>0</formula>
    </cfRule>
    <cfRule type="cellIs" priority="175" operator="lessThan" aboveAverage="0" equalAverage="0" bottom="0" percent="0" rank="0" text="" dxfId="2">
      <formula>G22</formula>
    </cfRule>
  </conditionalFormatting>
  <conditionalFormatting sqref="Y23">
    <cfRule type="cellIs" priority="176" operator="equal" aboveAverage="0" equalAverage="0" bottom="0" percent="0" rank="0" text="" dxfId="1">
      <formula>0</formula>
    </cfRule>
    <cfRule type="cellIs" priority="177" operator="lessThan" aboveAverage="0" equalAverage="0" bottom="0" percent="0" rank="0" text="" dxfId="2">
      <formula>G23</formula>
    </cfRule>
  </conditionalFormatting>
  <conditionalFormatting sqref="Y24">
    <cfRule type="cellIs" priority="178" operator="equal" aboveAverage="0" equalAverage="0" bottom="0" percent="0" rank="0" text="" dxfId="1">
      <formula>0</formula>
    </cfRule>
    <cfRule type="cellIs" priority="179" operator="lessThan" aboveAverage="0" equalAverage="0" bottom="0" percent="0" rank="0" text="" dxfId="2">
      <formula>G24</formula>
    </cfRule>
  </conditionalFormatting>
  <conditionalFormatting sqref="Y26">
    <cfRule type="cellIs" priority="180" operator="equal" aboveAverage="0" equalAverage="0" bottom="0" percent="0" rank="0" text="" dxfId="1">
      <formula>0</formula>
    </cfRule>
    <cfRule type="cellIs" priority="181" operator="lessThan" aboveAverage="0" equalAverage="0" bottom="0" percent="0" rank="0" text="" dxfId="2">
      <formula>G26</formula>
    </cfRule>
  </conditionalFormatting>
  <conditionalFormatting sqref="Y31">
    <cfRule type="cellIs" priority="182" operator="equal" aboveAverage="0" equalAverage="0" bottom="0" percent="0" rank="0" text="" dxfId="1">
      <formula>0</formula>
    </cfRule>
    <cfRule type="cellIs" priority="183" operator="lessThan" aboveAverage="0" equalAverage="0" bottom="0" percent="0" rank="0" text="" dxfId="2">
      <formula>G31</formula>
    </cfRule>
  </conditionalFormatting>
  <conditionalFormatting sqref="Y33">
    <cfRule type="cellIs" priority="184" operator="equal" aboveAverage="0" equalAverage="0" bottom="0" percent="0" rank="0" text="" dxfId="1">
      <formula>0</formula>
    </cfRule>
    <cfRule type="cellIs" priority="185" operator="lessThan" aboveAverage="0" equalAverage="0" bottom="0" percent="0" rank="0" text="" dxfId="2">
      <formula>G33</formula>
    </cfRule>
  </conditionalFormatting>
  <conditionalFormatting sqref="Y9">
    <cfRule type="cellIs" priority="186" operator="equal" aboveAverage="0" equalAverage="0" bottom="0" percent="0" rank="0" text="" dxfId="1">
      <formula>0</formula>
    </cfRule>
    <cfRule type="cellIs" priority="187" operator="lessThan" aboveAverage="0" equalAverage="0" bottom="0" percent="0" rank="0" text="" dxfId="2">
      <formula>G9</formula>
    </cfRule>
  </conditionalFormatting>
  <conditionalFormatting sqref="Z10">
    <cfRule type="cellIs" priority="188" operator="greaterThan" aboveAverage="0" equalAverage="0" bottom="0" percent="0" rank="0" text="" dxfId="1">
      <formula>Y10</formula>
    </cfRule>
  </conditionalFormatting>
  <conditionalFormatting sqref="Z13">
    <cfRule type="cellIs" priority="189" operator="greaterThan" aboveAverage="0" equalAverage="0" bottom="0" percent="0" rank="0" text="" dxfId="1">
      <formula>Y13</formula>
    </cfRule>
  </conditionalFormatting>
  <conditionalFormatting sqref="Z16">
    <cfRule type="cellIs" priority="190" operator="greaterThan" aboveAverage="0" equalAverage="0" bottom="0" percent="0" rank="0" text="" dxfId="1">
      <formula>Y16</formula>
    </cfRule>
  </conditionalFormatting>
  <conditionalFormatting sqref="Z21">
    <cfRule type="cellIs" priority="191" operator="greaterThan" aboveAverage="0" equalAverage="0" bottom="0" percent="0" rank="0" text="" dxfId="1">
      <formula>Y21</formula>
    </cfRule>
  </conditionalFormatting>
  <conditionalFormatting sqref="Z22">
    <cfRule type="cellIs" priority="192" operator="greaterThan" aboveAverage="0" equalAverage="0" bottom="0" percent="0" rank="0" text="" dxfId="1">
      <formula>Y22</formula>
    </cfRule>
  </conditionalFormatting>
  <conditionalFormatting sqref="Z23">
    <cfRule type="cellIs" priority="193" operator="greaterThan" aboveAverage="0" equalAverage="0" bottom="0" percent="0" rank="0" text="" dxfId="1">
      <formula>Y23</formula>
    </cfRule>
  </conditionalFormatting>
  <conditionalFormatting sqref="Z24">
    <cfRule type="cellIs" priority="194" operator="greaterThan" aboveAverage="0" equalAverage="0" bottom="0" percent="0" rank="0" text="" dxfId="1">
      <formula>Y24</formula>
    </cfRule>
  </conditionalFormatting>
  <conditionalFormatting sqref="Z26">
    <cfRule type="cellIs" priority="195" operator="greaterThan" aboveAverage="0" equalAverage="0" bottom="0" percent="0" rank="0" text="" dxfId="1">
      <formula>Y26</formula>
    </cfRule>
  </conditionalFormatting>
  <conditionalFormatting sqref="Z31">
    <cfRule type="cellIs" priority="196" operator="greaterThan" aboveAverage="0" equalAverage="0" bottom="0" percent="0" rank="0" text="" dxfId="1">
      <formula>Y31</formula>
    </cfRule>
  </conditionalFormatting>
  <conditionalFormatting sqref="Z33">
    <cfRule type="cellIs" priority="197" operator="greaterThan" aboveAverage="0" equalAverage="0" bottom="0" percent="0" rank="0" text="" dxfId="1">
      <formula>Y33</formula>
    </cfRule>
  </conditionalFormatting>
  <conditionalFormatting sqref="Z9">
    <cfRule type="cellIs" priority="198" operator="greaterThan" aboveAverage="0" equalAverage="0" bottom="0" percent="0" rank="0" text="" dxfId="1">
      <formula>Y9</formula>
    </cfRule>
  </conditionalFormatting>
  <hyperlinks>
    <hyperlink ref="F8" r:id="rId2" display="80-T529P106M06AAE200"/>
    <hyperlink ref="F9" r:id="rId3" display="08055C224K4T4A"/>
    <hyperlink ref="AC9" r:id="rId4" display="32T4961"/>
    <hyperlink ref="F10" r:id="rId5" display="CL10B104KB8NNNC"/>
    <hyperlink ref="AC10" r:id="rId6" display="82AC9324"/>
    <hyperlink ref="AM10" r:id="rId7" display="CL10B104KB8NNNC"/>
    <hyperlink ref="F11" r:id="rId8" display="810-CGA4J1X8L335K125"/>
    <hyperlink ref="F12" r:id="rId9" display="CL21A226KQCLRNC"/>
    <hyperlink ref="F13" r:id="rId10" display="C0805X104K4RACAUTO"/>
    <hyperlink ref="AC13" r:id="rId11" display="72AC5419"/>
    <hyperlink ref="S16" r:id="rId12" display="2871492RL"/>
    <hyperlink ref="AC16" r:id="rId13" display="57AC6615"/>
    <hyperlink ref="F20" r:id="rId14" display="AC0805FR-10470KL"/>
    <hyperlink ref="F21" r:id="rId15" display="AC0805FR-13100KL"/>
    <hyperlink ref="S21" r:id="rId16" display="2078968"/>
    <hyperlink ref="AC21" r:id="rId17" display="83T6622"/>
    <hyperlink ref="F22" r:id="rId18" display="ERJ-6RED5603V"/>
    <hyperlink ref="AC22" r:id="rId19" display="85Y9556"/>
    <hyperlink ref="F23" r:id="rId20" display="CRCW0805150KFKEAC"/>
    <hyperlink ref="AC23" r:id="rId21" display="95AC8888"/>
    <hyperlink ref="F24" r:id="rId22" display="ERJ-6RBD3900V"/>
    <hyperlink ref="AC24" r:id="rId23" display="79AC6684"/>
    <hyperlink ref="F25" r:id="rId24" display="SR0805FR-471KL"/>
    <hyperlink ref="F26" r:id="rId25" display="RT0805FRE07158RL"/>
    <hyperlink ref="AC26" r:id="rId26" display="62M2353"/>
    <hyperlink ref="F31" r:id="rId27" display="FT230XS-R"/>
    <hyperlink ref="AC31" r:id="rId28" display="83T7087"/>
    <hyperlink ref="AM31" r:id="rId29" display="FT230XS-R"/>
    <hyperlink ref="F32" r:id="rId30" display="TPS62147RGXR"/>
    <hyperlink ref="S32" r:id="rId31" display="2894174"/>
    <hyperlink ref="AC33" r:id="rId32" display="71T9775"/>
    <hyperlink ref="AM33" r:id="rId33" display="A4988SETTR-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2019-03-20T23:10:17Z</dcterms:created>
  <dc:creator/>
  <dc:description/>
  <dc:language>en-US</dc:language>
  <cp:lastModifiedBy/>
  <dcterms:modified xsi:type="dcterms:W3CDTF">2019-03-20T19:14:51Z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